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Robbie\Dropbox (Energy Innovation)\My Documents\Policy Solutions Project\Mexico\Models\Mexico Model Update\InputData\fuels\PEI\"/>
    </mc:Choice>
  </mc:AlternateContent>
  <bookViews>
    <workbookView xWindow="120" yWindow="135" windowWidth="19425" windowHeight="10740" tabRatio="783" firstSheet="10" activeTab="11"/>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GAINS Emissions Factors" sheetId="19" r:id="rId8"/>
    <sheet name="Control Tech" sheetId="21" r:id="rId9"/>
    <sheet name="Power Plant Types" sheetId="22" r:id="rId10"/>
    <sheet name="Calcs" sheetId="20" r:id="rId11"/>
    <sheet name="Emissions Factors" sheetId="23" r:id="rId12"/>
    <sheet name="PEI-TFPEI-LDVs" sheetId="5" r:id="rId13"/>
    <sheet name="PEI-TFPEI-HDVs" sheetId="9" r:id="rId14"/>
    <sheet name="PEI-TFPEI-aircraft" sheetId="10" r:id="rId15"/>
    <sheet name="PEI-TFPEI-rail" sheetId="11" r:id="rId16"/>
    <sheet name="PEI-TFPEI-ships" sheetId="12" r:id="rId17"/>
    <sheet name="PEI-TFPEI-motorbikes" sheetId="13" r:id="rId18"/>
    <sheet name="PEI-EFPEI" sheetId="6" r:id="rId19"/>
    <sheet name="PEI-BFPEI" sheetId="7" r:id="rId20"/>
    <sheet name="PEI-IFPEI" sheetId="8" r:id="rId21"/>
  </sheets>
  <definedNames>
    <definedName name="_xlnm._FilterDatabase" localSheetId="7" hidden="1">'GAINS Emissions Factors'!$A$1:$F$9875</definedName>
    <definedName name="BTU_per_kWh">About!$A$127</definedName>
    <definedName name="EF_Convert">About!$A$130</definedName>
    <definedName name="HHV_Adjust">About!$A$124</definedName>
    <definedName name="use_lifecycle_biofuel_EIs">About!$A$49</definedName>
  </definedNames>
  <calcPr calcId="162913" iterate="1" iterateDelta="1.0000000000000001E-5"/>
  <pivotCaches>
    <pivotCache cacheId="2" r:id="rId22"/>
  </pivotCaches>
</workbook>
</file>

<file path=xl/calcChain.xml><?xml version="1.0" encoding="utf-8"?>
<calcChain xmlns="http://schemas.openxmlformats.org/spreadsheetml/2006/main">
  <c r="E73" i="23" l="1"/>
  <c r="A128" i="1"/>
  <c r="A130" i="1" s="1"/>
  <c r="C7" i="5" s="1"/>
  <c r="D94" i="23"/>
  <c r="D95" i="23"/>
  <c r="D96" i="23"/>
  <c r="D97" i="23"/>
  <c r="D98" i="23"/>
  <c r="D99" i="23"/>
  <c r="D100" i="23"/>
  <c r="D101" i="23"/>
  <c r="D102" i="23"/>
  <c r="D103" i="23"/>
  <c r="D104" i="23"/>
  <c r="D93" i="23"/>
  <c r="O96" i="20"/>
  <c r="O160" i="20"/>
  <c r="O224" i="20"/>
  <c r="O288" i="20"/>
  <c r="O352" i="20"/>
  <c r="O394" i="20"/>
  <c r="O436" i="20"/>
  <c r="O458" i="20"/>
  <c r="O500" i="20"/>
  <c r="O522" i="20"/>
  <c r="O564" i="20"/>
  <c r="O580" i="20"/>
  <c r="O596" i="20"/>
  <c r="O612" i="20"/>
  <c r="O628" i="20"/>
  <c r="O644" i="20"/>
  <c r="O660" i="20"/>
  <c r="O676" i="20"/>
  <c r="O692" i="20"/>
  <c r="O708" i="20"/>
  <c r="O724" i="20"/>
  <c r="O740" i="20"/>
  <c r="O756" i="20"/>
  <c r="O772" i="20"/>
  <c r="O788" i="20"/>
  <c r="O804" i="20"/>
  <c r="O820" i="20"/>
  <c r="O836" i="20"/>
  <c r="O852" i="20"/>
  <c r="O868" i="20"/>
  <c r="O884" i="20"/>
  <c r="O900" i="20"/>
  <c r="O916" i="20"/>
  <c r="O932" i="20"/>
  <c r="O948" i="20"/>
  <c r="O964" i="20"/>
  <c r="O980" i="20"/>
  <c r="O996" i="20"/>
  <c r="O1012" i="20"/>
  <c r="O1028" i="20"/>
  <c r="O1044" i="20"/>
  <c r="O1060" i="20"/>
  <c r="O1076" i="20"/>
  <c r="O1092" i="20"/>
  <c r="O1108" i="20"/>
  <c r="O1124" i="20"/>
  <c r="O1140" i="20"/>
  <c r="O1156" i="20"/>
  <c r="I3225" i="20"/>
  <c r="O3225" i="20" s="1"/>
  <c r="J3225" i="20"/>
  <c r="K3225" i="20"/>
  <c r="I3226" i="20"/>
  <c r="O3226" i="20" s="1"/>
  <c r="J3226" i="20"/>
  <c r="K3226" i="20"/>
  <c r="I3227" i="20"/>
  <c r="O3227" i="20" s="1"/>
  <c r="J3227" i="20"/>
  <c r="K3227" i="20"/>
  <c r="I3228" i="20"/>
  <c r="O3228" i="20" s="1"/>
  <c r="J3228" i="20"/>
  <c r="K3228" i="20"/>
  <c r="I3229" i="20"/>
  <c r="O3229" i="20" s="1"/>
  <c r="J3229" i="20"/>
  <c r="K3229" i="20"/>
  <c r="I3230" i="20"/>
  <c r="O3230" i="20" s="1"/>
  <c r="J3230" i="20"/>
  <c r="K3230" i="20"/>
  <c r="I3231" i="20"/>
  <c r="O3231" i="20" s="1"/>
  <c r="J3231" i="20"/>
  <c r="K3231" i="20"/>
  <c r="I3232" i="20"/>
  <c r="O3232" i="20" s="1"/>
  <c r="J3232" i="20"/>
  <c r="K3232" i="20"/>
  <c r="I3233" i="20"/>
  <c r="O3233" i="20" s="1"/>
  <c r="J3233" i="20"/>
  <c r="K3233" i="20"/>
  <c r="I3234" i="20"/>
  <c r="O3234" i="20" s="1"/>
  <c r="J3234" i="20"/>
  <c r="K3234" i="20"/>
  <c r="I3235" i="20"/>
  <c r="O3235" i="20" s="1"/>
  <c r="J3235" i="20"/>
  <c r="K3235" i="20"/>
  <c r="I3236" i="20"/>
  <c r="O3236" i="20" s="1"/>
  <c r="J3236" i="20"/>
  <c r="K3236" i="20"/>
  <c r="I3237" i="20"/>
  <c r="O3237" i="20" s="1"/>
  <c r="J3237" i="20"/>
  <c r="K3237" i="20"/>
  <c r="I3238" i="20"/>
  <c r="O3238" i="20" s="1"/>
  <c r="J3238" i="20"/>
  <c r="K3238" i="20"/>
  <c r="I3239" i="20"/>
  <c r="O3239" i="20" s="1"/>
  <c r="J3239" i="20"/>
  <c r="K3239" i="20"/>
  <c r="I3240" i="20"/>
  <c r="O3240" i="20" s="1"/>
  <c r="J3240" i="20"/>
  <c r="K3240" i="20"/>
  <c r="I3241" i="20"/>
  <c r="O3241" i="20" s="1"/>
  <c r="J3241" i="20"/>
  <c r="K3241" i="20"/>
  <c r="I3242" i="20"/>
  <c r="O3242" i="20" s="1"/>
  <c r="J3242" i="20"/>
  <c r="K3242" i="20"/>
  <c r="I3243" i="20"/>
  <c r="O3243" i="20" s="1"/>
  <c r="J3243" i="20"/>
  <c r="K3243" i="20"/>
  <c r="I3244" i="20"/>
  <c r="O3244" i="20" s="1"/>
  <c r="J3244" i="20"/>
  <c r="K3244" i="20"/>
  <c r="I3245" i="20"/>
  <c r="O3245" i="20" s="1"/>
  <c r="J3245" i="20"/>
  <c r="K3245" i="20"/>
  <c r="I3246" i="20"/>
  <c r="O3246" i="20" s="1"/>
  <c r="J3246" i="20"/>
  <c r="K3246" i="20"/>
  <c r="I3247" i="20"/>
  <c r="O3247" i="20" s="1"/>
  <c r="J3247" i="20"/>
  <c r="K3247" i="20"/>
  <c r="I3248" i="20"/>
  <c r="O3248" i="20" s="1"/>
  <c r="J3248" i="20"/>
  <c r="K3248" i="20"/>
  <c r="I3249" i="20"/>
  <c r="O3249" i="20" s="1"/>
  <c r="J3249" i="20"/>
  <c r="K3249" i="20"/>
  <c r="I3250" i="20"/>
  <c r="O3250" i="20" s="1"/>
  <c r="J3250" i="20"/>
  <c r="K3250" i="20"/>
  <c r="I3251" i="20"/>
  <c r="O3251" i="20" s="1"/>
  <c r="J3251" i="20"/>
  <c r="K3251" i="20"/>
  <c r="I3252" i="20"/>
  <c r="O3252" i="20" s="1"/>
  <c r="J3252" i="20"/>
  <c r="K3252" i="20"/>
  <c r="I3253" i="20"/>
  <c r="J3253" i="20"/>
  <c r="K3253" i="20"/>
  <c r="I3254" i="20"/>
  <c r="O3254" i="20" s="1"/>
  <c r="J3254" i="20"/>
  <c r="K3254" i="20"/>
  <c r="I3255" i="20"/>
  <c r="O3255" i="20" s="1"/>
  <c r="J3255" i="20"/>
  <c r="K3255" i="20"/>
  <c r="I3256" i="20"/>
  <c r="O3256" i="20" s="1"/>
  <c r="J3256" i="20"/>
  <c r="K3256" i="20"/>
  <c r="I3257" i="20"/>
  <c r="O3257" i="20" s="1"/>
  <c r="J3257" i="20"/>
  <c r="K3257" i="20"/>
  <c r="I3258" i="20"/>
  <c r="O3258" i="20" s="1"/>
  <c r="J3258" i="20"/>
  <c r="K3258" i="20"/>
  <c r="I3259" i="20"/>
  <c r="O3259" i="20" s="1"/>
  <c r="J3259" i="20"/>
  <c r="K3259" i="20"/>
  <c r="I3260" i="20"/>
  <c r="O3260" i="20" s="1"/>
  <c r="J3260" i="20"/>
  <c r="K3260" i="20"/>
  <c r="I3261" i="20"/>
  <c r="O3261" i="20" s="1"/>
  <c r="J3261" i="20"/>
  <c r="K3261" i="20"/>
  <c r="I3262" i="20"/>
  <c r="O3262" i="20" s="1"/>
  <c r="J3262" i="20"/>
  <c r="K3262" i="20"/>
  <c r="I3263" i="20"/>
  <c r="O3263" i="20" s="1"/>
  <c r="J3263" i="20"/>
  <c r="K3263" i="20"/>
  <c r="I3264" i="20"/>
  <c r="O3264" i="20" s="1"/>
  <c r="J3264" i="20"/>
  <c r="K3264" i="20"/>
  <c r="I3265" i="20"/>
  <c r="O3265" i="20" s="1"/>
  <c r="J3265" i="20"/>
  <c r="K3265" i="20"/>
  <c r="I3266" i="20"/>
  <c r="O3266" i="20" s="1"/>
  <c r="J3266" i="20"/>
  <c r="K3266" i="20"/>
  <c r="I3267" i="20"/>
  <c r="O3267" i="20" s="1"/>
  <c r="J3267" i="20"/>
  <c r="K3267" i="20"/>
  <c r="I3268" i="20"/>
  <c r="O3268" i="20" s="1"/>
  <c r="J3268" i="20"/>
  <c r="K3268" i="20"/>
  <c r="I3269" i="20"/>
  <c r="O3269" i="20" s="1"/>
  <c r="J3269" i="20"/>
  <c r="K3269" i="20"/>
  <c r="I3270" i="20"/>
  <c r="O3270" i="20" s="1"/>
  <c r="J3270" i="20"/>
  <c r="K3270" i="20"/>
  <c r="I3271" i="20"/>
  <c r="O3271" i="20" s="1"/>
  <c r="J3271" i="20"/>
  <c r="K3271" i="20"/>
  <c r="I3272" i="20"/>
  <c r="O3272" i="20" s="1"/>
  <c r="J3272" i="20"/>
  <c r="K3272" i="20"/>
  <c r="I3273" i="20"/>
  <c r="O3273" i="20" s="1"/>
  <c r="J3273" i="20"/>
  <c r="K3273" i="20"/>
  <c r="I3274" i="20"/>
  <c r="O3274" i="20" s="1"/>
  <c r="J3274" i="20"/>
  <c r="K3274" i="20"/>
  <c r="I3275" i="20"/>
  <c r="O3275" i="20" s="1"/>
  <c r="J3275" i="20"/>
  <c r="K3275" i="20"/>
  <c r="I3276" i="20"/>
  <c r="O3276" i="20" s="1"/>
  <c r="J3276" i="20"/>
  <c r="K3276" i="20"/>
  <c r="I3277" i="20"/>
  <c r="O3277" i="20" s="1"/>
  <c r="J3277" i="20"/>
  <c r="K3277" i="20"/>
  <c r="I3278" i="20"/>
  <c r="O3278" i="20" s="1"/>
  <c r="J3278" i="20"/>
  <c r="K3278" i="20"/>
  <c r="I3279" i="20"/>
  <c r="O3279" i="20" s="1"/>
  <c r="J3279" i="20"/>
  <c r="K3279" i="20"/>
  <c r="I3280" i="20"/>
  <c r="O3280" i="20" s="1"/>
  <c r="J3280" i="20"/>
  <c r="K3280" i="20"/>
  <c r="I3281" i="20"/>
  <c r="O3281" i="20" s="1"/>
  <c r="J3281" i="20"/>
  <c r="K3281" i="20"/>
  <c r="I3282" i="20"/>
  <c r="O3282" i="20" s="1"/>
  <c r="J3282" i="20"/>
  <c r="K3282" i="20"/>
  <c r="I3283" i="20"/>
  <c r="O3283" i="20" s="1"/>
  <c r="J3283" i="20"/>
  <c r="K3283" i="20"/>
  <c r="I3284" i="20"/>
  <c r="O3284" i="20" s="1"/>
  <c r="J3284" i="20"/>
  <c r="K3284" i="20"/>
  <c r="I3285" i="20"/>
  <c r="O3285" i="20" s="1"/>
  <c r="J3285" i="20"/>
  <c r="K3285" i="20"/>
  <c r="I3286" i="20"/>
  <c r="O3286" i="20" s="1"/>
  <c r="J3286" i="20"/>
  <c r="K3286" i="20"/>
  <c r="I3287" i="20"/>
  <c r="O3287" i="20" s="1"/>
  <c r="J3287" i="20"/>
  <c r="K3287" i="20"/>
  <c r="I3288" i="20"/>
  <c r="O3288" i="20" s="1"/>
  <c r="J3288" i="20"/>
  <c r="K3288" i="20"/>
  <c r="I3289" i="20"/>
  <c r="O3289" i="20" s="1"/>
  <c r="J3289" i="20"/>
  <c r="K3289" i="20"/>
  <c r="I3290" i="20"/>
  <c r="O3290" i="20" s="1"/>
  <c r="J3290" i="20"/>
  <c r="K3290" i="20"/>
  <c r="I3291" i="20"/>
  <c r="O3291" i="20" s="1"/>
  <c r="J3291" i="20"/>
  <c r="K3291" i="20"/>
  <c r="I3292" i="20"/>
  <c r="O3292" i="20" s="1"/>
  <c r="J3292" i="20"/>
  <c r="K3292" i="20"/>
  <c r="I3293" i="20"/>
  <c r="O3293" i="20" s="1"/>
  <c r="J3293" i="20"/>
  <c r="K3293" i="20"/>
  <c r="I3294" i="20"/>
  <c r="O3294" i="20" s="1"/>
  <c r="J3294" i="20"/>
  <c r="K3294" i="20"/>
  <c r="I3295" i="20"/>
  <c r="O3295" i="20" s="1"/>
  <c r="J3295" i="20"/>
  <c r="K3295" i="20"/>
  <c r="I3296" i="20"/>
  <c r="O3296" i="20" s="1"/>
  <c r="J3296" i="20"/>
  <c r="K3296" i="20"/>
  <c r="I3297" i="20"/>
  <c r="O3297" i="20" s="1"/>
  <c r="J3297" i="20"/>
  <c r="K3297" i="20"/>
  <c r="I3298" i="20"/>
  <c r="O3298" i="20" s="1"/>
  <c r="J3298" i="20"/>
  <c r="K3298" i="20"/>
  <c r="I3299" i="20"/>
  <c r="O3299" i="20" s="1"/>
  <c r="J3299" i="20"/>
  <c r="K3299" i="20"/>
  <c r="I3300" i="20"/>
  <c r="O3300" i="20" s="1"/>
  <c r="J3300" i="20"/>
  <c r="K3300" i="20"/>
  <c r="I3301" i="20"/>
  <c r="O3301" i="20" s="1"/>
  <c r="J3301" i="20"/>
  <c r="K3301" i="20"/>
  <c r="I3302" i="20"/>
  <c r="O3302" i="20" s="1"/>
  <c r="J3302" i="20"/>
  <c r="K3302" i="20"/>
  <c r="I3303" i="20"/>
  <c r="O3303" i="20" s="1"/>
  <c r="J3303" i="20"/>
  <c r="K3303" i="20"/>
  <c r="I3304" i="20"/>
  <c r="O3304" i="20" s="1"/>
  <c r="J3304" i="20"/>
  <c r="K3304" i="20"/>
  <c r="I3305" i="20"/>
  <c r="O3305" i="20" s="1"/>
  <c r="J3305" i="20"/>
  <c r="K3305" i="20"/>
  <c r="I3306" i="20"/>
  <c r="O3306" i="20" s="1"/>
  <c r="J3306" i="20"/>
  <c r="K3306" i="20"/>
  <c r="I3307" i="20"/>
  <c r="O3307" i="20" s="1"/>
  <c r="J3307" i="20"/>
  <c r="K3307" i="20"/>
  <c r="I3308" i="20"/>
  <c r="O3308" i="20" s="1"/>
  <c r="J3308" i="20"/>
  <c r="K3308" i="20"/>
  <c r="I3309" i="20"/>
  <c r="O3309" i="20" s="1"/>
  <c r="J3309" i="20"/>
  <c r="K3309" i="20"/>
  <c r="I3310" i="20"/>
  <c r="O3310" i="20" s="1"/>
  <c r="J3310" i="20"/>
  <c r="K3310" i="20"/>
  <c r="I3311" i="20"/>
  <c r="O3311" i="20" s="1"/>
  <c r="J3311" i="20"/>
  <c r="K3311" i="20"/>
  <c r="I3312" i="20"/>
  <c r="O3312" i="20" s="1"/>
  <c r="J3312" i="20"/>
  <c r="K3312" i="20"/>
  <c r="I3313" i="20"/>
  <c r="O3313" i="20" s="1"/>
  <c r="J3313" i="20"/>
  <c r="K3313" i="20"/>
  <c r="I3314" i="20"/>
  <c r="O3314" i="20" s="1"/>
  <c r="J3314" i="20"/>
  <c r="K3314" i="20"/>
  <c r="I3315" i="20"/>
  <c r="O3315" i="20" s="1"/>
  <c r="J3315" i="20"/>
  <c r="K3315" i="20"/>
  <c r="I3316" i="20"/>
  <c r="O3316" i="20" s="1"/>
  <c r="J3316" i="20"/>
  <c r="K3316" i="20"/>
  <c r="I3317" i="20"/>
  <c r="O3317" i="20" s="1"/>
  <c r="J3317" i="20"/>
  <c r="K3317" i="20"/>
  <c r="I3318" i="20"/>
  <c r="O3318" i="20" s="1"/>
  <c r="J3318" i="20"/>
  <c r="K3318" i="20"/>
  <c r="I3319" i="20"/>
  <c r="O3319" i="20" s="1"/>
  <c r="J3319" i="20"/>
  <c r="K3319" i="20"/>
  <c r="I3320" i="20"/>
  <c r="O3320" i="20" s="1"/>
  <c r="J3320" i="20"/>
  <c r="K3320" i="20"/>
  <c r="I3321" i="20"/>
  <c r="O3321" i="20" s="1"/>
  <c r="J3321" i="20"/>
  <c r="K3321" i="20"/>
  <c r="I3322" i="20"/>
  <c r="O3322" i="20" s="1"/>
  <c r="J3322" i="20"/>
  <c r="K3322" i="20"/>
  <c r="I3323" i="20"/>
  <c r="O3323" i="20" s="1"/>
  <c r="J3323" i="20"/>
  <c r="K3323" i="20"/>
  <c r="I3324" i="20"/>
  <c r="O3324" i="20" s="1"/>
  <c r="J3324" i="20"/>
  <c r="K3324" i="20"/>
  <c r="I3325" i="20"/>
  <c r="O3325" i="20" s="1"/>
  <c r="J3325" i="20"/>
  <c r="K3325" i="20"/>
  <c r="I3326" i="20"/>
  <c r="O3326" i="20" s="1"/>
  <c r="J3326" i="20"/>
  <c r="K3326" i="20"/>
  <c r="I3327" i="20"/>
  <c r="O3327" i="20" s="1"/>
  <c r="J3327" i="20"/>
  <c r="K3327" i="20"/>
  <c r="I3328" i="20"/>
  <c r="O3328" i="20" s="1"/>
  <c r="J3328" i="20"/>
  <c r="K3328" i="20"/>
  <c r="I3329" i="20"/>
  <c r="O3329" i="20" s="1"/>
  <c r="J3329" i="20"/>
  <c r="K3329" i="20"/>
  <c r="I3330" i="20"/>
  <c r="O3330" i="20" s="1"/>
  <c r="J3330" i="20"/>
  <c r="K3330" i="20"/>
  <c r="I3331" i="20"/>
  <c r="O3331" i="20" s="1"/>
  <c r="J3331" i="20"/>
  <c r="K3331" i="20"/>
  <c r="I3332" i="20"/>
  <c r="O3332" i="20" s="1"/>
  <c r="J3332" i="20"/>
  <c r="K3332" i="20"/>
  <c r="I3333" i="20"/>
  <c r="O3333" i="20" s="1"/>
  <c r="J3333" i="20"/>
  <c r="K3333" i="20"/>
  <c r="I3334" i="20"/>
  <c r="O3334" i="20" s="1"/>
  <c r="J3334" i="20"/>
  <c r="K3334" i="20"/>
  <c r="I3335" i="20"/>
  <c r="O3335" i="20" s="1"/>
  <c r="J3335" i="20"/>
  <c r="K3335" i="20"/>
  <c r="I3336" i="20"/>
  <c r="O3336" i="20" s="1"/>
  <c r="J3336" i="20"/>
  <c r="K3336" i="20"/>
  <c r="I3337" i="20"/>
  <c r="O3337" i="20" s="1"/>
  <c r="J3337" i="20"/>
  <c r="K3337" i="20"/>
  <c r="I3338" i="20"/>
  <c r="O3338" i="20" s="1"/>
  <c r="J3338" i="20"/>
  <c r="K3338" i="20"/>
  <c r="I3339" i="20"/>
  <c r="O3339" i="20" s="1"/>
  <c r="J3339" i="20"/>
  <c r="K3339" i="20"/>
  <c r="I3340" i="20"/>
  <c r="O3340" i="20" s="1"/>
  <c r="J3340" i="20"/>
  <c r="K3340" i="20"/>
  <c r="I3341" i="20"/>
  <c r="O3341" i="20" s="1"/>
  <c r="J3341" i="20"/>
  <c r="K3341" i="20"/>
  <c r="I3342" i="20"/>
  <c r="O3342" i="20" s="1"/>
  <c r="J3342" i="20"/>
  <c r="K3342" i="20"/>
  <c r="I3343" i="20"/>
  <c r="O3343" i="20" s="1"/>
  <c r="J3343" i="20"/>
  <c r="K3343" i="20"/>
  <c r="I3344" i="20"/>
  <c r="O3344" i="20" s="1"/>
  <c r="J3344" i="20"/>
  <c r="K3344" i="20"/>
  <c r="I3345" i="20"/>
  <c r="O3345" i="20" s="1"/>
  <c r="J3345" i="20"/>
  <c r="K3345" i="20"/>
  <c r="I3346" i="20"/>
  <c r="O3346" i="20" s="1"/>
  <c r="J3346" i="20"/>
  <c r="K3346" i="20"/>
  <c r="I3347" i="20"/>
  <c r="O3347" i="20" s="1"/>
  <c r="J3347" i="20"/>
  <c r="K3347" i="20"/>
  <c r="I3348" i="20"/>
  <c r="O3348" i="20" s="1"/>
  <c r="J3348" i="20"/>
  <c r="K3348" i="20"/>
  <c r="I3349" i="20"/>
  <c r="O3349" i="20" s="1"/>
  <c r="J3349" i="20"/>
  <c r="K3349" i="20"/>
  <c r="I3350" i="20"/>
  <c r="O3350" i="20" s="1"/>
  <c r="J3350" i="20"/>
  <c r="K3350" i="20"/>
  <c r="I3351" i="20"/>
  <c r="O3351" i="20" s="1"/>
  <c r="J3351" i="20"/>
  <c r="K3351" i="20"/>
  <c r="I3352" i="20"/>
  <c r="O3352" i="20" s="1"/>
  <c r="J3352" i="20"/>
  <c r="K3352" i="20"/>
  <c r="I3353" i="20"/>
  <c r="O3353" i="20" s="1"/>
  <c r="J3353" i="20"/>
  <c r="K3353" i="20"/>
  <c r="I3354" i="20"/>
  <c r="O3354" i="20" s="1"/>
  <c r="J3354" i="20"/>
  <c r="K3354" i="20"/>
  <c r="I3355" i="20"/>
  <c r="O3355" i="20" s="1"/>
  <c r="J3355" i="20"/>
  <c r="K3355" i="20"/>
  <c r="I3356" i="20"/>
  <c r="O3356" i="20" s="1"/>
  <c r="J3356" i="20"/>
  <c r="K3356" i="20"/>
  <c r="I3357" i="20"/>
  <c r="O3357" i="20" s="1"/>
  <c r="J3357" i="20"/>
  <c r="K3357" i="20"/>
  <c r="I3358" i="20"/>
  <c r="O3358" i="20" s="1"/>
  <c r="J3358" i="20"/>
  <c r="K3358" i="20"/>
  <c r="I3359" i="20"/>
  <c r="O3359" i="20" s="1"/>
  <c r="J3359" i="20"/>
  <c r="K3359" i="20"/>
  <c r="I3360" i="20"/>
  <c r="O3360" i="20" s="1"/>
  <c r="J3360" i="20"/>
  <c r="K3360" i="20"/>
  <c r="I3361" i="20"/>
  <c r="O3361" i="20" s="1"/>
  <c r="J3361" i="20"/>
  <c r="K3361" i="20"/>
  <c r="I3362" i="20"/>
  <c r="O3362" i="20" s="1"/>
  <c r="J3362" i="20"/>
  <c r="K3362" i="20"/>
  <c r="I3363" i="20"/>
  <c r="O3363" i="20" s="1"/>
  <c r="J3363" i="20"/>
  <c r="K3363" i="20"/>
  <c r="I3364" i="20"/>
  <c r="O3364" i="20" s="1"/>
  <c r="J3364" i="20"/>
  <c r="K3364" i="20"/>
  <c r="I3365" i="20"/>
  <c r="O3365" i="20" s="1"/>
  <c r="J3365" i="20"/>
  <c r="K3365" i="20"/>
  <c r="I3366" i="20"/>
  <c r="O3366" i="20" s="1"/>
  <c r="J3366" i="20"/>
  <c r="K3366" i="20"/>
  <c r="I3367" i="20"/>
  <c r="O3367" i="20" s="1"/>
  <c r="J3367" i="20"/>
  <c r="K3367" i="20"/>
  <c r="I3368" i="20"/>
  <c r="O3368" i="20" s="1"/>
  <c r="J3368" i="20"/>
  <c r="K3368" i="20"/>
  <c r="I3369" i="20"/>
  <c r="O3369" i="20" s="1"/>
  <c r="J3369" i="20"/>
  <c r="K3369" i="20"/>
  <c r="I3370" i="20"/>
  <c r="O3370" i="20" s="1"/>
  <c r="J3370" i="20"/>
  <c r="K3370" i="20"/>
  <c r="I3371" i="20"/>
  <c r="O3371" i="20" s="1"/>
  <c r="J3371" i="20"/>
  <c r="K3371" i="20"/>
  <c r="I3372" i="20"/>
  <c r="O3372" i="20" s="1"/>
  <c r="J3372" i="20"/>
  <c r="K3372" i="20"/>
  <c r="I3373" i="20"/>
  <c r="O3373" i="20" s="1"/>
  <c r="J3373" i="20"/>
  <c r="K3373" i="20"/>
  <c r="I3374" i="20"/>
  <c r="O3374" i="20" s="1"/>
  <c r="J3374" i="20"/>
  <c r="K3374" i="20"/>
  <c r="I3375" i="20"/>
  <c r="O3375" i="20" s="1"/>
  <c r="J3375" i="20"/>
  <c r="K3375" i="20"/>
  <c r="I3376" i="20"/>
  <c r="O3376" i="20" s="1"/>
  <c r="J3376" i="20"/>
  <c r="K3376" i="20"/>
  <c r="I3377" i="20"/>
  <c r="O3377" i="20" s="1"/>
  <c r="J3377" i="20"/>
  <c r="K3377" i="20"/>
  <c r="I3378" i="20"/>
  <c r="O3378" i="20" s="1"/>
  <c r="J3378" i="20"/>
  <c r="K3378" i="20"/>
  <c r="I3379" i="20"/>
  <c r="O3379" i="20" s="1"/>
  <c r="J3379" i="20"/>
  <c r="K3379" i="20"/>
  <c r="I3380" i="20"/>
  <c r="O3380" i="20" s="1"/>
  <c r="J3380" i="20"/>
  <c r="K3380" i="20"/>
  <c r="I3381" i="20"/>
  <c r="O3381" i="20" s="1"/>
  <c r="J3381" i="20"/>
  <c r="K3381" i="20"/>
  <c r="I3382" i="20"/>
  <c r="O3382" i="20" s="1"/>
  <c r="J3382" i="20"/>
  <c r="K3382" i="20"/>
  <c r="I3383" i="20"/>
  <c r="O3383" i="20" s="1"/>
  <c r="J3383" i="20"/>
  <c r="K3383" i="20"/>
  <c r="I3384" i="20"/>
  <c r="O3384" i="20" s="1"/>
  <c r="J3384" i="20"/>
  <c r="K3384" i="20"/>
  <c r="I3385" i="20"/>
  <c r="O3385" i="20" s="1"/>
  <c r="J3385" i="20"/>
  <c r="K3385" i="20"/>
  <c r="I3386" i="20"/>
  <c r="O3386" i="20" s="1"/>
  <c r="J3386" i="20"/>
  <c r="K3386" i="20"/>
  <c r="I3387" i="20"/>
  <c r="O3387" i="20" s="1"/>
  <c r="J3387" i="20"/>
  <c r="K3387" i="20"/>
  <c r="I3388" i="20"/>
  <c r="O3388" i="20" s="1"/>
  <c r="J3388" i="20"/>
  <c r="K3388" i="20"/>
  <c r="I3389" i="20"/>
  <c r="O3389" i="20" s="1"/>
  <c r="J3389" i="20"/>
  <c r="K3389" i="20"/>
  <c r="I3390" i="20"/>
  <c r="O3390" i="20" s="1"/>
  <c r="J3390" i="20"/>
  <c r="K3390" i="20"/>
  <c r="I3391" i="20"/>
  <c r="O3391" i="20" s="1"/>
  <c r="J3391" i="20"/>
  <c r="K3391" i="20"/>
  <c r="I3392" i="20"/>
  <c r="O3392" i="20" s="1"/>
  <c r="J3392" i="20"/>
  <c r="K3392" i="20"/>
  <c r="I3393" i="20"/>
  <c r="O3393" i="20" s="1"/>
  <c r="J3393" i="20"/>
  <c r="K3393" i="20"/>
  <c r="I3394" i="20"/>
  <c r="O3394" i="20" s="1"/>
  <c r="J3394" i="20"/>
  <c r="K3394" i="20"/>
  <c r="I3395" i="20"/>
  <c r="O3395" i="20" s="1"/>
  <c r="J3395" i="20"/>
  <c r="K3395" i="20"/>
  <c r="I3396" i="20"/>
  <c r="O3396" i="20" s="1"/>
  <c r="J3396" i="20"/>
  <c r="K3396" i="20"/>
  <c r="I3397" i="20"/>
  <c r="O3397" i="20" s="1"/>
  <c r="J3397" i="20"/>
  <c r="K3397" i="20"/>
  <c r="I3398" i="20"/>
  <c r="O3398" i="20" s="1"/>
  <c r="J3398" i="20"/>
  <c r="K3398" i="20"/>
  <c r="I3399" i="20"/>
  <c r="O3399" i="20" s="1"/>
  <c r="J3399" i="20"/>
  <c r="K3399" i="20"/>
  <c r="I3400" i="20"/>
  <c r="O3400" i="20" s="1"/>
  <c r="J3400" i="20"/>
  <c r="K3400" i="20"/>
  <c r="I3401" i="20"/>
  <c r="O3401" i="20" s="1"/>
  <c r="J3401" i="20"/>
  <c r="K3401" i="20"/>
  <c r="I3402" i="20"/>
  <c r="O3402" i="20" s="1"/>
  <c r="J3402" i="20"/>
  <c r="K3402" i="20"/>
  <c r="I3403" i="20"/>
  <c r="O3403" i="20" s="1"/>
  <c r="J3403" i="20"/>
  <c r="K3403" i="20"/>
  <c r="I3404" i="20"/>
  <c r="O3404" i="20" s="1"/>
  <c r="J3404" i="20"/>
  <c r="K3404" i="20"/>
  <c r="I3405" i="20"/>
  <c r="O3405" i="20" s="1"/>
  <c r="J3405" i="20"/>
  <c r="K3405" i="20"/>
  <c r="I3406" i="20"/>
  <c r="O3406" i="20" s="1"/>
  <c r="J3406" i="20"/>
  <c r="K3406" i="20"/>
  <c r="I3407" i="20"/>
  <c r="O3407" i="20" s="1"/>
  <c r="J3407" i="20"/>
  <c r="K3407" i="20"/>
  <c r="I3408" i="20"/>
  <c r="O3408" i="20" s="1"/>
  <c r="J3408" i="20"/>
  <c r="K3408" i="20"/>
  <c r="I3409" i="20"/>
  <c r="O3409" i="20" s="1"/>
  <c r="J3409" i="20"/>
  <c r="K3409" i="20"/>
  <c r="I3410" i="20"/>
  <c r="O3410" i="20" s="1"/>
  <c r="J3410" i="20"/>
  <c r="K3410" i="20"/>
  <c r="I3411" i="20"/>
  <c r="O3411" i="20" s="1"/>
  <c r="J3411" i="20"/>
  <c r="K3411" i="20"/>
  <c r="I3412" i="20"/>
  <c r="O3412" i="20" s="1"/>
  <c r="J3412" i="20"/>
  <c r="K3412" i="20"/>
  <c r="I3413" i="20"/>
  <c r="O3413" i="20" s="1"/>
  <c r="J3413" i="20"/>
  <c r="K3413" i="20"/>
  <c r="I3414" i="20"/>
  <c r="O3414" i="20" s="1"/>
  <c r="J3414" i="20"/>
  <c r="K3414" i="20"/>
  <c r="I3415" i="20"/>
  <c r="O3415" i="20" s="1"/>
  <c r="J3415" i="20"/>
  <c r="K3415" i="20"/>
  <c r="I3416" i="20"/>
  <c r="O3416" i="20" s="1"/>
  <c r="J3416" i="20"/>
  <c r="K3416" i="20"/>
  <c r="I3417" i="20"/>
  <c r="O3417" i="20" s="1"/>
  <c r="J3417" i="20"/>
  <c r="K3417" i="20"/>
  <c r="I3418" i="20"/>
  <c r="O3418" i="20" s="1"/>
  <c r="J3418" i="20"/>
  <c r="K3418" i="20"/>
  <c r="I3419" i="20"/>
  <c r="O3419" i="20" s="1"/>
  <c r="J3419" i="20"/>
  <c r="K3419" i="20"/>
  <c r="I3420" i="20"/>
  <c r="O3420" i="20" s="1"/>
  <c r="J3420" i="20"/>
  <c r="K3420" i="20"/>
  <c r="I3421" i="20"/>
  <c r="O3421" i="20" s="1"/>
  <c r="J3421" i="20"/>
  <c r="K3421" i="20"/>
  <c r="I3422" i="20"/>
  <c r="O3422" i="20" s="1"/>
  <c r="J3422" i="20"/>
  <c r="K3422" i="20"/>
  <c r="I3423" i="20"/>
  <c r="O3423" i="20" s="1"/>
  <c r="J3423" i="20"/>
  <c r="K3423" i="20"/>
  <c r="I3424" i="20"/>
  <c r="O3424" i="20" s="1"/>
  <c r="J3424" i="20"/>
  <c r="K3424" i="20"/>
  <c r="I3425" i="20"/>
  <c r="O3425" i="20" s="1"/>
  <c r="J3425" i="20"/>
  <c r="K3425" i="20"/>
  <c r="I3426" i="20"/>
  <c r="O3426" i="20" s="1"/>
  <c r="J3426" i="20"/>
  <c r="K3426" i="20"/>
  <c r="I3427" i="20"/>
  <c r="O3427" i="20" s="1"/>
  <c r="J3427" i="20"/>
  <c r="K3427" i="20"/>
  <c r="I3428" i="20"/>
  <c r="O3428" i="20" s="1"/>
  <c r="J3428" i="20"/>
  <c r="K3428" i="20"/>
  <c r="I3429" i="20"/>
  <c r="O3429" i="20" s="1"/>
  <c r="J3429" i="20"/>
  <c r="K3429" i="20"/>
  <c r="I3430" i="20"/>
  <c r="O3430" i="20" s="1"/>
  <c r="J3430" i="20"/>
  <c r="K3430" i="20"/>
  <c r="I3431" i="20"/>
  <c r="O3431" i="20" s="1"/>
  <c r="J3431" i="20"/>
  <c r="K3431" i="20"/>
  <c r="I3432" i="20"/>
  <c r="O3432" i="20" s="1"/>
  <c r="J3432" i="20"/>
  <c r="K3432" i="20"/>
  <c r="I3433" i="20"/>
  <c r="O3433" i="20" s="1"/>
  <c r="J3433" i="20"/>
  <c r="K3433" i="20"/>
  <c r="I3434" i="20"/>
  <c r="O3434" i="20" s="1"/>
  <c r="J3434" i="20"/>
  <c r="K3434" i="20"/>
  <c r="I3435" i="20"/>
  <c r="O3435" i="20" s="1"/>
  <c r="J3435" i="20"/>
  <c r="K3435" i="20"/>
  <c r="I3436" i="20"/>
  <c r="O3436" i="20" s="1"/>
  <c r="J3436" i="20"/>
  <c r="K3436" i="20"/>
  <c r="I3437" i="20"/>
  <c r="O3437" i="20" s="1"/>
  <c r="J3437" i="20"/>
  <c r="K3437" i="20"/>
  <c r="I3438" i="20"/>
  <c r="O3438" i="20" s="1"/>
  <c r="J3438" i="20"/>
  <c r="K3438" i="20"/>
  <c r="I3439" i="20"/>
  <c r="O3439" i="20" s="1"/>
  <c r="J3439" i="20"/>
  <c r="K3439" i="20"/>
  <c r="I3440" i="20"/>
  <c r="O3440" i="20" s="1"/>
  <c r="J3440" i="20"/>
  <c r="K3440" i="20"/>
  <c r="I3441" i="20"/>
  <c r="O3441" i="20" s="1"/>
  <c r="J3441" i="20"/>
  <c r="K3441" i="20"/>
  <c r="I3442" i="20"/>
  <c r="O3442" i="20" s="1"/>
  <c r="J3442" i="20"/>
  <c r="K3442" i="20"/>
  <c r="I3443" i="20"/>
  <c r="O3443" i="20" s="1"/>
  <c r="J3443" i="20"/>
  <c r="K3443" i="20"/>
  <c r="I3444" i="20"/>
  <c r="O3444" i="20" s="1"/>
  <c r="J3444" i="20"/>
  <c r="K3444" i="20"/>
  <c r="I3445" i="20"/>
  <c r="O3445" i="20" s="1"/>
  <c r="J3445" i="20"/>
  <c r="K3445" i="20"/>
  <c r="I3446" i="20"/>
  <c r="O3446" i="20" s="1"/>
  <c r="J3446" i="20"/>
  <c r="K3446" i="20"/>
  <c r="I3447" i="20"/>
  <c r="O3447" i="20" s="1"/>
  <c r="J3447" i="20"/>
  <c r="K3447" i="20"/>
  <c r="I3448" i="20"/>
  <c r="O3448" i="20" s="1"/>
  <c r="J3448" i="20"/>
  <c r="K3448" i="20"/>
  <c r="I3449" i="20"/>
  <c r="O3449" i="20" s="1"/>
  <c r="J3449" i="20"/>
  <c r="K3449" i="20"/>
  <c r="I3450" i="20"/>
  <c r="O3450" i="20" s="1"/>
  <c r="J3450" i="20"/>
  <c r="K3450" i="20"/>
  <c r="I3451" i="20"/>
  <c r="O3451" i="20" s="1"/>
  <c r="J3451" i="20"/>
  <c r="K3451" i="20"/>
  <c r="I3452" i="20"/>
  <c r="O3452" i="20" s="1"/>
  <c r="J3452" i="20"/>
  <c r="K3452" i="20"/>
  <c r="I3453" i="20"/>
  <c r="O3453" i="20" s="1"/>
  <c r="J3453" i="20"/>
  <c r="K3453" i="20"/>
  <c r="I3454" i="20"/>
  <c r="O3454" i="20" s="1"/>
  <c r="J3454" i="20"/>
  <c r="K3454" i="20"/>
  <c r="I3455" i="20"/>
  <c r="O3455" i="20" s="1"/>
  <c r="J3455" i="20"/>
  <c r="K3455" i="20"/>
  <c r="I3456" i="20"/>
  <c r="O3456" i="20" s="1"/>
  <c r="J3456" i="20"/>
  <c r="K3456" i="20"/>
  <c r="I3457" i="20"/>
  <c r="O3457" i="20" s="1"/>
  <c r="J3457" i="20"/>
  <c r="K3457" i="20"/>
  <c r="I3458" i="20"/>
  <c r="O3458" i="20" s="1"/>
  <c r="J3458" i="20"/>
  <c r="K3458" i="20"/>
  <c r="I3459" i="20"/>
  <c r="O3459" i="20" s="1"/>
  <c r="J3459" i="20"/>
  <c r="K3459" i="20"/>
  <c r="I3460" i="20"/>
  <c r="O3460" i="20" s="1"/>
  <c r="J3460" i="20"/>
  <c r="K3460" i="20"/>
  <c r="I3461" i="20"/>
  <c r="O3461" i="20" s="1"/>
  <c r="J3461" i="20"/>
  <c r="K3461" i="20"/>
  <c r="I3462" i="20"/>
  <c r="O3462" i="20" s="1"/>
  <c r="J3462" i="20"/>
  <c r="K3462" i="20"/>
  <c r="I3463" i="20"/>
  <c r="O3463" i="20" s="1"/>
  <c r="J3463" i="20"/>
  <c r="K3463" i="20"/>
  <c r="I3464" i="20"/>
  <c r="O3464" i="20" s="1"/>
  <c r="J3464" i="20"/>
  <c r="K3464" i="20"/>
  <c r="I3465" i="20"/>
  <c r="O3465" i="20" s="1"/>
  <c r="J3465" i="20"/>
  <c r="K3465" i="20"/>
  <c r="I3466" i="20"/>
  <c r="O3466" i="20" s="1"/>
  <c r="J3466" i="20"/>
  <c r="K3466" i="20"/>
  <c r="I3467" i="20"/>
  <c r="O3467" i="20" s="1"/>
  <c r="J3467" i="20"/>
  <c r="K3467" i="20"/>
  <c r="I3468" i="20"/>
  <c r="O3468" i="20" s="1"/>
  <c r="J3468" i="20"/>
  <c r="K3468" i="20"/>
  <c r="I3469" i="20"/>
  <c r="O3469" i="20" s="1"/>
  <c r="J3469" i="20"/>
  <c r="K3469" i="20"/>
  <c r="I3470" i="20"/>
  <c r="O3470" i="20" s="1"/>
  <c r="J3470" i="20"/>
  <c r="K3470" i="20"/>
  <c r="I3471" i="20"/>
  <c r="O3471" i="20" s="1"/>
  <c r="J3471" i="20"/>
  <c r="K3471" i="20"/>
  <c r="I3472" i="20"/>
  <c r="O3472" i="20" s="1"/>
  <c r="J3472" i="20"/>
  <c r="K3472" i="20"/>
  <c r="I3473" i="20"/>
  <c r="O3473" i="20" s="1"/>
  <c r="J3473" i="20"/>
  <c r="K3473" i="20"/>
  <c r="I3474" i="20"/>
  <c r="O3474" i="20" s="1"/>
  <c r="J3474" i="20"/>
  <c r="K3474" i="20"/>
  <c r="I3475" i="20"/>
  <c r="O3475" i="20" s="1"/>
  <c r="J3475" i="20"/>
  <c r="K3475" i="20"/>
  <c r="I3476" i="20"/>
  <c r="O3476" i="20" s="1"/>
  <c r="J3476" i="20"/>
  <c r="K3476" i="20"/>
  <c r="I3477" i="20"/>
  <c r="O3477" i="20" s="1"/>
  <c r="J3477" i="20"/>
  <c r="K3477" i="20"/>
  <c r="I3478" i="20"/>
  <c r="O3478" i="20" s="1"/>
  <c r="J3478" i="20"/>
  <c r="K3478" i="20"/>
  <c r="I3479" i="20"/>
  <c r="O3479" i="20" s="1"/>
  <c r="J3479" i="20"/>
  <c r="K3479" i="20"/>
  <c r="I3480" i="20"/>
  <c r="O3480" i="20" s="1"/>
  <c r="J3480" i="20"/>
  <c r="K3480" i="20"/>
  <c r="I3481" i="20"/>
  <c r="O3481" i="20" s="1"/>
  <c r="J3481" i="20"/>
  <c r="K3481" i="20"/>
  <c r="I3482" i="20"/>
  <c r="O3482" i="20" s="1"/>
  <c r="J3482" i="20"/>
  <c r="K3482" i="20"/>
  <c r="I3483" i="20"/>
  <c r="O3483" i="20" s="1"/>
  <c r="J3483" i="20"/>
  <c r="K3483" i="20"/>
  <c r="I3484" i="20"/>
  <c r="O3484" i="20" s="1"/>
  <c r="J3484" i="20"/>
  <c r="K3484" i="20"/>
  <c r="I3485" i="20"/>
  <c r="O3485" i="20" s="1"/>
  <c r="J3485" i="20"/>
  <c r="K3485" i="20"/>
  <c r="I3486" i="20"/>
  <c r="O3486" i="20" s="1"/>
  <c r="J3486" i="20"/>
  <c r="K3486" i="20"/>
  <c r="I3487" i="20"/>
  <c r="O3487" i="20" s="1"/>
  <c r="J3487" i="20"/>
  <c r="K3487" i="20"/>
  <c r="I3488" i="20"/>
  <c r="O3488" i="20" s="1"/>
  <c r="J3488" i="20"/>
  <c r="K3488" i="20"/>
  <c r="I3489" i="20"/>
  <c r="O3489" i="20" s="1"/>
  <c r="J3489" i="20"/>
  <c r="K3489" i="20"/>
  <c r="I3490" i="20"/>
  <c r="O3490" i="20" s="1"/>
  <c r="J3490" i="20"/>
  <c r="K3490" i="20"/>
  <c r="I3491" i="20"/>
  <c r="O3491" i="20" s="1"/>
  <c r="J3491" i="20"/>
  <c r="K3491" i="20"/>
  <c r="I3492" i="20"/>
  <c r="O3492" i="20" s="1"/>
  <c r="J3492" i="20"/>
  <c r="K3492" i="20"/>
  <c r="I3493" i="20"/>
  <c r="O3493" i="20" s="1"/>
  <c r="J3493" i="20"/>
  <c r="K3493" i="20"/>
  <c r="I3494" i="20"/>
  <c r="O3494" i="20" s="1"/>
  <c r="J3494" i="20"/>
  <c r="K3494" i="20"/>
  <c r="I3495" i="20"/>
  <c r="O3495" i="20" s="1"/>
  <c r="J3495" i="20"/>
  <c r="K3495" i="20"/>
  <c r="I3496" i="20"/>
  <c r="O3496" i="20" s="1"/>
  <c r="J3496" i="20"/>
  <c r="K3496" i="20"/>
  <c r="I3497" i="20"/>
  <c r="O3497" i="20" s="1"/>
  <c r="J3497" i="20"/>
  <c r="K3497" i="20"/>
  <c r="I3498" i="20"/>
  <c r="O3498" i="20" s="1"/>
  <c r="J3498" i="20"/>
  <c r="K3498" i="20"/>
  <c r="I3499" i="20"/>
  <c r="O3499" i="20" s="1"/>
  <c r="J3499" i="20"/>
  <c r="K3499" i="20"/>
  <c r="I3500" i="20"/>
  <c r="O3500" i="20" s="1"/>
  <c r="J3500" i="20"/>
  <c r="K3500" i="20"/>
  <c r="I3501" i="20"/>
  <c r="O3501" i="20" s="1"/>
  <c r="J3501" i="20"/>
  <c r="K3501" i="20"/>
  <c r="I3502" i="20"/>
  <c r="O3502" i="20" s="1"/>
  <c r="J3502" i="20"/>
  <c r="K3502" i="20"/>
  <c r="I3503" i="20"/>
  <c r="O3503" i="20" s="1"/>
  <c r="J3503" i="20"/>
  <c r="K3503" i="20"/>
  <c r="I3504" i="20"/>
  <c r="O3504" i="20" s="1"/>
  <c r="J3504" i="20"/>
  <c r="K3504" i="20"/>
  <c r="I3505" i="20"/>
  <c r="O3505" i="20" s="1"/>
  <c r="J3505" i="20"/>
  <c r="K3505" i="20"/>
  <c r="I3506" i="20"/>
  <c r="O3506" i="20" s="1"/>
  <c r="J3506" i="20"/>
  <c r="K3506" i="20"/>
  <c r="I3507" i="20"/>
  <c r="O3507" i="20" s="1"/>
  <c r="J3507" i="20"/>
  <c r="K3507" i="20"/>
  <c r="I3508" i="20"/>
  <c r="O3508" i="20" s="1"/>
  <c r="J3508" i="20"/>
  <c r="K3508" i="20"/>
  <c r="I3509" i="20"/>
  <c r="O3509" i="20" s="1"/>
  <c r="J3509" i="20"/>
  <c r="K3509" i="20"/>
  <c r="I3510" i="20"/>
  <c r="O3510" i="20" s="1"/>
  <c r="J3510" i="20"/>
  <c r="K3510" i="20"/>
  <c r="I3511" i="20"/>
  <c r="O3511" i="20" s="1"/>
  <c r="J3511" i="20"/>
  <c r="K3511" i="20"/>
  <c r="I3512" i="20"/>
  <c r="O3512" i="20" s="1"/>
  <c r="J3512" i="20"/>
  <c r="K3512" i="20"/>
  <c r="I3513" i="20"/>
  <c r="O3513" i="20" s="1"/>
  <c r="J3513" i="20"/>
  <c r="K3513" i="20"/>
  <c r="I3514" i="20"/>
  <c r="O3514" i="20" s="1"/>
  <c r="J3514" i="20"/>
  <c r="K3514" i="20"/>
  <c r="I3515" i="20"/>
  <c r="O3515" i="20" s="1"/>
  <c r="J3515" i="20"/>
  <c r="K3515" i="20"/>
  <c r="I3516" i="20"/>
  <c r="O3516" i="20" s="1"/>
  <c r="J3516" i="20"/>
  <c r="K3516" i="20"/>
  <c r="I3517" i="20"/>
  <c r="O3517" i="20" s="1"/>
  <c r="J3517" i="20"/>
  <c r="K3517" i="20"/>
  <c r="I3518" i="20"/>
  <c r="O3518" i="20" s="1"/>
  <c r="J3518" i="20"/>
  <c r="K3518" i="20"/>
  <c r="I3519" i="20"/>
  <c r="O3519" i="20" s="1"/>
  <c r="J3519" i="20"/>
  <c r="K3519" i="20"/>
  <c r="I3520" i="20"/>
  <c r="O3520" i="20" s="1"/>
  <c r="J3520" i="20"/>
  <c r="K3520" i="20"/>
  <c r="I3521" i="20"/>
  <c r="O3521" i="20" s="1"/>
  <c r="J3521" i="20"/>
  <c r="K3521" i="20"/>
  <c r="I3522" i="20"/>
  <c r="O3522" i="20" s="1"/>
  <c r="J3522" i="20"/>
  <c r="K3522" i="20"/>
  <c r="I3523" i="20"/>
  <c r="O3523" i="20" s="1"/>
  <c r="J3523" i="20"/>
  <c r="K3523" i="20"/>
  <c r="I3524" i="20"/>
  <c r="O3524" i="20" s="1"/>
  <c r="J3524" i="20"/>
  <c r="K3524" i="20"/>
  <c r="I3525" i="20"/>
  <c r="O3525" i="20" s="1"/>
  <c r="J3525" i="20"/>
  <c r="K3525" i="20"/>
  <c r="I3526" i="20"/>
  <c r="O3526" i="20" s="1"/>
  <c r="J3526" i="20"/>
  <c r="K3526" i="20"/>
  <c r="I3527" i="20"/>
  <c r="O3527" i="20" s="1"/>
  <c r="J3527" i="20"/>
  <c r="K3527" i="20"/>
  <c r="I3528" i="20"/>
  <c r="O3528" i="20" s="1"/>
  <c r="J3528" i="20"/>
  <c r="K3528" i="20"/>
  <c r="I3529" i="20"/>
  <c r="O3529" i="20" s="1"/>
  <c r="J3529" i="20"/>
  <c r="K3529" i="20"/>
  <c r="I3530" i="20"/>
  <c r="O3530" i="20" s="1"/>
  <c r="J3530" i="20"/>
  <c r="K3530" i="20"/>
  <c r="I3531" i="20"/>
  <c r="O3531" i="20" s="1"/>
  <c r="J3531" i="20"/>
  <c r="K3531" i="20"/>
  <c r="I3532" i="20"/>
  <c r="O3532" i="20" s="1"/>
  <c r="J3532" i="20"/>
  <c r="K3532" i="20"/>
  <c r="I3533" i="20"/>
  <c r="O3533" i="20" s="1"/>
  <c r="J3533" i="20"/>
  <c r="K3533" i="20"/>
  <c r="I3534" i="20"/>
  <c r="O3534" i="20" s="1"/>
  <c r="J3534" i="20"/>
  <c r="K3534" i="20"/>
  <c r="I3535" i="20"/>
  <c r="O3535" i="20" s="1"/>
  <c r="J3535" i="20"/>
  <c r="K3535" i="20"/>
  <c r="I3536" i="20"/>
  <c r="O3536" i="20" s="1"/>
  <c r="J3536" i="20"/>
  <c r="K3536" i="20"/>
  <c r="I3537" i="20"/>
  <c r="O3537" i="20" s="1"/>
  <c r="J3537" i="20"/>
  <c r="K3537" i="20"/>
  <c r="I3538" i="20"/>
  <c r="O3538" i="20" s="1"/>
  <c r="J3538" i="20"/>
  <c r="K3538" i="20"/>
  <c r="I3539" i="20"/>
  <c r="O3539" i="20" s="1"/>
  <c r="J3539" i="20"/>
  <c r="K3539" i="20"/>
  <c r="I3540" i="20"/>
  <c r="O3540" i="20" s="1"/>
  <c r="J3540" i="20"/>
  <c r="K3540" i="20"/>
  <c r="I3541" i="20"/>
  <c r="O3541" i="20" s="1"/>
  <c r="J3541" i="20"/>
  <c r="K3541" i="20"/>
  <c r="I3542" i="20"/>
  <c r="O3542" i="20" s="1"/>
  <c r="J3542" i="20"/>
  <c r="K3542" i="20"/>
  <c r="I3543" i="20"/>
  <c r="O3543" i="20" s="1"/>
  <c r="J3543" i="20"/>
  <c r="K3543" i="20"/>
  <c r="I3544" i="20"/>
  <c r="O3544" i="20" s="1"/>
  <c r="J3544" i="20"/>
  <c r="K3544" i="20"/>
  <c r="I3545" i="20"/>
  <c r="O3545" i="20" s="1"/>
  <c r="J3545" i="20"/>
  <c r="K3545" i="20"/>
  <c r="I3546" i="20"/>
  <c r="O3546" i="20" s="1"/>
  <c r="J3546" i="20"/>
  <c r="K3546" i="20"/>
  <c r="I3547" i="20"/>
  <c r="O3547" i="20" s="1"/>
  <c r="J3547" i="20"/>
  <c r="K3547" i="20"/>
  <c r="I3548" i="20"/>
  <c r="O3548" i="20" s="1"/>
  <c r="J3548" i="20"/>
  <c r="K3548" i="20"/>
  <c r="I3549" i="20"/>
  <c r="O3549" i="20" s="1"/>
  <c r="J3549" i="20"/>
  <c r="K3549" i="20"/>
  <c r="I3550" i="20"/>
  <c r="O3550" i="20" s="1"/>
  <c r="J3550" i="20"/>
  <c r="K3550" i="20"/>
  <c r="I3551" i="20"/>
  <c r="O3551" i="20" s="1"/>
  <c r="J3551" i="20"/>
  <c r="K3551" i="20"/>
  <c r="I3552" i="20"/>
  <c r="O3552" i="20" s="1"/>
  <c r="J3552" i="20"/>
  <c r="K3552" i="20"/>
  <c r="I3553" i="20"/>
  <c r="O3553" i="20" s="1"/>
  <c r="J3553" i="20"/>
  <c r="K3553" i="20"/>
  <c r="I3554" i="20"/>
  <c r="O3554" i="20" s="1"/>
  <c r="J3554" i="20"/>
  <c r="K3554" i="20"/>
  <c r="I3555" i="20"/>
  <c r="O3555" i="20" s="1"/>
  <c r="J3555" i="20"/>
  <c r="K3555" i="20"/>
  <c r="I3556" i="20"/>
  <c r="O3556" i="20" s="1"/>
  <c r="J3556" i="20"/>
  <c r="K3556" i="20"/>
  <c r="I3557" i="20"/>
  <c r="O3557" i="20" s="1"/>
  <c r="J3557" i="20"/>
  <c r="K3557" i="20"/>
  <c r="I3558" i="20"/>
  <c r="O3558" i="20" s="1"/>
  <c r="J3558" i="20"/>
  <c r="K3558" i="20"/>
  <c r="I3559" i="20"/>
  <c r="O3559" i="20" s="1"/>
  <c r="J3559" i="20"/>
  <c r="K3559" i="20"/>
  <c r="I3560" i="20"/>
  <c r="O3560" i="20" s="1"/>
  <c r="J3560" i="20"/>
  <c r="K3560" i="20"/>
  <c r="I3561" i="20"/>
  <c r="O3561" i="20" s="1"/>
  <c r="J3561" i="20"/>
  <c r="K3561" i="20"/>
  <c r="I3562" i="20"/>
  <c r="O3562" i="20" s="1"/>
  <c r="J3562" i="20"/>
  <c r="K3562" i="20"/>
  <c r="I3563" i="20"/>
  <c r="O3563" i="20" s="1"/>
  <c r="J3563" i="20"/>
  <c r="K3563" i="20"/>
  <c r="I3564" i="20"/>
  <c r="O3564" i="20" s="1"/>
  <c r="J3564" i="20"/>
  <c r="K3564" i="20"/>
  <c r="I3565" i="20"/>
  <c r="O3565" i="20" s="1"/>
  <c r="J3565" i="20"/>
  <c r="K3565" i="20"/>
  <c r="I3566" i="20"/>
  <c r="O3566" i="20" s="1"/>
  <c r="J3566" i="20"/>
  <c r="K3566" i="20"/>
  <c r="I3567" i="20"/>
  <c r="O3567" i="20" s="1"/>
  <c r="J3567" i="20"/>
  <c r="K3567" i="20"/>
  <c r="I3568" i="20"/>
  <c r="O3568" i="20" s="1"/>
  <c r="J3568" i="20"/>
  <c r="K3568" i="20"/>
  <c r="I3569" i="20"/>
  <c r="O3569" i="20" s="1"/>
  <c r="J3569" i="20"/>
  <c r="K3569" i="20"/>
  <c r="I3570" i="20"/>
  <c r="O3570" i="20" s="1"/>
  <c r="J3570" i="20"/>
  <c r="K3570" i="20"/>
  <c r="I3571" i="20"/>
  <c r="O3571" i="20" s="1"/>
  <c r="J3571" i="20"/>
  <c r="K3571" i="20"/>
  <c r="I3572" i="20"/>
  <c r="O3572" i="20" s="1"/>
  <c r="J3572" i="20"/>
  <c r="K3572" i="20"/>
  <c r="I3573" i="20"/>
  <c r="O3573" i="20" s="1"/>
  <c r="J3573" i="20"/>
  <c r="K3573" i="20"/>
  <c r="I3574" i="20"/>
  <c r="O3574" i="20" s="1"/>
  <c r="J3574" i="20"/>
  <c r="K3574" i="20"/>
  <c r="I3575" i="20"/>
  <c r="O3575" i="20" s="1"/>
  <c r="J3575" i="20"/>
  <c r="K3575" i="20"/>
  <c r="I3576" i="20"/>
  <c r="O3576" i="20" s="1"/>
  <c r="J3576" i="20"/>
  <c r="K3576" i="20"/>
  <c r="I3577" i="20"/>
  <c r="O3577" i="20" s="1"/>
  <c r="J3577" i="20"/>
  <c r="K3577" i="20"/>
  <c r="I3578" i="20"/>
  <c r="O3578" i="20" s="1"/>
  <c r="J3578" i="20"/>
  <c r="K3578" i="20"/>
  <c r="I3579" i="20"/>
  <c r="O3579" i="20" s="1"/>
  <c r="J3579" i="20"/>
  <c r="K3579" i="20"/>
  <c r="I3580" i="20"/>
  <c r="O3580" i="20" s="1"/>
  <c r="J3580" i="20"/>
  <c r="K3580" i="20"/>
  <c r="I3581" i="20"/>
  <c r="O3581" i="20" s="1"/>
  <c r="J3581" i="20"/>
  <c r="K3581" i="20"/>
  <c r="I3582" i="20"/>
  <c r="O3582" i="20" s="1"/>
  <c r="J3582" i="20"/>
  <c r="K3582" i="20"/>
  <c r="I3583" i="20"/>
  <c r="O3583" i="20" s="1"/>
  <c r="J3583" i="20"/>
  <c r="K3583" i="20"/>
  <c r="I3584" i="20"/>
  <c r="O3584" i="20" s="1"/>
  <c r="J3584" i="20"/>
  <c r="K3584" i="20"/>
  <c r="I3585" i="20"/>
  <c r="O3585" i="20" s="1"/>
  <c r="J3585" i="20"/>
  <c r="K3585" i="20"/>
  <c r="I3586" i="20"/>
  <c r="O3586" i="20" s="1"/>
  <c r="J3586" i="20"/>
  <c r="K3586" i="20"/>
  <c r="I3587" i="20"/>
  <c r="O3587" i="20" s="1"/>
  <c r="J3587" i="20"/>
  <c r="K3587" i="20"/>
  <c r="I3588" i="20"/>
  <c r="O3588" i="20" s="1"/>
  <c r="J3588" i="20"/>
  <c r="K3588" i="20"/>
  <c r="I3589" i="20"/>
  <c r="O3589" i="20" s="1"/>
  <c r="J3589" i="20"/>
  <c r="K3589" i="20"/>
  <c r="I3590" i="20"/>
  <c r="O3590" i="20" s="1"/>
  <c r="J3590" i="20"/>
  <c r="K3590" i="20"/>
  <c r="I3591" i="20"/>
  <c r="O3591" i="20" s="1"/>
  <c r="J3591" i="20"/>
  <c r="K3591" i="20"/>
  <c r="I3592" i="20"/>
  <c r="O3592" i="20" s="1"/>
  <c r="J3592" i="20"/>
  <c r="K3592" i="20"/>
  <c r="I3593" i="20"/>
  <c r="O3593" i="20" s="1"/>
  <c r="J3593" i="20"/>
  <c r="K3593" i="20"/>
  <c r="I3594" i="20"/>
  <c r="O3594" i="20" s="1"/>
  <c r="J3594" i="20"/>
  <c r="K3594" i="20"/>
  <c r="I3595" i="20"/>
  <c r="O3595" i="20" s="1"/>
  <c r="J3595" i="20"/>
  <c r="K3595" i="20"/>
  <c r="I3596" i="20"/>
  <c r="O3596" i="20" s="1"/>
  <c r="J3596" i="20"/>
  <c r="K3596" i="20"/>
  <c r="I3597" i="20"/>
  <c r="O3597" i="20" s="1"/>
  <c r="J3597" i="20"/>
  <c r="K3597" i="20"/>
  <c r="I3598" i="20"/>
  <c r="O3598" i="20" s="1"/>
  <c r="J3598" i="20"/>
  <c r="K3598" i="20"/>
  <c r="I3599" i="20"/>
  <c r="O3599" i="20" s="1"/>
  <c r="J3599" i="20"/>
  <c r="K3599" i="20"/>
  <c r="I3600" i="20"/>
  <c r="O3600" i="20" s="1"/>
  <c r="J3600" i="20"/>
  <c r="K3600" i="20"/>
  <c r="I3601" i="20"/>
  <c r="O3601" i="20" s="1"/>
  <c r="J3601" i="20"/>
  <c r="K3601" i="20"/>
  <c r="I3602" i="20"/>
  <c r="O3602" i="20" s="1"/>
  <c r="J3602" i="20"/>
  <c r="K3602" i="20"/>
  <c r="I3603" i="20"/>
  <c r="O3603" i="20" s="1"/>
  <c r="J3603" i="20"/>
  <c r="K3603" i="20"/>
  <c r="I3604" i="20"/>
  <c r="O3604" i="20" s="1"/>
  <c r="J3604" i="20"/>
  <c r="K3604" i="20"/>
  <c r="I3605" i="20"/>
  <c r="O3605" i="20" s="1"/>
  <c r="J3605" i="20"/>
  <c r="K3605" i="20"/>
  <c r="I3606" i="20"/>
  <c r="O3606" i="20" s="1"/>
  <c r="J3606" i="20"/>
  <c r="K3606" i="20"/>
  <c r="I3607" i="20"/>
  <c r="O3607" i="20" s="1"/>
  <c r="J3607" i="20"/>
  <c r="K3607" i="20"/>
  <c r="I3608" i="20"/>
  <c r="O3608" i="20" s="1"/>
  <c r="J3608" i="20"/>
  <c r="K3608" i="20"/>
  <c r="I3609" i="20"/>
  <c r="O3609" i="20" s="1"/>
  <c r="J3609" i="20"/>
  <c r="K3609" i="20"/>
  <c r="I3610" i="20"/>
  <c r="O3610" i="20" s="1"/>
  <c r="J3610" i="20"/>
  <c r="K3610" i="20"/>
  <c r="I3611" i="20"/>
  <c r="O3611" i="20" s="1"/>
  <c r="J3611" i="20"/>
  <c r="K3611" i="20"/>
  <c r="I3612" i="20"/>
  <c r="O3612" i="20" s="1"/>
  <c r="J3612" i="20"/>
  <c r="K3612" i="20"/>
  <c r="I3613" i="20"/>
  <c r="O3613" i="20" s="1"/>
  <c r="J3613" i="20"/>
  <c r="K3613" i="20"/>
  <c r="I3614" i="20"/>
  <c r="O3614" i="20" s="1"/>
  <c r="J3614" i="20"/>
  <c r="K3614" i="20"/>
  <c r="I3615" i="20"/>
  <c r="O3615" i="20" s="1"/>
  <c r="J3615" i="20"/>
  <c r="K3615" i="20"/>
  <c r="I3616" i="20"/>
  <c r="O3616" i="20" s="1"/>
  <c r="J3616" i="20"/>
  <c r="K3616" i="20"/>
  <c r="I3617" i="20"/>
  <c r="O3617" i="20" s="1"/>
  <c r="J3617" i="20"/>
  <c r="K3617" i="20"/>
  <c r="I3618" i="20"/>
  <c r="O3618" i="20" s="1"/>
  <c r="J3618" i="20"/>
  <c r="K3618" i="20"/>
  <c r="I3619" i="20"/>
  <c r="O3619" i="20" s="1"/>
  <c r="J3619" i="20"/>
  <c r="K3619" i="20"/>
  <c r="I3620" i="20"/>
  <c r="O3620" i="20" s="1"/>
  <c r="J3620" i="20"/>
  <c r="K3620" i="20"/>
  <c r="I3621" i="20"/>
  <c r="O3621" i="20" s="1"/>
  <c r="J3621" i="20"/>
  <c r="K3621" i="20"/>
  <c r="I3622" i="20"/>
  <c r="O3622" i="20" s="1"/>
  <c r="J3622" i="20"/>
  <c r="K3622" i="20"/>
  <c r="I3623" i="20"/>
  <c r="O3623" i="20" s="1"/>
  <c r="J3623" i="20"/>
  <c r="K3623" i="20"/>
  <c r="I3624" i="20"/>
  <c r="O3624" i="20" s="1"/>
  <c r="J3624" i="20"/>
  <c r="K3624" i="20"/>
  <c r="I3625" i="20"/>
  <c r="O3625" i="20" s="1"/>
  <c r="J3625" i="20"/>
  <c r="K3625" i="20"/>
  <c r="I3626" i="20"/>
  <c r="O3626" i="20" s="1"/>
  <c r="J3626" i="20"/>
  <c r="K3626" i="20"/>
  <c r="I3627" i="20"/>
  <c r="O3627" i="20" s="1"/>
  <c r="J3627" i="20"/>
  <c r="K3627" i="20"/>
  <c r="I3628" i="20"/>
  <c r="O3628" i="20" s="1"/>
  <c r="J3628" i="20"/>
  <c r="K3628" i="20"/>
  <c r="I3629" i="20"/>
  <c r="O3629" i="20" s="1"/>
  <c r="J3629" i="20"/>
  <c r="K3629" i="20"/>
  <c r="I3630" i="20"/>
  <c r="O3630" i="20" s="1"/>
  <c r="J3630" i="20"/>
  <c r="K3630" i="20"/>
  <c r="I3631" i="20"/>
  <c r="O3631" i="20" s="1"/>
  <c r="J3631" i="20"/>
  <c r="K3631" i="20"/>
  <c r="I3632" i="20"/>
  <c r="O3632" i="20" s="1"/>
  <c r="J3632" i="20"/>
  <c r="K3632" i="20"/>
  <c r="I3633" i="20"/>
  <c r="O3633" i="20" s="1"/>
  <c r="J3633" i="20"/>
  <c r="K3633" i="20"/>
  <c r="I3634" i="20"/>
  <c r="O3634" i="20" s="1"/>
  <c r="J3634" i="20"/>
  <c r="K3634" i="20"/>
  <c r="I3635" i="20"/>
  <c r="O3635" i="20" s="1"/>
  <c r="J3635" i="20"/>
  <c r="K3635" i="20"/>
  <c r="I3636" i="20"/>
  <c r="O3636" i="20" s="1"/>
  <c r="J3636" i="20"/>
  <c r="K3636" i="20"/>
  <c r="I3637" i="20"/>
  <c r="O3637" i="20" s="1"/>
  <c r="J3637" i="20"/>
  <c r="K3637" i="20"/>
  <c r="I3638" i="20"/>
  <c r="O3638" i="20" s="1"/>
  <c r="J3638" i="20"/>
  <c r="K3638" i="20"/>
  <c r="I3639" i="20"/>
  <c r="O3639" i="20" s="1"/>
  <c r="J3639" i="20"/>
  <c r="K3639" i="20"/>
  <c r="I3640" i="20"/>
  <c r="O3640" i="20" s="1"/>
  <c r="J3640" i="20"/>
  <c r="K3640" i="20"/>
  <c r="I3641" i="20"/>
  <c r="O3641" i="20" s="1"/>
  <c r="J3641" i="20"/>
  <c r="K3641" i="20"/>
  <c r="I3642" i="20"/>
  <c r="O3642" i="20" s="1"/>
  <c r="J3642" i="20"/>
  <c r="K3642" i="20"/>
  <c r="I3643" i="20"/>
  <c r="O3643" i="20" s="1"/>
  <c r="J3643" i="20"/>
  <c r="K3643" i="20"/>
  <c r="I3644" i="20"/>
  <c r="O3644" i="20" s="1"/>
  <c r="J3644" i="20"/>
  <c r="K3644" i="20"/>
  <c r="I3645" i="20"/>
  <c r="O3645" i="20" s="1"/>
  <c r="J3645" i="20"/>
  <c r="K3645" i="20"/>
  <c r="I3646" i="20"/>
  <c r="O3646" i="20" s="1"/>
  <c r="J3646" i="20"/>
  <c r="K3646" i="20"/>
  <c r="I3647" i="20"/>
  <c r="O3647" i="20" s="1"/>
  <c r="J3647" i="20"/>
  <c r="K3647" i="20"/>
  <c r="I3648" i="20"/>
  <c r="O3648" i="20" s="1"/>
  <c r="J3648" i="20"/>
  <c r="K3648" i="20"/>
  <c r="I3649" i="20"/>
  <c r="O3649" i="20" s="1"/>
  <c r="J3649" i="20"/>
  <c r="K3649" i="20"/>
  <c r="I3650" i="20"/>
  <c r="O3650" i="20" s="1"/>
  <c r="J3650" i="20"/>
  <c r="K3650" i="20"/>
  <c r="I3651" i="20"/>
  <c r="O3651" i="20" s="1"/>
  <c r="J3651" i="20"/>
  <c r="K3651" i="20"/>
  <c r="I3652" i="20"/>
  <c r="O3652" i="20" s="1"/>
  <c r="J3652" i="20"/>
  <c r="K3652" i="20"/>
  <c r="I3653" i="20"/>
  <c r="O3653" i="20" s="1"/>
  <c r="J3653" i="20"/>
  <c r="K3653" i="20"/>
  <c r="I3654" i="20"/>
  <c r="O3654" i="20" s="1"/>
  <c r="J3654" i="20"/>
  <c r="K3654" i="20"/>
  <c r="I3655" i="20"/>
  <c r="O3655" i="20" s="1"/>
  <c r="J3655" i="20"/>
  <c r="K3655" i="20"/>
  <c r="I3656" i="20"/>
  <c r="O3656" i="20" s="1"/>
  <c r="J3656" i="20"/>
  <c r="K3656" i="20"/>
  <c r="I3657" i="20"/>
  <c r="O3657" i="20" s="1"/>
  <c r="J3657" i="20"/>
  <c r="K3657" i="20"/>
  <c r="I3658" i="20"/>
  <c r="O3658" i="20" s="1"/>
  <c r="J3658" i="20"/>
  <c r="K3658" i="20"/>
  <c r="I3659" i="20"/>
  <c r="O3659" i="20" s="1"/>
  <c r="J3659" i="20"/>
  <c r="K3659" i="20"/>
  <c r="I3660" i="20"/>
  <c r="O3660" i="20" s="1"/>
  <c r="J3660" i="20"/>
  <c r="K3660" i="20"/>
  <c r="I3661" i="20"/>
  <c r="O3661" i="20" s="1"/>
  <c r="J3661" i="20"/>
  <c r="K3661" i="20"/>
  <c r="I3662" i="20"/>
  <c r="O3662" i="20" s="1"/>
  <c r="J3662" i="20"/>
  <c r="K3662" i="20"/>
  <c r="I3663" i="20"/>
  <c r="O3663" i="20" s="1"/>
  <c r="J3663" i="20"/>
  <c r="K3663" i="20"/>
  <c r="I3664" i="20"/>
  <c r="O3664" i="20" s="1"/>
  <c r="J3664" i="20"/>
  <c r="K3664" i="20"/>
  <c r="I3665" i="20"/>
  <c r="O3665" i="20" s="1"/>
  <c r="J3665" i="20"/>
  <c r="K3665" i="20"/>
  <c r="I3666" i="20"/>
  <c r="O3666" i="20" s="1"/>
  <c r="J3666" i="20"/>
  <c r="K3666" i="20"/>
  <c r="I3667" i="20"/>
  <c r="O3667" i="20" s="1"/>
  <c r="J3667" i="20"/>
  <c r="K3667" i="20"/>
  <c r="I3668" i="20"/>
  <c r="O3668" i="20" s="1"/>
  <c r="J3668" i="20"/>
  <c r="K3668" i="20"/>
  <c r="I3669" i="20"/>
  <c r="O3669" i="20" s="1"/>
  <c r="J3669" i="20"/>
  <c r="K3669" i="20"/>
  <c r="I3670" i="20"/>
  <c r="O3670" i="20" s="1"/>
  <c r="J3670" i="20"/>
  <c r="K3670" i="20"/>
  <c r="I3671" i="20"/>
  <c r="O3671" i="20" s="1"/>
  <c r="J3671" i="20"/>
  <c r="K3671" i="20"/>
  <c r="I3672" i="20"/>
  <c r="O3672" i="20" s="1"/>
  <c r="J3672" i="20"/>
  <c r="K3672" i="20"/>
  <c r="I3673" i="20"/>
  <c r="O3673" i="20" s="1"/>
  <c r="J3673" i="20"/>
  <c r="K3673" i="20"/>
  <c r="I3674" i="20"/>
  <c r="O3674" i="20" s="1"/>
  <c r="J3674" i="20"/>
  <c r="K3674" i="20"/>
  <c r="I3675" i="20"/>
  <c r="O3675" i="20" s="1"/>
  <c r="J3675" i="20"/>
  <c r="K3675" i="20"/>
  <c r="I3676" i="20"/>
  <c r="O3676" i="20" s="1"/>
  <c r="J3676" i="20"/>
  <c r="K3676" i="20"/>
  <c r="I3677" i="20"/>
  <c r="O3677" i="20" s="1"/>
  <c r="J3677" i="20"/>
  <c r="K3677" i="20"/>
  <c r="I3678" i="20"/>
  <c r="O3678" i="20" s="1"/>
  <c r="J3678" i="20"/>
  <c r="K3678" i="20"/>
  <c r="I3679" i="20"/>
  <c r="O3679" i="20" s="1"/>
  <c r="J3679" i="20"/>
  <c r="K3679" i="20"/>
  <c r="I3680" i="20"/>
  <c r="O3680" i="20" s="1"/>
  <c r="J3680" i="20"/>
  <c r="K3680" i="20"/>
  <c r="I3681" i="20"/>
  <c r="O3681" i="20" s="1"/>
  <c r="J3681" i="20"/>
  <c r="K3681" i="20"/>
  <c r="I3682" i="20"/>
  <c r="O3682" i="20" s="1"/>
  <c r="J3682" i="20"/>
  <c r="K3682" i="20"/>
  <c r="I3683" i="20"/>
  <c r="O3683" i="20" s="1"/>
  <c r="J3683" i="20"/>
  <c r="K3683" i="20"/>
  <c r="I3684" i="20"/>
  <c r="O3684" i="20" s="1"/>
  <c r="J3684" i="20"/>
  <c r="K3684" i="20"/>
  <c r="I3685" i="20"/>
  <c r="O3685" i="20" s="1"/>
  <c r="J3685" i="20"/>
  <c r="K3685" i="20"/>
  <c r="I3686" i="20"/>
  <c r="O3686" i="20" s="1"/>
  <c r="J3686" i="20"/>
  <c r="K3686" i="20"/>
  <c r="I3687" i="20"/>
  <c r="O3687" i="20" s="1"/>
  <c r="J3687" i="20"/>
  <c r="K3687" i="20"/>
  <c r="I3688" i="20"/>
  <c r="O3688" i="20" s="1"/>
  <c r="J3688" i="20"/>
  <c r="K3688" i="20"/>
  <c r="I3689" i="20"/>
  <c r="O3689" i="20" s="1"/>
  <c r="J3689" i="20"/>
  <c r="K3689" i="20"/>
  <c r="I3690" i="20"/>
  <c r="O3690" i="20" s="1"/>
  <c r="J3690" i="20"/>
  <c r="K3690" i="20"/>
  <c r="I3691" i="20"/>
  <c r="O3691" i="20" s="1"/>
  <c r="J3691" i="20"/>
  <c r="K3691" i="20"/>
  <c r="I3692" i="20"/>
  <c r="O3692" i="20" s="1"/>
  <c r="J3692" i="20"/>
  <c r="K3692" i="20"/>
  <c r="I3693" i="20"/>
  <c r="O3693" i="20" s="1"/>
  <c r="J3693" i="20"/>
  <c r="K3693" i="20"/>
  <c r="I3694" i="20"/>
  <c r="O3694" i="20" s="1"/>
  <c r="J3694" i="20"/>
  <c r="K3694" i="20"/>
  <c r="I3695" i="20"/>
  <c r="O3695" i="20" s="1"/>
  <c r="J3695" i="20"/>
  <c r="K3695" i="20"/>
  <c r="I3696" i="20"/>
  <c r="O3696" i="20" s="1"/>
  <c r="J3696" i="20"/>
  <c r="K3696" i="20"/>
  <c r="I3697" i="20"/>
  <c r="O3697" i="20" s="1"/>
  <c r="J3697" i="20"/>
  <c r="K3697" i="20"/>
  <c r="I3698" i="20"/>
  <c r="O3698" i="20" s="1"/>
  <c r="J3698" i="20"/>
  <c r="K3698" i="20"/>
  <c r="I3699" i="20"/>
  <c r="O3699" i="20" s="1"/>
  <c r="J3699" i="20"/>
  <c r="K3699" i="20"/>
  <c r="I3700" i="20"/>
  <c r="O3700" i="20" s="1"/>
  <c r="J3700" i="20"/>
  <c r="K3700" i="20"/>
  <c r="I3701" i="20"/>
  <c r="O3701" i="20" s="1"/>
  <c r="J3701" i="20"/>
  <c r="K3701" i="20"/>
  <c r="I3702" i="20"/>
  <c r="O3702" i="20" s="1"/>
  <c r="J3702" i="20"/>
  <c r="K3702" i="20"/>
  <c r="I3703" i="20"/>
  <c r="O3703" i="20" s="1"/>
  <c r="J3703" i="20"/>
  <c r="K3703" i="20"/>
  <c r="I3704" i="20"/>
  <c r="O3704" i="20" s="1"/>
  <c r="J3704" i="20"/>
  <c r="K3704" i="20"/>
  <c r="I3705" i="20"/>
  <c r="O3705" i="20" s="1"/>
  <c r="J3705" i="20"/>
  <c r="K3705" i="20"/>
  <c r="I3706" i="20"/>
  <c r="O3706" i="20" s="1"/>
  <c r="J3706" i="20"/>
  <c r="K3706" i="20"/>
  <c r="I3707" i="20"/>
  <c r="O3707" i="20" s="1"/>
  <c r="J3707" i="20"/>
  <c r="K3707" i="20"/>
  <c r="I3708" i="20"/>
  <c r="O3708" i="20" s="1"/>
  <c r="J3708" i="20"/>
  <c r="K3708" i="20"/>
  <c r="I3709" i="20"/>
  <c r="O3709" i="20" s="1"/>
  <c r="J3709" i="20"/>
  <c r="K3709" i="20"/>
  <c r="I3710" i="20"/>
  <c r="O3710" i="20" s="1"/>
  <c r="J3710" i="20"/>
  <c r="K3710" i="20"/>
  <c r="I3711" i="20"/>
  <c r="O3711" i="20" s="1"/>
  <c r="J3711" i="20"/>
  <c r="K3711" i="20"/>
  <c r="I3712" i="20"/>
  <c r="O3712" i="20" s="1"/>
  <c r="J3712" i="20"/>
  <c r="K3712" i="20"/>
  <c r="I3713" i="20"/>
  <c r="O3713" i="20" s="1"/>
  <c r="J3713" i="20"/>
  <c r="K3713" i="20"/>
  <c r="I3714" i="20"/>
  <c r="O3714" i="20" s="1"/>
  <c r="J3714" i="20"/>
  <c r="K3714" i="20"/>
  <c r="I6" i="20"/>
  <c r="O6" i="20" s="1"/>
  <c r="J6" i="20"/>
  <c r="I7" i="20"/>
  <c r="O7" i="20" s="1"/>
  <c r="J7" i="20"/>
  <c r="I8" i="20"/>
  <c r="O8" i="20" s="1"/>
  <c r="J8" i="20"/>
  <c r="I9" i="20"/>
  <c r="O9" i="20" s="1"/>
  <c r="J9" i="20"/>
  <c r="I10" i="20"/>
  <c r="O10" i="20" s="1"/>
  <c r="J10" i="20"/>
  <c r="I11" i="20"/>
  <c r="O11" i="20" s="1"/>
  <c r="J11" i="20"/>
  <c r="I12" i="20"/>
  <c r="O12" i="20" s="1"/>
  <c r="J12" i="20"/>
  <c r="I13" i="20"/>
  <c r="O13" i="20" s="1"/>
  <c r="J13" i="20"/>
  <c r="I14" i="20"/>
  <c r="O14" i="20" s="1"/>
  <c r="J14" i="20"/>
  <c r="I15" i="20"/>
  <c r="O15" i="20" s="1"/>
  <c r="J15" i="20"/>
  <c r="I16" i="20"/>
  <c r="O16" i="20" s="1"/>
  <c r="J16" i="20"/>
  <c r="I17" i="20"/>
  <c r="O17" i="20" s="1"/>
  <c r="J17" i="20"/>
  <c r="I18" i="20"/>
  <c r="O18" i="20" s="1"/>
  <c r="J18" i="20"/>
  <c r="I19" i="20"/>
  <c r="O19" i="20" s="1"/>
  <c r="J19" i="20"/>
  <c r="I20" i="20"/>
  <c r="O20" i="20" s="1"/>
  <c r="J20" i="20"/>
  <c r="I21" i="20"/>
  <c r="O21" i="20" s="1"/>
  <c r="J21" i="20"/>
  <c r="I22" i="20"/>
  <c r="O22" i="20" s="1"/>
  <c r="J22" i="20"/>
  <c r="I23" i="20"/>
  <c r="O23" i="20" s="1"/>
  <c r="J23" i="20"/>
  <c r="I24" i="20"/>
  <c r="O24" i="20" s="1"/>
  <c r="J24" i="20"/>
  <c r="I25" i="20"/>
  <c r="O25" i="20" s="1"/>
  <c r="J25" i="20"/>
  <c r="I26" i="20"/>
  <c r="O26" i="20" s="1"/>
  <c r="J26" i="20"/>
  <c r="I27" i="20"/>
  <c r="O27" i="20" s="1"/>
  <c r="J27" i="20"/>
  <c r="I28" i="20"/>
  <c r="O28" i="20" s="1"/>
  <c r="J28" i="20"/>
  <c r="I29" i="20"/>
  <c r="O29" i="20" s="1"/>
  <c r="J29" i="20"/>
  <c r="I30" i="20"/>
  <c r="O30" i="20" s="1"/>
  <c r="J30" i="20"/>
  <c r="I31" i="20"/>
  <c r="O31" i="20" s="1"/>
  <c r="J31" i="20"/>
  <c r="I32" i="20"/>
  <c r="O32" i="20" s="1"/>
  <c r="J32" i="20"/>
  <c r="I33" i="20"/>
  <c r="O33" i="20" s="1"/>
  <c r="J33" i="20"/>
  <c r="I34" i="20"/>
  <c r="O34" i="20" s="1"/>
  <c r="J34" i="20"/>
  <c r="I35" i="20"/>
  <c r="O35" i="20" s="1"/>
  <c r="J35" i="20"/>
  <c r="I36" i="20"/>
  <c r="O36" i="20" s="1"/>
  <c r="J36" i="20"/>
  <c r="I37" i="20"/>
  <c r="O37" i="20" s="1"/>
  <c r="J37" i="20"/>
  <c r="I38" i="20"/>
  <c r="O38" i="20" s="1"/>
  <c r="J38" i="20"/>
  <c r="I39" i="20"/>
  <c r="O39" i="20" s="1"/>
  <c r="J39" i="20"/>
  <c r="I40" i="20"/>
  <c r="O40" i="20" s="1"/>
  <c r="J40" i="20"/>
  <c r="I41" i="20"/>
  <c r="O41" i="20" s="1"/>
  <c r="J41" i="20"/>
  <c r="I42" i="20"/>
  <c r="O42" i="20" s="1"/>
  <c r="J42" i="20"/>
  <c r="I43" i="20"/>
  <c r="O43" i="20" s="1"/>
  <c r="J43" i="20"/>
  <c r="I44" i="20"/>
  <c r="O44" i="20" s="1"/>
  <c r="J44" i="20"/>
  <c r="I45" i="20"/>
  <c r="O45" i="20" s="1"/>
  <c r="J45" i="20"/>
  <c r="I46" i="20"/>
  <c r="O46" i="20" s="1"/>
  <c r="J46" i="20"/>
  <c r="I47" i="20"/>
  <c r="O47" i="20" s="1"/>
  <c r="J47" i="20"/>
  <c r="I48" i="20"/>
  <c r="O48" i="20" s="1"/>
  <c r="J48" i="20"/>
  <c r="I49" i="20"/>
  <c r="O49" i="20" s="1"/>
  <c r="J49" i="20"/>
  <c r="I50" i="20"/>
  <c r="O50" i="20" s="1"/>
  <c r="J50" i="20"/>
  <c r="I51" i="20"/>
  <c r="O51" i="20" s="1"/>
  <c r="J51" i="20"/>
  <c r="I52" i="20"/>
  <c r="O52" i="20" s="1"/>
  <c r="J52" i="20"/>
  <c r="I53" i="20"/>
  <c r="O53" i="20" s="1"/>
  <c r="J53" i="20"/>
  <c r="I54" i="20"/>
  <c r="O54" i="20" s="1"/>
  <c r="J54" i="20"/>
  <c r="I55" i="20"/>
  <c r="O55" i="20" s="1"/>
  <c r="J55" i="20"/>
  <c r="I56" i="20"/>
  <c r="O56" i="20" s="1"/>
  <c r="J56" i="20"/>
  <c r="I57" i="20"/>
  <c r="O57" i="20" s="1"/>
  <c r="J57" i="20"/>
  <c r="I58" i="20"/>
  <c r="O58" i="20" s="1"/>
  <c r="J58" i="20"/>
  <c r="I59" i="20"/>
  <c r="O59" i="20" s="1"/>
  <c r="J59" i="20"/>
  <c r="I60" i="20"/>
  <c r="O60" i="20" s="1"/>
  <c r="J60" i="20"/>
  <c r="I61" i="20"/>
  <c r="O61" i="20" s="1"/>
  <c r="J61" i="20"/>
  <c r="I62" i="20"/>
  <c r="O62" i="20" s="1"/>
  <c r="J62" i="20"/>
  <c r="I63" i="20"/>
  <c r="O63" i="20" s="1"/>
  <c r="J63" i="20"/>
  <c r="I64" i="20"/>
  <c r="O64" i="20" s="1"/>
  <c r="J64" i="20"/>
  <c r="I65" i="20"/>
  <c r="O65" i="20" s="1"/>
  <c r="J65" i="20"/>
  <c r="I66" i="20"/>
  <c r="O66" i="20" s="1"/>
  <c r="J66" i="20"/>
  <c r="I67" i="20"/>
  <c r="O67" i="20" s="1"/>
  <c r="J67" i="20"/>
  <c r="I68" i="20"/>
  <c r="O68" i="20" s="1"/>
  <c r="J68" i="20"/>
  <c r="I69" i="20"/>
  <c r="O69" i="20" s="1"/>
  <c r="J69" i="20"/>
  <c r="I70" i="20"/>
  <c r="O70" i="20" s="1"/>
  <c r="J70" i="20"/>
  <c r="I71" i="20"/>
  <c r="O71" i="20" s="1"/>
  <c r="J71" i="20"/>
  <c r="I72" i="20"/>
  <c r="O72" i="20" s="1"/>
  <c r="J72" i="20"/>
  <c r="I73" i="20"/>
  <c r="O73" i="20" s="1"/>
  <c r="J73" i="20"/>
  <c r="I74" i="20"/>
  <c r="O74" i="20" s="1"/>
  <c r="J74" i="20"/>
  <c r="I75" i="20"/>
  <c r="O75" i="20" s="1"/>
  <c r="J75" i="20"/>
  <c r="I76" i="20"/>
  <c r="O76" i="20" s="1"/>
  <c r="J76" i="20"/>
  <c r="I77" i="20"/>
  <c r="O77" i="20" s="1"/>
  <c r="J77" i="20"/>
  <c r="I78" i="20"/>
  <c r="O78" i="20" s="1"/>
  <c r="J78" i="20"/>
  <c r="I79" i="20"/>
  <c r="O79" i="20" s="1"/>
  <c r="J79" i="20"/>
  <c r="I80" i="20"/>
  <c r="O80" i="20" s="1"/>
  <c r="J80" i="20"/>
  <c r="I81" i="20"/>
  <c r="O81" i="20" s="1"/>
  <c r="J81" i="20"/>
  <c r="I82" i="20"/>
  <c r="O82" i="20" s="1"/>
  <c r="J82" i="20"/>
  <c r="I83" i="20"/>
  <c r="O83" i="20" s="1"/>
  <c r="J83" i="20"/>
  <c r="I84" i="20"/>
  <c r="O84" i="20" s="1"/>
  <c r="J84" i="20"/>
  <c r="I85" i="20"/>
  <c r="O85" i="20" s="1"/>
  <c r="J85" i="20"/>
  <c r="I86" i="20"/>
  <c r="O86" i="20" s="1"/>
  <c r="J86" i="20"/>
  <c r="I87" i="20"/>
  <c r="O87" i="20" s="1"/>
  <c r="J87" i="20"/>
  <c r="I88" i="20"/>
  <c r="O88" i="20" s="1"/>
  <c r="J88" i="20"/>
  <c r="I89" i="20"/>
  <c r="O89" i="20" s="1"/>
  <c r="J89" i="20"/>
  <c r="I90" i="20"/>
  <c r="O90" i="20" s="1"/>
  <c r="J90" i="20"/>
  <c r="I91" i="20"/>
  <c r="O91" i="20" s="1"/>
  <c r="J91" i="20"/>
  <c r="I92" i="20"/>
  <c r="O92" i="20" s="1"/>
  <c r="J92" i="20"/>
  <c r="I93" i="20"/>
  <c r="O93" i="20" s="1"/>
  <c r="J93" i="20"/>
  <c r="I94" i="20"/>
  <c r="O94" i="20" s="1"/>
  <c r="J94" i="20"/>
  <c r="I95" i="20"/>
  <c r="O95" i="20" s="1"/>
  <c r="J95" i="20"/>
  <c r="I96" i="20"/>
  <c r="J96" i="20"/>
  <c r="I97" i="20"/>
  <c r="O97" i="20" s="1"/>
  <c r="J97" i="20"/>
  <c r="I98" i="20"/>
  <c r="O98" i="20" s="1"/>
  <c r="J98" i="20"/>
  <c r="I99" i="20"/>
  <c r="O99" i="20" s="1"/>
  <c r="J99" i="20"/>
  <c r="I100" i="20"/>
  <c r="O100" i="20" s="1"/>
  <c r="J100" i="20"/>
  <c r="I101" i="20"/>
  <c r="O101" i="20" s="1"/>
  <c r="J101" i="20"/>
  <c r="I102" i="20"/>
  <c r="O102" i="20" s="1"/>
  <c r="J102" i="20"/>
  <c r="I103" i="20"/>
  <c r="O103" i="20" s="1"/>
  <c r="J103" i="20"/>
  <c r="I104" i="20"/>
  <c r="O104" i="20" s="1"/>
  <c r="J104" i="20"/>
  <c r="I105" i="20"/>
  <c r="O105" i="20" s="1"/>
  <c r="J105" i="20"/>
  <c r="I106" i="20"/>
  <c r="O106" i="20" s="1"/>
  <c r="J106" i="20"/>
  <c r="I107" i="20"/>
  <c r="O107" i="20" s="1"/>
  <c r="J107" i="20"/>
  <c r="I108" i="20"/>
  <c r="O108" i="20" s="1"/>
  <c r="J108" i="20"/>
  <c r="I109" i="20"/>
  <c r="O109" i="20" s="1"/>
  <c r="J109" i="20"/>
  <c r="I110" i="20"/>
  <c r="O110" i="20" s="1"/>
  <c r="J110" i="20"/>
  <c r="I111" i="20"/>
  <c r="O111" i="20" s="1"/>
  <c r="J111" i="20"/>
  <c r="I112" i="20"/>
  <c r="O112" i="20" s="1"/>
  <c r="J112" i="20"/>
  <c r="I113" i="20"/>
  <c r="O113" i="20" s="1"/>
  <c r="J113" i="20"/>
  <c r="I114" i="20"/>
  <c r="O114" i="20" s="1"/>
  <c r="J114" i="20"/>
  <c r="I115" i="20"/>
  <c r="O115" i="20" s="1"/>
  <c r="J115" i="20"/>
  <c r="I116" i="20"/>
  <c r="O116" i="20" s="1"/>
  <c r="J116" i="20"/>
  <c r="I117" i="20"/>
  <c r="O117" i="20" s="1"/>
  <c r="J117" i="20"/>
  <c r="I118" i="20"/>
  <c r="O118" i="20" s="1"/>
  <c r="J118" i="20"/>
  <c r="I119" i="20"/>
  <c r="O119" i="20" s="1"/>
  <c r="J119" i="20"/>
  <c r="I120" i="20"/>
  <c r="O120" i="20" s="1"/>
  <c r="J120" i="20"/>
  <c r="I121" i="20"/>
  <c r="O121" i="20" s="1"/>
  <c r="J121" i="20"/>
  <c r="I122" i="20"/>
  <c r="O122" i="20" s="1"/>
  <c r="J122" i="20"/>
  <c r="I123" i="20"/>
  <c r="O123" i="20" s="1"/>
  <c r="J123" i="20"/>
  <c r="I124" i="20"/>
  <c r="O124" i="20" s="1"/>
  <c r="J124" i="20"/>
  <c r="I125" i="20"/>
  <c r="O125" i="20" s="1"/>
  <c r="J125" i="20"/>
  <c r="I126" i="20"/>
  <c r="O126" i="20" s="1"/>
  <c r="J126" i="20"/>
  <c r="I127" i="20"/>
  <c r="O127" i="20" s="1"/>
  <c r="J127" i="20"/>
  <c r="I128" i="20"/>
  <c r="O128" i="20" s="1"/>
  <c r="J128" i="20"/>
  <c r="I129" i="20"/>
  <c r="O129" i="20" s="1"/>
  <c r="J129" i="20"/>
  <c r="I130" i="20"/>
  <c r="O130" i="20" s="1"/>
  <c r="J130" i="20"/>
  <c r="I131" i="20"/>
  <c r="O131" i="20" s="1"/>
  <c r="J131" i="20"/>
  <c r="I132" i="20"/>
  <c r="O132" i="20" s="1"/>
  <c r="J132" i="20"/>
  <c r="I133" i="20"/>
  <c r="O133" i="20" s="1"/>
  <c r="J133" i="20"/>
  <c r="I134" i="20"/>
  <c r="O134" i="20" s="1"/>
  <c r="J134" i="20"/>
  <c r="I135" i="20"/>
  <c r="O135" i="20" s="1"/>
  <c r="J135" i="20"/>
  <c r="I136" i="20"/>
  <c r="O136" i="20" s="1"/>
  <c r="J136" i="20"/>
  <c r="I137" i="20"/>
  <c r="O137" i="20" s="1"/>
  <c r="J137" i="20"/>
  <c r="I138" i="20"/>
  <c r="O138" i="20" s="1"/>
  <c r="J138" i="20"/>
  <c r="I139" i="20"/>
  <c r="O139" i="20" s="1"/>
  <c r="J139" i="20"/>
  <c r="I140" i="20"/>
  <c r="O140" i="20" s="1"/>
  <c r="J140" i="20"/>
  <c r="I141" i="20"/>
  <c r="O141" i="20" s="1"/>
  <c r="J141" i="20"/>
  <c r="I142" i="20"/>
  <c r="O142" i="20" s="1"/>
  <c r="J142" i="20"/>
  <c r="I143" i="20"/>
  <c r="O143" i="20" s="1"/>
  <c r="J143" i="20"/>
  <c r="I144" i="20"/>
  <c r="O144" i="20" s="1"/>
  <c r="J144" i="20"/>
  <c r="I145" i="20"/>
  <c r="O145" i="20" s="1"/>
  <c r="J145" i="20"/>
  <c r="I146" i="20"/>
  <c r="O146" i="20" s="1"/>
  <c r="J146" i="20"/>
  <c r="I147" i="20"/>
  <c r="O147" i="20" s="1"/>
  <c r="J147" i="20"/>
  <c r="I148" i="20"/>
  <c r="O148" i="20" s="1"/>
  <c r="J148" i="20"/>
  <c r="I149" i="20"/>
  <c r="O149" i="20" s="1"/>
  <c r="J149" i="20"/>
  <c r="I150" i="20"/>
  <c r="O150" i="20" s="1"/>
  <c r="J150" i="20"/>
  <c r="I151" i="20"/>
  <c r="O151" i="20" s="1"/>
  <c r="J151" i="20"/>
  <c r="I152" i="20"/>
  <c r="O152" i="20" s="1"/>
  <c r="J152" i="20"/>
  <c r="I153" i="20"/>
  <c r="O153" i="20" s="1"/>
  <c r="J153" i="20"/>
  <c r="I154" i="20"/>
  <c r="O154" i="20" s="1"/>
  <c r="J154" i="20"/>
  <c r="I155" i="20"/>
  <c r="O155" i="20" s="1"/>
  <c r="J155" i="20"/>
  <c r="I156" i="20"/>
  <c r="O156" i="20" s="1"/>
  <c r="J156" i="20"/>
  <c r="I157" i="20"/>
  <c r="O157" i="20" s="1"/>
  <c r="J157" i="20"/>
  <c r="I158" i="20"/>
  <c r="O158" i="20" s="1"/>
  <c r="J158" i="20"/>
  <c r="I159" i="20"/>
  <c r="O159" i="20" s="1"/>
  <c r="J159" i="20"/>
  <c r="I160" i="20"/>
  <c r="J160" i="20"/>
  <c r="I161" i="20"/>
  <c r="O161" i="20" s="1"/>
  <c r="J161" i="20"/>
  <c r="I162" i="20"/>
  <c r="O162" i="20" s="1"/>
  <c r="J162" i="20"/>
  <c r="I163" i="20"/>
  <c r="O163" i="20" s="1"/>
  <c r="J163" i="20"/>
  <c r="I164" i="20"/>
  <c r="O164" i="20" s="1"/>
  <c r="J164" i="20"/>
  <c r="I165" i="20"/>
  <c r="O165" i="20" s="1"/>
  <c r="J165" i="20"/>
  <c r="I166" i="20"/>
  <c r="O166" i="20" s="1"/>
  <c r="J166" i="20"/>
  <c r="I167" i="20"/>
  <c r="O167" i="20" s="1"/>
  <c r="J167" i="20"/>
  <c r="I168" i="20"/>
  <c r="O168" i="20" s="1"/>
  <c r="J168" i="20"/>
  <c r="I169" i="20"/>
  <c r="O169" i="20" s="1"/>
  <c r="J169" i="20"/>
  <c r="I170" i="20"/>
  <c r="O170" i="20" s="1"/>
  <c r="J170" i="20"/>
  <c r="I171" i="20"/>
  <c r="O171" i="20" s="1"/>
  <c r="J171" i="20"/>
  <c r="I172" i="20"/>
  <c r="O172" i="20" s="1"/>
  <c r="J172" i="20"/>
  <c r="I173" i="20"/>
  <c r="O173" i="20" s="1"/>
  <c r="J173" i="20"/>
  <c r="I174" i="20"/>
  <c r="O174" i="20" s="1"/>
  <c r="J174" i="20"/>
  <c r="I175" i="20"/>
  <c r="O175" i="20" s="1"/>
  <c r="J175" i="20"/>
  <c r="I176" i="20"/>
  <c r="O176" i="20" s="1"/>
  <c r="J176" i="20"/>
  <c r="I177" i="20"/>
  <c r="O177" i="20" s="1"/>
  <c r="J177" i="20"/>
  <c r="I178" i="20"/>
  <c r="O178" i="20" s="1"/>
  <c r="J178" i="20"/>
  <c r="I179" i="20"/>
  <c r="O179" i="20" s="1"/>
  <c r="J179" i="20"/>
  <c r="I180" i="20"/>
  <c r="O180" i="20" s="1"/>
  <c r="J180" i="20"/>
  <c r="I181" i="20"/>
  <c r="O181" i="20" s="1"/>
  <c r="J181" i="20"/>
  <c r="I182" i="20"/>
  <c r="O182" i="20" s="1"/>
  <c r="J182" i="20"/>
  <c r="I183" i="20"/>
  <c r="O183" i="20" s="1"/>
  <c r="J183" i="20"/>
  <c r="I184" i="20"/>
  <c r="O184" i="20" s="1"/>
  <c r="J184" i="20"/>
  <c r="I185" i="20"/>
  <c r="O185" i="20" s="1"/>
  <c r="J185" i="20"/>
  <c r="I186" i="20"/>
  <c r="O186" i="20" s="1"/>
  <c r="J186" i="20"/>
  <c r="I187" i="20"/>
  <c r="O187" i="20" s="1"/>
  <c r="J187" i="20"/>
  <c r="I188" i="20"/>
  <c r="O188" i="20" s="1"/>
  <c r="J188" i="20"/>
  <c r="I189" i="20"/>
  <c r="O189" i="20" s="1"/>
  <c r="J189" i="20"/>
  <c r="I190" i="20"/>
  <c r="O190" i="20" s="1"/>
  <c r="J190" i="20"/>
  <c r="I191" i="20"/>
  <c r="O191" i="20" s="1"/>
  <c r="J191" i="20"/>
  <c r="I192" i="20"/>
  <c r="O192" i="20" s="1"/>
  <c r="J192" i="20"/>
  <c r="I193" i="20"/>
  <c r="O193" i="20" s="1"/>
  <c r="J193" i="20"/>
  <c r="I194" i="20"/>
  <c r="O194" i="20" s="1"/>
  <c r="J194" i="20"/>
  <c r="I195" i="20"/>
  <c r="O195" i="20" s="1"/>
  <c r="J195" i="20"/>
  <c r="I196" i="20"/>
  <c r="O196" i="20" s="1"/>
  <c r="J196" i="20"/>
  <c r="I197" i="20"/>
  <c r="O197" i="20" s="1"/>
  <c r="J197" i="20"/>
  <c r="I198" i="20"/>
  <c r="O198" i="20" s="1"/>
  <c r="J198" i="20"/>
  <c r="I199" i="20"/>
  <c r="O199" i="20" s="1"/>
  <c r="J199" i="20"/>
  <c r="I200" i="20"/>
  <c r="O200" i="20" s="1"/>
  <c r="J200" i="20"/>
  <c r="I201" i="20"/>
  <c r="O201" i="20" s="1"/>
  <c r="J201" i="20"/>
  <c r="I202" i="20"/>
  <c r="O202" i="20" s="1"/>
  <c r="J202" i="20"/>
  <c r="I203" i="20"/>
  <c r="O203" i="20" s="1"/>
  <c r="J203" i="20"/>
  <c r="I204" i="20"/>
  <c r="O204" i="20" s="1"/>
  <c r="J204" i="20"/>
  <c r="I205" i="20"/>
  <c r="O205" i="20" s="1"/>
  <c r="J205" i="20"/>
  <c r="I206" i="20"/>
  <c r="O206" i="20" s="1"/>
  <c r="J206" i="20"/>
  <c r="I207" i="20"/>
  <c r="O207" i="20" s="1"/>
  <c r="J207" i="20"/>
  <c r="I208" i="20"/>
  <c r="O208" i="20" s="1"/>
  <c r="J208" i="20"/>
  <c r="I209" i="20"/>
  <c r="O209" i="20" s="1"/>
  <c r="J209" i="20"/>
  <c r="I210" i="20"/>
  <c r="O210" i="20" s="1"/>
  <c r="J210" i="20"/>
  <c r="I211" i="20"/>
  <c r="O211" i="20" s="1"/>
  <c r="J211" i="20"/>
  <c r="I212" i="20"/>
  <c r="O212" i="20" s="1"/>
  <c r="J212" i="20"/>
  <c r="I213" i="20"/>
  <c r="O213" i="20" s="1"/>
  <c r="J213" i="20"/>
  <c r="I214" i="20"/>
  <c r="O214" i="20" s="1"/>
  <c r="J214" i="20"/>
  <c r="I215" i="20"/>
  <c r="O215" i="20" s="1"/>
  <c r="J215" i="20"/>
  <c r="I216" i="20"/>
  <c r="O216" i="20" s="1"/>
  <c r="J216" i="20"/>
  <c r="I217" i="20"/>
  <c r="O217" i="20" s="1"/>
  <c r="J217" i="20"/>
  <c r="I218" i="20"/>
  <c r="O218" i="20" s="1"/>
  <c r="J218" i="20"/>
  <c r="I219" i="20"/>
  <c r="O219" i="20" s="1"/>
  <c r="J219" i="20"/>
  <c r="I220" i="20"/>
  <c r="O220" i="20" s="1"/>
  <c r="J220" i="20"/>
  <c r="I221" i="20"/>
  <c r="O221" i="20" s="1"/>
  <c r="J221" i="20"/>
  <c r="I222" i="20"/>
  <c r="O222" i="20" s="1"/>
  <c r="J222" i="20"/>
  <c r="I223" i="20"/>
  <c r="O223" i="20" s="1"/>
  <c r="J223" i="20"/>
  <c r="I224" i="20"/>
  <c r="J224" i="20"/>
  <c r="I225" i="20"/>
  <c r="O225" i="20" s="1"/>
  <c r="J225" i="20"/>
  <c r="I226" i="20"/>
  <c r="O226" i="20" s="1"/>
  <c r="J226" i="20"/>
  <c r="I227" i="20"/>
  <c r="O227" i="20" s="1"/>
  <c r="J227" i="20"/>
  <c r="I228" i="20"/>
  <c r="O228" i="20" s="1"/>
  <c r="J228" i="20"/>
  <c r="I229" i="20"/>
  <c r="O229" i="20" s="1"/>
  <c r="J229" i="20"/>
  <c r="I230" i="20"/>
  <c r="O230" i="20" s="1"/>
  <c r="J230" i="20"/>
  <c r="I231" i="20"/>
  <c r="O231" i="20" s="1"/>
  <c r="J231" i="20"/>
  <c r="I232" i="20"/>
  <c r="O232" i="20" s="1"/>
  <c r="J232" i="20"/>
  <c r="I233" i="20"/>
  <c r="O233" i="20" s="1"/>
  <c r="J233" i="20"/>
  <c r="I234" i="20"/>
  <c r="O234" i="20" s="1"/>
  <c r="J234" i="20"/>
  <c r="I235" i="20"/>
  <c r="O235" i="20" s="1"/>
  <c r="J235" i="20"/>
  <c r="I236" i="20"/>
  <c r="O236" i="20" s="1"/>
  <c r="J236" i="20"/>
  <c r="I237" i="20"/>
  <c r="O237" i="20" s="1"/>
  <c r="J237" i="20"/>
  <c r="I238" i="20"/>
  <c r="O238" i="20" s="1"/>
  <c r="J238" i="20"/>
  <c r="I239" i="20"/>
  <c r="O239" i="20" s="1"/>
  <c r="J239" i="20"/>
  <c r="I240" i="20"/>
  <c r="O240" i="20" s="1"/>
  <c r="J240" i="20"/>
  <c r="I241" i="20"/>
  <c r="O241" i="20" s="1"/>
  <c r="J241" i="20"/>
  <c r="I242" i="20"/>
  <c r="O242" i="20" s="1"/>
  <c r="J242" i="20"/>
  <c r="I243" i="20"/>
  <c r="O243" i="20" s="1"/>
  <c r="J243" i="20"/>
  <c r="I244" i="20"/>
  <c r="O244" i="20" s="1"/>
  <c r="J244" i="20"/>
  <c r="I245" i="20"/>
  <c r="O245" i="20" s="1"/>
  <c r="J245" i="20"/>
  <c r="I246" i="20"/>
  <c r="O246" i="20" s="1"/>
  <c r="J246" i="20"/>
  <c r="I247" i="20"/>
  <c r="O247" i="20" s="1"/>
  <c r="J247" i="20"/>
  <c r="I248" i="20"/>
  <c r="O248" i="20" s="1"/>
  <c r="J248" i="20"/>
  <c r="I249" i="20"/>
  <c r="O249" i="20" s="1"/>
  <c r="J249" i="20"/>
  <c r="I250" i="20"/>
  <c r="O250" i="20" s="1"/>
  <c r="J250" i="20"/>
  <c r="I251" i="20"/>
  <c r="O251" i="20" s="1"/>
  <c r="J251" i="20"/>
  <c r="I252" i="20"/>
  <c r="O252" i="20" s="1"/>
  <c r="J252" i="20"/>
  <c r="I253" i="20"/>
  <c r="O253" i="20" s="1"/>
  <c r="J253" i="20"/>
  <c r="I254" i="20"/>
  <c r="O254" i="20" s="1"/>
  <c r="J254" i="20"/>
  <c r="I255" i="20"/>
  <c r="O255" i="20" s="1"/>
  <c r="J255" i="20"/>
  <c r="I256" i="20"/>
  <c r="O256" i="20" s="1"/>
  <c r="J256" i="20"/>
  <c r="I257" i="20"/>
  <c r="O257" i="20" s="1"/>
  <c r="J257" i="20"/>
  <c r="I258" i="20"/>
  <c r="O258" i="20" s="1"/>
  <c r="J258" i="20"/>
  <c r="I259" i="20"/>
  <c r="O259" i="20" s="1"/>
  <c r="J259" i="20"/>
  <c r="I260" i="20"/>
  <c r="O260" i="20" s="1"/>
  <c r="J260" i="20"/>
  <c r="I261" i="20"/>
  <c r="O261" i="20" s="1"/>
  <c r="J261" i="20"/>
  <c r="I262" i="20"/>
  <c r="O262" i="20" s="1"/>
  <c r="J262" i="20"/>
  <c r="I263" i="20"/>
  <c r="O263" i="20" s="1"/>
  <c r="J263" i="20"/>
  <c r="I264" i="20"/>
  <c r="O264" i="20" s="1"/>
  <c r="J264" i="20"/>
  <c r="I265" i="20"/>
  <c r="O265" i="20" s="1"/>
  <c r="J265" i="20"/>
  <c r="I266" i="20"/>
  <c r="O266" i="20" s="1"/>
  <c r="J266" i="20"/>
  <c r="I267" i="20"/>
  <c r="O267" i="20" s="1"/>
  <c r="J267" i="20"/>
  <c r="I268" i="20"/>
  <c r="O268" i="20" s="1"/>
  <c r="J268" i="20"/>
  <c r="I269" i="20"/>
  <c r="O269" i="20" s="1"/>
  <c r="J269" i="20"/>
  <c r="I270" i="20"/>
  <c r="O270" i="20" s="1"/>
  <c r="J270" i="20"/>
  <c r="I271" i="20"/>
  <c r="O271" i="20" s="1"/>
  <c r="J271" i="20"/>
  <c r="I272" i="20"/>
  <c r="O272" i="20" s="1"/>
  <c r="J272" i="20"/>
  <c r="I273" i="20"/>
  <c r="O273" i="20" s="1"/>
  <c r="J273" i="20"/>
  <c r="I274" i="20"/>
  <c r="O274" i="20" s="1"/>
  <c r="J274" i="20"/>
  <c r="I275" i="20"/>
  <c r="O275" i="20" s="1"/>
  <c r="J275" i="20"/>
  <c r="I276" i="20"/>
  <c r="O276" i="20" s="1"/>
  <c r="J276" i="20"/>
  <c r="I277" i="20"/>
  <c r="O277" i="20" s="1"/>
  <c r="J277" i="20"/>
  <c r="I278" i="20"/>
  <c r="O278" i="20" s="1"/>
  <c r="J278" i="20"/>
  <c r="I279" i="20"/>
  <c r="O279" i="20" s="1"/>
  <c r="J279" i="20"/>
  <c r="I280" i="20"/>
  <c r="O280" i="20" s="1"/>
  <c r="J280" i="20"/>
  <c r="I281" i="20"/>
  <c r="O281" i="20" s="1"/>
  <c r="J281" i="20"/>
  <c r="I282" i="20"/>
  <c r="O282" i="20" s="1"/>
  <c r="J282" i="20"/>
  <c r="I283" i="20"/>
  <c r="O283" i="20" s="1"/>
  <c r="J283" i="20"/>
  <c r="I284" i="20"/>
  <c r="O284" i="20" s="1"/>
  <c r="J284" i="20"/>
  <c r="I285" i="20"/>
  <c r="O285" i="20" s="1"/>
  <c r="J285" i="20"/>
  <c r="I286" i="20"/>
  <c r="O286" i="20" s="1"/>
  <c r="J286" i="20"/>
  <c r="I287" i="20"/>
  <c r="O287" i="20" s="1"/>
  <c r="J287" i="20"/>
  <c r="I288" i="20"/>
  <c r="J288" i="20"/>
  <c r="I289" i="20"/>
  <c r="O289" i="20" s="1"/>
  <c r="J289" i="20"/>
  <c r="I290" i="20"/>
  <c r="O290" i="20" s="1"/>
  <c r="J290" i="20"/>
  <c r="I291" i="20"/>
  <c r="O291" i="20" s="1"/>
  <c r="J291" i="20"/>
  <c r="I292" i="20"/>
  <c r="O292" i="20" s="1"/>
  <c r="J292" i="20"/>
  <c r="I293" i="20"/>
  <c r="O293" i="20" s="1"/>
  <c r="J293" i="20"/>
  <c r="I294" i="20"/>
  <c r="O294" i="20" s="1"/>
  <c r="J294" i="20"/>
  <c r="I295" i="20"/>
  <c r="O295" i="20" s="1"/>
  <c r="J295" i="20"/>
  <c r="I296" i="20"/>
  <c r="O296" i="20" s="1"/>
  <c r="J296" i="20"/>
  <c r="I297" i="20"/>
  <c r="O297" i="20" s="1"/>
  <c r="J297" i="20"/>
  <c r="I298" i="20"/>
  <c r="O298" i="20" s="1"/>
  <c r="J298" i="20"/>
  <c r="I299" i="20"/>
  <c r="O299" i="20" s="1"/>
  <c r="J299" i="20"/>
  <c r="I300" i="20"/>
  <c r="O300" i="20" s="1"/>
  <c r="J300" i="20"/>
  <c r="I301" i="20"/>
  <c r="O301" i="20" s="1"/>
  <c r="J301" i="20"/>
  <c r="I302" i="20"/>
  <c r="O302" i="20" s="1"/>
  <c r="J302" i="20"/>
  <c r="I303" i="20"/>
  <c r="O303" i="20" s="1"/>
  <c r="J303" i="20"/>
  <c r="I304" i="20"/>
  <c r="O304" i="20" s="1"/>
  <c r="J304" i="20"/>
  <c r="I305" i="20"/>
  <c r="O305" i="20" s="1"/>
  <c r="J305" i="20"/>
  <c r="I306" i="20"/>
  <c r="O306" i="20" s="1"/>
  <c r="J306" i="20"/>
  <c r="I307" i="20"/>
  <c r="O307" i="20" s="1"/>
  <c r="J307" i="20"/>
  <c r="I308" i="20"/>
  <c r="O308" i="20" s="1"/>
  <c r="J308" i="20"/>
  <c r="I309" i="20"/>
  <c r="O309" i="20" s="1"/>
  <c r="J309" i="20"/>
  <c r="I310" i="20"/>
  <c r="O310" i="20" s="1"/>
  <c r="J310" i="20"/>
  <c r="I311" i="20"/>
  <c r="O311" i="20" s="1"/>
  <c r="J311" i="20"/>
  <c r="I312" i="20"/>
  <c r="O312" i="20" s="1"/>
  <c r="J312" i="20"/>
  <c r="I313" i="20"/>
  <c r="O313" i="20" s="1"/>
  <c r="J313" i="20"/>
  <c r="I314" i="20"/>
  <c r="O314" i="20" s="1"/>
  <c r="J314" i="20"/>
  <c r="I315" i="20"/>
  <c r="O315" i="20" s="1"/>
  <c r="J315" i="20"/>
  <c r="I316" i="20"/>
  <c r="O316" i="20" s="1"/>
  <c r="J316" i="20"/>
  <c r="I317" i="20"/>
  <c r="O317" i="20" s="1"/>
  <c r="J317" i="20"/>
  <c r="I318" i="20"/>
  <c r="O318" i="20" s="1"/>
  <c r="J318" i="20"/>
  <c r="I319" i="20"/>
  <c r="O319" i="20" s="1"/>
  <c r="J319" i="20"/>
  <c r="I320" i="20"/>
  <c r="O320" i="20" s="1"/>
  <c r="J320" i="20"/>
  <c r="I321" i="20"/>
  <c r="O321" i="20" s="1"/>
  <c r="J321" i="20"/>
  <c r="I322" i="20"/>
  <c r="O322" i="20" s="1"/>
  <c r="J322" i="20"/>
  <c r="I323" i="20"/>
  <c r="O323" i="20" s="1"/>
  <c r="J323" i="20"/>
  <c r="I324" i="20"/>
  <c r="O324" i="20" s="1"/>
  <c r="J324" i="20"/>
  <c r="I325" i="20"/>
  <c r="O325" i="20" s="1"/>
  <c r="J325" i="20"/>
  <c r="I326" i="20"/>
  <c r="O326" i="20" s="1"/>
  <c r="J326" i="20"/>
  <c r="I327" i="20"/>
  <c r="O327" i="20" s="1"/>
  <c r="J327" i="20"/>
  <c r="I328" i="20"/>
  <c r="O328" i="20" s="1"/>
  <c r="J328" i="20"/>
  <c r="I329" i="20"/>
  <c r="O329" i="20" s="1"/>
  <c r="J329" i="20"/>
  <c r="I330" i="20"/>
  <c r="O330" i="20" s="1"/>
  <c r="J330" i="20"/>
  <c r="I331" i="20"/>
  <c r="O331" i="20" s="1"/>
  <c r="J331" i="20"/>
  <c r="I332" i="20"/>
  <c r="O332" i="20" s="1"/>
  <c r="J332" i="20"/>
  <c r="I333" i="20"/>
  <c r="O333" i="20" s="1"/>
  <c r="J333" i="20"/>
  <c r="I334" i="20"/>
  <c r="O334" i="20" s="1"/>
  <c r="J334" i="20"/>
  <c r="I335" i="20"/>
  <c r="O335" i="20" s="1"/>
  <c r="J335" i="20"/>
  <c r="I336" i="20"/>
  <c r="O336" i="20" s="1"/>
  <c r="J336" i="20"/>
  <c r="I337" i="20"/>
  <c r="O337" i="20" s="1"/>
  <c r="J337" i="20"/>
  <c r="I338" i="20"/>
  <c r="O338" i="20" s="1"/>
  <c r="J338" i="20"/>
  <c r="I339" i="20"/>
  <c r="O339" i="20" s="1"/>
  <c r="J339" i="20"/>
  <c r="I340" i="20"/>
  <c r="O340" i="20" s="1"/>
  <c r="J340" i="20"/>
  <c r="I341" i="20"/>
  <c r="O341" i="20" s="1"/>
  <c r="J341" i="20"/>
  <c r="I342" i="20"/>
  <c r="O342" i="20" s="1"/>
  <c r="J342" i="20"/>
  <c r="I343" i="20"/>
  <c r="O343" i="20" s="1"/>
  <c r="J343" i="20"/>
  <c r="I344" i="20"/>
  <c r="O344" i="20" s="1"/>
  <c r="J344" i="20"/>
  <c r="I345" i="20"/>
  <c r="O345" i="20" s="1"/>
  <c r="J345" i="20"/>
  <c r="I346" i="20"/>
  <c r="O346" i="20" s="1"/>
  <c r="J346" i="20"/>
  <c r="I347" i="20"/>
  <c r="O347" i="20" s="1"/>
  <c r="J347" i="20"/>
  <c r="I348" i="20"/>
  <c r="O348" i="20" s="1"/>
  <c r="J348" i="20"/>
  <c r="I349" i="20"/>
  <c r="O349" i="20" s="1"/>
  <c r="J349" i="20"/>
  <c r="I350" i="20"/>
  <c r="O350" i="20" s="1"/>
  <c r="J350" i="20"/>
  <c r="I351" i="20"/>
  <c r="O351" i="20" s="1"/>
  <c r="J351" i="20"/>
  <c r="I352" i="20"/>
  <c r="J352" i="20"/>
  <c r="I353" i="20"/>
  <c r="O353" i="20" s="1"/>
  <c r="J353" i="20"/>
  <c r="I354" i="20"/>
  <c r="O354" i="20" s="1"/>
  <c r="J354" i="20"/>
  <c r="I355" i="20"/>
  <c r="O355" i="20" s="1"/>
  <c r="J355" i="20"/>
  <c r="I356" i="20"/>
  <c r="O356" i="20" s="1"/>
  <c r="J356" i="20"/>
  <c r="I357" i="20"/>
  <c r="O357" i="20" s="1"/>
  <c r="J357" i="20"/>
  <c r="I358" i="20"/>
  <c r="O358" i="20" s="1"/>
  <c r="J358" i="20"/>
  <c r="I359" i="20"/>
  <c r="O359" i="20" s="1"/>
  <c r="J359" i="20"/>
  <c r="I360" i="20"/>
  <c r="O360" i="20" s="1"/>
  <c r="J360" i="20"/>
  <c r="I361" i="20"/>
  <c r="O361" i="20" s="1"/>
  <c r="J361" i="20"/>
  <c r="I362" i="20"/>
  <c r="O362" i="20" s="1"/>
  <c r="J362" i="20"/>
  <c r="I363" i="20"/>
  <c r="O363" i="20" s="1"/>
  <c r="J363" i="20"/>
  <c r="I364" i="20"/>
  <c r="O364" i="20" s="1"/>
  <c r="J364" i="20"/>
  <c r="I365" i="20"/>
  <c r="O365" i="20" s="1"/>
  <c r="J365" i="20"/>
  <c r="I366" i="20"/>
  <c r="O366" i="20" s="1"/>
  <c r="J366" i="20"/>
  <c r="I367" i="20"/>
  <c r="O367" i="20" s="1"/>
  <c r="J367" i="20"/>
  <c r="I368" i="20"/>
  <c r="O368" i="20" s="1"/>
  <c r="J368" i="20"/>
  <c r="I369" i="20"/>
  <c r="O369" i="20" s="1"/>
  <c r="J369" i="20"/>
  <c r="I370" i="20"/>
  <c r="O370" i="20" s="1"/>
  <c r="J370" i="20"/>
  <c r="I371" i="20"/>
  <c r="O371" i="20" s="1"/>
  <c r="J371" i="20"/>
  <c r="I372" i="20"/>
  <c r="O372" i="20" s="1"/>
  <c r="J372" i="20"/>
  <c r="I373" i="20"/>
  <c r="O373" i="20" s="1"/>
  <c r="J373" i="20"/>
  <c r="I374" i="20"/>
  <c r="O374" i="20" s="1"/>
  <c r="J374" i="20"/>
  <c r="I375" i="20"/>
  <c r="O375" i="20" s="1"/>
  <c r="J375" i="20"/>
  <c r="I376" i="20"/>
  <c r="O376" i="20" s="1"/>
  <c r="J376" i="20"/>
  <c r="I377" i="20"/>
  <c r="O377" i="20" s="1"/>
  <c r="J377" i="20"/>
  <c r="I378" i="20"/>
  <c r="O378" i="20" s="1"/>
  <c r="J378" i="20"/>
  <c r="I379" i="20"/>
  <c r="O379" i="20" s="1"/>
  <c r="J379" i="20"/>
  <c r="I380" i="20"/>
  <c r="O380" i="20" s="1"/>
  <c r="J380" i="20"/>
  <c r="I381" i="20"/>
  <c r="O381" i="20" s="1"/>
  <c r="J381" i="20"/>
  <c r="I382" i="20"/>
  <c r="O382" i="20" s="1"/>
  <c r="J382" i="20"/>
  <c r="I383" i="20"/>
  <c r="O383" i="20" s="1"/>
  <c r="J383" i="20"/>
  <c r="I384" i="20"/>
  <c r="O384" i="20" s="1"/>
  <c r="J384" i="20"/>
  <c r="I385" i="20"/>
  <c r="O385" i="20" s="1"/>
  <c r="J385" i="20"/>
  <c r="I386" i="20"/>
  <c r="O386" i="20" s="1"/>
  <c r="J386" i="20"/>
  <c r="I387" i="20"/>
  <c r="O387" i="20" s="1"/>
  <c r="J387" i="20"/>
  <c r="I388" i="20"/>
  <c r="O388" i="20" s="1"/>
  <c r="J388" i="20"/>
  <c r="I389" i="20"/>
  <c r="O389" i="20" s="1"/>
  <c r="J389" i="20"/>
  <c r="I390" i="20"/>
  <c r="O390" i="20" s="1"/>
  <c r="J390" i="20"/>
  <c r="I391" i="20"/>
  <c r="O391" i="20" s="1"/>
  <c r="J391" i="20"/>
  <c r="I392" i="20"/>
  <c r="O392" i="20" s="1"/>
  <c r="J392" i="20"/>
  <c r="I393" i="20"/>
  <c r="O393" i="20" s="1"/>
  <c r="J393" i="20"/>
  <c r="I394" i="20"/>
  <c r="J394" i="20"/>
  <c r="I395" i="20"/>
  <c r="O395" i="20" s="1"/>
  <c r="J395" i="20"/>
  <c r="I396" i="20"/>
  <c r="O396" i="20" s="1"/>
  <c r="J396" i="20"/>
  <c r="I397" i="20"/>
  <c r="O397" i="20" s="1"/>
  <c r="J397" i="20"/>
  <c r="I398" i="20"/>
  <c r="O398" i="20" s="1"/>
  <c r="J398" i="20"/>
  <c r="I399" i="20"/>
  <c r="O399" i="20" s="1"/>
  <c r="J399" i="20"/>
  <c r="I400" i="20"/>
  <c r="O400" i="20" s="1"/>
  <c r="J400" i="20"/>
  <c r="I401" i="20"/>
  <c r="O401" i="20" s="1"/>
  <c r="J401" i="20"/>
  <c r="I402" i="20"/>
  <c r="O402" i="20" s="1"/>
  <c r="J402" i="20"/>
  <c r="I403" i="20"/>
  <c r="O403" i="20" s="1"/>
  <c r="J403" i="20"/>
  <c r="I404" i="20"/>
  <c r="O404" i="20" s="1"/>
  <c r="J404" i="20"/>
  <c r="I405" i="20"/>
  <c r="O405" i="20" s="1"/>
  <c r="J405" i="20"/>
  <c r="I406" i="20"/>
  <c r="O406" i="20" s="1"/>
  <c r="J406" i="20"/>
  <c r="I407" i="20"/>
  <c r="O407" i="20" s="1"/>
  <c r="J407" i="20"/>
  <c r="I408" i="20"/>
  <c r="O408" i="20" s="1"/>
  <c r="J408" i="20"/>
  <c r="I409" i="20"/>
  <c r="O409" i="20" s="1"/>
  <c r="J409" i="20"/>
  <c r="I410" i="20"/>
  <c r="O410" i="20" s="1"/>
  <c r="J410" i="20"/>
  <c r="I411" i="20"/>
  <c r="O411" i="20" s="1"/>
  <c r="J411" i="20"/>
  <c r="I412" i="20"/>
  <c r="O412" i="20" s="1"/>
  <c r="J412" i="20"/>
  <c r="I413" i="20"/>
  <c r="O413" i="20" s="1"/>
  <c r="J413" i="20"/>
  <c r="I414" i="20"/>
  <c r="O414" i="20" s="1"/>
  <c r="J414" i="20"/>
  <c r="I415" i="20"/>
  <c r="O415" i="20" s="1"/>
  <c r="J415" i="20"/>
  <c r="I416" i="20"/>
  <c r="O416" i="20" s="1"/>
  <c r="J416" i="20"/>
  <c r="I417" i="20"/>
  <c r="O417" i="20" s="1"/>
  <c r="J417" i="20"/>
  <c r="I418" i="20"/>
  <c r="O418" i="20" s="1"/>
  <c r="J418" i="20"/>
  <c r="I419" i="20"/>
  <c r="O419" i="20" s="1"/>
  <c r="J419" i="20"/>
  <c r="I420" i="20"/>
  <c r="O420" i="20" s="1"/>
  <c r="J420" i="20"/>
  <c r="I421" i="20"/>
  <c r="O421" i="20" s="1"/>
  <c r="J421" i="20"/>
  <c r="I422" i="20"/>
  <c r="O422" i="20" s="1"/>
  <c r="J422" i="20"/>
  <c r="I423" i="20"/>
  <c r="O423" i="20" s="1"/>
  <c r="J423" i="20"/>
  <c r="I424" i="20"/>
  <c r="O424" i="20" s="1"/>
  <c r="J424" i="20"/>
  <c r="I425" i="20"/>
  <c r="O425" i="20" s="1"/>
  <c r="J425" i="20"/>
  <c r="I426" i="20"/>
  <c r="O426" i="20" s="1"/>
  <c r="J426" i="20"/>
  <c r="I427" i="20"/>
  <c r="O427" i="20" s="1"/>
  <c r="J427" i="20"/>
  <c r="I428" i="20"/>
  <c r="O428" i="20" s="1"/>
  <c r="J428" i="20"/>
  <c r="I429" i="20"/>
  <c r="O429" i="20" s="1"/>
  <c r="J429" i="20"/>
  <c r="I430" i="20"/>
  <c r="O430" i="20" s="1"/>
  <c r="J430" i="20"/>
  <c r="I431" i="20"/>
  <c r="O431" i="20" s="1"/>
  <c r="J431" i="20"/>
  <c r="I432" i="20"/>
  <c r="O432" i="20" s="1"/>
  <c r="J432" i="20"/>
  <c r="I433" i="20"/>
  <c r="O433" i="20" s="1"/>
  <c r="J433" i="20"/>
  <c r="I434" i="20"/>
  <c r="O434" i="20" s="1"/>
  <c r="J434" i="20"/>
  <c r="I435" i="20"/>
  <c r="O435" i="20" s="1"/>
  <c r="J435" i="20"/>
  <c r="I436" i="20"/>
  <c r="J436" i="20"/>
  <c r="I437" i="20"/>
  <c r="O437" i="20" s="1"/>
  <c r="J437" i="20"/>
  <c r="I438" i="20"/>
  <c r="O438" i="20" s="1"/>
  <c r="J438" i="20"/>
  <c r="I439" i="20"/>
  <c r="O439" i="20" s="1"/>
  <c r="J439" i="20"/>
  <c r="I440" i="20"/>
  <c r="O440" i="20" s="1"/>
  <c r="J440" i="20"/>
  <c r="I441" i="20"/>
  <c r="O441" i="20" s="1"/>
  <c r="J441" i="20"/>
  <c r="I442" i="20"/>
  <c r="O442" i="20" s="1"/>
  <c r="J442" i="20"/>
  <c r="I443" i="20"/>
  <c r="O443" i="20" s="1"/>
  <c r="J443" i="20"/>
  <c r="I444" i="20"/>
  <c r="O444" i="20" s="1"/>
  <c r="J444" i="20"/>
  <c r="I445" i="20"/>
  <c r="O445" i="20" s="1"/>
  <c r="J445" i="20"/>
  <c r="I446" i="20"/>
  <c r="O446" i="20" s="1"/>
  <c r="J446" i="20"/>
  <c r="I447" i="20"/>
  <c r="O447" i="20" s="1"/>
  <c r="J447" i="20"/>
  <c r="I448" i="20"/>
  <c r="O448" i="20" s="1"/>
  <c r="J448" i="20"/>
  <c r="I449" i="20"/>
  <c r="O449" i="20" s="1"/>
  <c r="J449" i="20"/>
  <c r="I450" i="20"/>
  <c r="O450" i="20" s="1"/>
  <c r="J450" i="20"/>
  <c r="I451" i="20"/>
  <c r="O451" i="20" s="1"/>
  <c r="J451" i="20"/>
  <c r="I452" i="20"/>
  <c r="O452" i="20" s="1"/>
  <c r="J452" i="20"/>
  <c r="I453" i="20"/>
  <c r="O453" i="20" s="1"/>
  <c r="J453" i="20"/>
  <c r="I454" i="20"/>
  <c r="O454" i="20" s="1"/>
  <c r="J454" i="20"/>
  <c r="I455" i="20"/>
  <c r="O455" i="20" s="1"/>
  <c r="J455" i="20"/>
  <c r="I456" i="20"/>
  <c r="O456" i="20" s="1"/>
  <c r="J456" i="20"/>
  <c r="I457" i="20"/>
  <c r="O457" i="20" s="1"/>
  <c r="J457" i="20"/>
  <c r="I458" i="20"/>
  <c r="J458" i="20"/>
  <c r="I459" i="20"/>
  <c r="O459" i="20" s="1"/>
  <c r="J459" i="20"/>
  <c r="I460" i="20"/>
  <c r="O460" i="20" s="1"/>
  <c r="J460" i="20"/>
  <c r="I461" i="20"/>
  <c r="O461" i="20" s="1"/>
  <c r="J461" i="20"/>
  <c r="I462" i="20"/>
  <c r="O462" i="20" s="1"/>
  <c r="J462" i="20"/>
  <c r="I463" i="20"/>
  <c r="O463" i="20" s="1"/>
  <c r="J463" i="20"/>
  <c r="I464" i="20"/>
  <c r="O464" i="20" s="1"/>
  <c r="J464" i="20"/>
  <c r="I465" i="20"/>
  <c r="O465" i="20" s="1"/>
  <c r="J465" i="20"/>
  <c r="I466" i="20"/>
  <c r="O466" i="20" s="1"/>
  <c r="J466" i="20"/>
  <c r="I467" i="20"/>
  <c r="O467" i="20" s="1"/>
  <c r="J467" i="20"/>
  <c r="I468" i="20"/>
  <c r="O468" i="20" s="1"/>
  <c r="J468" i="20"/>
  <c r="I469" i="20"/>
  <c r="O469" i="20" s="1"/>
  <c r="J469" i="20"/>
  <c r="I470" i="20"/>
  <c r="O470" i="20" s="1"/>
  <c r="J470" i="20"/>
  <c r="I471" i="20"/>
  <c r="O471" i="20" s="1"/>
  <c r="J471" i="20"/>
  <c r="I472" i="20"/>
  <c r="O472" i="20" s="1"/>
  <c r="J472" i="20"/>
  <c r="I473" i="20"/>
  <c r="O473" i="20" s="1"/>
  <c r="J473" i="20"/>
  <c r="I474" i="20"/>
  <c r="O474" i="20" s="1"/>
  <c r="J474" i="20"/>
  <c r="I475" i="20"/>
  <c r="O475" i="20" s="1"/>
  <c r="J475" i="20"/>
  <c r="I476" i="20"/>
  <c r="O476" i="20" s="1"/>
  <c r="J476" i="20"/>
  <c r="I477" i="20"/>
  <c r="O477" i="20" s="1"/>
  <c r="J477" i="20"/>
  <c r="I478" i="20"/>
  <c r="O478" i="20" s="1"/>
  <c r="J478" i="20"/>
  <c r="I479" i="20"/>
  <c r="O479" i="20" s="1"/>
  <c r="J479" i="20"/>
  <c r="I480" i="20"/>
  <c r="O480" i="20" s="1"/>
  <c r="J480" i="20"/>
  <c r="I481" i="20"/>
  <c r="O481" i="20" s="1"/>
  <c r="J481" i="20"/>
  <c r="I482" i="20"/>
  <c r="O482" i="20" s="1"/>
  <c r="J482" i="20"/>
  <c r="I483" i="20"/>
  <c r="O483" i="20" s="1"/>
  <c r="J483" i="20"/>
  <c r="I484" i="20"/>
  <c r="O484" i="20" s="1"/>
  <c r="J484" i="20"/>
  <c r="I485" i="20"/>
  <c r="O485" i="20" s="1"/>
  <c r="J485" i="20"/>
  <c r="I486" i="20"/>
  <c r="O486" i="20" s="1"/>
  <c r="J486" i="20"/>
  <c r="I487" i="20"/>
  <c r="O487" i="20" s="1"/>
  <c r="J487" i="20"/>
  <c r="I488" i="20"/>
  <c r="O488" i="20" s="1"/>
  <c r="J488" i="20"/>
  <c r="I489" i="20"/>
  <c r="O489" i="20" s="1"/>
  <c r="J489" i="20"/>
  <c r="I490" i="20"/>
  <c r="O490" i="20" s="1"/>
  <c r="J490" i="20"/>
  <c r="I491" i="20"/>
  <c r="O491" i="20" s="1"/>
  <c r="J491" i="20"/>
  <c r="I492" i="20"/>
  <c r="O492" i="20" s="1"/>
  <c r="J492" i="20"/>
  <c r="I493" i="20"/>
  <c r="O493" i="20" s="1"/>
  <c r="J493" i="20"/>
  <c r="I494" i="20"/>
  <c r="O494" i="20" s="1"/>
  <c r="J494" i="20"/>
  <c r="I495" i="20"/>
  <c r="O495" i="20" s="1"/>
  <c r="J495" i="20"/>
  <c r="I496" i="20"/>
  <c r="O496" i="20" s="1"/>
  <c r="J496" i="20"/>
  <c r="I497" i="20"/>
  <c r="O497" i="20" s="1"/>
  <c r="J497" i="20"/>
  <c r="I498" i="20"/>
  <c r="O498" i="20" s="1"/>
  <c r="J498" i="20"/>
  <c r="I499" i="20"/>
  <c r="O499" i="20" s="1"/>
  <c r="J499" i="20"/>
  <c r="I500" i="20"/>
  <c r="J500" i="20"/>
  <c r="I501" i="20"/>
  <c r="O501" i="20" s="1"/>
  <c r="J501" i="20"/>
  <c r="I502" i="20"/>
  <c r="O502" i="20" s="1"/>
  <c r="J502" i="20"/>
  <c r="I503" i="20"/>
  <c r="O503" i="20" s="1"/>
  <c r="J503" i="20"/>
  <c r="I504" i="20"/>
  <c r="O504" i="20" s="1"/>
  <c r="J504" i="20"/>
  <c r="I505" i="20"/>
  <c r="O505" i="20" s="1"/>
  <c r="J505" i="20"/>
  <c r="I506" i="20"/>
  <c r="O506" i="20" s="1"/>
  <c r="J506" i="20"/>
  <c r="I507" i="20"/>
  <c r="O507" i="20" s="1"/>
  <c r="J507" i="20"/>
  <c r="I508" i="20"/>
  <c r="O508" i="20" s="1"/>
  <c r="J508" i="20"/>
  <c r="I509" i="20"/>
  <c r="O509" i="20" s="1"/>
  <c r="J509" i="20"/>
  <c r="I510" i="20"/>
  <c r="O510" i="20" s="1"/>
  <c r="J510" i="20"/>
  <c r="I511" i="20"/>
  <c r="O511" i="20" s="1"/>
  <c r="J511" i="20"/>
  <c r="I512" i="20"/>
  <c r="O512" i="20" s="1"/>
  <c r="J512" i="20"/>
  <c r="I513" i="20"/>
  <c r="O513" i="20" s="1"/>
  <c r="J513" i="20"/>
  <c r="I514" i="20"/>
  <c r="O514" i="20" s="1"/>
  <c r="J514" i="20"/>
  <c r="I515" i="20"/>
  <c r="O515" i="20" s="1"/>
  <c r="J515" i="20"/>
  <c r="I516" i="20"/>
  <c r="O516" i="20" s="1"/>
  <c r="J516" i="20"/>
  <c r="I517" i="20"/>
  <c r="O517" i="20" s="1"/>
  <c r="J517" i="20"/>
  <c r="I518" i="20"/>
  <c r="O518" i="20" s="1"/>
  <c r="J518" i="20"/>
  <c r="I519" i="20"/>
  <c r="O519" i="20" s="1"/>
  <c r="J519" i="20"/>
  <c r="I520" i="20"/>
  <c r="O520" i="20" s="1"/>
  <c r="J520" i="20"/>
  <c r="I521" i="20"/>
  <c r="O521" i="20" s="1"/>
  <c r="J521" i="20"/>
  <c r="I522" i="20"/>
  <c r="J522" i="20"/>
  <c r="I523" i="20"/>
  <c r="O523" i="20" s="1"/>
  <c r="J523" i="20"/>
  <c r="I524" i="20"/>
  <c r="O524" i="20" s="1"/>
  <c r="J524" i="20"/>
  <c r="I525" i="20"/>
  <c r="O525" i="20" s="1"/>
  <c r="J525" i="20"/>
  <c r="I526" i="20"/>
  <c r="O526" i="20" s="1"/>
  <c r="J526" i="20"/>
  <c r="I527" i="20"/>
  <c r="O527" i="20" s="1"/>
  <c r="J527" i="20"/>
  <c r="I528" i="20"/>
  <c r="O528" i="20" s="1"/>
  <c r="J528" i="20"/>
  <c r="I529" i="20"/>
  <c r="O529" i="20" s="1"/>
  <c r="J529" i="20"/>
  <c r="I530" i="20"/>
  <c r="O530" i="20" s="1"/>
  <c r="J530" i="20"/>
  <c r="I531" i="20"/>
  <c r="O531" i="20" s="1"/>
  <c r="J531" i="20"/>
  <c r="I532" i="20"/>
  <c r="O532" i="20" s="1"/>
  <c r="J532" i="20"/>
  <c r="I533" i="20"/>
  <c r="O533" i="20" s="1"/>
  <c r="J533" i="20"/>
  <c r="I534" i="20"/>
  <c r="O534" i="20" s="1"/>
  <c r="J534" i="20"/>
  <c r="I535" i="20"/>
  <c r="O535" i="20" s="1"/>
  <c r="J535" i="20"/>
  <c r="I536" i="20"/>
  <c r="O536" i="20" s="1"/>
  <c r="J536" i="20"/>
  <c r="I537" i="20"/>
  <c r="O537" i="20" s="1"/>
  <c r="J537" i="20"/>
  <c r="I538" i="20"/>
  <c r="O538" i="20" s="1"/>
  <c r="J538" i="20"/>
  <c r="I539" i="20"/>
  <c r="O539" i="20" s="1"/>
  <c r="J539" i="20"/>
  <c r="I540" i="20"/>
  <c r="O540" i="20" s="1"/>
  <c r="J540" i="20"/>
  <c r="I541" i="20"/>
  <c r="O541" i="20" s="1"/>
  <c r="J541" i="20"/>
  <c r="I542" i="20"/>
  <c r="O542" i="20" s="1"/>
  <c r="J542" i="20"/>
  <c r="I543" i="20"/>
  <c r="O543" i="20" s="1"/>
  <c r="J543" i="20"/>
  <c r="I544" i="20"/>
  <c r="O544" i="20" s="1"/>
  <c r="J544" i="20"/>
  <c r="I545" i="20"/>
  <c r="O545" i="20" s="1"/>
  <c r="J545" i="20"/>
  <c r="I546" i="20"/>
  <c r="O546" i="20" s="1"/>
  <c r="J546" i="20"/>
  <c r="I547" i="20"/>
  <c r="O547" i="20" s="1"/>
  <c r="J547" i="20"/>
  <c r="I548" i="20"/>
  <c r="O548" i="20" s="1"/>
  <c r="J548" i="20"/>
  <c r="I549" i="20"/>
  <c r="O549" i="20" s="1"/>
  <c r="J549" i="20"/>
  <c r="I550" i="20"/>
  <c r="O550" i="20" s="1"/>
  <c r="J550" i="20"/>
  <c r="I551" i="20"/>
  <c r="O551" i="20" s="1"/>
  <c r="J551" i="20"/>
  <c r="I552" i="20"/>
  <c r="O552" i="20" s="1"/>
  <c r="J552" i="20"/>
  <c r="I553" i="20"/>
  <c r="O553" i="20" s="1"/>
  <c r="J553" i="20"/>
  <c r="I554" i="20"/>
  <c r="O554" i="20" s="1"/>
  <c r="J554" i="20"/>
  <c r="I555" i="20"/>
  <c r="O555" i="20" s="1"/>
  <c r="J555" i="20"/>
  <c r="I556" i="20"/>
  <c r="O556" i="20" s="1"/>
  <c r="J556" i="20"/>
  <c r="I557" i="20"/>
  <c r="O557" i="20" s="1"/>
  <c r="J557" i="20"/>
  <c r="I558" i="20"/>
  <c r="O558" i="20" s="1"/>
  <c r="J558" i="20"/>
  <c r="I559" i="20"/>
  <c r="O559" i="20" s="1"/>
  <c r="J559" i="20"/>
  <c r="I560" i="20"/>
  <c r="O560" i="20" s="1"/>
  <c r="J560" i="20"/>
  <c r="I561" i="20"/>
  <c r="O561" i="20" s="1"/>
  <c r="J561" i="20"/>
  <c r="I562" i="20"/>
  <c r="O562" i="20" s="1"/>
  <c r="J562" i="20"/>
  <c r="I563" i="20"/>
  <c r="O563" i="20" s="1"/>
  <c r="J563" i="20"/>
  <c r="I564" i="20"/>
  <c r="J564" i="20"/>
  <c r="I565" i="20"/>
  <c r="O565" i="20" s="1"/>
  <c r="J565" i="20"/>
  <c r="I566" i="20"/>
  <c r="O566" i="20" s="1"/>
  <c r="J566" i="20"/>
  <c r="I567" i="20"/>
  <c r="O567" i="20" s="1"/>
  <c r="J567" i="20"/>
  <c r="I568" i="20"/>
  <c r="O568" i="20" s="1"/>
  <c r="J568" i="20"/>
  <c r="I569" i="20"/>
  <c r="O569" i="20" s="1"/>
  <c r="J569" i="20"/>
  <c r="I570" i="20"/>
  <c r="O570" i="20" s="1"/>
  <c r="J570" i="20"/>
  <c r="I571" i="20"/>
  <c r="O571" i="20" s="1"/>
  <c r="J571" i="20"/>
  <c r="I572" i="20"/>
  <c r="O572" i="20" s="1"/>
  <c r="J572" i="20"/>
  <c r="I573" i="20"/>
  <c r="O573" i="20" s="1"/>
  <c r="J573" i="20"/>
  <c r="I574" i="20"/>
  <c r="O574" i="20" s="1"/>
  <c r="J574" i="20"/>
  <c r="I575" i="20"/>
  <c r="O575" i="20" s="1"/>
  <c r="J575" i="20"/>
  <c r="I576" i="20"/>
  <c r="O576" i="20" s="1"/>
  <c r="J576" i="20"/>
  <c r="I577" i="20"/>
  <c r="O577" i="20" s="1"/>
  <c r="J577" i="20"/>
  <c r="I578" i="20"/>
  <c r="O578" i="20" s="1"/>
  <c r="J578" i="20"/>
  <c r="I579" i="20"/>
  <c r="O579" i="20" s="1"/>
  <c r="J579" i="20"/>
  <c r="I580" i="20"/>
  <c r="J580" i="20"/>
  <c r="I581" i="20"/>
  <c r="O581" i="20" s="1"/>
  <c r="J581" i="20"/>
  <c r="I582" i="20"/>
  <c r="O582" i="20" s="1"/>
  <c r="J582" i="20"/>
  <c r="I583" i="20"/>
  <c r="O583" i="20" s="1"/>
  <c r="J583" i="20"/>
  <c r="I584" i="20"/>
  <c r="O584" i="20" s="1"/>
  <c r="J584" i="20"/>
  <c r="I585" i="20"/>
  <c r="O585" i="20" s="1"/>
  <c r="J585" i="20"/>
  <c r="I586" i="20"/>
  <c r="O586" i="20" s="1"/>
  <c r="J586" i="20"/>
  <c r="I587" i="20"/>
  <c r="O587" i="20" s="1"/>
  <c r="J587" i="20"/>
  <c r="I588" i="20"/>
  <c r="O588" i="20" s="1"/>
  <c r="J588" i="20"/>
  <c r="I589" i="20"/>
  <c r="O589" i="20" s="1"/>
  <c r="J589" i="20"/>
  <c r="I590" i="20"/>
  <c r="O590" i="20" s="1"/>
  <c r="J590" i="20"/>
  <c r="I591" i="20"/>
  <c r="O591" i="20" s="1"/>
  <c r="J591" i="20"/>
  <c r="I592" i="20"/>
  <c r="O592" i="20" s="1"/>
  <c r="J592" i="20"/>
  <c r="I593" i="20"/>
  <c r="O593" i="20" s="1"/>
  <c r="J593" i="20"/>
  <c r="I594" i="20"/>
  <c r="O594" i="20" s="1"/>
  <c r="J594" i="20"/>
  <c r="I595" i="20"/>
  <c r="O595" i="20" s="1"/>
  <c r="J595" i="20"/>
  <c r="I596" i="20"/>
  <c r="J596" i="20"/>
  <c r="I597" i="20"/>
  <c r="O597" i="20" s="1"/>
  <c r="J597" i="20"/>
  <c r="I598" i="20"/>
  <c r="O598" i="20" s="1"/>
  <c r="J598" i="20"/>
  <c r="I599" i="20"/>
  <c r="O599" i="20" s="1"/>
  <c r="J599" i="20"/>
  <c r="I600" i="20"/>
  <c r="O600" i="20" s="1"/>
  <c r="J600" i="20"/>
  <c r="I601" i="20"/>
  <c r="O601" i="20" s="1"/>
  <c r="J601" i="20"/>
  <c r="I602" i="20"/>
  <c r="O602" i="20" s="1"/>
  <c r="J602" i="20"/>
  <c r="I603" i="20"/>
  <c r="O603" i="20" s="1"/>
  <c r="J603" i="20"/>
  <c r="I604" i="20"/>
  <c r="O604" i="20" s="1"/>
  <c r="J604" i="20"/>
  <c r="I605" i="20"/>
  <c r="O605" i="20" s="1"/>
  <c r="J605" i="20"/>
  <c r="I606" i="20"/>
  <c r="O606" i="20" s="1"/>
  <c r="J606" i="20"/>
  <c r="I607" i="20"/>
  <c r="O607" i="20" s="1"/>
  <c r="J607" i="20"/>
  <c r="I608" i="20"/>
  <c r="O608" i="20" s="1"/>
  <c r="J608" i="20"/>
  <c r="I609" i="20"/>
  <c r="O609" i="20" s="1"/>
  <c r="J609" i="20"/>
  <c r="I610" i="20"/>
  <c r="O610" i="20" s="1"/>
  <c r="J610" i="20"/>
  <c r="I611" i="20"/>
  <c r="O611" i="20" s="1"/>
  <c r="J611" i="20"/>
  <c r="I612" i="20"/>
  <c r="J612" i="20"/>
  <c r="I613" i="20"/>
  <c r="O613" i="20" s="1"/>
  <c r="J613" i="20"/>
  <c r="I614" i="20"/>
  <c r="O614" i="20" s="1"/>
  <c r="J614" i="20"/>
  <c r="I615" i="20"/>
  <c r="O615" i="20" s="1"/>
  <c r="J615" i="20"/>
  <c r="I616" i="20"/>
  <c r="O616" i="20" s="1"/>
  <c r="J616" i="20"/>
  <c r="I617" i="20"/>
  <c r="O617" i="20" s="1"/>
  <c r="J617" i="20"/>
  <c r="I618" i="20"/>
  <c r="O618" i="20" s="1"/>
  <c r="J618" i="20"/>
  <c r="I619" i="20"/>
  <c r="O619" i="20" s="1"/>
  <c r="J619" i="20"/>
  <c r="I620" i="20"/>
  <c r="O620" i="20" s="1"/>
  <c r="J620" i="20"/>
  <c r="I621" i="20"/>
  <c r="O621" i="20" s="1"/>
  <c r="J621" i="20"/>
  <c r="I622" i="20"/>
  <c r="O622" i="20" s="1"/>
  <c r="J622" i="20"/>
  <c r="I623" i="20"/>
  <c r="O623" i="20" s="1"/>
  <c r="J623" i="20"/>
  <c r="I624" i="20"/>
  <c r="O624" i="20" s="1"/>
  <c r="J624" i="20"/>
  <c r="I625" i="20"/>
  <c r="O625" i="20" s="1"/>
  <c r="J625" i="20"/>
  <c r="I626" i="20"/>
  <c r="O626" i="20" s="1"/>
  <c r="J626" i="20"/>
  <c r="I627" i="20"/>
  <c r="O627" i="20" s="1"/>
  <c r="J627" i="20"/>
  <c r="I628" i="20"/>
  <c r="J628" i="20"/>
  <c r="I629" i="20"/>
  <c r="O629" i="20" s="1"/>
  <c r="J629" i="20"/>
  <c r="I630" i="20"/>
  <c r="O630" i="20" s="1"/>
  <c r="J630" i="20"/>
  <c r="I631" i="20"/>
  <c r="O631" i="20" s="1"/>
  <c r="J631" i="20"/>
  <c r="I632" i="20"/>
  <c r="O632" i="20" s="1"/>
  <c r="J632" i="20"/>
  <c r="I633" i="20"/>
  <c r="O633" i="20" s="1"/>
  <c r="J633" i="20"/>
  <c r="I634" i="20"/>
  <c r="O634" i="20" s="1"/>
  <c r="J634" i="20"/>
  <c r="I635" i="20"/>
  <c r="O635" i="20" s="1"/>
  <c r="J635" i="20"/>
  <c r="I636" i="20"/>
  <c r="O636" i="20" s="1"/>
  <c r="J636" i="20"/>
  <c r="I637" i="20"/>
  <c r="O637" i="20" s="1"/>
  <c r="J637" i="20"/>
  <c r="I638" i="20"/>
  <c r="O638" i="20" s="1"/>
  <c r="J638" i="20"/>
  <c r="I639" i="20"/>
  <c r="O639" i="20" s="1"/>
  <c r="J639" i="20"/>
  <c r="I640" i="20"/>
  <c r="O640" i="20" s="1"/>
  <c r="J640" i="20"/>
  <c r="I641" i="20"/>
  <c r="O641" i="20" s="1"/>
  <c r="J641" i="20"/>
  <c r="I642" i="20"/>
  <c r="O642" i="20" s="1"/>
  <c r="J642" i="20"/>
  <c r="I643" i="20"/>
  <c r="O643" i="20" s="1"/>
  <c r="J643" i="20"/>
  <c r="I644" i="20"/>
  <c r="J644" i="20"/>
  <c r="I645" i="20"/>
  <c r="O645" i="20" s="1"/>
  <c r="J645" i="20"/>
  <c r="I646" i="20"/>
  <c r="O646" i="20" s="1"/>
  <c r="J646" i="20"/>
  <c r="I647" i="20"/>
  <c r="O647" i="20" s="1"/>
  <c r="J647" i="20"/>
  <c r="I648" i="20"/>
  <c r="O648" i="20" s="1"/>
  <c r="J648" i="20"/>
  <c r="I649" i="20"/>
  <c r="O649" i="20" s="1"/>
  <c r="J649" i="20"/>
  <c r="I650" i="20"/>
  <c r="O650" i="20" s="1"/>
  <c r="J650" i="20"/>
  <c r="I651" i="20"/>
  <c r="O651" i="20" s="1"/>
  <c r="J651" i="20"/>
  <c r="I652" i="20"/>
  <c r="O652" i="20" s="1"/>
  <c r="J652" i="20"/>
  <c r="I653" i="20"/>
  <c r="O653" i="20" s="1"/>
  <c r="J653" i="20"/>
  <c r="I654" i="20"/>
  <c r="O654" i="20" s="1"/>
  <c r="J654" i="20"/>
  <c r="I655" i="20"/>
  <c r="O655" i="20" s="1"/>
  <c r="J655" i="20"/>
  <c r="I656" i="20"/>
  <c r="O656" i="20" s="1"/>
  <c r="J656" i="20"/>
  <c r="I657" i="20"/>
  <c r="O657" i="20" s="1"/>
  <c r="J657" i="20"/>
  <c r="I658" i="20"/>
  <c r="O658" i="20" s="1"/>
  <c r="J658" i="20"/>
  <c r="I659" i="20"/>
  <c r="O659" i="20" s="1"/>
  <c r="J659" i="20"/>
  <c r="I660" i="20"/>
  <c r="J660" i="20"/>
  <c r="I661" i="20"/>
  <c r="O661" i="20" s="1"/>
  <c r="J661" i="20"/>
  <c r="I662" i="20"/>
  <c r="O662" i="20" s="1"/>
  <c r="J662" i="20"/>
  <c r="I663" i="20"/>
  <c r="O663" i="20" s="1"/>
  <c r="J663" i="20"/>
  <c r="I664" i="20"/>
  <c r="O664" i="20" s="1"/>
  <c r="J664" i="20"/>
  <c r="I665" i="20"/>
  <c r="O665" i="20" s="1"/>
  <c r="J665" i="20"/>
  <c r="I666" i="20"/>
  <c r="O666" i="20" s="1"/>
  <c r="J666" i="20"/>
  <c r="I667" i="20"/>
  <c r="O667" i="20" s="1"/>
  <c r="J667" i="20"/>
  <c r="I668" i="20"/>
  <c r="O668" i="20" s="1"/>
  <c r="J668" i="20"/>
  <c r="I669" i="20"/>
  <c r="O669" i="20" s="1"/>
  <c r="J669" i="20"/>
  <c r="I670" i="20"/>
  <c r="O670" i="20" s="1"/>
  <c r="J670" i="20"/>
  <c r="I671" i="20"/>
  <c r="O671" i="20" s="1"/>
  <c r="J671" i="20"/>
  <c r="I672" i="20"/>
  <c r="O672" i="20" s="1"/>
  <c r="J672" i="20"/>
  <c r="I673" i="20"/>
  <c r="O673" i="20" s="1"/>
  <c r="J673" i="20"/>
  <c r="I674" i="20"/>
  <c r="O674" i="20" s="1"/>
  <c r="J674" i="20"/>
  <c r="I675" i="20"/>
  <c r="O675" i="20" s="1"/>
  <c r="J675" i="20"/>
  <c r="I676" i="20"/>
  <c r="J676" i="20"/>
  <c r="I677" i="20"/>
  <c r="O677" i="20" s="1"/>
  <c r="J677" i="20"/>
  <c r="I678" i="20"/>
  <c r="O678" i="20" s="1"/>
  <c r="J678" i="20"/>
  <c r="I679" i="20"/>
  <c r="O679" i="20" s="1"/>
  <c r="J679" i="20"/>
  <c r="I680" i="20"/>
  <c r="O680" i="20" s="1"/>
  <c r="J680" i="20"/>
  <c r="I681" i="20"/>
  <c r="O681" i="20" s="1"/>
  <c r="J681" i="20"/>
  <c r="I682" i="20"/>
  <c r="O682" i="20" s="1"/>
  <c r="J682" i="20"/>
  <c r="I683" i="20"/>
  <c r="O683" i="20" s="1"/>
  <c r="J683" i="20"/>
  <c r="I684" i="20"/>
  <c r="O684" i="20" s="1"/>
  <c r="J684" i="20"/>
  <c r="I685" i="20"/>
  <c r="O685" i="20" s="1"/>
  <c r="J685" i="20"/>
  <c r="I686" i="20"/>
  <c r="O686" i="20" s="1"/>
  <c r="J686" i="20"/>
  <c r="I687" i="20"/>
  <c r="O687" i="20" s="1"/>
  <c r="J687" i="20"/>
  <c r="I688" i="20"/>
  <c r="O688" i="20" s="1"/>
  <c r="J688" i="20"/>
  <c r="I689" i="20"/>
  <c r="O689" i="20" s="1"/>
  <c r="J689" i="20"/>
  <c r="I690" i="20"/>
  <c r="O690" i="20" s="1"/>
  <c r="J690" i="20"/>
  <c r="I691" i="20"/>
  <c r="O691" i="20" s="1"/>
  <c r="J691" i="20"/>
  <c r="I692" i="20"/>
  <c r="J692" i="20"/>
  <c r="I693" i="20"/>
  <c r="O693" i="20" s="1"/>
  <c r="J693" i="20"/>
  <c r="I694" i="20"/>
  <c r="O694" i="20" s="1"/>
  <c r="J694" i="20"/>
  <c r="I695" i="20"/>
  <c r="O695" i="20" s="1"/>
  <c r="J695" i="20"/>
  <c r="I696" i="20"/>
  <c r="O696" i="20" s="1"/>
  <c r="J696" i="20"/>
  <c r="I697" i="20"/>
  <c r="O697" i="20" s="1"/>
  <c r="J697" i="20"/>
  <c r="I698" i="20"/>
  <c r="O698" i="20" s="1"/>
  <c r="J698" i="20"/>
  <c r="I699" i="20"/>
  <c r="O699" i="20" s="1"/>
  <c r="J699" i="20"/>
  <c r="I700" i="20"/>
  <c r="O700" i="20" s="1"/>
  <c r="J700" i="20"/>
  <c r="I701" i="20"/>
  <c r="O701" i="20" s="1"/>
  <c r="J701" i="20"/>
  <c r="I702" i="20"/>
  <c r="O702" i="20" s="1"/>
  <c r="J702" i="20"/>
  <c r="I703" i="20"/>
  <c r="O703" i="20" s="1"/>
  <c r="J703" i="20"/>
  <c r="I704" i="20"/>
  <c r="O704" i="20" s="1"/>
  <c r="J704" i="20"/>
  <c r="I705" i="20"/>
  <c r="O705" i="20" s="1"/>
  <c r="J705" i="20"/>
  <c r="I706" i="20"/>
  <c r="O706" i="20" s="1"/>
  <c r="J706" i="20"/>
  <c r="I707" i="20"/>
  <c r="O707" i="20" s="1"/>
  <c r="J707" i="20"/>
  <c r="I708" i="20"/>
  <c r="J708" i="20"/>
  <c r="I709" i="20"/>
  <c r="O709" i="20" s="1"/>
  <c r="J709" i="20"/>
  <c r="I710" i="20"/>
  <c r="O710" i="20" s="1"/>
  <c r="J710" i="20"/>
  <c r="I711" i="20"/>
  <c r="O711" i="20" s="1"/>
  <c r="J711" i="20"/>
  <c r="I712" i="20"/>
  <c r="O712" i="20" s="1"/>
  <c r="J712" i="20"/>
  <c r="I713" i="20"/>
  <c r="O713" i="20" s="1"/>
  <c r="J713" i="20"/>
  <c r="I714" i="20"/>
  <c r="O714" i="20" s="1"/>
  <c r="J714" i="20"/>
  <c r="I715" i="20"/>
  <c r="O715" i="20" s="1"/>
  <c r="J715" i="20"/>
  <c r="I716" i="20"/>
  <c r="O716" i="20" s="1"/>
  <c r="J716" i="20"/>
  <c r="I717" i="20"/>
  <c r="O717" i="20" s="1"/>
  <c r="J717" i="20"/>
  <c r="I718" i="20"/>
  <c r="O718" i="20" s="1"/>
  <c r="J718" i="20"/>
  <c r="I719" i="20"/>
  <c r="O719" i="20" s="1"/>
  <c r="J719" i="20"/>
  <c r="I720" i="20"/>
  <c r="O720" i="20" s="1"/>
  <c r="J720" i="20"/>
  <c r="I721" i="20"/>
  <c r="O721" i="20" s="1"/>
  <c r="J721" i="20"/>
  <c r="I722" i="20"/>
  <c r="O722" i="20" s="1"/>
  <c r="J722" i="20"/>
  <c r="I723" i="20"/>
  <c r="O723" i="20" s="1"/>
  <c r="J723" i="20"/>
  <c r="I724" i="20"/>
  <c r="J724" i="20"/>
  <c r="I725" i="20"/>
  <c r="O725" i="20" s="1"/>
  <c r="J725" i="20"/>
  <c r="I726" i="20"/>
  <c r="O726" i="20" s="1"/>
  <c r="J726" i="20"/>
  <c r="I727" i="20"/>
  <c r="O727" i="20" s="1"/>
  <c r="J727" i="20"/>
  <c r="I728" i="20"/>
  <c r="O728" i="20" s="1"/>
  <c r="J728" i="20"/>
  <c r="I729" i="20"/>
  <c r="O729" i="20" s="1"/>
  <c r="J729" i="20"/>
  <c r="I730" i="20"/>
  <c r="O730" i="20" s="1"/>
  <c r="J730" i="20"/>
  <c r="I731" i="20"/>
  <c r="O731" i="20" s="1"/>
  <c r="J731" i="20"/>
  <c r="I732" i="20"/>
  <c r="O732" i="20" s="1"/>
  <c r="J732" i="20"/>
  <c r="I733" i="20"/>
  <c r="O733" i="20" s="1"/>
  <c r="J733" i="20"/>
  <c r="I734" i="20"/>
  <c r="O734" i="20" s="1"/>
  <c r="J734" i="20"/>
  <c r="I735" i="20"/>
  <c r="O735" i="20" s="1"/>
  <c r="J735" i="20"/>
  <c r="I736" i="20"/>
  <c r="O736" i="20" s="1"/>
  <c r="J736" i="20"/>
  <c r="I737" i="20"/>
  <c r="O737" i="20" s="1"/>
  <c r="J737" i="20"/>
  <c r="I738" i="20"/>
  <c r="O738" i="20" s="1"/>
  <c r="J738" i="20"/>
  <c r="I739" i="20"/>
  <c r="O739" i="20" s="1"/>
  <c r="J739" i="20"/>
  <c r="I740" i="20"/>
  <c r="J740" i="20"/>
  <c r="I741" i="20"/>
  <c r="O741" i="20" s="1"/>
  <c r="J741" i="20"/>
  <c r="I742" i="20"/>
  <c r="O742" i="20" s="1"/>
  <c r="J742" i="20"/>
  <c r="I743" i="20"/>
  <c r="O743" i="20" s="1"/>
  <c r="J743" i="20"/>
  <c r="I744" i="20"/>
  <c r="O744" i="20" s="1"/>
  <c r="J744" i="20"/>
  <c r="I745" i="20"/>
  <c r="O745" i="20" s="1"/>
  <c r="J745" i="20"/>
  <c r="I746" i="20"/>
  <c r="O746" i="20" s="1"/>
  <c r="J746" i="20"/>
  <c r="I747" i="20"/>
  <c r="O747" i="20" s="1"/>
  <c r="J747" i="20"/>
  <c r="I748" i="20"/>
  <c r="O748" i="20" s="1"/>
  <c r="J748" i="20"/>
  <c r="I749" i="20"/>
  <c r="O749" i="20" s="1"/>
  <c r="J749" i="20"/>
  <c r="I750" i="20"/>
  <c r="O750" i="20" s="1"/>
  <c r="J750" i="20"/>
  <c r="I751" i="20"/>
  <c r="O751" i="20" s="1"/>
  <c r="J751" i="20"/>
  <c r="I752" i="20"/>
  <c r="O752" i="20" s="1"/>
  <c r="J752" i="20"/>
  <c r="I753" i="20"/>
  <c r="O753" i="20" s="1"/>
  <c r="J753" i="20"/>
  <c r="I754" i="20"/>
  <c r="O754" i="20" s="1"/>
  <c r="J754" i="20"/>
  <c r="I755" i="20"/>
  <c r="O755" i="20" s="1"/>
  <c r="J755" i="20"/>
  <c r="I756" i="20"/>
  <c r="J756" i="20"/>
  <c r="I757" i="20"/>
  <c r="O757" i="20" s="1"/>
  <c r="J757" i="20"/>
  <c r="I758" i="20"/>
  <c r="O758" i="20" s="1"/>
  <c r="J758" i="20"/>
  <c r="I759" i="20"/>
  <c r="O759" i="20" s="1"/>
  <c r="J759" i="20"/>
  <c r="I760" i="20"/>
  <c r="O760" i="20" s="1"/>
  <c r="J760" i="20"/>
  <c r="I761" i="20"/>
  <c r="O761" i="20" s="1"/>
  <c r="J761" i="20"/>
  <c r="I762" i="20"/>
  <c r="O762" i="20" s="1"/>
  <c r="J762" i="20"/>
  <c r="I763" i="20"/>
  <c r="O763" i="20" s="1"/>
  <c r="J763" i="20"/>
  <c r="I764" i="20"/>
  <c r="O764" i="20" s="1"/>
  <c r="J764" i="20"/>
  <c r="I765" i="20"/>
  <c r="O765" i="20" s="1"/>
  <c r="J765" i="20"/>
  <c r="I766" i="20"/>
  <c r="O766" i="20" s="1"/>
  <c r="J766" i="20"/>
  <c r="I767" i="20"/>
  <c r="O767" i="20" s="1"/>
  <c r="J767" i="20"/>
  <c r="I768" i="20"/>
  <c r="O768" i="20" s="1"/>
  <c r="J768" i="20"/>
  <c r="I769" i="20"/>
  <c r="O769" i="20" s="1"/>
  <c r="J769" i="20"/>
  <c r="I770" i="20"/>
  <c r="O770" i="20" s="1"/>
  <c r="J770" i="20"/>
  <c r="I771" i="20"/>
  <c r="O771" i="20" s="1"/>
  <c r="J771" i="20"/>
  <c r="I772" i="20"/>
  <c r="J772" i="20"/>
  <c r="I773" i="20"/>
  <c r="O773" i="20" s="1"/>
  <c r="J773" i="20"/>
  <c r="I774" i="20"/>
  <c r="O774" i="20" s="1"/>
  <c r="J774" i="20"/>
  <c r="I775" i="20"/>
  <c r="O775" i="20" s="1"/>
  <c r="J775" i="20"/>
  <c r="I776" i="20"/>
  <c r="O776" i="20" s="1"/>
  <c r="J776" i="20"/>
  <c r="I777" i="20"/>
  <c r="O777" i="20" s="1"/>
  <c r="J777" i="20"/>
  <c r="I778" i="20"/>
  <c r="O778" i="20" s="1"/>
  <c r="J778" i="20"/>
  <c r="I779" i="20"/>
  <c r="O779" i="20" s="1"/>
  <c r="J779" i="20"/>
  <c r="I780" i="20"/>
  <c r="O780" i="20" s="1"/>
  <c r="J780" i="20"/>
  <c r="I781" i="20"/>
  <c r="O781" i="20" s="1"/>
  <c r="J781" i="20"/>
  <c r="I782" i="20"/>
  <c r="O782" i="20" s="1"/>
  <c r="J782" i="20"/>
  <c r="I783" i="20"/>
  <c r="O783" i="20" s="1"/>
  <c r="J783" i="20"/>
  <c r="I784" i="20"/>
  <c r="O784" i="20" s="1"/>
  <c r="J784" i="20"/>
  <c r="I785" i="20"/>
  <c r="O785" i="20" s="1"/>
  <c r="J785" i="20"/>
  <c r="I786" i="20"/>
  <c r="O786" i="20" s="1"/>
  <c r="J786" i="20"/>
  <c r="I787" i="20"/>
  <c r="O787" i="20" s="1"/>
  <c r="J787" i="20"/>
  <c r="I788" i="20"/>
  <c r="J788" i="20"/>
  <c r="I789" i="20"/>
  <c r="O789" i="20" s="1"/>
  <c r="J789" i="20"/>
  <c r="I790" i="20"/>
  <c r="O790" i="20" s="1"/>
  <c r="J790" i="20"/>
  <c r="I791" i="20"/>
  <c r="O791" i="20" s="1"/>
  <c r="J791" i="20"/>
  <c r="I792" i="20"/>
  <c r="O792" i="20" s="1"/>
  <c r="J792" i="20"/>
  <c r="I793" i="20"/>
  <c r="O793" i="20" s="1"/>
  <c r="J793" i="20"/>
  <c r="I794" i="20"/>
  <c r="O794" i="20" s="1"/>
  <c r="J794" i="20"/>
  <c r="I795" i="20"/>
  <c r="O795" i="20" s="1"/>
  <c r="J795" i="20"/>
  <c r="I796" i="20"/>
  <c r="O796" i="20" s="1"/>
  <c r="J796" i="20"/>
  <c r="I797" i="20"/>
  <c r="O797" i="20" s="1"/>
  <c r="J797" i="20"/>
  <c r="I798" i="20"/>
  <c r="O798" i="20" s="1"/>
  <c r="J798" i="20"/>
  <c r="I799" i="20"/>
  <c r="O799" i="20" s="1"/>
  <c r="J799" i="20"/>
  <c r="I800" i="20"/>
  <c r="O800" i="20" s="1"/>
  <c r="J800" i="20"/>
  <c r="I801" i="20"/>
  <c r="O801" i="20" s="1"/>
  <c r="J801" i="20"/>
  <c r="I802" i="20"/>
  <c r="O802" i="20" s="1"/>
  <c r="J802" i="20"/>
  <c r="I803" i="20"/>
  <c r="O803" i="20" s="1"/>
  <c r="J803" i="20"/>
  <c r="I804" i="20"/>
  <c r="J804" i="20"/>
  <c r="I805" i="20"/>
  <c r="O805" i="20" s="1"/>
  <c r="J805" i="20"/>
  <c r="I806" i="20"/>
  <c r="O806" i="20" s="1"/>
  <c r="J806" i="20"/>
  <c r="I807" i="20"/>
  <c r="O807" i="20" s="1"/>
  <c r="J807" i="20"/>
  <c r="I808" i="20"/>
  <c r="O808" i="20" s="1"/>
  <c r="J808" i="20"/>
  <c r="I809" i="20"/>
  <c r="O809" i="20" s="1"/>
  <c r="J809" i="20"/>
  <c r="I810" i="20"/>
  <c r="O810" i="20" s="1"/>
  <c r="J810" i="20"/>
  <c r="I811" i="20"/>
  <c r="O811" i="20" s="1"/>
  <c r="J811" i="20"/>
  <c r="I812" i="20"/>
  <c r="O812" i="20" s="1"/>
  <c r="J812" i="20"/>
  <c r="I813" i="20"/>
  <c r="O813" i="20" s="1"/>
  <c r="J813" i="20"/>
  <c r="I814" i="20"/>
  <c r="O814" i="20" s="1"/>
  <c r="J814" i="20"/>
  <c r="I815" i="20"/>
  <c r="O815" i="20" s="1"/>
  <c r="J815" i="20"/>
  <c r="I816" i="20"/>
  <c r="O816" i="20" s="1"/>
  <c r="J816" i="20"/>
  <c r="I817" i="20"/>
  <c r="O817" i="20" s="1"/>
  <c r="J817" i="20"/>
  <c r="I818" i="20"/>
  <c r="O818" i="20" s="1"/>
  <c r="J818" i="20"/>
  <c r="I819" i="20"/>
  <c r="O819" i="20" s="1"/>
  <c r="J819" i="20"/>
  <c r="I820" i="20"/>
  <c r="J820" i="20"/>
  <c r="I821" i="20"/>
  <c r="O821" i="20" s="1"/>
  <c r="J821" i="20"/>
  <c r="I822" i="20"/>
  <c r="O822" i="20" s="1"/>
  <c r="J822" i="20"/>
  <c r="I823" i="20"/>
  <c r="O823" i="20" s="1"/>
  <c r="J823" i="20"/>
  <c r="I824" i="20"/>
  <c r="O824" i="20" s="1"/>
  <c r="J824" i="20"/>
  <c r="I825" i="20"/>
  <c r="O825" i="20" s="1"/>
  <c r="J825" i="20"/>
  <c r="I826" i="20"/>
  <c r="O826" i="20" s="1"/>
  <c r="J826" i="20"/>
  <c r="I827" i="20"/>
  <c r="O827" i="20" s="1"/>
  <c r="J827" i="20"/>
  <c r="I828" i="20"/>
  <c r="O828" i="20" s="1"/>
  <c r="J828" i="20"/>
  <c r="I829" i="20"/>
  <c r="O829" i="20" s="1"/>
  <c r="J829" i="20"/>
  <c r="I830" i="20"/>
  <c r="O830" i="20" s="1"/>
  <c r="J830" i="20"/>
  <c r="I831" i="20"/>
  <c r="O831" i="20" s="1"/>
  <c r="J831" i="20"/>
  <c r="I832" i="20"/>
  <c r="O832" i="20" s="1"/>
  <c r="J832" i="20"/>
  <c r="I833" i="20"/>
  <c r="O833" i="20" s="1"/>
  <c r="J833" i="20"/>
  <c r="I834" i="20"/>
  <c r="O834" i="20" s="1"/>
  <c r="J834" i="20"/>
  <c r="I835" i="20"/>
  <c r="O835" i="20" s="1"/>
  <c r="J835" i="20"/>
  <c r="I836" i="20"/>
  <c r="J836" i="20"/>
  <c r="I837" i="20"/>
  <c r="O837" i="20" s="1"/>
  <c r="J837" i="20"/>
  <c r="I838" i="20"/>
  <c r="O838" i="20" s="1"/>
  <c r="J838" i="20"/>
  <c r="I839" i="20"/>
  <c r="O839" i="20" s="1"/>
  <c r="J839" i="20"/>
  <c r="I840" i="20"/>
  <c r="O840" i="20" s="1"/>
  <c r="J840" i="20"/>
  <c r="I841" i="20"/>
  <c r="O841" i="20" s="1"/>
  <c r="J841" i="20"/>
  <c r="I842" i="20"/>
  <c r="O842" i="20" s="1"/>
  <c r="J842" i="20"/>
  <c r="I843" i="20"/>
  <c r="O843" i="20" s="1"/>
  <c r="J843" i="20"/>
  <c r="I844" i="20"/>
  <c r="O844" i="20" s="1"/>
  <c r="J844" i="20"/>
  <c r="I845" i="20"/>
  <c r="O845" i="20" s="1"/>
  <c r="J845" i="20"/>
  <c r="I846" i="20"/>
  <c r="O846" i="20" s="1"/>
  <c r="J846" i="20"/>
  <c r="I847" i="20"/>
  <c r="O847" i="20" s="1"/>
  <c r="J847" i="20"/>
  <c r="I848" i="20"/>
  <c r="O848" i="20" s="1"/>
  <c r="J848" i="20"/>
  <c r="I849" i="20"/>
  <c r="O849" i="20" s="1"/>
  <c r="J849" i="20"/>
  <c r="I850" i="20"/>
  <c r="O850" i="20" s="1"/>
  <c r="J850" i="20"/>
  <c r="I851" i="20"/>
  <c r="O851" i="20" s="1"/>
  <c r="J851" i="20"/>
  <c r="I852" i="20"/>
  <c r="J852" i="20"/>
  <c r="I853" i="20"/>
  <c r="O853" i="20" s="1"/>
  <c r="J853" i="20"/>
  <c r="I854" i="20"/>
  <c r="O854" i="20" s="1"/>
  <c r="J854" i="20"/>
  <c r="I855" i="20"/>
  <c r="O855" i="20" s="1"/>
  <c r="J855" i="20"/>
  <c r="I856" i="20"/>
  <c r="O856" i="20" s="1"/>
  <c r="J856" i="20"/>
  <c r="I857" i="20"/>
  <c r="O857" i="20" s="1"/>
  <c r="J857" i="20"/>
  <c r="I858" i="20"/>
  <c r="O858" i="20" s="1"/>
  <c r="J858" i="20"/>
  <c r="I859" i="20"/>
  <c r="O859" i="20" s="1"/>
  <c r="J859" i="20"/>
  <c r="I860" i="20"/>
  <c r="O860" i="20" s="1"/>
  <c r="J860" i="20"/>
  <c r="I861" i="20"/>
  <c r="O861" i="20" s="1"/>
  <c r="J861" i="20"/>
  <c r="I862" i="20"/>
  <c r="O862" i="20" s="1"/>
  <c r="J862" i="20"/>
  <c r="I863" i="20"/>
  <c r="O863" i="20" s="1"/>
  <c r="J863" i="20"/>
  <c r="I864" i="20"/>
  <c r="O864" i="20" s="1"/>
  <c r="J864" i="20"/>
  <c r="I865" i="20"/>
  <c r="O865" i="20" s="1"/>
  <c r="J865" i="20"/>
  <c r="I866" i="20"/>
  <c r="O866" i="20" s="1"/>
  <c r="J866" i="20"/>
  <c r="I867" i="20"/>
  <c r="O867" i="20" s="1"/>
  <c r="J867" i="20"/>
  <c r="I868" i="20"/>
  <c r="J868" i="20"/>
  <c r="I869" i="20"/>
  <c r="O869" i="20" s="1"/>
  <c r="J869" i="20"/>
  <c r="I870" i="20"/>
  <c r="O870" i="20" s="1"/>
  <c r="J870" i="20"/>
  <c r="I871" i="20"/>
  <c r="O871" i="20" s="1"/>
  <c r="J871" i="20"/>
  <c r="I872" i="20"/>
  <c r="O872" i="20" s="1"/>
  <c r="J872" i="20"/>
  <c r="I873" i="20"/>
  <c r="O873" i="20" s="1"/>
  <c r="J873" i="20"/>
  <c r="I874" i="20"/>
  <c r="O874" i="20" s="1"/>
  <c r="J874" i="20"/>
  <c r="I875" i="20"/>
  <c r="O875" i="20" s="1"/>
  <c r="J875" i="20"/>
  <c r="I876" i="20"/>
  <c r="O876" i="20" s="1"/>
  <c r="J876" i="20"/>
  <c r="I877" i="20"/>
  <c r="O877" i="20" s="1"/>
  <c r="J877" i="20"/>
  <c r="I878" i="20"/>
  <c r="O878" i="20" s="1"/>
  <c r="J878" i="20"/>
  <c r="I879" i="20"/>
  <c r="O879" i="20" s="1"/>
  <c r="J879" i="20"/>
  <c r="I880" i="20"/>
  <c r="O880" i="20" s="1"/>
  <c r="J880" i="20"/>
  <c r="I881" i="20"/>
  <c r="O881" i="20" s="1"/>
  <c r="J881" i="20"/>
  <c r="I882" i="20"/>
  <c r="O882" i="20" s="1"/>
  <c r="J882" i="20"/>
  <c r="I883" i="20"/>
  <c r="O883" i="20" s="1"/>
  <c r="J883" i="20"/>
  <c r="I884" i="20"/>
  <c r="J884" i="20"/>
  <c r="I885" i="20"/>
  <c r="O885" i="20" s="1"/>
  <c r="J885" i="20"/>
  <c r="I886" i="20"/>
  <c r="O886" i="20" s="1"/>
  <c r="J886" i="20"/>
  <c r="I887" i="20"/>
  <c r="O887" i="20" s="1"/>
  <c r="J887" i="20"/>
  <c r="I888" i="20"/>
  <c r="O888" i="20" s="1"/>
  <c r="J888" i="20"/>
  <c r="I889" i="20"/>
  <c r="O889" i="20" s="1"/>
  <c r="J889" i="20"/>
  <c r="I890" i="20"/>
  <c r="O890" i="20" s="1"/>
  <c r="J890" i="20"/>
  <c r="I891" i="20"/>
  <c r="O891" i="20" s="1"/>
  <c r="J891" i="20"/>
  <c r="I892" i="20"/>
  <c r="O892" i="20" s="1"/>
  <c r="J892" i="20"/>
  <c r="I893" i="20"/>
  <c r="O893" i="20" s="1"/>
  <c r="J893" i="20"/>
  <c r="I894" i="20"/>
  <c r="O894" i="20" s="1"/>
  <c r="J894" i="20"/>
  <c r="I895" i="20"/>
  <c r="O895" i="20" s="1"/>
  <c r="J895" i="20"/>
  <c r="I896" i="20"/>
  <c r="O896" i="20" s="1"/>
  <c r="J896" i="20"/>
  <c r="I897" i="20"/>
  <c r="O897" i="20" s="1"/>
  <c r="J897" i="20"/>
  <c r="I898" i="20"/>
  <c r="O898" i="20" s="1"/>
  <c r="J898" i="20"/>
  <c r="I899" i="20"/>
  <c r="O899" i="20" s="1"/>
  <c r="J899" i="20"/>
  <c r="I900" i="20"/>
  <c r="J900" i="20"/>
  <c r="I901" i="20"/>
  <c r="O901" i="20" s="1"/>
  <c r="J901" i="20"/>
  <c r="I902" i="20"/>
  <c r="O902" i="20" s="1"/>
  <c r="J902" i="20"/>
  <c r="I903" i="20"/>
  <c r="O903" i="20" s="1"/>
  <c r="J903" i="20"/>
  <c r="I904" i="20"/>
  <c r="O904" i="20" s="1"/>
  <c r="J904" i="20"/>
  <c r="I905" i="20"/>
  <c r="O905" i="20" s="1"/>
  <c r="J905" i="20"/>
  <c r="I906" i="20"/>
  <c r="O906" i="20" s="1"/>
  <c r="J906" i="20"/>
  <c r="I907" i="20"/>
  <c r="O907" i="20" s="1"/>
  <c r="J907" i="20"/>
  <c r="I908" i="20"/>
  <c r="O908" i="20" s="1"/>
  <c r="J908" i="20"/>
  <c r="I909" i="20"/>
  <c r="O909" i="20" s="1"/>
  <c r="J909" i="20"/>
  <c r="I910" i="20"/>
  <c r="O910" i="20" s="1"/>
  <c r="J910" i="20"/>
  <c r="I911" i="20"/>
  <c r="O911" i="20" s="1"/>
  <c r="J911" i="20"/>
  <c r="I912" i="20"/>
  <c r="O912" i="20" s="1"/>
  <c r="J912" i="20"/>
  <c r="I913" i="20"/>
  <c r="O913" i="20" s="1"/>
  <c r="J913" i="20"/>
  <c r="I914" i="20"/>
  <c r="O914" i="20" s="1"/>
  <c r="J914" i="20"/>
  <c r="I915" i="20"/>
  <c r="O915" i="20" s="1"/>
  <c r="J915" i="20"/>
  <c r="I916" i="20"/>
  <c r="J916" i="20"/>
  <c r="I917" i="20"/>
  <c r="O917" i="20" s="1"/>
  <c r="J917" i="20"/>
  <c r="I918" i="20"/>
  <c r="O918" i="20" s="1"/>
  <c r="J918" i="20"/>
  <c r="I919" i="20"/>
  <c r="O919" i="20" s="1"/>
  <c r="J919" i="20"/>
  <c r="I920" i="20"/>
  <c r="O920" i="20" s="1"/>
  <c r="J920" i="20"/>
  <c r="I921" i="20"/>
  <c r="O921" i="20" s="1"/>
  <c r="J921" i="20"/>
  <c r="I922" i="20"/>
  <c r="O922" i="20" s="1"/>
  <c r="J922" i="20"/>
  <c r="I923" i="20"/>
  <c r="O923" i="20" s="1"/>
  <c r="J923" i="20"/>
  <c r="I924" i="20"/>
  <c r="O924" i="20" s="1"/>
  <c r="J924" i="20"/>
  <c r="I925" i="20"/>
  <c r="O925" i="20" s="1"/>
  <c r="J925" i="20"/>
  <c r="I926" i="20"/>
  <c r="O926" i="20" s="1"/>
  <c r="J926" i="20"/>
  <c r="I927" i="20"/>
  <c r="O927" i="20" s="1"/>
  <c r="J927" i="20"/>
  <c r="I928" i="20"/>
  <c r="O928" i="20" s="1"/>
  <c r="J928" i="20"/>
  <c r="I929" i="20"/>
  <c r="O929" i="20" s="1"/>
  <c r="J929" i="20"/>
  <c r="I930" i="20"/>
  <c r="O930" i="20" s="1"/>
  <c r="J930" i="20"/>
  <c r="I931" i="20"/>
  <c r="O931" i="20" s="1"/>
  <c r="J931" i="20"/>
  <c r="I932" i="20"/>
  <c r="J932" i="20"/>
  <c r="I933" i="20"/>
  <c r="O933" i="20" s="1"/>
  <c r="J933" i="20"/>
  <c r="I934" i="20"/>
  <c r="O934" i="20" s="1"/>
  <c r="J934" i="20"/>
  <c r="I935" i="20"/>
  <c r="O935" i="20" s="1"/>
  <c r="J935" i="20"/>
  <c r="I936" i="20"/>
  <c r="O936" i="20" s="1"/>
  <c r="J936" i="20"/>
  <c r="I937" i="20"/>
  <c r="O937" i="20" s="1"/>
  <c r="J937" i="20"/>
  <c r="I938" i="20"/>
  <c r="O938" i="20" s="1"/>
  <c r="J938" i="20"/>
  <c r="I939" i="20"/>
  <c r="O939" i="20" s="1"/>
  <c r="J939" i="20"/>
  <c r="I940" i="20"/>
  <c r="O940" i="20" s="1"/>
  <c r="J940" i="20"/>
  <c r="I941" i="20"/>
  <c r="O941" i="20" s="1"/>
  <c r="J941" i="20"/>
  <c r="I942" i="20"/>
  <c r="O942" i="20" s="1"/>
  <c r="J942" i="20"/>
  <c r="I943" i="20"/>
  <c r="O943" i="20" s="1"/>
  <c r="J943" i="20"/>
  <c r="I944" i="20"/>
  <c r="O944" i="20" s="1"/>
  <c r="J944" i="20"/>
  <c r="I945" i="20"/>
  <c r="O945" i="20" s="1"/>
  <c r="J945" i="20"/>
  <c r="I946" i="20"/>
  <c r="O946" i="20" s="1"/>
  <c r="J946" i="20"/>
  <c r="I947" i="20"/>
  <c r="O947" i="20" s="1"/>
  <c r="J947" i="20"/>
  <c r="I948" i="20"/>
  <c r="J948" i="20"/>
  <c r="I949" i="20"/>
  <c r="O949" i="20" s="1"/>
  <c r="J949" i="20"/>
  <c r="I950" i="20"/>
  <c r="O950" i="20" s="1"/>
  <c r="J950" i="20"/>
  <c r="I951" i="20"/>
  <c r="O951" i="20" s="1"/>
  <c r="J951" i="20"/>
  <c r="I952" i="20"/>
  <c r="O952" i="20" s="1"/>
  <c r="J952" i="20"/>
  <c r="I953" i="20"/>
  <c r="O953" i="20" s="1"/>
  <c r="J953" i="20"/>
  <c r="I954" i="20"/>
  <c r="O954" i="20" s="1"/>
  <c r="J954" i="20"/>
  <c r="I955" i="20"/>
  <c r="O955" i="20" s="1"/>
  <c r="J955" i="20"/>
  <c r="I956" i="20"/>
  <c r="O956" i="20" s="1"/>
  <c r="J956" i="20"/>
  <c r="I957" i="20"/>
  <c r="O957" i="20" s="1"/>
  <c r="J957" i="20"/>
  <c r="I958" i="20"/>
  <c r="O958" i="20" s="1"/>
  <c r="J958" i="20"/>
  <c r="I959" i="20"/>
  <c r="O959" i="20" s="1"/>
  <c r="J959" i="20"/>
  <c r="I960" i="20"/>
  <c r="O960" i="20" s="1"/>
  <c r="J960" i="20"/>
  <c r="I961" i="20"/>
  <c r="O961" i="20" s="1"/>
  <c r="J961" i="20"/>
  <c r="I962" i="20"/>
  <c r="O962" i="20" s="1"/>
  <c r="J962" i="20"/>
  <c r="I963" i="20"/>
  <c r="O963" i="20" s="1"/>
  <c r="J963" i="20"/>
  <c r="I964" i="20"/>
  <c r="J964" i="20"/>
  <c r="I965" i="20"/>
  <c r="O965" i="20" s="1"/>
  <c r="J965" i="20"/>
  <c r="I966" i="20"/>
  <c r="O966" i="20" s="1"/>
  <c r="J966" i="20"/>
  <c r="I967" i="20"/>
  <c r="O967" i="20" s="1"/>
  <c r="J967" i="20"/>
  <c r="I968" i="20"/>
  <c r="O968" i="20" s="1"/>
  <c r="J968" i="20"/>
  <c r="I969" i="20"/>
  <c r="O969" i="20" s="1"/>
  <c r="J969" i="20"/>
  <c r="I970" i="20"/>
  <c r="O970" i="20" s="1"/>
  <c r="J970" i="20"/>
  <c r="I971" i="20"/>
  <c r="O971" i="20" s="1"/>
  <c r="J971" i="20"/>
  <c r="I972" i="20"/>
  <c r="O972" i="20" s="1"/>
  <c r="J972" i="20"/>
  <c r="I973" i="20"/>
  <c r="O973" i="20" s="1"/>
  <c r="J973" i="20"/>
  <c r="I974" i="20"/>
  <c r="O974" i="20" s="1"/>
  <c r="J974" i="20"/>
  <c r="I975" i="20"/>
  <c r="O975" i="20" s="1"/>
  <c r="J975" i="20"/>
  <c r="I976" i="20"/>
  <c r="O976" i="20" s="1"/>
  <c r="J976" i="20"/>
  <c r="I977" i="20"/>
  <c r="O977" i="20" s="1"/>
  <c r="J977" i="20"/>
  <c r="I978" i="20"/>
  <c r="O978" i="20" s="1"/>
  <c r="J978" i="20"/>
  <c r="I979" i="20"/>
  <c r="O979" i="20" s="1"/>
  <c r="J979" i="20"/>
  <c r="I980" i="20"/>
  <c r="J980" i="20"/>
  <c r="I981" i="20"/>
  <c r="O981" i="20" s="1"/>
  <c r="J981" i="20"/>
  <c r="I982" i="20"/>
  <c r="O982" i="20" s="1"/>
  <c r="J982" i="20"/>
  <c r="I983" i="20"/>
  <c r="O983" i="20" s="1"/>
  <c r="J983" i="20"/>
  <c r="I984" i="20"/>
  <c r="O984" i="20" s="1"/>
  <c r="J984" i="20"/>
  <c r="I985" i="20"/>
  <c r="O985" i="20" s="1"/>
  <c r="J985" i="20"/>
  <c r="I986" i="20"/>
  <c r="O986" i="20" s="1"/>
  <c r="J986" i="20"/>
  <c r="I987" i="20"/>
  <c r="O987" i="20" s="1"/>
  <c r="J987" i="20"/>
  <c r="I988" i="20"/>
  <c r="O988" i="20" s="1"/>
  <c r="J988" i="20"/>
  <c r="I989" i="20"/>
  <c r="O989" i="20" s="1"/>
  <c r="J989" i="20"/>
  <c r="I990" i="20"/>
  <c r="O990" i="20" s="1"/>
  <c r="J990" i="20"/>
  <c r="I991" i="20"/>
  <c r="O991" i="20" s="1"/>
  <c r="J991" i="20"/>
  <c r="I992" i="20"/>
  <c r="O992" i="20" s="1"/>
  <c r="J992" i="20"/>
  <c r="I993" i="20"/>
  <c r="O993" i="20" s="1"/>
  <c r="J993" i="20"/>
  <c r="I994" i="20"/>
  <c r="O994" i="20" s="1"/>
  <c r="J994" i="20"/>
  <c r="I995" i="20"/>
  <c r="O995" i="20" s="1"/>
  <c r="J995" i="20"/>
  <c r="I996" i="20"/>
  <c r="J996" i="20"/>
  <c r="I997" i="20"/>
  <c r="O997" i="20" s="1"/>
  <c r="J997" i="20"/>
  <c r="I998" i="20"/>
  <c r="O998" i="20" s="1"/>
  <c r="J998" i="20"/>
  <c r="I999" i="20"/>
  <c r="O999" i="20" s="1"/>
  <c r="J999" i="20"/>
  <c r="I1000" i="20"/>
  <c r="O1000" i="20" s="1"/>
  <c r="J1000" i="20"/>
  <c r="I1001" i="20"/>
  <c r="O1001" i="20" s="1"/>
  <c r="J1001" i="20"/>
  <c r="I1002" i="20"/>
  <c r="O1002" i="20" s="1"/>
  <c r="J1002" i="20"/>
  <c r="I1003" i="20"/>
  <c r="O1003" i="20" s="1"/>
  <c r="J1003" i="20"/>
  <c r="I1004" i="20"/>
  <c r="O1004" i="20" s="1"/>
  <c r="J1004" i="20"/>
  <c r="I1005" i="20"/>
  <c r="O1005" i="20" s="1"/>
  <c r="J1005" i="20"/>
  <c r="I1006" i="20"/>
  <c r="O1006" i="20" s="1"/>
  <c r="J1006" i="20"/>
  <c r="I1007" i="20"/>
  <c r="O1007" i="20" s="1"/>
  <c r="J1007" i="20"/>
  <c r="I1008" i="20"/>
  <c r="O1008" i="20" s="1"/>
  <c r="J1008" i="20"/>
  <c r="I1009" i="20"/>
  <c r="O1009" i="20" s="1"/>
  <c r="J1009" i="20"/>
  <c r="I1010" i="20"/>
  <c r="O1010" i="20" s="1"/>
  <c r="J1010" i="20"/>
  <c r="I1011" i="20"/>
  <c r="O1011" i="20" s="1"/>
  <c r="J1011" i="20"/>
  <c r="I1012" i="20"/>
  <c r="J1012" i="20"/>
  <c r="I1013" i="20"/>
  <c r="O1013" i="20" s="1"/>
  <c r="J1013" i="20"/>
  <c r="I1014" i="20"/>
  <c r="O1014" i="20" s="1"/>
  <c r="J1014" i="20"/>
  <c r="I1015" i="20"/>
  <c r="O1015" i="20" s="1"/>
  <c r="J1015" i="20"/>
  <c r="I1016" i="20"/>
  <c r="O1016" i="20" s="1"/>
  <c r="J1016" i="20"/>
  <c r="I1017" i="20"/>
  <c r="O1017" i="20" s="1"/>
  <c r="J1017" i="20"/>
  <c r="I1018" i="20"/>
  <c r="O1018" i="20" s="1"/>
  <c r="J1018" i="20"/>
  <c r="I1019" i="20"/>
  <c r="O1019" i="20" s="1"/>
  <c r="J1019" i="20"/>
  <c r="I1020" i="20"/>
  <c r="O1020" i="20" s="1"/>
  <c r="J1020" i="20"/>
  <c r="I1021" i="20"/>
  <c r="O1021" i="20" s="1"/>
  <c r="J1021" i="20"/>
  <c r="I1022" i="20"/>
  <c r="O1022" i="20" s="1"/>
  <c r="J1022" i="20"/>
  <c r="I1023" i="20"/>
  <c r="O1023" i="20" s="1"/>
  <c r="J1023" i="20"/>
  <c r="I1024" i="20"/>
  <c r="O1024" i="20" s="1"/>
  <c r="J1024" i="20"/>
  <c r="I1025" i="20"/>
  <c r="O1025" i="20" s="1"/>
  <c r="J1025" i="20"/>
  <c r="I1026" i="20"/>
  <c r="O1026" i="20" s="1"/>
  <c r="J1026" i="20"/>
  <c r="I1027" i="20"/>
  <c r="O1027" i="20" s="1"/>
  <c r="J1027" i="20"/>
  <c r="I1028" i="20"/>
  <c r="J1028" i="20"/>
  <c r="I1029" i="20"/>
  <c r="O1029" i="20" s="1"/>
  <c r="J1029" i="20"/>
  <c r="I1030" i="20"/>
  <c r="O1030" i="20" s="1"/>
  <c r="J1030" i="20"/>
  <c r="I1031" i="20"/>
  <c r="O1031" i="20" s="1"/>
  <c r="J1031" i="20"/>
  <c r="I1032" i="20"/>
  <c r="O1032" i="20" s="1"/>
  <c r="J1032" i="20"/>
  <c r="I1033" i="20"/>
  <c r="O1033" i="20" s="1"/>
  <c r="J1033" i="20"/>
  <c r="I1034" i="20"/>
  <c r="O1034" i="20" s="1"/>
  <c r="J1034" i="20"/>
  <c r="I1035" i="20"/>
  <c r="O1035" i="20" s="1"/>
  <c r="J1035" i="20"/>
  <c r="I1036" i="20"/>
  <c r="O1036" i="20" s="1"/>
  <c r="J1036" i="20"/>
  <c r="I1037" i="20"/>
  <c r="O1037" i="20" s="1"/>
  <c r="J1037" i="20"/>
  <c r="I1038" i="20"/>
  <c r="O1038" i="20" s="1"/>
  <c r="J1038" i="20"/>
  <c r="I1039" i="20"/>
  <c r="O1039" i="20" s="1"/>
  <c r="J1039" i="20"/>
  <c r="I1040" i="20"/>
  <c r="O1040" i="20" s="1"/>
  <c r="J1040" i="20"/>
  <c r="I1041" i="20"/>
  <c r="O1041" i="20" s="1"/>
  <c r="J1041" i="20"/>
  <c r="I1042" i="20"/>
  <c r="O1042" i="20" s="1"/>
  <c r="J1042" i="20"/>
  <c r="I1043" i="20"/>
  <c r="O1043" i="20" s="1"/>
  <c r="J1043" i="20"/>
  <c r="I1044" i="20"/>
  <c r="J1044" i="20"/>
  <c r="I1045" i="20"/>
  <c r="O1045" i="20" s="1"/>
  <c r="J1045" i="20"/>
  <c r="I1046" i="20"/>
  <c r="O1046" i="20" s="1"/>
  <c r="J1046" i="20"/>
  <c r="I1047" i="20"/>
  <c r="O1047" i="20" s="1"/>
  <c r="J1047" i="20"/>
  <c r="I1048" i="20"/>
  <c r="O1048" i="20" s="1"/>
  <c r="J1048" i="20"/>
  <c r="I1049" i="20"/>
  <c r="O1049" i="20" s="1"/>
  <c r="J1049" i="20"/>
  <c r="I1050" i="20"/>
  <c r="O1050" i="20" s="1"/>
  <c r="J1050" i="20"/>
  <c r="I1051" i="20"/>
  <c r="O1051" i="20" s="1"/>
  <c r="J1051" i="20"/>
  <c r="I1052" i="20"/>
  <c r="O1052" i="20" s="1"/>
  <c r="J1052" i="20"/>
  <c r="I1053" i="20"/>
  <c r="O1053" i="20" s="1"/>
  <c r="J1053" i="20"/>
  <c r="I1054" i="20"/>
  <c r="O1054" i="20" s="1"/>
  <c r="J1054" i="20"/>
  <c r="I1055" i="20"/>
  <c r="O1055" i="20" s="1"/>
  <c r="J1055" i="20"/>
  <c r="I1056" i="20"/>
  <c r="O1056" i="20" s="1"/>
  <c r="J1056" i="20"/>
  <c r="I1057" i="20"/>
  <c r="O1057" i="20" s="1"/>
  <c r="J1057" i="20"/>
  <c r="I1058" i="20"/>
  <c r="O1058" i="20" s="1"/>
  <c r="J1058" i="20"/>
  <c r="I1059" i="20"/>
  <c r="O1059" i="20" s="1"/>
  <c r="J1059" i="20"/>
  <c r="I1060" i="20"/>
  <c r="J1060" i="20"/>
  <c r="I1061" i="20"/>
  <c r="O1061" i="20" s="1"/>
  <c r="J1061" i="20"/>
  <c r="I1062" i="20"/>
  <c r="O1062" i="20" s="1"/>
  <c r="J1062" i="20"/>
  <c r="I1063" i="20"/>
  <c r="O1063" i="20" s="1"/>
  <c r="J1063" i="20"/>
  <c r="I1064" i="20"/>
  <c r="O1064" i="20" s="1"/>
  <c r="J1064" i="20"/>
  <c r="I1065" i="20"/>
  <c r="O1065" i="20" s="1"/>
  <c r="J1065" i="20"/>
  <c r="I1066" i="20"/>
  <c r="O1066" i="20" s="1"/>
  <c r="J1066" i="20"/>
  <c r="I1067" i="20"/>
  <c r="O1067" i="20" s="1"/>
  <c r="J1067" i="20"/>
  <c r="I1068" i="20"/>
  <c r="O1068" i="20" s="1"/>
  <c r="J1068" i="20"/>
  <c r="I1069" i="20"/>
  <c r="O1069" i="20" s="1"/>
  <c r="J1069" i="20"/>
  <c r="I1070" i="20"/>
  <c r="O1070" i="20" s="1"/>
  <c r="J1070" i="20"/>
  <c r="I1071" i="20"/>
  <c r="O1071" i="20" s="1"/>
  <c r="J1071" i="20"/>
  <c r="I1072" i="20"/>
  <c r="O1072" i="20" s="1"/>
  <c r="J1072" i="20"/>
  <c r="I1073" i="20"/>
  <c r="O1073" i="20" s="1"/>
  <c r="J1073" i="20"/>
  <c r="I1074" i="20"/>
  <c r="O1074" i="20" s="1"/>
  <c r="J1074" i="20"/>
  <c r="I1075" i="20"/>
  <c r="O1075" i="20" s="1"/>
  <c r="J1075" i="20"/>
  <c r="I1076" i="20"/>
  <c r="J1076" i="20"/>
  <c r="I1077" i="20"/>
  <c r="O1077" i="20" s="1"/>
  <c r="J1077" i="20"/>
  <c r="I1078" i="20"/>
  <c r="O1078" i="20" s="1"/>
  <c r="J1078" i="20"/>
  <c r="I1079" i="20"/>
  <c r="O1079" i="20" s="1"/>
  <c r="J1079" i="20"/>
  <c r="I1080" i="20"/>
  <c r="O1080" i="20" s="1"/>
  <c r="J1080" i="20"/>
  <c r="I1081" i="20"/>
  <c r="O1081" i="20" s="1"/>
  <c r="J1081" i="20"/>
  <c r="I1082" i="20"/>
  <c r="O1082" i="20" s="1"/>
  <c r="J1082" i="20"/>
  <c r="I1083" i="20"/>
  <c r="O1083" i="20" s="1"/>
  <c r="J1083" i="20"/>
  <c r="I1084" i="20"/>
  <c r="O1084" i="20" s="1"/>
  <c r="J1084" i="20"/>
  <c r="I1085" i="20"/>
  <c r="O1085" i="20" s="1"/>
  <c r="J1085" i="20"/>
  <c r="I1086" i="20"/>
  <c r="O1086" i="20" s="1"/>
  <c r="J1086" i="20"/>
  <c r="I1087" i="20"/>
  <c r="O1087" i="20" s="1"/>
  <c r="J1087" i="20"/>
  <c r="I1088" i="20"/>
  <c r="O1088" i="20" s="1"/>
  <c r="J1088" i="20"/>
  <c r="I1089" i="20"/>
  <c r="O1089" i="20" s="1"/>
  <c r="J1089" i="20"/>
  <c r="I1090" i="20"/>
  <c r="O1090" i="20" s="1"/>
  <c r="J1090" i="20"/>
  <c r="I1091" i="20"/>
  <c r="O1091" i="20" s="1"/>
  <c r="J1091" i="20"/>
  <c r="I1092" i="20"/>
  <c r="J1092" i="20"/>
  <c r="I1093" i="20"/>
  <c r="O1093" i="20" s="1"/>
  <c r="J1093" i="20"/>
  <c r="I1094" i="20"/>
  <c r="O1094" i="20" s="1"/>
  <c r="J1094" i="20"/>
  <c r="I1095" i="20"/>
  <c r="O1095" i="20" s="1"/>
  <c r="J1095" i="20"/>
  <c r="I1096" i="20"/>
  <c r="O1096" i="20" s="1"/>
  <c r="J1096" i="20"/>
  <c r="I1097" i="20"/>
  <c r="O1097" i="20" s="1"/>
  <c r="J1097" i="20"/>
  <c r="I1098" i="20"/>
  <c r="O1098" i="20" s="1"/>
  <c r="J1098" i="20"/>
  <c r="I1099" i="20"/>
  <c r="O1099" i="20" s="1"/>
  <c r="J1099" i="20"/>
  <c r="I1100" i="20"/>
  <c r="O1100" i="20" s="1"/>
  <c r="J1100" i="20"/>
  <c r="I1101" i="20"/>
  <c r="O1101" i="20" s="1"/>
  <c r="J1101" i="20"/>
  <c r="I1102" i="20"/>
  <c r="O1102" i="20" s="1"/>
  <c r="J1102" i="20"/>
  <c r="I1103" i="20"/>
  <c r="O1103" i="20" s="1"/>
  <c r="J1103" i="20"/>
  <c r="I1104" i="20"/>
  <c r="O1104" i="20" s="1"/>
  <c r="J1104" i="20"/>
  <c r="I1105" i="20"/>
  <c r="O1105" i="20" s="1"/>
  <c r="J1105" i="20"/>
  <c r="I1106" i="20"/>
  <c r="O1106" i="20" s="1"/>
  <c r="J1106" i="20"/>
  <c r="I1107" i="20"/>
  <c r="O1107" i="20" s="1"/>
  <c r="J1107" i="20"/>
  <c r="I1108" i="20"/>
  <c r="J1108" i="20"/>
  <c r="I1109" i="20"/>
  <c r="O1109" i="20" s="1"/>
  <c r="J1109" i="20"/>
  <c r="I1110" i="20"/>
  <c r="O1110" i="20" s="1"/>
  <c r="J1110" i="20"/>
  <c r="I1111" i="20"/>
  <c r="O1111" i="20" s="1"/>
  <c r="J1111" i="20"/>
  <c r="I1112" i="20"/>
  <c r="O1112" i="20" s="1"/>
  <c r="J1112" i="20"/>
  <c r="I1113" i="20"/>
  <c r="O1113" i="20" s="1"/>
  <c r="J1113" i="20"/>
  <c r="I1114" i="20"/>
  <c r="O1114" i="20" s="1"/>
  <c r="J1114" i="20"/>
  <c r="I1115" i="20"/>
  <c r="O1115" i="20" s="1"/>
  <c r="J1115" i="20"/>
  <c r="I1116" i="20"/>
  <c r="O1116" i="20" s="1"/>
  <c r="J1116" i="20"/>
  <c r="I1117" i="20"/>
  <c r="O1117" i="20" s="1"/>
  <c r="J1117" i="20"/>
  <c r="I1118" i="20"/>
  <c r="O1118" i="20" s="1"/>
  <c r="J1118" i="20"/>
  <c r="I1119" i="20"/>
  <c r="O1119" i="20" s="1"/>
  <c r="J1119" i="20"/>
  <c r="I1120" i="20"/>
  <c r="O1120" i="20" s="1"/>
  <c r="J1120" i="20"/>
  <c r="I1121" i="20"/>
  <c r="O1121" i="20" s="1"/>
  <c r="J1121" i="20"/>
  <c r="I1122" i="20"/>
  <c r="O1122" i="20" s="1"/>
  <c r="J1122" i="20"/>
  <c r="I1123" i="20"/>
  <c r="O1123" i="20" s="1"/>
  <c r="J1123" i="20"/>
  <c r="I1124" i="20"/>
  <c r="J1124" i="20"/>
  <c r="I1125" i="20"/>
  <c r="O1125" i="20" s="1"/>
  <c r="J1125" i="20"/>
  <c r="I1126" i="20"/>
  <c r="O1126" i="20" s="1"/>
  <c r="J1126" i="20"/>
  <c r="I1127" i="20"/>
  <c r="O1127" i="20" s="1"/>
  <c r="J1127" i="20"/>
  <c r="I1128" i="20"/>
  <c r="O1128" i="20" s="1"/>
  <c r="J1128" i="20"/>
  <c r="I1129" i="20"/>
  <c r="O1129" i="20" s="1"/>
  <c r="J1129" i="20"/>
  <c r="I1130" i="20"/>
  <c r="O1130" i="20" s="1"/>
  <c r="J1130" i="20"/>
  <c r="I1131" i="20"/>
  <c r="O1131" i="20" s="1"/>
  <c r="J1131" i="20"/>
  <c r="I1132" i="20"/>
  <c r="O1132" i="20" s="1"/>
  <c r="J1132" i="20"/>
  <c r="I1133" i="20"/>
  <c r="O1133" i="20" s="1"/>
  <c r="J1133" i="20"/>
  <c r="I1134" i="20"/>
  <c r="O1134" i="20" s="1"/>
  <c r="J1134" i="20"/>
  <c r="I1135" i="20"/>
  <c r="O1135" i="20" s="1"/>
  <c r="J1135" i="20"/>
  <c r="I1136" i="20"/>
  <c r="O1136" i="20" s="1"/>
  <c r="J1136" i="20"/>
  <c r="I1137" i="20"/>
  <c r="O1137" i="20" s="1"/>
  <c r="J1137" i="20"/>
  <c r="I1138" i="20"/>
  <c r="O1138" i="20" s="1"/>
  <c r="J1138" i="20"/>
  <c r="I1139" i="20"/>
  <c r="O1139" i="20" s="1"/>
  <c r="J1139" i="20"/>
  <c r="I1140" i="20"/>
  <c r="J1140" i="20"/>
  <c r="I1141" i="20"/>
  <c r="O1141" i="20" s="1"/>
  <c r="J1141" i="20"/>
  <c r="I1142" i="20"/>
  <c r="O1142" i="20" s="1"/>
  <c r="J1142" i="20"/>
  <c r="I1143" i="20"/>
  <c r="O1143" i="20" s="1"/>
  <c r="J1143" i="20"/>
  <c r="I1144" i="20"/>
  <c r="O1144" i="20" s="1"/>
  <c r="J1144" i="20"/>
  <c r="I1145" i="20"/>
  <c r="O1145" i="20" s="1"/>
  <c r="J1145" i="20"/>
  <c r="I1146" i="20"/>
  <c r="O1146" i="20" s="1"/>
  <c r="J1146" i="20"/>
  <c r="I1147" i="20"/>
  <c r="O1147" i="20" s="1"/>
  <c r="J1147" i="20"/>
  <c r="I1148" i="20"/>
  <c r="O1148" i="20" s="1"/>
  <c r="J1148" i="20"/>
  <c r="I1149" i="20"/>
  <c r="O1149" i="20" s="1"/>
  <c r="J1149" i="20"/>
  <c r="I1150" i="20"/>
  <c r="O1150" i="20" s="1"/>
  <c r="J1150" i="20"/>
  <c r="I1151" i="20"/>
  <c r="O1151" i="20" s="1"/>
  <c r="J1151" i="20"/>
  <c r="I1152" i="20"/>
  <c r="O1152" i="20" s="1"/>
  <c r="J1152" i="20"/>
  <c r="I1153" i="20"/>
  <c r="O1153" i="20" s="1"/>
  <c r="J1153" i="20"/>
  <c r="I1154" i="20"/>
  <c r="O1154" i="20" s="1"/>
  <c r="J1154" i="20"/>
  <c r="I1155" i="20"/>
  <c r="O1155" i="20" s="1"/>
  <c r="J1155" i="20"/>
  <c r="I1156" i="20"/>
  <c r="J1156" i="20"/>
  <c r="I1157" i="20"/>
  <c r="O1157" i="20" s="1"/>
  <c r="J1157" i="20"/>
  <c r="I1158" i="20"/>
  <c r="O1158" i="20" s="1"/>
  <c r="J1158" i="20"/>
  <c r="I1159" i="20"/>
  <c r="O1159" i="20" s="1"/>
  <c r="J1159" i="20"/>
  <c r="I1160" i="20"/>
  <c r="O1160" i="20" s="1"/>
  <c r="J1160" i="20"/>
  <c r="I1161" i="20"/>
  <c r="O1161" i="20" s="1"/>
  <c r="J1161" i="20"/>
  <c r="I1162" i="20"/>
  <c r="O1162" i="20" s="1"/>
  <c r="J1162" i="20"/>
  <c r="I1163" i="20"/>
  <c r="O1163" i="20" s="1"/>
  <c r="J1163" i="20"/>
  <c r="I1164" i="20"/>
  <c r="O1164" i="20" s="1"/>
  <c r="J1164" i="20"/>
  <c r="I1165" i="20"/>
  <c r="O1165" i="20" s="1"/>
  <c r="J1165" i="20"/>
  <c r="I1166" i="20"/>
  <c r="O1166" i="20" s="1"/>
  <c r="J1166" i="20"/>
  <c r="I1167" i="20"/>
  <c r="O1167" i="20" s="1"/>
  <c r="J1167" i="20"/>
  <c r="I1168" i="20"/>
  <c r="O1168" i="20" s="1"/>
  <c r="J1168" i="20"/>
  <c r="I1169" i="20"/>
  <c r="O1169" i="20" s="1"/>
  <c r="J1169" i="20"/>
  <c r="I1170" i="20"/>
  <c r="O1170" i="20" s="1"/>
  <c r="J1170" i="20"/>
  <c r="I1171" i="20"/>
  <c r="O1171" i="20" s="1"/>
  <c r="J1171" i="20"/>
  <c r="I1172" i="20"/>
  <c r="O1172" i="20" s="1"/>
  <c r="J1172" i="20"/>
  <c r="I1173" i="20"/>
  <c r="O1173" i="20" s="1"/>
  <c r="J1173" i="20"/>
  <c r="I1174" i="20"/>
  <c r="O1174" i="20" s="1"/>
  <c r="J1174" i="20"/>
  <c r="I1175" i="20"/>
  <c r="O1175" i="20" s="1"/>
  <c r="J1175" i="20"/>
  <c r="I1176" i="20"/>
  <c r="O1176" i="20" s="1"/>
  <c r="J1176" i="20"/>
  <c r="I1177" i="20"/>
  <c r="O1177" i="20" s="1"/>
  <c r="J1177" i="20"/>
  <c r="I1178" i="20"/>
  <c r="O1178" i="20" s="1"/>
  <c r="J1178" i="20"/>
  <c r="I1179" i="20"/>
  <c r="O1179" i="20" s="1"/>
  <c r="J1179" i="20"/>
  <c r="I1180" i="20"/>
  <c r="O1180" i="20" s="1"/>
  <c r="J1180" i="20"/>
  <c r="I1181" i="20"/>
  <c r="O1181" i="20" s="1"/>
  <c r="J1181" i="20"/>
  <c r="I1182" i="20"/>
  <c r="O1182" i="20" s="1"/>
  <c r="J1182" i="20"/>
  <c r="I1183" i="20"/>
  <c r="O1183" i="20" s="1"/>
  <c r="J1183" i="20"/>
  <c r="I1184" i="20"/>
  <c r="O1184" i="20" s="1"/>
  <c r="J1184" i="20"/>
  <c r="I1185" i="20"/>
  <c r="O1185" i="20" s="1"/>
  <c r="J1185" i="20"/>
  <c r="I1186" i="20"/>
  <c r="O1186" i="20" s="1"/>
  <c r="J1186" i="20"/>
  <c r="I1187" i="20"/>
  <c r="O1187" i="20" s="1"/>
  <c r="J1187" i="20"/>
  <c r="I1188" i="20"/>
  <c r="O1188" i="20" s="1"/>
  <c r="J1188" i="20"/>
  <c r="I1189" i="20"/>
  <c r="O1189" i="20" s="1"/>
  <c r="J1189" i="20"/>
  <c r="I1190" i="20"/>
  <c r="O1190" i="20" s="1"/>
  <c r="J1190" i="20"/>
  <c r="I1191" i="20"/>
  <c r="O1191" i="20" s="1"/>
  <c r="J1191" i="20"/>
  <c r="I1192" i="20"/>
  <c r="O1192" i="20" s="1"/>
  <c r="J1192" i="20"/>
  <c r="I1193" i="20"/>
  <c r="O1193" i="20" s="1"/>
  <c r="J1193" i="20"/>
  <c r="I1194" i="20"/>
  <c r="O1194" i="20" s="1"/>
  <c r="J1194" i="20"/>
  <c r="I1195" i="20"/>
  <c r="O1195" i="20" s="1"/>
  <c r="J1195" i="20"/>
  <c r="I1196" i="20"/>
  <c r="O1196" i="20" s="1"/>
  <c r="J1196" i="20"/>
  <c r="I1197" i="20"/>
  <c r="O1197" i="20" s="1"/>
  <c r="J1197" i="20"/>
  <c r="I1198" i="20"/>
  <c r="O1198" i="20" s="1"/>
  <c r="J1198" i="20"/>
  <c r="I1199" i="20"/>
  <c r="O1199" i="20" s="1"/>
  <c r="J1199" i="20"/>
  <c r="I1200" i="20"/>
  <c r="O1200" i="20" s="1"/>
  <c r="J1200" i="20"/>
  <c r="I1201" i="20"/>
  <c r="O1201" i="20" s="1"/>
  <c r="J1201" i="20"/>
  <c r="I1202" i="20"/>
  <c r="O1202" i="20" s="1"/>
  <c r="J1202" i="20"/>
  <c r="I1203" i="20"/>
  <c r="O1203" i="20" s="1"/>
  <c r="J1203" i="20"/>
  <c r="I1204" i="20"/>
  <c r="O1204" i="20" s="1"/>
  <c r="J1204" i="20"/>
  <c r="I1205" i="20"/>
  <c r="O1205" i="20" s="1"/>
  <c r="J1205" i="20"/>
  <c r="I1206" i="20"/>
  <c r="O1206" i="20" s="1"/>
  <c r="J1206" i="20"/>
  <c r="I1207" i="20"/>
  <c r="O1207" i="20" s="1"/>
  <c r="J1207" i="20"/>
  <c r="I1208" i="20"/>
  <c r="O1208" i="20" s="1"/>
  <c r="J1208" i="20"/>
  <c r="I1209" i="20"/>
  <c r="O1209" i="20" s="1"/>
  <c r="J1209" i="20"/>
  <c r="I1210" i="20"/>
  <c r="O1210" i="20" s="1"/>
  <c r="J1210" i="20"/>
  <c r="I1211" i="20"/>
  <c r="O1211" i="20" s="1"/>
  <c r="J1211" i="20"/>
  <c r="I1212" i="20"/>
  <c r="O1212" i="20" s="1"/>
  <c r="J1212" i="20"/>
  <c r="I1213" i="20"/>
  <c r="O1213" i="20" s="1"/>
  <c r="J1213" i="20"/>
  <c r="I1214" i="20"/>
  <c r="O1214" i="20" s="1"/>
  <c r="J1214" i="20"/>
  <c r="I1215" i="20"/>
  <c r="O1215" i="20" s="1"/>
  <c r="J1215" i="20"/>
  <c r="I1216" i="20"/>
  <c r="O1216" i="20" s="1"/>
  <c r="J1216" i="20"/>
  <c r="I1217" i="20"/>
  <c r="O1217" i="20" s="1"/>
  <c r="J1217" i="20"/>
  <c r="I1218" i="20"/>
  <c r="O1218" i="20" s="1"/>
  <c r="J1218" i="20"/>
  <c r="I1219" i="20"/>
  <c r="O1219" i="20" s="1"/>
  <c r="J1219" i="20"/>
  <c r="I1220" i="20"/>
  <c r="O1220" i="20" s="1"/>
  <c r="J1220" i="20"/>
  <c r="I1221" i="20"/>
  <c r="O1221" i="20" s="1"/>
  <c r="J1221" i="20"/>
  <c r="I1222" i="20"/>
  <c r="O1222" i="20" s="1"/>
  <c r="J1222" i="20"/>
  <c r="I1223" i="20"/>
  <c r="O1223" i="20" s="1"/>
  <c r="J1223" i="20"/>
  <c r="I1224" i="20"/>
  <c r="O1224" i="20" s="1"/>
  <c r="J1224" i="20"/>
  <c r="I1225" i="20"/>
  <c r="O1225" i="20" s="1"/>
  <c r="J1225" i="20"/>
  <c r="I1226" i="20"/>
  <c r="O1226" i="20" s="1"/>
  <c r="J1226" i="20"/>
  <c r="I1227" i="20"/>
  <c r="O1227" i="20" s="1"/>
  <c r="J1227" i="20"/>
  <c r="I1228" i="20"/>
  <c r="O1228" i="20" s="1"/>
  <c r="J1228" i="20"/>
  <c r="I1229" i="20"/>
  <c r="O1229" i="20" s="1"/>
  <c r="J1229" i="20"/>
  <c r="I1230" i="20"/>
  <c r="O1230" i="20" s="1"/>
  <c r="J1230" i="20"/>
  <c r="I1231" i="20"/>
  <c r="O1231" i="20" s="1"/>
  <c r="J1231" i="20"/>
  <c r="I1232" i="20"/>
  <c r="O1232" i="20" s="1"/>
  <c r="J1232" i="20"/>
  <c r="I1233" i="20"/>
  <c r="O1233" i="20" s="1"/>
  <c r="J1233" i="20"/>
  <c r="I1234" i="20"/>
  <c r="O1234" i="20" s="1"/>
  <c r="J1234" i="20"/>
  <c r="I1235" i="20"/>
  <c r="O1235" i="20" s="1"/>
  <c r="J1235" i="20"/>
  <c r="I1236" i="20"/>
  <c r="O1236" i="20" s="1"/>
  <c r="J1236" i="20"/>
  <c r="I1237" i="20"/>
  <c r="O1237" i="20" s="1"/>
  <c r="J1237" i="20"/>
  <c r="I1238" i="20"/>
  <c r="O1238" i="20" s="1"/>
  <c r="J1238" i="20"/>
  <c r="I1239" i="20"/>
  <c r="O1239" i="20" s="1"/>
  <c r="J1239" i="20"/>
  <c r="I1240" i="20"/>
  <c r="O1240" i="20" s="1"/>
  <c r="J1240" i="20"/>
  <c r="I1241" i="20"/>
  <c r="O1241" i="20" s="1"/>
  <c r="J1241" i="20"/>
  <c r="I1242" i="20"/>
  <c r="O1242" i="20" s="1"/>
  <c r="J1242" i="20"/>
  <c r="I1243" i="20"/>
  <c r="O1243" i="20" s="1"/>
  <c r="J1243" i="20"/>
  <c r="I1244" i="20"/>
  <c r="O1244" i="20" s="1"/>
  <c r="J1244" i="20"/>
  <c r="I1245" i="20"/>
  <c r="O1245" i="20" s="1"/>
  <c r="J1245" i="20"/>
  <c r="I1246" i="20"/>
  <c r="O1246" i="20" s="1"/>
  <c r="J1246" i="20"/>
  <c r="I1247" i="20"/>
  <c r="O1247" i="20" s="1"/>
  <c r="J1247" i="20"/>
  <c r="I1248" i="20"/>
  <c r="O1248" i="20" s="1"/>
  <c r="J1248" i="20"/>
  <c r="I1249" i="20"/>
  <c r="O1249" i="20" s="1"/>
  <c r="J1249" i="20"/>
  <c r="I1250" i="20"/>
  <c r="O1250" i="20" s="1"/>
  <c r="J1250" i="20"/>
  <c r="I1251" i="20"/>
  <c r="O1251" i="20" s="1"/>
  <c r="J1251" i="20"/>
  <c r="I1252" i="20"/>
  <c r="O1252" i="20" s="1"/>
  <c r="J1252" i="20"/>
  <c r="I1253" i="20"/>
  <c r="O1253" i="20" s="1"/>
  <c r="J1253" i="20"/>
  <c r="I1254" i="20"/>
  <c r="O1254" i="20" s="1"/>
  <c r="J1254" i="20"/>
  <c r="I1255" i="20"/>
  <c r="O1255" i="20" s="1"/>
  <c r="J1255" i="20"/>
  <c r="I1256" i="20"/>
  <c r="O1256" i="20" s="1"/>
  <c r="J1256" i="20"/>
  <c r="I1257" i="20"/>
  <c r="O1257" i="20" s="1"/>
  <c r="J1257" i="20"/>
  <c r="I1258" i="20"/>
  <c r="O1258" i="20" s="1"/>
  <c r="J1258" i="20"/>
  <c r="I1259" i="20"/>
  <c r="O1259" i="20" s="1"/>
  <c r="J1259" i="20"/>
  <c r="I1260" i="20"/>
  <c r="O1260" i="20" s="1"/>
  <c r="J1260" i="20"/>
  <c r="I1261" i="20"/>
  <c r="O1261" i="20" s="1"/>
  <c r="J1261" i="20"/>
  <c r="I1262" i="20"/>
  <c r="O1262" i="20" s="1"/>
  <c r="J1262" i="20"/>
  <c r="I1263" i="20"/>
  <c r="O1263" i="20" s="1"/>
  <c r="J1263" i="20"/>
  <c r="I1264" i="20"/>
  <c r="O1264" i="20" s="1"/>
  <c r="J1264" i="20"/>
  <c r="I1265" i="20"/>
  <c r="O1265" i="20" s="1"/>
  <c r="J1265" i="20"/>
  <c r="I1266" i="20"/>
  <c r="O1266" i="20" s="1"/>
  <c r="J1266" i="20"/>
  <c r="I1267" i="20"/>
  <c r="O1267" i="20" s="1"/>
  <c r="J1267" i="20"/>
  <c r="I1268" i="20"/>
  <c r="O1268" i="20" s="1"/>
  <c r="J1268" i="20"/>
  <c r="I1269" i="20"/>
  <c r="O1269" i="20" s="1"/>
  <c r="J1269" i="20"/>
  <c r="I1270" i="20"/>
  <c r="O1270" i="20" s="1"/>
  <c r="J1270" i="20"/>
  <c r="I1271" i="20"/>
  <c r="O1271" i="20" s="1"/>
  <c r="J1271" i="20"/>
  <c r="I1272" i="20"/>
  <c r="O1272" i="20" s="1"/>
  <c r="J1272" i="20"/>
  <c r="I1273" i="20"/>
  <c r="O1273" i="20" s="1"/>
  <c r="J1273" i="20"/>
  <c r="I1274" i="20"/>
  <c r="O1274" i="20" s="1"/>
  <c r="J1274" i="20"/>
  <c r="I1275" i="20"/>
  <c r="O1275" i="20" s="1"/>
  <c r="J1275" i="20"/>
  <c r="I1276" i="20"/>
  <c r="O1276" i="20" s="1"/>
  <c r="J1276" i="20"/>
  <c r="I1277" i="20"/>
  <c r="O1277" i="20" s="1"/>
  <c r="J1277" i="20"/>
  <c r="I1278" i="20"/>
  <c r="O1278" i="20" s="1"/>
  <c r="J1278" i="20"/>
  <c r="I1279" i="20"/>
  <c r="O1279" i="20" s="1"/>
  <c r="J1279" i="20"/>
  <c r="I1280" i="20"/>
  <c r="O1280" i="20" s="1"/>
  <c r="J1280" i="20"/>
  <c r="I1281" i="20"/>
  <c r="O1281" i="20" s="1"/>
  <c r="J1281" i="20"/>
  <c r="I1282" i="20"/>
  <c r="O1282" i="20" s="1"/>
  <c r="J1282" i="20"/>
  <c r="I1283" i="20"/>
  <c r="O1283" i="20" s="1"/>
  <c r="J1283" i="20"/>
  <c r="I1284" i="20"/>
  <c r="O1284" i="20" s="1"/>
  <c r="J1284" i="20"/>
  <c r="I1285" i="20"/>
  <c r="O1285" i="20" s="1"/>
  <c r="J1285" i="20"/>
  <c r="I1286" i="20"/>
  <c r="O1286" i="20" s="1"/>
  <c r="J1286" i="20"/>
  <c r="I1287" i="20"/>
  <c r="O1287" i="20" s="1"/>
  <c r="J1287" i="20"/>
  <c r="I1288" i="20"/>
  <c r="O1288" i="20" s="1"/>
  <c r="J1288" i="20"/>
  <c r="I1289" i="20"/>
  <c r="O1289" i="20" s="1"/>
  <c r="J1289" i="20"/>
  <c r="I1290" i="20"/>
  <c r="O1290" i="20" s="1"/>
  <c r="J1290" i="20"/>
  <c r="I1291" i="20"/>
  <c r="O1291" i="20" s="1"/>
  <c r="J1291" i="20"/>
  <c r="I1292" i="20"/>
  <c r="O1292" i="20" s="1"/>
  <c r="J1292" i="20"/>
  <c r="I1293" i="20"/>
  <c r="O1293" i="20" s="1"/>
  <c r="J1293" i="20"/>
  <c r="I1294" i="20"/>
  <c r="O1294" i="20" s="1"/>
  <c r="J1294" i="20"/>
  <c r="I1295" i="20"/>
  <c r="O1295" i="20" s="1"/>
  <c r="J1295" i="20"/>
  <c r="I1296" i="20"/>
  <c r="O1296" i="20" s="1"/>
  <c r="J1296" i="20"/>
  <c r="I1297" i="20"/>
  <c r="O1297" i="20" s="1"/>
  <c r="J1297" i="20"/>
  <c r="I1298" i="20"/>
  <c r="O1298" i="20" s="1"/>
  <c r="J1298" i="20"/>
  <c r="I1299" i="20"/>
  <c r="O1299" i="20" s="1"/>
  <c r="J1299" i="20"/>
  <c r="I1300" i="20"/>
  <c r="O1300" i="20" s="1"/>
  <c r="J1300" i="20"/>
  <c r="I1301" i="20"/>
  <c r="O1301" i="20" s="1"/>
  <c r="J1301" i="20"/>
  <c r="I1302" i="20"/>
  <c r="O1302" i="20" s="1"/>
  <c r="J1302" i="20"/>
  <c r="I1303" i="20"/>
  <c r="O1303" i="20" s="1"/>
  <c r="J1303" i="20"/>
  <c r="I1304" i="20"/>
  <c r="O1304" i="20" s="1"/>
  <c r="J1304" i="20"/>
  <c r="I1305" i="20"/>
  <c r="O1305" i="20" s="1"/>
  <c r="J1305" i="20"/>
  <c r="I1306" i="20"/>
  <c r="O1306" i="20" s="1"/>
  <c r="J1306" i="20"/>
  <c r="I1307" i="20"/>
  <c r="O1307" i="20" s="1"/>
  <c r="J1307" i="20"/>
  <c r="I1308" i="20"/>
  <c r="O1308" i="20" s="1"/>
  <c r="J1308" i="20"/>
  <c r="I1309" i="20"/>
  <c r="O1309" i="20" s="1"/>
  <c r="J1309" i="20"/>
  <c r="I1310" i="20"/>
  <c r="O1310" i="20" s="1"/>
  <c r="J1310" i="20"/>
  <c r="I1311" i="20"/>
  <c r="O1311" i="20" s="1"/>
  <c r="J1311" i="20"/>
  <c r="I1312" i="20"/>
  <c r="O1312" i="20" s="1"/>
  <c r="J1312" i="20"/>
  <c r="I1313" i="20"/>
  <c r="O1313" i="20" s="1"/>
  <c r="J1313" i="20"/>
  <c r="I1314" i="20"/>
  <c r="O1314" i="20" s="1"/>
  <c r="J1314" i="20"/>
  <c r="I1315" i="20"/>
  <c r="O1315" i="20" s="1"/>
  <c r="J1315" i="20"/>
  <c r="I1316" i="20"/>
  <c r="O1316" i="20" s="1"/>
  <c r="J1316" i="20"/>
  <c r="I1317" i="20"/>
  <c r="O1317" i="20" s="1"/>
  <c r="J1317" i="20"/>
  <c r="I1318" i="20"/>
  <c r="O1318" i="20" s="1"/>
  <c r="J1318" i="20"/>
  <c r="I1319" i="20"/>
  <c r="O1319" i="20" s="1"/>
  <c r="J1319" i="20"/>
  <c r="I1320" i="20"/>
  <c r="O1320" i="20" s="1"/>
  <c r="J1320" i="20"/>
  <c r="I1321" i="20"/>
  <c r="O1321" i="20" s="1"/>
  <c r="J1321" i="20"/>
  <c r="I1322" i="20"/>
  <c r="O1322" i="20" s="1"/>
  <c r="J1322" i="20"/>
  <c r="I1323" i="20"/>
  <c r="O1323" i="20" s="1"/>
  <c r="J1323" i="20"/>
  <c r="I1324" i="20"/>
  <c r="O1324" i="20" s="1"/>
  <c r="J1324" i="20"/>
  <c r="I1325" i="20"/>
  <c r="O1325" i="20" s="1"/>
  <c r="J1325" i="20"/>
  <c r="I1326" i="20"/>
  <c r="O1326" i="20" s="1"/>
  <c r="J1326" i="20"/>
  <c r="I1327" i="20"/>
  <c r="O1327" i="20" s="1"/>
  <c r="J1327" i="20"/>
  <c r="I1328" i="20"/>
  <c r="O1328" i="20" s="1"/>
  <c r="J1328" i="20"/>
  <c r="I1329" i="20"/>
  <c r="O1329" i="20" s="1"/>
  <c r="J1329" i="20"/>
  <c r="I1330" i="20"/>
  <c r="O1330" i="20" s="1"/>
  <c r="J1330" i="20"/>
  <c r="I1331" i="20"/>
  <c r="O1331" i="20" s="1"/>
  <c r="J1331" i="20"/>
  <c r="I1332" i="20"/>
  <c r="O1332" i="20" s="1"/>
  <c r="J1332" i="20"/>
  <c r="I1333" i="20"/>
  <c r="O1333" i="20" s="1"/>
  <c r="J1333" i="20"/>
  <c r="I1334" i="20"/>
  <c r="O1334" i="20" s="1"/>
  <c r="J1334" i="20"/>
  <c r="I1335" i="20"/>
  <c r="O1335" i="20" s="1"/>
  <c r="J1335" i="20"/>
  <c r="I1336" i="20"/>
  <c r="O1336" i="20" s="1"/>
  <c r="J1336" i="20"/>
  <c r="I1337" i="20"/>
  <c r="O1337" i="20" s="1"/>
  <c r="J1337" i="20"/>
  <c r="I1338" i="20"/>
  <c r="O1338" i="20" s="1"/>
  <c r="J1338" i="20"/>
  <c r="I1339" i="20"/>
  <c r="O1339" i="20" s="1"/>
  <c r="J1339" i="20"/>
  <c r="I1340" i="20"/>
  <c r="O1340" i="20" s="1"/>
  <c r="J1340" i="20"/>
  <c r="I1341" i="20"/>
  <c r="O1341" i="20" s="1"/>
  <c r="J1341" i="20"/>
  <c r="I1342" i="20"/>
  <c r="O1342" i="20" s="1"/>
  <c r="J1342" i="20"/>
  <c r="I1343" i="20"/>
  <c r="O1343" i="20" s="1"/>
  <c r="J1343" i="20"/>
  <c r="I1344" i="20"/>
  <c r="O1344" i="20" s="1"/>
  <c r="J1344" i="20"/>
  <c r="I1345" i="20"/>
  <c r="O1345" i="20" s="1"/>
  <c r="J1345" i="20"/>
  <c r="I1346" i="20"/>
  <c r="O1346" i="20" s="1"/>
  <c r="J1346" i="20"/>
  <c r="I1347" i="20"/>
  <c r="O1347" i="20" s="1"/>
  <c r="J1347" i="20"/>
  <c r="I1348" i="20"/>
  <c r="O1348" i="20" s="1"/>
  <c r="J1348" i="20"/>
  <c r="I1349" i="20"/>
  <c r="O1349" i="20" s="1"/>
  <c r="J1349" i="20"/>
  <c r="I1350" i="20"/>
  <c r="O1350" i="20" s="1"/>
  <c r="J1350" i="20"/>
  <c r="I1351" i="20"/>
  <c r="O1351" i="20" s="1"/>
  <c r="J1351" i="20"/>
  <c r="I1352" i="20"/>
  <c r="O1352" i="20" s="1"/>
  <c r="J1352" i="20"/>
  <c r="I1353" i="20"/>
  <c r="O1353" i="20" s="1"/>
  <c r="J1353" i="20"/>
  <c r="I1354" i="20"/>
  <c r="O1354" i="20" s="1"/>
  <c r="J1354" i="20"/>
  <c r="I1355" i="20"/>
  <c r="O1355" i="20" s="1"/>
  <c r="J1355" i="20"/>
  <c r="I1356" i="20"/>
  <c r="O1356" i="20" s="1"/>
  <c r="J1356" i="20"/>
  <c r="I1357" i="20"/>
  <c r="O1357" i="20" s="1"/>
  <c r="J1357" i="20"/>
  <c r="I1358" i="20"/>
  <c r="O1358" i="20" s="1"/>
  <c r="J1358" i="20"/>
  <c r="I1359" i="20"/>
  <c r="O1359" i="20" s="1"/>
  <c r="J1359" i="20"/>
  <c r="I1360" i="20"/>
  <c r="O1360" i="20" s="1"/>
  <c r="J1360" i="20"/>
  <c r="I1361" i="20"/>
  <c r="O1361" i="20" s="1"/>
  <c r="J1361" i="20"/>
  <c r="I1362" i="20"/>
  <c r="O1362" i="20" s="1"/>
  <c r="J1362" i="20"/>
  <c r="I1363" i="20"/>
  <c r="O1363" i="20" s="1"/>
  <c r="J1363" i="20"/>
  <c r="I1364" i="20"/>
  <c r="O1364" i="20" s="1"/>
  <c r="J1364" i="20"/>
  <c r="I1365" i="20"/>
  <c r="O1365" i="20" s="1"/>
  <c r="J1365" i="20"/>
  <c r="I1366" i="20"/>
  <c r="O1366" i="20" s="1"/>
  <c r="J1366" i="20"/>
  <c r="I1367" i="20"/>
  <c r="O1367" i="20" s="1"/>
  <c r="J1367" i="20"/>
  <c r="I1368" i="20"/>
  <c r="O1368" i="20" s="1"/>
  <c r="J1368" i="20"/>
  <c r="I1369" i="20"/>
  <c r="O1369" i="20" s="1"/>
  <c r="J1369" i="20"/>
  <c r="I1370" i="20"/>
  <c r="O1370" i="20" s="1"/>
  <c r="J1370" i="20"/>
  <c r="I1371" i="20"/>
  <c r="O1371" i="20" s="1"/>
  <c r="J1371" i="20"/>
  <c r="I1372" i="20"/>
  <c r="O1372" i="20" s="1"/>
  <c r="J1372" i="20"/>
  <c r="I1373" i="20"/>
  <c r="O1373" i="20" s="1"/>
  <c r="J1373" i="20"/>
  <c r="I1374" i="20"/>
  <c r="O1374" i="20" s="1"/>
  <c r="J1374" i="20"/>
  <c r="I1375" i="20"/>
  <c r="O1375" i="20" s="1"/>
  <c r="J1375" i="20"/>
  <c r="I1376" i="20"/>
  <c r="O1376" i="20" s="1"/>
  <c r="J1376" i="20"/>
  <c r="I1377" i="20"/>
  <c r="O1377" i="20" s="1"/>
  <c r="J1377" i="20"/>
  <c r="I1378" i="20"/>
  <c r="O1378" i="20" s="1"/>
  <c r="J1378" i="20"/>
  <c r="I1379" i="20"/>
  <c r="O1379" i="20" s="1"/>
  <c r="J1379" i="20"/>
  <c r="I1380" i="20"/>
  <c r="O1380" i="20" s="1"/>
  <c r="J1380" i="20"/>
  <c r="I1381" i="20"/>
  <c r="O1381" i="20" s="1"/>
  <c r="J1381" i="20"/>
  <c r="I1382" i="20"/>
  <c r="O1382" i="20" s="1"/>
  <c r="J1382" i="20"/>
  <c r="I1383" i="20"/>
  <c r="O1383" i="20" s="1"/>
  <c r="J1383" i="20"/>
  <c r="I1384" i="20"/>
  <c r="O1384" i="20" s="1"/>
  <c r="J1384" i="20"/>
  <c r="I1385" i="20"/>
  <c r="O1385" i="20" s="1"/>
  <c r="J1385" i="20"/>
  <c r="I1386" i="20"/>
  <c r="O1386" i="20" s="1"/>
  <c r="J1386" i="20"/>
  <c r="I1387" i="20"/>
  <c r="O1387" i="20" s="1"/>
  <c r="J1387" i="20"/>
  <c r="I1388" i="20"/>
  <c r="O1388" i="20" s="1"/>
  <c r="J1388" i="20"/>
  <c r="I1389" i="20"/>
  <c r="O1389" i="20" s="1"/>
  <c r="J1389" i="20"/>
  <c r="I1390" i="20"/>
  <c r="O1390" i="20" s="1"/>
  <c r="J1390" i="20"/>
  <c r="I1391" i="20"/>
  <c r="O1391" i="20" s="1"/>
  <c r="J1391" i="20"/>
  <c r="I1392" i="20"/>
  <c r="O1392" i="20" s="1"/>
  <c r="J1392" i="20"/>
  <c r="I1393" i="20"/>
  <c r="O1393" i="20" s="1"/>
  <c r="J1393" i="20"/>
  <c r="I1394" i="20"/>
  <c r="O1394" i="20" s="1"/>
  <c r="J1394" i="20"/>
  <c r="I1395" i="20"/>
  <c r="O1395" i="20" s="1"/>
  <c r="J1395" i="20"/>
  <c r="I1396" i="20"/>
  <c r="O1396" i="20" s="1"/>
  <c r="J1396" i="20"/>
  <c r="I1397" i="20"/>
  <c r="O1397" i="20" s="1"/>
  <c r="J1397" i="20"/>
  <c r="I1398" i="20"/>
  <c r="O1398" i="20" s="1"/>
  <c r="J1398" i="20"/>
  <c r="I1399" i="20"/>
  <c r="O1399" i="20" s="1"/>
  <c r="J1399" i="20"/>
  <c r="I1400" i="20"/>
  <c r="O1400" i="20" s="1"/>
  <c r="J1400" i="20"/>
  <c r="I1401" i="20"/>
  <c r="O1401" i="20" s="1"/>
  <c r="J1401" i="20"/>
  <c r="I1402" i="20"/>
  <c r="O1402" i="20" s="1"/>
  <c r="J1402" i="20"/>
  <c r="I1403" i="20"/>
  <c r="O1403" i="20" s="1"/>
  <c r="J1403" i="20"/>
  <c r="I1404" i="20"/>
  <c r="O1404" i="20" s="1"/>
  <c r="J1404" i="20"/>
  <c r="I1405" i="20"/>
  <c r="O1405" i="20" s="1"/>
  <c r="J1405" i="20"/>
  <c r="I1406" i="20"/>
  <c r="O1406" i="20" s="1"/>
  <c r="J1406" i="20"/>
  <c r="I1407" i="20"/>
  <c r="O1407" i="20" s="1"/>
  <c r="J1407" i="20"/>
  <c r="I1408" i="20"/>
  <c r="O1408" i="20" s="1"/>
  <c r="J1408" i="20"/>
  <c r="I1409" i="20"/>
  <c r="O1409" i="20" s="1"/>
  <c r="J1409" i="20"/>
  <c r="I1410" i="20"/>
  <c r="O1410" i="20" s="1"/>
  <c r="J1410" i="20"/>
  <c r="I1411" i="20"/>
  <c r="O1411" i="20" s="1"/>
  <c r="J1411" i="20"/>
  <c r="I1412" i="20"/>
  <c r="O1412" i="20" s="1"/>
  <c r="J1412" i="20"/>
  <c r="I1413" i="20"/>
  <c r="O1413" i="20" s="1"/>
  <c r="J1413" i="20"/>
  <c r="I1414" i="20"/>
  <c r="O1414" i="20" s="1"/>
  <c r="J1414" i="20"/>
  <c r="I1415" i="20"/>
  <c r="O1415" i="20" s="1"/>
  <c r="J1415" i="20"/>
  <c r="I1416" i="20"/>
  <c r="O1416" i="20" s="1"/>
  <c r="J1416" i="20"/>
  <c r="I1417" i="20"/>
  <c r="O1417" i="20" s="1"/>
  <c r="J1417" i="20"/>
  <c r="I1418" i="20"/>
  <c r="O1418" i="20" s="1"/>
  <c r="J1418" i="20"/>
  <c r="I1419" i="20"/>
  <c r="O1419" i="20" s="1"/>
  <c r="J1419" i="20"/>
  <c r="I1420" i="20"/>
  <c r="O1420" i="20" s="1"/>
  <c r="J1420" i="20"/>
  <c r="I1421" i="20"/>
  <c r="O1421" i="20" s="1"/>
  <c r="J1421" i="20"/>
  <c r="I1422" i="20"/>
  <c r="O1422" i="20" s="1"/>
  <c r="J1422" i="20"/>
  <c r="I1423" i="20"/>
  <c r="O1423" i="20" s="1"/>
  <c r="J1423" i="20"/>
  <c r="I1424" i="20"/>
  <c r="O1424" i="20" s="1"/>
  <c r="J1424" i="20"/>
  <c r="I1425" i="20"/>
  <c r="O1425" i="20" s="1"/>
  <c r="J1425" i="20"/>
  <c r="I1426" i="20"/>
  <c r="O1426" i="20" s="1"/>
  <c r="J1426" i="20"/>
  <c r="I1427" i="20"/>
  <c r="O1427" i="20" s="1"/>
  <c r="J1427" i="20"/>
  <c r="I1428" i="20"/>
  <c r="O1428" i="20" s="1"/>
  <c r="J1428" i="20"/>
  <c r="I1429" i="20"/>
  <c r="O1429" i="20" s="1"/>
  <c r="J1429" i="20"/>
  <c r="I1430" i="20"/>
  <c r="O1430" i="20" s="1"/>
  <c r="J1430" i="20"/>
  <c r="I1431" i="20"/>
  <c r="O1431" i="20" s="1"/>
  <c r="J1431" i="20"/>
  <c r="I1432" i="20"/>
  <c r="O1432" i="20" s="1"/>
  <c r="J1432" i="20"/>
  <c r="I1433" i="20"/>
  <c r="O1433" i="20" s="1"/>
  <c r="J1433" i="20"/>
  <c r="I1434" i="20"/>
  <c r="O1434" i="20" s="1"/>
  <c r="J1434" i="20"/>
  <c r="I1435" i="20"/>
  <c r="O1435" i="20" s="1"/>
  <c r="J1435" i="20"/>
  <c r="I1436" i="20"/>
  <c r="O1436" i="20" s="1"/>
  <c r="J1436" i="20"/>
  <c r="I1437" i="20"/>
  <c r="O1437" i="20" s="1"/>
  <c r="J1437" i="20"/>
  <c r="I1438" i="20"/>
  <c r="O1438" i="20" s="1"/>
  <c r="J1438" i="20"/>
  <c r="I1439" i="20"/>
  <c r="O1439" i="20" s="1"/>
  <c r="J1439" i="20"/>
  <c r="I1440" i="20"/>
  <c r="O1440" i="20" s="1"/>
  <c r="J1440" i="20"/>
  <c r="I1441" i="20"/>
  <c r="O1441" i="20" s="1"/>
  <c r="J1441" i="20"/>
  <c r="I1442" i="20"/>
  <c r="O1442" i="20" s="1"/>
  <c r="J1442" i="20"/>
  <c r="I1443" i="20"/>
  <c r="O1443" i="20" s="1"/>
  <c r="J1443" i="20"/>
  <c r="I1444" i="20"/>
  <c r="O1444" i="20" s="1"/>
  <c r="J1444" i="20"/>
  <c r="I1445" i="20"/>
  <c r="O1445" i="20" s="1"/>
  <c r="J1445" i="20"/>
  <c r="I1446" i="20"/>
  <c r="O1446" i="20" s="1"/>
  <c r="J1446" i="20"/>
  <c r="I1447" i="20"/>
  <c r="O1447" i="20" s="1"/>
  <c r="J1447" i="20"/>
  <c r="I1448" i="20"/>
  <c r="O1448" i="20" s="1"/>
  <c r="J1448" i="20"/>
  <c r="I1449" i="20"/>
  <c r="O1449" i="20" s="1"/>
  <c r="J1449" i="20"/>
  <c r="I1450" i="20"/>
  <c r="O1450" i="20" s="1"/>
  <c r="J1450" i="20"/>
  <c r="I1451" i="20"/>
  <c r="O1451" i="20" s="1"/>
  <c r="J1451" i="20"/>
  <c r="I1452" i="20"/>
  <c r="O1452" i="20" s="1"/>
  <c r="J1452" i="20"/>
  <c r="I1453" i="20"/>
  <c r="O1453" i="20" s="1"/>
  <c r="J1453" i="20"/>
  <c r="I1454" i="20"/>
  <c r="O1454" i="20" s="1"/>
  <c r="J1454" i="20"/>
  <c r="I1455" i="20"/>
  <c r="O1455" i="20" s="1"/>
  <c r="J1455" i="20"/>
  <c r="I1456" i="20"/>
  <c r="O1456" i="20" s="1"/>
  <c r="J1456" i="20"/>
  <c r="I1457" i="20"/>
  <c r="O1457" i="20" s="1"/>
  <c r="J1457" i="20"/>
  <c r="I1458" i="20"/>
  <c r="O1458" i="20" s="1"/>
  <c r="J1458" i="20"/>
  <c r="I1459" i="20"/>
  <c r="O1459" i="20" s="1"/>
  <c r="J1459" i="20"/>
  <c r="I1460" i="20"/>
  <c r="O1460" i="20" s="1"/>
  <c r="J1460" i="20"/>
  <c r="I1461" i="20"/>
  <c r="O1461" i="20" s="1"/>
  <c r="J1461" i="20"/>
  <c r="I1462" i="20"/>
  <c r="O1462" i="20" s="1"/>
  <c r="J1462" i="20"/>
  <c r="I1463" i="20"/>
  <c r="O1463" i="20" s="1"/>
  <c r="J1463" i="20"/>
  <c r="I1464" i="20"/>
  <c r="O1464" i="20" s="1"/>
  <c r="J1464" i="20"/>
  <c r="I1465" i="20"/>
  <c r="O1465" i="20" s="1"/>
  <c r="J1465" i="20"/>
  <c r="I1466" i="20"/>
  <c r="O1466" i="20" s="1"/>
  <c r="J1466" i="20"/>
  <c r="I1467" i="20"/>
  <c r="O1467" i="20" s="1"/>
  <c r="J1467" i="20"/>
  <c r="I1468" i="20"/>
  <c r="O1468" i="20" s="1"/>
  <c r="J1468" i="20"/>
  <c r="I1469" i="20"/>
  <c r="O1469" i="20" s="1"/>
  <c r="J1469" i="20"/>
  <c r="I1470" i="20"/>
  <c r="O1470" i="20" s="1"/>
  <c r="J1470" i="20"/>
  <c r="I1471" i="20"/>
  <c r="O1471" i="20" s="1"/>
  <c r="J1471" i="20"/>
  <c r="I1472" i="20"/>
  <c r="O1472" i="20" s="1"/>
  <c r="J1472" i="20"/>
  <c r="I1473" i="20"/>
  <c r="O1473" i="20" s="1"/>
  <c r="J1473" i="20"/>
  <c r="I1474" i="20"/>
  <c r="O1474" i="20" s="1"/>
  <c r="J1474" i="20"/>
  <c r="I1475" i="20"/>
  <c r="O1475" i="20" s="1"/>
  <c r="J1475" i="20"/>
  <c r="I1476" i="20"/>
  <c r="O1476" i="20" s="1"/>
  <c r="J1476" i="20"/>
  <c r="I1477" i="20"/>
  <c r="O1477" i="20" s="1"/>
  <c r="J1477" i="20"/>
  <c r="I1478" i="20"/>
  <c r="O1478" i="20" s="1"/>
  <c r="J1478" i="20"/>
  <c r="I1479" i="20"/>
  <c r="O1479" i="20" s="1"/>
  <c r="J1479" i="20"/>
  <c r="I1480" i="20"/>
  <c r="O1480" i="20" s="1"/>
  <c r="J1480" i="20"/>
  <c r="I1481" i="20"/>
  <c r="O1481" i="20" s="1"/>
  <c r="J1481" i="20"/>
  <c r="I1482" i="20"/>
  <c r="O1482" i="20" s="1"/>
  <c r="J1482" i="20"/>
  <c r="I1483" i="20"/>
  <c r="O1483" i="20" s="1"/>
  <c r="J1483" i="20"/>
  <c r="I1484" i="20"/>
  <c r="O1484" i="20" s="1"/>
  <c r="J1484" i="20"/>
  <c r="I1485" i="20"/>
  <c r="O1485" i="20" s="1"/>
  <c r="J1485" i="20"/>
  <c r="I1486" i="20"/>
  <c r="O1486" i="20" s="1"/>
  <c r="J1486" i="20"/>
  <c r="I1487" i="20"/>
  <c r="O1487" i="20" s="1"/>
  <c r="J1487" i="20"/>
  <c r="I1488" i="20"/>
  <c r="O1488" i="20" s="1"/>
  <c r="J1488" i="20"/>
  <c r="I1489" i="20"/>
  <c r="O1489" i="20" s="1"/>
  <c r="J1489" i="20"/>
  <c r="I1490" i="20"/>
  <c r="O1490" i="20" s="1"/>
  <c r="J1490" i="20"/>
  <c r="I1491" i="20"/>
  <c r="O1491" i="20" s="1"/>
  <c r="J1491" i="20"/>
  <c r="I1492" i="20"/>
  <c r="O1492" i="20" s="1"/>
  <c r="J1492" i="20"/>
  <c r="I1493" i="20"/>
  <c r="O1493" i="20" s="1"/>
  <c r="J1493" i="20"/>
  <c r="I1494" i="20"/>
  <c r="O1494" i="20" s="1"/>
  <c r="J1494" i="20"/>
  <c r="I1495" i="20"/>
  <c r="O1495" i="20" s="1"/>
  <c r="J1495" i="20"/>
  <c r="I1496" i="20"/>
  <c r="O1496" i="20" s="1"/>
  <c r="J1496" i="20"/>
  <c r="I1497" i="20"/>
  <c r="O1497" i="20" s="1"/>
  <c r="J1497" i="20"/>
  <c r="I1498" i="20"/>
  <c r="O1498" i="20" s="1"/>
  <c r="J1498" i="20"/>
  <c r="I1499" i="20"/>
  <c r="O1499" i="20" s="1"/>
  <c r="J1499" i="20"/>
  <c r="I1500" i="20"/>
  <c r="O1500" i="20" s="1"/>
  <c r="J1500" i="20"/>
  <c r="I1501" i="20"/>
  <c r="O1501" i="20" s="1"/>
  <c r="J1501" i="20"/>
  <c r="I1502" i="20"/>
  <c r="O1502" i="20" s="1"/>
  <c r="J1502" i="20"/>
  <c r="I1503" i="20"/>
  <c r="O1503" i="20" s="1"/>
  <c r="J1503" i="20"/>
  <c r="I1504" i="20"/>
  <c r="O1504" i="20" s="1"/>
  <c r="J1504" i="20"/>
  <c r="I1505" i="20"/>
  <c r="O1505" i="20" s="1"/>
  <c r="J1505" i="20"/>
  <c r="I1506" i="20"/>
  <c r="O1506" i="20" s="1"/>
  <c r="J1506" i="20"/>
  <c r="I1507" i="20"/>
  <c r="O1507" i="20" s="1"/>
  <c r="J1507" i="20"/>
  <c r="I1508" i="20"/>
  <c r="O1508" i="20" s="1"/>
  <c r="J1508" i="20"/>
  <c r="I1509" i="20"/>
  <c r="O1509" i="20" s="1"/>
  <c r="J1509" i="20"/>
  <c r="I1510" i="20"/>
  <c r="O1510" i="20" s="1"/>
  <c r="J1510" i="20"/>
  <c r="I1511" i="20"/>
  <c r="O1511" i="20" s="1"/>
  <c r="J1511" i="20"/>
  <c r="I1512" i="20"/>
  <c r="O1512" i="20" s="1"/>
  <c r="J1512" i="20"/>
  <c r="I1513" i="20"/>
  <c r="O1513" i="20" s="1"/>
  <c r="J1513" i="20"/>
  <c r="I1514" i="20"/>
  <c r="O1514" i="20" s="1"/>
  <c r="J1514" i="20"/>
  <c r="I1515" i="20"/>
  <c r="O1515" i="20" s="1"/>
  <c r="J1515" i="20"/>
  <c r="I1516" i="20"/>
  <c r="O1516" i="20" s="1"/>
  <c r="J1516" i="20"/>
  <c r="I1517" i="20"/>
  <c r="O1517" i="20" s="1"/>
  <c r="J1517" i="20"/>
  <c r="I1518" i="20"/>
  <c r="O1518" i="20" s="1"/>
  <c r="J1518" i="20"/>
  <c r="I1519" i="20"/>
  <c r="O1519" i="20" s="1"/>
  <c r="J1519" i="20"/>
  <c r="I1520" i="20"/>
  <c r="O1520" i="20" s="1"/>
  <c r="J1520" i="20"/>
  <c r="I1521" i="20"/>
  <c r="O1521" i="20" s="1"/>
  <c r="J1521" i="20"/>
  <c r="I1522" i="20"/>
  <c r="O1522" i="20" s="1"/>
  <c r="J1522" i="20"/>
  <c r="I1523" i="20"/>
  <c r="O1523" i="20" s="1"/>
  <c r="J1523" i="20"/>
  <c r="I1524" i="20"/>
  <c r="O1524" i="20" s="1"/>
  <c r="J1524" i="20"/>
  <c r="I1525" i="20"/>
  <c r="O1525" i="20" s="1"/>
  <c r="J1525" i="20"/>
  <c r="I1526" i="20"/>
  <c r="O1526" i="20" s="1"/>
  <c r="J1526" i="20"/>
  <c r="I1527" i="20"/>
  <c r="O1527" i="20" s="1"/>
  <c r="J1527" i="20"/>
  <c r="I1528" i="20"/>
  <c r="O1528" i="20" s="1"/>
  <c r="J1528" i="20"/>
  <c r="I1529" i="20"/>
  <c r="O1529" i="20" s="1"/>
  <c r="J1529" i="20"/>
  <c r="I1530" i="20"/>
  <c r="O1530" i="20" s="1"/>
  <c r="J1530" i="20"/>
  <c r="I1531" i="20"/>
  <c r="O1531" i="20" s="1"/>
  <c r="J1531" i="20"/>
  <c r="I1532" i="20"/>
  <c r="O1532" i="20" s="1"/>
  <c r="J1532" i="20"/>
  <c r="I1533" i="20"/>
  <c r="O1533" i="20" s="1"/>
  <c r="J1533" i="20"/>
  <c r="I1534" i="20"/>
  <c r="O1534" i="20" s="1"/>
  <c r="J1534" i="20"/>
  <c r="I1535" i="20"/>
  <c r="O1535" i="20" s="1"/>
  <c r="J1535" i="20"/>
  <c r="I1536" i="20"/>
  <c r="O1536" i="20" s="1"/>
  <c r="J1536" i="20"/>
  <c r="I1537" i="20"/>
  <c r="O1537" i="20" s="1"/>
  <c r="J1537" i="20"/>
  <c r="I1538" i="20"/>
  <c r="O1538" i="20" s="1"/>
  <c r="J1538" i="20"/>
  <c r="I1539" i="20"/>
  <c r="O1539" i="20" s="1"/>
  <c r="J1539" i="20"/>
  <c r="I1540" i="20"/>
  <c r="O1540" i="20" s="1"/>
  <c r="J1540" i="20"/>
  <c r="I1541" i="20"/>
  <c r="O1541" i="20" s="1"/>
  <c r="J1541" i="20"/>
  <c r="I1542" i="20"/>
  <c r="O1542" i="20" s="1"/>
  <c r="J1542" i="20"/>
  <c r="I1543" i="20"/>
  <c r="O1543" i="20" s="1"/>
  <c r="J1543" i="20"/>
  <c r="I1544" i="20"/>
  <c r="O1544" i="20" s="1"/>
  <c r="J1544" i="20"/>
  <c r="I1545" i="20"/>
  <c r="O1545" i="20" s="1"/>
  <c r="J1545" i="20"/>
  <c r="I1546" i="20"/>
  <c r="O1546" i="20" s="1"/>
  <c r="J1546" i="20"/>
  <c r="I1547" i="20"/>
  <c r="O1547" i="20" s="1"/>
  <c r="J1547" i="20"/>
  <c r="I1548" i="20"/>
  <c r="O1548" i="20" s="1"/>
  <c r="J1548" i="20"/>
  <c r="I1549" i="20"/>
  <c r="O1549" i="20" s="1"/>
  <c r="J1549" i="20"/>
  <c r="I1550" i="20"/>
  <c r="O1550" i="20" s="1"/>
  <c r="J1550" i="20"/>
  <c r="I1551" i="20"/>
  <c r="O1551" i="20" s="1"/>
  <c r="J1551" i="20"/>
  <c r="I1552" i="20"/>
  <c r="O1552" i="20" s="1"/>
  <c r="J1552" i="20"/>
  <c r="I1553" i="20"/>
  <c r="O1553" i="20" s="1"/>
  <c r="J1553" i="20"/>
  <c r="I1554" i="20"/>
  <c r="O1554" i="20" s="1"/>
  <c r="J1554" i="20"/>
  <c r="I1555" i="20"/>
  <c r="O1555" i="20" s="1"/>
  <c r="J1555" i="20"/>
  <c r="I1556" i="20"/>
  <c r="O1556" i="20" s="1"/>
  <c r="J1556" i="20"/>
  <c r="I1557" i="20"/>
  <c r="O1557" i="20" s="1"/>
  <c r="J1557" i="20"/>
  <c r="I1558" i="20"/>
  <c r="O1558" i="20" s="1"/>
  <c r="J1558" i="20"/>
  <c r="I1559" i="20"/>
  <c r="O1559" i="20" s="1"/>
  <c r="J1559" i="20"/>
  <c r="I1560" i="20"/>
  <c r="O1560" i="20" s="1"/>
  <c r="J1560" i="20"/>
  <c r="I1561" i="20"/>
  <c r="O1561" i="20" s="1"/>
  <c r="J1561" i="20"/>
  <c r="I1562" i="20"/>
  <c r="O1562" i="20" s="1"/>
  <c r="J1562" i="20"/>
  <c r="I1563" i="20"/>
  <c r="O1563" i="20" s="1"/>
  <c r="J1563" i="20"/>
  <c r="I1564" i="20"/>
  <c r="O1564" i="20" s="1"/>
  <c r="J1564" i="20"/>
  <c r="I1565" i="20"/>
  <c r="O1565" i="20" s="1"/>
  <c r="J1565" i="20"/>
  <c r="I1566" i="20"/>
  <c r="O1566" i="20" s="1"/>
  <c r="J1566" i="20"/>
  <c r="I1567" i="20"/>
  <c r="O1567" i="20" s="1"/>
  <c r="J1567" i="20"/>
  <c r="I1568" i="20"/>
  <c r="O1568" i="20" s="1"/>
  <c r="J1568" i="20"/>
  <c r="I1569" i="20"/>
  <c r="O1569" i="20" s="1"/>
  <c r="J1569" i="20"/>
  <c r="I1570" i="20"/>
  <c r="O1570" i="20" s="1"/>
  <c r="J1570" i="20"/>
  <c r="I1571" i="20"/>
  <c r="O1571" i="20" s="1"/>
  <c r="J1571" i="20"/>
  <c r="I1572" i="20"/>
  <c r="O1572" i="20" s="1"/>
  <c r="J1572" i="20"/>
  <c r="I1573" i="20"/>
  <c r="O1573" i="20" s="1"/>
  <c r="J1573" i="20"/>
  <c r="I1574" i="20"/>
  <c r="O1574" i="20" s="1"/>
  <c r="J1574" i="20"/>
  <c r="I1575" i="20"/>
  <c r="O1575" i="20" s="1"/>
  <c r="J1575" i="20"/>
  <c r="I1576" i="20"/>
  <c r="O1576" i="20" s="1"/>
  <c r="J1576" i="20"/>
  <c r="I1577" i="20"/>
  <c r="O1577" i="20" s="1"/>
  <c r="J1577" i="20"/>
  <c r="I1578" i="20"/>
  <c r="O1578" i="20" s="1"/>
  <c r="J1578" i="20"/>
  <c r="I1579" i="20"/>
  <c r="O1579" i="20" s="1"/>
  <c r="J1579" i="20"/>
  <c r="I1580" i="20"/>
  <c r="O1580" i="20" s="1"/>
  <c r="J1580" i="20"/>
  <c r="I1581" i="20"/>
  <c r="O1581" i="20" s="1"/>
  <c r="J1581" i="20"/>
  <c r="I1582" i="20"/>
  <c r="O1582" i="20" s="1"/>
  <c r="J1582" i="20"/>
  <c r="I1583" i="20"/>
  <c r="O1583" i="20" s="1"/>
  <c r="J1583" i="20"/>
  <c r="I1584" i="20"/>
  <c r="O1584" i="20" s="1"/>
  <c r="J1584" i="20"/>
  <c r="I1585" i="20"/>
  <c r="O1585" i="20" s="1"/>
  <c r="J1585" i="20"/>
  <c r="I1586" i="20"/>
  <c r="O1586" i="20" s="1"/>
  <c r="J1586" i="20"/>
  <c r="I1587" i="20"/>
  <c r="O1587" i="20" s="1"/>
  <c r="J1587" i="20"/>
  <c r="I1588" i="20"/>
  <c r="O1588" i="20" s="1"/>
  <c r="J1588" i="20"/>
  <c r="I1589" i="20"/>
  <c r="O1589" i="20" s="1"/>
  <c r="J1589" i="20"/>
  <c r="I1590" i="20"/>
  <c r="O1590" i="20" s="1"/>
  <c r="J1590" i="20"/>
  <c r="I1591" i="20"/>
  <c r="O1591" i="20" s="1"/>
  <c r="J1591" i="20"/>
  <c r="I1592" i="20"/>
  <c r="O1592" i="20" s="1"/>
  <c r="J1592" i="20"/>
  <c r="I1593" i="20"/>
  <c r="O1593" i="20" s="1"/>
  <c r="J1593" i="20"/>
  <c r="I1594" i="20"/>
  <c r="O1594" i="20" s="1"/>
  <c r="J1594" i="20"/>
  <c r="I1595" i="20"/>
  <c r="O1595" i="20" s="1"/>
  <c r="J1595" i="20"/>
  <c r="I1596" i="20"/>
  <c r="O1596" i="20" s="1"/>
  <c r="J1596" i="20"/>
  <c r="I1597" i="20"/>
  <c r="O1597" i="20" s="1"/>
  <c r="J1597" i="20"/>
  <c r="I1598" i="20"/>
  <c r="O1598" i="20" s="1"/>
  <c r="J1598" i="20"/>
  <c r="I1599" i="20"/>
  <c r="O1599" i="20" s="1"/>
  <c r="J1599" i="20"/>
  <c r="I1600" i="20"/>
  <c r="O1600" i="20" s="1"/>
  <c r="J1600" i="20"/>
  <c r="I1601" i="20"/>
  <c r="O1601" i="20" s="1"/>
  <c r="J1601" i="20"/>
  <c r="I1602" i="20"/>
  <c r="O1602" i="20" s="1"/>
  <c r="J1602" i="20"/>
  <c r="I1603" i="20"/>
  <c r="O1603" i="20" s="1"/>
  <c r="J1603" i="20"/>
  <c r="I1604" i="20"/>
  <c r="O1604" i="20" s="1"/>
  <c r="J1604" i="20"/>
  <c r="I1605" i="20"/>
  <c r="O1605" i="20" s="1"/>
  <c r="J1605" i="20"/>
  <c r="I1606" i="20"/>
  <c r="O1606" i="20" s="1"/>
  <c r="J1606" i="20"/>
  <c r="I1607" i="20"/>
  <c r="O1607" i="20" s="1"/>
  <c r="J1607" i="20"/>
  <c r="I1608" i="20"/>
  <c r="O1608" i="20" s="1"/>
  <c r="J1608" i="20"/>
  <c r="I1609" i="20"/>
  <c r="O1609" i="20" s="1"/>
  <c r="J1609" i="20"/>
  <c r="I1610" i="20"/>
  <c r="O1610" i="20" s="1"/>
  <c r="J1610" i="20"/>
  <c r="I1611" i="20"/>
  <c r="O1611" i="20" s="1"/>
  <c r="J1611" i="20"/>
  <c r="I1612" i="20"/>
  <c r="O1612" i="20" s="1"/>
  <c r="J1612" i="20"/>
  <c r="I1613" i="20"/>
  <c r="O1613" i="20" s="1"/>
  <c r="J1613" i="20"/>
  <c r="I1614" i="20"/>
  <c r="O1614" i="20" s="1"/>
  <c r="J1614" i="20"/>
  <c r="I1615" i="20"/>
  <c r="O1615" i="20" s="1"/>
  <c r="J1615" i="20"/>
  <c r="I1616" i="20"/>
  <c r="O1616" i="20" s="1"/>
  <c r="J1616" i="20"/>
  <c r="I1617" i="20"/>
  <c r="O1617" i="20" s="1"/>
  <c r="J1617" i="20"/>
  <c r="I1618" i="20"/>
  <c r="O1618" i="20" s="1"/>
  <c r="J1618" i="20"/>
  <c r="I1619" i="20"/>
  <c r="O1619" i="20" s="1"/>
  <c r="J1619" i="20"/>
  <c r="I1620" i="20"/>
  <c r="O1620" i="20" s="1"/>
  <c r="J1620" i="20"/>
  <c r="I1621" i="20"/>
  <c r="O1621" i="20" s="1"/>
  <c r="J1621" i="20"/>
  <c r="I1622" i="20"/>
  <c r="O1622" i="20" s="1"/>
  <c r="J1622" i="20"/>
  <c r="I1623" i="20"/>
  <c r="O1623" i="20" s="1"/>
  <c r="J1623" i="20"/>
  <c r="I1624" i="20"/>
  <c r="O1624" i="20" s="1"/>
  <c r="J1624" i="20"/>
  <c r="I1625" i="20"/>
  <c r="O1625" i="20" s="1"/>
  <c r="J1625" i="20"/>
  <c r="I1626" i="20"/>
  <c r="O1626" i="20" s="1"/>
  <c r="J1626" i="20"/>
  <c r="I1627" i="20"/>
  <c r="O1627" i="20" s="1"/>
  <c r="J1627" i="20"/>
  <c r="I1628" i="20"/>
  <c r="O1628" i="20" s="1"/>
  <c r="J1628" i="20"/>
  <c r="I1629" i="20"/>
  <c r="O1629" i="20" s="1"/>
  <c r="J1629" i="20"/>
  <c r="I1630" i="20"/>
  <c r="O1630" i="20" s="1"/>
  <c r="J1630" i="20"/>
  <c r="I1631" i="20"/>
  <c r="O1631" i="20" s="1"/>
  <c r="J1631" i="20"/>
  <c r="I1632" i="20"/>
  <c r="O1632" i="20" s="1"/>
  <c r="J1632" i="20"/>
  <c r="I1633" i="20"/>
  <c r="O1633" i="20" s="1"/>
  <c r="J1633" i="20"/>
  <c r="I1634" i="20"/>
  <c r="O1634" i="20" s="1"/>
  <c r="J1634" i="20"/>
  <c r="I1635" i="20"/>
  <c r="O1635" i="20" s="1"/>
  <c r="J1635" i="20"/>
  <c r="I1636" i="20"/>
  <c r="O1636" i="20" s="1"/>
  <c r="J1636" i="20"/>
  <c r="I1637" i="20"/>
  <c r="O1637" i="20" s="1"/>
  <c r="J1637" i="20"/>
  <c r="I1638" i="20"/>
  <c r="O1638" i="20" s="1"/>
  <c r="J1638" i="20"/>
  <c r="I1639" i="20"/>
  <c r="O1639" i="20" s="1"/>
  <c r="J1639" i="20"/>
  <c r="I1640" i="20"/>
  <c r="O1640" i="20" s="1"/>
  <c r="J1640" i="20"/>
  <c r="I1641" i="20"/>
  <c r="O1641" i="20" s="1"/>
  <c r="J1641" i="20"/>
  <c r="I1642" i="20"/>
  <c r="O1642" i="20" s="1"/>
  <c r="J1642" i="20"/>
  <c r="I1643" i="20"/>
  <c r="O1643" i="20" s="1"/>
  <c r="J1643" i="20"/>
  <c r="I1644" i="20"/>
  <c r="O1644" i="20" s="1"/>
  <c r="J1644" i="20"/>
  <c r="I1645" i="20"/>
  <c r="O1645" i="20" s="1"/>
  <c r="J1645" i="20"/>
  <c r="I1646" i="20"/>
  <c r="O1646" i="20" s="1"/>
  <c r="J1646" i="20"/>
  <c r="I1647" i="20"/>
  <c r="O1647" i="20" s="1"/>
  <c r="J1647" i="20"/>
  <c r="I1648" i="20"/>
  <c r="O1648" i="20" s="1"/>
  <c r="J1648" i="20"/>
  <c r="I1649" i="20"/>
  <c r="O1649" i="20" s="1"/>
  <c r="J1649" i="20"/>
  <c r="I1650" i="20"/>
  <c r="O1650" i="20" s="1"/>
  <c r="J1650" i="20"/>
  <c r="I1651" i="20"/>
  <c r="O1651" i="20" s="1"/>
  <c r="J1651" i="20"/>
  <c r="I1652" i="20"/>
  <c r="O1652" i="20" s="1"/>
  <c r="J1652" i="20"/>
  <c r="I1653" i="20"/>
  <c r="O1653" i="20" s="1"/>
  <c r="J1653" i="20"/>
  <c r="I1654" i="20"/>
  <c r="O1654" i="20" s="1"/>
  <c r="J1654" i="20"/>
  <c r="I1655" i="20"/>
  <c r="O1655" i="20" s="1"/>
  <c r="J1655" i="20"/>
  <c r="I1656" i="20"/>
  <c r="O1656" i="20" s="1"/>
  <c r="J1656" i="20"/>
  <c r="I1657" i="20"/>
  <c r="O1657" i="20" s="1"/>
  <c r="J1657" i="20"/>
  <c r="I1658" i="20"/>
  <c r="O1658" i="20" s="1"/>
  <c r="J1658" i="20"/>
  <c r="I1659" i="20"/>
  <c r="O1659" i="20" s="1"/>
  <c r="J1659" i="20"/>
  <c r="I1660" i="20"/>
  <c r="O1660" i="20" s="1"/>
  <c r="J1660" i="20"/>
  <c r="I1661" i="20"/>
  <c r="O1661" i="20" s="1"/>
  <c r="J1661" i="20"/>
  <c r="I1662" i="20"/>
  <c r="O1662" i="20" s="1"/>
  <c r="J1662" i="20"/>
  <c r="I1663" i="20"/>
  <c r="O1663" i="20" s="1"/>
  <c r="J1663" i="20"/>
  <c r="I1664" i="20"/>
  <c r="O1664" i="20" s="1"/>
  <c r="J1664" i="20"/>
  <c r="I1665" i="20"/>
  <c r="O1665" i="20" s="1"/>
  <c r="J1665" i="20"/>
  <c r="I1666" i="20"/>
  <c r="O1666" i="20" s="1"/>
  <c r="J1666" i="20"/>
  <c r="I1667" i="20"/>
  <c r="O1667" i="20" s="1"/>
  <c r="J1667" i="20"/>
  <c r="I1668" i="20"/>
  <c r="O1668" i="20" s="1"/>
  <c r="J1668" i="20"/>
  <c r="I1669" i="20"/>
  <c r="O1669" i="20" s="1"/>
  <c r="J1669" i="20"/>
  <c r="I1670" i="20"/>
  <c r="O1670" i="20" s="1"/>
  <c r="J1670" i="20"/>
  <c r="I1671" i="20"/>
  <c r="O1671" i="20" s="1"/>
  <c r="J1671" i="20"/>
  <c r="I1672" i="20"/>
  <c r="O1672" i="20" s="1"/>
  <c r="J1672" i="20"/>
  <c r="I1673" i="20"/>
  <c r="O1673" i="20" s="1"/>
  <c r="J1673" i="20"/>
  <c r="I1674" i="20"/>
  <c r="O1674" i="20" s="1"/>
  <c r="J1674" i="20"/>
  <c r="I1675" i="20"/>
  <c r="O1675" i="20" s="1"/>
  <c r="J1675" i="20"/>
  <c r="I1676" i="20"/>
  <c r="O1676" i="20" s="1"/>
  <c r="J1676" i="20"/>
  <c r="I1677" i="20"/>
  <c r="O1677" i="20" s="1"/>
  <c r="J1677" i="20"/>
  <c r="I1678" i="20"/>
  <c r="O1678" i="20" s="1"/>
  <c r="J1678" i="20"/>
  <c r="I1679" i="20"/>
  <c r="O1679" i="20" s="1"/>
  <c r="J1679" i="20"/>
  <c r="I1680" i="20"/>
  <c r="O1680" i="20" s="1"/>
  <c r="J1680" i="20"/>
  <c r="I1681" i="20"/>
  <c r="O1681" i="20" s="1"/>
  <c r="J1681" i="20"/>
  <c r="I1682" i="20"/>
  <c r="O1682" i="20" s="1"/>
  <c r="J1682" i="20"/>
  <c r="I1683" i="20"/>
  <c r="O1683" i="20" s="1"/>
  <c r="J1683" i="20"/>
  <c r="I1684" i="20"/>
  <c r="O1684" i="20" s="1"/>
  <c r="J1684" i="20"/>
  <c r="I1685" i="20"/>
  <c r="O1685" i="20" s="1"/>
  <c r="J1685" i="20"/>
  <c r="I1686" i="20"/>
  <c r="O1686" i="20" s="1"/>
  <c r="J1686" i="20"/>
  <c r="I1687" i="20"/>
  <c r="O1687" i="20" s="1"/>
  <c r="J1687" i="20"/>
  <c r="I1688" i="20"/>
  <c r="O1688" i="20" s="1"/>
  <c r="J1688" i="20"/>
  <c r="I1689" i="20"/>
  <c r="O1689" i="20" s="1"/>
  <c r="J1689" i="20"/>
  <c r="I1690" i="20"/>
  <c r="O1690" i="20" s="1"/>
  <c r="J1690" i="20"/>
  <c r="I1691" i="20"/>
  <c r="O1691" i="20" s="1"/>
  <c r="J1691" i="20"/>
  <c r="I1692" i="20"/>
  <c r="O1692" i="20" s="1"/>
  <c r="J1692" i="20"/>
  <c r="I1693" i="20"/>
  <c r="O1693" i="20" s="1"/>
  <c r="J1693" i="20"/>
  <c r="I1694" i="20"/>
  <c r="O1694" i="20" s="1"/>
  <c r="J1694" i="20"/>
  <c r="I1695" i="20"/>
  <c r="O1695" i="20" s="1"/>
  <c r="J1695" i="20"/>
  <c r="I1696" i="20"/>
  <c r="O1696" i="20" s="1"/>
  <c r="J1696" i="20"/>
  <c r="I1697" i="20"/>
  <c r="O1697" i="20" s="1"/>
  <c r="J1697" i="20"/>
  <c r="I1698" i="20"/>
  <c r="O1698" i="20" s="1"/>
  <c r="J1698" i="20"/>
  <c r="I1699" i="20"/>
  <c r="O1699" i="20" s="1"/>
  <c r="J1699" i="20"/>
  <c r="I1700" i="20"/>
  <c r="O1700" i="20" s="1"/>
  <c r="J1700" i="20"/>
  <c r="I1701" i="20"/>
  <c r="O1701" i="20" s="1"/>
  <c r="J1701" i="20"/>
  <c r="I1702" i="20"/>
  <c r="O1702" i="20" s="1"/>
  <c r="J1702" i="20"/>
  <c r="I1703" i="20"/>
  <c r="O1703" i="20" s="1"/>
  <c r="J1703" i="20"/>
  <c r="I1704" i="20"/>
  <c r="O1704" i="20" s="1"/>
  <c r="J1704" i="20"/>
  <c r="I1705" i="20"/>
  <c r="O1705" i="20" s="1"/>
  <c r="J1705" i="20"/>
  <c r="I1706" i="20"/>
  <c r="O1706" i="20" s="1"/>
  <c r="J1706" i="20"/>
  <c r="I1707" i="20"/>
  <c r="O1707" i="20" s="1"/>
  <c r="J1707" i="20"/>
  <c r="I1708" i="20"/>
  <c r="O1708" i="20" s="1"/>
  <c r="J1708" i="20"/>
  <c r="I1709" i="20"/>
  <c r="O1709" i="20" s="1"/>
  <c r="J1709" i="20"/>
  <c r="I1710" i="20"/>
  <c r="O1710" i="20" s="1"/>
  <c r="J1710" i="20"/>
  <c r="I1711" i="20"/>
  <c r="O1711" i="20" s="1"/>
  <c r="J1711" i="20"/>
  <c r="I1712" i="20"/>
  <c r="O1712" i="20" s="1"/>
  <c r="J1712" i="20"/>
  <c r="I1713" i="20"/>
  <c r="O1713" i="20" s="1"/>
  <c r="J1713" i="20"/>
  <c r="I1714" i="20"/>
  <c r="O1714" i="20" s="1"/>
  <c r="J1714" i="20"/>
  <c r="I1715" i="20"/>
  <c r="O1715" i="20" s="1"/>
  <c r="J1715" i="20"/>
  <c r="I1716" i="20"/>
  <c r="O1716" i="20" s="1"/>
  <c r="J1716" i="20"/>
  <c r="I1717" i="20"/>
  <c r="O1717" i="20" s="1"/>
  <c r="J1717" i="20"/>
  <c r="I1718" i="20"/>
  <c r="O1718" i="20" s="1"/>
  <c r="J1718" i="20"/>
  <c r="I1719" i="20"/>
  <c r="O1719" i="20" s="1"/>
  <c r="J1719" i="20"/>
  <c r="I1720" i="20"/>
  <c r="O1720" i="20" s="1"/>
  <c r="J1720" i="20"/>
  <c r="I1721" i="20"/>
  <c r="O1721" i="20" s="1"/>
  <c r="J1721" i="20"/>
  <c r="I1722" i="20"/>
  <c r="O1722" i="20" s="1"/>
  <c r="J1722" i="20"/>
  <c r="I1723" i="20"/>
  <c r="O1723" i="20" s="1"/>
  <c r="J1723" i="20"/>
  <c r="I1724" i="20"/>
  <c r="O1724" i="20" s="1"/>
  <c r="J1724" i="20"/>
  <c r="I1725" i="20"/>
  <c r="O1725" i="20" s="1"/>
  <c r="J1725" i="20"/>
  <c r="I1726" i="20"/>
  <c r="O1726" i="20" s="1"/>
  <c r="J1726" i="20"/>
  <c r="I1727" i="20"/>
  <c r="O1727" i="20" s="1"/>
  <c r="J1727" i="20"/>
  <c r="I1728" i="20"/>
  <c r="O1728" i="20" s="1"/>
  <c r="J1728" i="20"/>
  <c r="I1729" i="20"/>
  <c r="O1729" i="20" s="1"/>
  <c r="J1729" i="20"/>
  <c r="I1730" i="20"/>
  <c r="O1730" i="20" s="1"/>
  <c r="J1730" i="20"/>
  <c r="I1731" i="20"/>
  <c r="O1731" i="20" s="1"/>
  <c r="J1731" i="20"/>
  <c r="I1732" i="20"/>
  <c r="O1732" i="20" s="1"/>
  <c r="J1732" i="20"/>
  <c r="I1733" i="20"/>
  <c r="O1733" i="20" s="1"/>
  <c r="J1733" i="20"/>
  <c r="I1734" i="20"/>
  <c r="O1734" i="20" s="1"/>
  <c r="J1734" i="20"/>
  <c r="I1735" i="20"/>
  <c r="O1735" i="20" s="1"/>
  <c r="J1735" i="20"/>
  <c r="I1736" i="20"/>
  <c r="O1736" i="20" s="1"/>
  <c r="J1736" i="20"/>
  <c r="I1737" i="20"/>
  <c r="O1737" i="20" s="1"/>
  <c r="J1737" i="20"/>
  <c r="I1738" i="20"/>
  <c r="O1738" i="20" s="1"/>
  <c r="J1738" i="20"/>
  <c r="I1739" i="20"/>
  <c r="O1739" i="20" s="1"/>
  <c r="J1739" i="20"/>
  <c r="I1740" i="20"/>
  <c r="O1740" i="20" s="1"/>
  <c r="J1740" i="20"/>
  <c r="I1741" i="20"/>
  <c r="O1741" i="20" s="1"/>
  <c r="J1741" i="20"/>
  <c r="I1742" i="20"/>
  <c r="O1742" i="20" s="1"/>
  <c r="J1742" i="20"/>
  <c r="I1743" i="20"/>
  <c r="O1743" i="20" s="1"/>
  <c r="J1743" i="20"/>
  <c r="I1744" i="20"/>
  <c r="O1744" i="20" s="1"/>
  <c r="J1744" i="20"/>
  <c r="I1745" i="20"/>
  <c r="O1745" i="20" s="1"/>
  <c r="J1745" i="20"/>
  <c r="I1746" i="20"/>
  <c r="O1746" i="20" s="1"/>
  <c r="J1746" i="20"/>
  <c r="I1747" i="20"/>
  <c r="O1747" i="20" s="1"/>
  <c r="J1747" i="20"/>
  <c r="I1748" i="20"/>
  <c r="O1748" i="20" s="1"/>
  <c r="J1748" i="20"/>
  <c r="I1749" i="20"/>
  <c r="O1749" i="20" s="1"/>
  <c r="J1749" i="20"/>
  <c r="I1750" i="20"/>
  <c r="O1750" i="20" s="1"/>
  <c r="J1750" i="20"/>
  <c r="I1751" i="20"/>
  <c r="O1751" i="20" s="1"/>
  <c r="J1751" i="20"/>
  <c r="I1752" i="20"/>
  <c r="O1752" i="20" s="1"/>
  <c r="J1752" i="20"/>
  <c r="I1753" i="20"/>
  <c r="O1753" i="20" s="1"/>
  <c r="J1753" i="20"/>
  <c r="I1754" i="20"/>
  <c r="O1754" i="20" s="1"/>
  <c r="J1754" i="20"/>
  <c r="I1755" i="20"/>
  <c r="O1755" i="20" s="1"/>
  <c r="J1755" i="20"/>
  <c r="I1756" i="20"/>
  <c r="O1756" i="20" s="1"/>
  <c r="J1756" i="20"/>
  <c r="I1757" i="20"/>
  <c r="O1757" i="20" s="1"/>
  <c r="J1757" i="20"/>
  <c r="I1758" i="20"/>
  <c r="O1758" i="20" s="1"/>
  <c r="J1758" i="20"/>
  <c r="I1759" i="20"/>
  <c r="O1759" i="20" s="1"/>
  <c r="J1759" i="20"/>
  <c r="I1760" i="20"/>
  <c r="O1760" i="20" s="1"/>
  <c r="J1760" i="20"/>
  <c r="I1761" i="20"/>
  <c r="O1761" i="20" s="1"/>
  <c r="J1761" i="20"/>
  <c r="I1762" i="20"/>
  <c r="O1762" i="20" s="1"/>
  <c r="J1762" i="20"/>
  <c r="I1763" i="20"/>
  <c r="O1763" i="20" s="1"/>
  <c r="J1763" i="20"/>
  <c r="I1764" i="20"/>
  <c r="O1764" i="20" s="1"/>
  <c r="J1764" i="20"/>
  <c r="I1765" i="20"/>
  <c r="O1765" i="20" s="1"/>
  <c r="J1765" i="20"/>
  <c r="I1766" i="20"/>
  <c r="O1766" i="20" s="1"/>
  <c r="J1766" i="20"/>
  <c r="I1767" i="20"/>
  <c r="O1767" i="20" s="1"/>
  <c r="J1767" i="20"/>
  <c r="I1768" i="20"/>
  <c r="O1768" i="20" s="1"/>
  <c r="J1768" i="20"/>
  <c r="I1769" i="20"/>
  <c r="O1769" i="20" s="1"/>
  <c r="J1769" i="20"/>
  <c r="I1770" i="20"/>
  <c r="O1770" i="20" s="1"/>
  <c r="J1770" i="20"/>
  <c r="I1771" i="20"/>
  <c r="O1771" i="20" s="1"/>
  <c r="J1771" i="20"/>
  <c r="I1772" i="20"/>
  <c r="O1772" i="20" s="1"/>
  <c r="J1772" i="20"/>
  <c r="I1773" i="20"/>
  <c r="O1773" i="20" s="1"/>
  <c r="J1773" i="20"/>
  <c r="I1774" i="20"/>
  <c r="O1774" i="20" s="1"/>
  <c r="J1774" i="20"/>
  <c r="I1775" i="20"/>
  <c r="O1775" i="20" s="1"/>
  <c r="J1775" i="20"/>
  <c r="I1776" i="20"/>
  <c r="O1776" i="20" s="1"/>
  <c r="J1776" i="20"/>
  <c r="I1777" i="20"/>
  <c r="O1777" i="20" s="1"/>
  <c r="J1777" i="20"/>
  <c r="I1778" i="20"/>
  <c r="O1778" i="20" s="1"/>
  <c r="J1778" i="20"/>
  <c r="I1779" i="20"/>
  <c r="O1779" i="20" s="1"/>
  <c r="J1779" i="20"/>
  <c r="I1780" i="20"/>
  <c r="O1780" i="20" s="1"/>
  <c r="J1780" i="20"/>
  <c r="I1781" i="20"/>
  <c r="O1781" i="20" s="1"/>
  <c r="J1781" i="20"/>
  <c r="I1782" i="20"/>
  <c r="O1782" i="20" s="1"/>
  <c r="J1782" i="20"/>
  <c r="I1783" i="20"/>
  <c r="O1783" i="20" s="1"/>
  <c r="J1783" i="20"/>
  <c r="I1784" i="20"/>
  <c r="O1784" i="20" s="1"/>
  <c r="J1784" i="20"/>
  <c r="I1785" i="20"/>
  <c r="O1785" i="20" s="1"/>
  <c r="J1785" i="20"/>
  <c r="I1786" i="20"/>
  <c r="O1786" i="20" s="1"/>
  <c r="J1786" i="20"/>
  <c r="I1787" i="20"/>
  <c r="O1787" i="20" s="1"/>
  <c r="J1787" i="20"/>
  <c r="I1788" i="20"/>
  <c r="O1788" i="20" s="1"/>
  <c r="J1788" i="20"/>
  <c r="I1789" i="20"/>
  <c r="O1789" i="20" s="1"/>
  <c r="J1789" i="20"/>
  <c r="I1790" i="20"/>
  <c r="O1790" i="20" s="1"/>
  <c r="J1790" i="20"/>
  <c r="I1791" i="20"/>
  <c r="O1791" i="20" s="1"/>
  <c r="J1791" i="20"/>
  <c r="I1792" i="20"/>
  <c r="O1792" i="20" s="1"/>
  <c r="J1792" i="20"/>
  <c r="I1793" i="20"/>
  <c r="O1793" i="20" s="1"/>
  <c r="J1793" i="20"/>
  <c r="I1794" i="20"/>
  <c r="O1794" i="20" s="1"/>
  <c r="J1794" i="20"/>
  <c r="I1795" i="20"/>
  <c r="O1795" i="20" s="1"/>
  <c r="J1795" i="20"/>
  <c r="I1796" i="20"/>
  <c r="O1796" i="20" s="1"/>
  <c r="J1796" i="20"/>
  <c r="I1797" i="20"/>
  <c r="O1797" i="20" s="1"/>
  <c r="J1797" i="20"/>
  <c r="I1798" i="20"/>
  <c r="O1798" i="20" s="1"/>
  <c r="J1798" i="20"/>
  <c r="I1799" i="20"/>
  <c r="O1799" i="20" s="1"/>
  <c r="J1799" i="20"/>
  <c r="I1800" i="20"/>
  <c r="O1800" i="20" s="1"/>
  <c r="J1800" i="20"/>
  <c r="I1801" i="20"/>
  <c r="O1801" i="20" s="1"/>
  <c r="J1801" i="20"/>
  <c r="I1802" i="20"/>
  <c r="O1802" i="20" s="1"/>
  <c r="J1802" i="20"/>
  <c r="I1803" i="20"/>
  <c r="O1803" i="20" s="1"/>
  <c r="J1803" i="20"/>
  <c r="I1804" i="20"/>
  <c r="O1804" i="20" s="1"/>
  <c r="J1804" i="20"/>
  <c r="I1805" i="20"/>
  <c r="O1805" i="20" s="1"/>
  <c r="J1805" i="20"/>
  <c r="I1806" i="20"/>
  <c r="O1806" i="20" s="1"/>
  <c r="J1806" i="20"/>
  <c r="I1807" i="20"/>
  <c r="O1807" i="20" s="1"/>
  <c r="J1807" i="20"/>
  <c r="I1808" i="20"/>
  <c r="O1808" i="20" s="1"/>
  <c r="J1808" i="20"/>
  <c r="I1809" i="20"/>
  <c r="O1809" i="20" s="1"/>
  <c r="J1809" i="20"/>
  <c r="I1810" i="20"/>
  <c r="O1810" i="20" s="1"/>
  <c r="J1810" i="20"/>
  <c r="I1811" i="20"/>
  <c r="O1811" i="20" s="1"/>
  <c r="J1811" i="20"/>
  <c r="I1812" i="20"/>
  <c r="O1812" i="20" s="1"/>
  <c r="J1812" i="20"/>
  <c r="I1813" i="20"/>
  <c r="O1813" i="20" s="1"/>
  <c r="J1813" i="20"/>
  <c r="I1814" i="20"/>
  <c r="O1814" i="20" s="1"/>
  <c r="J1814" i="20"/>
  <c r="I1815" i="20"/>
  <c r="O1815" i="20" s="1"/>
  <c r="J1815" i="20"/>
  <c r="I1816" i="20"/>
  <c r="O1816" i="20" s="1"/>
  <c r="J1816" i="20"/>
  <c r="I1817" i="20"/>
  <c r="O1817" i="20" s="1"/>
  <c r="J1817" i="20"/>
  <c r="I1818" i="20"/>
  <c r="O1818" i="20" s="1"/>
  <c r="J1818" i="20"/>
  <c r="I1819" i="20"/>
  <c r="O1819" i="20" s="1"/>
  <c r="J1819" i="20"/>
  <c r="I1820" i="20"/>
  <c r="O1820" i="20" s="1"/>
  <c r="J1820" i="20"/>
  <c r="I1821" i="20"/>
  <c r="O1821" i="20" s="1"/>
  <c r="J1821" i="20"/>
  <c r="I1822" i="20"/>
  <c r="O1822" i="20" s="1"/>
  <c r="J1822" i="20"/>
  <c r="I1823" i="20"/>
  <c r="O1823" i="20" s="1"/>
  <c r="J1823" i="20"/>
  <c r="I1824" i="20"/>
  <c r="O1824" i="20" s="1"/>
  <c r="J1824" i="20"/>
  <c r="I1825" i="20"/>
  <c r="O1825" i="20" s="1"/>
  <c r="J1825" i="20"/>
  <c r="I1826" i="20"/>
  <c r="O1826" i="20" s="1"/>
  <c r="J1826" i="20"/>
  <c r="I1827" i="20"/>
  <c r="O1827" i="20" s="1"/>
  <c r="J1827" i="20"/>
  <c r="I1828" i="20"/>
  <c r="O1828" i="20" s="1"/>
  <c r="J1828" i="20"/>
  <c r="I1829" i="20"/>
  <c r="O1829" i="20" s="1"/>
  <c r="J1829" i="20"/>
  <c r="I1830" i="20"/>
  <c r="O1830" i="20" s="1"/>
  <c r="J1830" i="20"/>
  <c r="I1831" i="20"/>
  <c r="O1831" i="20" s="1"/>
  <c r="J1831" i="20"/>
  <c r="I1832" i="20"/>
  <c r="O1832" i="20" s="1"/>
  <c r="J1832" i="20"/>
  <c r="I1833" i="20"/>
  <c r="O1833" i="20" s="1"/>
  <c r="J1833" i="20"/>
  <c r="I1834" i="20"/>
  <c r="O1834" i="20" s="1"/>
  <c r="J1834" i="20"/>
  <c r="I1835" i="20"/>
  <c r="O1835" i="20" s="1"/>
  <c r="J1835" i="20"/>
  <c r="I1836" i="20"/>
  <c r="O1836" i="20" s="1"/>
  <c r="J1836" i="20"/>
  <c r="I1837" i="20"/>
  <c r="O1837" i="20" s="1"/>
  <c r="J1837" i="20"/>
  <c r="I1838" i="20"/>
  <c r="O1838" i="20" s="1"/>
  <c r="J1838" i="20"/>
  <c r="I1839" i="20"/>
  <c r="O1839" i="20" s="1"/>
  <c r="J1839" i="20"/>
  <c r="I1840" i="20"/>
  <c r="O1840" i="20" s="1"/>
  <c r="J1840" i="20"/>
  <c r="I1841" i="20"/>
  <c r="O1841" i="20" s="1"/>
  <c r="J1841" i="20"/>
  <c r="I1842" i="20"/>
  <c r="O1842" i="20" s="1"/>
  <c r="J1842" i="20"/>
  <c r="I1843" i="20"/>
  <c r="O1843" i="20" s="1"/>
  <c r="J1843" i="20"/>
  <c r="I1844" i="20"/>
  <c r="O1844" i="20" s="1"/>
  <c r="J1844" i="20"/>
  <c r="I1845" i="20"/>
  <c r="O1845" i="20" s="1"/>
  <c r="J1845" i="20"/>
  <c r="I1846" i="20"/>
  <c r="O1846" i="20" s="1"/>
  <c r="J1846" i="20"/>
  <c r="I1847" i="20"/>
  <c r="O1847" i="20" s="1"/>
  <c r="J1847" i="20"/>
  <c r="I1848" i="20"/>
  <c r="O1848" i="20" s="1"/>
  <c r="J1848" i="20"/>
  <c r="I1849" i="20"/>
  <c r="O1849" i="20" s="1"/>
  <c r="J1849" i="20"/>
  <c r="I1850" i="20"/>
  <c r="O1850" i="20" s="1"/>
  <c r="J1850" i="20"/>
  <c r="I1851" i="20"/>
  <c r="O1851" i="20" s="1"/>
  <c r="J1851" i="20"/>
  <c r="I1852" i="20"/>
  <c r="O1852" i="20" s="1"/>
  <c r="J1852" i="20"/>
  <c r="I1853" i="20"/>
  <c r="O1853" i="20" s="1"/>
  <c r="J1853" i="20"/>
  <c r="I1854" i="20"/>
  <c r="O1854" i="20" s="1"/>
  <c r="J1854" i="20"/>
  <c r="I1855" i="20"/>
  <c r="O1855" i="20" s="1"/>
  <c r="J1855" i="20"/>
  <c r="I1856" i="20"/>
  <c r="O1856" i="20" s="1"/>
  <c r="J1856" i="20"/>
  <c r="I1857" i="20"/>
  <c r="O1857" i="20" s="1"/>
  <c r="J1857" i="20"/>
  <c r="I1858" i="20"/>
  <c r="O1858" i="20" s="1"/>
  <c r="J1858" i="20"/>
  <c r="I1859" i="20"/>
  <c r="O1859" i="20" s="1"/>
  <c r="J1859" i="20"/>
  <c r="I1860" i="20"/>
  <c r="O1860" i="20" s="1"/>
  <c r="J1860" i="20"/>
  <c r="I1861" i="20"/>
  <c r="O1861" i="20" s="1"/>
  <c r="J1861" i="20"/>
  <c r="I1862" i="20"/>
  <c r="O1862" i="20" s="1"/>
  <c r="J1862" i="20"/>
  <c r="I1863" i="20"/>
  <c r="O1863" i="20" s="1"/>
  <c r="J1863" i="20"/>
  <c r="I1864" i="20"/>
  <c r="O1864" i="20" s="1"/>
  <c r="J1864" i="20"/>
  <c r="I1865" i="20"/>
  <c r="O1865" i="20" s="1"/>
  <c r="J1865" i="20"/>
  <c r="I1866" i="20"/>
  <c r="O1866" i="20" s="1"/>
  <c r="J1866" i="20"/>
  <c r="I1867" i="20"/>
  <c r="O1867" i="20" s="1"/>
  <c r="J1867" i="20"/>
  <c r="I1868" i="20"/>
  <c r="O1868" i="20" s="1"/>
  <c r="J1868" i="20"/>
  <c r="I1869" i="20"/>
  <c r="O1869" i="20" s="1"/>
  <c r="J1869" i="20"/>
  <c r="I1870" i="20"/>
  <c r="O1870" i="20" s="1"/>
  <c r="J1870" i="20"/>
  <c r="I1871" i="20"/>
  <c r="O1871" i="20" s="1"/>
  <c r="J1871" i="20"/>
  <c r="I1872" i="20"/>
  <c r="O1872" i="20" s="1"/>
  <c r="J1872" i="20"/>
  <c r="I1873" i="20"/>
  <c r="O1873" i="20" s="1"/>
  <c r="J1873" i="20"/>
  <c r="I1874" i="20"/>
  <c r="O1874" i="20" s="1"/>
  <c r="J1874" i="20"/>
  <c r="I1875" i="20"/>
  <c r="O1875" i="20" s="1"/>
  <c r="J1875" i="20"/>
  <c r="I1876" i="20"/>
  <c r="O1876" i="20" s="1"/>
  <c r="J1876" i="20"/>
  <c r="I1877" i="20"/>
  <c r="O1877" i="20" s="1"/>
  <c r="J1877" i="20"/>
  <c r="I1878" i="20"/>
  <c r="O1878" i="20" s="1"/>
  <c r="J1878" i="20"/>
  <c r="I1879" i="20"/>
  <c r="O1879" i="20" s="1"/>
  <c r="J1879" i="20"/>
  <c r="I1880" i="20"/>
  <c r="O1880" i="20" s="1"/>
  <c r="J1880" i="20"/>
  <c r="I1881" i="20"/>
  <c r="O1881" i="20" s="1"/>
  <c r="J1881" i="20"/>
  <c r="I1882" i="20"/>
  <c r="O1882" i="20" s="1"/>
  <c r="J1882" i="20"/>
  <c r="I1883" i="20"/>
  <c r="O1883" i="20" s="1"/>
  <c r="J1883" i="20"/>
  <c r="I1884" i="20"/>
  <c r="O1884" i="20" s="1"/>
  <c r="J1884" i="20"/>
  <c r="I1885" i="20"/>
  <c r="O1885" i="20" s="1"/>
  <c r="J1885" i="20"/>
  <c r="I1886" i="20"/>
  <c r="O1886" i="20" s="1"/>
  <c r="J1886" i="20"/>
  <c r="I1887" i="20"/>
  <c r="O1887" i="20" s="1"/>
  <c r="J1887" i="20"/>
  <c r="I1888" i="20"/>
  <c r="O1888" i="20" s="1"/>
  <c r="J1888" i="20"/>
  <c r="I1889" i="20"/>
  <c r="O1889" i="20" s="1"/>
  <c r="J1889" i="20"/>
  <c r="I1890" i="20"/>
  <c r="O1890" i="20" s="1"/>
  <c r="J1890" i="20"/>
  <c r="I1891" i="20"/>
  <c r="O1891" i="20" s="1"/>
  <c r="J1891" i="20"/>
  <c r="I1892" i="20"/>
  <c r="O1892" i="20" s="1"/>
  <c r="J1892" i="20"/>
  <c r="I1893" i="20"/>
  <c r="O1893" i="20" s="1"/>
  <c r="J1893" i="20"/>
  <c r="I1894" i="20"/>
  <c r="O1894" i="20" s="1"/>
  <c r="J1894" i="20"/>
  <c r="I1895" i="20"/>
  <c r="O1895" i="20" s="1"/>
  <c r="J1895" i="20"/>
  <c r="I1896" i="20"/>
  <c r="O1896" i="20" s="1"/>
  <c r="J1896" i="20"/>
  <c r="I1897" i="20"/>
  <c r="O1897" i="20" s="1"/>
  <c r="J1897" i="20"/>
  <c r="I1898" i="20"/>
  <c r="O1898" i="20" s="1"/>
  <c r="J1898" i="20"/>
  <c r="I1899" i="20"/>
  <c r="O1899" i="20" s="1"/>
  <c r="J1899" i="20"/>
  <c r="I1900" i="20"/>
  <c r="O1900" i="20" s="1"/>
  <c r="J1900" i="20"/>
  <c r="I1901" i="20"/>
  <c r="O1901" i="20" s="1"/>
  <c r="J1901" i="20"/>
  <c r="I1902" i="20"/>
  <c r="O1902" i="20" s="1"/>
  <c r="J1902" i="20"/>
  <c r="I1903" i="20"/>
  <c r="O1903" i="20" s="1"/>
  <c r="J1903" i="20"/>
  <c r="I1904" i="20"/>
  <c r="O1904" i="20" s="1"/>
  <c r="J1904" i="20"/>
  <c r="I1905" i="20"/>
  <c r="O1905" i="20" s="1"/>
  <c r="J1905" i="20"/>
  <c r="I1906" i="20"/>
  <c r="O1906" i="20" s="1"/>
  <c r="J1906" i="20"/>
  <c r="I1907" i="20"/>
  <c r="O1907" i="20" s="1"/>
  <c r="J1907" i="20"/>
  <c r="I1908" i="20"/>
  <c r="O1908" i="20" s="1"/>
  <c r="J1908" i="20"/>
  <c r="I1909" i="20"/>
  <c r="O1909" i="20" s="1"/>
  <c r="J1909" i="20"/>
  <c r="I1910" i="20"/>
  <c r="O1910" i="20" s="1"/>
  <c r="J1910" i="20"/>
  <c r="I1911" i="20"/>
  <c r="O1911" i="20" s="1"/>
  <c r="J1911" i="20"/>
  <c r="I1912" i="20"/>
  <c r="O1912" i="20" s="1"/>
  <c r="J1912" i="20"/>
  <c r="I1913" i="20"/>
  <c r="O1913" i="20" s="1"/>
  <c r="J1913" i="20"/>
  <c r="I1914" i="20"/>
  <c r="O1914" i="20" s="1"/>
  <c r="J1914" i="20"/>
  <c r="I1915" i="20"/>
  <c r="O1915" i="20" s="1"/>
  <c r="J1915" i="20"/>
  <c r="I1916" i="20"/>
  <c r="O1916" i="20" s="1"/>
  <c r="J1916" i="20"/>
  <c r="I1917" i="20"/>
  <c r="O1917" i="20" s="1"/>
  <c r="J1917" i="20"/>
  <c r="I1918" i="20"/>
  <c r="O1918" i="20" s="1"/>
  <c r="J1918" i="20"/>
  <c r="I1919" i="20"/>
  <c r="O1919" i="20" s="1"/>
  <c r="J1919" i="20"/>
  <c r="I1920" i="20"/>
  <c r="O1920" i="20" s="1"/>
  <c r="J1920" i="20"/>
  <c r="I1921" i="20"/>
  <c r="O1921" i="20" s="1"/>
  <c r="J1921" i="20"/>
  <c r="I1922" i="20"/>
  <c r="O1922" i="20" s="1"/>
  <c r="J1922" i="20"/>
  <c r="I1923" i="20"/>
  <c r="O1923" i="20" s="1"/>
  <c r="J1923" i="20"/>
  <c r="I1924" i="20"/>
  <c r="O1924" i="20" s="1"/>
  <c r="J1924" i="20"/>
  <c r="I1925" i="20"/>
  <c r="O1925" i="20" s="1"/>
  <c r="J1925" i="20"/>
  <c r="I1926" i="20"/>
  <c r="O1926" i="20" s="1"/>
  <c r="J1926" i="20"/>
  <c r="I1927" i="20"/>
  <c r="O1927" i="20" s="1"/>
  <c r="J1927" i="20"/>
  <c r="I1928" i="20"/>
  <c r="O1928" i="20" s="1"/>
  <c r="J1928" i="20"/>
  <c r="I1929" i="20"/>
  <c r="O1929" i="20" s="1"/>
  <c r="J1929" i="20"/>
  <c r="I1930" i="20"/>
  <c r="O1930" i="20" s="1"/>
  <c r="J1930" i="20"/>
  <c r="I1931" i="20"/>
  <c r="O1931" i="20" s="1"/>
  <c r="J1931" i="20"/>
  <c r="I1932" i="20"/>
  <c r="O1932" i="20" s="1"/>
  <c r="J1932" i="20"/>
  <c r="I1933" i="20"/>
  <c r="O1933" i="20" s="1"/>
  <c r="J1933" i="20"/>
  <c r="I1934" i="20"/>
  <c r="O1934" i="20" s="1"/>
  <c r="J1934" i="20"/>
  <c r="I1935" i="20"/>
  <c r="O1935" i="20" s="1"/>
  <c r="J1935" i="20"/>
  <c r="I1936" i="20"/>
  <c r="O1936" i="20" s="1"/>
  <c r="J1936" i="20"/>
  <c r="I1937" i="20"/>
  <c r="O1937" i="20" s="1"/>
  <c r="J1937" i="20"/>
  <c r="I1938" i="20"/>
  <c r="O1938" i="20" s="1"/>
  <c r="J1938" i="20"/>
  <c r="I1939" i="20"/>
  <c r="O1939" i="20" s="1"/>
  <c r="J1939" i="20"/>
  <c r="I1940" i="20"/>
  <c r="O1940" i="20" s="1"/>
  <c r="J1940" i="20"/>
  <c r="I1941" i="20"/>
  <c r="O1941" i="20" s="1"/>
  <c r="J1941" i="20"/>
  <c r="I1942" i="20"/>
  <c r="O1942" i="20" s="1"/>
  <c r="J1942" i="20"/>
  <c r="I1943" i="20"/>
  <c r="O1943" i="20" s="1"/>
  <c r="J1943" i="20"/>
  <c r="I1944" i="20"/>
  <c r="O1944" i="20" s="1"/>
  <c r="J1944" i="20"/>
  <c r="I1945" i="20"/>
  <c r="O1945" i="20" s="1"/>
  <c r="J1945" i="20"/>
  <c r="I1946" i="20"/>
  <c r="O1946" i="20" s="1"/>
  <c r="J1946" i="20"/>
  <c r="I1947" i="20"/>
  <c r="O1947" i="20" s="1"/>
  <c r="J1947" i="20"/>
  <c r="I1948" i="20"/>
  <c r="O1948" i="20" s="1"/>
  <c r="J1948" i="20"/>
  <c r="I1949" i="20"/>
  <c r="O1949" i="20" s="1"/>
  <c r="J1949" i="20"/>
  <c r="I1950" i="20"/>
  <c r="O1950" i="20" s="1"/>
  <c r="J1950" i="20"/>
  <c r="I1951" i="20"/>
  <c r="O1951" i="20" s="1"/>
  <c r="J1951" i="20"/>
  <c r="I1952" i="20"/>
  <c r="O1952" i="20" s="1"/>
  <c r="J1952" i="20"/>
  <c r="I1953" i="20"/>
  <c r="O1953" i="20" s="1"/>
  <c r="J1953" i="20"/>
  <c r="I1954" i="20"/>
  <c r="O1954" i="20" s="1"/>
  <c r="J1954" i="20"/>
  <c r="I1955" i="20"/>
  <c r="O1955" i="20" s="1"/>
  <c r="J1955" i="20"/>
  <c r="I1956" i="20"/>
  <c r="O1956" i="20" s="1"/>
  <c r="J1956" i="20"/>
  <c r="I1957" i="20"/>
  <c r="O1957" i="20" s="1"/>
  <c r="J1957" i="20"/>
  <c r="I1958" i="20"/>
  <c r="O1958" i="20" s="1"/>
  <c r="J1958" i="20"/>
  <c r="I1959" i="20"/>
  <c r="O1959" i="20" s="1"/>
  <c r="J1959" i="20"/>
  <c r="I1960" i="20"/>
  <c r="O1960" i="20" s="1"/>
  <c r="J1960" i="20"/>
  <c r="I1961" i="20"/>
  <c r="O1961" i="20" s="1"/>
  <c r="J1961" i="20"/>
  <c r="I1962" i="20"/>
  <c r="O1962" i="20" s="1"/>
  <c r="J1962" i="20"/>
  <c r="I1963" i="20"/>
  <c r="O1963" i="20" s="1"/>
  <c r="J1963" i="20"/>
  <c r="I1964" i="20"/>
  <c r="O1964" i="20" s="1"/>
  <c r="J1964" i="20"/>
  <c r="I1965" i="20"/>
  <c r="O1965" i="20" s="1"/>
  <c r="J1965" i="20"/>
  <c r="I1966" i="20"/>
  <c r="O1966" i="20" s="1"/>
  <c r="J1966" i="20"/>
  <c r="I1967" i="20"/>
  <c r="O1967" i="20" s="1"/>
  <c r="J1967" i="20"/>
  <c r="I1968" i="20"/>
  <c r="O1968" i="20" s="1"/>
  <c r="J1968" i="20"/>
  <c r="I1969" i="20"/>
  <c r="O1969" i="20" s="1"/>
  <c r="J1969" i="20"/>
  <c r="I1970" i="20"/>
  <c r="O1970" i="20" s="1"/>
  <c r="J1970" i="20"/>
  <c r="I1971" i="20"/>
  <c r="O1971" i="20" s="1"/>
  <c r="J1971" i="20"/>
  <c r="I1972" i="20"/>
  <c r="O1972" i="20" s="1"/>
  <c r="J1972" i="20"/>
  <c r="I1973" i="20"/>
  <c r="O1973" i="20" s="1"/>
  <c r="J1973" i="20"/>
  <c r="I1974" i="20"/>
  <c r="O1974" i="20" s="1"/>
  <c r="J1974" i="20"/>
  <c r="I1975" i="20"/>
  <c r="O1975" i="20" s="1"/>
  <c r="J1975" i="20"/>
  <c r="I1976" i="20"/>
  <c r="O1976" i="20" s="1"/>
  <c r="J1976" i="20"/>
  <c r="I1977" i="20"/>
  <c r="O1977" i="20" s="1"/>
  <c r="J1977" i="20"/>
  <c r="I1978" i="20"/>
  <c r="O1978" i="20" s="1"/>
  <c r="J1978" i="20"/>
  <c r="I1979" i="20"/>
  <c r="O1979" i="20" s="1"/>
  <c r="J1979" i="20"/>
  <c r="I1980" i="20"/>
  <c r="O1980" i="20" s="1"/>
  <c r="J1980" i="20"/>
  <c r="I1981" i="20"/>
  <c r="O1981" i="20" s="1"/>
  <c r="J1981" i="20"/>
  <c r="I1982" i="20"/>
  <c r="O1982" i="20" s="1"/>
  <c r="J1982" i="20"/>
  <c r="I1983" i="20"/>
  <c r="O1983" i="20" s="1"/>
  <c r="J1983" i="20"/>
  <c r="I1984" i="20"/>
  <c r="O1984" i="20" s="1"/>
  <c r="J1984" i="20"/>
  <c r="I1985" i="20"/>
  <c r="O1985" i="20" s="1"/>
  <c r="J1985" i="20"/>
  <c r="I1986" i="20"/>
  <c r="O1986" i="20" s="1"/>
  <c r="J1986" i="20"/>
  <c r="I1987" i="20"/>
  <c r="O1987" i="20" s="1"/>
  <c r="J1987" i="20"/>
  <c r="I1988" i="20"/>
  <c r="O1988" i="20" s="1"/>
  <c r="J1988" i="20"/>
  <c r="I1989" i="20"/>
  <c r="O1989" i="20" s="1"/>
  <c r="J1989" i="20"/>
  <c r="I1990" i="20"/>
  <c r="O1990" i="20" s="1"/>
  <c r="J1990" i="20"/>
  <c r="I1991" i="20"/>
  <c r="O1991" i="20" s="1"/>
  <c r="J1991" i="20"/>
  <c r="I1992" i="20"/>
  <c r="O1992" i="20" s="1"/>
  <c r="J1992" i="20"/>
  <c r="I1993" i="20"/>
  <c r="O1993" i="20" s="1"/>
  <c r="J1993" i="20"/>
  <c r="I1994" i="20"/>
  <c r="O1994" i="20" s="1"/>
  <c r="J1994" i="20"/>
  <c r="I1995" i="20"/>
  <c r="O1995" i="20" s="1"/>
  <c r="J1995" i="20"/>
  <c r="I1996" i="20"/>
  <c r="O1996" i="20" s="1"/>
  <c r="J1996" i="20"/>
  <c r="I1997" i="20"/>
  <c r="O1997" i="20" s="1"/>
  <c r="J1997" i="20"/>
  <c r="I1998" i="20"/>
  <c r="O1998" i="20" s="1"/>
  <c r="J1998" i="20"/>
  <c r="I1999" i="20"/>
  <c r="O1999" i="20" s="1"/>
  <c r="J1999" i="20"/>
  <c r="I2000" i="20"/>
  <c r="O2000" i="20" s="1"/>
  <c r="J2000" i="20"/>
  <c r="I2001" i="20"/>
  <c r="O2001" i="20" s="1"/>
  <c r="J2001" i="20"/>
  <c r="I2002" i="20"/>
  <c r="O2002" i="20" s="1"/>
  <c r="J2002" i="20"/>
  <c r="I2003" i="20"/>
  <c r="O2003" i="20" s="1"/>
  <c r="J2003" i="20"/>
  <c r="I2004" i="20"/>
  <c r="O2004" i="20" s="1"/>
  <c r="J2004" i="20"/>
  <c r="I2005" i="20"/>
  <c r="O2005" i="20" s="1"/>
  <c r="J2005" i="20"/>
  <c r="I2006" i="20"/>
  <c r="O2006" i="20" s="1"/>
  <c r="J2006" i="20"/>
  <c r="I2007" i="20"/>
  <c r="O2007" i="20" s="1"/>
  <c r="J2007" i="20"/>
  <c r="I2008" i="20"/>
  <c r="O2008" i="20" s="1"/>
  <c r="J2008" i="20"/>
  <c r="I2009" i="20"/>
  <c r="O2009" i="20" s="1"/>
  <c r="J2009" i="20"/>
  <c r="I2010" i="20"/>
  <c r="O2010" i="20" s="1"/>
  <c r="J2010" i="20"/>
  <c r="I2011" i="20"/>
  <c r="O2011" i="20" s="1"/>
  <c r="J2011" i="20"/>
  <c r="I2012" i="20"/>
  <c r="O2012" i="20" s="1"/>
  <c r="J2012" i="20"/>
  <c r="I2013" i="20"/>
  <c r="O2013" i="20" s="1"/>
  <c r="J2013" i="20"/>
  <c r="I2014" i="20"/>
  <c r="O2014" i="20" s="1"/>
  <c r="J2014" i="20"/>
  <c r="I2015" i="20"/>
  <c r="O2015" i="20" s="1"/>
  <c r="J2015" i="20"/>
  <c r="I2016" i="20"/>
  <c r="O2016" i="20" s="1"/>
  <c r="J2016" i="20"/>
  <c r="I2017" i="20"/>
  <c r="O2017" i="20" s="1"/>
  <c r="J2017" i="20"/>
  <c r="I2018" i="20"/>
  <c r="O2018" i="20" s="1"/>
  <c r="J2018" i="20"/>
  <c r="I2019" i="20"/>
  <c r="O2019" i="20" s="1"/>
  <c r="J2019" i="20"/>
  <c r="I2020" i="20"/>
  <c r="O2020" i="20" s="1"/>
  <c r="J2020" i="20"/>
  <c r="I2021" i="20"/>
  <c r="O2021" i="20" s="1"/>
  <c r="J2021" i="20"/>
  <c r="I2022" i="20"/>
  <c r="O2022" i="20" s="1"/>
  <c r="J2022" i="20"/>
  <c r="I2023" i="20"/>
  <c r="O2023" i="20" s="1"/>
  <c r="J2023" i="20"/>
  <c r="I2024" i="20"/>
  <c r="O2024" i="20" s="1"/>
  <c r="J2024" i="20"/>
  <c r="I2025" i="20"/>
  <c r="O2025" i="20" s="1"/>
  <c r="J2025" i="20"/>
  <c r="I2026" i="20"/>
  <c r="O2026" i="20" s="1"/>
  <c r="J2026" i="20"/>
  <c r="I2027" i="20"/>
  <c r="O2027" i="20" s="1"/>
  <c r="J2027" i="20"/>
  <c r="I2028" i="20"/>
  <c r="O2028" i="20" s="1"/>
  <c r="J2028" i="20"/>
  <c r="I2029" i="20"/>
  <c r="O2029" i="20" s="1"/>
  <c r="J2029" i="20"/>
  <c r="I2030" i="20"/>
  <c r="O2030" i="20" s="1"/>
  <c r="J2030" i="20"/>
  <c r="I2031" i="20"/>
  <c r="O2031" i="20" s="1"/>
  <c r="J2031" i="20"/>
  <c r="I2032" i="20"/>
  <c r="O2032" i="20" s="1"/>
  <c r="J2032" i="20"/>
  <c r="I2033" i="20"/>
  <c r="O2033" i="20" s="1"/>
  <c r="J2033" i="20"/>
  <c r="I2034" i="20"/>
  <c r="O2034" i="20" s="1"/>
  <c r="J2034" i="20"/>
  <c r="I2035" i="20"/>
  <c r="O2035" i="20" s="1"/>
  <c r="J2035" i="20"/>
  <c r="I2036" i="20"/>
  <c r="O2036" i="20" s="1"/>
  <c r="J2036" i="20"/>
  <c r="I2037" i="20"/>
  <c r="O2037" i="20" s="1"/>
  <c r="J2037" i="20"/>
  <c r="I2038" i="20"/>
  <c r="O2038" i="20" s="1"/>
  <c r="J2038" i="20"/>
  <c r="I2039" i="20"/>
  <c r="O2039" i="20" s="1"/>
  <c r="J2039" i="20"/>
  <c r="I2040" i="20"/>
  <c r="O2040" i="20" s="1"/>
  <c r="J2040" i="20"/>
  <c r="I2041" i="20"/>
  <c r="O2041" i="20" s="1"/>
  <c r="J2041" i="20"/>
  <c r="I2042" i="20"/>
  <c r="O2042" i="20" s="1"/>
  <c r="J2042" i="20"/>
  <c r="I2043" i="20"/>
  <c r="O2043" i="20" s="1"/>
  <c r="J2043" i="20"/>
  <c r="I2044" i="20"/>
  <c r="O2044" i="20" s="1"/>
  <c r="J2044" i="20"/>
  <c r="I2045" i="20"/>
  <c r="O2045" i="20" s="1"/>
  <c r="J2045" i="20"/>
  <c r="I2046" i="20"/>
  <c r="O2046" i="20" s="1"/>
  <c r="J2046" i="20"/>
  <c r="I2047" i="20"/>
  <c r="O2047" i="20" s="1"/>
  <c r="J2047" i="20"/>
  <c r="I2048" i="20"/>
  <c r="O2048" i="20" s="1"/>
  <c r="J2048" i="20"/>
  <c r="I2049" i="20"/>
  <c r="O2049" i="20" s="1"/>
  <c r="J2049" i="20"/>
  <c r="I2050" i="20"/>
  <c r="O2050" i="20" s="1"/>
  <c r="J2050" i="20"/>
  <c r="I2051" i="20"/>
  <c r="O2051" i="20" s="1"/>
  <c r="J2051" i="20"/>
  <c r="I2052" i="20"/>
  <c r="O2052" i="20" s="1"/>
  <c r="J2052" i="20"/>
  <c r="I2053" i="20"/>
  <c r="O2053" i="20" s="1"/>
  <c r="J2053" i="20"/>
  <c r="I2054" i="20"/>
  <c r="O2054" i="20" s="1"/>
  <c r="J2054" i="20"/>
  <c r="I2055" i="20"/>
  <c r="O2055" i="20" s="1"/>
  <c r="J2055" i="20"/>
  <c r="I2056" i="20"/>
  <c r="O2056" i="20" s="1"/>
  <c r="J2056" i="20"/>
  <c r="I2057" i="20"/>
  <c r="O2057" i="20" s="1"/>
  <c r="J2057" i="20"/>
  <c r="I2058" i="20"/>
  <c r="O2058" i="20" s="1"/>
  <c r="J2058" i="20"/>
  <c r="I2059" i="20"/>
  <c r="O2059" i="20" s="1"/>
  <c r="J2059" i="20"/>
  <c r="I2060" i="20"/>
  <c r="O2060" i="20" s="1"/>
  <c r="J2060" i="20"/>
  <c r="I2061" i="20"/>
  <c r="O2061" i="20" s="1"/>
  <c r="J2061" i="20"/>
  <c r="I2062" i="20"/>
  <c r="O2062" i="20" s="1"/>
  <c r="J2062" i="20"/>
  <c r="I2063" i="20"/>
  <c r="O2063" i="20" s="1"/>
  <c r="J2063" i="20"/>
  <c r="I2064" i="20"/>
  <c r="O2064" i="20" s="1"/>
  <c r="J2064" i="20"/>
  <c r="I2065" i="20"/>
  <c r="O2065" i="20" s="1"/>
  <c r="J2065" i="20"/>
  <c r="I2066" i="20"/>
  <c r="O2066" i="20" s="1"/>
  <c r="J2066" i="20"/>
  <c r="I2067" i="20"/>
  <c r="O2067" i="20" s="1"/>
  <c r="J2067" i="20"/>
  <c r="I2068" i="20"/>
  <c r="O2068" i="20" s="1"/>
  <c r="J2068" i="20"/>
  <c r="I2069" i="20"/>
  <c r="O2069" i="20" s="1"/>
  <c r="J2069" i="20"/>
  <c r="I2070" i="20"/>
  <c r="O2070" i="20" s="1"/>
  <c r="J2070" i="20"/>
  <c r="I2071" i="20"/>
  <c r="O2071" i="20" s="1"/>
  <c r="J2071" i="20"/>
  <c r="I2072" i="20"/>
  <c r="O2072" i="20" s="1"/>
  <c r="J2072" i="20"/>
  <c r="I2073" i="20"/>
  <c r="O2073" i="20" s="1"/>
  <c r="J2073" i="20"/>
  <c r="I2074" i="20"/>
  <c r="O2074" i="20" s="1"/>
  <c r="J2074" i="20"/>
  <c r="I2075" i="20"/>
  <c r="O2075" i="20" s="1"/>
  <c r="J2075" i="20"/>
  <c r="I2076" i="20"/>
  <c r="O2076" i="20" s="1"/>
  <c r="J2076" i="20"/>
  <c r="I2077" i="20"/>
  <c r="O2077" i="20" s="1"/>
  <c r="J2077" i="20"/>
  <c r="I2078" i="20"/>
  <c r="O2078" i="20" s="1"/>
  <c r="J2078" i="20"/>
  <c r="I2079" i="20"/>
  <c r="O2079" i="20" s="1"/>
  <c r="J2079" i="20"/>
  <c r="I2080" i="20"/>
  <c r="O2080" i="20" s="1"/>
  <c r="J2080" i="20"/>
  <c r="I2081" i="20"/>
  <c r="O2081" i="20" s="1"/>
  <c r="J2081" i="20"/>
  <c r="I2082" i="20"/>
  <c r="O2082" i="20" s="1"/>
  <c r="J2082" i="20"/>
  <c r="I2083" i="20"/>
  <c r="O2083" i="20" s="1"/>
  <c r="J2083" i="20"/>
  <c r="I2084" i="20"/>
  <c r="O2084" i="20" s="1"/>
  <c r="J2084" i="20"/>
  <c r="I2085" i="20"/>
  <c r="O2085" i="20" s="1"/>
  <c r="J2085" i="20"/>
  <c r="I2086" i="20"/>
  <c r="O2086" i="20" s="1"/>
  <c r="J2086" i="20"/>
  <c r="I2087" i="20"/>
  <c r="O2087" i="20" s="1"/>
  <c r="J2087" i="20"/>
  <c r="I2088" i="20"/>
  <c r="O2088" i="20" s="1"/>
  <c r="J2088" i="20"/>
  <c r="I2089" i="20"/>
  <c r="O2089" i="20" s="1"/>
  <c r="J2089" i="20"/>
  <c r="I2090" i="20"/>
  <c r="O2090" i="20" s="1"/>
  <c r="J2090" i="20"/>
  <c r="I2091" i="20"/>
  <c r="O2091" i="20" s="1"/>
  <c r="J2091" i="20"/>
  <c r="I2092" i="20"/>
  <c r="O2092" i="20" s="1"/>
  <c r="J2092" i="20"/>
  <c r="I2093" i="20"/>
  <c r="O2093" i="20" s="1"/>
  <c r="J2093" i="20"/>
  <c r="I2094" i="20"/>
  <c r="O2094" i="20" s="1"/>
  <c r="J2094" i="20"/>
  <c r="I2095" i="20"/>
  <c r="O2095" i="20" s="1"/>
  <c r="J2095" i="20"/>
  <c r="I2096" i="20"/>
  <c r="O2096" i="20" s="1"/>
  <c r="J2096" i="20"/>
  <c r="I2097" i="20"/>
  <c r="O2097" i="20" s="1"/>
  <c r="J2097" i="20"/>
  <c r="I2098" i="20"/>
  <c r="O2098" i="20" s="1"/>
  <c r="J2098" i="20"/>
  <c r="I2099" i="20"/>
  <c r="O2099" i="20" s="1"/>
  <c r="J2099" i="20"/>
  <c r="I2100" i="20"/>
  <c r="O2100" i="20" s="1"/>
  <c r="J2100" i="20"/>
  <c r="I2101" i="20"/>
  <c r="O2101" i="20" s="1"/>
  <c r="J2101" i="20"/>
  <c r="I2102" i="20"/>
  <c r="O2102" i="20" s="1"/>
  <c r="J2102" i="20"/>
  <c r="I2103" i="20"/>
  <c r="O2103" i="20" s="1"/>
  <c r="J2103" i="20"/>
  <c r="I2104" i="20"/>
  <c r="O2104" i="20" s="1"/>
  <c r="J2104" i="20"/>
  <c r="I2105" i="20"/>
  <c r="O2105" i="20" s="1"/>
  <c r="J2105" i="20"/>
  <c r="I2106" i="20"/>
  <c r="O2106" i="20" s="1"/>
  <c r="J2106" i="20"/>
  <c r="I2107" i="20"/>
  <c r="O2107" i="20" s="1"/>
  <c r="J2107" i="20"/>
  <c r="I2108" i="20"/>
  <c r="O2108" i="20" s="1"/>
  <c r="J2108" i="20"/>
  <c r="I2109" i="20"/>
  <c r="O2109" i="20" s="1"/>
  <c r="J2109" i="20"/>
  <c r="I2110" i="20"/>
  <c r="O2110" i="20" s="1"/>
  <c r="J2110" i="20"/>
  <c r="I2111" i="20"/>
  <c r="O2111" i="20" s="1"/>
  <c r="J2111" i="20"/>
  <c r="I2112" i="20"/>
  <c r="O2112" i="20" s="1"/>
  <c r="J2112" i="20"/>
  <c r="I2113" i="20"/>
  <c r="O2113" i="20" s="1"/>
  <c r="J2113" i="20"/>
  <c r="I2114" i="20"/>
  <c r="O2114" i="20" s="1"/>
  <c r="J2114" i="20"/>
  <c r="I2115" i="20"/>
  <c r="O2115" i="20" s="1"/>
  <c r="J2115" i="20"/>
  <c r="I2116" i="20"/>
  <c r="O2116" i="20" s="1"/>
  <c r="J2116" i="20"/>
  <c r="I2117" i="20"/>
  <c r="O2117" i="20" s="1"/>
  <c r="J2117" i="20"/>
  <c r="I2118" i="20"/>
  <c r="O2118" i="20" s="1"/>
  <c r="J2118" i="20"/>
  <c r="I2119" i="20"/>
  <c r="O2119" i="20" s="1"/>
  <c r="J2119" i="20"/>
  <c r="I2120" i="20"/>
  <c r="O2120" i="20" s="1"/>
  <c r="J2120" i="20"/>
  <c r="I2121" i="20"/>
  <c r="O2121" i="20" s="1"/>
  <c r="J2121" i="20"/>
  <c r="I2122" i="20"/>
  <c r="O2122" i="20" s="1"/>
  <c r="J2122" i="20"/>
  <c r="I2123" i="20"/>
  <c r="O2123" i="20" s="1"/>
  <c r="J2123" i="20"/>
  <c r="I2124" i="20"/>
  <c r="O2124" i="20" s="1"/>
  <c r="J2124" i="20"/>
  <c r="I2125" i="20"/>
  <c r="O2125" i="20" s="1"/>
  <c r="J2125" i="20"/>
  <c r="I2126" i="20"/>
  <c r="O2126" i="20" s="1"/>
  <c r="J2126" i="20"/>
  <c r="I2127" i="20"/>
  <c r="O2127" i="20" s="1"/>
  <c r="J2127" i="20"/>
  <c r="I2128" i="20"/>
  <c r="O2128" i="20" s="1"/>
  <c r="J2128" i="20"/>
  <c r="I2129" i="20"/>
  <c r="O2129" i="20" s="1"/>
  <c r="J2129" i="20"/>
  <c r="I2130" i="20"/>
  <c r="O2130" i="20" s="1"/>
  <c r="J2130" i="20"/>
  <c r="I2131" i="20"/>
  <c r="O2131" i="20" s="1"/>
  <c r="J2131" i="20"/>
  <c r="I2132" i="20"/>
  <c r="O2132" i="20" s="1"/>
  <c r="J2132" i="20"/>
  <c r="I2133" i="20"/>
  <c r="O2133" i="20" s="1"/>
  <c r="J2133" i="20"/>
  <c r="I2134" i="20"/>
  <c r="O2134" i="20" s="1"/>
  <c r="J2134" i="20"/>
  <c r="I2135" i="20"/>
  <c r="O2135" i="20" s="1"/>
  <c r="J2135" i="20"/>
  <c r="I2136" i="20"/>
  <c r="O2136" i="20" s="1"/>
  <c r="J2136" i="20"/>
  <c r="I2137" i="20"/>
  <c r="O2137" i="20" s="1"/>
  <c r="J2137" i="20"/>
  <c r="I2138" i="20"/>
  <c r="O2138" i="20" s="1"/>
  <c r="J2138" i="20"/>
  <c r="I2139" i="20"/>
  <c r="O2139" i="20" s="1"/>
  <c r="J2139" i="20"/>
  <c r="I2140" i="20"/>
  <c r="O2140" i="20" s="1"/>
  <c r="J2140" i="20"/>
  <c r="I2141" i="20"/>
  <c r="O2141" i="20" s="1"/>
  <c r="J2141" i="20"/>
  <c r="I2142" i="20"/>
  <c r="O2142" i="20" s="1"/>
  <c r="J2142" i="20"/>
  <c r="I2143" i="20"/>
  <c r="O2143" i="20" s="1"/>
  <c r="J2143" i="20"/>
  <c r="I2144" i="20"/>
  <c r="O2144" i="20" s="1"/>
  <c r="J2144" i="20"/>
  <c r="I2145" i="20"/>
  <c r="O2145" i="20" s="1"/>
  <c r="J2145" i="20"/>
  <c r="I2146" i="20"/>
  <c r="O2146" i="20" s="1"/>
  <c r="J2146" i="20"/>
  <c r="I2147" i="20"/>
  <c r="O2147" i="20" s="1"/>
  <c r="J2147" i="20"/>
  <c r="I2148" i="20"/>
  <c r="O2148" i="20" s="1"/>
  <c r="J2148" i="20"/>
  <c r="I2149" i="20"/>
  <c r="O2149" i="20" s="1"/>
  <c r="J2149" i="20"/>
  <c r="I2150" i="20"/>
  <c r="O2150" i="20" s="1"/>
  <c r="J2150" i="20"/>
  <c r="I2151" i="20"/>
  <c r="O2151" i="20" s="1"/>
  <c r="J2151" i="20"/>
  <c r="I2152" i="20"/>
  <c r="O2152" i="20" s="1"/>
  <c r="J2152" i="20"/>
  <c r="I2153" i="20"/>
  <c r="O2153" i="20" s="1"/>
  <c r="J2153" i="20"/>
  <c r="I2154" i="20"/>
  <c r="O2154" i="20" s="1"/>
  <c r="J2154" i="20"/>
  <c r="I2155" i="20"/>
  <c r="O2155" i="20" s="1"/>
  <c r="J2155" i="20"/>
  <c r="I2156" i="20"/>
  <c r="O2156" i="20" s="1"/>
  <c r="J2156" i="20"/>
  <c r="I2157" i="20"/>
  <c r="O2157" i="20" s="1"/>
  <c r="J2157" i="20"/>
  <c r="I2158" i="20"/>
  <c r="O2158" i="20" s="1"/>
  <c r="J2158" i="20"/>
  <c r="I2159" i="20"/>
  <c r="O2159" i="20" s="1"/>
  <c r="J2159" i="20"/>
  <c r="I2160" i="20"/>
  <c r="O2160" i="20" s="1"/>
  <c r="J2160" i="20"/>
  <c r="I2161" i="20"/>
  <c r="O2161" i="20" s="1"/>
  <c r="J2161" i="20"/>
  <c r="I2162" i="20"/>
  <c r="O2162" i="20" s="1"/>
  <c r="J2162" i="20"/>
  <c r="I2163" i="20"/>
  <c r="O2163" i="20" s="1"/>
  <c r="J2163" i="20"/>
  <c r="I2164" i="20"/>
  <c r="O2164" i="20" s="1"/>
  <c r="J2164" i="20"/>
  <c r="I2165" i="20"/>
  <c r="O2165" i="20" s="1"/>
  <c r="J2165" i="20"/>
  <c r="I2166" i="20"/>
  <c r="O2166" i="20" s="1"/>
  <c r="J2166" i="20"/>
  <c r="I2167" i="20"/>
  <c r="O2167" i="20" s="1"/>
  <c r="J2167" i="20"/>
  <c r="I2168" i="20"/>
  <c r="O2168" i="20" s="1"/>
  <c r="J2168" i="20"/>
  <c r="I2169" i="20"/>
  <c r="O2169" i="20" s="1"/>
  <c r="J2169" i="20"/>
  <c r="I2170" i="20"/>
  <c r="O2170" i="20" s="1"/>
  <c r="J2170" i="20"/>
  <c r="I2171" i="20"/>
  <c r="O2171" i="20" s="1"/>
  <c r="J2171" i="20"/>
  <c r="I2172" i="20"/>
  <c r="O2172" i="20" s="1"/>
  <c r="J2172" i="20"/>
  <c r="I2173" i="20"/>
  <c r="O2173" i="20" s="1"/>
  <c r="J2173" i="20"/>
  <c r="I2174" i="20"/>
  <c r="O2174" i="20" s="1"/>
  <c r="J2174" i="20"/>
  <c r="I2175" i="20"/>
  <c r="O2175" i="20" s="1"/>
  <c r="J2175" i="20"/>
  <c r="I2176" i="20"/>
  <c r="O2176" i="20" s="1"/>
  <c r="J2176" i="20"/>
  <c r="I2177" i="20"/>
  <c r="O2177" i="20" s="1"/>
  <c r="J2177" i="20"/>
  <c r="I2178" i="20"/>
  <c r="O2178" i="20" s="1"/>
  <c r="J2178" i="20"/>
  <c r="I2179" i="20"/>
  <c r="O2179" i="20" s="1"/>
  <c r="J2179" i="20"/>
  <c r="I2180" i="20"/>
  <c r="O2180" i="20" s="1"/>
  <c r="J2180" i="20"/>
  <c r="I2181" i="20"/>
  <c r="O2181" i="20" s="1"/>
  <c r="J2181" i="20"/>
  <c r="I2182" i="20"/>
  <c r="O2182" i="20" s="1"/>
  <c r="J2182" i="20"/>
  <c r="I2183" i="20"/>
  <c r="O2183" i="20" s="1"/>
  <c r="J2183" i="20"/>
  <c r="I2184" i="20"/>
  <c r="O2184" i="20" s="1"/>
  <c r="J2184" i="20"/>
  <c r="I2185" i="20"/>
  <c r="O2185" i="20" s="1"/>
  <c r="J2185" i="20"/>
  <c r="I2186" i="20"/>
  <c r="O2186" i="20" s="1"/>
  <c r="J2186" i="20"/>
  <c r="I2187" i="20"/>
  <c r="O2187" i="20" s="1"/>
  <c r="J2187" i="20"/>
  <c r="I2188" i="20"/>
  <c r="O2188" i="20" s="1"/>
  <c r="J2188" i="20"/>
  <c r="I2189" i="20"/>
  <c r="O2189" i="20" s="1"/>
  <c r="J2189" i="20"/>
  <c r="I2190" i="20"/>
  <c r="O2190" i="20" s="1"/>
  <c r="J2190" i="20"/>
  <c r="I2191" i="20"/>
  <c r="O2191" i="20" s="1"/>
  <c r="J2191" i="20"/>
  <c r="I2192" i="20"/>
  <c r="O2192" i="20" s="1"/>
  <c r="J2192" i="20"/>
  <c r="I2193" i="20"/>
  <c r="O2193" i="20" s="1"/>
  <c r="J2193" i="20"/>
  <c r="I2194" i="20"/>
  <c r="O2194" i="20" s="1"/>
  <c r="J2194" i="20"/>
  <c r="I2195" i="20"/>
  <c r="O2195" i="20" s="1"/>
  <c r="J2195" i="20"/>
  <c r="I2196" i="20"/>
  <c r="O2196" i="20" s="1"/>
  <c r="J2196" i="20"/>
  <c r="I2197" i="20"/>
  <c r="O2197" i="20" s="1"/>
  <c r="J2197" i="20"/>
  <c r="I2198" i="20"/>
  <c r="O2198" i="20" s="1"/>
  <c r="J2198" i="20"/>
  <c r="I2199" i="20"/>
  <c r="O2199" i="20" s="1"/>
  <c r="J2199" i="20"/>
  <c r="I2200" i="20"/>
  <c r="O2200" i="20" s="1"/>
  <c r="J2200" i="20"/>
  <c r="I2201" i="20"/>
  <c r="O2201" i="20" s="1"/>
  <c r="J2201" i="20"/>
  <c r="I2202" i="20"/>
  <c r="O2202" i="20" s="1"/>
  <c r="J2202" i="20"/>
  <c r="I2203" i="20"/>
  <c r="O2203" i="20" s="1"/>
  <c r="J2203" i="20"/>
  <c r="I2204" i="20"/>
  <c r="O2204" i="20" s="1"/>
  <c r="J2204" i="20"/>
  <c r="I2205" i="20"/>
  <c r="O2205" i="20" s="1"/>
  <c r="J2205" i="20"/>
  <c r="I2206" i="20"/>
  <c r="O2206" i="20" s="1"/>
  <c r="J2206" i="20"/>
  <c r="I2207" i="20"/>
  <c r="O2207" i="20" s="1"/>
  <c r="J2207" i="20"/>
  <c r="I2208" i="20"/>
  <c r="O2208" i="20" s="1"/>
  <c r="J2208" i="20"/>
  <c r="I2209" i="20"/>
  <c r="O2209" i="20" s="1"/>
  <c r="J2209" i="20"/>
  <c r="I2210" i="20"/>
  <c r="O2210" i="20" s="1"/>
  <c r="J2210" i="20"/>
  <c r="I2211" i="20"/>
  <c r="O2211" i="20" s="1"/>
  <c r="J2211" i="20"/>
  <c r="I2212" i="20"/>
  <c r="O2212" i="20" s="1"/>
  <c r="J2212" i="20"/>
  <c r="I2213" i="20"/>
  <c r="O2213" i="20" s="1"/>
  <c r="J2213" i="20"/>
  <c r="I2214" i="20"/>
  <c r="O2214" i="20" s="1"/>
  <c r="J2214" i="20"/>
  <c r="I2215" i="20"/>
  <c r="O2215" i="20" s="1"/>
  <c r="J2215" i="20"/>
  <c r="I2216" i="20"/>
  <c r="O2216" i="20" s="1"/>
  <c r="J2216" i="20"/>
  <c r="I2217" i="20"/>
  <c r="O2217" i="20" s="1"/>
  <c r="J2217" i="20"/>
  <c r="I2218" i="20"/>
  <c r="O2218" i="20" s="1"/>
  <c r="J2218" i="20"/>
  <c r="I2219" i="20"/>
  <c r="O2219" i="20" s="1"/>
  <c r="J2219" i="20"/>
  <c r="I2220" i="20"/>
  <c r="O2220" i="20" s="1"/>
  <c r="J2220" i="20"/>
  <c r="I2221" i="20"/>
  <c r="O2221" i="20" s="1"/>
  <c r="J2221" i="20"/>
  <c r="I2222" i="20"/>
  <c r="O2222" i="20" s="1"/>
  <c r="J2222" i="20"/>
  <c r="I2223" i="20"/>
  <c r="O2223" i="20" s="1"/>
  <c r="J2223" i="20"/>
  <c r="I2224" i="20"/>
  <c r="O2224" i="20" s="1"/>
  <c r="J2224" i="20"/>
  <c r="I2225" i="20"/>
  <c r="O2225" i="20" s="1"/>
  <c r="J2225" i="20"/>
  <c r="I2226" i="20"/>
  <c r="O2226" i="20" s="1"/>
  <c r="J2226" i="20"/>
  <c r="I2227" i="20"/>
  <c r="O2227" i="20" s="1"/>
  <c r="J2227" i="20"/>
  <c r="I2228" i="20"/>
  <c r="O2228" i="20" s="1"/>
  <c r="J2228" i="20"/>
  <c r="I2229" i="20"/>
  <c r="O2229" i="20" s="1"/>
  <c r="J2229" i="20"/>
  <c r="I2230" i="20"/>
  <c r="O2230" i="20" s="1"/>
  <c r="J2230" i="20"/>
  <c r="I2231" i="20"/>
  <c r="O2231" i="20" s="1"/>
  <c r="J2231" i="20"/>
  <c r="I2232" i="20"/>
  <c r="O2232" i="20" s="1"/>
  <c r="J2232" i="20"/>
  <c r="I2233" i="20"/>
  <c r="O2233" i="20" s="1"/>
  <c r="J2233" i="20"/>
  <c r="I2234" i="20"/>
  <c r="O2234" i="20" s="1"/>
  <c r="J2234" i="20"/>
  <c r="I2235" i="20"/>
  <c r="O2235" i="20" s="1"/>
  <c r="J2235" i="20"/>
  <c r="I2236" i="20"/>
  <c r="O2236" i="20" s="1"/>
  <c r="J2236" i="20"/>
  <c r="I2237" i="20"/>
  <c r="O2237" i="20" s="1"/>
  <c r="J2237" i="20"/>
  <c r="I2238" i="20"/>
  <c r="O2238" i="20" s="1"/>
  <c r="J2238" i="20"/>
  <c r="I2239" i="20"/>
  <c r="O2239" i="20" s="1"/>
  <c r="J2239" i="20"/>
  <c r="I2240" i="20"/>
  <c r="O2240" i="20" s="1"/>
  <c r="J2240" i="20"/>
  <c r="I2241" i="20"/>
  <c r="O2241" i="20" s="1"/>
  <c r="J2241" i="20"/>
  <c r="I2242" i="20"/>
  <c r="O2242" i="20" s="1"/>
  <c r="J2242" i="20"/>
  <c r="I2243" i="20"/>
  <c r="O2243" i="20" s="1"/>
  <c r="J2243" i="20"/>
  <c r="I2244" i="20"/>
  <c r="O2244" i="20" s="1"/>
  <c r="J2244" i="20"/>
  <c r="I2245" i="20"/>
  <c r="O2245" i="20" s="1"/>
  <c r="J2245" i="20"/>
  <c r="I2246" i="20"/>
  <c r="O2246" i="20" s="1"/>
  <c r="J2246" i="20"/>
  <c r="I2247" i="20"/>
  <c r="O2247" i="20" s="1"/>
  <c r="J2247" i="20"/>
  <c r="I2248" i="20"/>
  <c r="O2248" i="20" s="1"/>
  <c r="J2248" i="20"/>
  <c r="I2249" i="20"/>
  <c r="O2249" i="20" s="1"/>
  <c r="J2249" i="20"/>
  <c r="I2250" i="20"/>
  <c r="O2250" i="20" s="1"/>
  <c r="J2250" i="20"/>
  <c r="I2251" i="20"/>
  <c r="O2251" i="20" s="1"/>
  <c r="J2251" i="20"/>
  <c r="I2252" i="20"/>
  <c r="O2252" i="20" s="1"/>
  <c r="J2252" i="20"/>
  <c r="I2253" i="20"/>
  <c r="O2253" i="20" s="1"/>
  <c r="J2253" i="20"/>
  <c r="I2254" i="20"/>
  <c r="O2254" i="20" s="1"/>
  <c r="J2254" i="20"/>
  <c r="I2255" i="20"/>
  <c r="O2255" i="20" s="1"/>
  <c r="J2255" i="20"/>
  <c r="I2256" i="20"/>
  <c r="O2256" i="20" s="1"/>
  <c r="J2256" i="20"/>
  <c r="I2257" i="20"/>
  <c r="O2257" i="20" s="1"/>
  <c r="J2257" i="20"/>
  <c r="I2258" i="20"/>
  <c r="O2258" i="20" s="1"/>
  <c r="J2258" i="20"/>
  <c r="I2259" i="20"/>
  <c r="O2259" i="20" s="1"/>
  <c r="J2259" i="20"/>
  <c r="I2260" i="20"/>
  <c r="O2260" i="20" s="1"/>
  <c r="J2260" i="20"/>
  <c r="I2261" i="20"/>
  <c r="O2261" i="20" s="1"/>
  <c r="J2261" i="20"/>
  <c r="I2262" i="20"/>
  <c r="O2262" i="20" s="1"/>
  <c r="J2262" i="20"/>
  <c r="I2263" i="20"/>
  <c r="O2263" i="20" s="1"/>
  <c r="J2263" i="20"/>
  <c r="I2264" i="20"/>
  <c r="O2264" i="20" s="1"/>
  <c r="J2264" i="20"/>
  <c r="I2265" i="20"/>
  <c r="O2265" i="20" s="1"/>
  <c r="J2265" i="20"/>
  <c r="I2266" i="20"/>
  <c r="O2266" i="20" s="1"/>
  <c r="J2266" i="20"/>
  <c r="I2267" i="20"/>
  <c r="O2267" i="20" s="1"/>
  <c r="J2267" i="20"/>
  <c r="I2268" i="20"/>
  <c r="O2268" i="20" s="1"/>
  <c r="J2268" i="20"/>
  <c r="I2269" i="20"/>
  <c r="O2269" i="20" s="1"/>
  <c r="J2269" i="20"/>
  <c r="I2270" i="20"/>
  <c r="O2270" i="20" s="1"/>
  <c r="J2270" i="20"/>
  <c r="I2271" i="20"/>
  <c r="O2271" i="20" s="1"/>
  <c r="J2271" i="20"/>
  <c r="I2272" i="20"/>
  <c r="O2272" i="20" s="1"/>
  <c r="J2272" i="20"/>
  <c r="I2273" i="20"/>
  <c r="O2273" i="20" s="1"/>
  <c r="J2273" i="20"/>
  <c r="I2274" i="20"/>
  <c r="O2274" i="20" s="1"/>
  <c r="J2274" i="20"/>
  <c r="I2275" i="20"/>
  <c r="O2275" i="20" s="1"/>
  <c r="J2275" i="20"/>
  <c r="I2276" i="20"/>
  <c r="O2276" i="20" s="1"/>
  <c r="J2276" i="20"/>
  <c r="I2277" i="20"/>
  <c r="O2277" i="20" s="1"/>
  <c r="J2277" i="20"/>
  <c r="I2278" i="20"/>
  <c r="O2278" i="20" s="1"/>
  <c r="J2278" i="20"/>
  <c r="I2279" i="20"/>
  <c r="O2279" i="20" s="1"/>
  <c r="J2279" i="20"/>
  <c r="I2280" i="20"/>
  <c r="O2280" i="20" s="1"/>
  <c r="J2280" i="20"/>
  <c r="I2281" i="20"/>
  <c r="O2281" i="20" s="1"/>
  <c r="J2281" i="20"/>
  <c r="I2282" i="20"/>
  <c r="O2282" i="20" s="1"/>
  <c r="J2282" i="20"/>
  <c r="I2283" i="20"/>
  <c r="O2283" i="20" s="1"/>
  <c r="J2283" i="20"/>
  <c r="I2284" i="20"/>
  <c r="O2284" i="20" s="1"/>
  <c r="J2284" i="20"/>
  <c r="I2285" i="20"/>
  <c r="O2285" i="20" s="1"/>
  <c r="J2285" i="20"/>
  <c r="I2286" i="20"/>
  <c r="O2286" i="20" s="1"/>
  <c r="J2286" i="20"/>
  <c r="I2287" i="20"/>
  <c r="O2287" i="20" s="1"/>
  <c r="J2287" i="20"/>
  <c r="I2288" i="20"/>
  <c r="O2288" i="20" s="1"/>
  <c r="J2288" i="20"/>
  <c r="I2289" i="20"/>
  <c r="O2289" i="20" s="1"/>
  <c r="J2289" i="20"/>
  <c r="I2290" i="20"/>
  <c r="O2290" i="20" s="1"/>
  <c r="J2290" i="20"/>
  <c r="I2291" i="20"/>
  <c r="O2291" i="20" s="1"/>
  <c r="J2291" i="20"/>
  <c r="I2292" i="20"/>
  <c r="O2292" i="20" s="1"/>
  <c r="J2292" i="20"/>
  <c r="I2293" i="20"/>
  <c r="O2293" i="20" s="1"/>
  <c r="J2293" i="20"/>
  <c r="I2294" i="20"/>
  <c r="O2294" i="20" s="1"/>
  <c r="J2294" i="20"/>
  <c r="I2295" i="20"/>
  <c r="O2295" i="20" s="1"/>
  <c r="J2295" i="20"/>
  <c r="I2296" i="20"/>
  <c r="O2296" i="20" s="1"/>
  <c r="J2296" i="20"/>
  <c r="I2297" i="20"/>
  <c r="O2297" i="20" s="1"/>
  <c r="J2297" i="20"/>
  <c r="I2298" i="20"/>
  <c r="O2298" i="20" s="1"/>
  <c r="J2298" i="20"/>
  <c r="I2299" i="20"/>
  <c r="O2299" i="20" s="1"/>
  <c r="J2299" i="20"/>
  <c r="I2300" i="20"/>
  <c r="O2300" i="20" s="1"/>
  <c r="J2300" i="20"/>
  <c r="I2301" i="20"/>
  <c r="O2301" i="20" s="1"/>
  <c r="J2301" i="20"/>
  <c r="I2302" i="20"/>
  <c r="O2302" i="20" s="1"/>
  <c r="J2302" i="20"/>
  <c r="I2303" i="20"/>
  <c r="O2303" i="20" s="1"/>
  <c r="J2303" i="20"/>
  <c r="I2304" i="20"/>
  <c r="O2304" i="20" s="1"/>
  <c r="J2304" i="20"/>
  <c r="I2305" i="20"/>
  <c r="O2305" i="20" s="1"/>
  <c r="J2305" i="20"/>
  <c r="I2306" i="20"/>
  <c r="O2306" i="20" s="1"/>
  <c r="J2306" i="20"/>
  <c r="I2307" i="20"/>
  <c r="O2307" i="20" s="1"/>
  <c r="J2307" i="20"/>
  <c r="I2308" i="20"/>
  <c r="O2308" i="20" s="1"/>
  <c r="J2308" i="20"/>
  <c r="I2309" i="20"/>
  <c r="O2309" i="20" s="1"/>
  <c r="J2309" i="20"/>
  <c r="I2310" i="20"/>
  <c r="O2310" i="20" s="1"/>
  <c r="J2310" i="20"/>
  <c r="I2311" i="20"/>
  <c r="O2311" i="20" s="1"/>
  <c r="J2311" i="20"/>
  <c r="I2312" i="20"/>
  <c r="O2312" i="20" s="1"/>
  <c r="J2312" i="20"/>
  <c r="I2313" i="20"/>
  <c r="O2313" i="20" s="1"/>
  <c r="J2313" i="20"/>
  <c r="I2314" i="20"/>
  <c r="O2314" i="20" s="1"/>
  <c r="J2314" i="20"/>
  <c r="I2315" i="20"/>
  <c r="O2315" i="20" s="1"/>
  <c r="J2315" i="20"/>
  <c r="I2316" i="20"/>
  <c r="O2316" i="20" s="1"/>
  <c r="J2316" i="20"/>
  <c r="I2317" i="20"/>
  <c r="O2317" i="20" s="1"/>
  <c r="J2317" i="20"/>
  <c r="I2318" i="20"/>
  <c r="O2318" i="20" s="1"/>
  <c r="J2318" i="20"/>
  <c r="I2319" i="20"/>
  <c r="O2319" i="20" s="1"/>
  <c r="J2319" i="20"/>
  <c r="I2320" i="20"/>
  <c r="O2320" i="20" s="1"/>
  <c r="J2320" i="20"/>
  <c r="I2321" i="20"/>
  <c r="O2321" i="20" s="1"/>
  <c r="J2321" i="20"/>
  <c r="I2322" i="20"/>
  <c r="O2322" i="20" s="1"/>
  <c r="J2322" i="20"/>
  <c r="I2323" i="20"/>
  <c r="O2323" i="20" s="1"/>
  <c r="J2323" i="20"/>
  <c r="I2324" i="20"/>
  <c r="O2324" i="20" s="1"/>
  <c r="J2324" i="20"/>
  <c r="I2325" i="20"/>
  <c r="O2325" i="20" s="1"/>
  <c r="J2325" i="20"/>
  <c r="I2326" i="20"/>
  <c r="O2326" i="20" s="1"/>
  <c r="J2326" i="20"/>
  <c r="I2327" i="20"/>
  <c r="O2327" i="20" s="1"/>
  <c r="J2327" i="20"/>
  <c r="I2328" i="20"/>
  <c r="O2328" i="20" s="1"/>
  <c r="J2328" i="20"/>
  <c r="I2329" i="20"/>
  <c r="O2329" i="20" s="1"/>
  <c r="J2329" i="20"/>
  <c r="I2330" i="20"/>
  <c r="O2330" i="20" s="1"/>
  <c r="J2330" i="20"/>
  <c r="I2331" i="20"/>
  <c r="O2331" i="20" s="1"/>
  <c r="J2331" i="20"/>
  <c r="I2332" i="20"/>
  <c r="O2332" i="20" s="1"/>
  <c r="J2332" i="20"/>
  <c r="I2333" i="20"/>
  <c r="O2333" i="20" s="1"/>
  <c r="J2333" i="20"/>
  <c r="I2334" i="20"/>
  <c r="O2334" i="20" s="1"/>
  <c r="J2334" i="20"/>
  <c r="I2335" i="20"/>
  <c r="O2335" i="20" s="1"/>
  <c r="J2335" i="20"/>
  <c r="I2336" i="20"/>
  <c r="O2336" i="20" s="1"/>
  <c r="J2336" i="20"/>
  <c r="I2337" i="20"/>
  <c r="O2337" i="20" s="1"/>
  <c r="J2337" i="20"/>
  <c r="I2338" i="20"/>
  <c r="O2338" i="20" s="1"/>
  <c r="J2338" i="20"/>
  <c r="I2339" i="20"/>
  <c r="O2339" i="20" s="1"/>
  <c r="J2339" i="20"/>
  <c r="I2340" i="20"/>
  <c r="O2340" i="20" s="1"/>
  <c r="J2340" i="20"/>
  <c r="I2341" i="20"/>
  <c r="O2341" i="20" s="1"/>
  <c r="J2341" i="20"/>
  <c r="I2342" i="20"/>
  <c r="O2342" i="20" s="1"/>
  <c r="J2342" i="20"/>
  <c r="I2343" i="20"/>
  <c r="O2343" i="20" s="1"/>
  <c r="J2343" i="20"/>
  <c r="I2344" i="20"/>
  <c r="O2344" i="20" s="1"/>
  <c r="J2344" i="20"/>
  <c r="I2345" i="20"/>
  <c r="O2345" i="20" s="1"/>
  <c r="J2345" i="20"/>
  <c r="I2346" i="20"/>
  <c r="O2346" i="20" s="1"/>
  <c r="J2346" i="20"/>
  <c r="I2347" i="20"/>
  <c r="O2347" i="20" s="1"/>
  <c r="J2347" i="20"/>
  <c r="I2348" i="20"/>
  <c r="O2348" i="20" s="1"/>
  <c r="J2348" i="20"/>
  <c r="I2349" i="20"/>
  <c r="O2349" i="20" s="1"/>
  <c r="J2349" i="20"/>
  <c r="I2350" i="20"/>
  <c r="O2350" i="20" s="1"/>
  <c r="J2350" i="20"/>
  <c r="I2351" i="20"/>
  <c r="O2351" i="20" s="1"/>
  <c r="J2351" i="20"/>
  <c r="I2352" i="20"/>
  <c r="O2352" i="20" s="1"/>
  <c r="J2352" i="20"/>
  <c r="I2353" i="20"/>
  <c r="O2353" i="20" s="1"/>
  <c r="J2353" i="20"/>
  <c r="I2354" i="20"/>
  <c r="O2354" i="20" s="1"/>
  <c r="J2354" i="20"/>
  <c r="I2355" i="20"/>
  <c r="O2355" i="20" s="1"/>
  <c r="J2355" i="20"/>
  <c r="I2356" i="20"/>
  <c r="O2356" i="20" s="1"/>
  <c r="J2356" i="20"/>
  <c r="I2357" i="20"/>
  <c r="O2357" i="20" s="1"/>
  <c r="J2357" i="20"/>
  <c r="I2358" i="20"/>
  <c r="O2358" i="20" s="1"/>
  <c r="J2358" i="20"/>
  <c r="I2359" i="20"/>
  <c r="O2359" i="20" s="1"/>
  <c r="J2359" i="20"/>
  <c r="I2360" i="20"/>
  <c r="O2360" i="20" s="1"/>
  <c r="J2360" i="20"/>
  <c r="I2361" i="20"/>
  <c r="O2361" i="20" s="1"/>
  <c r="J2361" i="20"/>
  <c r="I2362" i="20"/>
  <c r="O2362" i="20" s="1"/>
  <c r="J2362" i="20"/>
  <c r="I2363" i="20"/>
  <c r="O2363" i="20" s="1"/>
  <c r="J2363" i="20"/>
  <c r="I2364" i="20"/>
  <c r="O2364" i="20" s="1"/>
  <c r="J2364" i="20"/>
  <c r="I2365" i="20"/>
  <c r="O2365" i="20" s="1"/>
  <c r="J2365" i="20"/>
  <c r="I2366" i="20"/>
  <c r="O2366" i="20" s="1"/>
  <c r="J2366" i="20"/>
  <c r="I2367" i="20"/>
  <c r="O2367" i="20" s="1"/>
  <c r="J2367" i="20"/>
  <c r="I2368" i="20"/>
  <c r="O2368" i="20" s="1"/>
  <c r="J2368" i="20"/>
  <c r="I2369" i="20"/>
  <c r="O2369" i="20" s="1"/>
  <c r="J2369" i="20"/>
  <c r="I2370" i="20"/>
  <c r="O2370" i="20" s="1"/>
  <c r="J2370" i="20"/>
  <c r="I2371" i="20"/>
  <c r="O2371" i="20" s="1"/>
  <c r="J2371" i="20"/>
  <c r="I2372" i="20"/>
  <c r="O2372" i="20" s="1"/>
  <c r="J2372" i="20"/>
  <c r="I2373" i="20"/>
  <c r="O2373" i="20" s="1"/>
  <c r="J2373" i="20"/>
  <c r="I2374" i="20"/>
  <c r="O2374" i="20" s="1"/>
  <c r="J2374" i="20"/>
  <c r="I2375" i="20"/>
  <c r="O2375" i="20" s="1"/>
  <c r="J2375" i="20"/>
  <c r="I2376" i="20"/>
  <c r="O2376" i="20" s="1"/>
  <c r="J2376" i="20"/>
  <c r="I2377" i="20"/>
  <c r="O2377" i="20" s="1"/>
  <c r="J2377" i="20"/>
  <c r="I2378" i="20"/>
  <c r="O2378" i="20" s="1"/>
  <c r="J2378" i="20"/>
  <c r="I2379" i="20"/>
  <c r="O2379" i="20" s="1"/>
  <c r="J2379" i="20"/>
  <c r="I2380" i="20"/>
  <c r="O2380" i="20" s="1"/>
  <c r="J2380" i="20"/>
  <c r="I2381" i="20"/>
  <c r="O2381" i="20" s="1"/>
  <c r="J2381" i="20"/>
  <c r="I2382" i="20"/>
  <c r="O2382" i="20" s="1"/>
  <c r="J2382" i="20"/>
  <c r="I2383" i="20"/>
  <c r="O2383" i="20" s="1"/>
  <c r="J2383" i="20"/>
  <c r="I2384" i="20"/>
  <c r="O2384" i="20" s="1"/>
  <c r="J2384" i="20"/>
  <c r="I2385" i="20"/>
  <c r="O2385" i="20" s="1"/>
  <c r="J2385" i="20"/>
  <c r="I2386" i="20"/>
  <c r="O2386" i="20" s="1"/>
  <c r="J2386" i="20"/>
  <c r="I2387" i="20"/>
  <c r="O2387" i="20" s="1"/>
  <c r="J2387" i="20"/>
  <c r="I2388" i="20"/>
  <c r="O2388" i="20" s="1"/>
  <c r="J2388" i="20"/>
  <c r="I2389" i="20"/>
  <c r="O2389" i="20" s="1"/>
  <c r="J2389" i="20"/>
  <c r="I2390" i="20"/>
  <c r="O2390" i="20" s="1"/>
  <c r="J2390" i="20"/>
  <c r="I2391" i="20"/>
  <c r="O2391" i="20" s="1"/>
  <c r="J2391" i="20"/>
  <c r="I2392" i="20"/>
  <c r="O2392" i="20" s="1"/>
  <c r="J2392" i="20"/>
  <c r="I2393" i="20"/>
  <c r="O2393" i="20" s="1"/>
  <c r="J2393" i="20"/>
  <c r="I2394" i="20"/>
  <c r="O2394" i="20" s="1"/>
  <c r="J2394" i="20"/>
  <c r="I2395" i="20"/>
  <c r="O2395" i="20" s="1"/>
  <c r="J2395" i="20"/>
  <c r="I2396" i="20"/>
  <c r="O2396" i="20" s="1"/>
  <c r="J2396" i="20"/>
  <c r="I2397" i="20"/>
  <c r="O2397" i="20" s="1"/>
  <c r="J2397" i="20"/>
  <c r="I2398" i="20"/>
  <c r="O2398" i="20" s="1"/>
  <c r="J2398" i="20"/>
  <c r="I2399" i="20"/>
  <c r="O2399" i="20" s="1"/>
  <c r="J2399" i="20"/>
  <c r="I2400" i="20"/>
  <c r="O2400" i="20" s="1"/>
  <c r="J2400" i="20"/>
  <c r="I2401" i="20"/>
  <c r="O2401" i="20" s="1"/>
  <c r="J2401" i="20"/>
  <c r="I2402" i="20"/>
  <c r="O2402" i="20" s="1"/>
  <c r="J2402" i="20"/>
  <c r="I2403" i="20"/>
  <c r="O2403" i="20" s="1"/>
  <c r="J2403" i="20"/>
  <c r="I2404" i="20"/>
  <c r="O2404" i="20" s="1"/>
  <c r="J2404" i="20"/>
  <c r="I2405" i="20"/>
  <c r="O2405" i="20" s="1"/>
  <c r="J2405" i="20"/>
  <c r="I2406" i="20"/>
  <c r="O2406" i="20" s="1"/>
  <c r="J2406" i="20"/>
  <c r="I2407" i="20"/>
  <c r="O2407" i="20" s="1"/>
  <c r="J2407" i="20"/>
  <c r="I2408" i="20"/>
  <c r="O2408" i="20" s="1"/>
  <c r="J2408" i="20"/>
  <c r="I2409" i="20"/>
  <c r="O2409" i="20" s="1"/>
  <c r="J2409" i="20"/>
  <c r="I2410" i="20"/>
  <c r="O2410" i="20" s="1"/>
  <c r="J2410" i="20"/>
  <c r="I2411" i="20"/>
  <c r="O2411" i="20" s="1"/>
  <c r="J2411" i="20"/>
  <c r="I2412" i="20"/>
  <c r="O2412" i="20" s="1"/>
  <c r="J2412" i="20"/>
  <c r="I2413" i="20"/>
  <c r="O2413" i="20" s="1"/>
  <c r="J2413" i="20"/>
  <c r="I2414" i="20"/>
  <c r="O2414" i="20" s="1"/>
  <c r="J2414" i="20"/>
  <c r="I2415" i="20"/>
  <c r="O2415" i="20" s="1"/>
  <c r="J2415" i="20"/>
  <c r="I2416" i="20"/>
  <c r="O2416" i="20" s="1"/>
  <c r="J2416" i="20"/>
  <c r="I2417" i="20"/>
  <c r="O2417" i="20" s="1"/>
  <c r="J2417" i="20"/>
  <c r="I2418" i="20"/>
  <c r="O2418" i="20" s="1"/>
  <c r="J2418" i="20"/>
  <c r="I2419" i="20"/>
  <c r="O2419" i="20" s="1"/>
  <c r="J2419" i="20"/>
  <c r="I2420" i="20"/>
  <c r="O2420" i="20" s="1"/>
  <c r="J2420" i="20"/>
  <c r="I2421" i="20"/>
  <c r="O2421" i="20" s="1"/>
  <c r="J2421" i="20"/>
  <c r="I2422" i="20"/>
  <c r="O2422" i="20" s="1"/>
  <c r="J2422" i="20"/>
  <c r="I2423" i="20"/>
  <c r="O2423" i="20" s="1"/>
  <c r="J2423" i="20"/>
  <c r="I2424" i="20"/>
  <c r="O2424" i="20" s="1"/>
  <c r="J2424" i="20"/>
  <c r="I2425" i="20"/>
  <c r="O2425" i="20" s="1"/>
  <c r="J2425" i="20"/>
  <c r="I2426" i="20"/>
  <c r="O2426" i="20" s="1"/>
  <c r="J2426" i="20"/>
  <c r="I2427" i="20"/>
  <c r="O2427" i="20" s="1"/>
  <c r="J2427" i="20"/>
  <c r="I2428" i="20"/>
  <c r="O2428" i="20" s="1"/>
  <c r="J2428" i="20"/>
  <c r="I2429" i="20"/>
  <c r="O2429" i="20" s="1"/>
  <c r="J2429" i="20"/>
  <c r="I2430" i="20"/>
  <c r="O2430" i="20" s="1"/>
  <c r="J2430" i="20"/>
  <c r="I2431" i="20"/>
  <c r="O2431" i="20" s="1"/>
  <c r="J2431" i="20"/>
  <c r="I2432" i="20"/>
  <c r="O2432" i="20" s="1"/>
  <c r="J2432" i="20"/>
  <c r="I2433" i="20"/>
  <c r="O2433" i="20" s="1"/>
  <c r="J2433" i="20"/>
  <c r="I2434" i="20"/>
  <c r="O2434" i="20" s="1"/>
  <c r="J2434" i="20"/>
  <c r="I2435" i="20"/>
  <c r="O2435" i="20" s="1"/>
  <c r="J2435" i="20"/>
  <c r="I2436" i="20"/>
  <c r="O2436" i="20" s="1"/>
  <c r="J2436" i="20"/>
  <c r="I2437" i="20"/>
  <c r="O2437" i="20" s="1"/>
  <c r="J2437" i="20"/>
  <c r="I2438" i="20"/>
  <c r="O2438" i="20" s="1"/>
  <c r="J2438" i="20"/>
  <c r="I2439" i="20"/>
  <c r="O2439" i="20" s="1"/>
  <c r="J2439" i="20"/>
  <c r="I2440" i="20"/>
  <c r="O2440" i="20" s="1"/>
  <c r="J2440" i="20"/>
  <c r="I2441" i="20"/>
  <c r="O2441" i="20" s="1"/>
  <c r="J2441" i="20"/>
  <c r="I2442" i="20"/>
  <c r="O2442" i="20" s="1"/>
  <c r="J2442" i="20"/>
  <c r="I2443" i="20"/>
  <c r="O2443" i="20" s="1"/>
  <c r="J2443" i="20"/>
  <c r="I2444" i="20"/>
  <c r="O2444" i="20" s="1"/>
  <c r="J2444" i="20"/>
  <c r="I2445" i="20"/>
  <c r="O2445" i="20" s="1"/>
  <c r="J2445" i="20"/>
  <c r="I2446" i="20"/>
  <c r="O2446" i="20" s="1"/>
  <c r="J2446" i="20"/>
  <c r="I2447" i="20"/>
  <c r="O2447" i="20" s="1"/>
  <c r="J2447" i="20"/>
  <c r="I2448" i="20"/>
  <c r="O2448" i="20" s="1"/>
  <c r="J2448" i="20"/>
  <c r="I2449" i="20"/>
  <c r="O2449" i="20" s="1"/>
  <c r="J2449" i="20"/>
  <c r="I2450" i="20"/>
  <c r="O2450" i="20" s="1"/>
  <c r="J2450" i="20"/>
  <c r="I2451" i="20"/>
  <c r="O2451" i="20" s="1"/>
  <c r="J2451" i="20"/>
  <c r="I2452" i="20"/>
  <c r="O2452" i="20" s="1"/>
  <c r="J2452" i="20"/>
  <c r="I2453" i="20"/>
  <c r="O2453" i="20" s="1"/>
  <c r="J2453" i="20"/>
  <c r="I2454" i="20"/>
  <c r="O2454" i="20" s="1"/>
  <c r="J2454" i="20"/>
  <c r="I2455" i="20"/>
  <c r="O2455" i="20" s="1"/>
  <c r="J2455" i="20"/>
  <c r="I2456" i="20"/>
  <c r="O2456" i="20" s="1"/>
  <c r="J2456" i="20"/>
  <c r="I2457" i="20"/>
  <c r="O2457" i="20" s="1"/>
  <c r="J2457" i="20"/>
  <c r="I2458" i="20"/>
  <c r="O2458" i="20" s="1"/>
  <c r="J2458" i="20"/>
  <c r="I2459" i="20"/>
  <c r="O2459" i="20" s="1"/>
  <c r="J2459" i="20"/>
  <c r="I2460" i="20"/>
  <c r="O2460" i="20" s="1"/>
  <c r="J2460" i="20"/>
  <c r="I2461" i="20"/>
  <c r="O2461" i="20" s="1"/>
  <c r="J2461" i="20"/>
  <c r="I2462" i="20"/>
  <c r="O2462" i="20" s="1"/>
  <c r="J2462" i="20"/>
  <c r="I2463" i="20"/>
  <c r="O2463" i="20" s="1"/>
  <c r="J2463" i="20"/>
  <c r="I2464" i="20"/>
  <c r="O2464" i="20" s="1"/>
  <c r="J2464" i="20"/>
  <c r="I2465" i="20"/>
  <c r="O2465" i="20" s="1"/>
  <c r="J2465" i="20"/>
  <c r="I2466" i="20"/>
  <c r="O2466" i="20" s="1"/>
  <c r="J2466" i="20"/>
  <c r="I2467" i="20"/>
  <c r="O2467" i="20" s="1"/>
  <c r="J2467" i="20"/>
  <c r="I2468" i="20"/>
  <c r="O2468" i="20" s="1"/>
  <c r="J2468" i="20"/>
  <c r="I2469" i="20"/>
  <c r="O2469" i="20" s="1"/>
  <c r="J2469" i="20"/>
  <c r="I2470" i="20"/>
  <c r="O2470" i="20" s="1"/>
  <c r="J2470" i="20"/>
  <c r="I2471" i="20"/>
  <c r="O2471" i="20" s="1"/>
  <c r="J2471" i="20"/>
  <c r="I2472" i="20"/>
  <c r="O2472" i="20" s="1"/>
  <c r="J2472" i="20"/>
  <c r="I2473" i="20"/>
  <c r="O2473" i="20" s="1"/>
  <c r="J2473" i="20"/>
  <c r="I2474" i="20"/>
  <c r="O2474" i="20" s="1"/>
  <c r="J2474" i="20"/>
  <c r="I2475" i="20"/>
  <c r="O2475" i="20" s="1"/>
  <c r="J2475" i="20"/>
  <c r="I2476" i="20"/>
  <c r="O2476" i="20" s="1"/>
  <c r="J2476" i="20"/>
  <c r="I2477" i="20"/>
  <c r="O2477" i="20" s="1"/>
  <c r="J2477" i="20"/>
  <c r="I2478" i="20"/>
  <c r="O2478" i="20" s="1"/>
  <c r="J2478" i="20"/>
  <c r="I2479" i="20"/>
  <c r="O2479" i="20" s="1"/>
  <c r="J2479" i="20"/>
  <c r="I2480" i="20"/>
  <c r="O2480" i="20" s="1"/>
  <c r="J2480" i="20"/>
  <c r="I2481" i="20"/>
  <c r="O2481" i="20" s="1"/>
  <c r="J2481" i="20"/>
  <c r="I2482" i="20"/>
  <c r="O2482" i="20" s="1"/>
  <c r="J2482" i="20"/>
  <c r="I2483" i="20"/>
  <c r="O2483" i="20" s="1"/>
  <c r="J2483" i="20"/>
  <c r="I2484" i="20"/>
  <c r="O2484" i="20" s="1"/>
  <c r="J2484" i="20"/>
  <c r="I2485" i="20"/>
  <c r="O2485" i="20" s="1"/>
  <c r="J2485" i="20"/>
  <c r="I2486" i="20"/>
  <c r="O2486" i="20" s="1"/>
  <c r="J2486" i="20"/>
  <c r="I2487" i="20"/>
  <c r="O2487" i="20" s="1"/>
  <c r="J2487" i="20"/>
  <c r="I2488" i="20"/>
  <c r="O2488" i="20" s="1"/>
  <c r="J2488" i="20"/>
  <c r="I2489" i="20"/>
  <c r="O2489" i="20" s="1"/>
  <c r="J2489" i="20"/>
  <c r="I2490" i="20"/>
  <c r="O2490" i="20" s="1"/>
  <c r="J2490" i="20"/>
  <c r="I2491" i="20"/>
  <c r="O2491" i="20" s="1"/>
  <c r="J2491" i="20"/>
  <c r="I2492" i="20"/>
  <c r="O2492" i="20" s="1"/>
  <c r="J2492" i="20"/>
  <c r="I2493" i="20"/>
  <c r="O2493" i="20" s="1"/>
  <c r="J2493" i="20"/>
  <c r="I2494" i="20"/>
  <c r="O2494" i="20" s="1"/>
  <c r="J2494" i="20"/>
  <c r="I2495" i="20"/>
  <c r="O2495" i="20" s="1"/>
  <c r="J2495" i="20"/>
  <c r="I2496" i="20"/>
  <c r="O2496" i="20" s="1"/>
  <c r="J2496" i="20"/>
  <c r="I2497" i="20"/>
  <c r="O2497" i="20" s="1"/>
  <c r="J2497" i="20"/>
  <c r="I2498" i="20"/>
  <c r="O2498" i="20" s="1"/>
  <c r="J2498" i="20"/>
  <c r="I2499" i="20"/>
  <c r="O2499" i="20" s="1"/>
  <c r="J2499" i="20"/>
  <c r="I2500" i="20"/>
  <c r="O2500" i="20" s="1"/>
  <c r="J2500" i="20"/>
  <c r="I2501" i="20"/>
  <c r="O2501" i="20" s="1"/>
  <c r="J2501" i="20"/>
  <c r="I2502" i="20"/>
  <c r="O2502" i="20" s="1"/>
  <c r="J2502" i="20"/>
  <c r="I2503" i="20"/>
  <c r="O2503" i="20" s="1"/>
  <c r="J2503" i="20"/>
  <c r="I2504" i="20"/>
  <c r="O2504" i="20" s="1"/>
  <c r="J2504" i="20"/>
  <c r="I2505" i="20"/>
  <c r="O2505" i="20" s="1"/>
  <c r="J2505" i="20"/>
  <c r="I2506" i="20"/>
  <c r="O2506" i="20" s="1"/>
  <c r="J2506" i="20"/>
  <c r="I2507" i="20"/>
  <c r="O2507" i="20" s="1"/>
  <c r="J2507" i="20"/>
  <c r="I2508" i="20"/>
  <c r="O2508" i="20" s="1"/>
  <c r="J2508" i="20"/>
  <c r="I2509" i="20"/>
  <c r="O2509" i="20" s="1"/>
  <c r="J2509" i="20"/>
  <c r="I2510" i="20"/>
  <c r="O2510" i="20" s="1"/>
  <c r="J2510" i="20"/>
  <c r="I2511" i="20"/>
  <c r="O2511" i="20" s="1"/>
  <c r="J2511" i="20"/>
  <c r="I2512" i="20"/>
  <c r="O2512" i="20" s="1"/>
  <c r="J2512" i="20"/>
  <c r="I2513" i="20"/>
  <c r="O2513" i="20" s="1"/>
  <c r="J2513" i="20"/>
  <c r="I2514" i="20"/>
  <c r="O2514" i="20" s="1"/>
  <c r="J2514" i="20"/>
  <c r="I2515" i="20"/>
  <c r="O2515" i="20" s="1"/>
  <c r="J2515" i="20"/>
  <c r="I2516" i="20"/>
  <c r="O2516" i="20" s="1"/>
  <c r="J2516" i="20"/>
  <c r="I2517" i="20"/>
  <c r="O2517" i="20" s="1"/>
  <c r="J2517" i="20"/>
  <c r="I2518" i="20"/>
  <c r="O2518" i="20" s="1"/>
  <c r="J2518" i="20"/>
  <c r="I2519" i="20"/>
  <c r="O2519" i="20" s="1"/>
  <c r="J2519" i="20"/>
  <c r="I2520" i="20"/>
  <c r="O2520" i="20" s="1"/>
  <c r="J2520" i="20"/>
  <c r="I2521" i="20"/>
  <c r="O2521" i="20" s="1"/>
  <c r="J2521" i="20"/>
  <c r="I2522" i="20"/>
  <c r="O2522" i="20" s="1"/>
  <c r="J2522" i="20"/>
  <c r="I2523" i="20"/>
  <c r="O2523" i="20" s="1"/>
  <c r="J2523" i="20"/>
  <c r="I2524" i="20"/>
  <c r="O2524" i="20" s="1"/>
  <c r="J2524" i="20"/>
  <c r="I2525" i="20"/>
  <c r="O2525" i="20" s="1"/>
  <c r="J2525" i="20"/>
  <c r="I2526" i="20"/>
  <c r="O2526" i="20" s="1"/>
  <c r="J2526" i="20"/>
  <c r="I2527" i="20"/>
  <c r="O2527" i="20" s="1"/>
  <c r="J2527" i="20"/>
  <c r="I2528" i="20"/>
  <c r="O2528" i="20" s="1"/>
  <c r="J2528" i="20"/>
  <c r="I2529" i="20"/>
  <c r="O2529" i="20" s="1"/>
  <c r="J2529" i="20"/>
  <c r="I2530" i="20"/>
  <c r="O2530" i="20" s="1"/>
  <c r="J2530" i="20"/>
  <c r="I2531" i="20"/>
  <c r="O2531" i="20" s="1"/>
  <c r="J2531" i="20"/>
  <c r="I2532" i="20"/>
  <c r="O2532" i="20" s="1"/>
  <c r="J2532" i="20"/>
  <c r="I2533" i="20"/>
  <c r="O2533" i="20" s="1"/>
  <c r="J2533" i="20"/>
  <c r="I2534" i="20"/>
  <c r="O2534" i="20" s="1"/>
  <c r="J2534" i="20"/>
  <c r="I2535" i="20"/>
  <c r="O2535" i="20" s="1"/>
  <c r="J2535" i="20"/>
  <c r="I2536" i="20"/>
  <c r="O2536" i="20" s="1"/>
  <c r="J2536" i="20"/>
  <c r="I2537" i="20"/>
  <c r="O2537" i="20" s="1"/>
  <c r="J2537" i="20"/>
  <c r="I2538" i="20"/>
  <c r="O2538" i="20" s="1"/>
  <c r="J2538" i="20"/>
  <c r="I2539" i="20"/>
  <c r="O2539" i="20" s="1"/>
  <c r="J2539" i="20"/>
  <c r="I2540" i="20"/>
  <c r="O2540" i="20" s="1"/>
  <c r="J2540" i="20"/>
  <c r="I2541" i="20"/>
  <c r="O2541" i="20" s="1"/>
  <c r="J2541" i="20"/>
  <c r="I2542" i="20"/>
  <c r="O2542" i="20" s="1"/>
  <c r="J2542" i="20"/>
  <c r="I2543" i="20"/>
  <c r="O2543" i="20" s="1"/>
  <c r="J2543" i="20"/>
  <c r="I2544" i="20"/>
  <c r="O2544" i="20" s="1"/>
  <c r="J2544" i="20"/>
  <c r="I2545" i="20"/>
  <c r="O2545" i="20" s="1"/>
  <c r="J2545" i="20"/>
  <c r="I2546" i="20"/>
  <c r="O2546" i="20" s="1"/>
  <c r="J2546" i="20"/>
  <c r="I2547" i="20"/>
  <c r="O2547" i="20" s="1"/>
  <c r="J2547" i="20"/>
  <c r="I2548" i="20"/>
  <c r="O2548" i="20" s="1"/>
  <c r="J2548" i="20"/>
  <c r="I2549" i="20"/>
  <c r="O2549" i="20" s="1"/>
  <c r="J2549" i="20"/>
  <c r="I2550" i="20"/>
  <c r="O2550" i="20" s="1"/>
  <c r="J2550" i="20"/>
  <c r="I2551" i="20"/>
  <c r="O2551" i="20" s="1"/>
  <c r="J2551" i="20"/>
  <c r="I2552" i="20"/>
  <c r="O2552" i="20" s="1"/>
  <c r="J2552" i="20"/>
  <c r="I2553" i="20"/>
  <c r="O2553" i="20" s="1"/>
  <c r="J2553" i="20"/>
  <c r="I2554" i="20"/>
  <c r="O2554" i="20" s="1"/>
  <c r="J2554" i="20"/>
  <c r="I2555" i="20"/>
  <c r="O2555" i="20" s="1"/>
  <c r="J2555" i="20"/>
  <c r="I2556" i="20"/>
  <c r="O2556" i="20" s="1"/>
  <c r="J2556" i="20"/>
  <c r="I2557" i="20"/>
  <c r="O2557" i="20" s="1"/>
  <c r="J2557" i="20"/>
  <c r="I2558" i="20"/>
  <c r="O2558" i="20" s="1"/>
  <c r="J2558" i="20"/>
  <c r="I2559" i="20"/>
  <c r="O2559" i="20" s="1"/>
  <c r="J2559" i="20"/>
  <c r="I2560" i="20"/>
  <c r="O2560" i="20" s="1"/>
  <c r="J2560" i="20"/>
  <c r="I2561" i="20"/>
  <c r="O2561" i="20" s="1"/>
  <c r="J2561" i="20"/>
  <c r="I2562" i="20"/>
  <c r="O2562" i="20" s="1"/>
  <c r="J2562" i="20"/>
  <c r="I2563" i="20"/>
  <c r="O2563" i="20" s="1"/>
  <c r="J2563" i="20"/>
  <c r="I2564" i="20"/>
  <c r="O2564" i="20" s="1"/>
  <c r="J2564" i="20"/>
  <c r="I2565" i="20"/>
  <c r="O2565" i="20" s="1"/>
  <c r="J2565" i="20"/>
  <c r="I2566" i="20"/>
  <c r="O2566" i="20" s="1"/>
  <c r="J2566" i="20"/>
  <c r="I2567" i="20"/>
  <c r="O2567" i="20" s="1"/>
  <c r="J2567" i="20"/>
  <c r="I2568" i="20"/>
  <c r="O2568" i="20" s="1"/>
  <c r="J2568" i="20"/>
  <c r="I2569" i="20"/>
  <c r="O2569" i="20" s="1"/>
  <c r="J2569" i="20"/>
  <c r="I2570" i="20"/>
  <c r="O2570" i="20" s="1"/>
  <c r="J2570" i="20"/>
  <c r="I2571" i="20"/>
  <c r="O2571" i="20" s="1"/>
  <c r="J2571" i="20"/>
  <c r="I2572" i="20"/>
  <c r="O2572" i="20" s="1"/>
  <c r="J2572" i="20"/>
  <c r="I2573" i="20"/>
  <c r="O2573" i="20" s="1"/>
  <c r="J2573" i="20"/>
  <c r="I2574" i="20"/>
  <c r="O2574" i="20" s="1"/>
  <c r="J2574" i="20"/>
  <c r="I2575" i="20"/>
  <c r="O2575" i="20" s="1"/>
  <c r="J2575" i="20"/>
  <c r="I2576" i="20"/>
  <c r="O2576" i="20" s="1"/>
  <c r="J2576" i="20"/>
  <c r="I2577" i="20"/>
  <c r="O2577" i="20" s="1"/>
  <c r="J2577" i="20"/>
  <c r="I2578" i="20"/>
  <c r="O2578" i="20" s="1"/>
  <c r="J2578" i="20"/>
  <c r="I2579" i="20"/>
  <c r="O2579" i="20" s="1"/>
  <c r="J2579" i="20"/>
  <c r="I2580" i="20"/>
  <c r="O2580" i="20" s="1"/>
  <c r="J2580" i="20"/>
  <c r="I2581" i="20"/>
  <c r="O2581" i="20" s="1"/>
  <c r="J2581" i="20"/>
  <c r="I2582" i="20"/>
  <c r="O2582" i="20" s="1"/>
  <c r="J2582" i="20"/>
  <c r="I2583" i="20"/>
  <c r="O2583" i="20" s="1"/>
  <c r="J2583" i="20"/>
  <c r="I2584" i="20"/>
  <c r="O2584" i="20" s="1"/>
  <c r="J2584" i="20"/>
  <c r="I2585" i="20"/>
  <c r="O2585" i="20" s="1"/>
  <c r="J2585" i="20"/>
  <c r="I2586" i="20"/>
  <c r="O2586" i="20" s="1"/>
  <c r="J2586" i="20"/>
  <c r="I2587" i="20"/>
  <c r="O2587" i="20" s="1"/>
  <c r="J2587" i="20"/>
  <c r="I2588" i="20"/>
  <c r="O2588" i="20" s="1"/>
  <c r="J2588" i="20"/>
  <c r="I2589" i="20"/>
  <c r="O2589" i="20" s="1"/>
  <c r="J2589" i="20"/>
  <c r="I2590" i="20"/>
  <c r="O2590" i="20" s="1"/>
  <c r="J2590" i="20"/>
  <c r="I2591" i="20"/>
  <c r="O2591" i="20" s="1"/>
  <c r="J2591" i="20"/>
  <c r="I2592" i="20"/>
  <c r="O2592" i="20" s="1"/>
  <c r="J2592" i="20"/>
  <c r="I2593" i="20"/>
  <c r="O2593" i="20" s="1"/>
  <c r="J2593" i="20"/>
  <c r="I2594" i="20"/>
  <c r="O2594" i="20" s="1"/>
  <c r="J2594" i="20"/>
  <c r="I2595" i="20"/>
  <c r="O2595" i="20" s="1"/>
  <c r="J2595" i="20"/>
  <c r="I2596" i="20"/>
  <c r="O2596" i="20" s="1"/>
  <c r="J2596" i="20"/>
  <c r="I2597" i="20"/>
  <c r="O2597" i="20" s="1"/>
  <c r="J2597" i="20"/>
  <c r="I2598" i="20"/>
  <c r="O2598" i="20" s="1"/>
  <c r="J2598" i="20"/>
  <c r="I2599" i="20"/>
  <c r="O2599" i="20" s="1"/>
  <c r="J2599" i="20"/>
  <c r="I2600" i="20"/>
  <c r="O2600" i="20" s="1"/>
  <c r="J2600" i="20"/>
  <c r="I2601" i="20"/>
  <c r="O2601" i="20" s="1"/>
  <c r="J2601" i="20"/>
  <c r="I2602" i="20"/>
  <c r="O2602" i="20" s="1"/>
  <c r="J2602" i="20"/>
  <c r="I2603" i="20"/>
  <c r="O2603" i="20" s="1"/>
  <c r="J2603" i="20"/>
  <c r="I2604" i="20"/>
  <c r="O2604" i="20" s="1"/>
  <c r="J2604" i="20"/>
  <c r="I2605" i="20"/>
  <c r="O2605" i="20" s="1"/>
  <c r="J2605" i="20"/>
  <c r="I2606" i="20"/>
  <c r="O2606" i="20" s="1"/>
  <c r="J2606" i="20"/>
  <c r="I2607" i="20"/>
  <c r="O2607" i="20" s="1"/>
  <c r="J2607" i="20"/>
  <c r="I2608" i="20"/>
  <c r="O2608" i="20" s="1"/>
  <c r="J2608" i="20"/>
  <c r="I2609" i="20"/>
  <c r="O2609" i="20" s="1"/>
  <c r="J2609" i="20"/>
  <c r="I2610" i="20"/>
  <c r="O2610" i="20" s="1"/>
  <c r="J2610" i="20"/>
  <c r="I2611" i="20"/>
  <c r="O2611" i="20" s="1"/>
  <c r="J2611" i="20"/>
  <c r="I2612" i="20"/>
  <c r="O2612" i="20" s="1"/>
  <c r="J2612" i="20"/>
  <c r="I2613" i="20"/>
  <c r="O2613" i="20" s="1"/>
  <c r="J2613" i="20"/>
  <c r="I2614" i="20"/>
  <c r="O2614" i="20" s="1"/>
  <c r="J2614" i="20"/>
  <c r="I2615" i="20"/>
  <c r="O2615" i="20" s="1"/>
  <c r="J2615" i="20"/>
  <c r="I2616" i="20"/>
  <c r="O2616" i="20" s="1"/>
  <c r="J2616" i="20"/>
  <c r="I2617" i="20"/>
  <c r="O2617" i="20" s="1"/>
  <c r="J2617" i="20"/>
  <c r="I2618" i="20"/>
  <c r="O2618" i="20" s="1"/>
  <c r="J2618" i="20"/>
  <c r="I2619" i="20"/>
  <c r="O2619" i="20" s="1"/>
  <c r="J2619" i="20"/>
  <c r="I2620" i="20"/>
  <c r="O2620" i="20" s="1"/>
  <c r="J2620" i="20"/>
  <c r="I2621" i="20"/>
  <c r="O2621" i="20" s="1"/>
  <c r="J2621" i="20"/>
  <c r="I2622" i="20"/>
  <c r="O2622" i="20" s="1"/>
  <c r="J2622" i="20"/>
  <c r="I2623" i="20"/>
  <c r="O2623" i="20" s="1"/>
  <c r="J2623" i="20"/>
  <c r="I2624" i="20"/>
  <c r="O2624" i="20" s="1"/>
  <c r="J2624" i="20"/>
  <c r="I2625" i="20"/>
  <c r="O2625" i="20" s="1"/>
  <c r="J2625" i="20"/>
  <c r="I2626" i="20"/>
  <c r="O2626" i="20" s="1"/>
  <c r="J2626" i="20"/>
  <c r="I2627" i="20"/>
  <c r="O2627" i="20" s="1"/>
  <c r="J2627" i="20"/>
  <c r="I2628" i="20"/>
  <c r="O2628" i="20" s="1"/>
  <c r="J2628" i="20"/>
  <c r="I2629" i="20"/>
  <c r="O2629" i="20" s="1"/>
  <c r="J2629" i="20"/>
  <c r="I2630" i="20"/>
  <c r="O2630" i="20" s="1"/>
  <c r="J2630" i="20"/>
  <c r="I2631" i="20"/>
  <c r="O2631" i="20" s="1"/>
  <c r="J2631" i="20"/>
  <c r="I2632" i="20"/>
  <c r="O2632" i="20" s="1"/>
  <c r="J2632" i="20"/>
  <c r="I2633" i="20"/>
  <c r="O2633" i="20" s="1"/>
  <c r="J2633" i="20"/>
  <c r="I2634" i="20"/>
  <c r="O2634" i="20" s="1"/>
  <c r="J2634" i="20"/>
  <c r="I2635" i="20"/>
  <c r="O2635" i="20" s="1"/>
  <c r="J2635" i="20"/>
  <c r="I2636" i="20"/>
  <c r="O2636" i="20" s="1"/>
  <c r="J2636" i="20"/>
  <c r="I2637" i="20"/>
  <c r="O2637" i="20" s="1"/>
  <c r="J2637" i="20"/>
  <c r="I2638" i="20"/>
  <c r="O2638" i="20" s="1"/>
  <c r="J2638" i="20"/>
  <c r="I2639" i="20"/>
  <c r="O2639" i="20" s="1"/>
  <c r="J2639" i="20"/>
  <c r="I2640" i="20"/>
  <c r="O2640" i="20" s="1"/>
  <c r="J2640" i="20"/>
  <c r="I2641" i="20"/>
  <c r="O2641" i="20" s="1"/>
  <c r="J2641" i="20"/>
  <c r="I2642" i="20"/>
  <c r="O2642" i="20" s="1"/>
  <c r="J2642" i="20"/>
  <c r="I2643" i="20"/>
  <c r="O2643" i="20" s="1"/>
  <c r="J2643" i="20"/>
  <c r="I2644" i="20"/>
  <c r="O2644" i="20" s="1"/>
  <c r="J2644" i="20"/>
  <c r="I2645" i="20"/>
  <c r="O2645" i="20" s="1"/>
  <c r="J2645" i="20"/>
  <c r="I2646" i="20"/>
  <c r="O2646" i="20" s="1"/>
  <c r="J2646" i="20"/>
  <c r="I2647" i="20"/>
  <c r="O2647" i="20" s="1"/>
  <c r="J2647" i="20"/>
  <c r="I2648" i="20"/>
  <c r="O2648" i="20" s="1"/>
  <c r="J2648" i="20"/>
  <c r="I2649" i="20"/>
  <c r="O2649" i="20" s="1"/>
  <c r="J2649" i="20"/>
  <c r="I2650" i="20"/>
  <c r="O2650" i="20" s="1"/>
  <c r="J2650" i="20"/>
  <c r="I2651" i="20"/>
  <c r="O2651" i="20" s="1"/>
  <c r="J2651" i="20"/>
  <c r="I2652" i="20"/>
  <c r="O2652" i="20" s="1"/>
  <c r="J2652" i="20"/>
  <c r="I2653" i="20"/>
  <c r="O2653" i="20" s="1"/>
  <c r="J2653" i="20"/>
  <c r="I2654" i="20"/>
  <c r="O2654" i="20" s="1"/>
  <c r="J2654" i="20"/>
  <c r="I2655" i="20"/>
  <c r="O2655" i="20" s="1"/>
  <c r="J2655" i="20"/>
  <c r="I2656" i="20"/>
  <c r="O2656" i="20" s="1"/>
  <c r="J2656" i="20"/>
  <c r="I2657" i="20"/>
  <c r="O2657" i="20" s="1"/>
  <c r="J2657" i="20"/>
  <c r="I2658" i="20"/>
  <c r="O2658" i="20" s="1"/>
  <c r="J2658" i="20"/>
  <c r="I2659" i="20"/>
  <c r="O2659" i="20" s="1"/>
  <c r="J2659" i="20"/>
  <c r="I2660" i="20"/>
  <c r="O2660" i="20" s="1"/>
  <c r="J2660" i="20"/>
  <c r="I2661" i="20"/>
  <c r="O2661" i="20" s="1"/>
  <c r="J2661" i="20"/>
  <c r="I2662" i="20"/>
  <c r="O2662" i="20" s="1"/>
  <c r="J2662" i="20"/>
  <c r="I2663" i="20"/>
  <c r="O2663" i="20" s="1"/>
  <c r="J2663" i="20"/>
  <c r="I2664" i="20"/>
  <c r="O2664" i="20" s="1"/>
  <c r="J2664" i="20"/>
  <c r="I2665" i="20"/>
  <c r="O2665" i="20" s="1"/>
  <c r="J2665" i="20"/>
  <c r="I2666" i="20"/>
  <c r="O2666" i="20" s="1"/>
  <c r="J2666" i="20"/>
  <c r="I2667" i="20"/>
  <c r="O2667" i="20" s="1"/>
  <c r="J2667" i="20"/>
  <c r="I2668" i="20"/>
  <c r="O2668" i="20" s="1"/>
  <c r="J2668" i="20"/>
  <c r="I2669" i="20"/>
  <c r="O2669" i="20" s="1"/>
  <c r="J2669" i="20"/>
  <c r="I2670" i="20"/>
  <c r="O2670" i="20" s="1"/>
  <c r="J2670" i="20"/>
  <c r="I2671" i="20"/>
  <c r="O2671" i="20" s="1"/>
  <c r="J2671" i="20"/>
  <c r="I2672" i="20"/>
  <c r="O2672" i="20" s="1"/>
  <c r="J2672" i="20"/>
  <c r="I2673" i="20"/>
  <c r="O2673" i="20" s="1"/>
  <c r="J2673" i="20"/>
  <c r="I2674" i="20"/>
  <c r="O2674" i="20" s="1"/>
  <c r="J2674" i="20"/>
  <c r="I2675" i="20"/>
  <c r="O2675" i="20" s="1"/>
  <c r="J2675" i="20"/>
  <c r="I2676" i="20"/>
  <c r="O2676" i="20" s="1"/>
  <c r="J2676" i="20"/>
  <c r="I2677" i="20"/>
  <c r="O2677" i="20" s="1"/>
  <c r="J2677" i="20"/>
  <c r="I2678" i="20"/>
  <c r="O2678" i="20" s="1"/>
  <c r="J2678" i="20"/>
  <c r="I2679" i="20"/>
  <c r="O2679" i="20" s="1"/>
  <c r="J2679" i="20"/>
  <c r="I2680" i="20"/>
  <c r="O2680" i="20" s="1"/>
  <c r="J2680" i="20"/>
  <c r="I2681" i="20"/>
  <c r="O2681" i="20" s="1"/>
  <c r="J2681" i="20"/>
  <c r="I2682" i="20"/>
  <c r="O2682" i="20" s="1"/>
  <c r="J2682" i="20"/>
  <c r="I2683" i="20"/>
  <c r="O2683" i="20" s="1"/>
  <c r="J2683" i="20"/>
  <c r="I2684" i="20"/>
  <c r="O2684" i="20" s="1"/>
  <c r="J2684" i="20"/>
  <c r="I2685" i="20"/>
  <c r="O2685" i="20" s="1"/>
  <c r="J2685" i="20"/>
  <c r="I2686" i="20"/>
  <c r="O2686" i="20" s="1"/>
  <c r="J2686" i="20"/>
  <c r="I2687" i="20"/>
  <c r="O2687" i="20" s="1"/>
  <c r="J2687" i="20"/>
  <c r="I2688" i="20"/>
  <c r="O2688" i="20" s="1"/>
  <c r="J2688" i="20"/>
  <c r="I2689" i="20"/>
  <c r="O2689" i="20" s="1"/>
  <c r="J2689" i="20"/>
  <c r="I2690" i="20"/>
  <c r="O2690" i="20" s="1"/>
  <c r="J2690" i="20"/>
  <c r="I2691" i="20"/>
  <c r="O2691" i="20" s="1"/>
  <c r="J2691" i="20"/>
  <c r="I2692" i="20"/>
  <c r="O2692" i="20" s="1"/>
  <c r="J2692" i="20"/>
  <c r="I2693" i="20"/>
  <c r="O2693" i="20" s="1"/>
  <c r="J2693" i="20"/>
  <c r="I2694" i="20"/>
  <c r="O2694" i="20" s="1"/>
  <c r="J2694" i="20"/>
  <c r="I2695" i="20"/>
  <c r="O2695" i="20" s="1"/>
  <c r="J2695" i="20"/>
  <c r="I2696" i="20"/>
  <c r="O2696" i="20" s="1"/>
  <c r="J2696" i="20"/>
  <c r="I2697" i="20"/>
  <c r="O2697" i="20" s="1"/>
  <c r="J2697" i="20"/>
  <c r="I2698" i="20"/>
  <c r="O2698" i="20" s="1"/>
  <c r="J2698" i="20"/>
  <c r="I2699" i="20"/>
  <c r="O2699" i="20" s="1"/>
  <c r="J2699" i="20"/>
  <c r="I2700" i="20"/>
  <c r="O2700" i="20" s="1"/>
  <c r="J2700" i="20"/>
  <c r="I2701" i="20"/>
  <c r="O2701" i="20" s="1"/>
  <c r="J2701" i="20"/>
  <c r="I2702" i="20"/>
  <c r="O2702" i="20" s="1"/>
  <c r="J2702" i="20"/>
  <c r="I2703" i="20"/>
  <c r="O2703" i="20" s="1"/>
  <c r="J2703" i="20"/>
  <c r="I2704" i="20"/>
  <c r="O2704" i="20" s="1"/>
  <c r="J2704" i="20"/>
  <c r="I2705" i="20"/>
  <c r="O2705" i="20" s="1"/>
  <c r="J2705" i="20"/>
  <c r="I2706" i="20"/>
  <c r="O2706" i="20" s="1"/>
  <c r="J2706" i="20"/>
  <c r="I2707" i="20"/>
  <c r="O2707" i="20" s="1"/>
  <c r="J2707" i="20"/>
  <c r="I2708" i="20"/>
  <c r="O2708" i="20" s="1"/>
  <c r="J2708" i="20"/>
  <c r="I2709" i="20"/>
  <c r="O2709" i="20" s="1"/>
  <c r="J2709" i="20"/>
  <c r="I2710" i="20"/>
  <c r="O2710" i="20" s="1"/>
  <c r="J2710" i="20"/>
  <c r="I2711" i="20"/>
  <c r="O2711" i="20" s="1"/>
  <c r="J2711" i="20"/>
  <c r="I2712" i="20"/>
  <c r="O2712" i="20" s="1"/>
  <c r="J2712" i="20"/>
  <c r="I2713" i="20"/>
  <c r="O2713" i="20" s="1"/>
  <c r="J2713" i="20"/>
  <c r="I2714" i="20"/>
  <c r="O2714" i="20" s="1"/>
  <c r="J2714" i="20"/>
  <c r="I2715" i="20"/>
  <c r="O2715" i="20" s="1"/>
  <c r="J2715" i="20"/>
  <c r="I2716" i="20"/>
  <c r="O2716" i="20" s="1"/>
  <c r="J2716" i="20"/>
  <c r="I2717" i="20"/>
  <c r="O2717" i="20" s="1"/>
  <c r="J2717" i="20"/>
  <c r="I2718" i="20"/>
  <c r="O2718" i="20" s="1"/>
  <c r="J2718" i="20"/>
  <c r="I2719" i="20"/>
  <c r="O2719" i="20" s="1"/>
  <c r="J2719" i="20"/>
  <c r="I2720" i="20"/>
  <c r="O2720" i="20" s="1"/>
  <c r="J2720" i="20"/>
  <c r="I2721" i="20"/>
  <c r="O2721" i="20" s="1"/>
  <c r="J2721" i="20"/>
  <c r="I2722" i="20"/>
  <c r="O2722" i="20" s="1"/>
  <c r="J2722" i="20"/>
  <c r="I2723" i="20"/>
  <c r="O2723" i="20" s="1"/>
  <c r="J2723" i="20"/>
  <c r="I2724" i="20"/>
  <c r="O2724" i="20" s="1"/>
  <c r="J2724" i="20"/>
  <c r="I2725" i="20"/>
  <c r="O2725" i="20" s="1"/>
  <c r="J2725" i="20"/>
  <c r="I2726" i="20"/>
  <c r="O2726" i="20" s="1"/>
  <c r="J2726" i="20"/>
  <c r="I2727" i="20"/>
  <c r="O2727" i="20" s="1"/>
  <c r="J2727" i="20"/>
  <c r="I2728" i="20"/>
  <c r="O2728" i="20" s="1"/>
  <c r="J2728" i="20"/>
  <c r="I2729" i="20"/>
  <c r="O2729" i="20" s="1"/>
  <c r="J2729" i="20"/>
  <c r="I2730" i="20"/>
  <c r="O2730" i="20" s="1"/>
  <c r="J2730" i="20"/>
  <c r="I2731" i="20"/>
  <c r="O2731" i="20" s="1"/>
  <c r="J2731" i="20"/>
  <c r="I2732" i="20"/>
  <c r="O2732" i="20" s="1"/>
  <c r="J2732" i="20"/>
  <c r="I2733" i="20"/>
  <c r="O2733" i="20" s="1"/>
  <c r="J2733" i="20"/>
  <c r="I2734" i="20"/>
  <c r="O2734" i="20" s="1"/>
  <c r="J2734" i="20"/>
  <c r="I2735" i="20"/>
  <c r="O2735" i="20" s="1"/>
  <c r="J2735" i="20"/>
  <c r="I2736" i="20"/>
  <c r="O2736" i="20" s="1"/>
  <c r="J2736" i="20"/>
  <c r="I2737" i="20"/>
  <c r="O2737" i="20" s="1"/>
  <c r="J2737" i="20"/>
  <c r="I2738" i="20"/>
  <c r="O2738" i="20" s="1"/>
  <c r="J2738" i="20"/>
  <c r="I2739" i="20"/>
  <c r="O2739" i="20" s="1"/>
  <c r="J2739" i="20"/>
  <c r="I2740" i="20"/>
  <c r="O2740" i="20" s="1"/>
  <c r="J2740" i="20"/>
  <c r="I2741" i="20"/>
  <c r="O2741" i="20" s="1"/>
  <c r="J2741" i="20"/>
  <c r="I2742" i="20"/>
  <c r="O2742" i="20" s="1"/>
  <c r="J2742" i="20"/>
  <c r="I2743" i="20"/>
  <c r="O2743" i="20" s="1"/>
  <c r="J2743" i="20"/>
  <c r="I2744" i="20"/>
  <c r="O2744" i="20" s="1"/>
  <c r="J2744" i="20"/>
  <c r="I2745" i="20"/>
  <c r="O2745" i="20" s="1"/>
  <c r="J2745" i="20"/>
  <c r="I2746" i="20"/>
  <c r="O2746" i="20" s="1"/>
  <c r="J2746" i="20"/>
  <c r="I2747" i="20"/>
  <c r="O2747" i="20" s="1"/>
  <c r="J2747" i="20"/>
  <c r="I2748" i="20"/>
  <c r="O2748" i="20" s="1"/>
  <c r="J2748" i="20"/>
  <c r="I2749" i="20"/>
  <c r="O2749" i="20" s="1"/>
  <c r="J2749" i="20"/>
  <c r="I2750" i="20"/>
  <c r="O2750" i="20" s="1"/>
  <c r="J2750" i="20"/>
  <c r="I2751" i="20"/>
  <c r="O2751" i="20" s="1"/>
  <c r="J2751" i="20"/>
  <c r="I2752" i="20"/>
  <c r="O2752" i="20" s="1"/>
  <c r="J2752" i="20"/>
  <c r="I2753" i="20"/>
  <c r="O2753" i="20" s="1"/>
  <c r="J2753" i="20"/>
  <c r="I2754" i="20"/>
  <c r="O2754" i="20" s="1"/>
  <c r="J2754" i="20"/>
  <c r="I2755" i="20"/>
  <c r="O2755" i="20" s="1"/>
  <c r="J2755" i="20"/>
  <c r="I2756" i="20"/>
  <c r="O2756" i="20" s="1"/>
  <c r="J2756" i="20"/>
  <c r="I2757" i="20"/>
  <c r="O2757" i="20" s="1"/>
  <c r="J2757" i="20"/>
  <c r="I2758" i="20"/>
  <c r="O2758" i="20" s="1"/>
  <c r="J2758" i="20"/>
  <c r="I2759" i="20"/>
  <c r="O2759" i="20" s="1"/>
  <c r="J2759" i="20"/>
  <c r="I2760" i="20"/>
  <c r="O2760" i="20" s="1"/>
  <c r="J2760" i="20"/>
  <c r="I2761" i="20"/>
  <c r="O2761" i="20" s="1"/>
  <c r="J2761" i="20"/>
  <c r="I2762" i="20"/>
  <c r="O2762" i="20" s="1"/>
  <c r="J2762" i="20"/>
  <c r="I2763" i="20"/>
  <c r="O2763" i="20" s="1"/>
  <c r="J2763" i="20"/>
  <c r="I2764" i="20"/>
  <c r="O2764" i="20" s="1"/>
  <c r="J2764" i="20"/>
  <c r="I2765" i="20"/>
  <c r="O2765" i="20" s="1"/>
  <c r="J2765" i="20"/>
  <c r="I2766" i="20"/>
  <c r="O2766" i="20" s="1"/>
  <c r="J2766" i="20"/>
  <c r="I2767" i="20"/>
  <c r="O2767" i="20" s="1"/>
  <c r="J2767" i="20"/>
  <c r="I2768" i="20"/>
  <c r="O2768" i="20" s="1"/>
  <c r="J2768" i="20"/>
  <c r="I2769" i="20"/>
  <c r="O2769" i="20" s="1"/>
  <c r="J2769" i="20"/>
  <c r="I2770" i="20"/>
  <c r="O2770" i="20" s="1"/>
  <c r="J2770" i="20"/>
  <c r="I2771" i="20"/>
  <c r="O2771" i="20" s="1"/>
  <c r="J2771" i="20"/>
  <c r="I2772" i="20"/>
  <c r="O2772" i="20" s="1"/>
  <c r="J2772" i="20"/>
  <c r="I2773" i="20"/>
  <c r="O2773" i="20" s="1"/>
  <c r="J2773" i="20"/>
  <c r="I2774" i="20"/>
  <c r="O2774" i="20" s="1"/>
  <c r="J2774" i="20"/>
  <c r="I2775" i="20"/>
  <c r="O2775" i="20" s="1"/>
  <c r="J2775" i="20"/>
  <c r="I2776" i="20"/>
  <c r="O2776" i="20" s="1"/>
  <c r="J2776" i="20"/>
  <c r="I2777" i="20"/>
  <c r="O2777" i="20" s="1"/>
  <c r="J2777" i="20"/>
  <c r="I2778" i="20"/>
  <c r="O2778" i="20" s="1"/>
  <c r="J2778" i="20"/>
  <c r="I2779" i="20"/>
  <c r="O2779" i="20" s="1"/>
  <c r="J2779" i="20"/>
  <c r="I2780" i="20"/>
  <c r="O2780" i="20" s="1"/>
  <c r="J2780" i="20"/>
  <c r="I2781" i="20"/>
  <c r="O2781" i="20" s="1"/>
  <c r="J2781" i="20"/>
  <c r="I2782" i="20"/>
  <c r="O2782" i="20" s="1"/>
  <c r="J2782" i="20"/>
  <c r="I2783" i="20"/>
  <c r="O2783" i="20" s="1"/>
  <c r="J2783" i="20"/>
  <c r="I2784" i="20"/>
  <c r="O2784" i="20" s="1"/>
  <c r="J2784" i="20"/>
  <c r="I2785" i="20"/>
  <c r="O2785" i="20" s="1"/>
  <c r="J2785" i="20"/>
  <c r="I2786" i="20"/>
  <c r="O2786" i="20" s="1"/>
  <c r="J2786" i="20"/>
  <c r="I2787" i="20"/>
  <c r="O2787" i="20" s="1"/>
  <c r="J2787" i="20"/>
  <c r="I2788" i="20"/>
  <c r="O2788" i="20" s="1"/>
  <c r="J2788" i="20"/>
  <c r="I2789" i="20"/>
  <c r="O2789" i="20" s="1"/>
  <c r="J2789" i="20"/>
  <c r="I2790" i="20"/>
  <c r="O2790" i="20" s="1"/>
  <c r="J2790" i="20"/>
  <c r="I2791" i="20"/>
  <c r="O2791" i="20" s="1"/>
  <c r="J2791" i="20"/>
  <c r="I2792" i="20"/>
  <c r="O2792" i="20" s="1"/>
  <c r="J2792" i="20"/>
  <c r="I2793" i="20"/>
  <c r="O2793" i="20" s="1"/>
  <c r="J2793" i="20"/>
  <c r="I2794" i="20"/>
  <c r="O2794" i="20" s="1"/>
  <c r="J2794" i="20"/>
  <c r="I2795" i="20"/>
  <c r="O2795" i="20" s="1"/>
  <c r="J2795" i="20"/>
  <c r="I2796" i="20"/>
  <c r="O2796" i="20" s="1"/>
  <c r="J2796" i="20"/>
  <c r="I2797" i="20"/>
  <c r="O2797" i="20" s="1"/>
  <c r="J2797" i="20"/>
  <c r="I2798" i="20"/>
  <c r="O2798" i="20" s="1"/>
  <c r="J2798" i="20"/>
  <c r="I2799" i="20"/>
  <c r="O2799" i="20" s="1"/>
  <c r="J2799" i="20"/>
  <c r="I2800" i="20"/>
  <c r="O2800" i="20" s="1"/>
  <c r="J2800" i="20"/>
  <c r="I2801" i="20"/>
  <c r="O2801" i="20" s="1"/>
  <c r="J2801" i="20"/>
  <c r="I2802" i="20"/>
  <c r="O2802" i="20" s="1"/>
  <c r="J2802" i="20"/>
  <c r="I2803" i="20"/>
  <c r="O2803" i="20" s="1"/>
  <c r="J2803" i="20"/>
  <c r="I2804" i="20"/>
  <c r="O2804" i="20" s="1"/>
  <c r="J2804" i="20"/>
  <c r="I2805" i="20"/>
  <c r="O2805" i="20" s="1"/>
  <c r="J2805" i="20"/>
  <c r="I2806" i="20"/>
  <c r="O2806" i="20" s="1"/>
  <c r="J2806" i="20"/>
  <c r="I2807" i="20"/>
  <c r="O2807" i="20" s="1"/>
  <c r="J2807" i="20"/>
  <c r="I2808" i="20"/>
  <c r="O2808" i="20" s="1"/>
  <c r="J2808" i="20"/>
  <c r="I2809" i="20"/>
  <c r="O2809" i="20" s="1"/>
  <c r="J2809" i="20"/>
  <c r="I2810" i="20"/>
  <c r="O2810" i="20" s="1"/>
  <c r="J2810" i="20"/>
  <c r="I2811" i="20"/>
  <c r="O2811" i="20" s="1"/>
  <c r="J2811" i="20"/>
  <c r="I2812" i="20"/>
  <c r="O2812" i="20" s="1"/>
  <c r="J2812" i="20"/>
  <c r="I2813" i="20"/>
  <c r="O2813" i="20" s="1"/>
  <c r="J2813" i="20"/>
  <c r="I2814" i="20"/>
  <c r="O2814" i="20" s="1"/>
  <c r="J2814" i="20"/>
  <c r="I2815" i="20"/>
  <c r="O2815" i="20" s="1"/>
  <c r="J2815" i="20"/>
  <c r="I2816" i="20"/>
  <c r="O2816" i="20" s="1"/>
  <c r="J2816" i="20"/>
  <c r="I2817" i="20"/>
  <c r="O2817" i="20" s="1"/>
  <c r="J2817" i="20"/>
  <c r="I2818" i="20"/>
  <c r="O2818" i="20" s="1"/>
  <c r="J2818" i="20"/>
  <c r="I2819" i="20"/>
  <c r="O2819" i="20" s="1"/>
  <c r="J2819" i="20"/>
  <c r="I2820" i="20"/>
  <c r="O2820" i="20" s="1"/>
  <c r="J2820" i="20"/>
  <c r="I2821" i="20"/>
  <c r="O2821" i="20" s="1"/>
  <c r="J2821" i="20"/>
  <c r="I2822" i="20"/>
  <c r="O2822" i="20" s="1"/>
  <c r="J2822" i="20"/>
  <c r="I2823" i="20"/>
  <c r="O2823" i="20" s="1"/>
  <c r="J2823" i="20"/>
  <c r="I2824" i="20"/>
  <c r="O2824" i="20" s="1"/>
  <c r="J2824" i="20"/>
  <c r="I2825" i="20"/>
  <c r="O2825" i="20" s="1"/>
  <c r="J2825" i="20"/>
  <c r="I2826" i="20"/>
  <c r="O2826" i="20" s="1"/>
  <c r="J2826" i="20"/>
  <c r="I2827" i="20"/>
  <c r="O2827" i="20" s="1"/>
  <c r="J2827" i="20"/>
  <c r="I2828" i="20"/>
  <c r="O2828" i="20" s="1"/>
  <c r="J2828" i="20"/>
  <c r="I2829" i="20"/>
  <c r="O2829" i="20" s="1"/>
  <c r="J2829" i="20"/>
  <c r="I2830" i="20"/>
  <c r="O2830" i="20" s="1"/>
  <c r="J2830" i="20"/>
  <c r="I2831" i="20"/>
  <c r="O2831" i="20" s="1"/>
  <c r="J2831" i="20"/>
  <c r="I2832" i="20"/>
  <c r="O2832" i="20" s="1"/>
  <c r="J2832" i="20"/>
  <c r="I2833" i="20"/>
  <c r="O2833" i="20" s="1"/>
  <c r="J2833" i="20"/>
  <c r="I2834" i="20"/>
  <c r="O2834" i="20" s="1"/>
  <c r="J2834" i="20"/>
  <c r="I2835" i="20"/>
  <c r="O2835" i="20" s="1"/>
  <c r="J2835" i="20"/>
  <c r="I2836" i="20"/>
  <c r="O2836" i="20" s="1"/>
  <c r="J2836" i="20"/>
  <c r="I2837" i="20"/>
  <c r="O2837" i="20" s="1"/>
  <c r="J2837" i="20"/>
  <c r="I2838" i="20"/>
  <c r="O2838" i="20" s="1"/>
  <c r="J2838" i="20"/>
  <c r="I2839" i="20"/>
  <c r="O2839" i="20" s="1"/>
  <c r="J2839" i="20"/>
  <c r="I2840" i="20"/>
  <c r="O2840" i="20" s="1"/>
  <c r="J2840" i="20"/>
  <c r="I2841" i="20"/>
  <c r="O2841" i="20" s="1"/>
  <c r="J2841" i="20"/>
  <c r="I2842" i="20"/>
  <c r="O2842" i="20" s="1"/>
  <c r="J2842" i="20"/>
  <c r="I2843" i="20"/>
  <c r="O2843" i="20" s="1"/>
  <c r="J2843" i="20"/>
  <c r="I2844" i="20"/>
  <c r="O2844" i="20" s="1"/>
  <c r="J2844" i="20"/>
  <c r="I2845" i="20"/>
  <c r="O2845" i="20" s="1"/>
  <c r="J2845" i="20"/>
  <c r="I2846" i="20"/>
  <c r="O2846" i="20" s="1"/>
  <c r="J2846" i="20"/>
  <c r="I2847" i="20"/>
  <c r="O2847" i="20" s="1"/>
  <c r="J2847" i="20"/>
  <c r="I2848" i="20"/>
  <c r="O2848" i="20" s="1"/>
  <c r="J2848" i="20"/>
  <c r="I2849" i="20"/>
  <c r="O2849" i="20" s="1"/>
  <c r="J2849" i="20"/>
  <c r="I2850" i="20"/>
  <c r="O2850" i="20" s="1"/>
  <c r="J2850" i="20"/>
  <c r="I2851" i="20"/>
  <c r="O2851" i="20" s="1"/>
  <c r="J2851" i="20"/>
  <c r="I2852" i="20"/>
  <c r="O2852" i="20" s="1"/>
  <c r="J2852" i="20"/>
  <c r="I2853" i="20"/>
  <c r="O2853" i="20" s="1"/>
  <c r="J2853" i="20"/>
  <c r="I2854" i="20"/>
  <c r="O2854" i="20" s="1"/>
  <c r="J2854" i="20"/>
  <c r="I2855" i="20"/>
  <c r="O2855" i="20" s="1"/>
  <c r="J2855" i="20"/>
  <c r="I2856" i="20"/>
  <c r="O2856" i="20" s="1"/>
  <c r="J2856" i="20"/>
  <c r="I2857" i="20"/>
  <c r="O2857" i="20" s="1"/>
  <c r="J2857" i="20"/>
  <c r="I2858" i="20"/>
  <c r="O2858" i="20" s="1"/>
  <c r="J2858" i="20"/>
  <c r="I2859" i="20"/>
  <c r="O2859" i="20" s="1"/>
  <c r="J2859" i="20"/>
  <c r="I2860" i="20"/>
  <c r="O2860" i="20" s="1"/>
  <c r="J2860" i="20"/>
  <c r="I2861" i="20"/>
  <c r="O2861" i="20" s="1"/>
  <c r="J2861" i="20"/>
  <c r="I2862" i="20"/>
  <c r="O2862" i="20" s="1"/>
  <c r="J2862" i="20"/>
  <c r="I2863" i="20"/>
  <c r="O2863" i="20" s="1"/>
  <c r="J2863" i="20"/>
  <c r="I2864" i="20"/>
  <c r="O2864" i="20" s="1"/>
  <c r="J2864" i="20"/>
  <c r="I2865" i="20"/>
  <c r="O2865" i="20" s="1"/>
  <c r="J2865" i="20"/>
  <c r="I2866" i="20"/>
  <c r="O2866" i="20" s="1"/>
  <c r="J2866" i="20"/>
  <c r="I2867" i="20"/>
  <c r="O2867" i="20" s="1"/>
  <c r="J2867" i="20"/>
  <c r="I2868" i="20"/>
  <c r="O2868" i="20" s="1"/>
  <c r="J2868" i="20"/>
  <c r="I2869" i="20"/>
  <c r="O2869" i="20" s="1"/>
  <c r="J2869" i="20"/>
  <c r="I2870" i="20"/>
  <c r="O2870" i="20" s="1"/>
  <c r="J2870" i="20"/>
  <c r="I2871" i="20"/>
  <c r="O2871" i="20" s="1"/>
  <c r="J2871" i="20"/>
  <c r="I2872" i="20"/>
  <c r="O2872" i="20" s="1"/>
  <c r="J2872" i="20"/>
  <c r="I2873" i="20"/>
  <c r="O2873" i="20" s="1"/>
  <c r="J2873" i="20"/>
  <c r="I2874" i="20"/>
  <c r="O2874" i="20" s="1"/>
  <c r="J2874" i="20"/>
  <c r="I2875" i="20"/>
  <c r="O2875" i="20" s="1"/>
  <c r="J2875" i="20"/>
  <c r="I2876" i="20"/>
  <c r="O2876" i="20" s="1"/>
  <c r="J2876" i="20"/>
  <c r="I2877" i="20"/>
  <c r="O2877" i="20" s="1"/>
  <c r="J2877" i="20"/>
  <c r="I2878" i="20"/>
  <c r="O2878" i="20" s="1"/>
  <c r="J2878" i="20"/>
  <c r="I2879" i="20"/>
  <c r="O2879" i="20" s="1"/>
  <c r="J2879" i="20"/>
  <c r="I2880" i="20"/>
  <c r="O2880" i="20" s="1"/>
  <c r="J2880" i="20"/>
  <c r="I2881" i="20"/>
  <c r="O2881" i="20" s="1"/>
  <c r="J2881" i="20"/>
  <c r="I2882" i="20"/>
  <c r="O2882" i="20" s="1"/>
  <c r="J2882" i="20"/>
  <c r="I2883" i="20"/>
  <c r="O2883" i="20" s="1"/>
  <c r="J2883" i="20"/>
  <c r="I2884" i="20"/>
  <c r="O2884" i="20" s="1"/>
  <c r="J2884" i="20"/>
  <c r="I2885" i="20"/>
  <c r="O2885" i="20" s="1"/>
  <c r="J2885" i="20"/>
  <c r="I2886" i="20"/>
  <c r="O2886" i="20" s="1"/>
  <c r="J2886" i="20"/>
  <c r="I2887" i="20"/>
  <c r="O2887" i="20" s="1"/>
  <c r="J2887" i="20"/>
  <c r="I2888" i="20"/>
  <c r="O2888" i="20" s="1"/>
  <c r="J2888" i="20"/>
  <c r="I2889" i="20"/>
  <c r="O2889" i="20" s="1"/>
  <c r="J2889" i="20"/>
  <c r="I2890" i="20"/>
  <c r="O2890" i="20" s="1"/>
  <c r="J2890" i="20"/>
  <c r="I2891" i="20"/>
  <c r="O2891" i="20" s="1"/>
  <c r="J2891" i="20"/>
  <c r="I2892" i="20"/>
  <c r="O2892" i="20" s="1"/>
  <c r="J2892" i="20"/>
  <c r="I2893" i="20"/>
  <c r="O2893" i="20" s="1"/>
  <c r="J2893" i="20"/>
  <c r="I2894" i="20"/>
  <c r="O2894" i="20" s="1"/>
  <c r="J2894" i="20"/>
  <c r="I2895" i="20"/>
  <c r="O2895" i="20" s="1"/>
  <c r="J2895" i="20"/>
  <c r="I2896" i="20"/>
  <c r="O2896" i="20" s="1"/>
  <c r="J2896" i="20"/>
  <c r="I2897" i="20"/>
  <c r="O2897" i="20" s="1"/>
  <c r="J2897" i="20"/>
  <c r="I2898" i="20"/>
  <c r="O2898" i="20" s="1"/>
  <c r="J2898" i="20"/>
  <c r="I2899" i="20"/>
  <c r="O2899" i="20" s="1"/>
  <c r="J2899" i="20"/>
  <c r="I2900" i="20"/>
  <c r="O2900" i="20" s="1"/>
  <c r="J2900" i="20"/>
  <c r="I2901" i="20"/>
  <c r="O2901" i="20" s="1"/>
  <c r="J2901" i="20"/>
  <c r="I2902" i="20"/>
  <c r="O2902" i="20" s="1"/>
  <c r="J2902" i="20"/>
  <c r="I2903" i="20"/>
  <c r="O2903" i="20" s="1"/>
  <c r="J2903" i="20"/>
  <c r="I2904" i="20"/>
  <c r="O2904" i="20" s="1"/>
  <c r="J2904" i="20"/>
  <c r="I2905" i="20"/>
  <c r="O2905" i="20" s="1"/>
  <c r="J2905" i="20"/>
  <c r="I2906" i="20"/>
  <c r="O2906" i="20" s="1"/>
  <c r="J2906" i="20"/>
  <c r="I2907" i="20"/>
  <c r="O2907" i="20" s="1"/>
  <c r="J2907" i="20"/>
  <c r="I2908" i="20"/>
  <c r="O2908" i="20" s="1"/>
  <c r="J2908" i="20"/>
  <c r="I2909" i="20"/>
  <c r="O2909" i="20" s="1"/>
  <c r="J2909" i="20"/>
  <c r="I2910" i="20"/>
  <c r="O2910" i="20" s="1"/>
  <c r="J2910" i="20"/>
  <c r="I2911" i="20"/>
  <c r="O2911" i="20" s="1"/>
  <c r="J2911" i="20"/>
  <c r="I2912" i="20"/>
  <c r="O2912" i="20" s="1"/>
  <c r="J2912" i="20"/>
  <c r="I2913" i="20"/>
  <c r="O2913" i="20" s="1"/>
  <c r="J2913" i="20"/>
  <c r="I2914" i="20"/>
  <c r="O2914" i="20" s="1"/>
  <c r="J2914" i="20"/>
  <c r="I2915" i="20"/>
  <c r="O2915" i="20" s="1"/>
  <c r="J2915" i="20"/>
  <c r="I2916" i="20"/>
  <c r="O2916" i="20" s="1"/>
  <c r="J2916" i="20"/>
  <c r="I2917" i="20"/>
  <c r="O2917" i="20" s="1"/>
  <c r="J2917" i="20"/>
  <c r="I2918" i="20"/>
  <c r="O2918" i="20" s="1"/>
  <c r="J2918" i="20"/>
  <c r="I2919" i="20"/>
  <c r="O2919" i="20" s="1"/>
  <c r="J2919" i="20"/>
  <c r="I2920" i="20"/>
  <c r="O2920" i="20" s="1"/>
  <c r="J2920" i="20"/>
  <c r="I2921" i="20"/>
  <c r="O2921" i="20" s="1"/>
  <c r="J2921" i="20"/>
  <c r="I2922" i="20"/>
  <c r="O2922" i="20" s="1"/>
  <c r="J2922" i="20"/>
  <c r="I2923" i="20"/>
  <c r="O2923" i="20" s="1"/>
  <c r="J2923" i="20"/>
  <c r="I2924" i="20"/>
  <c r="O2924" i="20" s="1"/>
  <c r="J2924" i="20"/>
  <c r="I2925" i="20"/>
  <c r="O2925" i="20" s="1"/>
  <c r="J2925" i="20"/>
  <c r="I2926" i="20"/>
  <c r="O2926" i="20" s="1"/>
  <c r="J2926" i="20"/>
  <c r="I2927" i="20"/>
  <c r="O2927" i="20" s="1"/>
  <c r="J2927" i="20"/>
  <c r="I2928" i="20"/>
  <c r="O2928" i="20" s="1"/>
  <c r="J2928" i="20"/>
  <c r="I2929" i="20"/>
  <c r="O2929" i="20" s="1"/>
  <c r="J2929" i="20"/>
  <c r="I2930" i="20"/>
  <c r="O2930" i="20" s="1"/>
  <c r="J2930" i="20"/>
  <c r="I2931" i="20"/>
  <c r="O2931" i="20" s="1"/>
  <c r="J2931" i="20"/>
  <c r="I2932" i="20"/>
  <c r="O2932" i="20" s="1"/>
  <c r="J2932" i="20"/>
  <c r="I2933" i="20"/>
  <c r="O2933" i="20" s="1"/>
  <c r="J2933" i="20"/>
  <c r="I2934" i="20"/>
  <c r="O2934" i="20" s="1"/>
  <c r="J2934" i="20"/>
  <c r="I2935" i="20"/>
  <c r="O2935" i="20" s="1"/>
  <c r="J2935" i="20"/>
  <c r="I2936" i="20"/>
  <c r="O2936" i="20" s="1"/>
  <c r="J2936" i="20"/>
  <c r="I2937" i="20"/>
  <c r="O2937" i="20" s="1"/>
  <c r="J2937" i="20"/>
  <c r="I2938" i="20"/>
  <c r="O2938" i="20" s="1"/>
  <c r="J2938" i="20"/>
  <c r="I2939" i="20"/>
  <c r="O2939" i="20" s="1"/>
  <c r="J2939" i="20"/>
  <c r="I2940" i="20"/>
  <c r="O2940" i="20" s="1"/>
  <c r="J2940" i="20"/>
  <c r="I2941" i="20"/>
  <c r="O2941" i="20" s="1"/>
  <c r="J2941" i="20"/>
  <c r="I2942" i="20"/>
  <c r="O2942" i="20" s="1"/>
  <c r="J2942" i="20"/>
  <c r="I2943" i="20"/>
  <c r="O2943" i="20" s="1"/>
  <c r="J2943" i="20"/>
  <c r="I2944" i="20"/>
  <c r="O2944" i="20" s="1"/>
  <c r="J2944" i="20"/>
  <c r="I2945" i="20"/>
  <c r="O2945" i="20" s="1"/>
  <c r="J2945" i="20"/>
  <c r="I2946" i="20"/>
  <c r="O2946" i="20" s="1"/>
  <c r="J2946" i="20"/>
  <c r="I2947" i="20"/>
  <c r="O2947" i="20" s="1"/>
  <c r="J2947" i="20"/>
  <c r="I2948" i="20"/>
  <c r="O2948" i="20" s="1"/>
  <c r="J2948" i="20"/>
  <c r="I2949" i="20"/>
  <c r="O2949" i="20" s="1"/>
  <c r="J2949" i="20"/>
  <c r="I2950" i="20"/>
  <c r="O2950" i="20" s="1"/>
  <c r="J2950" i="20"/>
  <c r="I2951" i="20"/>
  <c r="O2951" i="20" s="1"/>
  <c r="J2951" i="20"/>
  <c r="I2952" i="20"/>
  <c r="O2952" i="20" s="1"/>
  <c r="J2952" i="20"/>
  <c r="I2953" i="20"/>
  <c r="O2953" i="20" s="1"/>
  <c r="J2953" i="20"/>
  <c r="I2954" i="20"/>
  <c r="O2954" i="20" s="1"/>
  <c r="J2954" i="20"/>
  <c r="I2955" i="20"/>
  <c r="O2955" i="20" s="1"/>
  <c r="J2955" i="20"/>
  <c r="I2956" i="20"/>
  <c r="O2956" i="20" s="1"/>
  <c r="J2956" i="20"/>
  <c r="I2957" i="20"/>
  <c r="O2957" i="20" s="1"/>
  <c r="J2957" i="20"/>
  <c r="I2958" i="20"/>
  <c r="O2958" i="20" s="1"/>
  <c r="J2958" i="20"/>
  <c r="I2959" i="20"/>
  <c r="O2959" i="20" s="1"/>
  <c r="J2959" i="20"/>
  <c r="I2960" i="20"/>
  <c r="O2960" i="20" s="1"/>
  <c r="J2960" i="20"/>
  <c r="I2961" i="20"/>
  <c r="O2961" i="20" s="1"/>
  <c r="J2961" i="20"/>
  <c r="I2962" i="20"/>
  <c r="O2962" i="20" s="1"/>
  <c r="J2962" i="20"/>
  <c r="I2963" i="20"/>
  <c r="O2963" i="20" s="1"/>
  <c r="J2963" i="20"/>
  <c r="I2964" i="20"/>
  <c r="O2964" i="20" s="1"/>
  <c r="J2964" i="20"/>
  <c r="I2965" i="20"/>
  <c r="O2965" i="20" s="1"/>
  <c r="J2965" i="20"/>
  <c r="I2966" i="20"/>
  <c r="O2966" i="20" s="1"/>
  <c r="J2966" i="20"/>
  <c r="I2967" i="20"/>
  <c r="O2967" i="20" s="1"/>
  <c r="J2967" i="20"/>
  <c r="I2968" i="20"/>
  <c r="O2968" i="20" s="1"/>
  <c r="J2968" i="20"/>
  <c r="I2969" i="20"/>
  <c r="O2969" i="20" s="1"/>
  <c r="J2969" i="20"/>
  <c r="I2970" i="20"/>
  <c r="O2970" i="20" s="1"/>
  <c r="J2970" i="20"/>
  <c r="I2971" i="20"/>
  <c r="O2971" i="20" s="1"/>
  <c r="J2971" i="20"/>
  <c r="I2972" i="20"/>
  <c r="O2972" i="20" s="1"/>
  <c r="J2972" i="20"/>
  <c r="I2973" i="20"/>
  <c r="O2973" i="20" s="1"/>
  <c r="J2973" i="20"/>
  <c r="I2974" i="20"/>
  <c r="O2974" i="20" s="1"/>
  <c r="J2974" i="20"/>
  <c r="I2975" i="20"/>
  <c r="O2975" i="20" s="1"/>
  <c r="J2975" i="20"/>
  <c r="I2976" i="20"/>
  <c r="O2976" i="20" s="1"/>
  <c r="J2976" i="20"/>
  <c r="I2977" i="20"/>
  <c r="O2977" i="20" s="1"/>
  <c r="J2977" i="20"/>
  <c r="I2978" i="20"/>
  <c r="O2978" i="20" s="1"/>
  <c r="J2978" i="20"/>
  <c r="I2979" i="20"/>
  <c r="O2979" i="20" s="1"/>
  <c r="J2979" i="20"/>
  <c r="I2980" i="20"/>
  <c r="O2980" i="20" s="1"/>
  <c r="J2980" i="20"/>
  <c r="I2981" i="20"/>
  <c r="O2981" i="20" s="1"/>
  <c r="J2981" i="20"/>
  <c r="I2982" i="20"/>
  <c r="O2982" i="20" s="1"/>
  <c r="J2982" i="20"/>
  <c r="I2983" i="20"/>
  <c r="O2983" i="20" s="1"/>
  <c r="J2983" i="20"/>
  <c r="I2984" i="20"/>
  <c r="O2984" i="20" s="1"/>
  <c r="J2984" i="20"/>
  <c r="I2985" i="20"/>
  <c r="O2985" i="20" s="1"/>
  <c r="J2985" i="20"/>
  <c r="I2986" i="20"/>
  <c r="O2986" i="20" s="1"/>
  <c r="J2986" i="20"/>
  <c r="I2987" i="20"/>
  <c r="O2987" i="20" s="1"/>
  <c r="J2987" i="20"/>
  <c r="I2988" i="20"/>
  <c r="O2988" i="20" s="1"/>
  <c r="J2988" i="20"/>
  <c r="I2989" i="20"/>
  <c r="O2989" i="20" s="1"/>
  <c r="J2989" i="20"/>
  <c r="I2990" i="20"/>
  <c r="O2990" i="20" s="1"/>
  <c r="J2990" i="20"/>
  <c r="I2991" i="20"/>
  <c r="O2991" i="20" s="1"/>
  <c r="J2991" i="20"/>
  <c r="I2992" i="20"/>
  <c r="O2992" i="20" s="1"/>
  <c r="J2992" i="20"/>
  <c r="I2993" i="20"/>
  <c r="O2993" i="20" s="1"/>
  <c r="J2993" i="20"/>
  <c r="I2994" i="20"/>
  <c r="O2994" i="20" s="1"/>
  <c r="J2994" i="20"/>
  <c r="I2995" i="20"/>
  <c r="O2995" i="20" s="1"/>
  <c r="J2995" i="20"/>
  <c r="I2996" i="20"/>
  <c r="O2996" i="20" s="1"/>
  <c r="J2996" i="20"/>
  <c r="I2997" i="20"/>
  <c r="O2997" i="20" s="1"/>
  <c r="J2997" i="20"/>
  <c r="I2998" i="20"/>
  <c r="O2998" i="20" s="1"/>
  <c r="J2998" i="20"/>
  <c r="I2999" i="20"/>
  <c r="O2999" i="20" s="1"/>
  <c r="J2999" i="20"/>
  <c r="I3000" i="20"/>
  <c r="O3000" i="20" s="1"/>
  <c r="J3000" i="20"/>
  <c r="I3001" i="20"/>
  <c r="O3001" i="20" s="1"/>
  <c r="J3001" i="20"/>
  <c r="I3002" i="20"/>
  <c r="O3002" i="20" s="1"/>
  <c r="J3002" i="20"/>
  <c r="I3003" i="20"/>
  <c r="O3003" i="20" s="1"/>
  <c r="J3003" i="20"/>
  <c r="I3004" i="20"/>
  <c r="O3004" i="20" s="1"/>
  <c r="J3004" i="20"/>
  <c r="I3005" i="20"/>
  <c r="O3005" i="20" s="1"/>
  <c r="J3005" i="20"/>
  <c r="I3006" i="20"/>
  <c r="O3006" i="20" s="1"/>
  <c r="J3006" i="20"/>
  <c r="I3007" i="20"/>
  <c r="O3007" i="20" s="1"/>
  <c r="J3007" i="20"/>
  <c r="I3008" i="20"/>
  <c r="O3008" i="20" s="1"/>
  <c r="J3008" i="20"/>
  <c r="I3009" i="20"/>
  <c r="O3009" i="20" s="1"/>
  <c r="J3009" i="20"/>
  <c r="I3010" i="20"/>
  <c r="O3010" i="20" s="1"/>
  <c r="J3010" i="20"/>
  <c r="I3011" i="20"/>
  <c r="O3011" i="20" s="1"/>
  <c r="J3011" i="20"/>
  <c r="I3012" i="20"/>
  <c r="O3012" i="20" s="1"/>
  <c r="J3012" i="20"/>
  <c r="I3013" i="20"/>
  <c r="O3013" i="20" s="1"/>
  <c r="J3013" i="20"/>
  <c r="I3014" i="20"/>
  <c r="O3014" i="20" s="1"/>
  <c r="J3014" i="20"/>
  <c r="I3015" i="20"/>
  <c r="O3015" i="20" s="1"/>
  <c r="J3015" i="20"/>
  <c r="I3016" i="20"/>
  <c r="O3016" i="20" s="1"/>
  <c r="J3016" i="20"/>
  <c r="I3017" i="20"/>
  <c r="O3017" i="20" s="1"/>
  <c r="J3017" i="20"/>
  <c r="I3018" i="20"/>
  <c r="O3018" i="20" s="1"/>
  <c r="J3018" i="20"/>
  <c r="I3019" i="20"/>
  <c r="O3019" i="20" s="1"/>
  <c r="J3019" i="20"/>
  <c r="I3020" i="20"/>
  <c r="O3020" i="20" s="1"/>
  <c r="J3020" i="20"/>
  <c r="I3021" i="20"/>
  <c r="O3021" i="20" s="1"/>
  <c r="J3021" i="20"/>
  <c r="I3022" i="20"/>
  <c r="O3022" i="20" s="1"/>
  <c r="J3022" i="20"/>
  <c r="I3023" i="20"/>
  <c r="O3023" i="20" s="1"/>
  <c r="J3023" i="20"/>
  <c r="I3024" i="20"/>
  <c r="O3024" i="20" s="1"/>
  <c r="J3024" i="20"/>
  <c r="I3025" i="20"/>
  <c r="O3025" i="20" s="1"/>
  <c r="J3025" i="20"/>
  <c r="I3026" i="20"/>
  <c r="O3026" i="20" s="1"/>
  <c r="J3026" i="20"/>
  <c r="I3027" i="20"/>
  <c r="O3027" i="20" s="1"/>
  <c r="J3027" i="20"/>
  <c r="I3028" i="20"/>
  <c r="O3028" i="20" s="1"/>
  <c r="J3028" i="20"/>
  <c r="I3029" i="20"/>
  <c r="O3029" i="20" s="1"/>
  <c r="J3029" i="20"/>
  <c r="I3030" i="20"/>
  <c r="O3030" i="20" s="1"/>
  <c r="J3030" i="20"/>
  <c r="I3031" i="20"/>
  <c r="O3031" i="20" s="1"/>
  <c r="J3031" i="20"/>
  <c r="I3032" i="20"/>
  <c r="O3032" i="20" s="1"/>
  <c r="J3032" i="20"/>
  <c r="I3033" i="20"/>
  <c r="O3033" i="20" s="1"/>
  <c r="J3033" i="20"/>
  <c r="I3034" i="20"/>
  <c r="O3034" i="20" s="1"/>
  <c r="J3034" i="20"/>
  <c r="I3035" i="20"/>
  <c r="O3035" i="20" s="1"/>
  <c r="J3035" i="20"/>
  <c r="I3036" i="20"/>
  <c r="O3036" i="20" s="1"/>
  <c r="J3036" i="20"/>
  <c r="I3037" i="20"/>
  <c r="O3037" i="20" s="1"/>
  <c r="J3037" i="20"/>
  <c r="I3038" i="20"/>
  <c r="O3038" i="20" s="1"/>
  <c r="J3038" i="20"/>
  <c r="I3039" i="20"/>
  <c r="O3039" i="20" s="1"/>
  <c r="J3039" i="20"/>
  <c r="I3040" i="20"/>
  <c r="O3040" i="20" s="1"/>
  <c r="J3040" i="20"/>
  <c r="I3041" i="20"/>
  <c r="O3041" i="20" s="1"/>
  <c r="J3041" i="20"/>
  <c r="I3042" i="20"/>
  <c r="O3042" i="20" s="1"/>
  <c r="J3042" i="20"/>
  <c r="I3043" i="20"/>
  <c r="O3043" i="20" s="1"/>
  <c r="J3043" i="20"/>
  <c r="I3044" i="20"/>
  <c r="O3044" i="20" s="1"/>
  <c r="J3044" i="20"/>
  <c r="I3045" i="20"/>
  <c r="O3045" i="20" s="1"/>
  <c r="J3045" i="20"/>
  <c r="I3046" i="20"/>
  <c r="O3046" i="20" s="1"/>
  <c r="J3046" i="20"/>
  <c r="I3047" i="20"/>
  <c r="O3047" i="20" s="1"/>
  <c r="J3047" i="20"/>
  <c r="I3048" i="20"/>
  <c r="O3048" i="20" s="1"/>
  <c r="J3048" i="20"/>
  <c r="I3049" i="20"/>
  <c r="O3049" i="20" s="1"/>
  <c r="J3049" i="20"/>
  <c r="I3050" i="20"/>
  <c r="O3050" i="20" s="1"/>
  <c r="J3050" i="20"/>
  <c r="I3051" i="20"/>
  <c r="O3051" i="20" s="1"/>
  <c r="J3051" i="20"/>
  <c r="I3052" i="20"/>
  <c r="O3052" i="20" s="1"/>
  <c r="J3052" i="20"/>
  <c r="I3053" i="20"/>
  <c r="O3053" i="20" s="1"/>
  <c r="J3053" i="20"/>
  <c r="I3054" i="20"/>
  <c r="O3054" i="20" s="1"/>
  <c r="J3054" i="20"/>
  <c r="I3055" i="20"/>
  <c r="O3055" i="20" s="1"/>
  <c r="J3055" i="20"/>
  <c r="I3056" i="20"/>
  <c r="O3056" i="20" s="1"/>
  <c r="J3056" i="20"/>
  <c r="I3057" i="20"/>
  <c r="O3057" i="20" s="1"/>
  <c r="J3057" i="20"/>
  <c r="I3058" i="20"/>
  <c r="O3058" i="20" s="1"/>
  <c r="J3058" i="20"/>
  <c r="I3059" i="20"/>
  <c r="O3059" i="20" s="1"/>
  <c r="J3059" i="20"/>
  <c r="I3060" i="20"/>
  <c r="O3060" i="20" s="1"/>
  <c r="J3060" i="20"/>
  <c r="I3061" i="20"/>
  <c r="O3061" i="20" s="1"/>
  <c r="J3061" i="20"/>
  <c r="I3062" i="20"/>
  <c r="O3062" i="20" s="1"/>
  <c r="J3062" i="20"/>
  <c r="I3063" i="20"/>
  <c r="O3063" i="20" s="1"/>
  <c r="J3063" i="20"/>
  <c r="I3064" i="20"/>
  <c r="O3064" i="20" s="1"/>
  <c r="J3064" i="20"/>
  <c r="I3065" i="20"/>
  <c r="O3065" i="20" s="1"/>
  <c r="J3065" i="20"/>
  <c r="I3066" i="20"/>
  <c r="O3066" i="20" s="1"/>
  <c r="J3066" i="20"/>
  <c r="I3067" i="20"/>
  <c r="O3067" i="20" s="1"/>
  <c r="J3067" i="20"/>
  <c r="I3068" i="20"/>
  <c r="O3068" i="20" s="1"/>
  <c r="J3068" i="20"/>
  <c r="I3069" i="20"/>
  <c r="O3069" i="20" s="1"/>
  <c r="J3069" i="20"/>
  <c r="I3070" i="20"/>
  <c r="O3070" i="20" s="1"/>
  <c r="J3070" i="20"/>
  <c r="I3071" i="20"/>
  <c r="O3071" i="20" s="1"/>
  <c r="J3071" i="20"/>
  <c r="I3072" i="20"/>
  <c r="O3072" i="20" s="1"/>
  <c r="J3072" i="20"/>
  <c r="I3073" i="20"/>
  <c r="O3073" i="20" s="1"/>
  <c r="J3073" i="20"/>
  <c r="I3074" i="20"/>
  <c r="O3074" i="20" s="1"/>
  <c r="J3074" i="20"/>
  <c r="I3075" i="20"/>
  <c r="O3075" i="20" s="1"/>
  <c r="J3075" i="20"/>
  <c r="I3076" i="20"/>
  <c r="O3076" i="20" s="1"/>
  <c r="J3076" i="20"/>
  <c r="I3077" i="20"/>
  <c r="O3077" i="20" s="1"/>
  <c r="J3077" i="20"/>
  <c r="I3078" i="20"/>
  <c r="O3078" i="20" s="1"/>
  <c r="J3078" i="20"/>
  <c r="I3079" i="20"/>
  <c r="O3079" i="20" s="1"/>
  <c r="J3079" i="20"/>
  <c r="I3080" i="20"/>
  <c r="O3080" i="20" s="1"/>
  <c r="J3080" i="20"/>
  <c r="I3081" i="20"/>
  <c r="O3081" i="20" s="1"/>
  <c r="J3081" i="20"/>
  <c r="I3082" i="20"/>
  <c r="O3082" i="20" s="1"/>
  <c r="J3082" i="20"/>
  <c r="I3083" i="20"/>
  <c r="O3083" i="20" s="1"/>
  <c r="J3083" i="20"/>
  <c r="I3084" i="20"/>
  <c r="O3084" i="20" s="1"/>
  <c r="J3084" i="20"/>
  <c r="I3085" i="20"/>
  <c r="O3085" i="20" s="1"/>
  <c r="J3085" i="20"/>
  <c r="I3086" i="20"/>
  <c r="O3086" i="20" s="1"/>
  <c r="J3086" i="20"/>
  <c r="I3087" i="20"/>
  <c r="O3087" i="20" s="1"/>
  <c r="J3087" i="20"/>
  <c r="I3088" i="20"/>
  <c r="O3088" i="20" s="1"/>
  <c r="J3088" i="20"/>
  <c r="I3089" i="20"/>
  <c r="O3089" i="20" s="1"/>
  <c r="J3089" i="20"/>
  <c r="I3090" i="20"/>
  <c r="O3090" i="20" s="1"/>
  <c r="J3090" i="20"/>
  <c r="I3091" i="20"/>
  <c r="O3091" i="20" s="1"/>
  <c r="J3091" i="20"/>
  <c r="I3092" i="20"/>
  <c r="O3092" i="20" s="1"/>
  <c r="J3092" i="20"/>
  <c r="I3093" i="20"/>
  <c r="O3093" i="20" s="1"/>
  <c r="J3093" i="20"/>
  <c r="I3094" i="20"/>
  <c r="O3094" i="20" s="1"/>
  <c r="J3094" i="20"/>
  <c r="I3095" i="20"/>
  <c r="O3095" i="20" s="1"/>
  <c r="J3095" i="20"/>
  <c r="I3096" i="20"/>
  <c r="O3096" i="20" s="1"/>
  <c r="J3096" i="20"/>
  <c r="I3097" i="20"/>
  <c r="O3097" i="20" s="1"/>
  <c r="J3097" i="20"/>
  <c r="I3098" i="20"/>
  <c r="O3098" i="20" s="1"/>
  <c r="J3098" i="20"/>
  <c r="I3099" i="20"/>
  <c r="O3099" i="20" s="1"/>
  <c r="J3099" i="20"/>
  <c r="I3100" i="20"/>
  <c r="O3100" i="20" s="1"/>
  <c r="J3100" i="20"/>
  <c r="I3101" i="20"/>
  <c r="O3101" i="20" s="1"/>
  <c r="J3101" i="20"/>
  <c r="I3102" i="20"/>
  <c r="O3102" i="20" s="1"/>
  <c r="J3102" i="20"/>
  <c r="I3103" i="20"/>
  <c r="O3103" i="20" s="1"/>
  <c r="J3103" i="20"/>
  <c r="I3104" i="20"/>
  <c r="O3104" i="20" s="1"/>
  <c r="J3104" i="20"/>
  <c r="I3105" i="20"/>
  <c r="O3105" i="20" s="1"/>
  <c r="J3105" i="20"/>
  <c r="I3106" i="20"/>
  <c r="O3106" i="20" s="1"/>
  <c r="J3106" i="20"/>
  <c r="I3107" i="20"/>
  <c r="O3107" i="20" s="1"/>
  <c r="J3107" i="20"/>
  <c r="I3108" i="20"/>
  <c r="O3108" i="20" s="1"/>
  <c r="J3108" i="20"/>
  <c r="I3109" i="20"/>
  <c r="O3109" i="20" s="1"/>
  <c r="J3109" i="20"/>
  <c r="I3110" i="20"/>
  <c r="O3110" i="20" s="1"/>
  <c r="J3110" i="20"/>
  <c r="I3111" i="20"/>
  <c r="O3111" i="20" s="1"/>
  <c r="J3111" i="20"/>
  <c r="I3112" i="20"/>
  <c r="O3112" i="20" s="1"/>
  <c r="J3112" i="20"/>
  <c r="I3113" i="20"/>
  <c r="O3113" i="20" s="1"/>
  <c r="J3113" i="20"/>
  <c r="I3114" i="20"/>
  <c r="O3114" i="20" s="1"/>
  <c r="J3114" i="20"/>
  <c r="I3115" i="20"/>
  <c r="O3115" i="20" s="1"/>
  <c r="J3115" i="20"/>
  <c r="I3116" i="20"/>
  <c r="O3116" i="20" s="1"/>
  <c r="J3116" i="20"/>
  <c r="I3117" i="20"/>
  <c r="O3117" i="20" s="1"/>
  <c r="J3117" i="20"/>
  <c r="I3118" i="20"/>
  <c r="O3118" i="20" s="1"/>
  <c r="J3118" i="20"/>
  <c r="I3119" i="20"/>
  <c r="O3119" i="20" s="1"/>
  <c r="J3119" i="20"/>
  <c r="I3120" i="20"/>
  <c r="O3120" i="20" s="1"/>
  <c r="J3120" i="20"/>
  <c r="I3121" i="20"/>
  <c r="O3121" i="20" s="1"/>
  <c r="J3121" i="20"/>
  <c r="I3122" i="20"/>
  <c r="O3122" i="20" s="1"/>
  <c r="J3122" i="20"/>
  <c r="I3123" i="20"/>
  <c r="O3123" i="20" s="1"/>
  <c r="J3123" i="20"/>
  <c r="I3124" i="20"/>
  <c r="O3124" i="20" s="1"/>
  <c r="J3124" i="20"/>
  <c r="I3125" i="20"/>
  <c r="O3125" i="20" s="1"/>
  <c r="J3125" i="20"/>
  <c r="I3126" i="20"/>
  <c r="O3126" i="20" s="1"/>
  <c r="J3126" i="20"/>
  <c r="I3127" i="20"/>
  <c r="O3127" i="20" s="1"/>
  <c r="J3127" i="20"/>
  <c r="I3128" i="20"/>
  <c r="O3128" i="20" s="1"/>
  <c r="J3128" i="20"/>
  <c r="I3129" i="20"/>
  <c r="O3129" i="20" s="1"/>
  <c r="J3129" i="20"/>
  <c r="I3130" i="20"/>
  <c r="O3130" i="20" s="1"/>
  <c r="J3130" i="20"/>
  <c r="I3131" i="20"/>
  <c r="O3131" i="20" s="1"/>
  <c r="J3131" i="20"/>
  <c r="I3132" i="20"/>
  <c r="O3132" i="20" s="1"/>
  <c r="J3132" i="20"/>
  <c r="I3133" i="20"/>
  <c r="O3133" i="20" s="1"/>
  <c r="J3133" i="20"/>
  <c r="I3134" i="20"/>
  <c r="O3134" i="20" s="1"/>
  <c r="J3134" i="20"/>
  <c r="I3135" i="20"/>
  <c r="O3135" i="20" s="1"/>
  <c r="J3135" i="20"/>
  <c r="I3136" i="20"/>
  <c r="O3136" i="20" s="1"/>
  <c r="J3136" i="20"/>
  <c r="I3137" i="20"/>
  <c r="O3137" i="20" s="1"/>
  <c r="J3137" i="20"/>
  <c r="I3138" i="20"/>
  <c r="O3138" i="20" s="1"/>
  <c r="J3138" i="20"/>
  <c r="I3139" i="20"/>
  <c r="O3139" i="20" s="1"/>
  <c r="J3139" i="20"/>
  <c r="I3140" i="20"/>
  <c r="O3140" i="20" s="1"/>
  <c r="J3140" i="20"/>
  <c r="I3141" i="20"/>
  <c r="O3141" i="20" s="1"/>
  <c r="J3141" i="20"/>
  <c r="I3142" i="20"/>
  <c r="O3142" i="20" s="1"/>
  <c r="J3142" i="20"/>
  <c r="I3143" i="20"/>
  <c r="O3143" i="20" s="1"/>
  <c r="J3143" i="20"/>
  <c r="I3144" i="20"/>
  <c r="O3144" i="20" s="1"/>
  <c r="J3144" i="20"/>
  <c r="I3145" i="20"/>
  <c r="O3145" i="20" s="1"/>
  <c r="J3145" i="20"/>
  <c r="I3146" i="20"/>
  <c r="O3146" i="20" s="1"/>
  <c r="J3146" i="20"/>
  <c r="I3147" i="20"/>
  <c r="O3147" i="20" s="1"/>
  <c r="J3147" i="20"/>
  <c r="I3148" i="20"/>
  <c r="O3148" i="20" s="1"/>
  <c r="J3148" i="20"/>
  <c r="I3149" i="20"/>
  <c r="O3149" i="20" s="1"/>
  <c r="J3149" i="20"/>
  <c r="I3150" i="20"/>
  <c r="O3150" i="20" s="1"/>
  <c r="J3150" i="20"/>
  <c r="I3151" i="20"/>
  <c r="O3151" i="20" s="1"/>
  <c r="J3151" i="20"/>
  <c r="I3152" i="20"/>
  <c r="O3152" i="20" s="1"/>
  <c r="J3152" i="20"/>
  <c r="I3153" i="20"/>
  <c r="O3153" i="20" s="1"/>
  <c r="J3153" i="20"/>
  <c r="I3154" i="20"/>
  <c r="O3154" i="20" s="1"/>
  <c r="J3154" i="20"/>
  <c r="I3155" i="20"/>
  <c r="O3155" i="20" s="1"/>
  <c r="J3155" i="20"/>
  <c r="I3156" i="20"/>
  <c r="O3156" i="20" s="1"/>
  <c r="J3156" i="20"/>
  <c r="I3157" i="20"/>
  <c r="O3157" i="20" s="1"/>
  <c r="J3157" i="20"/>
  <c r="I3158" i="20"/>
  <c r="O3158" i="20" s="1"/>
  <c r="J3158" i="20"/>
  <c r="I3159" i="20"/>
  <c r="O3159" i="20" s="1"/>
  <c r="J3159" i="20"/>
  <c r="I3160" i="20"/>
  <c r="O3160" i="20" s="1"/>
  <c r="J3160" i="20"/>
  <c r="I3161" i="20"/>
  <c r="O3161" i="20" s="1"/>
  <c r="J3161" i="20"/>
  <c r="I3162" i="20"/>
  <c r="O3162" i="20" s="1"/>
  <c r="J3162" i="20"/>
  <c r="I3163" i="20"/>
  <c r="O3163" i="20" s="1"/>
  <c r="J3163" i="20"/>
  <c r="I3164" i="20"/>
  <c r="O3164" i="20" s="1"/>
  <c r="J3164" i="20"/>
  <c r="I3165" i="20"/>
  <c r="O3165" i="20" s="1"/>
  <c r="J3165" i="20"/>
  <c r="I3166" i="20"/>
  <c r="O3166" i="20" s="1"/>
  <c r="J3166" i="20"/>
  <c r="I3167" i="20"/>
  <c r="O3167" i="20" s="1"/>
  <c r="J3167" i="20"/>
  <c r="I3168" i="20"/>
  <c r="O3168" i="20" s="1"/>
  <c r="J3168" i="20"/>
  <c r="I3169" i="20"/>
  <c r="O3169" i="20" s="1"/>
  <c r="J3169" i="20"/>
  <c r="I3170" i="20"/>
  <c r="O3170" i="20" s="1"/>
  <c r="J3170" i="20"/>
  <c r="I3171" i="20"/>
  <c r="O3171" i="20" s="1"/>
  <c r="J3171" i="20"/>
  <c r="I3172" i="20"/>
  <c r="O3172" i="20" s="1"/>
  <c r="J3172" i="20"/>
  <c r="I3173" i="20"/>
  <c r="O3173" i="20" s="1"/>
  <c r="J3173" i="20"/>
  <c r="I3174" i="20"/>
  <c r="O3174" i="20" s="1"/>
  <c r="J3174" i="20"/>
  <c r="I3175" i="20"/>
  <c r="O3175" i="20" s="1"/>
  <c r="J3175" i="20"/>
  <c r="I3176" i="20"/>
  <c r="O3176" i="20" s="1"/>
  <c r="J3176" i="20"/>
  <c r="I3177" i="20"/>
  <c r="O3177" i="20" s="1"/>
  <c r="J3177" i="20"/>
  <c r="I3178" i="20"/>
  <c r="O3178" i="20" s="1"/>
  <c r="J3178" i="20"/>
  <c r="I3179" i="20"/>
  <c r="O3179" i="20" s="1"/>
  <c r="J3179" i="20"/>
  <c r="I3180" i="20"/>
  <c r="O3180" i="20" s="1"/>
  <c r="J3180" i="20"/>
  <c r="I3181" i="20"/>
  <c r="O3181" i="20" s="1"/>
  <c r="J3181" i="20"/>
  <c r="I3182" i="20"/>
  <c r="O3182" i="20" s="1"/>
  <c r="J3182" i="20"/>
  <c r="I3183" i="20"/>
  <c r="O3183" i="20" s="1"/>
  <c r="J3183" i="20"/>
  <c r="I3184" i="20"/>
  <c r="O3184" i="20" s="1"/>
  <c r="J3184" i="20"/>
  <c r="I3185" i="20"/>
  <c r="O3185" i="20" s="1"/>
  <c r="J3185" i="20"/>
  <c r="I3186" i="20"/>
  <c r="O3186" i="20" s="1"/>
  <c r="J3186" i="20"/>
  <c r="I3187" i="20"/>
  <c r="O3187" i="20" s="1"/>
  <c r="J3187" i="20"/>
  <c r="I3188" i="20"/>
  <c r="O3188" i="20" s="1"/>
  <c r="J3188" i="20"/>
  <c r="I3189" i="20"/>
  <c r="O3189" i="20" s="1"/>
  <c r="J3189" i="20"/>
  <c r="I3190" i="20"/>
  <c r="O3190" i="20" s="1"/>
  <c r="J3190" i="20"/>
  <c r="I3191" i="20"/>
  <c r="O3191" i="20" s="1"/>
  <c r="J3191" i="20"/>
  <c r="I3192" i="20"/>
  <c r="O3192" i="20" s="1"/>
  <c r="J3192" i="20"/>
  <c r="I3193" i="20"/>
  <c r="O3193" i="20" s="1"/>
  <c r="J3193" i="20"/>
  <c r="I3194" i="20"/>
  <c r="O3194" i="20" s="1"/>
  <c r="J3194" i="20"/>
  <c r="I3195" i="20"/>
  <c r="O3195" i="20" s="1"/>
  <c r="J3195" i="20"/>
  <c r="I3196" i="20"/>
  <c r="O3196" i="20" s="1"/>
  <c r="J3196" i="20"/>
  <c r="I3197" i="20"/>
  <c r="O3197" i="20" s="1"/>
  <c r="J3197" i="20"/>
  <c r="I3198" i="20"/>
  <c r="O3198" i="20" s="1"/>
  <c r="J3198" i="20"/>
  <c r="I3199" i="20"/>
  <c r="O3199" i="20" s="1"/>
  <c r="J3199" i="20"/>
  <c r="I3200" i="20"/>
  <c r="O3200" i="20" s="1"/>
  <c r="J3200" i="20"/>
  <c r="I3201" i="20"/>
  <c r="O3201" i="20" s="1"/>
  <c r="J3201" i="20"/>
  <c r="I3202" i="20"/>
  <c r="O3202" i="20" s="1"/>
  <c r="J3202" i="20"/>
  <c r="I3203" i="20"/>
  <c r="O3203" i="20" s="1"/>
  <c r="J3203" i="20"/>
  <c r="I3204" i="20"/>
  <c r="O3204" i="20" s="1"/>
  <c r="J3204" i="20"/>
  <c r="I3205" i="20"/>
  <c r="O3205" i="20" s="1"/>
  <c r="J3205" i="20"/>
  <c r="I3206" i="20"/>
  <c r="O3206" i="20" s="1"/>
  <c r="J3206" i="20"/>
  <c r="I3207" i="20"/>
  <c r="O3207" i="20" s="1"/>
  <c r="J3207" i="20"/>
  <c r="I3208" i="20"/>
  <c r="O3208" i="20" s="1"/>
  <c r="J3208" i="20"/>
  <c r="I3209" i="20"/>
  <c r="O3209" i="20" s="1"/>
  <c r="J3209" i="20"/>
  <c r="I3210" i="20"/>
  <c r="O3210" i="20" s="1"/>
  <c r="J3210" i="20"/>
  <c r="I3211" i="20"/>
  <c r="O3211" i="20" s="1"/>
  <c r="J3211" i="20"/>
  <c r="I3212" i="20"/>
  <c r="O3212" i="20" s="1"/>
  <c r="J3212" i="20"/>
  <c r="I3213" i="20"/>
  <c r="O3213" i="20" s="1"/>
  <c r="J3213" i="20"/>
  <c r="I3214" i="20"/>
  <c r="O3214" i="20" s="1"/>
  <c r="J3214" i="20"/>
  <c r="I3215" i="20"/>
  <c r="O3215" i="20" s="1"/>
  <c r="J3215" i="20"/>
  <c r="I3216" i="20"/>
  <c r="O3216" i="20" s="1"/>
  <c r="J3216" i="20"/>
  <c r="I3217" i="20"/>
  <c r="O3217" i="20" s="1"/>
  <c r="J3217" i="20"/>
  <c r="I3218" i="20"/>
  <c r="O3218" i="20" s="1"/>
  <c r="J3218" i="20"/>
  <c r="I3219" i="20"/>
  <c r="O3219" i="20" s="1"/>
  <c r="J3219" i="20"/>
  <c r="I3220" i="20"/>
  <c r="O3220" i="20" s="1"/>
  <c r="J3220" i="20"/>
  <c r="I3221" i="20"/>
  <c r="O3221" i="20" s="1"/>
  <c r="J3221" i="20"/>
  <c r="I3222" i="20"/>
  <c r="O3222" i="20" s="1"/>
  <c r="J3222" i="20"/>
  <c r="I3223" i="20"/>
  <c r="O3223" i="20" s="1"/>
  <c r="J3223" i="20"/>
  <c r="I3224" i="20"/>
  <c r="O3224" i="20" s="1"/>
  <c r="J3224" i="20"/>
  <c r="J5" i="20"/>
  <c r="I5" i="20"/>
  <c r="R126" i="20"/>
  <c r="R127" i="20"/>
  <c r="R128" i="20"/>
  <c r="R129" i="20"/>
  <c r="R130" i="20"/>
  <c r="R131" i="20"/>
  <c r="R132" i="20"/>
  <c r="R133" i="20"/>
  <c r="R134" i="20"/>
  <c r="R135" i="20"/>
  <c r="R136" i="20"/>
  <c r="R137" i="20"/>
  <c r="R138" i="20"/>
  <c r="R139" i="20"/>
  <c r="R140" i="20"/>
  <c r="R141" i="20"/>
  <c r="R142" i="20"/>
  <c r="R143" i="20"/>
  <c r="K2221" i="20"/>
  <c r="K2222" i="20"/>
  <c r="K2223" i="20"/>
  <c r="K2224" i="20"/>
  <c r="K2225" i="20"/>
  <c r="K2226" i="20"/>
  <c r="K2227" i="20"/>
  <c r="K2228" i="20"/>
  <c r="K2229" i="20"/>
  <c r="K2230" i="20"/>
  <c r="K2231" i="20"/>
  <c r="K2232" i="20"/>
  <c r="K2233" i="20"/>
  <c r="K2234" i="20"/>
  <c r="K2235" i="20"/>
  <c r="K2236" i="20"/>
  <c r="K2237" i="20"/>
  <c r="K2238" i="20"/>
  <c r="K2239" i="20"/>
  <c r="K2240" i="20"/>
  <c r="K2241" i="20"/>
  <c r="K2242" i="20"/>
  <c r="K2243" i="20"/>
  <c r="K2244" i="20"/>
  <c r="K2245" i="20"/>
  <c r="K2246" i="20"/>
  <c r="K2247" i="20"/>
  <c r="K2248" i="20"/>
  <c r="K2249" i="20"/>
  <c r="K2250" i="20"/>
  <c r="K2251" i="20"/>
  <c r="K2252" i="20"/>
  <c r="K2253" i="20"/>
  <c r="K2254" i="20"/>
  <c r="K2255" i="20"/>
  <c r="K2256" i="20"/>
  <c r="K2257" i="20"/>
  <c r="K2258" i="20"/>
  <c r="K2259" i="20"/>
  <c r="K2260" i="20"/>
  <c r="K2261" i="20"/>
  <c r="K2262" i="20"/>
  <c r="K2263" i="20"/>
  <c r="K2264" i="20"/>
  <c r="K2265" i="20"/>
  <c r="K2266" i="20"/>
  <c r="K2267" i="20"/>
  <c r="K2268" i="20"/>
  <c r="K2269" i="20"/>
  <c r="K2270" i="20"/>
  <c r="K2271" i="20"/>
  <c r="K2272" i="20"/>
  <c r="K2273" i="20"/>
  <c r="K2274" i="20"/>
  <c r="K2275" i="20"/>
  <c r="K2276" i="20"/>
  <c r="K2277" i="20"/>
  <c r="K2278" i="20"/>
  <c r="K2279" i="20"/>
  <c r="K2280" i="20"/>
  <c r="K2281" i="20"/>
  <c r="K2282" i="20"/>
  <c r="K2283" i="20"/>
  <c r="K2284" i="20"/>
  <c r="K2285" i="20"/>
  <c r="K2286" i="20"/>
  <c r="K2287" i="20"/>
  <c r="K2288" i="20"/>
  <c r="K2289" i="20"/>
  <c r="K2290" i="20"/>
  <c r="K2291" i="20"/>
  <c r="K2292" i="20"/>
  <c r="K2293" i="20"/>
  <c r="K2294" i="20"/>
  <c r="K2295" i="20"/>
  <c r="K2296" i="20"/>
  <c r="K2297" i="20"/>
  <c r="K2298" i="20"/>
  <c r="K2299" i="20"/>
  <c r="K2300" i="20"/>
  <c r="K2301" i="20"/>
  <c r="K2302" i="20"/>
  <c r="K2303" i="20"/>
  <c r="K2304" i="20"/>
  <c r="K2305" i="20"/>
  <c r="K2306" i="20"/>
  <c r="K2307" i="20"/>
  <c r="K2308" i="20"/>
  <c r="K2309" i="20"/>
  <c r="K2310" i="20"/>
  <c r="K2311" i="20"/>
  <c r="K2312" i="20"/>
  <c r="K2313" i="20"/>
  <c r="K2314" i="20"/>
  <c r="K2315" i="20"/>
  <c r="K2316" i="20"/>
  <c r="K2317" i="20"/>
  <c r="K2318" i="20"/>
  <c r="K2319" i="20"/>
  <c r="K2320" i="20"/>
  <c r="K2321" i="20"/>
  <c r="K2322" i="20"/>
  <c r="K2323" i="20"/>
  <c r="K2324" i="20"/>
  <c r="K2325" i="20"/>
  <c r="K2326" i="20"/>
  <c r="K2327" i="20"/>
  <c r="K2328" i="20"/>
  <c r="K2329" i="20"/>
  <c r="K2330" i="20"/>
  <c r="K2331" i="20"/>
  <c r="K2332" i="20"/>
  <c r="K2333" i="20"/>
  <c r="K2334" i="20"/>
  <c r="K2335" i="20"/>
  <c r="K2336" i="20"/>
  <c r="K2337" i="20"/>
  <c r="K2338" i="20"/>
  <c r="K2339" i="20"/>
  <c r="K2340" i="20"/>
  <c r="K2341" i="20"/>
  <c r="K2342" i="20"/>
  <c r="K2343" i="20"/>
  <c r="K2344" i="20"/>
  <c r="K2345" i="20"/>
  <c r="K2346" i="20"/>
  <c r="K2347" i="20"/>
  <c r="K2348" i="20"/>
  <c r="K2349" i="20"/>
  <c r="K2350" i="20"/>
  <c r="K2351" i="20"/>
  <c r="K2352" i="20"/>
  <c r="K2353" i="20"/>
  <c r="K2354" i="20"/>
  <c r="K2355" i="20"/>
  <c r="K2356" i="20"/>
  <c r="K2357" i="20"/>
  <c r="K2358" i="20"/>
  <c r="K2359" i="20"/>
  <c r="K2360" i="20"/>
  <c r="K2361" i="20"/>
  <c r="K2362" i="20"/>
  <c r="K2363" i="20"/>
  <c r="K2364" i="20"/>
  <c r="K2365" i="20"/>
  <c r="K2366" i="20"/>
  <c r="K2367" i="20"/>
  <c r="K2368" i="20"/>
  <c r="K2369" i="20"/>
  <c r="K2370" i="20"/>
  <c r="K2371" i="20"/>
  <c r="K2372" i="20"/>
  <c r="K2373" i="20"/>
  <c r="K2374" i="20"/>
  <c r="K2375" i="20"/>
  <c r="K2376" i="20"/>
  <c r="K2377" i="20"/>
  <c r="K2378" i="20"/>
  <c r="K2379" i="20"/>
  <c r="K2380" i="20"/>
  <c r="K2381" i="20"/>
  <c r="K2382" i="20"/>
  <c r="K2383" i="20"/>
  <c r="K2384" i="20"/>
  <c r="K2385" i="20"/>
  <c r="K2386" i="20"/>
  <c r="K2387" i="20"/>
  <c r="K2388" i="20"/>
  <c r="K2389" i="20"/>
  <c r="K2390" i="20"/>
  <c r="K2391" i="20"/>
  <c r="K2392" i="20"/>
  <c r="K2393" i="20"/>
  <c r="K2394" i="20"/>
  <c r="K2395" i="20"/>
  <c r="K2396" i="20"/>
  <c r="K2397" i="20"/>
  <c r="K2398" i="20"/>
  <c r="K2399" i="20"/>
  <c r="K2400" i="20"/>
  <c r="K2401" i="20"/>
  <c r="K2402" i="20"/>
  <c r="K2403" i="20"/>
  <c r="K2404" i="20"/>
  <c r="K2405" i="20"/>
  <c r="K2406" i="20"/>
  <c r="K2407" i="20"/>
  <c r="K2408" i="20"/>
  <c r="K2409" i="20"/>
  <c r="K2410" i="20"/>
  <c r="K2411" i="20"/>
  <c r="K2412" i="20"/>
  <c r="K2413" i="20"/>
  <c r="K2414" i="20"/>
  <c r="K2415" i="20"/>
  <c r="K2416" i="20"/>
  <c r="K2417" i="20"/>
  <c r="K2418" i="20"/>
  <c r="K2419" i="20"/>
  <c r="K2420" i="20"/>
  <c r="K2421" i="20"/>
  <c r="K2422" i="20"/>
  <c r="K2423" i="20"/>
  <c r="K2424" i="20"/>
  <c r="K2425" i="20"/>
  <c r="K2426" i="20"/>
  <c r="K2427" i="20"/>
  <c r="K2428" i="20"/>
  <c r="K2429" i="20"/>
  <c r="K2430" i="20"/>
  <c r="K2431" i="20"/>
  <c r="K2432" i="20"/>
  <c r="K2433" i="20"/>
  <c r="K2434" i="20"/>
  <c r="K2435" i="20"/>
  <c r="K2436" i="20"/>
  <c r="K2437" i="20"/>
  <c r="K2438" i="20"/>
  <c r="K2439" i="20"/>
  <c r="K2440" i="20"/>
  <c r="K2441" i="20"/>
  <c r="K2442" i="20"/>
  <c r="K2443" i="20"/>
  <c r="K2444" i="20"/>
  <c r="K2445" i="20"/>
  <c r="K2446" i="20"/>
  <c r="K2447" i="20"/>
  <c r="K2448" i="20"/>
  <c r="K2449" i="20"/>
  <c r="K2450" i="20"/>
  <c r="K2451" i="20"/>
  <c r="K2452" i="20"/>
  <c r="K2453" i="20"/>
  <c r="K2454" i="20"/>
  <c r="K2455" i="20"/>
  <c r="K2456" i="20"/>
  <c r="K2457" i="20"/>
  <c r="K2458" i="20"/>
  <c r="K2459" i="20"/>
  <c r="K2460" i="20"/>
  <c r="K2461" i="20"/>
  <c r="K2462" i="20"/>
  <c r="K2463" i="20"/>
  <c r="K2464" i="20"/>
  <c r="K2465" i="20"/>
  <c r="K2466" i="20"/>
  <c r="K2467" i="20"/>
  <c r="K2468" i="20"/>
  <c r="K2469" i="20"/>
  <c r="K2470" i="20"/>
  <c r="K2471" i="20"/>
  <c r="K2472" i="20"/>
  <c r="K2473" i="20"/>
  <c r="K2474" i="20"/>
  <c r="K2475" i="20"/>
  <c r="K2476" i="20"/>
  <c r="K2477" i="20"/>
  <c r="K2478" i="20"/>
  <c r="K2479" i="20"/>
  <c r="K2480" i="20"/>
  <c r="K2481" i="20"/>
  <c r="K2482" i="20"/>
  <c r="K2483" i="20"/>
  <c r="K2484" i="20"/>
  <c r="K2485" i="20"/>
  <c r="K2486" i="20"/>
  <c r="K2487" i="20"/>
  <c r="K2488" i="20"/>
  <c r="K2489" i="20"/>
  <c r="K2490" i="20"/>
  <c r="K2491" i="20"/>
  <c r="K2492" i="20"/>
  <c r="K2493" i="20"/>
  <c r="K2494" i="20"/>
  <c r="K2495" i="20"/>
  <c r="K2496" i="20"/>
  <c r="K2497" i="20"/>
  <c r="K2498" i="20"/>
  <c r="K2499" i="20"/>
  <c r="K2500" i="20"/>
  <c r="K2501" i="20"/>
  <c r="K2502" i="20"/>
  <c r="K2503" i="20"/>
  <c r="K2504" i="20"/>
  <c r="K2505" i="20"/>
  <c r="K2506" i="20"/>
  <c r="K2507" i="20"/>
  <c r="K2508" i="20"/>
  <c r="K2509" i="20"/>
  <c r="K2510" i="20"/>
  <c r="K2511" i="20"/>
  <c r="K2512" i="20"/>
  <c r="K2513" i="20"/>
  <c r="K2514" i="20"/>
  <c r="K2515" i="20"/>
  <c r="K2516" i="20"/>
  <c r="K2517" i="20"/>
  <c r="K2518" i="20"/>
  <c r="K2519" i="20"/>
  <c r="K2520" i="20"/>
  <c r="K2521" i="20"/>
  <c r="K2522" i="20"/>
  <c r="K2523" i="20"/>
  <c r="K2524" i="20"/>
  <c r="K2525" i="20"/>
  <c r="K2526" i="20"/>
  <c r="K2527" i="20"/>
  <c r="K2528" i="20"/>
  <c r="K2529" i="20"/>
  <c r="K2530" i="20"/>
  <c r="K2531" i="20"/>
  <c r="K2532" i="20"/>
  <c r="K2533" i="20"/>
  <c r="K2534" i="20"/>
  <c r="K2535" i="20"/>
  <c r="K2536" i="20"/>
  <c r="K2537" i="20"/>
  <c r="K2538" i="20"/>
  <c r="K2539" i="20"/>
  <c r="K2540" i="20"/>
  <c r="K2541" i="20"/>
  <c r="K2542" i="20"/>
  <c r="K2543" i="20"/>
  <c r="K2544" i="20"/>
  <c r="K2545" i="20"/>
  <c r="K2546" i="20"/>
  <c r="K2547" i="20"/>
  <c r="K2548" i="20"/>
  <c r="K2549" i="20"/>
  <c r="K2550" i="20"/>
  <c r="K2551" i="20"/>
  <c r="K2552" i="20"/>
  <c r="K2553" i="20"/>
  <c r="K2554" i="20"/>
  <c r="K2555" i="20"/>
  <c r="K2556" i="20"/>
  <c r="K2557" i="20"/>
  <c r="K2558" i="20"/>
  <c r="K2559" i="20"/>
  <c r="K2560" i="20"/>
  <c r="K2561" i="20"/>
  <c r="K2562" i="20"/>
  <c r="K2563" i="20"/>
  <c r="K2564" i="20"/>
  <c r="K2565" i="20"/>
  <c r="K2566" i="20"/>
  <c r="K2567" i="20"/>
  <c r="K2568" i="20"/>
  <c r="K2569" i="20"/>
  <c r="K2570" i="20"/>
  <c r="K2571" i="20"/>
  <c r="K2572" i="20"/>
  <c r="K2573" i="20"/>
  <c r="K2574" i="20"/>
  <c r="K2575" i="20"/>
  <c r="K2576" i="20"/>
  <c r="K2577" i="20"/>
  <c r="K2578" i="20"/>
  <c r="K2579" i="20"/>
  <c r="K2580" i="20"/>
  <c r="K2581" i="20"/>
  <c r="K2582" i="20"/>
  <c r="K2583" i="20"/>
  <c r="K2584" i="20"/>
  <c r="K2585" i="20"/>
  <c r="K2586" i="20"/>
  <c r="K2587" i="20"/>
  <c r="K2588" i="20"/>
  <c r="K2589" i="20"/>
  <c r="K2590" i="20"/>
  <c r="K2591" i="20"/>
  <c r="K2592" i="20"/>
  <c r="K2593" i="20"/>
  <c r="K2594" i="20"/>
  <c r="K2595" i="20"/>
  <c r="K2596" i="20"/>
  <c r="K2597" i="20"/>
  <c r="K2598" i="20"/>
  <c r="K2599" i="20"/>
  <c r="K2600" i="20"/>
  <c r="K2601" i="20"/>
  <c r="K2602" i="20"/>
  <c r="K2603" i="20"/>
  <c r="K2604" i="20"/>
  <c r="K2605" i="20"/>
  <c r="K2606" i="20"/>
  <c r="K2607" i="20"/>
  <c r="K2608" i="20"/>
  <c r="K2609" i="20"/>
  <c r="K2610" i="20"/>
  <c r="K2611" i="20"/>
  <c r="K2612" i="20"/>
  <c r="K2613" i="20"/>
  <c r="K2614" i="20"/>
  <c r="K2615" i="20"/>
  <c r="K2616" i="20"/>
  <c r="K2617" i="20"/>
  <c r="K2618" i="20"/>
  <c r="K2619" i="20"/>
  <c r="K2620" i="20"/>
  <c r="K2621" i="20"/>
  <c r="K2622" i="20"/>
  <c r="K2623" i="20"/>
  <c r="K2624" i="20"/>
  <c r="K2625" i="20"/>
  <c r="K2626" i="20"/>
  <c r="K2627" i="20"/>
  <c r="K2628" i="20"/>
  <c r="K2629" i="20"/>
  <c r="K2630" i="20"/>
  <c r="K2631" i="20"/>
  <c r="K2632" i="20"/>
  <c r="K2633" i="20"/>
  <c r="K2634" i="20"/>
  <c r="K2635" i="20"/>
  <c r="K2636" i="20"/>
  <c r="K2637" i="20"/>
  <c r="K2638" i="20"/>
  <c r="K2639" i="20"/>
  <c r="K2640" i="20"/>
  <c r="K2641" i="20"/>
  <c r="K2642" i="20"/>
  <c r="K2643" i="20"/>
  <c r="K2644" i="20"/>
  <c r="K2645" i="20"/>
  <c r="K2646" i="20"/>
  <c r="K2647" i="20"/>
  <c r="K2648" i="20"/>
  <c r="K2649" i="20"/>
  <c r="K2650" i="20"/>
  <c r="K2651" i="20"/>
  <c r="K2652" i="20"/>
  <c r="K2653" i="20"/>
  <c r="K2654" i="20"/>
  <c r="K2655" i="20"/>
  <c r="K2656" i="20"/>
  <c r="K2657" i="20"/>
  <c r="K2658" i="20"/>
  <c r="K2659" i="20"/>
  <c r="K2660" i="20"/>
  <c r="K2661" i="20"/>
  <c r="K2662" i="20"/>
  <c r="K2663" i="20"/>
  <c r="K2664" i="20"/>
  <c r="K2665" i="20"/>
  <c r="K2666" i="20"/>
  <c r="K2667" i="20"/>
  <c r="K2668" i="20"/>
  <c r="K2669" i="20"/>
  <c r="K2670" i="20"/>
  <c r="K2671" i="20"/>
  <c r="K2672" i="20"/>
  <c r="K2673" i="20"/>
  <c r="K2674" i="20"/>
  <c r="K2675" i="20"/>
  <c r="K2676" i="20"/>
  <c r="K2677" i="20"/>
  <c r="K2678" i="20"/>
  <c r="K2679" i="20"/>
  <c r="K2680" i="20"/>
  <c r="K2681" i="20"/>
  <c r="K2682" i="20"/>
  <c r="K2683" i="20"/>
  <c r="K2684" i="20"/>
  <c r="K2685" i="20"/>
  <c r="K2686" i="20"/>
  <c r="K2687" i="20"/>
  <c r="K2688" i="20"/>
  <c r="K2689" i="20"/>
  <c r="K2690" i="20"/>
  <c r="K2691" i="20"/>
  <c r="K2692" i="20"/>
  <c r="K2693" i="20"/>
  <c r="K2694" i="20"/>
  <c r="K2695" i="20"/>
  <c r="K2696" i="20"/>
  <c r="K2697" i="20"/>
  <c r="K2698" i="20"/>
  <c r="K2699" i="20"/>
  <c r="K2700" i="20"/>
  <c r="K2701" i="20"/>
  <c r="K2702" i="20"/>
  <c r="K2703" i="20"/>
  <c r="K2704" i="20"/>
  <c r="K2705" i="20"/>
  <c r="K2706" i="20"/>
  <c r="K2707" i="20"/>
  <c r="K2708" i="20"/>
  <c r="K2709" i="20"/>
  <c r="K2710" i="20"/>
  <c r="K2711" i="20"/>
  <c r="K2712" i="20"/>
  <c r="K2713" i="20"/>
  <c r="K2714" i="20"/>
  <c r="K2715" i="20"/>
  <c r="K2716" i="20"/>
  <c r="K2717" i="20"/>
  <c r="K2718" i="20"/>
  <c r="K2719" i="20"/>
  <c r="K2720" i="20"/>
  <c r="K2721" i="20"/>
  <c r="K2722" i="20"/>
  <c r="K2723" i="20"/>
  <c r="K2724" i="20"/>
  <c r="K2725" i="20"/>
  <c r="K2726" i="20"/>
  <c r="K2727" i="20"/>
  <c r="K2728" i="20"/>
  <c r="K2729" i="20"/>
  <c r="K2730" i="20"/>
  <c r="K2731" i="20"/>
  <c r="K2732" i="20"/>
  <c r="K2733" i="20"/>
  <c r="K2734" i="20"/>
  <c r="K2735" i="20"/>
  <c r="K2736" i="20"/>
  <c r="K2737" i="20"/>
  <c r="K2738" i="20"/>
  <c r="K2739" i="20"/>
  <c r="K2740" i="20"/>
  <c r="K2741" i="20"/>
  <c r="K2742" i="20"/>
  <c r="K2743" i="20"/>
  <c r="K2744" i="20"/>
  <c r="K2745" i="20"/>
  <c r="K2746" i="20"/>
  <c r="K2747" i="20"/>
  <c r="K2748" i="20"/>
  <c r="K2749" i="20"/>
  <c r="K2750" i="20"/>
  <c r="K2751" i="20"/>
  <c r="K2752" i="20"/>
  <c r="K2753" i="20"/>
  <c r="K2754" i="20"/>
  <c r="K2755" i="20"/>
  <c r="K2756" i="20"/>
  <c r="K2757" i="20"/>
  <c r="K2758" i="20"/>
  <c r="K2759" i="20"/>
  <c r="K2760" i="20"/>
  <c r="K2761" i="20"/>
  <c r="K2762" i="20"/>
  <c r="K2763" i="20"/>
  <c r="K2764" i="20"/>
  <c r="K2765" i="20"/>
  <c r="K2766" i="20"/>
  <c r="K2767" i="20"/>
  <c r="K2768" i="20"/>
  <c r="K2769" i="20"/>
  <c r="K2770" i="20"/>
  <c r="K2771" i="20"/>
  <c r="K2772" i="20"/>
  <c r="K2773" i="20"/>
  <c r="K2774" i="20"/>
  <c r="K2775" i="20"/>
  <c r="K2776" i="20"/>
  <c r="K2777" i="20"/>
  <c r="K2778" i="20"/>
  <c r="K2779" i="20"/>
  <c r="K2780" i="20"/>
  <c r="K2781" i="20"/>
  <c r="K2782" i="20"/>
  <c r="K2783" i="20"/>
  <c r="K2784" i="20"/>
  <c r="K2785" i="20"/>
  <c r="K2786" i="20"/>
  <c r="K2787" i="20"/>
  <c r="K2788" i="20"/>
  <c r="K2789" i="20"/>
  <c r="K2790" i="20"/>
  <c r="K2791" i="20"/>
  <c r="K2792" i="20"/>
  <c r="K2793" i="20"/>
  <c r="K2794" i="20"/>
  <c r="K2795" i="20"/>
  <c r="K2796" i="20"/>
  <c r="K2797" i="20"/>
  <c r="K2798" i="20"/>
  <c r="K2799" i="20"/>
  <c r="K2800" i="20"/>
  <c r="K2801" i="20"/>
  <c r="K2802" i="20"/>
  <c r="K2803" i="20"/>
  <c r="K2804" i="20"/>
  <c r="K2805" i="20"/>
  <c r="K2806" i="20"/>
  <c r="K2807" i="20"/>
  <c r="K2808" i="20"/>
  <c r="K2809" i="20"/>
  <c r="K2810" i="20"/>
  <c r="K2811" i="20"/>
  <c r="K2812" i="20"/>
  <c r="K2813" i="20"/>
  <c r="K2814" i="20"/>
  <c r="K2815" i="20"/>
  <c r="K2816" i="20"/>
  <c r="K2817" i="20"/>
  <c r="K2818" i="20"/>
  <c r="K2819" i="20"/>
  <c r="K2820" i="20"/>
  <c r="K2821" i="20"/>
  <c r="K2822" i="20"/>
  <c r="K2823" i="20"/>
  <c r="K2824" i="20"/>
  <c r="K2825" i="20"/>
  <c r="K2826" i="20"/>
  <c r="K2827" i="20"/>
  <c r="K2828" i="20"/>
  <c r="K2829" i="20"/>
  <c r="K2830" i="20"/>
  <c r="K2831" i="20"/>
  <c r="K2832" i="20"/>
  <c r="K2833" i="20"/>
  <c r="K2834" i="20"/>
  <c r="K2835" i="20"/>
  <c r="K2836" i="20"/>
  <c r="K2837" i="20"/>
  <c r="K2838" i="20"/>
  <c r="K2839" i="20"/>
  <c r="K2840" i="20"/>
  <c r="K2841" i="20"/>
  <c r="K2842" i="20"/>
  <c r="K2843" i="20"/>
  <c r="K2844" i="20"/>
  <c r="K2845" i="20"/>
  <c r="K2846" i="20"/>
  <c r="K2847" i="20"/>
  <c r="K2848" i="20"/>
  <c r="K2849" i="20"/>
  <c r="K2850" i="20"/>
  <c r="K2851" i="20"/>
  <c r="K2852" i="20"/>
  <c r="K2853" i="20"/>
  <c r="K2854" i="20"/>
  <c r="K2855" i="20"/>
  <c r="K2856" i="20"/>
  <c r="K2857" i="20"/>
  <c r="K2858" i="20"/>
  <c r="K2859" i="20"/>
  <c r="K2860" i="20"/>
  <c r="K2861" i="20"/>
  <c r="K2862" i="20"/>
  <c r="K2863" i="20"/>
  <c r="K2864" i="20"/>
  <c r="K2865" i="20"/>
  <c r="K2866" i="20"/>
  <c r="K2867" i="20"/>
  <c r="K2868" i="20"/>
  <c r="K2869" i="20"/>
  <c r="K2870" i="20"/>
  <c r="K2871" i="20"/>
  <c r="K2872" i="20"/>
  <c r="K2873" i="20"/>
  <c r="K2874" i="20"/>
  <c r="K2875" i="20"/>
  <c r="K2876" i="20"/>
  <c r="K2877" i="20"/>
  <c r="K2878" i="20"/>
  <c r="K2879" i="20"/>
  <c r="K2880" i="20"/>
  <c r="K2881" i="20"/>
  <c r="K2882" i="20"/>
  <c r="K2883" i="20"/>
  <c r="K2884" i="20"/>
  <c r="K2885" i="20"/>
  <c r="K2886" i="20"/>
  <c r="K2887" i="20"/>
  <c r="K2888" i="20"/>
  <c r="K2889" i="20"/>
  <c r="K2890" i="20"/>
  <c r="K2891" i="20"/>
  <c r="K2892" i="20"/>
  <c r="K2893" i="20"/>
  <c r="K2894" i="20"/>
  <c r="K2895" i="20"/>
  <c r="K2896" i="20"/>
  <c r="K2897" i="20"/>
  <c r="K2898" i="20"/>
  <c r="K2899" i="20"/>
  <c r="K2900" i="20"/>
  <c r="K2901" i="20"/>
  <c r="K2902" i="20"/>
  <c r="K2903" i="20"/>
  <c r="K2904" i="20"/>
  <c r="K2905" i="20"/>
  <c r="K2906" i="20"/>
  <c r="K2907" i="20"/>
  <c r="K2908" i="20"/>
  <c r="K2909" i="20"/>
  <c r="K2910" i="20"/>
  <c r="K2911" i="20"/>
  <c r="K2912" i="20"/>
  <c r="K2913" i="20"/>
  <c r="K2914" i="20"/>
  <c r="K2915" i="20"/>
  <c r="K2916" i="20"/>
  <c r="K2917" i="20"/>
  <c r="K2918" i="20"/>
  <c r="K2919" i="20"/>
  <c r="K2920" i="20"/>
  <c r="K2921" i="20"/>
  <c r="K2922" i="20"/>
  <c r="K2923" i="20"/>
  <c r="K2924" i="20"/>
  <c r="K2925" i="20"/>
  <c r="K2926" i="20"/>
  <c r="K2927" i="20"/>
  <c r="K2928" i="20"/>
  <c r="K2929" i="20"/>
  <c r="K2930" i="20"/>
  <c r="K2931" i="20"/>
  <c r="K2932" i="20"/>
  <c r="K2933" i="20"/>
  <c r="K2934" i="20"/>
  <c r="K2935" i="20"/>
  <c r="K2936" i="20"/>
  <c r="K2937" i="20"/>
  <c r="K2938" i="20"/>
  <c r="K2939" i="20"/>
  <c r="K2940" i="20"/>
  <c r="K2941" i="20"/>
  <c r="K2942" i="20"/>
  <c r="K2943" i="20"/>
  <c r="K2944" i="20"/>
  <c r="K2945" i="20"/>
  <c r="K2946" i="20"/>
  <c r="K2947" i="20"/>
  <c r="K2948" i="20"/>
  <c r="K2949" i="20"/>
  <c r="K2950" i="20"/>
  <c r="K2951" i="20"/>
  <c r="K2952" i="20"/>
  <c r="K2953" i="20"/>
  <c r="K2954" i="20"/>
  <c r="K2955" i="20"/>
  <c r="K2956" i="20"/>
  <c r="K2957" i="20"/>
  <c r="K2958" i="20"/>
  <c r="K2959" i="20"/>
  <c r="K2960" i="20"/>
  <c r="K2961" i="20"/>
  <c r="K2962" i="20"/>
  <c r="K2963" i="20"/>
  <c r="K2964" i="20"/>
  <c r="K2965" i="20"/>
  <c r="K2966" i="20"/>
  <c r="K2967" i="20"/>
  <c r="K2968" i="20"/>
  <c r="K2969" i="20"/>
  <c r="K2970" i="20"/>
  <c r="K2971" i="20"/>
  <c r="K2972" i="20"/>
  <c r="K2973" i="20"/>
  <c r="K2974" i="20"/>
  <c r="K2975" i="20"/>
  <c r="K2976" i="20"/>
  <c r="K2977" i="20"/>
  <c r="K2978" i="20"/>
  <c r="K2979" i="20"/>
  <c r="K2980" i="20"/>
  <c r="K2981" i="20"/>
  <c r="K2982" i="20"/>
  <c r="K2983" i="20"/>
  <c r="K2984" i="20"/>
  <c r="K2985" i="20"/>
  <c r="K2986" i="20"/>
  <c r="K2987" i="20"/>
  <c r="K2988" i="20"/>
  <c r="K2989" i="20"/>
  <c r="K2990" i="20"/>
  <c r="K2991" i="20"/>
  <c r="K2992" i="20"/>
  <c r="K2993" i="20"/>
  <c r="K2994" i="20"/>
  <c r="K2995" i="20"/>
  <c r="K2996" i="20"/>
  <c r="K2997" i="20"/>
  <c r="K2998" i="20"/>
  <c r="K2999" i="20"/>
  <c r="K3000" i="20"/>
  <c r="K3001" i="20"/>
  <c r="K3002" i="20"/>
  <c r="K3003" i="20"/>
  <c r="K3004" i="20"/>
  <c r="K3005" i="20"/>
  <c r="K3006" i="20"/>
  <c r="K3007" i="20"/>
  <c r="K3008" i="20"/>
  <c r="K3009" i="20"/>
  <c r="K3010" i="20"/>
  <c r="K3011" i="20"/>
  <c r="K3012" i="20"/>
  <c r="K3013" i="20"/>
  <c r="K3014" i="20"/>
  <c r="K3015" i="20"/>
  <c r="K3016" i="20"/>
  <c r="K3017" i="20"/>
  <c r="K3018" i="20"/>
  <c r="K3019" i="20"/>
  <c r="K3020" i="20"/>
  <c r="K3021" i="20"/>
  <c r="K3022" i="20"/>
  <c r="K3023" i="20"/>
  <c r="K3024" i="20"/>
  <c r="K3025" i="20"/>
  <c r="K3026" i="20"/>
  <c r="K3027" i="20"/>
  <c r="K3028" i="20"/>
  <c r="K3029" i="20"/>
  <c r="K3030" i="20"/>
  <c r="K3031" i="20"/>
  <c r="K3032" i="20"/>
  <c r="K3033" i="20"/>
  <c r="K3034" i="20"/>
  <c r="K3035" i="20"/>
  <c r="K3036" i="20"/>
  <c r="K3037" i="20"/>
  <c r="K3038" i="20"/>
  <c r="K3039" i="20"/>
  <c r="K3040" i="20"/>
  <c r="K3041" i="20"/>
  <c r="K3042" i="20"/>
  <c r="K3043" i="20"/>
  <c r="K3044" i="20"/>
  <c r="K3045" i="20"/>
  <c r="K3046" i="20"/>
  <c r="K3047" i="20"/>
  <c r="K3048" i="20"/>
  <c r="K3049" i="20"/>
  <c r="K3050" i="20"/>
  <c r="K3051" i="20"/>
  <c r="K3052" i="20"/>
  <c r="K3053" i="20"/>
  <c r="K3054" i="20"/>
  <c r="K3055" i="20"/>
  <c r="K3056" i="20"/>
  <c r="K3057" i="20"/>
  <c r="K3058" i="20"/>
  <c r="K3059" i="20"/>
  <c r="K3060" i="20"/>
  <c r="K3061" i="20"/>
  <c r="K3062" i="20"/>
  <c r="K3063" i="20"/>
  <c r="K3064" i="20"/>
  <c r="K3065" i="20"/>
  <c r="K3066" i="20"/>
  <c r="K3067" i="20"/>
  <c r="K3068" i="20"/>
  <c r="K3069" i="20"/>
  <c r="K3070" i="20"/>
  <c r="K3071" i="20"/>
  <c r="K3072" i="20"/>
  <c r="K3073" i="20"/>
  <c r="K3074" i="20"/>
  <c r="K3075" i="20"/>
  <c r="K3076" i="20"/>
  <c r="K3077" i="20"/>
  <c r="K3078" i="20"/>
  <c r="K3079" i="20"/>
  <c r="K3080" i="20"/>
  <c r="K3081" i="20"/>
  <c r="K3082" i="20"/>
  <c r="K3083" i="20"/>
  <c r="K3084" i="20"/>
  <c r="K3085" i="20"/>
  <c r="K3086" i="20"/>
  <c r="K3087" i="20"/>
  <c r="K3088" i="20"/>
  <c r="K3089" i="20"/>
  <c r="K3090" i="20"/>
  <c r="K3091" i="20"/>
  <c r="K3092" i="20"/>
  <c r="K3093" i="20"/>
  <c r="K3094" i="20"/>
  <c r="K3095" i="20"/>
  <c r="K3096" i="20"/>
  <c r="K3097" i="20"/>
  <c r="K3098" i="20"/>
  <c r="K3099" i="20"/>
  <c r="K3100" i="20"/>
  <c r="K3101" i="20"/>
  <c r="K3102" i="20"/>
  <c r="K3103" i="20"/>
  <c r="K3104" i="20"/>
  <c r="K3105" i="20"/>
  <c r="K3106" i="20"/>
  <c r="K3107" i="20"/>
  <c r="K3108" i="20"/>
  <c r="K3109" i="20"/>
  <c r="K3110" i="20"/>
  <c r="K3111" i="20"/>
  <c r="K3112" i="20"/>
  <c r="K3113" i="20"/>
  <c r="K3114" i="20"/>
  <c r="K3115" i="20"/>
  <c r="K3116" i="20"/>
  <c r="K3117" i="20"/>
  <c r="K3118" i="20"/>
  <c r="K3119" i="20"/>
  <c r="K3120" i="20"/>
  <c r="K3121" i="20"/>
  <c r="K3122" i="20"/>
  <c r="K3123" i="20"/>
  <c r="K3124" i="20"/>
  <c r="K3125" i="20"/>
  <c r="K3126" i="20"/>
  <c r="K3127" i="20"/>
  <c r="K3128" i="20"/>
  <c r="K3129" i="20"/>
  <c r="K3130" i="20"/>
  <c r="K3131" i="20"/>
  <c r="K3132" i="20"/>
  <c r="K3133" i="20"/>
  <c r="K3134" i="20"/>
  <c r="K3135" i="20"/>
  <c r="K3136" i="20"/>
  <c r="K3137" i="20"/>
  <c r="K3138" i="20"/>
  <c r="K3139" i="20"/>
  <c r="K3140" i="20"/>
  <c r="K3141" i="20"/>
  <c r="K3142" i="20"/>
  <c r="K3143" i="20"/>
  <c r="K3144" i="20"/>
  <c r="K3145" i="20"/>
  <c r="K3146" i="20"/>
  <c r="K3147" i="20"/>
  <c r="K3148" i="20"/>
  <c r="K3149" i="20"/>
  <c r="K3150" i="20"/>
  <c r="K3151" i="20"/>
  <c r="K3152" i="20"/>
  <c r="K3153" i="20"/>
  <c r="K3154" i="20"/>
  <c r="K3155" i="20"/>
  <c r="K3156" i="20"/>
  <c r="K3157" i="20"/>
  <c r="K3158" i="20"/>
  <c r="K3159" i="20"/>
  <c r="K3160" i="20"/>
  <c r="K3161" i="20"/>
  <c r="K3162" i="20"/>
  <c r="K3163" i="20"/>
  <c r="K3164" i="20"/>
  <c r="K3165" i="20"/>
  <c r="K3166" i="20"/>
  <c r="K3167" i="20"/>
  <c r="K3168" i="20"/>
  <c r="K3169" i="20"/>
  <c r="K3170" i="20"/>
  <c r="K3171" i="20"/>
  <c r="K3172" i="20"/>
  <c r="K3173" i="20"/>
  <c r="K3174" i="20"/>
  <c r="K3175" i="20"/>
  <c r="K3176" i="20"/>
  <c r="K3177" i="20"/>
  <c r="K3178" i="20"/>
  <c r="K3179" i="20"/>
  <c r="K3180" i="20"/>
  <c r="K3181" i="20"/>
  <c r="K3182" i="20"/>
  <c r="K3183" i="20"/>
  <c r="K3184" i="20"/>
  <c r="K3185" i="20"/>
  <c r="K3186" i="20"/>
  <c r="K3187" i="20"/>
  <c r="K3188" i="20"/>
  <c r="K3189" i="20"/>
  <c r="K3190" i="20"/>
  <c r="K3191" i="20"/>
  <c r="K3192" i="20"/>
  <c r="K3193" i="20"/>
  <c r="K3194" i="20"/>
  <c r="K3195" i="20"/>
  <c r="K3196" i="20"/>
  <c r="K3197" i="20"/>
  <c r="K3198" i="20"/>
  <c r="K3199" i="20"/>
  <c r="K3200" i="20"/>
  <c r="K3201" i="20"/>
  <c r="K3202" i="20"/>
  <c r="K3203" i="20"/>
  <c r="K3204" i="20"/>
  <c r="K3205" i="20"/>
  <c r="K3206" i="20"/>
  <c r="K3207" i="20"/>
  <c r="K3208" i="20"/>
  <c r="K3209" i="20"/>
  <c r="K3210" i="20"/>
  <c r="K3211" i="20"/>
  <c r="K3212" i="20"/>
  <c r="K3213" i="20"/>
  <c r="K3214" i="20"/>
  <c r="K3215" i="20"/>
  <c r="K3216" i="20"/>
  <c r="K3217" i="20"/>
  <c r="K3218" i="20"/>
  <c r="K3219" i="20"/>
  <c r="K3220" i="20"/>
  <c r="K3221" i="20"/>
  <c r="K3222" i="20"/>
  <c r="K3223" i="20"/>
  <c r="K3224" i="20"/>
  <c r="K6" i="20"/>
  <c r="K7" i="20"/>
  <c r="L7" i="20" s="1"/>
  <c r="M7" i="20" s="1"/>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L95" i="20" s="1"/>
  <c r="M95" i="20" s="1"/>
  <c r="N95" i="20" s="1"/>
  <c r="K96" i="20"/>
  <c r="K97" i="20"/>
  <c r="K98" i="20"/>
  <c r="K99" i="20"/>
  <c r="L99" i="20" s="1"/>
  <c r="M99" i="20" s="1"/>
  <c r="N99" i="20" s="1"/>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K651" i="20"/>
  <c r="K652" i="20"/>
  <c r="K653" i="20"/>
  <c r="K654" i="20"/>
  <c r="K655" i="20"/>
  <c r="K656" i="20"/>
  <c r="K657" i="20"/>
  <c r="K658" i="20"/>
  <c r="K659" i="20"/>
  <c r="K660" i="20"/>
  <c r="K661" i="20"/>
  <c r="K662" i="20"/>
  <c r="K663" i="20"/>
  <c r="K664" i="20"/>
  <c r="K665" i="20"/>
  <c r="K666" i="20"/>
  <c r="K667" i="20"/>
  <c r="K668" i="20"/>
  <c r="K669" i="20"/>
  <c r="K670" i="20"/>
  <c r="K671" i="20"/>
  <c r="K672" i="20"/>
  <c r="K673" i="20"/>
  <c r="K674" i="20"/>
  <c r="K675" i="20"/>
  <c r="K676" i="20"/>
  <c r="K677" i="20"/>
  <c r="K678" i="20"/>
  <c r="K679" i="20"/>
  <c r="K680" i="20"/>
  <c r="K681" i="20"/>
  <c r="K682" i="20"/>
  <c r="K683" i="20"/>
  <c r="K684" i="20"/>
  <c r="K685" i="20"/>
  <c r="K686" i="20"/>
  <c r="K687" i="20"/>
  <c r="K688" i="20"/>
  <c r="K689" i="20"/>
  <c r="K690" i="20"/>
  <c r="K691" i="20"/>
  <c r="K692" i="20"/>
  <c r="K693" i="20"/>
  <c r="K694" i="20"/>
  <c r="K695" i="20"/>
  <c r="K696" i="20"/>
  <c r="K697" i="20"/>
  <c r="K698" i="20"/>
  <c r="K699" i="20"/>
  <c r="K700" i="20"/>
  <c r="K701" i="20"/>
  <c r="K702" i="20"/>
  <c r="K703" i="20"/>
  <c r="K704" i="20"/>
  <c r="K705" i="20"/>
  <c r="K706" i="20"/>
  <c r="K707" i="20"/>
  <c r="K708" i="20"/>
  <c r="K709" i="20"/>
  <c r="K710" i="20"/>
  <c r="K711" i="20"/>
  <c r="K712" i="20"/>
  <c r="K713" i="20"/>
  <c r="K714" i="20"/>
  <c r="K715" i="20"/>
  <c r="K716" i="20"/>
  <c r="K717" i="20"/>
  <c r="K718" i="20"/>
  <c r="K719" i="20"/>
  <c r="K720" i="20"/>
  <c r="K721" i="20"/>
  <c r="K722" i="20"/>
  <c r="K723" i="20"/>
  <c r="K724" i="20"/>
  <c r="K725" i="20"/>
  <c r="K726" i="20"/>
  <c r="K727" i="20"/>
  <c r="K728" i="20"/>
  <c r="K729" i="20"/>
  <c r="K730" i="20"/>
  <c r="K731" i="20"/>
  <c r="K732" i="20"/>
  <c r="K733" i="20"/>
  <c r="K734" i="20"/>
  <c r="K735" i="20"/>
  <c r="K736" i="20"/>
  <c r="K737" i="20"/>
  <c r="K738" i="20"/>
  <c r="K739" i="20"/>
  <c r="K740" i="20"/>
  <c r="K741" i="20"/>
  <c r="K742" i="20"/>
  <c r="K743" i="20"/>
  <c r="K744" i="20"/>
  <c r="K745" i="20"/>
  <c r="K746" i="20"/>
  <c r="K747" i="20"/>
  <c r="K748" i="20"/>
  <c r="K749" i="20"/>
  <c r="K750" i="20"/>
  <c r="K751" i="20"/>
  <c r="K752" i="20"/>
  <c r="K753" i="20"/>
  <c r="K754" i="20"/>
  <c r="K755" i="20"/>
  <c r="K756" i="20"/>
  <c r="K757" i="20"/>
  <c r="K758" i="20"/>
  <c r="K759" i="20"/>
  <c r="K760" i="20"/>
  <c r="K761" i="20"/>
  <c r="K762" i="20"/>
  <c r="K763" i="20"/>
  <c r="K764" i="20"/>
  <c r="K765" i="20"/>
  <c r="K766" i="20"/>
  <c r="K767" i="20"/>
  <c r="K768" i="20"/>
  <c r="K769" i="20"/>
  <c r="K770" i="20"/>
  <c r="K771" i="20"/>
  <c r="K772" i="20"/>
  <c r="K773" i="20"/>
  <c r="K774" i="20"/>
  <c r="K775" i="20"/>
  <c r="K776" i="20"/>
  <c r="K777" i="20"/>
  <c r="K778" i="20"/>
  <c r="K779" i="20"/>
  <c r="K780" i="20"/>
  <c r="K781" i="20"/>
  <c r="K782" i="20"/>
  <c r="K783" i="20"/>
  <c r="K784" i="20"/>
  <c r="K785" i="20"/>
  <c r="K786" i="20"/>
  <c r="K787" i="20"/>
  <c r="K788" i="20"/>
  <c r="K789" i="20"/>
  <c r="K790" i="20"/>
  <c r="K791" i="20"/>
  <c r="K792" i="20"/>
  <c r="K793" i="20"/>
  <c r="K794" i="20"/>
  <c r="K795" i="20"/>
  <c r="K796" i="20"/>
  <c r="K797" i="20"/>
  <c r="K798" i="20"/>
  <c r="K799" i="20"/>
  <c r="K800" i="20"/>
  <c r="K801" i="20"/>
  <c r="K802" i="20"/>
  <c r="K803" i="20"/>
  <c r="K804" i="20"/>
  <c r="K805" i="20"/>
  <c r="K806" i="20"/>
  <c r="K807" i="20"/>
  <c r="K808" i="20"/>
  <c r="K809" i="20"/>
  <c r="K810" i="20"/>
  <c r="K811" i="20"/>
  <c r="K812" i="20"/>
  <c r="K813" i="20"/>
  <c r="K814" i="20"/>
  <c r="K815" i="20"/>
  <c r="K816" i="20"/>
  <c r="K817" i="20"/>
  <c r="K818" i="20"/>
  <c r="K819" i="20"/>
  <c r="K820" i="20"/>
  <c r="K821" i="20"/>
  <c r="K822" i="20"/>
  <c r="K823" i="20"/>
  <c r="K824" i="20"/>
  <c r="K825" i="20"/>
  <c r="K826" i="20"/>
  <c r="K827" i="20"/>
  <c r="K828" i="20"/>
  <c r="K829" i="20"/>
  <c r="K830" i="20"/>
  <c r="K831" i="20"/>
  <c r="K832" i="20"/>
  <c r="K833" i="20"/>
  <c r="K834" i="20"/>
  <c r="K835" i="20"/>
  <c r="K836" i="20"/>
  <c r="K837" i="20"/>
  <c r="K838" i="20"/>
  <c r="K839" i="20"/>
  <c r="K840" i="20"/>
  <c r="K841" i="20"/>
  <c r="K842" i="20"/>
  <c r="K843" i="20"/>
  <c r="K844" i="20"/>
  <c r="K845" i="20"/>
  <c r="K846" i="20"/>
  <c r="K847" i="20"/>
  <c r="K848" i="20"/>
  <c r="K849" i="20"/>
  <c r="K850" i="20"/>
  <c r="K851" i="20"/>
  <c r="K852" i="20"/>
  <c r="K853" i="20"/>
  <c r="K854" i="20"/>
  <c r="K855" i="20"/>
  <c r="K856" i="20"/>
  <c r="K857" i="20"/>
  <c r="K858" i="20"/>
  <c r="K859" i="20"/>
  <c r="K860" i="20"/>
  <c r="K861" i="20"/>
  <c r="K862" i="20"/>
  <c r="K863" i="20"/>
  <c r="K864" i="20"/>
  <c r="K865" i="20"/>
  <c r="K866" i="20"/>
  <c r="K867" i="20"/>
  <c r="K868" i="20"/>
  <c r="K869" i="20"/>
  <c r="K870" i="20"/>
  <c r="K871" i="20"/>
  <c r="K872" i="20"/>
  <c r="K873" i="20"/>
  <c r="K874" i="20"/>
  <c r="K875" i="20"/>
  <c r="K876" i="20"/>
  <c r="K877" i="20"/>
  <c r="K878" i="20"/>
  <c r="K879" i="20"/>
  <c r="K880" i="20"/>
  <c r="K881" i="20"/>
  <c r="K882" i="20"/>
  <c r="K883" i="20"/>
  <c r="K884" i="20"/>
  <c r="K885" i="20"/>
  <c r="K886" i="20"/>
  <c r="K887" i="20"/>
  <c r="K888" i="20"/>
  <c r="K889" i="20"/>
  <c r="K890" i="20"/>
  <c r="K891" i="20"/>
  <c r="K892" i="20"/>
  <c r="K893" i="20"/>
  <c r="K894" i="20"/>
  <c r="K895" i="20"/>
  <c r="K896" i="20"/>
  <c r="K897" i="20"/>
  <c r="K898" i="20"/>
  <c r="K899" i="20"/>
  <c r="K900" i="20"/>
  <c r="K901" i="20"/>
  <c r="K902" i="20"/>
  <c r="K903" i="20"/>
  <c r="K904" i="20"/>
  <c r="K905" i="20"/>
  <c r="K906" i="20"/>
  <c r="K907" i="20"/>
  <c r="K908" i="20"/>
  <c r="K909" i="20"/>
  <c r="K910" i="20"/>
  <c r="K911" i="20"/>
  <c r="K912" i="20"/>
  <c r="K913" i="20"/>
  <c r="K914" i="20"/>
  <c r="K915" i="20"/>
  <c r="K916" i="20"/>
  <c r="K917" i="20"/>
  <c r="K918" i="20"/>
  <c r="K919" i="20"/>
  <c r="K920" i="20"/>
  <c r="K921" i="20"/>
  <c r="K922" i="20"/>
  <c r="K923" i="20"/>
  <c r="K924" i="20"/>
  <c r="K925" i="20"/>
  <c r="K926" i="20"/>
  <c r="K927" i="20"/>
  <c r="K928" i="20"/>
  <c r="K929" i="20"/>
  <c r="K930" i="20"/>
  <c r="K931" i="20"/>
  <c r="K932" i="20"/>
  <c r="K933" i="20"/>
  <c r="K934" i="20"/>
  <c r="K935" i="20"/>
  <c r="K936" i="20"/>
  <c r="K937" i="20"/>
  <c r="K938" i="20"/>
  <c r="K939" i="20"/>
  <c r="K940" i="20"/>
  <c r="K941" i="20"/>
  <c r="K942" i="20"/>
  <c r="K943" i="20"/>
  <c r="K944" i="20"/>
  <c r="K945" i="20"/>
  <c r="K946" i="20"/>
  <c r="K947" i="20"/>
  <c r="K948" i="20"/>
  <c r="K949" i="20"/>
  <c r="K950" i="20"/>
  <c r="K951" i="20"/>
  <c r="K952" i="20"/>
  <c r="K953" i="20"/>
  <c r="K954" i="20"/>
  <c r="K955" i="20"/>
  <c r="K956" i="20"/>
  <c r="K957" i="20"/>
  <c r="K958" i="20"/>
  <c r="K959" i="20"/>
  <c r="K960" i="20"/>
  <c r="K961" i="20"/>
  <c r="K962" i="20"/>
  <c r="K963" i="20"/>
  <c r="K964" i="20"/>
  <c r="K965" i="20"/>
  <c r="K966" i="20"/>
  <c r="K967" i="20"/>
  <c r="K968" i="20"/>
  <c r="K969" i="20"/>
  <c r="K970" i="20"/>
  <c r="K971" i="20"/>
  <c r="K972" i="20"/>
  <c r="K973" i="20"/>
  <c r="K974" i="20"/>
  <c r="K975" i="20"/>
  <c r="K976" i="20"/>
  <c r="K977" i="20"/>
  <c r="K978" i="20"/>
  <c r="K979" i="20"/>
  <c r="K980" i="20"/>
  <c r="K981" i="20"/>
  <c r="K982" i="20"/>
  <c r="K983" i="20"/>
  <c r="K984" i="20"/>
  <c r="K985" i="20"/>
  <c r="K986" i="20"/>
  <c r="K987" i="20"/>
  <c r="K988" i="20"/>
  <c r="K989" i="20"/>
  <c r="K990" i="20"/>
  <c r="K991" i="20"/>
  <c r="K992" i="20"/>
  <c r="K993" i="20"/>
  <c r="K994" i="20"/>
  <c r="K995" i="20"/>
  <c r="K996" i="20"/>
  <c r="K997" i="20"/>
  <c r="K998" i="20"/>
  <c r="K999" i="20"/>
  <c r="K1000" i="20"/>
  <c r="K1001" i="20"/>
  <c r="K1002" i="20"/>
  <c r="K1003" i="20"/>
  <c r="K1004" i="20"/>
  <c r="K1005" i="20"/>
  <c r="K1006" i="20"/>
  <c r="K1007" i="20"/>
  <c r="K1008" i="20"/>
  <c r="K1009" i="20"/>
  <c r="K1010" i="20"/>
  <c r="K1011" i="20"/>
  <c r="K1012" i="20"/>
  <c r="K1013" i="20"/>
  <c r="K1014" i="20"/>
  <c r="K1015" i="20"/>
  <c r="K1016" i="20"/>
  <c r="K1017" i="20"/>
  <c r="K1018" i="20"/>
  <c r="K1019" i="20"/>
  <c r="K1020" i="20"/>
  <c r="K1021" i="20"/>
  <c r="K1022" i="20"/>
  <c r="K1023" i="20"/>
  <c r="K1024" i="20"/>
  <c r="K1025" i="20"/>
  <c r="K1026" i="20"/>
  <c r="K1027" i="20"/>
  <c r="K1028" i="20"/>
  <c r="K1029" i="20"/>
  <c r="K1030" i="20"/>
  <c r="K1031" i="20"/>
  <c r="K1032" i="20"/>
  <c r="K1033" i="20"/>
  <c r="K1034" i="20"/>
  <c r="K1035" i="20"/>
  <c r="K1036" i="20"/>
  <c r="K1037" i="20"/>
  <c r="K1038" i="20"/>
  <c r="K1039" i="20"/>
  <c r="K1040" i="20"/>
  <c r="K1041" i="20"/>
  <c r="K1042" i="20"/>
  <c r="K1043" i="20"/>
  <c r="K1044" i="20"/>
  <c r="K1045" i="20"/>
  <c r="K1046" i="20"/>
  <c r="K1047" i="20"/>
  <c r="K1048" i="20"/>
  <c r="K1049" i="20"/>
  <c r="K1050" i="20"/>
  <c r="K1051" i="20"/>
  <c r="K1052" i="20"/>
  <c r="K1053" i="20"/>
  <c r="K1054" i="20"/>
  <c r="K1055" i="20"/>
  <c r="K1056" i="20"/>
  <c r="K1057" i="20"/>
  <c r="K1058" i="20"/>
  <c r="K1059" i="20"/>
  <c r="K1060" i="20"/>
  <c r="K1061" i="20"/>
  <c r="K1062" i="20"/>
  <c r="K1063" i="20"/>
  <c r="K1064" i="20"/>
  <c r="K1065" i="20"/>
  <c r="K1066" i="20"/>
  <c r="K1067" i="20"/>
  <c r="K1068" i="20"/>
  <c r="K1069" i="20"/>
  <c r="K1070" i="20"/>
  <c r="K1071" i="20"/>
  <c r="K1072" i="20"/>
  <c r="K1073" i="20"/>
  <c r="K1074" i="20"/>
  <c r="K1075" i="20"/>
  <c r="K1076" i="20"/>
  <c r="K1077" i="20"/>
  <c r="K1078" i="20"/>
  <c r="K1079" i="20"/>
  <c r="K1080" i="20"/>
  <c r="K1081" i="20"/>
  <c r="K1082" i="20"/>
  <c r="K1083" i="20"/>
  <c r="K1084" i="20"/>
  <c r="K1085" i="20"/>
  <c r="K1086" i="20"/>
  <c r="K1087" i="20"/>
  <c r="K1088" i="20"/>
  <c r="K1089" i="20"/>
  <c r="K1090" i="20"/>
  <c r="K1091" i="20"/>
  <c r="K1092" i="20"/>
  <c r="K1093" i="20"/>
  <c r="K1094" i="20"/>
  <c r="K1095" i="20"/>
  <c r="K1096" i="20"/>
  <c r="K1097" i="20"/>
  <c r="K1098" i="20"/>
  <c r="K1099" i="20"/>
  <c r="K1100" i="20"/>
  <c r="K1101" i="20"/>
  <c r="K1102" i="20"/>
  <c r="K1103" i="20"/>
  <c r="K1104" i="20"/>
  <c r="K1105" i="20"/>
  <c r="K1106" i="20"/>
  <c r="K1107" i="20"/>
  <c r="K1108" i="20"/>
  <c r="K1109" i="20"/>
  <c r="K1110" i="20"/>
  <c r="K1111" i="20"/>
  <c r="K1112" i="20"/>
  <c r="K1113" i="20"/>
  <c r="K1114" i="20"/>
  <c r="K1115" i="20"/>
  <c r="K1116" i="20"/>
  <c r="K1117" i="20"/>
  <c r="K1118" i="20"/>
  <c r="K1119" i="20"/>
  <c r="K1120" i="20"/>
  <c r="K1121" i="20"/>
  <c r="K1122" i="20"/>
  <c r="K1123" i="20"/>
  <c r="K1124" i="20"/>
  <c r="K1125" i="20"/>
  <c r="K1126" i="20"/>
  <c r="K1127" i="20"/>
  <c r="K1128" i="20"/>
  <c r="K1129" i="20"/>
  <c r="K1130" i="20"/>
  <c r="K1131" i="20"/>
  <c r="K1132" i="20"/>
  <c r="K1133" i="20"/>
  <c r="K1134" i="20"/>
  <c r="K1135" i="20"/>
  <c r="K1136" i="20"/>
  <c r="K1137" i="20"/>
  <c r="K1138" i="20"/>
  <c r="K1139" i="20"/>
  <c r="K1140" i="20"/>
  <c r="K1141" i="20"/>
  <c r="K1142" i="20"/>
  <c r="K1143" i="20"/>
  <c r="K1144" i="20"/>
  <c r="K1145" i="20"/>
  <c r="K1146" i="20"/>
  <c r="K1147" i="20"/>
  <c r="K1148" i="20"/>
  <c r="K1149" i="20"/>
  <c r="K1150" i="20"/>
  <c r="K1151" i="20"/>
  <c r="K1152" i="20"/>
  <c r="K1153" i="20"/>
  <c r="K1154" i="20"/>
  <c r="K1155" i="20"/>
  <c r="K1156" i="20"/>
  <c r="K1157" i="20"/>
  <c r="K1158" i="20"/>
  <c r="K1159" i="20"/>
  <c r="K1160" i="20"/>
  <c r="K1161" i="20"/>
  <c r="K1162" i="20"/>
  <c r="K1163" i="20"/>
  <c r="K1164" i="20"/>
  <c r="K1165" i="20"/>
  <c r="K1166" i="20"/>
  <c r="K1167" i="20"/>
  <c r="K1168" i="20"/>
  <c r="K1169" i="20"/>
  <c r="K1170" i="20"/>
  <c r="K1171" i="20"/>
  <c r="K1172" i="20"/>
  <c r="K1173" i="20"/>
  <c r="K1174" i="20"/>
  <c r="K1175" i="20"/>
  <c r="K1176" i="20"/>
  <c r="K1177" i="20"/>
  <c r="K1178" i="20"/>
  <c r="K1179" i="20"/>
  <c r="K1180" i="20"/>
  <c r="K1181" i="20"/>
  <c r="K1182" i="20"/>
  <c r="K1183" i="20"/>
  <c r="K1184" i="20"/>
  <c r="K1185" i="20"/>
  <c r="K1186" i="20"/>
  <c r="K1187" i="20"/>
  <c r="K1188" i="20"/>
  <c r="K1189" i="20"/>
  <c r="K1190" i="20"/>
  <c r="K1191" i="20"/>
  <c r="K1192" i="20"/>
  <c r="K1193" i="20"/>
  <c r="K1194" i="20"/>
  <c r="K1195" i="20"/>
  <c r="K1196" i="20"/>
  <c r="K1197" i="20"/>
  <c r="K1198" i="20"/>
  <c r="K1199" i="20"/>
  <c r="K1200" i="20"/>
  <c r="K1201" i="20"/>
  <c r="K1202" i="20"/>
  <c r="K1203" i="20"/>
  <c r="K1204" i="20"/>
  <c r="K1205" i="20"/>
  <c r="K1206" i="20"/>
  <c r="K1207" i="20"/>
  <c r="K1208" i="20"/>
  <c r="K1209" i="20"/>
  <c r="K1210" i="20"/>
  <c r="K1211" i="20"/>
  <c r="K1212" i="20"/>
  <c r="K1213" i="20"/>
  <c r="K1214" i="20"/>
  <c r="K1215" i="20"/>
  <c r="K1216" i="20"/>
  <c r="K1217" i="20"/>
  <c r="K1218" i="20"/>
  <c r="K1219" i="20"/>
  <c r="K1220" i="20"/>
  <c r="K1221" i="20"/>
  <c r="K1222" i="20"/>
  <c r="K1223" i="20"/>
  <c r="K1224" i="20"/>
  <c r="K1225" i="20"/>
  <c r="K1226" i="20"/>
  <c r="K1227" i="20"/>
  <c r="K1228" i="20"/>
  <c r="K1229" i="20"/>
  <c r="K1230" i="20"/>
  <c r="K1231" i="20"/>
  <c r="K1232" i="20"/>
  <c r="K1233" i="20"/>
  <c r="K1234" i="20"/>
  <c r="K1235" i="20"/>
  <c r="K1236" i="20"/>
  <c r="K1237" i="20"/>
  <c r="K1238" i="20"/>
  <c r="K1239" i="20"/>
  <c r="K1240" i="20"/>
  <c r="K1241" i="20"/>
  <c r="K1242" i="20"/>
  <c r="K1243" i="20"/>
  <c r="K1244" i="20"/>
  <c r="K1245" i="20"/>
  <c r="K1246" i="20"/>
  <c r="K1247" i="20"/>
  <c r="K1248" i="20"/>
  <c r="K1249" i="20"/>
  <c r="K1250" i="20"/>
  <c r="K1251" i="20"/>
  <c r="K1252" i="20"/>
  <c r="K1253" i="20"/>
  <c r="K1254" i="20"/>
  <c r="K1255" i="20"/>
  <c r="K1256" i="20"/>
  <c r="K1257" i="20"/>
  <c r="K1258" i="20"/>
  <c r="K1259" i="20"/>
  <c r="K1260" i="20"/>
  <c r="K1261" i="20"/>
  <c r="K1262" i="20"/>
  <c r="K1263" i="20"/>
  <c r="K1264" i="20"/>
  <c r="K1265" i="20"/>
  <c r="K1266" i="20"/>
  <c r="K1267" i="20"/>
  <c r="K1268" i="20"/>
  <c r="K1269" i="20"/>
  <c r="K1270" i="20"/>
  <c r="K1271" i="20"/>
  <c r="K1272" i="20"/>
  <c r="K1273" i="20"/>
  <c r="K1274" i="20"/>
  <c r="K1275" i="20"/>
  <c r="K1276" i="20"/>
  <c r="K1277" i="20"/>
  <c r="K1278" i="20"/>
  <c r="K1279" i="20"/>
  <c r="K1280" i="20"/>
  <c r="K1281" i="20"/>
  <c r="K1282" i="20"/>
  <c r="K1283" i="20"/>
  <c r="K1284" i="20"/>
  <c r="K1285" i="20"/>
  <c r="K1286" i="20"/>
  <c r="K1287" i="20"/>
  <c r="K1288" i="20"/>
  <c r="K1289" i="20"/>
  <c r="K1290" i="20"/>
  <c r="K1291" i="20"/>
  <c r="K1292" i="20"/>
  <c r="K1293" i="20"/>
  <c r="K1294" i="20"/>
  <c r="K1295" i="20"/>
  <c r="K1296" i="20"/>
  <c r="K1297" i="20"/>
  <c r="K1298" i="20"/>
  <c r="K1299" i="20"/>
  <c r="K1300" i="20"/>
  <c r="K1301" i="20"/>
  <c r="K1302" i="20"/>
  <c r="K1303" i="20"/>
  <c r="K1304" i="20"/>
  <c r="K1305" i="20"/>
  <c r="K1306" i="20"/>
  <c r="K1307" i="20"/>
  <c r="K1308" i="20"/>
  <c r="K1309" i="20"/>
  <c r="K1310" i="20"/>
  <c r="K1311" i="20"/>
  <c r="K1312" i="20"/>
  <c r="K1313" i="20"/>
  <c r="K1314" i="20"/>
  <c r="K1315" i="20"/>
  <c r="K1316" i="20"/>
  <c r="K1317" i="20"/>
  <c r="K1318" i="20"/>
  <c r="K1319" i="20"/>
  <c r="K1320" i="20"/>
  <c r="K1321" i="20"/>
  <c r="K1322" i="20"/>
  <c r="K1323" i="20"/>
  <c r="K1324" i="20"/>
  <c r="K1325" i="20"/>
  <c r="K1326" i="20"/>
  <c r="K1327" i="20"/>
  <c r="K1328" i="20"/>
  <c r="K1329" i="20"/>
  <c r="K1330" i="20"/>
  <c r="K1331" i="20"/>
  <c r="K1332" i="20"/>
  <c r="K1333" i="20"/>
  <c r="K1334" i="20"/>
  <c r="K1335" i="20"/>
  <c r="K1336" i="20"/>
  <c r="K1337" i="20"/>
  <c r="K1338" i="20"/>
  <c r="K1339" i="20"/>
  <c r="K1340" i="20"/>
  <c r="K1341" i="20"/>
  <c r="K1342" i="20"/>
  <c r="K1343" i="20"/>
  <c r="K1344" i="20"/>
  <c r="K1345" i="20"/>
  <c r="K1346" i="20"/>
  <c r="K1347" i="20"/>
  <c r="K1348" i="20"/>
  <c r="K1349" i="20"/>
  <c r="K1350" i="20"/>
  <c r="K1351" i="20"/>
  <c r="K1352" i="20"/>
  <c r="K1353" i="20"/>
  <c r="K1354" i="20"/>
  <c r="K1355" i="20"/>
  <c r="K1356" i="20"/>
  <c r="K1357" i="20"/>
  <c r="K1358" i="20"/>
  <c r="K1359" i="20"/>
  <c r="K1360" i="20"/>
  <c r="K1361" i="20"/>
  <c r="K1362" i="20"/>
  <c r="K1363" i="20"/>
  <c r="K1364" i="20"/>
  <c r="K1365" i="20"/>
  <c r="K1366" i="20"/>
  <c r="K1367" i="20"/>
  <c r="K1368" i="20"/>
  <c r="K1369" i="20"/>
  <c r="K1370" i="20"/>
  <c r="K1371" i="20"/>
  <c r="K1372" i="20"/>
  <c r="K1373" i="20"/>
  <c r="K1374" i="20"/>
  <c r="K1375" i="20"/>
  <c r="K1376" i="20"/>
  <c r="K1377" i="20"/>
  <c r="K1378" i="20"/>
  <c r="K1379" i="20"/>
  <c r="K1380" i="20"/>
  <c r="K1381" i="20"/>
  <c r="K1382" i="20"/>
  <c r="K1383" i="20"/>
  <c r="K1384" i="20"/>
  <c r="K1385" i="20"/>
  <c r="K1386" i="20"/>
  <c r="K1387" i="20"/>
  <c r="K1388" i="20"/>
  <c r="K1389" i="20"/>
  <c r="K1390" i="20"/>
  <c r="K1391" i="20"/>
  <c r="K1392" i="20"/>
  <c r="K1393" i="20"/>
  <c r="K1394" i="20"/>
  <c r="K1395" i="20"/>
  <c r="K1396" i="20"/>
  <c r="K1397" i="20"/>
  <c r="K1398" i="20"/>
  <c r="K1399" i="20"/>
  <c r="K1400" i="20"/>
  <c r="K1401" i="20"/>
  <c r="K1402" i="20"/>
  <c r="K1403" i="20"/>
  <c r="K1404" i="20"/>
  <c r="K1405" i="20"/>
  <c r="K1406" i="20"/>
  <c r="K1407" i="20"/>
  <c r="K1408" i="20"/>
  <c r="K1409" i="20"/>
  <c r="K1410" i="20"/>
  <c r="K1411" i="20"/>
  <c r="K1412" i="20"/>
  <c r="K1413" i="20"/>
  <c r="K1414" i="20"/>
  <c r="K1415" i="20"/>
  <c r="K1416" i="20"/>
  <c r="K1417" i="20"/>
  <c r="K1418" i="20"/>
  <c r="K1419" i="20"/>
  <c r="K1420" i="20"/>
  <c r="K1421" i="20"/>
  <c r="K1422" i="20"/>
  <c r="K1423" i="20"/>
  <c r="K1424" i="20"/>
  <c r="K1425" i="20"/>
  <c r="K1426" i="20"/>
  <c r="K1427" i="20"/>
  <c r="K1428" i="20"/>
  <c r="K1429" i="20"/>
  <c r="K1430" i="20"/>
  <c r="K1431" i="20"/>
  <c r="K1432" i="20"/>
  <c r="K1433" i="20"/>
  <c r="K1434" i="20"/>
  <c r="K1435" i="20"/>
  <c r="K1436" i="20"/>
  <c r="K1437" i="20"/>
  <c r="K1438" i="20"/>
  <c r="K1439" i="20"/>
  <c r="K1440" i="20"/>
  <c r="K1441" i="20"/>
  <c r="K1442" i="20"/>
  <c r="K1443" i="20"/>
  <c r="K1444" i="20"/>
  <c r="K1445" i="20"/>
  <c r="K1446" i="20"/>
  <c r="K1447" i="20"/>
  <c r="K1448" i="20"/>
  <c r="K1449" i="20"/>
  <c r="K1450" i="20"/>
  <c r="K1451" i="20"/>
  <c r="K1452" i="20"/>
  <c r="K1453" i="20"/>
  <c r="K1454" i="20"/>
  <c r="K1455" i="20"/>
  <c r="K1456" i="20"/>
  <c r="K1457" i="20"/>
  <c r="K1458" i="20"/>
  <c r="K1459" i="20"/>
  <c r="K1460" i="20"/>
  <c r="K1461" i="20"/>
  <c r="K1462" i="20"/>
  <c r="K1463" i="20"/>
  <c r="K1464" i="20"/>
  <c r="K1465" i="20"/>
  <c r="K1466" i="20"/>
  <c r="K1467" i="20"/>
  <c r="K1468" i="20"/>
  <c r="K1469" i="20"/>
  <c r="K1470" i="20"/>
  <c r="K1471" i="20"/>
  <c r="K1472" i="20"/>
  <c r="K1473" i="20"/>
  <c r="K1474" i="20"/>
  <c r="K1475" i="20"/>
  <c r="K1476" i="20"/>
  <c r="K1477" i="20"/>
  <c r="K1478" i="20"/>
  <c r="K1479" i="20"/>
  <c r="K1480" i="20"/>
  <c r="K1481" i="20"/>
  <c r="K1482" i="20"/>
  <c r="K1483" i="20"/>
  <c r="K1484" i="20"/>
  <c r="K1485" i="20"/>
  <c r="K1486" i="20"/>
  <c r="K1487" i="20"/>
  <c r="K1488" i="20"/>
  <c r="K1489" i="20"/>
  <c r="K1490" i="20"/>
  <c r="K1491" i="20"/>
  <c r="K1492" i="20"/>
  <c r="K1493" i="20"/>
  <c r="K1494" i="20"/>
  <c r="K1495" i="20"/>
  <c r="K1496" i="20"/>
  <c r="K1497" i="20"/>
  <c r="K1498" i="20"/>
  <c r="K1499" i="20"/>
  <c r="K1500" i="20"/>
  <c r="K1501" i="20"/>
  <c r="K1502" i="20"/>
  <c r="K1503" i="20"/>
  <c r="K1504" i="20"/>
  <c r="K1505" i="20"/>
  <c r="K1506" i="20"/>
  <c r="K1507" i="20"/>
  <c r="K1508" i="20"/>
  <c r="K1509" i="20"/>
  <c r="K1510" i="20"/>
  <c r="K1511" i="20"/>
  <c r="K1512" i="20"/>
  <c r="K1513" i="20"/>
  <c r="K1514" i="20"/>
  <c r="K1515" i="20"/>
  <c r="K1516" i="20"/>
  <c r="K1517" i="20"/>
  <c r="K1518" i="20"/>
  <c r="K1519" i="20"/>
  <c r="K1520" i="20"/>
  <c r="K1521" i="20"/>
  <c r="K1522" i="20"/>
  <c r="K1523" i="20"/>
  <c r="K1524" i="20"/>
  <c r="K1525" i="20"/>
  <c r="K1526" i="20"/>
  <c r="K1527" i="20"/>
  <c r="K1528" i="20"/>
  <c r="K1529" i="20"/>
  <c r="K1530" i="20"/>
  <c r="K1531" i="20"/>
  <c r="K1532" i="20"/>
  <c r="K1533" i="20"/>
  <c r="K1534" i="20"/>
  <c r="K1535" i="20"/>
  <c r="K1536" i="20"/>
  <c r="K1537" i="20"/>
  <c r="K1538" i="20"/>
  <c r="K1539" i="20"/>
  <c r="K1540" i="20"/>
  <c r="K1541" i="20"/>
  <c r="K1542" i="20"/>
  <c r="K1543" i="20"/>
  <c r="K1544" i="20"/>
  <c r="K1545" i="20"/>
  <c r="K1546" i="20"/>
  <c r="K1547" i="20"/>
  <c r="K1548" i="20"/>
  <c r="K1549" i="20"/>
  <c r="K1550" i="20"/>
  <c r="K1551" i="20"/>
  <c r="K1552" i="20"/>
  <c r="K1553" i="20"/>
  <c r="K1554" i="20"/>
  <c r="K1555" i="20"/>
  <c r="K1556" i="20"/>
  <c r="K1557" i="20"/>
  <c r="K1558" i="20"/>
  <c r="K1559" i="20"/>
  <c r="K1560" i="20"/>
  <c r="K1561" i="20"/>
  <c r="K1562" i="20"/>
  <c r="K1563" i="20"/>
  <c r="K1564" i="20"/>
  <c r="K1565" i="20"/>
  <c r="K1566" i="20"/>
  <c r="K1567" i="20"/>
  <c r="K1568" i="20"/>
  <c r="K1569" i="20"/>
  <c r="K1570" i="20"/>
  <c r="K1571" i="20"/>
  <c r="K1572" i="20"/>
  <c r="K1573" i="20"/>
  <c r="K1574" i="20"/>
  <c r="K1575" i="20"/>
  <c r="K1576" i="20"/>
  <c r="K1577" i="20"/>
  <c r="K1578" i="20"/>
  <c r="K1579" i="20"/>
  <c r="K1580" i="20"/>
  <c r="K1581" i="20"/>
  <c r="K1582" i="20"/>
  <c r="K1583" i="20"/>
  <c r="K1584" i="20"/>
  <c r="K1585" i="20"/>
  <c r="K1586" i="20"/>
  <c r="K1587" i="20"/>
  <c r="K1588" i="20"/>
  <c r="K1589" i="20"/>
  <c r="K1590" i="20"/>
  <c r="K1591" i="20"/>
  <c r="K1592" i="20"/>
  <c r="K1593" i="20"/>
  <c r="K1594" i="20"/>
  <c r="K1595" i="20"/>
  <c r="K1596" i="20"/>
  <c r="K1597" i="20"/>
  <c r="K1598" i="20"/>
  <c r="K1599" i="20"/>
  <c r="K1600" i="20"/>
  <c r="K1601" i="20"/>
  <c r="K1602" i="20"/>
  <c r="K1603" i="20"/>
  <c r="K1604" i="20"/>
  <c r="K1605" i="20"/>
  <c r="K1606" i="20"/>
  <c r="K1607" i="20"/>
  <c r="K1608" i="20"/>
  <c r="K1609" i="20"/>
  <c r="K1610" i="20"/>
  <c r="K1611" i="20"/>
  <c r="K1612" i="20"/>
  <c r="K1613" i="20"/>
  <c r="K1614" i="20"/>
  <c r="K1615" i="20"/>
  <c r="K1616" i="20"/>
  <c r="K1617" i="20"/>
  <c r="K1618" i="20"/>
  <c r="K1619" i="20"/>
  <c r="K1620" i="20"/>
  <c r="K1621" i="20"/>
  <c r="K1622" i="20"/>
  <c r="K1623" i="20"/>
  <c r="K1624" i="20"/>
  <c r="K1625" i="20"/>
  <c r="K1626" i="20"/>
  <c r="K1627" i="20"/>
  <c r="K1628" i="20"/>
  <c r="K1629" i="20"/>
  <c r="K1630" i="20"/>
  <c r="K1631" i="20"/>
  <c r="K1632" i="20"/>
  <c r="K1633" i="20"/>
  <c r="K1634" i="20"/>
  <c r="K1635" i="20"/>
  <c r="K1636" i="20"/>
  <c r="K1637" i="20"/>
  <c r="K1638" i="20"/>
  <c r="K1639" i="20"/>
  <c r="K1640" i="20"/>
  <c r="K1641" i="20"/>
  <c r="K1642" i="20"/>
  <c r="K1643" i="20"/>
  <c r="K1644" i="20"/>
  <c r="K1645" i="20"/>
  <c r="K1646" i="20"/>
  <c r="K1647" i="20"/>
  <c r="K1648" i="20"/>
  <c r="K1649" i="20"/>
  <c r="K1650" i="20"/>
  <c r="K1651" i="20"/>
  <c r="K1652" i="20"/>
  <c r="K1653" i="20"/>
  <c r="K1654" i="20"/>
  <c r="K1655" i="20"/>
  <c r="K1656" i="20"/>
  <c r="K1657" i="20"/>
  <c r="K1658" i="20"/>
  <c r="K1659" i="20"/>
  <c r="K1660" i="20"/>
  <c r="K1661" i="20"/>
  <c r="K1662" i="20"/>
  <c r="K1663" i="20"/>
  <c r="K1664" i="20"/>
  <c r="K1665" i="20"/>
  <c r="K1666" i="20"/>
  <c r="K1667" i="20"/>
  <c r="K1668" i="20"/>
  <c r="K1669" i="20"/>
  <c r="K1670" i="20"/>
  <c r="K1671" i="20"/>
  <c r="K1672" i="20"/>
  <c r="K1673" i="20"/>
  <c r="K1674" i="20"/>
  <c r="K1675" i="20"/>
  <c r="K1676" i="20"/>
  <c r="K1677" i="20"/>
  <c r="K1678" i="20"/>
  <c r="K1679" i="20"/>
  <c r="K1680" i="20"/>
  <c r="K1681" i="20"/>
  <c r="K1682" i="20"/>
  <c r="K1683" i="20"/>
  <c r="K1684" i="20"/>
  <c r="K1685" i="20"/>
  <c r="K1686" i="20"/>
  <c r="K1687" i="20"/>
  <c r="K1688" i="20"/>
  <c r="K1689" i="20"/>
  <c r="K1690" i="20"/>
  <c r="K1691" i="20"/>
  <c r="K1692" i="20"/>
  <c r="K1693" i="20"/>
  <c r="K1694" i="20"/>
  <c r="K1695" i="20"/>
  <c r="K1696" i="20"/>
  <c r="K1697" i="20"/>
  <c r="K1698" i="20"/>
  <c r="K1699" i="20"/>
  <c r="K1700" i="20"/>
  <c r="K1701" i="20"/>
  <c r="K1702" i="20"/>
  <c r="K1703" i="20"/>
  <c r="K1704" i="20"/>
  <c r="K1705" i="20"/>
  <c r="K1706" i="20"/>
  <c r="K1707" i="20"/>
  <c r="K1708" i="20"/>
  <c r="K1709" i="20"/>
  <c r="K1710" i="20"/>
  <c r="K1711" i="20"/>
  <c r="K1712" i="20"/>
  <c r="K1713" i="20"/>
  <c r="K1714" i="20"/>
  <c r="K1715" i="20"/>
  <c r="K1716" i="20"/>
  <c r="K1717" i="20"/>
  <c r="K1718" i="20"/>
  <c r="K1719" i="20"/>
  <c r="K1720" i="20"/>
  <c r="K1721" i="20"/>
  <c r="K1722" i="20"/>
  <c r="K1723" i="20"/>
  <c r="K1724" i="20"/>
  <c r="K1725" i="20"/>
  <c r="K1726" i="20"/>
  <c r="K1727" i="20"/>
  <c r="K1728" i="20"/>
  <c r="K1729" i="20"/>
  <c r="K1730" i="20"/>
  <c r="K1731" i="20"/>
  <c r="K1732" i="20"/>
  <c r="K1733" i="20"/>
  <c r="K1734" i="20"/>
  <c r="K1735" i="20"/>
  <c r="K1736" i="20"/>
  <c r="K1737" i="20"/>
  <c r="K1738" i="20"/>
  <c r="K1739" i="20"/>
  <c r="K1740" i="20"/>
  <c r="K1741" i="20"/>
  <c r="K1742" i="20"/>
  <c r="K1743" i="20"/>
  <c r="K1744" i="20"/>
  <c r="K1745" i="20"/>
  <c r="K1746" i="20"/>
  <c r="K1747" i="20"/>
  <c r="K1748" i="20"/>
  <c r="K1749" i="20"/>
  <c r="K1750" i="20"/>
  <c r="K1751" i="20"/>
  <c r="K1752" i="20"/>
  <c r="K1753" i="20"/>
  <c r="K1754" i="20"/>
  <c r="K1755" i="20"/>
  <c r="K1756" i="20"/>
  <c r="K1757" i="20"/>
  <c r="K1758" i="20"/>
  <c r="K1759" i="20"/>
  <c r="K1760" i="20"/>
  <c r="K1761" i="20"/>
  <c r="K1762" i="20"/>
  <c r="K1763" i="20"/>
  <c r="K1764" i="20"/>
  <c r="K1765" i="20"/>
  <c r="K1766" i="20"/>
  <c r="K1767" i="20"/>
  <c r="K1768" i="20"/>
  <c r="K1769" i="20"/>
  <c r="K1770" i="20"/>
  <c r="K1771" i="20"/>
  <c r="K1772" i="20"/>
  <c r="K1773" i="20"/>
  <c r="K1774" i="20"/>
  <c r="K1775" i="20"/>
  <c r="K1776" i="20"/>
  <c r="K1777" i="20"/>
  <c r="K1778" i="20"/>
  <c r="K1779" i="20"/>
  <c r="K1780" i="20"/>
  <c r="K1781" i="20"/>
  <c r="K1782" i="20"/>
  <c r="K1783" i="20"/>
  <c r="K1784" i="20"/>
  <c r="K1785" i="20"/>
  <c r="K1786" i="20"/>
  <c r="K1787" i="20"/>
  <c r="K1788" i="20"/>
  <c r="K1789" i="20"/>
  <c r="K1790" i="20"/>
  <c r="K1791" i="20"/>
  <c r="K1792" i="20"/>
  <c r="K1793" i="20"/>
  <c r="K1794" i="20"/>
  <c r="K1795" i="20"/>
  <c r="K1796" i="20"/>
  <c r="K1797" i="20"/>
  <c r="K1798" i="20"/>
  <c r="K1799" i="20"/>
  <c r="K1800" i="20"/>
  <c r="K1801" i="20"/>
  <c r="K1802" i="20"/>
  <c r="K1803" i="20"/>
  <c r="K1804" i="20"/>
  <c r="K1805" i="20"/>
  <c r="K1806" i="20"/>
  <c r="K1807" i="20"/>
  <c r="K1808" i="20"/>
  <c r="K1809" i="20"/>
  <c r="K1810" i="20"/>
  <c r="K1811" i="20"/>
  <c r="K1812" i="20"/>
  <c r="K1813" i="20"/>
  <c r="K1814" i="20"/>
  <c r="K1815" i="20"/>
  <c r="K1816" i="20"/>
  <c r="K1817" i="20"/>
  <c r="K1818" i="20"/>
  <c r="K1819" i="20"/>
  <c r="K1820" i="20"/>
  <c r="K1821" i="20"/>
  <c r="K1822" i="20"/>
  <c r="K1823" i="20"/>
  <c r="K1824" i="20"/>
  <c r="K1825" i="20"/>
  <c r="K1826" i="20"/>
  <c r="K1827" i="20"/>
  <c r="K1828" i="20"/>
  <c r="K1829" i="20"/>
  <c r="K1830" i="20"/>
  <c r="K1831" i="20"/>
  <c r="K1832" i="20"/>
  <c r="K1833" i="20"/>
  <c r="K1834" i="20"/>
  <c r="K1835" i="20"/>
  <c r="K1836" i="20"/>
  <c r="K1837" i="20"/>
  <c r="K1838" i="20"/>
  <c r="K1839" i="20"/>
  <c r="K1840" i="20"/>
  <c r="K1841" i="20"/>
  <c r="K1842" i="20"/>
  <c r="K1843" i="20"/>
  <c r="K1844" i="20"/>
  <c r="K1845" i="20"/>
  <c r="K1846" i="20"/>
  <c r="K1847" i="20"/>
  <c r="K1848" i="20"/>
  <c r="K1849" i="20"/>
  <c r="K1850" i="20"/>
  <c r="K1851" i="20"/>
  <c r="K1852" i="20"/>
  <c r="K1853" i="20"/>
  <c r="K1854" i="20"/>
  <c r="K1855" i="20"/>
  <c r="K1856" i="20"/>
  <c r="K1857" i="20"/>
  <c r="K1858" i="20"/>
  <c r="K1859" i="20"/>
  <c r="K1860" i="20"/>
  <c r="K1861" i="20"/>
  <c r="K1862" i="20"/>
  <c r="K1863" i="20"/>
  <c r="K1864" i="20"/>
  <c r="K1865" i="20"/>
  <c r="K1866" i="20"/>
  <c r="K1867" i="20"/>
  <c r="K1868" i="20"/>
  <c r="K1869" i="20"/>
  <c r="K1870" i="20"/>
  <c r="K1871" i="20"/>
  <c r="K1872" i="20"/>
  <c r="K1873" i="20"/>
  <c r="K1874" i="20"/>
  <c r="K1875" i="20"/>
  <c r="K1876" i="20"/>
  <c r="K1877" i="20"/>
  <c r="K1878" i="20"/>
  <c r="K1879" i="20"/>
  <c r="K1880" i="20"/>
  <c r="K1881" i="20"/>
  <c r="K1882" i="20"/>
  <c r="K1883" i="20"/>
  <c r="K1884" i="20"/>
  <c r="K1885" i="20"/>
  <c r="K1886" i="20"/>
  <c r="K1887" i="20"/>
  <c r="K1888" i="20"/>
  <c r="K1889" i="20"/>
  <c r="K1890" i="20"/>
  <c r="K1891" i="20"/>
  <c r="K1892" i="20"/>
  <c r="K1893" i="20"/>
  <c r="K1894" i="20"/>
  <c r="K1895" i="20"/>
  <c r="K1896" i="20"/>
  <c r="K1897" i="20"/>
  <c r="K1898" i="20"/>
  <c r="K1899" i="20"/>
  <c r="K1900" i="20"/>
  <c r="K1901" i="20"/>
  <c r="K1902" i="20"/>
  <c r="K1903" i="20"/>
  <c r="K1904" i="20"/>
  <c r="K1905" i="20"/>
  <c r="K1906" i="20"/>
  <c r="K1907" i="20"/>
  <c r="K1908" i="20"/>
  <c r="K1909" i="20"/>
  <c r="K1910" i="20"/>
  <c r="K1911" i="20"/>
  <c r="K1912" i="20"/>
  <c r="K1913" i="20"/>
  <c r="K1914" i="20"/>
  <c r="K1915" i="20"/>
  <c r="K1916" i="20"/>
  <c r="K1917" i="20"/>
  <c r="K1918" i="20"/>
  <c r="K1919" i="20"/>
  <c r="K1920" i="20"/>
  <c r="K1921" i="20"/>
  <c r="K1922" i="20"/>
  <c r="K1923" i="20"/>
  <c r="K1924" i="20"/>
  <c r="K1925" i="20"/>
  <c r="K1926" i="20"/>
  <c r="K1927" i="20"/>
  <c r="K1928" i="20"/>
  <c r="K1929" i="20"/>
  <c r="K1930" i="20"/>
  <c r="K1931" i="20"/>
  <c r="K1932" i="20"/>
  <c r="K1933" i="20"/>
  <c r="K1934" i="20"/>
  <c r="K1935" i="20"/>
  <c r="K1936" i="20"/>
  <c r="K1937" i="20"/>
  <c r="K1938" i="20"/>
  <c r="K1939" i="20"/>
  <c r="K1940" i="20"/>
  <c r="K1941" i="20"/>
  <c r="K1942" i="20"/>
  <c r="K1943" i="20"/>
  <c r="K1944" i="20"/>
  <c r="K1945" i="20"/>
  <c r="K1946" i="20"/>
  <c r="K1947" i="20"/>
  <c r="K1948" i="20"/>
  <c r="K1949" i="20"/>
  <c r="K1950" i="20"/>
  <c r="K1951" i="20"/>
  <c r="K1952" i="20"/>
  <c r="K1953" i="20"/>
  <c r="K1954" i="20"/>
  <c r="K1955" i="20"/>
  <c r="K1956" i="20"/>
  <c r="K1957" i="20"/>
  <c r="K1958" i="20"/>
  <c r="K1959" i="20"/>
  <c r="K1960" i="20"/>
  <c r="K1961" i="20"/>
  <c r="K1962" i="20"/>
  <c r="K1963" i="20"/>
  <c r="K1964" i="20"/>
  <c r="K1965" i="20"/>
  <c r="K1966" i="20"/>
  <c r="K1967" i="20"/>
  <c r="K1968" i="20"/>
  <c r="K1969" i="20"/>
  <c r="K1970" i="20"/>
  <c r="K1971" i="20"/>
  <c r="K1972" i="20"/>
  <c r="K1973" i="20"/>
  <c r="K1974" i="20"/>
  <c r="K1975" i="20"/>
  <c r="K1976" i="20"/>
  <c r="K1977" i="20"/>
  <c r="K1978" i="20"/>
  <c r="K1979" i="20"/>
  <c r="K1980" i="20"/>
  <c r="K1981" i="20"/>
  <c r="K1982" i="20"/>
  <c r="K1983" i="20"/>
  <c r="K1984" i="20"/>
  <c r="K1985" i="20"/>
  <c r="K1986" i="20"/>
  <c r="K1987" i="20"/>
  <c r="K1988" i="20"/>
  <c r="K1989" i="20"/>
  <c r="K1990" i="20"/>
  <c r="K1991" i="20"/>
  <c r="K1992" i="20"/>
  <c r="K1993" i="20"/>
  <c r="K1994" i="20"/>
  <c r="K1995" i="20"/>
  <c r="K1996" i="20"/>
  <c r="K1997" i="20"/>
  <c r="K1998" i="20"/>
  <c r="K1999" i="20"/>
  <c r="K2000" i="20"/>
  <c r="K2001" i="20"/>
  <c r="K2002" i="20"/>
  <c r="K2003" i="20"/>
  <c r="K2004" i="20"/>
  <c r="K2005" i="20"/>
  <c r="K2006" i="20"/>
  <c r="K2007" i="20"/>
  <c r="K2008" i="20"/>
  <c r="K2009" i="20"/>
  <c r="K2010" i="20"/>
  <c r="K2011" i="20"/>
  <c r="K2012" i="20"/>
  <c r="K2013" i="20"/>
  <c r="K2014" i="20"/>
  <c r="K2015" i="20"/>
  <c r="K2016" i="20"/>
  <c r="K2017" i="20"/>
  <c r="K2018" i="20"/>
  <c r="K2019" i="20"/>
  <c r="K2020" i="20"/>
  <c r="K2021" i="20"/>
  <c r="K2022" i="20"/>
  <c r="K2023" i="20"/>
  <c r="K2024" i="20"/>
  <c r="K2025" i="20"/>
  <c r="K2026" i="20"/>
  <c r="K2027" i="20"/>
  <c r="K2028" i="20"/>
  <c r="K2029" i="20"/>
  <c r="K2030" i="20"/>
  <c r="K2031" i="20"/>
  <c r="K2032" i="20"/>
  <c r="K2033" i="20"/>
  <c r="K2034" i="20"/>
  <c r="K2035" i="20"/>
  <c r="K2036" i="20"/>
  <c r="K2037" i="20"/>
  <c r="K2038" i="20"/>
  <c r="K2039" i="20"/>
  <c r="K2040" i="20"/>
  <c r="K2041" i="20"/>
  <c r="K2042" i="20"/>
  <c r="K2043" i="20"/>
  <c r="K2044" i="20"/>
  <c r="K2045" i="20"/>
  <c r="K2046" i="20"/>
  <c r="K2047" i="20"/>
  <c r="K2048" i="20"/>
  <c r="K2049" i="20"/>
  <c r="K2050" i="20"/>
  <c r="K2051" i="20"/>
  <c r="K2052" i="20"/>
  <c r="K2053" i="20"/>
  <c r="K2054" i="20"/>
  <c r="K2055" i="20"/>
  <c r="K2056" i="20"/>
  <c r="K2057" i="20"/>
  <c r="K2058" i="20"/>
  <c r="K2059" i="20"/>
  <c r="K2060" i="20"/>
  <c r="K2061" i="20"/>
  <c r="K2062" i="20"/>
  <c r="K2063" i="20"/>
  <c r="K2064" i="20"/>
  <c r="K2065" i="20"/>
  <c r="K2066" i="20"/>
  <c r="K2067" i="20"/>
  <c r="K2068" i="20"/>
  <c r="K2069" i="20"/>
  <c r="K2070" i="20"/>
  <c r="K2071" i="20"/>
  <c r="K2072" i="20"/>
  <c r="K2073" i="20"/>
  <c r="K2074" i="20"/>
  <c r="K2075" i="20"/>
  <c r="K2076" i="20"/>
  <c r="K2077" i="20"/>
  <c r="K2078" i="20"/>
  <c r="K2079" i="20"/>
  <c r="K2080" i="20"/>
  <c r="K2081" i="20"/>
  <c r="K2082" i="20"/>
  <c r="K2083" i="20"/>
  <c r="K2084" i="20"/>
  <c r="K2085" i="20"/>
  <c r="K2086" i="20"/>
  <c r="K2087" i="20"/>
  <c r="K2088" i="20"/>
  <c r="K2089" i="20"/>
  <c r="K2090" i="20"/>
  <c r="K2091" i="20"/>
  <c r="K2092" i="20"/>
  <c r="K2093" i="20"/>
  <c r="K2094" i="20"/>
  <c r="K2095" i="20"/>
  <c r="K2096" i="20"/>
  <c r="K2097" i="20"/>
  <c r="K2098" i="20"/>
  <c r="K2099" i="20"/>
  <c r="K2100" i="20"/>
  <c r="K2101" i="20"/>
  <c r="K2102" i="20"/>
  <c r="K2103" i="20"/>
  <c r="K2104" i="20"/>
  <c r="K2105" i="20"/>
  <c r="K2106" i="20"/>
  <c r="K2107" i="20"/>
  <c r="K2108" i="20"/>
  <c r="K2109" i="20"/>
  <c r="K2110" i="20"/>
  <c r="K2111" i="20"/>
  <c r="K2112" i="20"/>
  <c r="K2113" i="20"/>
  <c r="K2114" i="20"/>
  <c r="K2115" i="20"/>
  <c r="K2116" i="20"/>
  <c r="K2117" i="20"/>
  <c r="K2118" i="20"/>
  <c r="K2119" i="20"/>
  <c r="K2120" i="20"/>
  <c r="K2121" i="20"/>
  <c r="K2122" i="20"/>
  <c r="K2123" i="20"/>
  <c r="K2124" i="20"/>
  <c r="K2125" i="20"/>
  <c r="K2126" i="20"/>
  <c r="K2127" i="20"/>
  <c r="K2128" i="20"/>
  <c r="K2129" i="20"/>
  <c r="K2130" i="20"/>
  <c r="K2131" i="20"/>
  <c r="K2132" i="20"/>
  <c r="K2133" i="20"/>
  <c r="K2134" i="20"/>
  <c r="K2135" i="20"/>
  <c r="K2136" i="20"/>
  <c r="K2137" i="20"/>
  <c r="K2138" i="20"/>
  <c r="K2139" i="20"/>
  <c r="K2140" i="20"/>
  <c r="K2141" i="20"/>
  <c r="K2142" i="20"/>
  <c r="K2143" i="20"/>
  <c r="K2144" i="20"/>
  <c r="K2145" i="20"/>
  <c r="K2146" i="20"/>
  <c r="K2147" i="20"/>
  <c r="K2148" i="20"/>
  <c r="K2149" i="20"/>
  <c r="K2150" i="20"/>
  <c r="K2151" i="20"/>
  <c r="K2152" i="20"/>
  <c r="K2153" i="20"/>
  <c r="K2154" i="20"/>
  <c r="K2155" i="20"/>
  <c r="K2156" i="20"/>
  <c r="K2157" i="20"/>
  <c r="K2158" i="20"/>
  <c r="K2159" i="20"/>
  <c r="K2160" i="20"/>
  <c r="K2161" i="20"/>
  <c r="K2162" i="20"/>
  <c r="K2163" i="20"/>
  <c r="K2164" i="20"/>
  <c r="K2165" i="20"/>
  <c r="K2166" i="20"/>
  <c r="K2167" i="20"/>
  <c r="K2168" i="20"/>
  <c r="K2169" i="20"/>
  <c r="K2170" i="20"/>
  <c r="K2171" i="20"/>
  <c r="K2172" i="20"/>
  <c r="K2173" i="20"/>
  <c r="K2174" i="20"/>
  <c r="K2175" i="20"/>
  <c r="K2176" i="20"/>
  <c r="K2177" i="20"/>
  <c r="K2178" i="20"/>
  <c r="K2179" i="20"/>
  <c r="K2180" i="20"/>
  <c r="K2181" i="20"/>
  <c r="K2182" i="20"/>
  <c r="K2183" i="20"/>
  <c r="K2184" i="20"/>
  <c r="K2185" i="20"/>
  <c r="K2186" i="20"/>
  <c r="K2187" i="20"/>
  <c r="K2188" i="20"/>
  <c r="K2189" i="20"/>
  <c r="K2190" i="20"/>
  <c r="K2191" i="20"/>
  <c r="K2192" i="20"/>
  <c r="K2193" i="20"/>
  <c r="K2194" i="20"/>
  <c r="K2195" i="20"/>
  <c r="K2196" i="20"/>
  <c r="K2197" i="20"/>
  <c r="K2198" i="20"/>
  <c r="K2199" i="20"/>
  <c r="K2200" i="20"/>
  <c r="K2201" i="20"/>
  <c r="K2202" i="20"/>
  <c r="K2203" i="20"/>
  <c r="K2204" i="20"/>
  <c r="K2205" i="20"/>
  <c r="K2206" i="20"/>
  <c r="K2207" i="20"/>
  <c r="K2208" i="20"/>
  <c r="K2209" i="20"/>
  <c r="K2210" i="20"/>
  <c r="K2211" i="20"/>
  <c r="K2212" i="20"/>
  <c r="K2213" i="20"/>
  <c r="K2214" i="20"/>
  <c r="K2215" i="20"/>
  <c r="K2216" i="20"/>
  <c r="K2217" i="20"/>
  <c r="K2218" i="20"/>
  <c r="K2219" i="20"/>
  <c r="K2220" i="20"/>
  <c r="R109" i="20"/>
  <c r="R110" i="20"/>
  <c r="R111" i="20"/>
  <c r="R112" i="20"/>
  <c r="R113" i="20"/>
  <c r="R114" i="20"/>
  <c r="R115" i="20"/>
  <c r="R116" i="20"/>
  <c r="R117" i="20"/>
  <c r="R118" i="20"/>
  <c r="R119" i="20"/>
  <c r="R120" i="20"/>
  <c r="R121" i="20"/>
  <c r="R122" i="20"/>
  <c r="R123" i="20"/>
  <c r="R124" i="20"/>
  <c r="R125" i="20"/>
  <c r="R98" i="20"/>
  <c r="R99" i="20"/>
  <c r="R100" i="20"/>
  <c r="R101" i="20"/>
  <c r="R102" i="20"/>
  <c r="R103" i="20"/>
  <c r="R104" i="20"/>
  <c r="R105" i="20"/>
  <c r="R106" i="20"/>
  <c r="R107" i="20"/>
  <c r="R108" i="20"/>
  <c r="H44" i="23"/>
  <c r="C3" i="8" l="1"/>
  <c r="C4" i="8"/>
  <c r="C5" i="8"/>
  <c r="C6" i="8"/>
  <c r="C7" i="8"/>
  <c r="C8" i="8"/>
  <c r="C9" i="8"/>
  <c r="C10" i="8"/>
  <c r="C11" i="8"/>
  <c r="C12" i="8"/>
  <c r="D2" i="8"/>
  <c r="G12" i="7"/>
  <c r="G6" i="7"/>
  <c r="G10" i="7"/>
  <c r="E3" i="7"/>
  <c r="C5" i="7"/>
  <c r="D6" i="7"/>
  <c r="E7" i="7"/>
  <c r="C9" i="7"/>
  <c r="D10" i="7"/>
  <c r="E11" i="7"/>
  <c r="D2" i="7"/>
  <c r="M3" i="6"/>
  <c r="M7" i="6"/>
  <c r="M11" i="6"/>
  <c r="K4" i="6"/>
  <c r="K8" i="6"/>
  <c r="K12" i="6"/>
  <c r="I5" i="6"/>
  <c r="I9" i="6"/>
  <c r="C3" i="6"/>
  <c r="L3" i="6" s="1"/>
  <c r="C7" i="6"/>
  <c r="L7" i="6" s="1"/>
  <c r="C11" i="6"/>
  <c r="L11" i="6" s="1"/>
  <c r="B4" i="6"/>
  <c r="B8" i="6"/>
  <c r="B12" i="6"/>
  <c r="C4" i="13"/>
  <c r="C6" i="13"/>
  <c r="C8" i="13"/>
  <c r="C10" i="13"/>
  <c r="C12" i="13"/>
  <c r="E3" i="12"/>
  <c r="E7" i="12"/>
  <c r="E11" i="12"/>
  <c r="E3" i="11"/>
  <c r="E5" i="11"/>
  <c r="E7" i="11"/>
  <c r="E9" i="11"/>
  <c r="E11" i="11"/>
  <c r="H11" i="10"/>
  <c r="H7" i="10"/>
  <c r="H3" i="10"/>
  <c r="D5" i="10"/>
  <c r="D9" i="10"/>
  <c r="D2" i="10"/>
  <c r="C4" i="9"/>
  <c r="D5" i="9"/>
  <c r="E6" i="9"/>
  <c r="C8" i="9"/>
  <c r="D9" i="9"/>
  <c r="E10" i="9"/>
  <c r="C12" i="9"/>
  <c r="E2" i="9"/>
  <c r="E3" i="5"/>
  <c r="C5" i="5"/>
  <c r="D6" i="5"/>
  <c r="E7" i="5"/>
  <c r="C9" i="5"/>
  <c r="D10" i="5"/>
  <c r="E11" i="5"/>
  <c r="D2" i="5"/>
  <c r="D3" i="8"/>
  <c r="D4" i="8"/>
  <c r="D5" i="8"/>
  <c r="D6" i="8"/>
  <c r="D7" i="8"/>
  <c r="D8" i="8"/>
  <c r="D9" i="8"/>
  <c r="D10" i="8"/>
  <c r="D11" i="8"/>
  <c r="D12" i="8"/>
  <c r="E2" i="8"/>
  <c r="G3" i="7"/>
  <c r="G7" i="7"/>
  <c r="E3" i="8"/>
  <c r="E5" i="8"/>
  <c r="E7" i="8"/>
  <c r="E9" i="8"/>
  <c r="E11" i="8"/>
  <c r="F2" i="8"/>
  <c r="G8" i="7"/>
  <c r="D3" i="7"/>
  <c r="D5" i="7"/>
  <c r="C7" i="7"/>
  <c r="E8" i="7"/>
  <c r="E10" i="7"/>
  <c r="D12" i="7"/>
  <c r="C2" i="7"/>
  <c r="M8" i="6"/>
  <c r="M2" i="6"/>
  <c r="K7" i="6"/>
  <c r="K2" i="6"/>
  <c r="I7" i="6"/>
  <c r="I12" i="6"/>
  <c r="C8" i="6"/>
  <c r="L8" i="6" s="1"/>
  <c r="C2" i="6"/>
  <c r="L2" i="6" s="1"/>
  <c r="B7" i="6"/>
  <c r="B2" i="6"/>
  <c r="C5" i="13"/>
  <c r="D7" i="13"/>
  <c r="D10" i="13"/>
  <c r="D2" i="13"/>
  <c r="E6" i="12"/>
  <c r="E12" i="12"/>
  <c r="E4" i="11"/>
  <c r="D7" i="11"/>
  <c r="D10" i="11"/>
  <c r="D2" i="11"/>
  <c r="H8" i="10"/>
  <c r="H2" i="10"/>
  <c r="D7" i="10"/>
  <c r="D12" i="10"/>
  <c r="D4" i="9"/>
  <c r="C6" i="9"/>
  <c r="E7" i="9"/>
  <c r="E9" i="9"/>
  <c r="D11" i="9"/>
  <c r="D2" i="9"/>
  <c r="C4" i="5"/>
  <c r="E5" i="5"/>
  <c r="D7" i="5"/>
  <c r="D9" i="5"/>
  <c r="C11" i="5"/>
  <c r="E12" i="5"/>
  <c r="F3" i="8"/>
  <c r="F5" i="8"/>
  <c r="F7" i="8"/>
  <c r="F9" i="8"/>
  <c r="F11" i="8"/>
  <c r="C2" i="8"/>
  <c r="G9" i="7"/>
  <c r="C4" i="7"/>
  <c r="E5" i="7"/>
  <c r="D7" i="7"/>
  <c r="D9" i="7"/>
  <c r="C11" i="7"/>
  <c r="E12" i="7"/>
  <c r="M4" i="6"/>
  <c r="M9" i="6"/>
  <c r="K3" i="6"/>
  <c r="K9" i="6"/>
  <c r="I3" i="6"/>
  <c r="I8" i="6"/>
  <c r="C4" i="6"/>
  <c r="L4" i="6" s="1"/>
  <c r="C9" i="6"/>
  <c r="L9" i="6" s="1"/>
  <c r="B3" i="6"/>
  <c r="B9" i="6"/>
  <c r="C3" i="13"/>
  <c r="D5" i="13"/>
  <c r="D8" i="13"/>
  <c r="C11" i="13"/>
  <c r="C2" i="13"/>
  <c r="E8" i="12"/>
  <c r="E2" i="12"/>
  <c r="D5" i="11"/>
  <c r="D8" i="11"/>
  <c r="E10" i="11"/>
  <c r="H12" i="10"/>
  <c r="H6" i="10"/>
  <c r="D3" i="10"/>
  <c r="D8" i="10"/>
  <c r="C3" i="9"/>
  <c r="E4" i="9"/>
  <c r="D6" i="9"/>
  <c r="D8" i="9"/>
  <c r="C10" i="9"/>
  <c r="E11" i="9"/>
  <c r="C2" i="9"/>
  <c r="D4" i="5"/>
  <c r="C6" i="5"/>
  <c r="C8" i="5"/>
  <c r="E9" i="5"/>
  <c r="D11" i="5"/>
  <c r="E2" i="5"/>
  <c r="E4" i="8"/>
  <c r="E6" i="8"/>
  <c r="E8" i="8"/>
  <c r="E10" i="8"/>
  <c r="E12" i="8"/>
  <c r="G4" i="7"/>
  <c r="G11" i="7"/>
  <c r="D4" i="7"/>
  <c r="C6" i="7"/>
  <c r="C8" i="7"/>
  <c r="E9" i="7"/>
  <c r="D11" i="7"/>
  <c r="E2" i="7"/>
  <c r="M5" i="6"/>
  <c r="M10" i="6"/>
  <c r="K5" i="6"/>
  <c r="K10" i="6"/>
  <c r="I4" i="6"/>
  <c r="I10" i="6"/>
  <c r="C5" i="6"/>
  <c r="L5" i="6" s="1"/>
  <c r="C10" i="6"/>
  <c r="L10" i="6" s="1"/>
  <c r="B5" i="6"/>
  <c r="B10" i="6"/>
  <c r="D3" i="13"/>
  <c r="D6" i="13"/>
  <c r="C9" i="13"/>
  <c r="D11" i="13"/>
  <c r="E4" i="12"/>
  <c r="E9" i="12"/>
  <c r="D3" i="11"/>
  <c r="D6" i="11"/>
  <c r="E8" i="11"/>
  <c r="D11" i="11"/>
  <c r="H10" i="10"/>
  <c r="H5" i="10"/>
  <c r="D4" i="10"/>
  <c r="D10" i="10"/>
  <c r="D3" i="9"/>
  <c r="C5" i="9"/>
  <c r="C7" i="9"/>
  <c r="E8" i="9"/>
  <c r="D10" i="9"/>
  <c r="D12" i="9"/>
  <c r="C3" i="5"/>
  <c r="E4" i="5"/>
  <c r="E6" i="5"/>
  <c r="D8" i="5"/>
  <c r="C10" i="5"/>
  <c r="C12" i="5"/>
  <c r="C2" i="5"/>
  <c r="F6" i="8"/>
  <c r="F10" i="8"/>
  <c r="F12" i="8"/>
  <c r="G5" i="7"/>
  <c r="E4" i="7"/>
  <c r="D8" i="7"/>
  <c r="C12" i="7"/>
  <c r="M6" i="6"/>
  <c r="K6" i="6"/>
  <c r="I6" i="6"/>
  <c r="C6" i="6"/>
  <c r="L6" i="6" s="1"/>
  <c r="B6" i="6"/>
  <c r="D4" i="13"/>
  <c r="D9" i="13"/>
  <c r="E5" i="12"/>
  <c r="D4" i="11"/>
  <c r="D9" i="11"/>
  <c r="H9" i="10"/>
  <c r="D6" i="10"/>
  <c r="E5" i="9"/>
  <c r="F8" i="8"/>
  <c r="C3" i="7"/>
  <c r="E6" i="7"/>
  <c r="C10" i="7"/>
  <c r="G2" i="7"/>
  <c r="M12" i="6"/>
  <c r="K11" i="6"/>
  <c r="I11" i="6"/>
  <c r="C12" i="6"/>
  <c r="L12" i="6" s="1"/>
  <c r="B11" i="6"/>
  <c r="C7" i="13"/>
  <c r="D12" i="13"/>
  <c r="E10" i="12"/>
  <c r="E6" i="11"/>
  <c r="E2" i="11"/>
  <c r="H4" i="10"/>
  <c r="D11" i="10"/>
  <c r="E3" i="9"/>
  <c r="C11" i="9"/>
  <c r="D12" i="5"/>
  <c r="D5" i="5"/>
  <c r="C9" i="9"/>
  <c r="E10" i="5"/>
  <c r="D3" i="5"/>
  <c r="D7" i="9"/>
  <c r="E8" i="5"/>
  <c r="E12" i="9"/>
  <c r="F4" i="8"/>
  <c r="I2" i="6"/>
  <c r="L2180" i="20"/>
  <c r="M2180" i="20" s="1"/>
  <c r="L2176" i="20"/>
  <c r="M2176" i="20" s="1"/>
  <c r="L2172" i="20"/>
  <c r="M2172" i="20" s="1"/>
  <c r="L2168" i="20"/>
  <c r="M2168" i="20" s="1"/>
  <c r="N2168" i="20" s="1"/>
  <c r="L1524" i="20"/>
  <c r="M1524" i="20" s="1"/>
  <c r="N1524" i="20" s="1"/>
  <c r="L1516" i="20"/>
  <c r="M1516" i="20" s="1"/>
  <c r="L1508" i="20"/>
  <c r="M1508" i="20" s="1"/>
  <c r="N1508" i="20" s="1"/>
  <c r="L1500" i="20"/>
  <c r="M1500" i="20" s="1"/>
  <c r="L1156" i="20"/>
  <c r="M1156" i="20" s="1"/>
  <c r="N1156" i="20" s="1"/>
  <c r="L1144" i="20"/>
  <c r="M1144" i="20" s="1"/>
  <c r="N1144" i="20" s="1"/>
  <c r="L1136" i="20"/>
  <c r="M1136" i="20" s="1"/>
  <c r="N1136" i="20" s="1"/>
  <c r="L1112" i="20"/>
  <c r="M1112" i="20" s="1"/>
  <c r="N1112" i="20" s="1"/>
  <c r="L1072" i="20"/>
  <c r="M1072" i="20" s="1"/>
  <c r="L1060" i="20"/>
  <c r="M1060" i="20" s="1"/>
  <c r="L1028" i="20"/>
  <c r="M1028" i="20" s="1"/>
  <c r="N1028" i="20" s="1"/>
  <c r="L1008" i="20"/>
  <c r="M1008" i="20" s="1"/>
  <c r="N1008" i="20" s="1"/>
  <c r="L996" i="20"/>
  <c r="M996" i="20" s="1"/>
  <c r="N996" i="20" s="1"/>
  <c r="L980" i="20"/>
  <c r="M980" i="20" s="1"/>
  <c r="L968" i="20"/>
  <c r="M968" i="20" s="1"/>
  <c r="N968" i="20" s="1"/>
  <c r="L956" i="20"/>
  <c r="M956" i="20" s="1"/>
  <c r="L952" i="20"/>
  <c r="M952" i="20" s="1"/>
  <c r="L948" i="20"/>
  <c r="M948" i="20" s="1"/>
  <c r="N948" i="20" s="1"/>
  <c r="L944" i="20"/>
  <c r="M944" i="20" s="1"/>
  <c r="N944" i="20" s="1"/>
  <c r="L932" i="20"/>
  <c r="M932" i="20" s="1"/>
  <c r="N932" i="20" s="1"/>
  <c r="L924" i="20"/>
  <c r="M924" i="20" s="1"/>
  <c r="L920" i="20"/>
  <c r="M920" i="20" s="1"/>
  <c r="N920" i="20" s="1"/>
  <c r="L916" i="20"/>
  <c r="M916" i="20" s="1"/>
  <c r="N916" i="20" s="1"/>
  <c r="L892" i="20"/>
  <c r="M892" i="20" s="1"/>
  <c r="N892" i="20" s="1"/>
  <c r="L888" i="20"/>
  <c r="M888" i="20" s="1"/>
  <c r="L884" i="20"/>
  <c r="M884" i="20" s="1"/>
  <c r="N884" i="20" s="1"/>
  <c r="L876" i="20"/>
  <c r="M876" i="20" s="1"/>
  <c r="N876" i="20" s="1"/>
  <c r="L860" i="20"/>
  <c r="M860" i="20" s="1"/>
  <c r="N860" i="20" s="1"/>
  <c r="L852" i="20"/>
  <c r="M852" i="20" s="1"/>
  <c r="N852" i="20" s="1"/>
  <c r="L844" i="20"/>
  <c r="M844" i="20" s="1"/>
  <c r="L836" i="20"/>
  <c r="M836" i="20" s="1"/>
  <c r="N836" i="20" s="1"/>
  <c r="L828" i="20"/>
  <c r="M828" i="20" s="1"/>
  <c r="N828" i="20" s="1"/>
  <c r="L820" i="20"/>
  <c r="M820" i="20" s="1"/>
  <c r="N820" i="20" s="1"/>
  <c r="L812" i="20"/>
  <c r="M812" i="20" s="1"/>
  <c r="N812" i="20" s="1"/>
  <c r="L808" i="20"/>
  <c r="M808" i="20" s="1"/>
  <c r="L804" i="20"/>
  <c r="M804" i="20" s="1"/>
  <c r="L796" i="20"/>
  <c r="M796" i="20" s="1"/>
  <c r="L788" i="20"/>
  <c r="M788" i="20" s="1"/>
  <c r="L780" i="20"/>
  <c r="M780" i="20" s="1"/>
  <c r="N780" i="20" s="1"/>
  <c r="L776" i="20"/>
  <c r="M776" i="20" s="1"/>
  <c r="L772" i="20"/>
  <c r="M772" i="20" s="1"/>
  <c r="N772" i="20" s="1"/>
  <c r="L768" i="20"/>
  <c r="M768" i="20" s="1"/>
  <c r="N768" i="20" s="1"/>
  <c r="L748" i="20"/>
  <c r="M748" i="20" s="1"/>
  <c r="N748" i="20" s="1"/>
  <c r="L740" i="20"/>
  <c r="M740" i="20" s="1"/>
  <c r="N740" i="20" s="1"/>
  <c r="L732" i="20"/>
  <c r="M732" i="20" s="1"/>
  <c r="N732" i="20" s="1"/>
  <c r="L724" i="20"/>
  <c r="M724" i="20" s="1"/>
  <c r="N724" i="20" s="1"/>
  <c r="L716" i="20"/>
  <c r="M716" i="20" s="1"/>
  <c r="N716" i="20" s="1"/>
  <c r="L692" i="20"/>
  <c r="M692" i="20" s="1"/>
  <c r="N692" i="20" s="1"/>
  <c r="L688" i="20"/>
  <c r="M688" i="20" s="1"/>
  <c r="N688" i="20" s="1"/>
  <c r="L664" i="20"/>
  <c r="M664" i="20" s="1"/>
  <c r="N664" i="20" s="1"/>
  <c r="L656" i="20"/>
  <c r="M656" i="20" s="1"/>
  <c r="N656" i="20" s="1"/>
  <c r="L648" i="20"/>
  <c r="M648" i="20" s="1"/>
  <c r="N648" i="20" s="1"/>
  <c r="L632" i="20"/>
  <c r="M632" i="20" s="1"/>
  <c r="N632" i="20" s="1"/>
  <c r="L624" i="20"/>
  <c r="M624" i="20" s="1"/>
  <c r="N624" i="20" s="1"/>
  <c r="L600" i="20"/>
  <c r="M600" i="20" s="1"/>
  <c r="N600" i="20" s="1"/>
  <c r="L572" i="20"/>
  <c r="M572" i="20" s="1"/>
  <c r="N572" i="20" s="1"/>
  <c r="L560" i="20"/>
  <c r="M560" i="20" s="1"/>
  <c r="N560" i="20" s="1"/>
  <c r="L552" i="20"/>
  <c r="M552" i="20" s="1"/>
  <c r="N552" i="20" s="1"/>
  <c r="L516" i="20"/>
  <c r="M516" i="20" s="1"/>
  <c r="N516" i="20" s="1"/>
  <c r="L2466" i="20"/>
  <c r="M2466" i="20" s="1"/>
  <c r="N2466" i="20" s="1"/>
  <c r="L3138" i="20"/>
  <c r="M3138" i="20" s="1"/>
  <c r="N3138" i="20" s="1"/>
  <c r="O5" i="20"/>
  <c r="L1666" i="20"/>
  <c r="M1666" i="20" s="1"/>
  <c r="L1654" i="20"/>
  <c r="M1654" i="20" s="1"/>
  <c r="N1654" i="20" s="1"/>
  <c r="L1646" i="20"/>
  <c r="M1646" i="20" s="1"/>
  <c r="N1646" i="20" s="1"/>
  <c r="L1638" i="20"/>
  <c r="M1638" i="20" s="1"/>
  <c r="L1630" i="20"/>
  <c r="M1630" i="20" s="1"/>
  <c r="N1630" i="20" s="1"/>
  <c r="L1618" i="20"/>
  <c r="M1618" i="20" s="1"/>
  <c r="N1618" i="20" s="1"/>
  <c r="L1610" i="20"/>
  <c r="M1610" i="20" s="1"/>
  <c r="N1610" i="20" s="1"/>
  <c r="L1602" i="20"/>
  <c r="M1602" i="20" s="1"/>
  <c r="L1598" i="20"/>
  <c r="M1598" i="20" s="1"/>
  <c r="N1598" i="20" s="1"/>
  <c r="L1586" i="20"/>
  <c r="M1586" i="20" s="1"/>
  <c r="N1586" i="20" s="1"/>
  <c r="L1582" i="20"/>
  <c r="M1582" i="20" s="1"/>
  <c r="L1578" i="20"/>
  <c r="M1578" i="20" s="1"/>
  <c r="N1578" i="20" s="1"/>
  <c r="L1570" i="20"/>
  <c r="M1570" i="20" s="1"/>
  <c r="L1566" i="20"/>
  <c r="M1566" i="20" s="1"/>
  <c r="L1550" i="20"/>
  <c r="M1550" i="20" s="1"/>
  <c r="L1546" i="20"/>
  <c r="M1546" i="20" s="1"/>
  <c r="L1538" i="20"/>
  <c r="M1538" i="20" s="1"/>
  <c r="N1538" i="20" s="1"/>
  <c r="L1534" i="20"/>
  <c r="M1534" i="20" s="1"/>
  <c r="N1534" i="20" s="1"/>
  <c r="L1522" i="20"/>
  <c r="M1522" i="20" s="1"/>
  <c r="N1522" i="20" s="1"/>
  <c r="L1518" i="20"/>
  <c r="M1518" i="20" s="1"/>
  <c r="N1518" i="20" s="1"/>
  <c r="L1490" i="20"/>
  <c r="M1490" i="20" s="1"/>
  <c r="N1490" i="20" s="1"/>
  <c r="L3253" i="20"/>
  <c r="M3253" i="20" s="1"/>
  <c r="N3253" i="20" s="1"/>
  <c r="L504" i="20"/>
  <c r="M504" i="20" s="1"/>
  <c r="N504" i="20" s="1"/>
  <c r="L468" i="20"/>
  <c r="M468" i="20" s="1"/>
  <c r="L436" i="20"/>
  <c r="M436" i="20" s="1"/>
  <c r="L428" i="20"/>
  <c r="M428" i="20" s="1"/>
  <c r="L424" i="20"/>
  <c r="M424" i="20" s="1"/>
  <c r="L420" i="20"/>
  <c r="M420" i="20" s="1"/>
  <c r="L404" i="20"/>
  <c r="M404" i="20" s="1"/>
  <c r="L396" i="20"/>
  <c r="M396" i="20" s="1"/>
  <c r="L380" i="20"/>
  <c r="M380" i="20" s="1"/>
  <c r="N380" i="20" s="1"/>
  <c r="L372" i="20"/>
  <c r="M372" i="20" s="1"/>
  <c r="N372" i="20" s="1"/>
  <c r="L360" i="20"/>
  <c r="M360" i="20" s="1"/>
  <c r="N360" i="20" s="1"/>
  <c r="L352" i="20"/>
  <c r="M352" i="20" s="1"/>
  <c r="N352" i="20" s="1"/>
  <c r="L340" i="20"/>
  <c r="M340" i="20" s="1"/>
  <c r="L336" i="20"/>
  <c r="M336" i="20" s="1"/>
  <c r="L324" i="20"/>
  <c r="M324" i="20" s="1"/>
  <c r="N324" i="20" s="1"/>
  <c r="L320" i="20"/>
  <c r="M320" i="20" s="1"/>
  <c r="L312" i="20"/>
  <c r="M312" i="20" s="1"/>
  <c r="N312" i="20" s="1"/>
  <c r="L308" i="20"/>
  <c r="M308" i="20" s="1"/>
  <c r="L260" i="20"/>
  <c r="M260" i="20" s="1"/>
  <c r="L252" i="20"/>
  <c r="M252" i="20" s="1"/>
  <c r="L248" i="20"/>
  <c r="M248" i="20" s="1"/>
  <c r="N248" i="20" s="1"/>
  <c r="L244" i="20"/>
  <c r="M244" i="20" s="1"/>
  <c r="L236" i="20"/>
  <c r="M236" i="20" s="1"/>
  <c r="L232" i="20"/>
  <c r="M232" i="20" s="1"/>
  <c r="N232" i="20" s="1"/>
  <c r="L216" i="20"/>
  <c r="M216" i="20" s="1"/>
  <c r="N216" i="20" s="1"/>
  <c r="L208" i="20"/>
  <c r="M208" i="20" s="1"/>
  <c r="N208" i="20" s="1"/>
  <c r="L204" i="20"/>
  <c r="M204" i="20" s="1"/>
  <c r="L192" i="20"/>
  <c r="M192" i="20" s="1"/>
  <c r="N192" i="20" s="1"/>
  <c r="L188" i="20"/>
  <c r="M188" i="20" s="1"/>
  <c r="L180" i="20"/>
  <c r="M180" i="20" s="1"/>
  <c r="L168" i="20"/>
  <c r="M168" i="20" s="1"/>
  <c r="L160" i="20"/>
  <c r="M160" i="20" s="1"/>
  <c r="L156" i="20"/>
  <c r="M156" i="20" s="1"/>
  <c r="L152" i="20"/>
  <c r="M152" i="20" s="1"/>
  <c r="L148" i="20"/>
  <c r="M148" i="20" s="1"/>
  <c r="L144" i="20"/>
  <c r="M144" i="20" s="1"/>
  <c r="L140" i="20"/>
  <c r="M140" i="20" s="1"/>
  <c r="L136" i="20"/>
  <c r="M136" i="20" s="1"/>
  <c r="L132" i="20"/>
  <c r="M132" i="20" s="1"/>
  <c r="N132" i="20" s="1"/>
  <c r="L128" i="20"/>
  <c r="M128" i="20" s="1"/>
  <c r="L124" i="20"/>
  <c r="M124" i="20" s="1"/>
  <c r="L120" i="20"/>
  <c r="M120" i="20" s="1"/>
  <c r="L116" i="20"/>
  <c r="M116" i="20" s="1"/>
  <c r="L112" i="20"/>
  <c r="M112" i="20" s="1"/>
  <c r="L108" i="20"/>
  <c r="M108" i="20" s="1"/>
  <c r="L104" i="20"/>
  <c r="M104" i="20" s="1"/>
  <c r="L100" i="20"/>
  <c r="M100" i="20" s="1"/>
  <c r="L96" i="20"/>
  <c r="M96" i="20" s="1"/>
  <c r="L88" i="20"/>
  <c r="M88" i="20" s="1"/>
  <c r="L84" i="20"/>
  <c r="M84" i="20" s="1"/>
  <c r="N84" i="20" s="1"/>
  <c r="L80" i="20"/>
  <c r="M80" i="20" s="1"/>
  <c r="N80" i="20" s="1"/>
  <c r="L76" i="20"/>
  <c r="M76" i="20" s="1"/>
  <c r="L72" i="20"/>
  <c r="M72" i="20" s="1"/>
  <c r="N72" i="20" s="1"/>
  <c r="L68" i="20"/>
  <c r="M68" i="20" s="1"/>
  <c r="N68" i="20" s="1"/>
  <c r="L64" i="20"/>
  <c r="M64" i="20" s="1"/>
  <c r="N64" i="20" s="1"/>
  <c r="L60" i="20"/>
  <c r="M60" i="20" s="1"/>
  <c r="L56" i="20"/>
  <c r="M56" i="20" s="1"/>
  <c r="L52" i="20"/>
  <c r="M52" i="20" s="1"/>
  <c r="N52" i="20" s="1"/>
  <c r="L48" i="20"/>
  <c r="M48" i="20" s="1"/>
  <c r="L44" i="20"/>
  <c r="M44" i="20" s="1"/>
  <c r="L40" i="20"/>
  <c r="M40" i="20" s="1"/>
  <c r="L36" i="20"/>
  <c r="M36" i="20" s="1"/>
  <c r="L32" i="20"/>
  <c r="M32" i="20" s="1"/>
  <c r="L28" i="20"/>
  <c r="M28" i="20" s="1"/>
  <c r="L24" i="20"/>
  <c r="M24" i="20" s="1"/>
  <c r="L20" i="20"/>
  <c r="M20" i="20" s="1"/>
  <c r="L16" i="20"/>
  <c r="M16" i="20" s="1"/>
  <c r="L12" i="20"/>
  <c r="M12" i="20" s="1"/>
  <c r="L8" i="20"/>
  <c r="M8" i="20" s="1"/>
  <c r="O3253" i="20"/>
  <c r="L3286" i="20"/>
  <c r="M3286" i="20" s="1"/>
  <c r="L3265" i="20"/>
  <c r="M3265" i="20" s="1"/>
  <c r="L3261" i="20"/>
  <c r="M3261" i="20" s="1"/>
  <c r="L3257" i="20"/>
  <c r="M3257" i="20" s="1"/>
  <c r="N3257" i="20" s="1"/>
  <c r="L3254" i="20"/>
  <c r="M3254" i="20" s="1"/>
  <c r="N3254" i="20" s="1"/>
  <c r="L3251" i="20"/>
  <c r="M3251" i="20" s="1"/>
  <c r="N3251" i="20" s="1"/>
  <c r="L3247" i="20"/>
  <c r="M3247" i="20" s="1"/>
  <c r="N3247" i="20" s="1"/>
  <c r="L3243" i="20"/>
  <c r="M3243" i="20" s="1"/>
  <c r="L1166" i="20"/>
  <c r="M1166" i="20" s="1"/>
  <c r="N1166" i="20" s="1"/>
  <c r="L1162" i="20"/>
  <c r="M1162" i="20" s="1"/>
  <c r="N1162" i="20" s="1"/>
  <c r="L1158" i="20"/>
  <c r="M1158" i="20" s="1"/>
  <c r="N1158" i="20" s="1"/>
  <c r="L1154" i="20"/>
  <c r="M1154" i="20" s="1"/>
  <c r="L1150" i="20"/>
  <c r="M1150" i="20" s="1"/>
  <c r="N1150" i="20" s="1"/>
  <c r="L1134" i="20"/>
  <c r="M1134" i="20" s="1"/>
  <c r="N1134" i="20" s="1"/>
  <c r="L1122" i="20"/>
  <c r="M1122" i="20" s="1"/>
  <c r="N1122" i="20" s="1"/>
  <c r="L1114" i="20"/>
  <c r="M1114" i="20" s="1"/>
  <c r="N1114" i="20" s="1"/>
  <c r="L1098" i="20"/>
  <c r="M1098" i="20" s="1"/>
  <c r="N1098" i="20" s="1"/>
  <c r="L1090" i="20"/>
  <c r="M1090" i="20" s="1"/>
  <c r="N1090" i="20" s="1"/>
  <c r="L1078" i="20"/>
  <c r="M1078" i="20" s="1"/>
  <c r="L1074" i="20"/>
  <c r="M1074" i="20" s="1"/>
  <c r="N1074" i="20" s="1"/>
  <c r="L1066" i="20"/>
  <c r="M1066" i="20" s="1"/>
  <c r="L1046" i="20"/>
  <c r="M1046" i="20" s="1"/>
  <c r="N1046" i="20" s="1"/>
  <c r="L1042" i="20"/>
  <c r="M1042" i="20" s="1"/>
  <c r="N1042" i="20" s="1"/>
  <c r="L1034" i="20"/>
  <c r="M1034" i="20" s="1"/>
  <c r="L1030" i="20"/>
  <c r="M1030" i="20" s="1"/>
  <c r="N1030" i="20" s="1"/>
  <c r="L1014" i="20"/>
  <c r="M1014" i="20" s="1"/>
  <c r="L1006" i="20"/>
  <c r="M1006" i="20" s="1"/>
  <c r="N1006" i="20" s="1"/>
  <c r="L986" i="20"/>
  <c r="M986" i="20" s="1"/>
  <c r="N986" i="20" s="1"/>
  <c r="L982" i="20"/>
  <c r="M982" i="20" s="1"/>
  <c r="L974" i="20"/>
  <c r="M974" i="20" s="1"/>
  <c r="N974" i="20" s="1"/>
  <c r="L942" i="20"/>
  <c r="M942" i="20" s="1"/>
  <c r="N942" i="20" s="1"/>
  <c r="L938" i="20"/>
  <c r="M938" i="20" s="1"/>
  <c r="L922" i="20"/>
  <c r="M922" i="20" s="1"/>
  <c r="L910" i="20"/>
  <c r="M910" i="20" s="1"/>
  <c r="N910" i="20" s="1"/>
  <c r="L890" i="20"/>
  <c r="M890" i="20" s="1"/>
  <c r="L882" i="20"/>
  <c r="M882" i="20" s="1"/>
  <c r="N882" i="20" s="1"/>
  <c r="L870" i="20"/>
  <c r="M870" i="20" s="1"/>
  <c r="L810" i="20"/>
  <c r="M810" i="20" s="1"/>
  <c r="L802" i="20"/>
  <c r="M802" i="20" s="1"/>
  <c r="N802" i="20" s="1"/>
  <c r="L798" i="20"/>
  <c r="M798" i="20" s="1"/>
  <c r="N798" i="20" s="1"/>
  <c r="L770" i="20"/>
  <c r="M770" i="20" s="1"/>
  <c r="N770" i="20" s="1"/>
  <c r="L766" i="20"/>
  <c r="M766" i="20" s="1"/>
  <c r="N766" i="20" s="1"/>
  <c r="L758" i="20"/>
  <c r="M758" i="20" s="1"/>
  <c r="N758" i="20" s="1"/>
  <c r="L734" i="20"/>
  <c r="M734" i="20" s="1"/>
  <c r="N734" i="20" s="1"/>
  <c r="L722" i="20"/>
  <c r="M722" i="20" s="1"/>
  <c r="N722" i="20" s="1"/>
  <c r="L690" i="20"/>
  <c r="M690" i="20" s="1"/>
  <c r="N690" i="20" s="1"/>
  <c r="L686" i="20"/>
  <c r="M686" i="20" s="1"/>
  <c r="N686" i="20" s="1"/>
  <c r="L682" i="20"/>
  <c r="M682" i="20" s="1"/>
  <c r="L674" i="20"/>
  <c r="M674" i="20" s="1"/>
  <c r="N674" i="20" s="1"/>
  <c r="L670" i="20"/>
  <c r="M670" i="20" s="1"/>
  <c r="N670" i="20" s="1"/>
  <c r="L654" i="20"/>
  <c r="M654" i="20" s="1"/>
  <c r="N654" i="20" s="1"/>
  <c r="L650" i="20"/>
  <c r="M650" i="20" s="1"/>
  <c r="L638" i="20"/>
  <c r="M638" i="20" s="1"/>
  <c r="N638" i="20" s="1"/>
  <c r="L630" i="20"/>
  <c r="M630" i="20" s="1"/>
  <c r="N630" i="20" s="1"/>
  <c r="L626" i="20"/>
  <c r="M626" i="20" s="1"/>
  <c r="N626" i="20" s="1"/>
  <c r="L622" i="20"/>
  <c r="M622" i="20" s="1"/>
  <c r="N622" i="20" s="1"/>
  <c r="L618" i="20"/>
  <c r="M618" i="20" s="1"/>
  <c r="N618" i="20" s="1"/>
  <c r="L610" i="20"/>
  <c r="M610" i="20" s="1"/>
  <c r="N610" i="20" s="1"/>
  <c r="L606" i="20"/>
  <c r="M606" i="20" s="1"/>
  <c r="N606" i="20" s="1"/>
  <c r="L590" i="20"/>
  <c r="M590" i="20" s="1"/>
  <c r="L570" i="20"/>
  <c r="M570" i="20" s="1"/>
  <c r="L562" i="20"/>
  <c r="M562" i="20" s="1"/>
  <c r="L542" i="20"/>
  <c r="M542" i="20" s="1"/>
  <c r="N542" i="20" s="1"/>
  <c r="L538" i="20"/>
  <c r="M538" i="20" s="1"/>
  <c r="N538" i="20" s="1"/>
  <c r="L510" i="20"/>
  <c r="M510" i="20" s="1"/>
  <c r="L502" i="20"/>
  <c r="M502" i="20" s="1"/>
  <c r="L478" i="20"/>
  <c r="M478" i="20" s="1"/>
  <c r="L474" i="20"/>
  <c r="M474" i="20" s="1"/>
  <c r="L462" i="20"/>
  <c r="M462" i="20" s="1"/>
  <c r="L446" i="20"/>
  <c r="M446" i="20" s="1"/>
  <c r="L438" i="20"/>
  <c r="M438" i="20" s="1"/>
  <c r="L414" i="20"/>
  <c r="M414" i="20" s="1"/>
  <c r="N414" i="20" s="1"/>
  <c r="L406" i="20"/>
  <c r="M406" i="20" s="1"/>
  <c r="L394" i="20"/>
  <c r="M394" i="20" s="1"/>
  <c r="L390" i="20"/>
  <c r="M390" i="20" s="1"/>
  <c r="L386" i="20"/>
  <c r="M386" i="20" s="1"/>
  <c r="L374" i="20"/>
  <c r="M374" i="20" s="1"/>
  <c r="L366" i="20"/>
  <c r="M366" i="20" s="1"/>
  <c r="L346" i="20"/>
  <c r="M346" i="20" s="1"/>
  <c r="L330" i="20"/>
  <c r="M330" i="20" s="1"/>
  <c r="L326" i="20"/>
  <c r="M326" i="20" s="1"/>
  <c r="L318" i="20"/>
  <c r="M318" i="20" s="1"/>
  <c r="N318" i="20" s="1"/>
  <c r="L314" i="20"/>
  <c r="M314" i="20" s="1"/>
  <c r="N314" i="20" s="1"/>
  <c r="L262" i="20"/>
  <c r="M262" i="20" s="1"/>
  <c r="N262" i="20" s="1"/>
  <c r="L254" i="20"/>
  <c r="M254" i="20" s="1"/>
  <c r="N254" i="20" s="1"/>
  <c r="L242" i="20"/>
  <c r="M242" i="20" s="1"/>
  <c r="L238" i="20"/>
  <c r="M238" i="20" s="1"/>
  <c r="L230" i="20"/>
  <c r="M230" i="20" s="1"/>
  <c r="L214" i="20"/>
  <c r="M214" i="20" s="1"/>
  <c r="L178" i="20"/>
  <c r="M178" i="20" s="1"/>
  <c r="L162" i="20"/>
  <c r="M162" i="20" s="1"/>
  <c r="L146" i="20"/>
  <c r="M146" i="20" s="1"/>
  <c r="N146" i="20" s="1"/>
  <c r="L130" i="20"/>
  <c r="M130" i="20" s="1"/>
  <c r="L118" i="20"/>
  <c r="M118" i="20" s="1"/>
  <c r="N118" i="20" s="1"/>
  <c r="L90" i="20"/>
  <c r="M90" i="20" s="1"/>
  <c r="L86" i="20"/>
  <c r="M86" i="20" s="1"/>
  <c r="L82" i="20"/>
  <c r="M82" i="20" s="1"/>
  <c r="L78" i="20"/>
  <c r="M78" i="20" s="1"/>
  <c r="L74" i="20"/>
  <c r="M74" i="20" s="1"/>
  <c r="L70" i="20"/>
  <c r="M70" i="20" s="1"/>
  <c r="L66" i="20"/>
  <c r="M66" i="20" s="1"/>
  <c r="L62" i="20"/>
  <c r="M62" i="20" s="1"/>
  <c r="L58" i="20"/>
  <c r="M58" i="20" s="1"/>
  <c r="N58" i="20" s="1"/>
  <c r="L54" i="20"/>
  <c r="M54" i="20" s="1"/>
  <c r="L50" i="20"/>
  <c r="M50" i="20" s="1"/>
  <c r="L46" i="20"/>
  <c r="M46" i="20" s="1"/>
  <c r="L42" i="20"/>
  <c r="M42" i="20" s="1"/>
  <c r="L38" i="20"/>
  <c r="M38" i="20" s="1"/>
  <c r="N38" i="20" s="1"/>
  <c r="L34" i="20"/>
  <c r="M34" i="20" s="1"/>
  <c r="N34" i="20" s="1"/>
  <c r="L30" i="20"/>
  <c r="M30" i="20" s="1"/>
  <c r="N30" i="20" s="1"/>
  <c r="L26" i="20"/>
  <c r="M26" i="20" s="1"/>
  <c r="N26" i="20" s="1"/>
  <c r="L22" i="20"/>
  <c r="M22" i="20" s="1"/>
  <c r="N22" i="20" s="1"/>
  <c r="L18" i="20"/>
  <c r="M18" i="20" s="1"/>
  <c r="L14" i="20"/>
  <c r="M14" i="20" s="1"/>
  <c r="L10" i="20"/>
  <c r="M10" i="20" s="1"/>
  <c r="L6" i="20"/>
  <c r="M6" i="20" s="1"/>
  <c r="N6" i="20" s="1"/>
  <c r="L2189" i="20"/>
  <c r="M2189" i="20" s="1"/>
  <c r="N2189" i="20" s="1"/>
  <c r="L1819" i="20"/>
  <c r="M1819" i="20" s="1"/>
  <c r="N1819" i="20" s="1"/>
  <c r="L397" i="20"/>
  <c r="M397" i="20" s="1"/>
  <c r="N397" i="20" s="1"/>
  <c r="L93" i="20"/>
  <c r="M93" i="20" s="1"/>
  <c r="L1931" i="20"/>
  <c r="M1931" i="20" s="1"/>
  <c r="N1931" i="20" s="1"/>
  <c r="L1863" i="20"/>
  <c r="M1863" i="20" s="1"/>
  <c r="L1851" i="20"/>
  <c r="M1851" i="20" s="1"/>
  <c r="N1851" i="20" s="1"/>
  <c r="L1847" i="20"/>
  <c r="M1847" i="20" s="1"/>
  <c r="L1843" i="20"/>
  <c r="M1843" i="20" s="1"/>
  <c r="L1839" i="20"/>
  <c r="M1839" i="20" s="1"/>
  <c r="N1839" i="20" s="1"/>
  <c r="L1816" i="20"/>
  <c r="M1816" i="20" s="1"/>
  <c r="N1816" i="20" s="1"/>
  <c r="L1752" i="20"/>
  <c r="M1752" i="20" s="1"/>
  <c r="L1740" i="20"/>
  <c r="M1740" i="20" s="1"/>
  <c r="L1724" i="20"/>
  <c r="M1724" i="20" s="1"/>
  <c r="N1724" i="20" s="1"/>
  <c r="L1700" i="20"/>
  <c r="M1700" i="20" s="1"/>
  <c r="L1664" i="20"/>
  <c r="M1664" i="20" s="1"/>
  <c r="N1664" i="20" s="1"/>
  <c r="L1652" i="20"/>
  <c r="M1652" i="20" s="1"/>
  <c r="L1612" i="20"/>
  <c r="M1612" i="20" s="1"/>
  <c r="N1612" i="20" s="1"/>
  <c r="L1604" i="20"/>
  <c r="M1604" i="20" s="1"/>
  <c r="L1596" i="20"/>
  <c r="M1596" i="20" s="1"/>
  <c r="N1596" i="20" s="1"/>
  <c r="L1588" i="20"/>
  <c r="M1588" i="20" s="1"/>
  <c r="L1580" i="20"/>
  <c r="M1580" i="20" s="1"/>
  <c r="L1556" i="20"/>
  <c r="M1556" i="20" s="1"/>
  <c r="L1540" i="20"/>
  <c r="M1540" i="20" s="1"/>
  <c r="N1540" i="20" s="1"/>
  <c r="L1532" i="20"/>
  <c r="M1532" i="20" s="1"/>
  <c r="L1481" i="20"/>
  <c r="M1481" i="20" s="1"/>
  <c r="N1481" i="20" s="1"/>
  <c r="L1465" i="20"/>
  <c r="M1465" i="20" s="1"/>
  <c r="N1465" i="20" s="1"/>
  <c r="L1453" i="20"/>
  <c r="M1453" i="20" s="1"/>
  <c r="L1445" i="20"/>
  <c r="M1445" i="20" s="1"/>
  <c r="L1397" i="20"/>
  <c r="M1397" i="20" s="1"/>
  <c r="L1393" i="20"/>
  <c r="M1393" i="20" s="1"/>
  <c r="N1393" i="20" s="1"/>
  <c r="L1165" i="20"/>
  <c r="M1165" i="20" s="1"/>
  <c r="L1145" i="20"/>
  <c r="M1145" i="20" s="1"/>
  <c r="N1145" i="20" s="1"/>
  <c r="L1125" i="20"/>
  <c r="M1125" i="20" s="1"/>
  <c r="L1109" i="20"/>
  <c r="M1109" i="20" s="1"/>
  <c r="L1105" i="20"/>
  <c r="M1105" i="20" s="1"/>
  <c r="N1105" i="20" s="1"/>
  <c r="L1101" i="20"/>
  <c r="M1101" i="20" s="1"/>
  <c r="N1101" i="20" s="1"/>
  <c r="L1057" i="20"/>
  <c r="M1057" i="20" s="1"/>
  <c r="N1057" i="20" s="1"/>
  <c r="L1053" i="20"/>
  <c r="M1053" i="20" s="1"/>
  <c r="N1053" i="20" s="1"/>
  <c r="L1041" i="20"/>
  <c r="M1041" i="20" s="1"/>
  <c r="L1037" i="20"/>
  <c r="M1037" i="20" s="1"/>
  <c r="N1037" i="20" s="1"/>
  <c r="L1025" i="20"/>
  <c r="M1025" i="20" s="1"/>
  <c r="N1025" i="20" s="1"/>
  <c r="L1021" i="20"/>
  <c r="M1021" i="20" s="1"/>
  <c r="N1021" i="20" s="1"/>
  <c r="L1009" i="20"/>
  <c r="M1009" i="20" s="1"/>
  <c r="N1009" i="20" s="1"/>
  <c r="L1005" i="20"/>
  <c r="M1005" i="20" s="1"/>
  <c r="L997" i="20"/>
  <c r="M997" i="20" s="1"/>
  <c r="L993" i="20"/>
  <c r="M993" i="20" s="1"/>
  <c r="L989" i="20"/>
  <c r="M989" i="20" s="1"/>
  <c r="L977" i="20"/>
  <c r="M977" i="20" s="1"/>
  <c r="L965" i="20"/>
  <c r="M965" i="20" s="1"/>
  <c r="L941" i="20"/>
  <c r="M941" i="20" s="1"/>
  <c r="L925" i="20"/>
  <c r="M925" i="20" s="1"/>
  <c r="N925" i="20" s="1"/>
  <c r="L917" i="20"/>
  <c r="M917" i="20" s="1"/>
  <c r="L897" i="20"/>
  <c r="M897" i="20" s="1"/>
  <c r="N897" i="20" s="1"/>
  <c r="L893" i="20"/>
  <c r="M893" i="20" s="1"/>
  <c r="L885" i="20"/>
  <c r="M885" i="20" s="1"/>
  <c r="L865" i="20"/>
  <c r="M865" i="20" s="1"/>
  <c r="N865" i="20" s="1"/>
  <c r="L861" i="20"/>
  <c r="M861" i="20" s="1"/>
  <c r="N861" i="20" s="1"/>
  <c r="L853" i="20"/>
  <c r="M853" i="20" s="1"/>
  <c r="N853" i="20" s="1"/>
  <c r="L837" i="20"/>
  <c r="M837" i="20" s="1"/>
  <c r="N837" i="20" s="1"/>
  <c r="L833" i="20"/>
  <c r="M833" i="20" s="1"/>
  <c r="N833" i="20" s="1"/>
  <c r="L829" i="20"/>
  <c r="M829" i="20" s="1"/>
  <c r="N829" i="20" s="1"/>
  <c r="L821" i="20"/>
  <c r="M821" i="20" s="1"/>
  <c r="L817" i="20"/>
  <c r="M817" i="20" s="1"/>
  <c r="N817" i="20" s="1"/>
  <c r="L813" i="20"/>
  <c r="M813" i="20" s="1"/>
  <c r="N813" i="20" s="1"/>
  <c r="L805" i="20"/>
  <c r="M805" i="20" s="1"/>
  <c r="N805" i="20" s="1"/>
  <c r="L793" i="20"/>
  <c r="M793" i="20" s="1"/>
  <c r="L789" i="20"/>
  <c r="M789" i="20" s="1"/>
  <c r="N789" i="20" s="1"/>
  <c r="L785" i="20"/>
  <c r="M785" i="20" s="1"/>
  <c r="N785" i="20" s="1"/>
  <c r="L781" i="20"/>
  <c r="M781" i="20" s="1"/>
  <c r="N781" i="20" s="1"/>
  <c r="L773" i="20"/>
  <c r="M773" i="20" s="1"/>
  <c r="N773" i="20" s="1"/>
  <c r="L745" i="20"/>
  <c r="M745" i="20" s="1"/>
  <c r="L741" i="20"/>
  <c r="M741" i="20" s="1"/>
  <c r="L737" i="20"/>
  <c r="M737" i="20" s="1"/>
  <c r="L733" i="20"/>
  <c r="M733" i="20" s="1"/>
  <c r="N733" i="20" s="1"/>
  <c r="L725" i="20"/>
  <c r="M725" i="20" s="1"/>
  <c r="N725" i="20" s="1"/>
  <c r="L713" i="20"/>
  <c r="M713" i="20" s="1"/>
  <c r="N713" i="20" s="1"/>
  <c r="L709" i="20"/>
  <c r="M709" i="20" s="1"/>
  <c r="L705" i="20"/>
  <c r="M705" i="20" s="1"/>
  <c r="L701" i="20"/>
  <c r="M701" i="20" s="1"/>
  <c r="L693" i="20"/>
  <c r="M693" i="20" s="1"/>
  <c r="N693" i="20" s="1"/>
  <c r="L689" i="20"/>
  <c r="M689" i="20" s="1"/>
  <c r="N689" i="20" s="1"/>
  <c r="L653" i="20"/>
  <c r="M653" i="20" s="1"/>
  <c r="L649" i="20"/>
  <c r="M649" i="20" s="1"/>
  <c r="N649" i="20" s="1"/>
  <c r="L637" i="20"/>
  <c r="M637" i="20" s="1"/>
  <c r="N637" i="20" s="1"/>
  <c r="L633" i="20"/>
  <c r="M633" i="20" s="1"/>
  <c r="N633" i="20" s="1"/>
  <c r="L629" i="20"/>
  <c r="M629" i="20" s="1"/>
  <c r="N629" i="20" s="1"/>
  <c r="L625" i="20"/>
  <c r="M625" i="20" s="1"/>
  <c r="N625" i="20" s="1"/>
  <c r="L569" i="20"/>
  <c r="M569" i="20" s="1"/>
  <c r="L533" i="20"/>
  <c r="M533" i="20" s="1"/>
  <c r="L529" i="20"/>
  <c r="M529" i="20" s="1"/>
  <c r="L525" i="20"/>
  <c r="M525" i="20" s="1"/>
  <c r="L521" i="20"/>
  <c r="M521" i="20" s="1"/>
  <c r="L513" i="20"/>
  <c r="M513" i="20" s="1"/>
  <c r="L509" i="20"/>
  <c r="M509" i="20" s="1"/>
  <c r="L493" i="20"/>
  <c r="M493" i="20" s="1"/>
  <c r="L489" i="20"/>
  <c r="M489" i="20" s="1"/>
  <c r="N489" i="20" s="1"/>
  <c r="L485" i="20"/>
  <c r="M485" i="20" s="1"/>
  <c r="N485" i="20" s="1"/>
  <c r="L469" i="20"/>
  <c r="M469" i="20" s="1"/>
  <c r="N469" i="20" s="1"/>
  <c r="L465" i="20"/>
  <c r="M465" i="20" s="1"/>
  <c r="N465" i="20" s="1"/>
  <c r="L461" i="20"/>
  <c r="M461" i="20" s="1"/>
  <c r="N461" i="20" s="1"/>
  <c r="L457" i="20"/>
  <c r="M457" i="20" s="1"/>
  <c r="N457" i="20" s="1"/>
  <c r="L441" i="20"/>
  <c r="M441" i="20" s="1"/>
  <c r="N441" i="20" s="1"/>
  <c r="L437" i="20"/>
  <c r="M437" i="20" s="1"/>
  <c r="L429" i="20"/>
  <c r="M429" i="20" s="1"/>
  <c r="L417" i="20"/>
  <c r="M417" i="20" s="1"/>
  <c r="L409" i="20"/>
  <c r="M409" i="20" s="1"/>
  <c r="N409" i="20" s="1"/>
  <c r="L3172" i="20"/>
  <c r="M3172" i="20" s="1"/>
  <c r="N3172" i="20" s="1"/>
  <c r="L2201" i="20"/>
  <c r="M2201" i="20" s="1"/>
  <c r="L2193" i="20"/>
  <c r="M2193" i="20" s="1"/>
  <c r="N2193" i="20" s="1"/>
  <c r="L1937" i="20"/>
  <c r="M1937" i="20" s="1"/>
  <c r="L1933" i="20"/>
  <c r="M1933" i="20" s="1"/>
  <c r="N1933" i="20" s="1"/>
  <c r="L1881" i="20"/>
  <c r="M1881" i="20" s="1"/>
  <c r="N1881" i="20" s="1"/>
  <c r="L1873" i="20"/>
  <c r="M1873" i="20" s="1"/>
  <c r="N1873" i="20" s="1"/>
  <c r="L1865" i="20"/>
  <c r="M1865" i="20" s="1"/>
  <c r="L1861" i="20"/>
  <c r="M1861" i="20" s="1"/>
  <c r="N1861" i="20" s="1"/>
  <c r="L1853" i="20"/>
  <c r="M1853" i="20" s="1"/>
  <c r="L1849" i="20"/>
  <c r="M1849" i="20" s="1"/>
  <c r="N1849" i="20" s="1"/>
  <c r="L1833" i="20"/>
  <c r="M1833" i="20" s="1"/>
  <c r="N1833" i="20" s="1"/>
  <c r="L1829" i="20"/>
  <c r="M1829" i="20" s="1"/>
  <c r="N1829" i="20" s="1"/>
  <c r="L1821" i="20"/>
  <c r="M1821" i="20" s="1"/>
  <c r="N1821" i="20" s="1"/>
  <c r="L1802" i="20"/>
  <c r="M1802" i="20" s="1"/>
  <c r="N1802" i="20" s="1"/>
  <c r="L1798" i="20"/>
  <c r="M1798" i="20" s="1"/>
  <c r="L1794" i="20"/>
  <c r="M1794" i="20" s="1"/>
  <c r="N1794" i="20" s="1"/>
  <c r="L1790" i="20"/>
  <c r="M1790" i="20" s="1"/>
  <c r="N1790" i="20" s="1"/>
  <c r="L1786" i="20"/>
  <c r="M1786" i="20" s="1"/>
  <c r="N1786" i="20" s="1"/>
  <c r="L1782" i="20"/>
  <c r="M1782" i="20" s="1"/>
  <c r="N1782" i="20" s="1"/>
  <c r="L1770" i="20"/>
  <c r="M1770" i="20" s="1"/>
  <c r="L1766" i="20"/>
  <c r="M1766" i="20" s="1"/>
  <c r="N1766" i="20" s="1"/>
  <c r="L1762" i="20"/>
  <c r="M1762" i="20" s="1"/>
  <c r="N1762" i="20" s="1"/>
  <c r="L1754" i="20"/>
  <c r="M1754" i="20" s="1"/>
  <c r="L1750" i="20"/>
  <c r="M1750" i="20" s="1"/>
  <c r="L1734" i="20"/>
  <c r="M1734" i="20" s="1"/>
  <c r="N1734" i="20" s="1"/>
  <c r="L1726" i="20"/>
  <c r="M1726" i="20" s="1"/>
  <c r="L1714" i="20"/>
  <c r="M1714" i="20" s="1"/>
  <c r="N1714" i="20" s="1"/>
  <c r="L1698" i="20"/>
  <c r="M1698" i="20" s="1"/>
  <c r="L1690" i="20"/>
  <c r="M1690" i="20" s="1"/>
  <c r="N1690" i="20" s="1"/>
  <c r="L1678" i="20"/>
  <c r="M1678" i="20" s="1"/>
  <c r="L1674" i="20"/>
  <c r="M1674" i="20" s="1"/>
  <c r="N1674" i="20" s="1"/>
  <c r="L1670" i="20"/>
  <c r="M1670" i="20" s="1"/>
  <c r="L1463" i="20"/>
  <c r="M1463" i="20" s="1"/>
  <c r="L1103" i="20"/>
  <c r="M1103" i="20" s="1"/>
  <c r="N1103" i="20" s="1"/>
  <c r="L1095" i="20"/>
  <c r="M1095" i="20" s="1"/>
  <c r="N1095" i="20" s="1"/>
  <c r="L1087" i="20"/>
  <c r="M1087" i="20" s="1"/>
  <c r="L1079" i="20"/>
  <c r="M1079" i="20" s="1"/>
  <c r="N1079" i="20" s="1"/>
  <c r="L1071" i="20"/>
  <c r="M1071" i="20" s="1"/>
  <c r="N1071" i="20" s="1"/>
  <c r="L1063" i="20"/>
  <c r="M1063" i="20" s="1"/>
  <c r="L1039" i="20"/>
  <c r="M1039" i="20" s="1"/>
  <c r="N1039" i="20" s="1"/>
  <c r="L1031" i="20"/>
  <c r="M1031" i="20" s="1"/>
  <c r="N1031" i="20" s="1"/>
  <c r="L1023" i="20"/>
  <c r="M1023" i="20" s="1"/>
  <c r="L1015" i="20"/>
  <c r="M1015" i="20" s="1"/>
  <c r="N1015" i="20" s="1"/>
  <c r="L955" i="20"/>
  <c r="M955" i="20" s="1"/>
  <c r="N955" i="20" s="1"/>
  <c r="L947" i="20"/>
  <c r="M947" i="20" s="1"/>
  <c r="L927" i="20"/>
  <c r="M927" i="20" s="1"/>
  <c r="L919" i="20"/>
  <c r="M919" i="20" s="1"/>
  <c r="L911" i="20"/>
  <c r="M911" i="20" s="1"/>
  <c r="N911" i="20" s="1"/>
  <c r="L907" i="20"/>
  <c r="M907" i="20" s="1"/>
  <c r="N907" i="20" s="1"/>
  <c r="L899" i="20"/>
  <c r="M899" i="20" s="1"/>
  <c r="N899" i="20" s="1"/>
  <c r="L895" i="20"/>
  <c r="M895" i="20" s="1"/>
  <c r="L887" i="20"/>
  <c r="M887" i="20" s="1"/>
  <c r="L879" i="20"/>
  <c r="M879" i="20" s="1"/>
  <c r="L875" i="20"/>
  <c r="M875" i="20" s="1"/>
  <c r="L863" i="20"/>
  <c r="M863" i="20" s="1"/>
  <c r="N863" i="20" s="1"/>
  <c r="L855" i="20"/>
  <c r="M855" i="20" s="1"/>
  <c r="N855" i="20" s="1"/>
  <c r="L847" i="20"/>
  <c r="M847" i="20" s="1"/>
  <c r="N847" i="20" s="1"/>
  <c r="L823" i="20"/>
  <c r="M823" i="20" s="1"/>
  <c r="L815" i="20"/>
  <c r="M815" i="20" s="1"/>
  <c r="L783" i="20"/>
  <c r="M783" i="20" s="1"/>
  <c r="L759" i="20"/>
  <c r="M759" i="20" s="1"/>
  <c r="L751" i="20"/>
  <c r="M751" i="20" s="1"/>
  <c r="N751" i="20" s="1"/>
  <c r="L747" i="20"/>
  <c r="M747" i="20" s="1"/>
  <c r="N747" i="20" s="1"/>
  <c r="L743" i="20"/>
  <c r="M743" i="20" s="1"/>
  <c r="N743" i="20" s="1"/>
  <c r="L735" i="20"/>
  <c r="M735" i="20" s="1"/>
  <c r="N735" i="20" s="1"/>
  <c r="L727" i="20"/>
  <c r="M727" i="20" s="1"/>
  <c r="N727" i="20" s="1"/>
  <c r="L719" i="20"/>
  <c r="M719" i="20" s="1"/>
  <c r="N719" i="20" s="1"/>
  <c r="L591" i="20"/>
  <c r="M591" i="20" s="1"/>
  <c r="N591" i="20" s="1"/>
  <c r="L587" i="20"/>
  <c r="M587" i="20" s="1"/>
  <c r="N587" i="20" s="1"/>
  <c r="L583" i="20"/>
  <c r="M583" i="20" s="1"/>
  <c r="N583" i="20" s="1"/>
  <c r="L567" i="20"/>
  <c r="M567" i="20" s="1"/>
  <c r="N567" i="20" s="1"/>
  <c r="L555" i="20"/>
  <c r="M555" i="20" s="1"/>
  <c r="N555" i="20" s="1"/>
  <c r="L551" i="20"/>
  <c r="M551" i="20" s="1"/>
  <c r="N551" i="20" s="1"/>
  <c r="L543" i="20"/>
  <c r="M543" i="20" s="1"/>
  <c r="N543" i="20" s="1"/>
  <c r="L503" i="20"/>
  <c r="M503" i="20" s="1"/>
  <c r="L499" i="20"/>
  <c r="M499" i="20" s="1"/>
  <c r="N499" i="20" s="1"/>
  <c r="L495" i="20"/>
  <c r="M495" i="20" s="1"/>
  <c r="N495" i="20" s="1"/>
  <c r="L483" i="20"/>
  <c r="M483" i="20" s="1"/>
  <c r="L479" i="20"/>
  <c r="M479" i="20" s="1"/>
  <c r="L447" i="20"/>
  <c r="M447" i="20" s="1"/>
  <c r="L431" i="20"/>
  <c r="M431" i="20" s="1"/>
  <c r="L423" i="20"/>
  <c r="M423" i="20" s="1"/>
  <c r="L415" i="20"/>
  <c r="M415" i="20" s="1"/>
  <c r="N415" i="20" s="1"/>
  <c r="L2164" i="20"/>
  <c r="M2164" i="20" s="1"/>
  <c r="L2160" i="20"/>
  <c r="M2160" i="20" s="1"/>
  <c r="L2156" i="20"/>
  <c r="M2156" i="20" s="1"/>
  <c r="L2152" i="20"/>
  <c r="M2152" i="20" s="1"/>
  <c r="N2152" i="20" s="1"/>
  <c r="L2140" i="20"/>
  <c r="M2140" i="20" s="1"/>
  <c r="L2136" i="20"/>
  <c r="M2136" i="20" s="1"/>
  <c r="N2136" i="20" s="1"/>
  <c r="L2124" i="20"/>
  <c r="M2124" i="20" s="1"/>
  <c r="N2124" i="20" s="1"/>
  <c r="L2120" i="20"/>
  <c r="M2120" i="20" s="1"/>
  <c r="N2120" i="20" s="1"/>
  <c r="L2116" i="20"/>
  <c r="M2116" i="20" s="1"/>
  <c r="L2112" i="20"/>
  <c r="M2112" i="20" s="1"/>
  <c r="N2112" i="20" s="1"/>
  <c r="L2096" i="20"/>
  <c r="M2096" i="20" s="1"/>
  <c r="L2092" i="20"/>
  <c r="M2092" i="20" s="1"/>
  <c r="L2076" i="20"/>
  <c r="M2076" i="20" s="1"/>
  <c r="N2076" i="20" s="1"/>
  <c r="L2072" i="20"/>
  <c r="M2072" i="20" s="1"/>
  <c r="N2072" i="20" s="1"/>
  <c r="L2060" i="20"/>
  <c r="M2060" i="20" s="1"/>
  <c r="N2060" i="20" s="1"/>
  <c r="L2056" i="20"/>
  <c r="M2056" i="20" s="1"/>
  <c r="L2028" i="20"/>
  <c r="M2028" i="20" s="1"/>
  <c r="L2024" i="20"/>
  <c r="M2024" i="20" s="1"/>
  <c r="N2024" i="20" s="1"/>
  <c r="L2020" i="20"/>
  <c r="M2020" i="20" s="1"/>
  <c r="N2020" i="20" s="1"/>
  <c r="L2016" i="20"/>
  <c r="M2016" i="20" s="1"/>
  <c r="N2016" i="20" s="1"/>
  <c r="L2012" i="20"/>
  <c r="M2012" i="20" s="1"/>
  <c r="N2012" i="20" s="1"/>
  <c r="L2008" i="20"/>
  <c r="M2008" i="20" s="1"/>
  <c r="N2008" i="20" s="1"/>
  <c r="L2004" i="20"/>
  <c r="M2004" i="20" s="1"/>
  <c r="N2004" i="20" s="1"/>
  <c r="L2000" i="20"/>
  <c r="M2000" i="20" s="1"/>
  <c r="L1996" i="20"/>
  <c r="M1996" i="20" s="1"/>
  <c r="N1996" i="20" s="1"/>
  <c r="L1992" i="20"/>
  <c r="M1992" i="20" s="1"/>
  <c r="L1988" i="20"/>
  <c r="M1988" i="20" s="1"/>
  <c r="L1984" i="20"/>
  <c r="M1984" i="20" s="1"/>
  <c r="N1984" i="20" s="1"/>
  <c r="L1976" i="20"/>
  <c r="M1976" i="20" s="1"/>
  <c r="L1972" i="20"/>
  <c r="M1972" i="20" s="1"/>
  <c r="N1972" i="20" s="1"/>
  <c r="L1956" i="20"/>
  <c r="M1956" i="20" s="1"/>
  <c r="N1956" i="20" s="1"/>
  <c r="L1952" i="20"/>
  <c r="M1952" i="20" s="1"/>
  <c r="L1948" i="20"/>
  <c r="M1948" i="20" s="1"/>
  <c r="L1944" i="20"/>
  <c r="M1944" i="20" s="1"/>
  <c r="N1944" i="20" s="1"/>
  <c r="L1896" i="20"/>
  <c r="M1896" i="20" s="1"/>
  <c r="L1892" i="20"/>
  <c r="M1892" i="20" s="1"/>
  <c r="L1888" i="20"/>
  <c r="M1888" i="20" s="1"/>
  <c r="L1884" i="20"/>
  <c r="M1884" i="20" s="1"/>
  <c r="N1884" i="20" s="1"/>
  <c r="L1880" i="20"/>
  <c r="M1880" i="20" s="1"/>
  <c r="N1880" i="20" s="1"/>
  <c r="L1868" i="20"/>
  <c r="M1868" i="20" s="1"/>
  <c r="N1868" i="20" s="1"/>
  <c r="L1824" i="20"/>
  <c r="M1824" i="20" s="1"/>
  <c r="L1482" i="20"/>
  <c r="M1482" i="20" s="1"/>
  <c r="N1482" i="20" s="1"/>
  <c r="L1474" i="20"/>
  <c r="M1474" i="20" s="1"/>
  <c r="L1470" i="20"/>
  <c r="M1470" i="20" s="1"/>
  <c r="N1470" i="20" s="1"/>
  <c r="L1458" i="20"/>
  <c r="M1458" i="20" s="1"/>
  <c r="N1458" i="20" s="1"/>
  <c r="L1438" i="20"/>
  <c r="M1438" i="20" s="1"/>
  <c r="N1438" i="20" s="1"/>
  <c r="L343" i="20"/>
  <c r="M343" i="20" s="1"/>
  <c r="L295" i="20"/>
  <c r="M295" i="20" s="1"/>
  <c r="N295" i="20" s="1"/>
  <c r="L291" i="20"/>
  <c r="M291" i="20" s="1"/>
  <c r="L287" i="20"/>
  <c r="M287" i="20" s="1"/>
  <c r="N287" i="20" s="1"/>
  <c r="L283" i="20"/>
  <c r="M283" i="20" s="1"/>
  <c r="N283" i="20" s="1"/>
  <c r="L255" i="20"/>
  <c r="M255" i="20" s="1"/>
  <c r="L251" i="20"/>
  <c r="M251" i="20" s="1"/>
  <c r="N251" i="20" s="1"/>
  <c r="L247" i="20"/>
  <c r="M247" i="20" s="1"/>
  <c r="L243" i="20"/>
  <c r="M243" i="20" s="1"/>
  <c r="N243" i="20" s="1"/>
  <c r="L235" i="20"/>
  <c r="M235" i="20" s="1"/>
  <c r="N235" i="20" s="1"/>
  <c r="L231" i="20"/>
  <c r="M231" i="20" s="1"/>
  <c r="N231" i="20" s="1"/>
  <c r="L227" i="20"/>
  <c r="M227" i="20" s="1"/>
  <c r="L223" i="20"/>
  <c r="M223" i="20" s="1"/>
  <c r="L219" i="20"/>
  <c r="M219" i="20" s="1"/>
  <c r="L203" i="20"/>
  <c r="M203" i="20" s="1"/>
  <c r="L199" i="20"/>
  <c r="M199" i="20" s="1"/>
  <c r="N199" i="20" s="1"/>
  <c r="L195" i="20"/>
  <c r="M195" i="20" s="1"/>
  <c r="N195" i="20" s="1"/>
  <c r="L191" i="20"/>
  <c r="M191" i="20" s="1"/>
  <c r="L187" i="20"/>
  <c r="M187" i="20" s="1"/>
  <c r="L183" i="20"/>
  <c r="M183" i="20" s="1"/>
  <c r="L179" i="20"/>
  <c r="M179" i="20" s="1"/>
  <c r="L175" i="20"/>
  <c r="M175" i="20" s="1"/>
  <c r="L171" i="20"/>
  <c r="M171" i="20" s="1"/>
  <c r="L167" i="20"/>
  <c r="M167" i="20" s="1"/>
  <c r="L159" i="20"/>
  <c r="M159" i="20" s="1"/>
  <c r="L155" i="20"/>
  <c r="M155" i="20" s="1"/>
  <c r="N155" i="20" s="1"/>
  <c r="L151" i="20"/>
  <c r="M151" i="20" s="1"/>
  <c r="N151" i="20" s="1"/>
  <c r="L147" i="20"/>
  <c r="M147" i="20" s="1"/>
  <c r="N147" i="20" s="1"/>
  <c r="L143" i="20"/>
  <c r="M143" i="20" s="1"/>
  <c r="N143" i="20" s="1"/>
  <c r="L139" i="20"/>
  <c r="M139" i="20" s="1"/>
  <c r="N139" i="20" s="1"/>
  <c r="L135" i="20"/>
  <c r="M135" i="20" s="1"/>
  <c r="L127" i="20"/>
  <c r="M127" i="20" s="1"/>
  <c r="N127" i="20" s="1"/>
  <c r="L123" i="20"/>
  <c r="M123" i="20" s="1"/>
  <c r="L119" i="20"/>
  <c r="M119" i="20" s="1"/>
  <c r="N119" i="20" s="1"/>
  <c r="L115" i="20"/>
  <c r="M115" i="20" s="1"/>
  <c r="L111" i="20"/>
  <c r="M111" i="20" s="1"/>
  <c r="N111" i="20" s="1"/>
  <c r="L2114" i="20"/>
  <c r="M2114" i="20" s="1"/>
  <c r="N2114" i="20" s="1"/>
  <c r="L2066" i="20"/>
  <c r="M2066" i="20" s="1"/>
  <c r="N2066" i="20" s="1"/>
  <c r="L2034" i="20"/>
  <c r="M2034" i="20" s="1"/>
  <c r="L2022" i="20"/>
  <c r="M2022" i="20" s="1"/>
  <c r="N2022" i="20" s="1"/>
  <c r="L2010" i="20"/>
  <c r="M2010" i="20" s="1"/>
  <c r="L1998" i="20"/>
  <c r="M1998" i="20" s="1"/>
  <c r="N1998" i="20" s="1"/>
  <c r="L1990" i="20"/>
  <c r="M1990" i="20" s="1"/>
  <c r="N1990" i="20" s="1"/>
  <c r="L1950" i="20"/>
  <c r="M1950" i="20" s="1"/>
  <c r="L1934" i="20"/>
  <c r="M1934" i="20" s="1"/>
  <c r="N1934" i="20" s="1"/>
  <c r="L1926" i="20"/>
  <c r="M1926" i="20" s="1"/>
  <c r="L1922" i="20"/>
  <c r="M1922" i="20" s="1"/>
  <c r="N1922" i="20" s="1"/>
  <c r="L1918" i="20"/>
  <c r="M1918" i="20" s="1"/>
  <c r="N1918" i="20" s="1"/>
  <c r="L1914" i="20"/>
  <c r="M1914" i="20" s="1"/>
  <c r="N1914" i="20" s="1"/>
  <c r="L1898" i="20"/>
  <c r="M1898" i="20" s="1"/>
  <c r="N1898" i="20" s="1"/>
  <c r="L1890" i="20"/>
  <c r="M1890" i="20" s="1"/>
  <c r="N1890" i="20" s="1"/>
  <c r="L1799" i="20"/>
  <c r="M1799" i="20" s="1"/>
  <c r="N1799" i="20" s="1"/>
  <c r="L1711" i="20"/>
  <c r="M1711" i="20" s="1"/>
  <c r="N1711" i="20" s="1"/>
  <c r="L1651" i="20"/>
  <c r="M1651" i="20" s="1"/>
  <c r="N1651" i="20" s="1"/>
  <c r="L1627" i="20"/>
  <c r="M1627" i="20" s="1"/>
  <c r="N1627" i="20" s="1"/>
  <c r="L1559" i="20"/>
  <c r="M1559" i="20" s="1"/>
  <c r="N1559" i="20" s="1"/>
  <c r="L1543" i="20"/>
  <c r="M1543" i="20" s="1"/>
  <c r="L1527" i="20"/>
  <c r="M1527" i="20" s="1"/>
  <c r="N1527" i="20" s="1"/>
  <c r="L1511" i="20"/>
  <c r="M1511" i="20" s="1"/>
  <c r="N1511" i="20" s="1"/>
  <c r="L1484" i="20"/>
  <c r="M1484" i="20" s="1"/>
  <c r="N1484" i="20" s="1"/>
  <c r="L1476" i="20"/>
  <c r="M1476" i="20" s="1"/>
  <c r="N1476" i="20" s="1"/>
  <c r="L1468" i="20"/>
  <c r="M1468" i="20" s="1"/>
  <c r="N1468" i="20" s="1"/>
  <c r="L1460" i="20"/>
  <c r="M1460" i="20" s="1"/>
  <c r="N1460" i="20" s="1"/>
  <c r="L1452" i="20"/>
  <c r="M1452" i="20" s="1"/>
  <c r="N1452" i="20" s="1"/>
  <c r="L1420" i="20"/>
  <c r="M1420" i="20" s="1"/>
  <c r="N1420" i="20" s="1"/>
  <c r="L1380" i="20"/>
  <c r="M1380" i="20" s="1"/>
  <c r="N1380" i="20" s="1"/>
  <c r="L1376" i="20"/>
  <c r="M1376" i="20" s="1"/>
  <c r="L1368" i="20"/>
  <c r="M1368" i="20" s="1"/>
  <c r="L1364" i="20"/>
  <c r="M1364" i="20" s="1"/>
  <c r="N1364" i="20" s="1"/>
  <c r="L1348" i="20"/>
  <c r="M1348" i="20" s="1"/>
  <c r="L1344" i="20"/>
  <c r="M1344" i="20" s="1"/>
  <c r="N1344" i="20" s="1"/>
  <c r="L1336" i="20"/>
  <c r="M1336" i="20" s="1"/>
  <c r="L1332" i="20"/>
  <c r="M1332" i="20" s="1"/>
  <c r="N1332" i="20" s="1"/>
  <c r="L1328" i="20"/>
  <c r="M1328" i="20" s="1"/>
  <c r="L385" i="20"/>
  <c r="M385" i="20" s="1"/>
  <c r="L381" i="20"/>
  <c r="M381" i="20" s="1"/>
  <c r="L369" i="20"/>
  <c r="M369" i="20" s="1"/>
  <c r="L329" i="20"/>
  <c r="M329" i="20" s="1"/>
  <c r="L281" i="20"/>
  <c r="M281" i="20" s="1"/>
  <c r="L277" i="20"/>
  <c r="M277" i="20" s="1"/>
  <c r="N277" i="20" s="1"/>
  <c r="L273" i="20"/>
  <c r="M273" i="20" s="1"/>
  <c r="L269" i="20"/>
  <c r="M269" i="20" s="1"/>
  <c r="N269" i="20" s="1"/>
  <c r="L265" i="20"/>
  <c r="M265" i="20" s="1"/>
  <c r="N265" i="20" s="1"/>
  <c r="L217" i="20"/>
  <c r="M217" i="20" s="1"/>
  <c r="N217" i="20" s="1"/>
  <c r="L205" i="20"/>
  <c r="M205" i="20" s="1"/>
  <c r="N205" i="20" s="1"/>
  <c r="L193" i="20"/>
  <c r="M193" i="20" s="1"/>
  <c r="L181" i="20"/>
  <c r="M181" i="20" s="1"/>
  <c r="L165" i="20"/>
  <c r="M165" i="20" s="1"/>
  <c r="L149" i="20"/>
  <c r="M149" i="20" s="1"/>
  <c r="L133" i="20"/>
  <c r="M133" i="20" s="1"/>
  <c r="L121" i="20"/>
  <c r="M121" i="20" s="1"/>
  <c r="L109" i="20"/>
  <c r="M109" i="20" s="1"/>
  <c r="L105" i="20"/>
  <c r="M105" i="20" s="1"/>
  <c r="L91" i="20"/>
  <c r="M91" i="20" s="1"/>
  <c r="L2097" i="20"/>
  <c r="M2097" i="20" s="1"/>
  <c r="N2097" i="20" s="1"/>
  <c r="L1941" i="20"/>
  <c r="M1941" i="20" s="1"/>
  <c r="L1867" i="20"/>
  <c r="M1867" i="20" s="1"/>
  <c r="N1867" i="20" s="1"/>
  <c r="L1837" i="20"/>
  <c r="M1837" i="20" s="1"/>
  <c r="N1837" i="20" s="1"/>
  <c r="L1835" i="20"/>
  <c r="M1835" i="20" s="1"/>
  <c r="N1835" i="20" s="1"/>
  <c r="N888" i="20"/>
  <c r="L2654" i="20"/>
  <c r="M2654" i="20" s="1"/>
  <c r="L2492" i="20"/>
  <c r="M2492" i="20" s="1"/>
  <c r="N2492" i="20" s="1"/>
  <c r="L2440" i="20"/>
  <c r="M2440" i="20" s="1"/>
  <c r="L2432" i="20"/>
  <c r="M2432" i="20" s="1"/>
  <c r="N2432" i="20" s="1"/>
  <c r="L2108" i="20"/>
  <c r="M2108" i="20" s="1"/>
  <c r="N2108" i="20" s="1"/>
  <c r="L1800" i="20"/>
  <c r="M1800" i="20" s="1"/>
  <c r="L2220" i="20"/>
  <c r="M2220" i="20" s="1"/>
  <c r="L2204" i="20"/>
  <c r="M2204" i="20" s="1"/>
  <c r="N2204" i="20" s="1"/>
  <c r="L2200" i="20"/>
  <c r="M2200" i="20" s="1"/>
  <c r="N2200" i="20" s="1"/>
  <c r="L2196" i="20"/>
  <c r="M2196" i="20" s="1"/>
  <c r="N2196" i="20" s="1"/>
  <c r="L2125" i="20"/>
  <c r="M2125" i="20" s="1"/>
  <c r="N2125" i="20" s="1"/>
  <c r="L2117" i="20"/>
  <c r="M2117" i="20" s="1"/>
  <c r="N2117" i="20" s="1"/>
  <c r="L2109" i="20"/>
  <c r="M2109" i="20" s="1"/>
  <c r="L2098" i="20"/>
  <c r="M2098" i="20" s="1"/>
  <c r="N2098" i="20" s="1"/>
  <c r="L2079" i="20"/>
  <c r="M2079" i="20" s="1"/>
  <c r="L1936" i="20"/>
  <c r="M1936" i="20" s="1"/>
  <c r="N1936" i="20" s="1"/>
  <c r="L1932" i="20"/>
  <c r="M1932" i="20" s="1"/>
  <c r="N1932" i="20" s="1"/>
  <c r="L1928" i="20"/>
  <c r="M1928" i="20" s="1"/>
  <c r="N1928" i="20" s="1"/>
  <c r="L1920" i="20"/>
  <c r="M1920" i="20" s="1"/>
  <c r="N1920" i="20" s="1"/>
  <c r="L1912" i="20"/>
  <c r="M1912" i="20" s="1"/>
  <c r="L1908" i="20"/>
  <c r="M1908" i="20" s="1"/>
  <c r="N1908" i="20" s="1"/>
  <c r="L1904" i="20"/>
  <c r="M1904" i="20" s="1"/>
  <c r="L1882" i="20"/>
  <c r="M1882" i="20" s="1"/>
  <c r="N1882" i="20" s="1"/>
  <c r="L1878" i="20"/>
  <c r="M1878" i="20" s="1"/>
  <c r="N1878" i="20" s="1"/>
  <c r="L1870" i="20"/>
  <c r="M1870" i="20" s="1"/>
  <c r="N1870" i="20" s="1"/>
  <c r="L1864" i="20"/>
  <c r="M1864" i="20" s="1"/>
  <c r="N1864" i="20" s="1"/>
  <c r="L1815" i="20"/>
  <c r="M1815" i="20" s="1"/>
  <c r="N1815" i="20" s="1"/>
  <c r="L1811" i="20"/>
  <c r="M1811" i="20" s="1"/>
  <c r="L1807" i="20"/>
  <c r="M1807" i="20" s="1"/>
  <c r="N1807" i="20" s="1"/>
  <c r="L1792" i="20"/>
  <c r="M1792" i="20" s="1"/>
  <c r="N1792" i="20" s="1"/>
  <c r="L1784" i="20"/>
  <c r="M1784" i="20" s="1"/>
  <c r="N1784" i="20" s="1"/>
  <c r="L1780" i="20"/>
  <c r="M1780" i="20" s="1"/>
  <c r="N1780" i="20" s="1"/>
  <c r="L1772" i="20"/>
  <c r="M1772" i="20" s="1"/>
  <c r="N1772" i="20" s="1"/>
  <c r="L1768" i="20"/>
  <c r="M1768" i="20" s="1"/>
  <c r="L1760" i="20"/>
  <c r="M1760" i="20" s="1"/>
  <c r="L1756" i="20"/>
  <c r="M1756" i="20" s="1"/>
  <c r="L1729" i="20"/>
  <c r="M1729" i="20" s="1"/>
  <c r="L1710" i="20"/>
  <c r="M1710" i="20" s="1"/>
  <c r="L1706" i="20"/>
  <c r="M1706" i="20" s="1"/>
  <c r="L1691" i="20"/>
  <c r="M1691" i="20" s="1"/>
  <c r="L1687" i="20"/>
  <c r="M1687" i="20" s="1"/>
  <c r="L1683" i="20"/>
  <c r="M1683" i="20" s="1"/>
  <c r="N1683" i="20" s="1"/>
  <c r="L1593" i="20"/>
  <c r="M1593" i="20" s="1"/>
  <c r="N1593" i="20" s="1"/>
  <c r="L1455" i="20"/>
  <c r="M1455" i="20" s="1"/>
  <c r="L2436" i="20"/>
  <c r="M2436" i="20" s="1"/>
  <c r="L2919" i="20"/>
  <c r="M2919" i="20" s="1"/>
  <c r="L3449" i="20"/>
  <c r="M3449" i="20" s="1"/>
  <c r="N3449" i="20" s="1"/>
  <c r="L3365" i="20"/>
  <c r="M3365" i="20" s="1"/>
  <c r="N3365" i="20" s="1"/>
  <c r="L3317" i="20"/>
  <c r="M3317" i="20" s="1"/>
  <c r="N3317" i="20" s="1"/>
  <c r="L3638" i="20"/>
  <c r="M3638" i="20" s="1"/>
  <c r="N3638" i="20" s="1"/>
  <c r="L3614" i="20"/>
  <c r="M3614" i="20" s="1"/>
  <c r="N3614" i="20" s="1"/>
  <c r="L3598" i="20"/>
  <c r="M3598" i="20" s="1"/>
  <c r="L3596" i="20"/>
  <c r="M3596" i="20" s="1"/>
  <c r="N3596" i="20" s="1"/>
  <c r="L3582" i="20"/>
  <c r="M3582" i="20" s="1"/>
  <c r="L3566" i="20"/>
  <c r="M3566" i="20" s="1"/>
  <c r="N3566" i="20" s="1"/>
  <c r="L3535" i="20"/>
  <c r="M3535" i="20" s="1"/>
  <c r="N3535" i="20" s="1"/>
  <c r="L3511" i="20"/>
  <c r="M3511" i="20" s="1"/>
  <c r="N3511" i="20" s="1"/>
  <c r="L3503" i="20"/>
  <c r="M3503" i="20" s="1"/>
  <c r="N3503" i="20" s="1"/>
  <c r="L3452" i="20"/>
  <c r="M3452" i="20" s="1"/>
  <c r="N3452" i="20" s="1"/>
  <c r="L3375" i="20"/>
  <c r="M3375" i="20" s="1"/>
  <c r="L3371" i="20"/>
  <c r="M3371" i="20" s="1"/>
  <c r="N3371" i="20" s="1"/>
  <c r="L3367" i="20"/>
  <c r="M3367" i="20" s="1"/>
  <c r="N3367" i="20" s="1"/>
  <c r="L3366" i="20"/>
  <c r="M3366" i="20" s="1"/>
  <c r="N3366" i="20" s="1"/>
  <c r="L3318" i="20"/>
  <c r="M3318" i="20" s="1"/>
  <c r="L2104" i="20"/>
  <c r="M2104" i="20" s="1"/>
  <c r="L2100" i="20"/>
  <c r="M2100" i="20" s="1"/>
  <c r="N2100" i="20" s="1"/>
  <c r="L2093" i="20"/>
  <c r="M2093" i="20" s="1"/>
  <c r="N2093" i="20" s="1"/>
  <c r="L2073" i="20"/>
  <c r="M2073" i="20" s="1"/>
  <c r="N2073" i="20" s="1"/>
  <c r="L2069" i="20"/>
  <c r="M2069" i="20" s="1"/>
  <c r="N2069" i="20" s="1"/>
  <c r="L2061" i="20"/>
  <c r="M2061" i="20" s="1"/>
  <c r="N2061" i="20" s="1"/>
  <c r="L2053" i="20"/>
  <c r="M2053" i="20" s="1"/>
  <c r="N2053" i="20" s="1"/>
  <c r="L2049" i="20"/>
  <c r="M2049" i="20" s="1"/>
  <c r="L2045" i="20"/>
  <c r="M2045" i="20" s="1"/>
  <c r="N2045" i="20" s="1"/>
  <c r="L2041" i="20"/>
  <c r="M2041" i="20" s="1"/>
  <c r="L2037" i="20"/>
  <c r="M2037" i="20" s="1"/>
  <c r="L2025" i="20"/>
  <c r="M2025" i="20" s="1"/>
  <c r="N2025" i="20" s="1"/>
  <c r="L2017" i="20"/>
  <c r="M2017" i="20" s="1"/>
  <c r="N2017" i="20" s="1"/>
  <c r="L2005" i="20"/>
  <c r="M2005" i="20" s="1"/>
  <c r="N2005" i="20" s="1"/>
  <c r="L2001" i="20"/>
  <c r="M2001" i="20" s="1"/>
  <c r="N2001" i="20" s="1"/>
  <c r="L1993" i="20"/>
  <c r="M1993" i="20" s="1"/>
  <c r="L1989" i="20"/>
  <c r="M1989" i="20" s="1"/>
  <c r="N1989" i="20" s="1"/>
  <c r="L1981" i="20"/>
  <c r="M1981" i="20" s="1"/>
  <c r="N1981" i="20" s="1"/>
  <c r="L1977" i="20"/>
  <c r="M1977" i="20" s="1"/>
  <c r="N1977" i="20" s="1"/>
  <c r="L1973" i="20"/>
  <c r="M1973" i="20" s="1"/>
  <c r="L1969" i="20"/>
  <c r="M1969" i="20" s="1"/>
  <c r="N1969" i="20" s="1"/>
  <c r="L1953" i="20"/>
  <c r="M1953" i="20" s="1"/>
  <c r="L1945" i="20"/>
  <c r="M1945" i="20" s="1"/>
  <c r="L1817" i="20"/>
  <c r="M1817" i="20" s="1"/>
  <c r="N1817" i="20" s="1"/>
  <c r="L1809" i="20"/>
  <c r="M1809" i="20" s="1"/>
  <c r="N1809" i="20" s="1"/>
  <c r="L1743" i="20"/>
  <c r="M1743" i="20" s="1"/>
  <c r="N1743" i="20" s="1"/>
  <c r="L1719" i="20"/>
  <c r="M1719" i="20" s="1"/>
  <c r="N1719" i="20" s="1"/>
  <c r="L1715" i="20"/>
  <c r="M1715" i="20" s="1"/>
  <c r="N1715" i="20" s="1"/>
  <c r="L1591" i="20"/>
  <c r="M1591" i="20" s="1"/>
  <c r="L1575" i="20"/>
  <c r="M1575" i="20" s="1"/>
  <c r="N1575" i="20" s="1"/>
  <c r="L2528" i="20"/>
  <c r="M2528" i="20" s="1"/>
  <c r="N2528" i="20" s="1"/>
  <c r="L3186" i="20"/>
  <c r="M3186" i="20" s="1"/>
  <c r="N3186" i="20" s="1"/>
  <c r="N788" i="20"/>
  <c r="N7" i="20"/>
  <c r="L3163" i="20"/>
  <c r="M3163" i="20" s="1"/>
  <c r="N3163" i="20" s="1"/>
  <c r="L3141" i="20"/>
  <c r="M3141" i="20" s="1"/>
  <c r="N3141" i="20" s="1"/>
  <c r="L2211" i="20"/>
  <c r="M2211" i="20" s="1"/>
  <c r="N2211" i="20" s="1"/>
  <c r="L2165" i="20"/>
  <c r="M2165" i="20" s="1"/>
  <c r="N2165" i="20" s="1"/>
  <c r="L3665" i="20"/>
  <c r="M3665" i="20" s="1"/>
  <c r="N3665" i="20" s="1"/>
  <c r="L3661" i="20"/>
  <c r="M3661" i="20" s="1"/>
  <c r="L3644" i="20"/>
  <c r="M3644" i="20" s="1"/>
  <c r="N3644" i="20" s="1"/>
  <c r="L3640" i="20"/>
  <c r="M3640" i="20" s="1"/>
  <c r="N3640" i="20" s="1"/>
  <c r="L3487" i="20"/>
  <c r="M3487" i="20" s="1"/>
  <c r="N3487" i="20" s="1"/>
  <c r="L3475" i="20"/>
  <c r="M3475" i="20" s="1"/>
  <c r="L3472" i="20"/>
  <c r="M3472" i="20" s="1"/>
  <c r="N3472" i="20" s="1"/>
  <c r="L3468" i="20"/>
  <c r="M3468" i="20" s="1"/>
  <c r="N3468" i="20" s="1"/>
  <c r="L3464" i="20"/>
  <c r="M3464" i="20" s="1"/>
  <c r="N3464" i="20" s="1"/>
  <c r="L3349" i="20"/>
  <c r="M3349" i="20" s="1"/>
  <c r="N3349" i="20" s="1"/>
  <c r="L3301" i="20"/>
  <c r="M3301" i="20" s="1"/>
  <c r="L3294" i="20"/>
  <c r="M3294" i="20" s="1"/>
  <c r="N3294" i="20" s="1"/>
  <c r="L3155" i="20"/>
  <c r="M3155" i="20" s="1"/>
  <c r="N3155" i="20" s="1"/>
  <c r="L3714" i="20"/>
  <c r="M3714" i="20" s="1"/>
  <c r="N3714" i="20" s="1"/>
  <c r="L3705" i="20"/>
  <c r="M3705" i="20" s="1"/>
  <c r="N3705" i="20" s="1"/>
  <c r="L3702" i="20"/>
  <c r="M3702" i="20" s="1"/>
  <c r="N3702" i="20" s="1"/>
  <c r="L3698" i="20"/>
  <c r="M3698" i="20" s="1"/>
  <c r="N3698" i="20" s="1"/>
  <c r="L3686" i="20"/>
  <c r="M3686" i="20" s="1"/>
  <c r="N3686" i="20" s="1"/>
  <c r="L3682" i="20"/>
  <c r="M3682" i="20" s="1"/>
  <c r="L3681" i="20"/>
  <c r="M3681" i="20" s="1"/>
  <c r="N3681" i="20" s="1"/>
  <c r="L3670" i="20"/>
  <c r="M3670" i="20" s="1"/>
  <c r="L3666" i="20"/>
  <c r="M3666" i="20" s="1"/>
  <c r="N3666" i="20" s="1"/>
  <c r="L3492" i="20"/>
  <c r="M3492" i="20" s="1"/>
  <c r="L3444" i="20"/>
  <c r="M3444" i="20" s="1"/>
  <c r="N3444" i="20" s="1"/>
  <c r="L3350" i="20"/>
  <c r="M3350" i="20" s="1"/>
  <c r="N3350" i="20" s="1"/>
  <c r="L3329" i="20"/>
  <c r="M3329" i="20" s="1"/>
  <c r="L3325" i="20"/>
  <c r="M3325" i="20" s="1"/>
  <c r="N3325" i="20" s="1"/>
  <c r="L3321" i="20"/>
  <c r="M3321" i="20" s="1"/>
  <c r="N3321" i="20" s="1"/>
  <c r="L3315" i="20"/>
  <c r="M3315" i="20" s="1"/>
  <c r="N3315" i="20" s="1"/>
  <c r="L3311" i="20"/>
  <c r="M3311" i="20" s="1"/>
  <c r="L3307" i="20"/>
  <c r="M3307" i="20" s="1"/>
  <c r="N3307" i="20" s="1"/>
  <c r="L3303" i="20"/>
  <c r="M3303" i="20" s="1"/>
  <c r="L3302" i="20"/>
  <c r="M3302" i="20" s="1"/>
  <c r="N3302" i="20" s="1"/>
  <c r="L2890" i="20"/>
  <c r="M2890" i="20" s="1"/>
  <c r="N2890" i="20" s="1"/>
  <c r="L2876" i="20"/>
  <c r="M2876" i="20" s="1"/>
  <c r="N2876" i="20" s="1"/>
  <c r="L2502" i="20"/>
  <c r="M2502" i="20" s="1"/>
  <c r="N2502" i="20" s="1"/>
  <c r="L3447" i="20"/>
  <c r="M3447" i="20" s="1"/>
  <c r="L3430" i="20"/>
  <c r="M3430" i="20" s="1"/>
  <c r="L3414" i="20"/>
  <c r="M3414" i="20" s="1"/>
  <c r="L3358" i="20"/>
  <c r="M3358" i="20" s="1"/>
  <c r="L3285" i="20"/>
  <c r="M3285" i="20" s="1"/>
  <c r="N3285" i="20" s="1"/>
  <c r="L3229" i="20"/>
  <c r="M3229" i="20" s="1"/>
  <c r="L2185" i="20"/>
  <c r="M2185" i="20" s="1"/>
  <c r="N2185" i="20" s="1"/>
  <c r="L2169" i="20"/>
  <c r="M2169" i="20" s="1"/>
  <c r="N2169" i="20" s="1"/>
  <c r="L2217" i="20"/>
  <c r="M2217" i="20" s="1"/>
  <c r="N2217" i="20" s="1"/>
  <c r="L2157" i="20"/>
  <c r="M2157" i="20" s="1"/>
  <c r="N2157" i="20" s="1"/>
  <c r="L2149" i="20"/>
  <c r="M2149" i="20" s="1"/>
  <c r="L2145" i="20"/>
  <c r="M2145" i="20" s="1"/>
  <c r="N2145" i="20" s="1"/>
  <c r="L2141" i="20"/>
  <c r="M2141" i="20" s="1"/>
  <c r="N2141" i="20" s="1"/>
  <c r="L2133" i="20"/>
  <c r="M2133" i="20" s="1"/>
  <c r="L2129" i="20"/>
  <c r="M2129" i="20" s="1"/>
  <c r="N2129" i="20" s="1"/>
  <c r="L2767" i="20"/>
  <c r="M2767" i="20" s="1"/>
  <c r="L3207" i="20"/>
  <c r="M3207" i="20" s="1"/>
  <c r="N3207" i="20" s="1"/>
  <c r="L3203" i="20"/>
  <c r="M3203" i="20" s="1"/>
  <c r="N3203" i="20" s="1"/>
  <c r="L3191" i="20"/>
  <c r="M3191" i="20" s="1"/>
  <c r="N3191" i="20" s="1"/>
  <c r="L3175" i="20"/>
  <c r="M3175" i="20" s="1"/>
  <c r="N3175" i="20" s="1"/>
  <c r="L3151" i="20"/>
  <c r="M3151" i="20" s="1"/>
  <c r="N3151" i="20" s="1"/>
  <c r="L3149" i="20"/>
  <c r="M3149" i="20" s="1"/>
  <c r="L3111" i="20"/>
  <c r="M3111" i="20" s="1"/>
  <c r="N3111" i="20" s="1"/>
  <c r="L3093" i="20"/>
  <c r="M3093" i="20" s="1"/>
  <c r="L3089" i="20"/>
  <c r="M3089" i="20" s="1"/>
  <c r="N3089" i="20" s="1"/>
  <c r="L3015" i="20"/>
  <c r="M3015" i="20" s="1"/>
  <c r="N3015" i="20" s="1"/>
  <c r="L2995" i="20"/>
  <c r="M2995" i="20" s="1"/>
  <c r="N2995" i="20" s="1"/>
  <c r="L2993" i="20"/>
  <c r="M2993" i="20" s="1"/>
  <c r="N2993" i="20" s="1"/>
  <c r="L2985" i="20"/>
  <c r="M2985" i="20" s="1"/>
  <c r="N2985" i="20" s="1"/>
  <c r="L2959" i="20"/>
  <c r="M2959" i="20" s="1"/>
  <c r="N2959" i="20" s="1"/>
  <c r="L2883" i="20"/>
  <c r="M2883" i="20" s="1"/>
  <c r="N2883" i="20" s="1"/>
  <c r="L2867" i="20"/>
  <c r="M2867" i="20" s="1"/>
  <c r="L2845" i="20"/>
  <c r="M2845" i="20" s="1"/>
  <c r="L2791" i="20"/>
  <c r="M2791" i="20" s="1"/>
  <c r="L2311" i="20"/>
  <c r="M2311" i="20" s="1"/>
  <c r="L2205" i="20"/>
  <c r="M2205" i="20" s="1"/>
  <c r="L2195" i="20"/>
  <c r="M2195" i="20" s="1"/>
  <c r="L2181" i="20"/>
  <c r="M2181" i="20" s="1"/>
  <c r="L2085" i="20"/>
  <c r="M2085" i="20" s="1"/>
  <c r="N2085" i="20" s="1"/>
  <c r="L2029" i="20"/>
  <c r="M2029" i="20" s="1"/>
  <c r="N2029" i="20" s="1"/>
  <c r="L1965" i="20"/>
  <c r="M1965" i="20" s="1"/>
  <c r="L1957" i="20"/>
  <c r="M1957" i="20" s="1"/>
  <c r="L1949" i="20"/>
  <c r="M1949" i="20" s="1"/>
  <c r="N1949" i="20" s="1"/>
  <c r="L1947" i="20"/>
  <c r="M1947" i="20" s="1"/>
  <c r="N1947" i="20" s="1"/>
  <c r="L1751" i="20"/>
  <c r="M1751" i="20" s="1"/>
  <c r="N1751" i="20" s="1"/>
  <c r="L2173" i="20"/>
  <c r="M2173" i="20" s="1"/>
  <c r="N2173" i="20" s="1"/>
  <c r="L2481" i="20"/>
  <c r="M2481" i="20" s="1"/>
  <c r="L2216" i="20"/>
  <c r="M2216" i="20" s="1"/>
  <c r="L2088" i="20"/>
  <c r="M2088" i="20" s="1"/>
  <c r="N2088" i="20" s="1"/>
  <c r="L2044" i="20"/>
  <c r="M2044" i="20" s="1"/>
  <c r="N2044" i="20" s="1"/>
  <c r="L1968" i="20"/>
  <c r="M1968" i="20" s="1"/>
  <c r="N1968" i="20" s="1"/>
  <c r="L3154" i="20"/>
  <c r="M3154" i="20" s="1"/>
  <c r="N3154" i="20" s="1"/>
  <c r="L2584" i="20"/>
  <c r="M2584" i="20" s="1"/>
  <c r="L2580" i="20"/>
  <c r="M2580" i="20" s="1"/>
  <c r="L2388" i="20"/>
  <c r="M2388" i="20" s="1"/>
  <c r="N2388" i="20" s="1"/>
  <c r="L2212" i="20"/>
  <c r="M2212" i="20" s="1"/>
  <c r="L2209" i="20"/>
  <c r="M2209" i="20" s="1"/>
  <c r="L2198" i="20"/>
  <c r="M2198" i="20" s="1"/>
  <c r="N2198" i="20" s="1"/>
  <c r="L2188" i="20"/>
  <c r="M2188" i="20" s="1"/>
  <c r="N2188" i="20" s="1"/>
  <c r="L2184" i="20"/>
  <c r="M2184" i="20" s="1"/>
  <c r="N2184" i="20" s="1"/>
  <c r="L2170" i="20"/>
  <c r="M2170" i="20" s="1"/>
  <c r="N2170" i="20" s="1"/>
  <c r="L2155" i="20"/>
  <c r="M2155" i="20" s="1"/>
  <c r="N2156" i="20" s="1"/>
  <c r="L2139" i="20"/>
  <c r="M2139" i="20" s="1"/>
  <c r="L2123" i="20"/>
  <c r="M2123" i="20" s="1"/>
  <c r="L2101" i="20"/>
  <c r="M2101" i="20" s="1"/>
  <c r="N2101" i="20" s="1"/>
  <c r="L2081" i="20"/>
  <c r="M2081" i="20" s="1"/>
  <c r="N2081" i="20" s="1"/>
  <c r="L2077" i="20"/>
  <c r="M2077" i="20" s="1"/>
  <c r="N2077" i="20" s="1"/>
  <c r="L2068" i="20"/>
  <c r="M2068" i="20" s="1"/>
  <c r="L2064" i="20"/>
  <c r="M2064" i="20" s="1"/>
  <c r="L2047" i="20"/>
  <c r="M2047" i="20" s="1"/>
  <c r="L2040" i="20"/>
  <c r="M2040" i="20" s="1"/>
  <c r="L2036" i="20"/>
  <c r="M2036" i="20" s="1"/>
  <c r="N2036" i="20" s="1"/>
  <c r="L2032" i="20"/>
  <c r="M2032" i="20" s="1"/>
  <c r="N2032" i="20" s="1"/>
  <c r="L1987" i="20"/>
  <c r="M1987" i="20" s="1"/>
  <c r="N1987" i="20" s="1"/>
  <c r="L1975" i="20"/>
  <c r="M1975" i="20" s="1"/>
  <c r="N1975" i="20" s="1"/>
  <c r="L1961" i="20"/>
  <c r="M1961" i="20" s="1"/>
  <c r="L1841" i="20"/>
  <c r="M1841" i="20" s="1"/>
  <c r="L1831" i="20"/>
  <c r="M1831" i="20" s="1"/>
  <c r="L1783" i="20"/>
  <c r="M1783" i="20" s="1"/>
  <c r="N1783" i="20" s="1"/>
  <c r="L1775" i="20"/>
  <c r="M1775" i="20" s="1"/>
  <c r="N1775" i="20" s="1"/>
  <c r="L1767" i="20"/>
  <c r="M1767" i="20" s="1"/>
  <c r="N1767" i="20" s="1"/>
  <c r="L1659" i="20"/>
  <c r="M1659" i="20" s="1"/>
  <c r="N1659" i="20" s="1"/>
  <c r="L1633" i="20"/>
  <c r="M1633" i="20" s="1"/>
  <c r="L1577" i="20"/>
  <c r="M1577" i="20" s="1"/>
  <c r="N1577" i="20" s="1"/>
  <c r="L1561" i="20"/>
  <c r="M1561" i="20" s="1"/>
  <c r="N1561" i="20" s="1"/>
  <c r="L1513" i="20"/>
  <c r="M1513" i="20" s="1"/>
  <c r="N1513" i="20" s="1"/>
  <c r="L1497" i="20"/>
  <c r="M1497" i="20" s="1"/>
  <c r="N1497" i="20" s="1"/>
  <c r="L1431" i="20"/>
  <c r="M1431" i="20" s="1"/>
  <c r="N1431" i="20" s="1"/>
  <c r="L1415" i="20"/>
  <c r="M1415" i="20" s="1"/>
  <c r="L1411" i="20"/>
  <c r="M1411" i="20" s="1"/>
  <c r="L2703" i="20"/>
  <c r="M2703" i="20" s="1"/>
  <c r="N2703" i="20" s="1"/>
  <c r="L2613" i="20"/>
  <c r="M2613" i="20" s="1"/>
  <c r="N2613" i="20" s="1"/>
  <c r="L2601" i="20"/>
  <c r="M2601" i="20" s="1"/>
  <c r="N2601" i="20" s="1"/>
  <c r="L2413" i="20"/>
  <c r="M2413" i="20" s="1"/>
  <c r="L2325" i="20"/>
  <c r="M2325" i="20" s="1"/>
  <c r="N2325" i="20" s="1"/>
  <c r="L2323" i="20"/>
  <c r="M2323" i="20" s="1"/>
  <c r="N2323" i="20" s="1"/>
  <c r="L2261" i="20"/>
  <c r="M2261" i="20" s="1"/>
  <c r="N2261" i="20" s="1"/>
  <c r="L1665" i="20"/>
  <c r="M1665" i="20" s="1"/>
  <c r="L1647" i="20"/>
  <c r="M1647" i="20" s="1"/>
  <c r="L1623" i="20"/>
  <c r="M1623" i="20" s="1"/>
  <c r="L1495" i="20"/>
  <c r="M1495" i="20" s="1"/>
  <c r="N1495" i="20" s="1"/>
  <c r="L1439" i="20"/>
  <c r="M1439" i="20" s="1"/>
  <c r="L1437" i="20"/>
  <c r="M1437" i="20" s="1"/>
  <c r="N1437" i="20" s="1"/>
  <c r="L1113" i="20"/>
  <c r="M1113" i="20" s="1"/>
  <c r="N1113" i="20" s="1"/>
  <c r="L1111" i="20"/>
  <c r="M1111" i="20" s="1"/>
  <c r="N1111" i="20" s="1"/>
  <c r="L1055" i="20"/>
  <c r="M1055" i="20" s="1"/>
  <c r="N1055" i="20" s="1"/>
  <c r="L961" i="20"/>
  <c r="M961" i="20" s="1"/>
  <c r="L935" i="20"/>
  <c r="M935" i="20" s="1"/>
  <c r="L845" i="20"/>
  <c r="M845" i="20" s="1"/>
  <c r="N845" i="20" s="1"/>
  <c r="L717" i="20"/>
  <c r="M717" i="20" s="1"/>
  <c r="L645" i="20"/>
  <c r="M645" i="20" s="1"/>
  <c r="L449" i="20"/>
  <c r="M449" i="20" s="1"/>
  <c r="N449" i="20" s="1"/>
  <c r="L405" i="20"/>
  <c r="M405" i="20" s="1"/>
  <c r="N405" i="20" s="1"/>
  <c r="L399" i="20"/>
  <c r="M399" i="20" s="1"/>
  <c r="N399" i="20" s="1"/>
  <c r="L393" i="20"/>
  <c r="M393" i="20" s="1"/>
  <c r="L361" i="20"/>
  <c r="M361" i="20" s="1"/>
  <c r="N361" i="20" s="1"/>
  <c r="L327" i="20"/>
  <c r="M327" i="20" s="1"/>
  <c r="N327" i="20" s="1"/>
  <c r="L321" i="20"/>
  <c r="M321" i="20" s="1"/>
  <c r="N321" i="20" s="1"/>
  <c r="L313" i="20"/>
  <c r="M313" i="20" s="1"/>
  <c r="N313" i="20" s="1"/>
  <c r="L263" i="20"/>
  <c r="M263" i="20" s="1"/>
  <c r="L3200" i="20"/>
  <c r="M3200" i="20" s="1"/>
  <c r="N3200" i="20" s="1"/>
  <c r="L2242" i="20"/>
  <c r="M2242" i="20" s="1"/>
  <c r="N2242" i="20" s="1"/>
  <c r="L2234" i="20"/>
  <c r="M2234" i="20" s="1"/>
  <c r="N2234" i="20" s="1"/>
  <c r="L1686" i="20"/>
  <c r="M1686" i="20" s="1"/>
  <c r="N1686" i="20" s="1"/>
  <c r="L1682" i="20"/>
  <c r="M1682" i="20" s="1"/>
  <c r="N1682" i="20" s="1"/>
  <c r="L1626" i="20"/>
  <c r="M1626" i="20" s="1"/>
  <c r="L1620" i="20"/>
  <c r="M1620" i="20" s="1"/>
  <c r="L1614" i="20"/>
  <c r="M1614" i="20" s="1"/>
  <c r="L1554" i="20"/>
  <c r="M1554" i="20" s="1"/>
  <c r="N1554" i="20" s="1"/>
  <c r="L1548" i="20"/>
  <c r="M1548" i="20" s="1"/>
  <c r="N1548" i="20" s="1"/>
  <c r="L1492" i="20"/>
  <c r="M1492" i="20" s="1"/>
  <c r="N1492" i="20" s="1"/>
  <c r="L1486" i="20"/>
  <c r="M1486" i="20" s="1"/>
  <c r="N1486" i="20" s="1"/>
  <c r="L1360" i="20"/>
  <c r="M1360" i="20" s="1"/>
  <c r="N1360" i="20" s="1"/>
  <c r="L1170" i="20"/>
  <c r="M1170" i="20" s="1"/>
  <c r="N1170" i="20" s="1"/>
  <c r="L1116" i="20"/>
  <c r="M1116" i="20" s="1"/>
  <c r="N1116" i="20" s="1"/>
  <c r="L1104" i="20"/>
  <c r="M1104" i="20" s="1"/>
  <c r="N1104" i="20" s="1"/>
  <c r="L1062" i="20"/>
  <c r="M1062" i="20" s="1"/>
  <c r="N1062" i="20" s="1"/>
  <c r="L1696" i="20"/>
  <c r="M1696" i="20" s="1"/>
  <c r="N1696" i="20" s="1"/>
  <c r="L1692" i="20"/>
  <c r="M1692" i="20" s="1"/>
  <c r="L1676" i="20"/>
  <c r="M1676" i="20" s="1"/>
  <c r="L1668" i="20"/>
  <c r="M1668" i="20" s="1"/>
  <c r="L1644" i="20"/>
  <c r="M1644" i="20" s="1"/>
  <c r="N1644" i="20" s="1"/>
  <c r="L1628" i="20"/>
  <c r="M1628" i="20" s="1"/>
  <c r="N1628" i="20" s="1"/>
  <c r="L1607" i="20"/>
  <c r="M1607" i="20" s="1"/>
  <c r="L1572" i="20"/>
  <c r="M1572" i="20" s="1"/>
  <c r="L1564" i="20"/>
  <c r="M1564" i="20" s="1"/>
  <c r="L1545" i="20"/>
  <c r="M1545" i="20" s="1"/>
  <c r="N1545" i="20" s="1"/>
  <c r="L1529" i="20"/>
  <c r="M1529" i="20" s="1"/>
  <c r="L1514" i="20"/>
  <c r="M1514" i="20" s="1"/>
  <c r="N1514" i="20" s="1"/>
  <c r="L1506" i="20"/>
  <c r="M1506" i="20" s="1"/>
  <c r="L1502" i="20"/>
  <c r="M1502" i="20" s="1"/>
  <c r="L1479" i="20"/>
  <c r="M1479" i="20" s="1"/>
  <c r="N1479" i="20" s="1"/>
  <c r="L1454" i="20"/>
  <c r="M1454" i="20" s="1"/>
  <c r="N1454" i="20" s="1"/>
  <c r="L1442" i="20"/>
  <c r="M1442" i="20" s="1"/>
  <c r="N1442" i="20" s="1"/>
  <c r="L1429" i="20"/>
  <c r="M1429" i="20" s="1"/>
  <c r="N1429" i="20" s="1"/>
  <c r="L1425" i="20"/>
  <c r="M1425" i="20" s="1"/>
  <c r="N1425" i="20" s="1"/>
  <c r="L1409" i="20"/>
  <c r="M1409" i="20" s="1"/>
  <c r="N1409" i="20" s="1"/>
  <c r="L1401" i="20"/>
  <c r="M1401" i="20" s="1"/>
  <c r="L1352" i="20"/>
  <c r="M1352" i="20" s="1"/>
  <c r="N1352" i="20" s="1"/>
  <c r="L1163" i="20"/>
  <c r="M1163" i="20" s="1"/>
  <c r="N1163" i="20" s="1"/>
  <c r="L1147" i="20"/>
  <c r="M1147" i="20" s="1"/>
  <c r="N1147" i="20" s="1"/>
  <c r="L1139" i="20"/>
  <c r="M1139" i="20" s="1"/>
  <c r="N1139" i="20" s="1"/>
  <c r="L1135" i="20"/>
  <c r="M1135" i="20" s="1"/>
  <c r="N1135" i="20" s="1"/>
  <c r="L1131" i="20"/>
  <c r="M1131" i="20" s="1"/>
  <c r="N1131" i="20" s="1"/>
  <c r="L1127" i="20"/>
  <c r="M1127" i="20" s="1"/>
  <c r="N1127" i="20" s="1"/>
  <c r="L1073" i="20"/>
  <c r="M1073" i="20" s="1"/>
  <c r="L1069" i="20"/>
  <c r="M1069" i="20" s="1"/>
  <c r="L1047" i="20"/>
  <c r="M1047" i="20" s="1"/>
  <c r="N1047" i="20" s="1"/>
  <c r="L1040" i="20"/>
  <c r="M1040" i="20" s="1"/>
  <c r="N1040" i="20" s="1"/>
  <c r="L1011" i="20"/>
  <c r="M1011" i="20" s="1"/>
  <c r="L1003" i="20"/>
  <c r="M1003" i="20" s="1"/>
  <c r="L991" i="20"/>
  <c r="M991" i="20" s="1"/>
  <c r="N991" i="20" s="1"/>
  <c r="L975" i="20"/>
  <c r="M975" i="20" s="1"/>
  <c r="N975" i="20" s="1"/>
  <c r="L971" i="20"/>
  <c r="M971" i="20" s="1"/>
  <c r="N971" i="20" s="1"/>
  <c r="L957" i="20"/>
  <c r="M957" i="20" s="1"/>
  <c r="L839" i="20"/>
  <c r="M839" i="20" s="1"/>
  <c r="N839" i="20" s="1"/>
  <c r="L835" i="20"/>
  <c r="M835" i="20" s="1"/>
  <c r="N835" i="20" s="1"/>
  <c r="L831" i="20"/>
  <c r="M831" i="20" s="1"/>
  <c r="N831" i="20" s="1"/>
  <c r="L795" i="20"/>
  <c r="M795" i="20" s="1"/>
  <c r="N795" i="20" s="1"/>
  <c r="L791" i="20"/>
  <c r="M791" i="20" s="1"/>
  <c r="N791" i="20" s="1"/>
  <c r="L787" i="20"/>
  <c r="M787" i="20" s="1"/>
  <c r="N787" i="20" s="1"/>
  <c r="L761" i="20"/>
  <c r="M761" i="20" s="1"/>
  <c r="N761" i="20" s="1"/>
  <c r="L757" i="20"/>
  <c r="M757" i="20" s="1"/>
  <c r="N757" i="20" s="1"/>
  <c r="L753" i="20"/>
  <c r="M753" i="20" s="1"/>
  <c r="N753" i="20" s="1"/>
  <c r="L749" i="20"/>
  <c r="M749" i="20" s="1"/>
  <c r="N749" i="20" s="1"/>
  <c r="L739" i="20"/>
  <c r="M739" i="20" s="1"/>
  <c r="N739" i="20" s="1"/>
  <c r="L711" i="20"/>
  <c r="M711" i="20" s="1"/>
  <c r="N711" i="20" s="1"/>
  <c r="L707" i="20"/>
  <c r="M707" i="20" s="1"/>
  <c r="N707" i="20" s="1"/>
  <c r="L703" i="20"/>
  <c r="M703" i="20" s="1"/>
  <c r="L695" i="20"/>
  <c r="M695" i="20" s="1"/>
  <c r="L685" i="20"/>
  <c r="M685" i="20" s="1"/>
  <c r="N685" i="20" s="1"/>
  <c r="L681" i="20"/>
  <c r="M681" i="20" s="1"/>
  <c r="L677" i="20"/>
  <c r="M677" i="20" s="1"/>
  <c r="N677" i="20" s="1"/>
  <c r="L673" i="20"/>
  <c r="M673" i="20" s="1"/>
  <c r="L669" i="20"/>
  <c r="M669" i="20" s="1"/>
  <c r="L665" i="20"/>
  <c r="M665" i="20" s="1"/>
  <c r="N665" i="20" s="1"/>
  <c r="L661" i="20"/>
  <c r="M661" i="20" s="1"/>
  <c r="N661" i="20" s="1"/>
  <c r="L657" i="20"/>
  <c r="M657" i="20" s="1"/>
  <c r="L641" i="20"/>
  <c r="M641" i="20" s="1"/>
  <c r="L621" i="20"/>
  <c r="M621" i="20" s="1"/>
  <c r="L617" i="20"/>
  <c r="M617" i="20" s="1"/>
  <c r="N617" i="20" s="1"/>
  <c r="L613" i="20"/>
  <c r="M613" i="20" s="1"/>
  <c r="N613" i="20" s="1"/>
  <c r="L609" i="20"/>
  <c r="M609" i="20" s="1"/>
  <c r="N609" i="20" s="1"/>
  <c r="L605" i="20"/>
  <c r="M605" i="20" s="1"/>
  <c r="N605" i="20" s="1"/>
  <c r="L601" i="20"/>
  <c r="M601" i="20" s="1"/>
  <c r="N601" i="20" s="1"/>
  <c r="L597" i="20"/>
  <c r="M597" i="20" s="1"/>
  <c r="N597" i="20" s="1"/>
  <c r="L589" i="20"/>
  <c r="M589" i="20" s="1"/>
  <c r="L545" i="20"/>
  <c r="M545" i="20" s="1"/>
  <c r="L527" i="20"/>
  <c r="M527" i="20" s="1"/>
  <c r="N527" i="20" s="1"/>
  <c r="L519" i="20"/>
  <c r="M519" i="20" s="1"/>
  <c r="N519" i="20" s="1"/>
  <c r="L511" i="20"/>
  <c r="M511" i="20" s="1"/>
  <c r="N511" i="20" s="1"/>
  <c r="L463" i="20"/>
  <c r="M463" i="20" s="1"/>
  <c r="L383" i="20"/>
  <c r="M383" i="20" s="1"/>
  <c r="L309" i="20"/>
  <c r="M309" i="20" s="1"/>
  <c r="L233" i="20"/>
  <c r="M233" i="20" s="1"/>
  <c r="L215" i="20"/>
  <c r="M215" i="20" s="1"/>
  <c r="L211" i="20"/>
  <c r="M211" i="20" s="1"/>
  <c r="L207" i="20"/>
  <c r="M207" i="20" s="1"/>
  <c r="N207" i="20" s="1"/>
  <c r="L163" i="20"/>
  <c r="M163" i="20" s="1"/>
  <c r="L131" i="20"/>
  <c r="M131" i="20" s="1"/>
  <c r="N131" i="20" s="1"/>
  <c r="L2573" i="20"/>
  <c r="M2573" i="20" s="1"/>
  <c r="L2557" i="20"/>
  <c r="M2557" i="20" s="1"/>
  <c r="N2557" i="20" s="1"/>
  <c r="L2537" i="20"/>
  <c r="M2537" i="20" s="1"/>
  <c r="N2537" i="20" s="1"/>
  <c r="L3212" i="20"/>
  <c r="M3212" i="20" s="1"/>
  <c r="N3212" i="20" s="1"/>
  <c r="L3196" i="20"/>
  <c r="M3196" i="20" s="1"/>
  <c r="N3196" i="20" s="1"/>
  <c r="L3180" i="20"/>
  <c r="M3180" i="20" s="1"/>
  <c r="N3180" i="20" s="1"/>
  <c r="L3168" i="20"/>
  <c r="M3168" i="20" s="1"/>
  <c r="N3168" i="20" s="1"/>
  <c r="L3164" i="20"/>
  <c r="M3164" i="20" s="1"/>
  <c r="N3164" i="20" s="1"/>
  <c r="L3162" i="20"/>
  <c r="M3162" i="20" s="1"/>
  <c r="L3136" i="20"/>
  <c r="M3136" i="20" s="1"/>
  <c r="N3136" i="20" s="1"/>
  <c r="L3124" i="20"/>
  <c r="M3124" i="20" s="1"/>
  <c r="N3124" i="20" s="1"/>
  <c r="L3108" i="20"/>
  <c r="M3108" i="20" s="1"/>
  <c r="L3106" i="20"/>
  <c r="M3106" i="20" s="1"/>
  <c r="N3106" i="20" s="1"/>
  <c r="L3098" i="20"/>
  <c r="M3098" i="20" s="1"/>
  <c r="N3098" i="20" s="1"/>
  <c r="L3084" i="20"/>
  <c r="M3084" i="20" s="1"/>
  <c r="L3024" i="20"/>
  <c r="M3024" i="20" s="1"/>
  <c r="N3024" i="20" s="1"/>
  <c r="L2986" i="20"/>
  <c r="M2986" i="20" s="1"/>
  <c r="L2966" i="20"/>
  <c r="M2966" i="20" s="1"/>
  <c r="N2966" i="20" s="1"/>
  <c r="L2958" i="20"/>
  <c r="M2958" i="20" s="1"/>
  <c r="L2954" i="20"/>
  <c r="M2954" i="20" s="1"/>
  <c r="N2954" i="20" s="1"/>
  <c r="L2934" i="20"/>
  <c r="M2934" i="20" s="1"/>
  <c r="N2934" i="20" s="1"/>
  <c r="L2926" i="20"/>
  <c r="M2926" i="20" s="1"/>
  <c r="N2926" i="20" s="1"/>
  <c r="L2900" i="20"/>
  <c r="M2900" i="20" s="1"/>
  <c r="N2900" i="20" s="1"/>
  <c r="L2888" i="20"/>
  <c r="M2888" i="20" s="1"/>
  <c r="N2888" i="20" s="1"/>
  <c r="L2874" i="20"/>
  <c r="M2874" i="20" s="1"/>
  <c r="L3488" i="20"/>
  <c r="M3488" i="20" s="1"/>
  <c r="N3488" i="20" s="1"/>
  <c r="L2864" i="20"/>
  <c r="M2864" i="20" s="1"/>
  <c r="L2836" i="20"/>
  <c r="M2836" i="20" s="1"/>
  <c r="N2836" i="20" s="1"/>
  <c r="L2830" i="20"/>
  <c r="M2830" i="20" s="1"/>
  <c r="N2830" i="20" s="1"/>
  <c r="L2812" i="20"/>
  <c r="M2812" i="20" s="1"/>
  <c r="N2812" i="20" s="1"/>
  <c r="L2798" i="20"/>
  <c r="M2798" i="20" s="1"/>
  <c r="L2794" i="20"/>
  <c r="M2794" i="20" s="1"/>
  <c r="N2794" i="20" s="1"/>
  <c r="L2772" i="20"/>
  <c r="M2772" i="20" s="1"/>
  <c r="N2772" i="20" s="1"/>
  <c r="L2718" i="20"/>
  <c r="M2718" i="20" s="1"/>
  <c r="N2718" i="20" s="1"/>
  <c r="L2698" i="20"/>
  <c r="M2698" i="20" s="1"/>
  <c r="L2690" i="20"/>
  <c r="M2690" i="20" s="1"/>
  <c r="L2684" i="20"/>
  <c r="M2684" i="20" s="1"/>
  <c r="N2684" i="20" s="1"/>
  <c r="L2682" i="20"/>
  <c r="M2682" i="20" s="1"/>
  <c r="L2680" i="20"/>
  <c r="M2680" i="20" s="1"/>
  <c r="N2680" i="20" s="1"/>
  <c r="L2676" i="20"/>
  <c r="M2676" i="20" s="1"/>
  <c r="L2674" i="20"/>
  <c r="M2674" i="20" s="1"/>
  <c r="N2674" i="20" s="1"/>
  <c r="L2666" i="20"/>
  <c r="M2666" i="20" s="1"/>
  <c r="N2666" i="20" s="1"/>
  <c r="L2652" i="20"/>
  <c r="M2652" i="20" s="1"/>
  <c r="L2642" i="20"/>
  <c r="M2642" i="20" s="1"/>
  <c r="N2642" i="20" s="1"/>
  <c r="L2630" i="20"/>
  <c r="M2630" i="20" s="1"/>
  <c r="L2612" i="20"/>
  <c r="M2612" i="20" s="1"/>
  <c r="N2612" i="20" s="1"/>
  <c r="L2608" i="20"/>
  <c r="M2608" i="20" s="1"/>
  <c r="N2608" i="20" s="1"/>
  <c r="L2604" i="20"/>
  <c r="M2604" i="20" s="1"/>
  <c r="N2604" i="20" s="1"/>
  <c r="L2602" i="20"/>
  <c r="M2602" i="20" s="1"/>
  <c r="N2602" i="20" s="1"/>
  <c r="L2598" i="20"/>
  <c r="M2598" i="20" s="1"/>
  <c r="N2598" i="20" s="1"/>
  <c r="L2588" i="20"/>
  <c r="M2588" i="20" s="1"/>
  <c r="N2588" i="20" s="1"/>
  <c r="L2568" i="20"/>
  <c r="M2568" i="20" s="1"/>
  <c r="L2552" i="20"/>
  <c r="M2552" i="20" s="1"/>
  <c r="N2552" i="20" s="1"/>
  <c r="L2550" i="20"/>
  <c r="M2550" i="20" s="1"/>
  <c r="N2550" i="20" s="1"/>
  <c r="L2548" i="20"/>
  <c r="M2548" i="20" s="1"/>
  <c r="N2548" i="20" s="1"/>
  <c r="L2546" i="20"/>
  <c r="M2546" i="20" s="1"/>
  <c r="N2546" i="20" s="1"/>
  <c r="L2518" i="20"/>
  <c r="M2518" i="20" s="1"/>
  <c r="N2518" i="20" s="1"/>
  <c r="L2514" i="20"/>
  <c r="M2514" i="20" s="1"/>
  <c r="L2508" i="20"/>
  <c r="M2508" i="20" s="1"/>
  <c r="N2508" i="20" s="1"/>
  <c r="L2498" i="20"/>
  <c r="M2498" i="20" s="1"/>
  <c r="N2498" i="20" s="1"/>
  <c r="L2490" i="20"/>
  <c r="M2490" i="20" s="1"/>
  <c r="N2490" i="20" s="1"/>
  <c r="L2484" i="20"/>
  <c r="M2484" i="20" s="1"/>
  <c r="N2484" i="20" s="1"/>
  <c r="L2482" i="20"/>
  <c r="M2482" i="20" s="1"/>
  <c r="N2482" i="20" s="1"/>
  <c r="L2472" i="20"/>
  <c r="M2472" i="20" s="1"/>
  <c r="N2472" i="20" s="1"/>
  <c r="L2450" i="20"/>
  <c r="M2450" i="20" s="1"/>
  <c r="N2450" i="20" s="1"/>
  <c r="L2448" i="20"/>
  <c r="M2448" i="20" s="1"/>
  <c r="N2448" i="20" s="1"/>
  <c r="L2430" i="20"/>
  <c r="M2430" i="20" s="1"/>
  <c r="N2430" i="20" s="1"/>
  <c r="L2406" i="20"/>
  <c r="M2406" i="20" s="1"/>
  <c r="N2406" i="20" s="1"/>
  <c r="L2400" i="20"/>
  <c r="M2400" i="20" s="1"/>
  <c r="N2400" i="20" s="1"/>
  <c r="L2390" i="20"/>
  <c r="M2390" i="20" s="1"/>
  <c r="L2374" i="20"/>
  <c r="M2374" i="20" s="1"/>
  <c r="N2374" i="20" s="1"/>
  <c r="L2372" i="20"/>
  <c r="M2372" i="20" s="1"/>
  <c r="N2372" i="20" s="1"/>
  <c r="L2370" i="20"/>
  <c r="M2370" i="20" s="1"/>
  <c r="N2370" i="20" s="1"/>
  <c r="L2332" i="20"/>
  <c r="M2332" i="20" s="1"/>
  <c r="L2328" i="20"/>
  <c r="M2328" i="20" s="1"/>
  <c r="L2324" i="20"/>
  <c r="M2324" i="20" s="1"/>
  <c r="L2286" i="20"/>
  <c r="M2286" i="20" s="1"/>
  <c r="N2286" i="20" s="1"/>
  <c r="L2284" i="20"/>
  <c r="M2284" i="20" s="1"/>
  <c r="L2282" i="20"/>
  <c r="M2282" i="20" s="1"/>
  <c r="N2282" i="20" s="1"/>
  <c r="L2274" i="20"/>
  <c r="M2274" i="20" s="1"/>
  <c r="N2274" i="20" s="1"/>
  <c r="L2258" i="20"/>
  <c r="M2258" i="20" s="1"/>
  <c r="N2258" i="20" s="1"/>
  <c r="L2254" i="20"/>
  <c r="M2254" i="20" s="1"/>
  <c r="N2254" i="20" s="1"/>
  <c r="L2246" i="20"/>
  <c r="M2246" i="20" s="1"/>
  <c r="L2226" i="20"/>
  <c r="M2226" i="20" s="1"/>
  <c r="N2226" i="20" s="1"/>
  <c r="L702" i="20"/>
  <c r="M702" i="20" s="1"/>
  <c r="N702" i="20" s="1"/>
  <c r="L700" i="20"/>
  <c r="M700" i="20" s="1"/>
  <c r="N700" i="20" s="1"/>
  <c r="L680" i="20"/>
  <c r="M680" i="20" s="1"/>
  <c r="N680" i="20" s="1"/>
  <c r="L662" i="20"/>
  <c r="M662" i="20" s="1"/>
  <c r="N662" i="20" s="1"/>
  <c r="L616" i="20"/>
  <c r="M616" i="20" s="1"/>
  <c r="N616" i="20" s="1"/>
  <c r="L598" i="20"/>
  <c r="M598" i="20" s="1"/>
  <c r="N598" i="20" s="1"/>
  <c r="L520" i="20"/>
  <c r="M520" i="20" s="1"/>
  <c r="N520" i="20" s="1"/>
  <c r="L3615" i="20"/>
  <c r="M3615" i="20" s="1"/>
  <c r="N3615" i="20" s="1"/>
  <c r="L3493" i="20"/>
  <c r="M3493" i="20" s="1"/>
  <c r="N3493" i="20" s="1"/>
  <c r="L3412" i="20"/>
  <c r="M3412" i="20" s="1"/>
  <c r="N3412" i="20" s="1"/>
  <c r="L3400" i="20"/>
  <c r="M3400" i="20" s="1"/>
  <c r="L3380" i="20"/>
  <c r="M3380" i="20" s="1"/>
  <c r="N3380" i="20" s="1"/>
  <c r="L3376" i="20"/>
  <c r="M3376" i="20" s="1"/>
  <c r="N3376" i="20" s="1"/>
  <c r="L3333" i="20"/>
  <c r="M3333" i="20" s="1"/>
  <c r="N3333" i="20" s="1"/>
  <c r="L3326" i="20"/>
  <c r="M3326" i="20" s="1"/>
  <c r="L3269" i="20"/>
  <c r="M3269" i="20" s="1"/>
  <c r="L3262" i="20"/>
  <c r="M3262" i="20" s="1"/>
  <c r="N3262" i="20" s="1"/>
  <c r="L3235" i="20"/>
  <c r="M3235" i="20" s="1"/>
  <c r="N3235" i="20" s="1"/>
  <c r="L3231" i="20"/>
  <c r="M3231" i="20" s="1"/>
  <c r="L3677" i="20"/>
  <c r="M3677" i="20" s="1"/>
  <c r="N3677" i="20" s="1"/>
  <c r="L3479" i="20"/>
  <c r="M3479" i="20" s="1"/>
  <c r="N3479" i="20" s="1"/>
  <c r="L3463" i="20"/>
  <c r="M3463" i="20" s="1"/>
  <c r="N3463" i="20" s="1"/>
  <c r="L3455" i="20"/>
  <c r="M3455" i="20" s="1"/>
  <c r="L3413" i="20"/>
  <c r="M3413" i="20" s="1"/>
  <c r="N3413" i="20" s="1"/>
  <c r="L3361" i="20"/>
  <c r="M3361" i="20" s="1"/>
  <c r="N3361" i="20" s="1"/>
  <c r="L3357" i="20"/>
  <c r="M3357" i="20" s="1"/>
  <c r="N3357" i="20" s="1"/>
  <c r="L3353" i="20"/>
  <c r="M3353" i="20" s="1"/>
  <c r="L3347" i="20"/>
  <c r="M3347" i="20" s="1"/>
  <c r="N3347" i="20" s="1"/>
  <c r="L3343" i="20"/>
  <c r="M3343" i="20" s="1"/>
  <c r="N3343" i="20" s="1"/>
  <c r="L3339" i="20"/>
  <c r="M3339" i="20" s="1"/>
  <c r="N3339" i="20" s="1"/>
  <c r="L3335" i="20"/>
  <c r="M3335" i="20" s="1"/>
  <c r="N3335" i="20" s="1"/>
  <c r="L3334" i="20"/>
  <c r="M3334" i="20" s="1"/>
  <c r="N3334" i="20" s="1"/>
  <c r="L3297" i="20"/>
  <c r="M3297" i="20" s="1"/>
  <c r="L3293" i="20"/>
  <c r="M3293" i="20" s="1"/>
  <c r="L3289" i="20"/>
  <c r="M3289" i="20" s="1"/>
  <c r="L3283" i="20"/>
  <c r="M3283" i="20" s="1"/>
  <c r="L3279" i="20"/>
  <c r="M3279" i="20" s="1"/>
  <c r="N3279" i="20" s="1"/>
  <c r="L3275" i="20"/>
  <c r="M3275" i="20" s="1"/>
  <c r="N3275" i="20" s="1"/>
  <c r="L3271" i="20"/>
  <c r="M3271" i="20" s="1"/>
  <c r="N3271" i="20" s="1"/>
  <c r="L3270" i="20"/>
  <c r="M3270" i="20" s="1"/>
  <c r="N3270" i="20" s="1"/>
  <c r="L368" i="20"/>
  <c r="M368" i="20" s="1"/>
  <c r="N368" i="20" s="1"/>
  <c r="L344" i="20"/>
  <c r="M344" i="20" s="1"/>
  <c r="N344" i="20" s="1"/>
  <c r="L342" i="20"/>
  <c r="M342" i="20" s="1"/>
  <c r="N342" i="20" s="1"/>
  <c r="L224" i="20"/>
  <c r="M224" i="20" s="1"/>
  <c r="L164" i="20"/>
  <c r="M164" i="20" s="1"/>
  <c r="N164" i="20" s="1"/>
  <c r="L3687" i="20"/>
  <c r="M3687" i="20" s="1"/>
  <c r="N3687" i="20" s="1"/>
  <c r="L3683" i="20"/>
  <c r="M3683" i="20" s="1"/>
  <c r="N3683" i="20" s="1"/>
  <c r="L3654" i="20"/>
  <c r="M3654" i="20" s="1"/>
  <c r="N3654" i="20" s="1"/>
  <c r="L3650" i="20"/>
  <c r="M3650" i="20" s="1"/>
  <c r="L3624" i="20"/>
  <c r="M3624" i="20" s="1"/>
  <c r="L3621" i="20"/>
  <c r="M3621" i="20" s="1"/>
  <c r="N3621" i="20" s="1"/>
  <c r="L3583" i="20"/>
  <c r="M3583" i="20" s="1"/>
  <c r="N3583" i="20" s="1"/>
  <c r="L3575" i="20"/>
  <c r="M3575" i="20" s="1"/>
  <c r="L3567" i="20"/>
  <c r="M3567" i="20" s="1"/>
  <c r="N3567" i="20" s="1"/>
  <c r="L3559" i="20"/>
  <c r="M3559" i="20" s="1"/>
  <c r="L3500" i="20"/>
  <c r="M3500" i="20" s="1"/>
  <c r="N3500" i="20" s="1"/>
  <c r="L3496" i="20"/>
  <c r="M3496" i="20" s="1"/>
  <c r="N3496" i="20" s="1"/>
  <c r="L3495" i="20"/>
  <c r="M3495" i="20" s="1"/>
  <c r="L3489" i="20"/>
  <c r="M3489" i="20" s="1"/>
  <c r="L3448" i="20"/>
  <c r="M3448" i="20" s="1"/>
  <c r="N3448" i="20" s="1"/>
  <c r="L3377" i="20"/>
  <c r="M3377" i="20" s="1"/>
  <c r="N3377" i="20" s="1"/>
  <c r="L3373" i="20"/>
  <c r="M3373" i="20" s="1"/>
  <c r="N3373" i="20" s="1"/>
  <c r="L3369" i="20"/>
  <c r="M3369" i="20" s="1"/>
  <c r="N3369" i="20" s="1"/>
  <c r="L3363" i="20"/>
  <c r="M3363" i="20" s="1"/>
  <c r="L3359" i="20"/>
  <c r="M3359" i="20" s="1"/>
  <c r="N3359" i="20" s="1"/>
  <c r="L3355" i="20"/>
  <c r="M3355" i="20" s="1"/>
  <c r="N3355" i="20" s="1"/>
  <c r="L3351" i="20"/>
  <c r="M3351" i="20" s="1"/>
  <c r="N3351" i="20" s="1"/>
  <c r="L3345" i="20"/>
  <c r="M3345" i="20" s="1"/>
  <c r="N3345" i="20" s="1"/>
  <c r="L3341" i="20"/>
  <c r="M3341" i="20" s="1"/>
  <c r="N3341" i="20" s="1"/>
  <c r="L3337" i="20"/>
  <c r="M3337" i="20" s="1"/>
  <c r="N3337" i="20" s="1"/>
  <c r="L3331" i="20"/>
  <c r="M3331" i="20" s="1"/>
  <c r="N3331" i="20" s="1"/>
  <c r="L3327" i="20"/>
  <c r="M3327" i="20" s="1"/>
  <c r="N3327" i="20" s="1"/>
  <c r="L3323" i="20"/>
  <c r="M3323" i="20" s="1"/>
  <c r="L3319" i="20"/>
  <c r="M3319" i="20" s="1"/>
  <c r="N3319" i="20" s="1"/>
  <c r="L3313" i="20"/>
  <c r="M3313" i="20" s="1"/>
  <c r="N3313" i="20" s="1"/>
  <c r="L3309" i="20"/>
  <c r="M3309" i="20" s="1"/>
  <c r="N3309" i="20" s="1"/>
  <c r="L3305" i="20"/>
  <c r="M3305" i="20" s="1"/>
  <c r="L3299" i="20"/>
  <c r="M3299" i="20" s="1"/>
  <c r="L3295" i="20"/>
  <c r="M3295" i="20" s="1"/>
  <c r="N3295" i="20" s="1"/>
  <c r="L3291" i="20"/>
  <c r="M3291" i="20" s="1"/>
  <c r="N3291" i="20" s="1"/>
  <c r="L3287" i="20"/>
  <c r="M3287" i="20" s="1"/>
  <c r="N3287" i="20" s="1"/>
  <c r="L3281" i="20"/>
  <c r="M3281" i="20" s="1"/>
  <c r="L3277" i="20"/>
  <c r="M3277" i="20" s="1"/>
  <c r="N3277" i="20" s="1"/>
  <c r="L3273" i="20"/>
  <c r="M3273" i="20" s="1"/>
  <c r="L3267" i="20"/>
  <c r="M3267" i="20" s="1"/>
  <c r="N3267" i="20" s="1"/>
  <c r="L3263" i="20"/>
  <c r="M3263" i="20" s="1"/>
  <c r="N3263" i="20" s="1"/>
  <c r="L3259" i="20"/>
  <c r="M3259" i="20" s="1"/>
  <c r="N3259" i="20" s="1"/>
  <c r="L3255" i="20"/>
  <c r="M3255" i="20" s="1"/>
  <c r="L3249" i="20"/>
  <c r="M3249" i="20" s="1"/>
  <c r="L3245" i="20"/>
  <c r="M3245" i="20" s="1"/>
  <c r="L3713" i="20"/>
  <c r="M3713" i="20" s="1"/>
  <c r="L3709" i="20"/>
  <c r="M3709" i="20" s="1"/>
  <c r="N3709" i="20" s="1"/>
  <c r="L3697" i="20"/>
  <c r="M3697" i="20" s="1"/>
  <c r="N3697" i="20" s="1"/>
  <c r="L3693" i="20"/>
  <c r="M3693" i="20" s="1"/>
  <c r="N3693" i="20" s="1"/>
  <c r="L3671" i="20"/>
  <c r="M3671" i="20" s="1"/>
  <c r="N3671" i="20" s="1"/>
  <c r="L3667" i="20"/>
  <c r="M3667" i="20" s="1"/>
  <c r="N3667" i="20" s="1"/>
  <c r="L3659" i="20"/>
  <c r="M3659" i="20" s="1"/>
  <c r="N3659" i="20" s="1"/>
  <c r="L3655" i="20"/>
  <c r="M3655" i="20" s="1"/>
  <c r="N3655" i="20" s="1"/>
  <c r="L3646" i="20"/>
  <c r="M3646" i="20" s="1"/>
  <c r="N3646" i="20" s="1"/>
  <c r="L3643" i="20"/>
  <c r="M3643" i="20" s="1"/>
  <c r="N3643" i="20" s="1"/>
  <c r="L3639" i="20"/>
  <c r="M3639" i="20" s="1"/>
  <c r="L3634" i="20"/>
  <c r="M3634" i="20" s="1"/>
  <c r="N3634" i="20" s="1"/>
  <c r="L3588" i="20"/>
  <c r="M3588" i="20" s="1"/>
  <c r="N3588" i="20" s="1"/>
  <c r="L3572" i="20"/>
  <c r="M3572" i="20" s="1"/>
  <c r="N3572" i="20" s="1"/>
  <c r="L3556" i="20"/>
  <c r="M3556" i="20" s="1"/>
  <c r="L3549" i="20"/>
  <c r="M3549" i="20" s="1"/>
  <c r="L3541" i="20"/>
  <c r="M3541" i="20" s="1"/>
  <c r="N3541" i="20" s="1"/>
  <c r="L3532" i="20"/>
  <c r="M3532" i="20" s="1"/>
  <c r="N3532" i="20" s="1"/>
  <c r="L3512" i="20"/>
  <c r="M3512" i="20" s="1"/>
  <c r="N3512" i="20" s="1"/>
  <c r="L3504" i="20"/>
  <c r="M3504" i="20" s="1"/>
  <c r="N3504" i="20" s="1"/>
  <c r="L3439" i="20"/>
  <c r="M3439" i="20" s="1"/>
  <c r="L3431" i="20"/>
  <c r="M3431" i="20" s="1"/>
  <c r="N3431" i="20" s="1"/>
  <c r="L3428" i="20"/>
  <c r="M3428" i="20" s="1"/>
  <c r="L3424" i="20"/>
  <c r="M3424" i="20" s="1"/>
  <c r="N3424" i="20" s="1"/>
  <c r="L3415" i="20"/>
  <c r="M3415" i="20" s="1"/>
  <c r="N3415" i="20" s="1"/>
  <c r="L3410" i="20"/>
  <c r="M3410" i="20" s="1"/>
  <c r="L3405" i="20"/>
  <c r="M3405" i="20" s="1"/>
  <c r="L3397" i="20"/>
  <c r="M3397" i="20" s="1"/>
  <c r="N3397" i="20" s="1"/>
  <c r="L3393" i="20"/>
  <c r="M3393" i="20" s="1"/>
  <c r="N3393" i="20" s="1"/>
  <c r="L3389" i="20"/>
  <c r="M3389" i="20" s="1"/>
  <c r="L3385" i="20"/>
  <c r="M3385" i="20" s="1"/>
  <c r="L3374" i="20"/>
  <c r="M3374" i="20" s="1"/>
  <c r="N3374" i="20" s="1"/>
  <c r="L3342" i="20"/>
  <c r="M3342" i="20" s="1"/>
  <c r="N3342" i="20" s="1"/>
  <c r="L3310" i="20"/>
  <c r="M3310" i="20" s="1"/>
  <c r="N3310" i="20" s="1"/>
  <c r="L3278" i="20"/>
  <c r="M3278" i="20" s="1"/>
  <c r="L3246" i="20"/>
  <c r="M3246" i="20" s="1"/>
  <c r="L3234" i="20"/>
  <c r="M3234" i="20" s="1"/>
  <c r="N3234" i="20" s="1"/>
  <c r="N997" i="20"/>
  <c r="L2724" i="20"/>
  <c r="M2724" i="20" s="1"/>
  <c r="N2724" i="20" s="1"/>
  <c r="L2592" i="20"/>
  <c r="M2592" i="20" s="1"/>
  <c r="N2592" i="20" s="1"/>
  <c r="L2423" i="20"/>
  <c r="M2423" i="20" s="1"/>
  <c r="L2408" i="20"/>
  <c r="M2408" i="20" s="1"/>
  <c r="N2408" i="20" s="1"/>
  <c r="L3224" i="20"/>
  <c r="M3224" i="20" s="1"/>
  <c r="L3222" i="20"/>
  <c r="M3222" i="20" s="1"/>
  <c r="N3222" i="20" s="1"/>
  <c r="L3220" i="20"/>
  <c r="M3220" i="20" s="1"/>
  <c r="N3220" i="20" s="1"/>
  <c r="L3202" i="20"/>
  <c r="M3202" i="20" s="1"/>
  <c r="L3188" i="20"/>
  <c r="M3188" i="20" s="1"/>
  <c r="N3188" i="20" s="1"/>
  <c r="L3174" i="20"/>
  <c r="M3174" i="20" s="1"/>
  <c r="N3174" i="20" s="1"/>
  <c r="L3158" i="20"/>
  <c r="M3158" i="20" s="1"/>
  <c r="N3158" i="20" s="1"/>
  <c r="L3150" i="20"/>
  <c r="M3150" i="20" s="1"/>
  <c r="N3150" i="20" s="1"/>
  <c r="L3148" i="20"/>
  <c r="M3148" i="20" s="1"/>
  <c r="N3148" i="20" s="1"/>
  <c r="L3146" i="20"/>
  <c r="M3146" i="20" s="1"/>
  <c r="N3146" i="20" s="1"/>
  <c r="L3134" i="20"/>
  <c r="M3134" i="20" s="1"/>
  <c r="L3132" i="20"/>
  <c r="M3132" i="20" s="1"/>
  <c r="N3132" i="20" s="1"/>
  <c r="L3118" i="20"/>
  <c r="M3118" i="20" s="1"/>
  <c r="N3118" i="20" s="1"/>
  <c r="L3116" i="20"/>
  <c r="M3116" i="20" s="1"/>
  <c r="N3116" i="20" s="1"/>
  <c r="L3064" i="20"/>
  <c r="M3064" i="20" s="1"/>
  <c r="N3064" i="20" s="1"/>
  <c r="L3058" i="20"/>
  <c r="M3058" i="20" s="1"/>
  <c r="N3058" i="20" s="1"/>
  <c r="L3052" i="20"/>
  <c r="M3052" i="20" s="1"/>
  <c r="N3052" i="20" s="1"/>
  <c r="L3050" i="20"/>
  <c r="M3050" i="20" s="1"/>
  <c r="N3050" i="20" s="1"/>
  <c r="L3018" i="20"/>
  <c r="M3018" i="20" s="1"/>
  <c r="N3018" i="20" s="1"/>
  <c r="L3012" i="20"/>
  <c r="M3012" i="20" s="1"/>
  <c r="L3008" i="20"/>
  <c r="M3008" i="20" s="1"/>
  <c r="N3008" i="20" s="1"/>
  <c r="L3006" i="20"/>
  <c r="M3006" i="20" s="1"/>
  <c r="N3006" i="20" s="1"/>
  <c r="L3002" i="20"/>
  <c r="M3002" i="20" s="1"/>
  <c r="N3002" i="20" s="1"/>
  <c r="L3000" i="20"/>
  <c r="M3000" i="20" s="1"/>
  <c r="N3000" i="20" s="1"/>
  <c r="L2996" i="20"/>
  <c r="M2996" i="20" s="1"/>
  <c r="N2996" i="20" s="1"/>
  <c r="L2982" i="20"/>
  <c r="M2982" i="20" s="1"/>
  <c r="N2982" i="20" s="1"/>
  <c r="L2980" i="20"/>
  <c r="M2980" i="20" s="1"/>
  <c r="L2976" i="20"/>
  <c r="M2976" i="20" s="1"/>
  <c r="N2976" i="20" s="1"/>
  <c r="L2962" i="20"/>
  <c r="M2962" i="20" s="1"/>
  <c r="N2962" i="20" s="1"/>
  <c r="L2948" i="20"/>
  <c r="M2948" i="20" s="1"/>
  <c r="N2948" i="20" s="1"/>
  <c r="L2946" i="20"/>
  <c r="M2946" i="20" s="1"/>
  <c r="N2946" i="20" s="1"/>
  <c r="L2942" i="20"/>
  <c r="M2942" i="20" s="1"/>
  <c r="N2942" i="20" s="1"/>
  <c r="L2940" i="20"/>
  <c r="M2940" i="20" s="1"/>
  <c r="N2940" i="20" s="1"/>
  <c r="L2930" i="20"/>
  <c r="M2930" i="20" s="1"/>
  <c r="N2930" i="20" s="1"/>
  <c r="L2918" i="20"/>
  <c r="M2918" i="20" s="1"/>
  <c r="N2918" i="20" s="1"/>
  <c r="L2914" i="20"/>
  <c r="M2914" i="20" s="1"/>
  <c r="N2914" i="20" s="1"/>
  <c r="L2912" i="20"/>
  <c r="M2912" i="20" s="1"/>
  <c r="N2912" i="20" s="1"/>
  <c r="L2908" i="20"/>
  <c r="M2908" i="20" s="1"/>
  <c r="N2908" i="20" s="1"/>
  <c r="L2906" i="20"/>
  <c r="M2906" i="20" s="1"/>
  <c r="N2906" i="20" s="1"/>
  <c r="L2892" i="20"/>
  <c r="M2892" i="20" s="1"/>
  <c r="N2892" i="20" s="1"/>
  <c r="L2878" i="20"/>
  <c r="M2878" i="20" s="1"/>
  <c r="N2878" i="20" s="1"/>
  <c r="L2862" i="20"/>
  <c r="M2862" i="20" s="1"/>
  <c r="N2862" i="20" s="1"/>
  <c r="L2860" i="20"/>
  <c r="M2860" i="20" s="1"/>
  <c r="N2860" i="20" s="1"/>
  <c r="L2856" i="20"/>
  <c r="M2856" i="20" s="1"/>
  <c r="N2856" i="20" s="1"/>
  <c r="L2852" i="20"/>
  <c r="M2852" i="20" s="1"/>
  <c r="N2852" i="20" s="1"/>
  <c r="L2846" i="20"/>
  <c r="M2846" i="20" s="1"/>
  <c r="N2846" i="20" s="1"/>
  <c r="L2844" i="20"/>
  <c r="M2844" i="20" s="1"/>
  <c r="N2844" i="20" s="1"/>
  <c r="L2842" i="20"/>
  <c r="M2842" i="20" s="1"/>
  <c r="N2842" i="20" s="1"/>
  <c r="L2828" i="20"/>
  <c r="M2828" i="20" s="1"/>
  <c r="N2828" i="20" s="1"/>
  <c r="L3210" i="20"/>
  <c r="M3210" i="20" s="1"/>
  <c r="N3210" i="20" s="1"/>
  <c r="L3160" i="20"/>
  <c r="M3160" i="20" s="1"/>
  <c r="N3160" i="20" s="1"/>
  <c r="L3130" i="20"/>
  <c r="M3130" i="20" s="1"/>
  <c r="N3130" i="20" s="1"/>
  <c r="L3114" i="20"/>
  <c r="M3114" i="20" s="1"/>
  <c r="L3066" i="20"/>
  <c r="M3066" i="20" s="1"/>
  <c r="L2970" i="20"/>
  <c r="M2970" i="20" s="1"/>
  <c r="N2970" i="20" s="1"/>
  <c r="L2950" i="20"/>
  <c r="M2950" i="20" s="1"/>
  <c r="N2950" i="20" s="1"/>
  <c r="L2422" i="20"/>
  <c r="M2422" i="20" s="1"/>
  <c r="N2422" i="20" s="1"/>
  <c r="L2338" i="20"/>
  <c r="M2338" i="20" s="1"/>
  <c r="L2280" i="20"/>
  <c r="M2280" i="20" s="1"/>
  <c r="L2260" i="20"/>
  <c r="M2260" i="20" s="1"/>
  <c r="L2208" i="20"/>
  <c r="M2208" i="20" s="1"/>
  <c r="N2208" i="20" s="1"/>
  <c r="L2192" i="20"/>
  <c r="M2192" i="20" s="1"/>
  <c r="N2192" i="20" s="1"/>
  <c r="L2148" i="20"/>
  <c r="M2148" i="20" s="1"/>
  <c r="N2148" i="20" s="1"/>
  <c r="L2144" i="20"/>
  <c r="M2144" i="20" s="1"/>
  <c r="N2144" i="20" s="1"/>
  <c r="L2142" i="20"/>
  <c r="M2142" i="20" s="1"/>
  <c r="N2142" i="20" s="1"/>
  <c r="L2132" i="20"/>
  <c r="M2132" i="20" s="1"/>
  <c r="N2132" i="20" s="1"/>
  <c r="L2128" i="20"/>
  <c r="M2128" i="20" s="1"/>
  <c r="N2128" i="20" s="1"/>
  <c r="L2126" i="20"/>
  <c r="M2126" i="20" s="1"/>
  <c r="L2084" i="20"/>
  <c r="M2084" i="20" s="1"/>
  <c r="N2084" i="20" s="1"/>
  <c r="L2082" i="20"/>
  <c r="M2082" i="20" s="1"/>
  <c r="N2082" i="20" s="1"/>
  <c r="L2080" i="20"/>
  <c r="M2080" i="20" s="1"/>
  <c r="L2052" i="20"/>
  <c r="M2052" i="20" s="1"/>
  <c r="N2052" i="20" s="1"/>
  <c r="L2050" i="20"/>
  <c r="M2050" i="20" s="1"/>
  <c r="L2048" i="20"/>
  <c r="M2048" i="20" s="1"/>
  <c r="L1980" i="20"/>
  <c r="M1980" i="20" s="1"/>
  <c r="N1980" i="20" s="1"/>
  <c r="L1964" i="20"/>
  <c r="M1964" i="20" s="1"/>
  <c r="N1964" i="20" s="1"/>
  <c r="L1962" i="20"/>
  <c r="M1962" i="20" s="1"/>
  <c r="N1962" i="20" s="1"/>
  <c r="L1960" i="20"/>
  <c r="M1960" i="20" s="1"/>
  <c r="L1940" i="20"/>
  <c r="M1940" i="20" s="1"/>
  <c r="N1940" i="20" s="1"/>
  <c r="L1924" i="20"/>
  <c r="M1924" i="20" s="1"/>
  <c r="L1906" i="20"/>
  <c r="M1906" i="20" s="1"/>
  <c r="N1906" i="20" s="1"/>
  <c r="L1900" i="20"/>
  <c r="M1900" i="20" s="1"/>
  <c r="N1900" i="20" s="1"/>
  <c r="L1886" i="20"/>
  <c r="M1886" i="20" s="1"/>
  <c r="N1886" i="20" s="1"/>
  <c r="L1872" i="20"/>
  <c r="M1872" i="20" s="1"/>
  <c r="L1856" i="20"/>
  <c r="M1856" i="20" s="1"/>
  <c r="N1856" i="20" s="1"/>
  <c r="L1848" i="20"/>
  <c r="M1848" i="20" s="1"/>
  <c r="N1848" i="20" s="1"/>
  <c r="L1832" i="20"/>
  <c r="M1832" i="20" s="1"/>
  <c r="N1832" i="20" s="1"/>
  <c r="L1804" i="20"/>
  <c r="M1804" i="20" s="1"/>
  <c r="N1804" i="20" s="1"/>
  <c r="L1796" i="20"/>
  <c r="M1796" i="20" s="1"/>
  <c r="L1788" i="20"/>
  <c r="M1788" i="20" s="1"/>
  <c r="L1774" i="20"/>
  <c r="M1774" i="20" s="1"/>
  <c r="N1774" i="20" s="1"/>
  <c r="L1758" i="20"/>
  <c r="M1758" i="20" s="1"/>
  <c r="N1758" i="20" s="1"/>
  <c r="L1748" i="20"/>
  <c r="M1748" i="20" s="1"/>
  <c r="L1744" i="20"/>
  <c r="M1744" i="20" s="1"/>
  <c r="L1738" i="20"/>
  <c r="M1738" i="20" s="1"/>
  <c r="N1738" i="20" s="1"/>
  <c r="L1732" i="20"/>
  <c r="M1732" i="20" s="1"/>
  <c r="N1732" i="20" s="1"/>
  <c r="L1730" i="20"/>
  <c r="M1730" i="20" s="1"/>
  <c r="N1730" i="20" s="1"/>
  <c r="L1728" i="20"/>
  <c r="M1728" i="20" s="1"/>
  <c r="N1728" i="20" s="1"/>
  <c r="L1722" i="20"/>
  <c r="M1722" i="20" s="1"/>
  <c r="N1722" i="20" s="1"/>
  <c r="L1716" i="20"/>
  <c r="M1716" i="20" s="1"/>
  <c r="L1662" i="20"/>
  <c r="M1662" i="20" s="1"/>
  <c r="L200" i="20"/>
  <c r="M200" i="20" s="1"/>
  <c r="L176" i="20"/>
  <c r="M176" i="20" s="1"/>
  <c r="L3218" i="20"/>
  <c r="M3218" i="20" s="1"/>
  <c r="N3218" i="20" s="1"/>
  <c r="L3214" i="20"/>
  <c r="M3214" i="20" s="1"/>
  <c r="N3214" i="20" s="1"/>
  <c r="L3104" i="20"/>
  <c r="M3104" i="20" s="1"/>
  <c r="N3104" i="20" s="1"/>
  <c r="L3042" i="20"/>
  <c r="M3042" i="20" s="1"/>
  <c r="N3042" i="20" s="1"/>
  <c r="N893" i="20"/>
  <c r="L696" i="20"/>
  <c r="M696" i="20" s="1"/>
  <c r="L658" i="20"/>
  <c r="M658" i="20" s="1"/>
  <c r="N658" i="20" s="1"/>
  <c r="L642" i="20"/>
  <c r="M642" i="20" s="1"/>
  <c r="L594" i="20"/>
  <c r="M594" i="20" s="1"/>
  <c r="L578" i="20"/>
  <c r="M578" i="20" s="1"/>
  <c r="N578" i="20" s="1"/>
  <c r="L506" i="20"/>
  <c r="M506" i="20" s="1"/>
  <c r="N506" i="20" s="1"/>
  <c r="L412" i="20"/>
  <c r="M412" i="20" s="1"/>
  <c r="N412" i="20" s="1"/>
  <c r="L378" i="20"/>
  <c r="M378" i="20" s="1"/>
  <c r="L358" i="20"/>
  <c r="M358" i="20" s="1"/>
  <c r="L354" i="20"/>
  <c r="M354" i="20" s="1"/>
  <c r="L334" i="20"/>
  <c r="M334" i="20" s="1"/>
  <c r="L302" i="20"/>
  <c r="M302" i="20" s="1"/>
  <c r="L298" i="20"/>
  <c r="M298" i="20" s="1"/>
  <c r="N298" i="20" s="1"/>
  <c r="L294" i="20"/>
  <c r="M294" i="20" s="1"/>
  <c r="N294" i="20" s="1"/>
  <c r="L290" i="20"/>
  <c r="M290" i="20" s="1"/>
  <c r="L280" i="20"/>
  <c r="M280" i="20" s="1"/>
  <c r="L276" i="20"/>
  <c r="M276" i="20" s="1"/>
  <c r="L228" i="20"/>
  <c r="M228" i="20" s="1"/>
  <c r="L202" i="20"/>
  <c r="M202" i="20" s="1"/>
  <c r="N202" i="20" s="1"/>
  <c r="L172" i="20"/>
  <c r="M172" i="20" s="1"/>
  <c r="N172" i="20" s="1"/>
  <c r="L2572" i="20"/>
  <c r="M2572" i="20" s="1"/>
  <c r="L2271" i="20"/>
  <c r="M2271" i="20" s="1"/>
  <c r="L2244" i="20"/>
  <c r="M2244" i="20" s="1"/>
  <c r="N2244" i="20" s="1"/>
  <c r="N682" i="20"/>
  <c r="N181" i="20"/>
  <c r="L2597" i="20"/>
  <c r="M2597" i="20" s="1"/>
  <c r="N2597" i="20" s="1"/>
  <c r="L2818" i="20"/>
  <c r="M2818" i="20" s="1"/>
  <c r="L2814" i="20"/>
  <c r="M2814" i="20" s="1"/>
  <c r="N2814" i="20" s="1"/>
  <c r="L2808" i="20"/>
  <c r="M2808" i="20" s="1"/>
  <c r="N2808" i="20" s="1"/>
  <c r="L2806" i="20"/>
  <c r="M2806" i="20" s="1"/>
  <c r="N2806" i="20" s="1"/>
  <c r="L2780" i="20"/>
  <c r="M2780" i="20" s="1"/>
  <c r="N2780" i="20" s="1"/>
  <c r="L2776" i="20"/>
  <c r="M2776" i="20" s="1"/>
  <c r="N2776" i="20" s="1"/>
  <c r="L2774" i="20"/>
  <c r="M2774" i="20" s="1"/>
  <c r="L2760" i="20"/>
  <c r="M2760" i="20" s="1"/>
  <c r="N2760" i="20" s="1"/>
  <c r="L2758" i="20"/>
  <c r="M2758" i="20" s="1"/>
  <c r="L2726" i="20"/>
  <c r="M2726" i="20" s="1"/>
  <c r="N2726" i="20" s="1"/>
  <c r="L2702" i="20"/>
  <c r="M2702" i="20" s="1"/>
  <c r="N2702" i="20" s="1"/>
  <c r="L2686" i="20"/>
  <c r="M2686" i="20" s="1"/>
  <c r="L2570" i="20"/>
  <c r="M2570" i="20" s="1"/>
  <c r="L2560" i="20"/>
  <c r="M2560" i="20" s="1"/>
  <c r="L2556" i="20"/>
  <c r="M2556" i="20" s="1"/>
  <c r="N2556" i="20" s="1"/>
  <c r="L2542" i="20"/>
  <c r="M2542" i="20" s="1"/>
  <c r="L2506" i="20"/>
  <c r="M2506" i="20" s="1"/>
  <c r="L2500" i="20"/>
  <c r="M2500" i="20" s="1"/>
  <c r="L2494" i="20"/>
  <c r="M2494" i="20" s="1"/>
  <c r="N2494" i="20" s="1"/>
  <c r="L2486" i="20"/>
  <c r="M2486" i="20" s="1"/>
  <c r="N2486" i="20" s="1"/>
  <c r="L220" i="20"/>
  <c r="M220" i="20" s="1"/>
  <c r="N220" i="20" s="1"/>
  <c r="L212" i="20"/>
  <c r="M212" i="20" s="1"/>
  <c r="L196" i="20"/>
  <c r="M196" i="20" s="1"/>
  <c r="L184" i="20"/>
  <c r="M184" i="20" s="1"/>
  <c r="L2972" i="20"/>
  <c r="M2972" i="20" s="1"/>
  <c r="N2972" i="20" s="1"/>
  <c r="L2564" i="20"/>
  <c r="M2564" i="20" s="1"/>
  <c r="N2564" i="20" s="1"/>
  <c r="L2544" i="20"/>
  <c r="M2544" i="20" s="1"/>
  <c r="N2544" i="20" s="1"/>
  <c r="L2478" i="20"/>
  <c r="M2478" i="20" s="1"/>
  <c r="N2478" i="20" s="1"/>
  <c r="L2463" i="20"/>
  <c r="M2463" i="20" s="1"/>
  <c r="N2463" i="20" s="1"/>
  <c r="L2340" i="20"/>
  <c r="M2340" i="20" s="1"/>
  <c r="L3223" i="20"/>
  <c r="M3223" i="20" s="1"/>
  <c r="L3221" i="20"/>
  <c r="M3221" i="20" s="1"/>
  <c r="N3221" i="20" s="1"/>
  <c r="L3215" i="20"/>
  <c r="M3215" i="20" s="1"/>
  <c r="L3211" i="20"/>
  <c r="M3211" i="20" s="1"/>
  <c r="N3211" i="20" s="1"/>
  <c r="L3205" i="20"/>
  <c r="M3205" i="20" s="1"/>
  <c r="L3199" i="20"/>
  <c r="M3199" i="20" s="1"/>
  <c r="L3195" i="20"/>
  <c r="M3195" i="20" s="1"/>
  <c r="L3183" i="20"/>
  <c r="M3183" i="20" s="1"/>
  <c r="N3183" i="20" s="1"/>
  <c r="L3179" i="20"/>
  <c r="M3179" i="20" s="1"/>
  <c r="N3179" i="20" s="1"/>
  <c r="L3171" i="20"/>
  <c r="M3171" i="20" s="1"/>
  <c r="N3171" i="20" s="1"/>
  <c r="L3143" i="20"/>
  <c r="M3143" i="20" s="1"/>
  <c r="N3143" i="20" s="1"/>
  <c r="L3137" i="20"/>
  <c r="M3137" i="20" s="1"/>
  <c r="L3133" i="20"/>
  <c r="M3133" i="20" s="1"/>
  <c r="N3133" i="20" s="1"/>
  <c r="L3129" i="20"/>
  <c r="M3129" i="20" s="1"/>
  <c r="L3109" i="20"/>
  <c r="M3109" i="20" s="1"/>
  <c r="N3109" i="20" s="1"/>
  <c r="L3107" i="20"/>
  <c r="M3107" i="20" s="1"/>
  <c r="N3107" i="20" s="1"/>
  <c r="L3095" i="20"/>
  <c r="M3095" i="20" s="1"/>
  <c r="N3095" i="20" s="1"/>
  <c r="L3091" i="20"/>
  <c r="M3091" i="20" s="1"/>
  <c r="N3091" i="20" s="1"/>
  <c r="L3087" i="20"/>
  <c r="M3087" i="20" s="1"/>
  <c r="L3075" i="20"/>
  <c r="M3075" i="20" s="1"/>
  <c r="L3067" i="20"/>
  <c r="M3067" i="20" s="1"/>
  <c r="N3067" i="20" s="1"/>
  <c r="L3063" i="20"/>
  <c r="M3063" i="20" s="1"/>
  <c r="N3063" i="20" s="1"/>
  <c r="L3057" i="20"/>
  <c r="M3057" i="20" s="1"/>
  <c r="N3057" i="20" s="1"/>
  <c r="L3055" i="20"/>
  <c r="M3055" i="20" s="1"/>
  <c r="N3055" i="20" s="1"/>
  <c r="L3047" i="20"/>
  <c r="M3047" i="20" s="1"/>
  <c r="L3039" i="20"/>
  <c r="M3039" i="20" s="1"/>
  <c r="N3039" i="20" s="1"/>
  <c r="L3023" i="20"/>
  <c r="M3023" i="20" s="1"/>
  <c r="N3023" i="20" s="1"/>
  <c r="L3011" i="20"/>
  <c r="M3011" i="20" s="1"/>
  <c r="N3011" i="20" s="1"/>
  <c r="L3009" i="20"/>
  <c r="M3009" i="20" s="1"/>
  <c r="N3009" i="20" s="1"/>
  <c r="L3001" i="20"/>
  <c r="M3001" i="20" s="1"/>
  <c r="N3001" i="20" s="1"/>
  <c r="L2997" i="20"/>
  <c r="M2997" i="20" s="1"/>
  <c r="N2997" i="20" s="1"/>
  <c r="L2977" i="20"/>
  <c r="M2977" i="20" s="1"/>
  <c r="N2977" i="20" s="1"/>
  <c r="L2975" i="20"/>
  <c r="M2975" i="20" s="1"/>
  <c r="N2975" i="20" s="1"/>
  <c r="L2971" i="20"/>
  <c r="M2971" i="20" s="1"/>
  <c r="N2971" i="20" s="1"/>
  <c r="L2963" i="20"/>
  <c r="M2963" i="20" s="1"/>
  <c r="L2953" i="20"/>
  <c r="M2953" i="20" s="1"/>
  <c r="N2953" i="20" s="1"/>
  <c r="L2951" i="20"/>
  <c r="M2951" i="20" s="1"/>
  <c r="L2949" i="20"/>
  <c r="M2949" i="20" s="1"/>
  <c r="N2949" i="20" s="1"/>
  <c r="L2931" i="20"/>
  <c r="M2931" i="20" s="1"/>
  <c r="N2931" i="20" s="1"/>
  <c r="L2927" i="20"/>
  <c r="M2927" i="20" s="1"/>
  <c r="L2895" i="20"/>
  <c r="M2895" i="20" s="1"/>
  <c r="N2895" i="20" s="1"/>
  <c r="L2891" i="20"/>
  <c r="M2891" i="20" s="1"/>
  <c r="N2891" i="20" s="1"/>
  <c r="L2889" i="20"/>
  <c r="M2889" i="20" s="1"/>
  <c r="N2889" i="20" s="1"/>
  <c r="L2885" i="20"/>
  <c r="M2885" i="20" s="1"/>
  <c r="N2885" i="20" s="1"/>
  <c r="L2881" i="20"/>
  <c r="M2881" i="20" s="1"/>
  <c r="N2881" i="20" s="1"/>
  <c r="L2879" i="20"/>
  <c r="M2879" i="20" s="1"/>
  <c r="N2879" i="20" s="1"/>
  <c r="L2877" i="20"/>
  <c r="M2877" i="20" s="1"/>
  <c r="L2875" i="20"/>
  <c r="M2875" i="20" s="1"/>
  <c r="N2875" i="20" s="1"/>
  <c r="L2863" i="20"/>
  <c r="M2863" i="20" s="1"/>
  <c r="N2863" i="20" s="1"/>
  <c r="L2861" i="20"/>
  <c r="M2861" i="20" s="1"/>
  <c r="L2855" i="20"/>
  <c r="M2855" i="20" s="1"/>
  <c r="L2843" i="20"/>
  <c r="M2843" i="20" s="1"/>
  <c r="N2843" i="20" s="1"/>
  <c r="L2835" i="20"/>
  <c r="M2835" i="20" s="1"/>
  <c r="N2835" i="20" s="1"/>
  <c r="L2833" i="20"/>
  <c r="M2833" i="20" s="1"/>
  <c r="N2833" i="20" s="1"/>
  <c r="L2829" i="20"/>
  <c r="M2829" i="20" s="1"/>
  <c r="N2829" i="20" s="1"/>
  <c r="L2827" i="20"/>
  <c r="M2827" i="20" s="1"/>
  <c r="N2827" i="20" s="1"/>
  <c r="L2819" i="20"/>
  <c r="M2819" i="20" s="1"/>
  <c r="N2819" i="20" s="1"/>
  <c r="L2813" i="20"/>
  <c r="M2813" i="20" s="1"/>
  <c r="N2813" i="20" s="1"/>
  <c r="L2803" i="20"/>
  <c r="M2803" i="20" s="1"/>
  <c r="L2801" i="20"/>
  <c r="M2801" i="20" s="1"/>
  <c r="N2801" i="20" s="1"/>
  <c r="L2785" i="20"/>
  <c r="M2785" i="20" s="1"/>
  <c r="N2785" i="20" s="1"/>
  <c r="L2781" i="20"/>
  <c r="M2781" i="20" s="1"/>
  <c r="N2781" i="20" s="1"/>
  <c r="L2759" i="20"/>
  <c r="M2759" i="20" s="1"/>
  <c r="N2759" i="20" s="1"/>
  <c r="L2757" i="20"/>
  <c r="M2757" i="20" s="1"/>
  <c r="N2757" i="20" s="1"/>
  <c r="L2741" i="20"/>
  <c r="M2741" i="20" s="1"/>
  <c r="N2741" i="20" s="1"/>
  <c r="L2721" i="20"/>
  <c r="M2721" i="20" s="1"/>
  <c r="N2721" i="20" s="1"/>
  <c r="L2707" i="20"/>
  <c r="M2707" i="20" s="1"/>
  <c r="L2669" i="20"/>
  <c r="M2669" i="20" s="1"/>
  <c r="N2669" i="20" s="1"/>
  <c r="L2641" i="20"/>
  <c r="M2641" i="20" s="1"/>
  <c r="N2641" i="20" s="1"/>
  <c r="L2629" i="20"/>
  <c r="M2629" i="20" s="1"/>
  <c r="L2619" i="20"/>
  <c r="M2619" i="20" s="1"/>
  <c r="N2619" i="20" s="1"/>
  <c r="L2595" i="20"/>
  <c r="M2595" i="20" s="1"/>
  <c r="N2595" i="20" s="1"/>
  <c r="L2591" i="20"/>
  <c r="M2591" i="20" s="1"/>
  <c r="L2521" i="20"/>
  <c r="M2521" i="20" s="1"/>
  <c r="N2521" i="20" s="1"/>
  <c r="L2513" i="20"/>
  <c r="M2513" i="20" s="1"/>
  <c r="L2511" i="20"/>
  <c r="M2511" i="20" s="1"/>
  <c r="N2511" i="20" s="1"/>
  <c r="L2485" i="20"/>
  <c r="M2485" i="20" s="1"/>
  <c r="N2485" i="20" s="1"/>
  <c r="L2473" i="20"/>
  <c r="M2473" i="20" s="1"/>
  <c r="N2473" i="20" s="1"/>
  <c r="L2465" i="20"/>
  <c r="M2465" i="20" s="1"/>
  <c r="N2465" i="20" s="1"/>
  <c r="L2429" i="20"/>
  <c r="M2429" i="20" s="1"/>
  <c r="N2429" i="20" s="1"/>
  <c r="L2419" i="20"/>
  <c r="M2419" i="20" s="1"/>
  <c r="L2411" i="20"/>
  <c r="M2411" i="20" s="1"/>
  <c r="L2409" i="20"/>
  <c r="M2409" i="20" s="1"/>
  <c r="L2403" i="20"/>
  <c r="M2403" i="20" s="1"/>
  <c r="L2397" i="20"/>
  <c r="M2397" i="20" s="1"/>
  <c r="L2395" i="20"/>
  <c r="M2395" i="20" s="1"/>
  <c r="L2369" i="20"/>
  <c r="M2369" i="20" s="1"/>
  <c r="L2347" i="20"/>
  <c r="M2347" i="20" s="1"/>
  <c r="N2347" i="20" s="1"/>
  <c r="L2305" i="20"/>
  <c r="M2305" i="20" s="1"/>
  <c r="N2305" i="20" s="1"/>
  <c r="L2297" i="20"/>
  <c r="M2297" i="20" s="1"/>
  <c r="L2289" i="20"/>
  <c r="M2289" i="20" s="1"/>
  <c r="L2279" i="20"/>
  <c r="M2279" i="20" s="1"/>
  <c r="L2263" i="20"/>
  <c r="M2263" i="20" s="1"/>
  <c r="L2257" i="20"/>
  <c r="M2257" i="20" s="1"/>
  <c r="N2257" i="20" s="1"/>
  <c r="L2255" i="20"/>
  <c r="M2255" i="20" s="1"/>
  <c r="N2255" i="20" s="1"/>
  <c r="L2251" i="20"/>
  <c r="M2251" i="20" s="1"/>
  <c r="N2251" i="20" s="1"/>
  <c r="L2239" i="20"/>
  <c r="M2239" i="20" s="1"/>
  <c r="L2235" i="20"/>
  <c r="M2235" i="20" s="1"/>
  <c r="L2225" i="20"/>
  <c r="M2225" i="20" s="1"/>
  <c r="L2197" i="20"/>
  <c r="M2197" i="20" s="1"/>
  <c r="N2197" i="20" s="1"/>
  <c r="L2183" i="20"/>
  <c r="M2183" i="20" s="1"/>
  <c r="L2177" i="20"/>
  <c r="M2177" i="20" s="1"/>
  <c r="N2177" i="20" s="1"/>
  <c r="L2167" i="20"/>
  <c r="M2167" i="20" s="1"/>
  <c r="L2161" i="20"/>
  <c r="M2161" i="20" s="1"/>
  <c r="N2161" i="20" s="1"/>
  <c r="L2153" i="20"/>
  <c r="M2153" i="20" s="1"/>
  <c r="N2153" i="20" s="1"/>
  <c r="L3703" i="20"/>
  <c r="M3703" i="20" s="1"/>
  <c r="N3703" i="20" s="1"/>
  <c r="L3699" i="20"/>
  <c r="M3699" i="20" s="1"/>
  <c r="N3699" i="20" s="1"/>
  <c r="L3673" i="20"/>
  <c r="M3673" i="20" s="1"/>
  <c r="L3574" i="20"/>
  <c r="M3574" i="20" s="1"/>
  <c r="L3558" i="20"/>
  <c r="M3558" i="20" s="1"/>
  <c r="N3558" i="20" s="1"/>
  <c r="L3237" i="20"/>
  <c r="M3237" i="20" s="1"/>
  <c r="N3237" i="20" s="1"/>
  <c r="L3689" i="20"/>
  <c r="M3689" i="20" s="1"/>
  <c r="N3689" i="20" s="1"/>
  <c r="N3311" i="20"/>
  <c r="L3710" i="20"/>
  <c r="M3710" i="20" s="1"/>
  <c r="L3706" i="20"/>
  <c r="M3706" i="20" s="1"/>
  <c r="L3701" i="20"/>
  <c r="M3701" i="20" s="1"/>
  <c r="N3701" i="20" s="1"/>
  <c r="L3695" i="20"/>
  <c r="M3695" i="20" s="1"/>
  <c r="N3695" i="20" s="1"/>
  <c r="L3691" i="20"/>
  <c r="M3691" i="20" s="1"/>
  <c r="N3691" i="20" s="1"/>
  <c r="L3678" i="20"/>
  <c r="M3678" i="20" s="1"/>
  <c r="N3678" i="20" s="1"/>
  <c r="L3674" i="20"/>
  <c r="M3674" i="20" s="1"/>
  <c r="N3674" i="20" s="1"/>
  <c r="L3669" i="20"/>
  <c r="M3669" i="20" s="1"/>
  <c r="N3669" i="20" s="1"/>
  <c r="L3663" i="20"/>
  <c r="M3663" i="20" s="1"/>
  <c r="N3663" i="20" s="1"/>
  <c r="L3660" i="20"/>
  <c r="M3660" i="20" s="1"/>
  <c r="N3660" i="20" s="1"/>
  <c r="L3651" i="20"/>
  <c r="M3651" i="20" s="1"/>
  <c r="N3651" i="20" s="1"/>
  <c r="L3647" i="20"/>
  <c r="M3647" i="20" s="1"/>
  <c r="L3642" i="20"/>
  <c r="M3642" i="20" s="1"/>
  <c r="N3642" i="20" s="1"/>
  <c r="L3636" i="20"/>
  <c r="M3636" i="20" s="1"/>
  <c r="N3636" i="20" s="1"/>
  <c r="L3632" i="20"/>
  <c r="M3632" i="20" s="1"/>
  <c r="N3632" i="20" s="1"/>
  <c r="L3628" i="20"/>
  <c r="M3628" i="20" s="1"/>
  <c r="L3625" i="20"/>
  <c r="M3625" i="20" s="1"/>
  <c r="N3625" i="20" s="1"/>
  <c r="L3620" i="20"/>
  <c r="M3620" i="20" s="1"/>
  <c r="L3612" i="20"/>
  <c r="M3612" i="20" s="1"/>
  <c r="N3612" i="20" s="1"/>
  <c r="L3604" i="20"/>
  <c r="M3604" i="20" s="1"/>
  <c r="N3604" i="20" s="1"/>
  <c r="L3590" i="20"/>
  <c r="M3590" i="20" s="1"/>
  <c r="L3586" i="20"/>
  <c r="M3586" i="20" s="1"/>
  <c r="L3585" i="20"/>
  <c r="M3585" i="20" s="1"/>
  <c r="N3585" i="20" s="1"/>
  <c r="L3576" i="20"/>
  <c r="M3576" i="20" s="1"/>
  <c r="N3576" i="20" s="1"/>
  <c r="L3569" i="20"/>
  <c r="M3569" i="20" s="1"/>
  <c r="N3569" i="20" s="1"/>
  <c r="L3560" i="20"/>
  <c r="M3560" i="20" s="1"/>
  <c r="N3560" i="20" s="1"/>
  <c r="L3538" i="20"/>
  <c r="M3538" i="20" s="1"/>
  <c r="N3538" i="20" s="1"/>
  <c r="L3534" i="20"/>
  <c r="M3534" i="20" s="1"/>
  <c r="N3534" i="20" s="1"/>
  <c r="L3513" i="20"/>
  <c r="M3513" i="20" s="1"/>
  <c r="L3509" i="20"/>
  <c r="M3509" i="20" s="1"/>
  <c r="L3477" i="20"/>
  <c r="M3477" i="20" s="1"/>
  <c r="N3477" i="20" s="1"/>
  <c r="L3474" i="20"/>
  <c r="M3474" i="20" s="1"/>
  <c r="L3460" i="20"/>
  <c r="M3460" i="20" s="1"/>
  <c r="N3460" i="20" s="1"/>
  <c r="L3456" i="20"/>
  <c r="M3456" i="20" s="1"/>
  <c r="N3456" i="20" s="1"/>
  <c r="L3445" i="20"/>
  <c r="M3445" i="20" s="1"/>
  <c r="L3441" i="20"/>
  <c r="M3441" i="20" s="1"/>
  <c r="N3441" i="20" s="1"/>
  <c r="L3436" i="20"/>
  <c r="M3436" i="20" s="1"/>
  <c r="L3429" i="20"/>
  <c r="M3429" i="20" s="1"/>
  <c r="N3429" i="20" s="1"/>
  <c r="L3420" i="20"/>
  <c r="M3420" i="20" s="1"/>
  <c r="N3420" i="20" s="1"/>
  <c r="L3418" i="20"/>
  <c r="M3418" i="20" s="1"/>
  <c r="L3406" i="20"/>
  <c r="M3406" i="20" s="1"/>
  <c r="N3406" i="20" s="1"/>
  <c r="L3399" i="20"/>
  <c r="M3399" i="20" s="1"/>
  <c r="N3399" i="20" s="1"/>
  <c r="L3395" i="20"/>
  <c r="M3395" i="20" s="1"/>
  <c r="L3391" i="20"/>
  <c r="M3391" i="20" s="1"/>
  <c r="L3387" i="20"/>
  <c r="M3387" i="20" s="1"/>
  <c r="L3382" i="20"/>
  <c r="M3382" i="20" s="1"/>
  <c r="N3382" i="20" s="1"/>
  <c r="L3370" i="20"/>
  <c r="M3370" i="20" s="1"/>
  <c r="N3370" i="20" s="1"/>
  <c r="L3354" i="20"/>
  <c r="M3354" i="20" s="1"/>
  <c r="N3354" i="20" s="1"/>
  <c r="L3338" i="20"/>
  <c r="M3338" i="20" s="1"/>
  <c r="N3338" i="20" s="1"/>
  <c r="L3322" i="20"/>
  <c r="M3322" i="20" s="1"/>
  <c r="L3306" i="20"/>
  <c r="M3306" i="20" s="1"/>
  <c r="N3306" i="20" s="1"/>
  <c r="L3290" i="20"/>
  <c r="M3290" i="20" s="1"/>
  <c r="N3290" i="20" s="1"/>
  <c r="L3274" i="20"/>
  <c r="M3274" i="20" s="1"/>
  <c r="N3274" i="20" s="1"/>
  <c r="L3258" i="20"/>
  <c r="M3258" i="20" s="1"/>
  <c r="N3258" i="20" s="1"/>
  <c r="L3241" i="20"/>
  <c r="M3241" i="20" s="1"/>
  <c r="L3227" i="20"/>
  <c r="M3227" i="20" s="1"/>
  <c r="L3656" i="20"/>
  <c r="M3656" i="20" s="1"/>
  <c r="N3656" i="20" s="1"/>
  <c r="L3629" i="20"/>
  <c r="M3629" i="20" s="1"/>
  <c r="N3629" i="20" s="1"/>
  <c r="L3616" i="20"/>
  <c r="M3616" i="20" s="1"/>
  <c r="N3616" i="20" s="1"/>
  <c r="L3608" i="20"/>
  <c r="M3608" i="20" s="1"/>
  <c r="N3608" i="20" s="1"/>
  <c r="L3591" i="20"/>
  <c r="M3591" i="20" s="1"/>
  <c r="N3591" i="20" s="1"/>
  <c r="L3580" i="20"/>
  <c r="M3580" i="20" s="1"/>
  <c r="N3580" i="20" s="1"/>
  <c r="L3564" i="20"/>
  <c r="M3564" i="20" s="1"/>
  <c r="N3564" i="20" s="1"/>
  <c r="L3550" i="20"/>
  <c r="M3550" i="20" s="1"/>
  <c r="N3550" i="20" s="1"/>
  <c r="L3542" i="20"/>
  <c r="M3542" i="20" s="1"/>
  <c r="N3542" i="20" s="1"/>
  <c r="L3526" i="20"/>
  <c r="M3526" i="20" s="1"/>
  <c r="L3522" i="20"/>
  <c r="M3522" i="20" s="1"/>
  <c r="L3514" i="20"/>
  <c r="M3514" i="20" s="1"/>
  <c r="L3469" i="20"/>
  <c r="M3469" i="20" s="1"/>
  <c r="N3469" i="20" s="1"/>
  <c r="L3465" i="20"/>
  <c r="M3465" i="20" s="1"/>
  <c r="N3465" i="20" s="1"/>
  <c r="L3437" i="20"/>
  <c r="M3437" i="20" s="1"/>
  <c r="L3421" i="20"/>
  <c r="M3421" i="20" s="1"/>
  <c r="N3421" i="20" s="1"/>
  <c r="L3407" i="20"/>
  <c r="M3407" i="20" s="1"/>
  <c r="N3407" i="20" s="1"/>
  <c r="L3383" i="20"/>
  <c r="M3383" i="20" s="1"/>
  <c r="N3383" i="20" s="1"/>
  <c r="L3379" i="20"/>
  <c r="M3379" i="20" s="1"/>
  <c r="L3242" i="20"/>
  <c r="M3242" i="20" s="1"/>
  <c r="N3242" i="20" s="1"/>
  <c r="L3233" i="20"/>
  <c r="M3233" i="20" s="1"/>
  <c r="L2137" i="20"/>
  <c r="M2137" i="20" s="1"/>
  <c r="N2137" i="20" s="1"/>
  <c r="L2121" i="20"/>
  <c r="M2121" i="20" s="1"/>
  <c r="N2121" i="20" s="1"/>
  <c r="L2113" i="20"/>
  <c r="M2113" i="20" s="1"/>
  <c r="L2111" i="20"/>
  <c r="M2111" i="20" s="1"/>
  <c r="N2111" i="20" s="1"/>
  <c r="L2105" i="20"/>
  <c r="M2105" i="20" s="1"/>
  <c r="L2095" i="20"/>
  <c r="M2095" i="20" s="1"/>
  <c r="N2095" i="20" s="1"/>
  <c r="L2089" i="20"/>
  <c r="M2089" i="20" s="1"/>
  <c r="L2065" i="20"/>
  <c r="M2065" i="20" s="1"/>
  <c r="N2065" i="20" s="1"/>
  <c r="L2063" i="20"/>
  <c r="M2063" i="20" s="1"/>
  <c r="L2057" i="20"/>
  <c r="M2057" i="20" s="1"/>
  <c r="N2057" i="20" s="1"/>
  <c r="L2033" i="20"/>
  <c r="M2033" i="20" s="1"/>
  <c r="N2033" i="20" s="1"/>
  <c r="L2031" i="20"/>
  <c r="M2031" i="20" s="1"/>
  <c r="N2031" i="20" s="1"/>
  <c r="L2021" i="20"/>
  <c r="M2021" i="20" s="1"/>
  <c r="L2019" i="20"/>
  <c r="M2019" i="20" s="1"/>
  <c r="N2019" i="20" s="1"/>
  <c r="L2013" i="20"/>
  <c r="M2013" i="20" s="1"/>
  <c r="N2013" i="20" s="1"/>
  <c r="L2009" i="20"/>
  <c r="M2009" i="20" s="1"/>
  <c r="N2009" i="20" s="1"/>
  <c r="L2007" i="20"/>
  <c r="M2007" i="20" s="1"/>
  <c r="L1997" i="20"/>
  <c r="M1997" i="20" s="1"/>
  <c r="L1985" i="20"/>
  <c r="M1985" i="20" s="1"/>
  <c r="N1985" i="20" s="1"/>
  <c r="L3711" i="20"/>
  <c r="M3711" i="20" s="1"/>
  <c r="N3711" i="20" s="1"/>
  <c r="L3707" i="20"/>
  <c r="M3707" i="20" s="1"/>
  <c r="N3707" i="20" s="1"/>
  <c r="L3694" i="20"/>
  <c r="M3694" i="20" s="1"/>
  <c r="N3694" i="20" s="1"/>
  <c r="L3690" i="20"/>
  <c r="M3690" i="20" s="1"/>
  <c r="N3690" i="20" s="1"/>
  <c r="L3685" i="20"/>
  <c r="M3685" i="20" s="1"/>
  <c r="L3679" i="20"/>
  <c r="M3679" i="20" s="1"/>
  <c r="N3679" i="20" s="1"/>
  <c r="L3675" i="20"/>
  <c r="M3675" i="20" s="1"/>
  <c r="N3675" i="20" s="1"/>
  <c r="L3662" i="20"/>
  <c r="M3662" i="20" s="1"/>
  <c r="N3662" i="20" s="1"/>
  <c r="L3658" i="20"/>
  <c r="M3658" i="20" s="1"/>
  <c r="L3652" i="20"/>
  <c r="M3652" i="20" s="1"/>
  <c r="N3652" i="20" s="1"/>
  <c r="L3648" i="20"/>
  <c r="M3648" i="20" s="1"/>
  <c r="N3648" i="20" s="1"/>
  <c r="L3635" i="20"/>
  <c r="M3635" i="20" s="1"/>
  <c r="L3631" i="20"/>
  <c r="M3631" i="20" s="1"/>
  <c r="L3626" i="20"/>
  <c r="M3626" i="20" s="1"/>
  <c r="N3626" i="20" s="1"/>
  <c r="L3613" i="20"/>
  <c r="M3613" i="20" s="1"/>
  <c r="L3611" i="20"/>
  <c r="M3611" i="20" s="1"/>
  <c r="N3611" i="20" s="1"/>
  <c r="L3593" i="20"/>
  <c r="M3593" i="20" s="1"/>
  <c r="N3593" i="20" s="1"/>
  <c r="L3589" i="20"/>
  <c r="M3589" i="20" s="1"/>
  <c r="N3589" i="20" s="1"/>
  <c r="L3584" i="20"/>
  <c r="M3584" i="20" s="1"/>
  <c r="N3584" i="20" s="1"/>
  <c r="L3577" i="20"/>
  <c r="M3577" i="20" s="1"/>
  <c r="N3577" i="20" s="1"/>
  <c r="L3568" i="20"/>
  <c r="M3568" i="20" s="1"/>
  <c r="L3561" i="20"/>
  <c r="M3561" i="20" s="1"/>
  <c r="L3551" i="20"/>
  <c r="M3551" i="20" s="1"/>
  <c r="N3551" i="20" s="1"/>
  <c r="L3548" i="20"/>
  <c r="M3548" i="20" s="1"/>
  <c r="N3548" i="20" s="1"/>
  <c r="L3543" i="20"/>
  <c r="M3543" i="20" s="1"/>
  <c r="N3543" i="20" s="1"/>
  <c r="L3540" i="20"/>
  <c r="M3540" i="20" s="1"/>
  <c r="N3540" i="20" s="1"/>
  <c r="L3539" i="20"/>
  <c r="M3539" i="20" s="1"/>
  <c r="N3539" i="20" s="1"/>
  <c r="L3536" i="20"/>
  <c r="M3536" i="20" s="1"/>
  <c r="N3536" i="20" s="1"/>
  <c r="L3527" i="20"/>
  <c r="M3527" i="20" s="1"/>
  <c r="N3527" i="20" s="1"/>
  <c r="L3523" i="20"/>
  <c r="M3523" i="20" s="1"/>
  <c r="N3523" i="20" s="1"/>
  <c r="L3519" i="20"/>
  <c r="M3519" i="20" s="1"/>
  <c r="N3519" i="20" s="1"/>
  <c r="L3516" i="20"/>
  <c r="M3516" i="20" s="1"/>
  <c r="N3516" i="20" s="1"/>
  <c r="L3508" i="20"/>
  <c r="M3508" i="20" s="1"/>
  <c r="N3508" i="20" s="1"/>
  <c r="L3498" i="20"/>
  <c r="M3498" i="20" s="1"/>
  <c r="N3498" i="20" s="1"/>
  <c r="L3484" i="20"/>
  <c r="M3484" i="20" s="1"/>
  <c r="N3484" i="20" s="1"/>
  <c r="L3480" i="20"/>
  <c r="M3480" i="20" s="1"/>
  <c r="N3480" i="20" s="1"/>
  <c r="L3476" i="20"/>
  <c r="M3476" i="20" s="1"/>
  <c r="N3476" i="20" s="1"/>
  <c r="L3471" i="20"/>
  <c r="M3471" i="20" s="1"/>
  <c r="L3440" i="20"/>
  <c r="M3440" i="20" s="1"/>
  <c r="N3440" i="20" s="1"/>
  <c r="L3423" i="20"/>
  <c r="M3423" i="20" s="1"/>
  <c r="L3404" i="20"/>
  <c r="M3404" i="20" s="1"/>
  <c r="N3404" i="20" s="1"/>
  <c r="L3402" i="20"/>
  <c r="M3402" i="20" s="1"/>
  <c r="N3402" i="20" s="1"/>
  <c r="L3396" i="20"/>
  <c r="M3396" i="20" s="1"/>
  <c r="N3396" i="20" s="1"/>
  <c r="L3392" i="20"/>
  <c r="M3392" i="20" s="1"/>
  <c r="L3388" i="20"/>
  <c r="M3388" i="20" s="1"/>
  <c r="N3388" i="20" s="1"/>
  <c r="L3384" i="20"/>
  <c r="M3384" i="20" s="1"/>
  <c r="N3384" i="20" s="1"/>
  <c r="L3362" i="20"/>
  <c r="M3362" i="20" s="1"/>
  <c r="N3362" i="20" s="1"/>
  <c r="L3346" i="20"/>
  <c r="M3346" i="20" s="1"/>
  <c r="N3346" i="20" s="1"/>
  <c r="L3330" i="20"/>
  <c r="M3330" i="20" s="1"/>
  <c r="N3330" i="20" s="1"/>
  <c r="L3314" i="20"/>
  <c r="M3314" i="20" s="1"/>
  <c r="L3298" i="20"/>
  <c r="M3298" i="20" s="1"/>
  <c r="N3298" i="20" s="1"/>
  <c r="L3282" i="20"/>
  <c r="M3282" i="20" s="1"/>
  <c r="N3282" i="20" s="1"/>
  <c r="L3266" i="20"/>
  <c r="M3266" i="20" s="1"/>
  <c r="N3266" i="20" s="1"/>
  <c r="L3250" i="20"/>
  <c r="M3250" i="20" s="1"/>
  <c r="N3250" i="20" s="1"/>
  <c r="L3239" i="20"/>
  <c r="M3239" i="20" s="1"/>
  <c r="N3239" i="20" s="1"/>
  <c r="L3226" i="20"/>
  <c r="M3226" i="20" s="1"/>
  <c r="N3226" i="20" s="1"/>
  <c r="L3225" i="20"/>
  <c r="M3225" i="20" s="1"/>
  <c r="N3225" i="20" s="1"/>
  <c r="N90" i="20"/>
  <c r="N474" i="20"/>
  <c r="N227" i="20"/>
  <c r="N281" i="20"/>
  <c r="N320" i="20"/>
  <c r="N193" i="20"/>
  <c r="N180" i="20"/>
  <c r="N24" i="20"/>
  <c r="L3194" i="20"/>
  <c r="M3194" i="20" s="1"/>
  <c r="N3194" i="20" s="1"/>
  <c r="L3167" i="20"/>
  <c r="M3167" i="20" s="1"/>
  <c r="N3167" i="20" s="1"/>
  <c r="L3159" i="20"/>
  <c r="M3159" i="20" s="1"/>
  <c r="N3159" i="20" s="1"/>
  <c r="L3119" i="20"/>
  <c r="M3119" i="20" s="1"/>
  <c r="N3119" i="20" s="1"/>
  <c r="L3005" i="20"/>
  <c r="M3005" i="20" s="1"/>
  <c r="L2979" i="20"/>
  <c r="M2979" i="20" s="1"/>
  <c r="N2979" i="20" s="1"/>
  <c r="L2939" i="20"/>
  <c r="M2939" i="20" s="1"/>
  <c r="L2935" i="20"/>
  <c r="M2935" i="20" s="1"/>
  <c r="L2887" i="20"/>
  <c r="M2887" i="20" s="1"/>
  <c r="N2887" i="20" s="1"/>
  <c r="L2815" i="20"/>
  <c r="M2815" i="20" s="1"/>
  <c r="N2815" i="20" s="1"/>
  <c r="L2811" i="20"/>
  <c r="M2811" i="20" s="1"/>
  <c r="N2811" i="20" s="1"/>
  <c r="L2797" i="20"/>
  <c r="M2797" i="20" s="1"/>
  <c r="N2797" i="20" s="1"/>
  <c r="L2789" i="20"/>
  <c r="M2789" i="20" s="1"/>
  <c r="N2789" i="20" s="1"/>
  <c r="L2771" i="20"/>
  <c r="M2771" i="20" s="1"/>
  <c r="N2771" i="20" s="1"/>
  <c r="L2739" i="20"/>
  <c r="M2739" i="20" s="1"/>
  <c r="N2739" i="20" s="1"/>
  <c r="L2719" i="20"/>
  <c r="M2719" i="20" s="1"/>
  <c r="L2699" i="20"/>
  <c r="M2699" i="20" s="1"/>
  <c r="N2699" i="20" s="1"/>
  <c r="L2671" i="20"/>
  <c r="M2671" i="20" s="1"/>
  <c r="N2671" i="20" s="1"/>
  <c r="L2659" i="20"/>
  <c r="M2659" i="20" s="1"/>
  <c r="N2659" i="20" s="1"/>
  <c r="L2625" i="20"/>
  <c r="M2625" i="20" s="1"/>
  <c r="N2625" i="20" s="1"/>
  <c r="L2585" i="20"/>
  <c r="M2585" i="20" s="1"/>
  <c r="L2545" i="20"/>
  <c r="M2545" i="20" s="1"/>
  <c r="N2545" i="20" s="1"/>
  <c r="L2533" i="20"/>
  <c r="M2533" i="20" s="1"/>
  <c r="N2533" i="20" s="1"/>
  <c r="L2483" i="20"/>
  <c r="M2483" i="20" s="1"/>
  <c r="N2483" i="20" s="1"/>
  <c r="L2455" i="20"/>
  <c r="M2455" i="20" s="1"/>
  <c r="N2455" i="20" s="1"/>
  <c r="L2445" i="20"/>
  <c r="M2445" i="20" s="1"/>
  <c r="N2445" i="20" s="1"/>
  <c r="L2427" i="20"/>
  <c r="M2427" i="20" s="1"/>
  <c r="N2427" i="20" s="1"/>
  <c r="L2405" i="20"/>
  <c r="M2405" i="20" s="1"/>
  <c r="L2401" i="20"/>
  <c r="M2401" i="20" s="1"/>
  <c r="N2401" i="20" s="1"/>
  <c r="L2313" i="20"/>
  <c r="M2313" i="20" s="1"/>
  <c r="L2249" i="20"/>
  <c r="M2249" i="20" s="1"/>
  <c r="L2233" i="20"/>
  <c r="M2233" i="20" s="1"/>
  <c r="L2213" i="20"/>
  <c r="M2213" i="20" s="1"/>
  <c r="N2213" i="20" s="1"/>
  <c r="N429" i="20"/>
  <c r="N334" i="20"/>
  <c r="N233" i="20"/>
  <c r="N230" i="20"/>
  <c r="L2714" i="20"/>
  <c r="M2714" i="20" s="1"/>
  <c r="L2710" i="20"/>
  <c r="M2710" i="20" s="1"/>
  <c r="L2644" i="20"/>
  <c r="M2644" i="20" s="1"/>
  <c r="N2644" i="20" s="1"/>
  <c r="L2600" i="20"/>
  <c r="M2600" i="20" s="1"/>
  <c r="L2581" i="20"/>
  <c r="M2581" i="20" s="1"/>
  <c r="N2581" i="20" s="1"/>
  <c r="L2532" i="20"/>
  <c r="M2532" i="20" s="1"/>
  <c r="N2532" i="20" s="1"/>
  <c r="L2346" i="20"/>
  <c r="M2346" i="20" s="1"/>
  <c r="N215" i="20"/>
  <c r="N183" i="20"/>
  <c r="N133" i="20"/>
  <c r="N463" i="20"/>
  <c r="N417" i="20"/>
  <c r="N308" i="20"/>
  <c r="N124" i="20"/>
  <c r="L3061" i="20"/>
  <c r="M3061" i="20" s="1"/>
  <c r="L2692" i="20"/>
  <c r="M2692" i="20" s="1"/>
  <c r="L2628" i="20"/>
  <c r="M2628" i="20" s="1"/>
  <c r="N2628" i="20" s="1"/>
  <c r="L2624" i="20"/>
  <c r="M2624" i="20" s="1"/>
  <c r="L2620" i="20"/>
  <c r="M2620" i="20" s="1"/>
  <c r="N2620" i="20" s="1"/>
  <c r="L2456" i="20"/>
  <c r="M2456" i="20" s="1"/>
  <c r="N2456" i="20" s="1"/>
  <c r="L3208" i="20"/>
  <c r="M3208" i="20" s="1"/>
  <c r="N3208" i="20" s="1"/>
  <c r="L3198" i="20"/>
  <c r="M3198" i="20" s="1"/>
  <c r="N3198" i="20" s="1"/>
  <c r="L3192" i="20"/>
  <c r="M3192" i="20" s="1"/>
  <c r="N3192" i="20" s="1"/>
  <c r="L3184" i="20"/>
  <c r="M3184" i="20" s="1"/>
  <c r="N3184" i="20" s="1"/>
  <c r="L3176" i="20"/>
  <c r="M3176" i="20" s="1"/>
  <c r="L3156" i="20"/>
  <c r="M3156" i="20" s="1"/>
  <c r="N3156" i="20" s="1"/>
  <c r="L3142" i="20"/>
  <c r="M3142" i="20" s="1"/>
  <c r="N3142" i="20" s="1"/>
  <c r="L3126" i="20"/>
  <c r="M3126" i="20" s="1"/>
  <c r="N3126" i="20" s="1"/>
  <c r="L3120" i="20"/>
  <c r="M3120" i="20" s="1"/>
  <c r="L3112" i="20"/>
  <c r="M3112" i="20" s="1"/>
  <c r="N3112" i="20" s="1"/>
  <c r="L3110" i="20"/>
  <c r="M3110" i="20" s="1"/>
  <c r="N3110" i="20" s="1"/>
  <c r="L3100" i="20"/>
  <c r="M3100" i="20" s="1"/>
  <c r="N3100" i="20" s="1"/>
  <c r="L3092" i="20"/>
  <c r="M3092" i="20" s="1"/>
  <c r="N3092" i="20" s="1"/>
  <c r="L3090" i="20"/>
  <c r="M3090" i="20" s="1"/>
  <c r="L3088" i="20"/>
  <c r="M3088" i="20" s="1"/>
  <c r="N3088" i="20" s="1"/>
  <c r="L3086" i="20"/>
  <c r="M3086" i="20" s="1"/>
  <c r="N3086" i="20" s="1"/>
  <c r="L3080" i="20"/>
  <c r="M3080" i="20" s="1"/>
  <c r="N3080" i="20" s="1"/>
  <c r="L3070" i="20"/>
  <c r="M3070" i="20" s="1"/>
  <c r="N3070" i="20" s="1"/>
  <c r="L3062" i="20"/>
  <c r="M3062" i="20" s="1"/>
  <c r="N3062" i="20" s="1"/>
  <c r="L3054" i="20"/>
  <c r="M3054" i="20" s="1"/>
  <c r="L3046" i="20"/>
  <c r="M3046" i="20" s="1"/>
  <c r="L3030" i="20"/>
  <c r="M3030" i="20" s="1"/>
  <c r="N3030" i="20" s="1"/>
  <c r="L3004" i="20"/>
  <c r="M3004" i="20" s="1"/>
  <c r="N3004" i="20" s="1"/>
  <c r="L2974" i="20"/>
  <c r="M2974" i="20" s="1"/>
  <c r="L2952" i="20"/>
  <c r="M2952" i="20" s="1"/>
  <c r="N2952" i="20" s="1"/>
  <c r="L2944" i="20"/>
  <c r="M2944" i="20" s="1"/>
  <c r="N2944" i="20" s="1"/>
  <c r="L2922" i="20"/>
  <c r="M2922" i="20" s="1"/>
  <c r="N2922" i="20" s="1"/>
  <c r="L2898" i="20"/>
  <c r="M2898" i="20" s="1"/>
  <c r="N2898" i="20" s="1"/>
  <c r="L2886" i="20"/>
  <c r="M2886" i="20" s="1"/>
  <c r="L2884" i="20"/>
  <c r="M2884" i="20" s="1"/>
  <c r="N2884" i="20" s="1"/>
  <c r="L2882" i="20"/>
  <c r="M2882" i="20" s="1"/>
  <c r="N2882" i="20" s="1"/>
  <c r="L2880" i="20"/>
  <c r="M2880" i="20" s="1"/>
  <c r="N2880" i="20" s="1"/>
  <c r="L2872" i="20"/>
  <c r="M2872" i="20" s="1"/>
  <c r="N2872" i="20" s="1"/>
  <c r="L2866" i="20"/>
  <c r="M2866" i="20" s="1"/>
  <c r="N2866" i="20" s="1"/>
  <c r="L2848" i="20"/>
  <c r="M2848" i="20" s="1"/>
  <c r="L2840" i="20"/>
  <c r="M2840" i="20" s="1"/>
  <c r="N2840" i="20" s="1"/>
  <c r="L2838" i="20"/>
  <c r="M2838" i="20" s="1"/>
  <c r="N2838" i="20" s="1"/>
  <c r="L2832" i="20"/>
  <c r="M2832" i="20" s="1"/>
  <c r="L2816" i="20"/>
  <c r="M2816" i="20" s="1"/>
  <c r="N2816" i="20" s="1"/>
  <c r="L2804" i="20"/>
  <c r="M2804" i="20" s="1"/>
  <c r="N2804" i="20" s="1"/>
  <c r="L2796" i="20"/>
  <c r="M2796" i="20" s="1"/>
  <c r="L2784" i="20"/>
  <c r="M2784" i="20" s="1"/>
  <c r="L2778" i="20"/>
  <c r="M2778" i="20" s="1"/>
  <c r="N2778" i="20" s="1"/>
  <c r="L2770" i="20"/>
  <c r="M2770" i="20" s="1"/>
  <c r="N2770" i="20" s="1"/>
  <c r="L2678" i="20"/>
  <c r="M2678" i="20" s="1"/>
  <c r="N2678" i="20" s="1"/>
  <c r="L2662" i="20"/>
  <c r="M2662" i="20" s="1"/>
  <c r="L2636" i="20"/>
  <c r="M2636" i="20" s="1"/>
  <c r="L2626" i="20"/>
  <c r="M2626" i="20" s="1"/>
  <c r="N2626" i="20" s="1"/>
  <c r="L2616" i="20"/>
  <c r="M2616" i="20" s="1"/>
  <c r="N2616" i="20" s="1"/>
  <c r="L2576" i="20"/>
  <c r="M2576" i="20" s="1"/>
  <c r="L2574" i="20"/>
  <c r="M2574" i="20" s="1"/>
  <c r="N2574" i="20" s="1"/>
  <c r="L2536" i="20"/>
  <c r="M2536" i="20" s="1"/>
  <c r="N2536" i="20" s="1"/>
  <c r="L2534" i="20"/>
  <c r="M2534" i="20" s="1"/>
  <c r="L2510" i="20"/>
  <c r="M2510" i="20" s="1"/>
  <c r="L2504" i="20"/>
  <c r="M2504" i="20" s="1"/>
  <c r="N2504" i="20" s="1"/>
  <c r="L2496" i="20"/>
  <c r="M2496" i="20" s="1"/>
  <c r="L2480" i="20"/>
  <c r="M2480" i="20" s="1"/>
  <c r="N2480" i="20" s="1"/>
  <c r="L2470" i="20"/>
  <c r="M2470" i="20" s="1"/>
  <c r="L2454" i="20"/>
  <c r="M2454" i="20" s="1"/>
  <c r="L2438" i="20"/>
  <c r="M2438" i="20" s="1"/>
  <c r="L2398" i="20"/>
  <c r="M2398" i="20" s="1"/>
  <c r="N2398" i="20" s="1"/>
  <c r="L2382" i="20"/>
  <c r="M2382" i="20" s="1"/>
  <c r="N2382" i="20" s="1"/>
  <c r="L2358" i="20"/>
  <c r="M2358" i="20" s="1"/>
  <c r="N2358" i="20" s="1"/>
  <c r="L2354" i="20"/>
  <c r="M2354" i="20" s="1"/>
  <c r="L2330" i="20"/>
  <c r="M2330" i="20" s="1"/>
  <c r="N2330" i="20" s="1"/>
  <c r="L2322" i="20"/>
  <c r="M2322" i="20" s="1"/>
  <c r="N2322" i="20" s="1"/>
  <c r="L2290" i="20"/>
  <c r="M2290" i="20" s="1"/>
  <c r="N2290" i="20" s="1"/>
  <c r="L2262" i="20"/>
  <c r="M2262" i="20" s="1"/>
  <c r="N2262" i="20" s="1"/>
  <c r="L2248" i="20"/>
  <c r="M2248" i="20" s="1"/>
  <c r="N2248" i="20" s="1"/>
  <c r="L1916" i="20"/>
  <c r="M1916" i="20" s="1"/>
  <c r="N1916" i="20" s="1"/>
  <c r="L1910" i="20"/>
  <c r="M1910" i="20" s="1"/>
  <c r="L1902" i="20"/>
  <c r="M1902" i="20" s="1"/>
  <c r="N1902" i="20" s="1"/>
  <c r="L1894" i="20"/>
  <c r="M1894" i="20" s="1"/>
  <c r="N1894" i="20" s="1"/>
  <c r="L1876" i="20"/>
  <c r="M1876" i="20" s="1"/>
  <c r="L1874" i="20"/>
  <c r="M1874" i="20" s="1"/>
  <c r="N1874" i="20" s="1"/>
  <c r="L1840" i="20"/>
  <c r="M1840" i="20" s="1"/>
  <c r="N1840" i="20" s="1"/>
  <c r="L1808" i="20"/>
  <c r="M1808" i="20" s="1"/>
  <c r="N1808" i="20" s="1"/>
  <c r="L1806" i="20"/>
  <c r="M1806" i="20" s="1"/>
  <c r="N1806" i="20" s="1"/>
  <c r="L1778" i="20"/>
  <c r="M1778" i="20" s="1"/>
  <c r="N1778" i="20" s="1"/>
  <c r="L1776" i="20"/>
  <c r="M1776" i="20" s="1"/>
  <c r="L1764" i="20"/>
  <c r="M1764" i="20" s="1"/>
  <c r="L1746" i="20"/>
  <c r="M1746" i="20" s="1"/>
  <c r="N1746" i="20" s="1"/>
  <c r="L1742" i="20"/>
  <c r="M1742" i="20" s="1"/>
  <c r="N1742" i="20" s="1"/>
  <c r="L1718" i="20"/>
  <c r="M1718" i="20" s="1"/>
  <c r="N1718" i="20" s="1"/>
  <c r="L1708" i="20"/>
  <c r="M1708" i="20" s="1"/>
  <c r="N1708" i="20" s="1"/>
  <c r="L1702" i="20"/>
  <c r="M1702" i="20" s="1"/>
  <c r="L1694" i="20"/>
  <c r="M1694" i="20" s="1"/>
  <c r="L1684" i="20"/>
  <c r="M1684" i="20" s="1"/>
  <c r="N1684" i="20" s="1"/>
  <c r="L1658" i="20"/>
  <c r="M1658" i="20" s="1"/>
  <c r="L1650" i="20"/>
  <c r="M1650" i="20" s="1"/>
  <c r="N1650" i="20" s="1"/>
  <c r="L1642" i="20"/>
  <c r="M1642" i="20" s="1"/>
  <c r="L1636" i="20"/>
  <c r="M1636" i="20" s="1"/>
  <c r="L1634" i="20"/>
  <c r="M1634" i="20" s="1"/>
  <c r="N1634" i="20" s="1"/>
  <c r="L1632" i="20"/>
  <c r="M1632" i="20" s="1"/>
  <c r="N1632" i="20" s="1"/>
  <c r="L1444" i="20"/>
  <c r="M1444" i="20" s="1"/>
  <c r="L1436" i="20"/>
  <c r="M1436" i="20" s="1"/>
  <c r="N1436" i="20" s="1"/>
  <c r="L1416" i="20"/>
  <c r="M1416" i="20" s="1"/>
  <c r="L1372" i="20"/>
  <c r="M1372" i="20" s="1"/>
  <c r="N1372" i="20" s="1"/>
  <c r="L1356" i="20"/>
  <c r="M1356" i="20" s="1"/>
  <c r="L1340" i="20"/>
  <c r="M1340" i="20" s="1"/>
  <c r="N1340" i="20" s="1"/>
  <c r="L1324" i="20"/>
  <c r="M1324" i="20" s="1"/>
  <c r="N1324" i="20" s="1"/>
  <c r="L1148" i="20"/>
  <c r="M1148" i="20" s="1"/>
  <c r="N1148" i="20" s="1"/>
  <c r="L1132" i="20"/>
  <c r="M1132" i="20" s="1"/>
  <c r="N1132" i="20" s="1"/>
  <c r="L1130" i="20"/>
  <c r="M1130" i="20" s="1"/>
  <c r="N1130" i="20" s="1"/>
  <c r="L1082" i="20"/>
  <c r="M1082" i="20" s="1"/>
  <c r="N1082" i="20" s="1"/>
  <c r="L1076" i="20"/>
  <c r="M1076" i="20" s="1"/>
  <c r="N1076" i="20" s="1"/>
  <c r="L1056" i="20"/>
  <c r="M1056" i="20" s="1"/>
  <c r="N1056" i="20" s="1"/>
  <c r="L1050" i="20"/>
  <c r="M1050" i="20" s="1"/>
  <c r="N1050" i="20" s="1"/>
  <c r="L1044" i="20"/>
  <c r="M1044" i="20" s="1"/>
  <c r="N1044" i="20" s="1"/>
  <c r="L1024" i="20"/>
  <c r="M1024" i="20" s="1"/>
  <c r="N1024" i="20" s="1"/>
  <c r="L1018" i="20"/>
  <c r="M1018" i="20" s="1"/>
  <c r="N1018" i="20" s="1"/>
  <c r="L1012" i="20"/>
  <c r="M1012" i="20" s="1"/>
  <c r="N1012" i="20" s="1"/>
  <c r="L1002" i="20"/>
  <c r="M1002" i="20" s="1"/>
  <c r="N1002" i="20" s="1"/>
  <c r="L990" i="20"/>
  <c r="M990" i="20" s="1"/>
  <c r="N990" i="20" s="1"/>
  <c r="L902" i="20"/>
  <c r="M902" i="20" s="1"/>
  <c r="L878" i="20"/>
  <c r="M878" i="20" s="1"/>
  <c r="L800" i="20"/>
  <c r="M800" i="20" s="1"/>
  <c r="L728" i="20"/>
  <c r="M728" i="20" s="1"/>
  <c r="L678" i="20"/>
  <c r="M678" i="20" s="1"/>
  <c r="N678" i="20" s="1"/>
  <c r="L672" i="20"/>
  <c r="M672" i="20" s="1"/>
  <c r="L646" i="20"/>
  <c r="M646" i="20" s="1"/>
  <c r="N646" i="20" s="1"/>
  <c r="L640" i="20"/>
  <c r="M640" i="20" s="1"/>
  <c r="L614" i="20"/>
  <c r="M614" i="20" s="1"/>
  <c r="L608" i="20"/>
  <c r="M608" i="20" s="1"/>
  <c r="N608" i="20" s="1"/>
  <c r="L580" i="20"/>
  <c r="M580" i="20" s="1"/>
  <c r="N580" i="20" s="1"/>
  <c r="L564" i="20"/>
  <c r="M564" i="20" s="1"/>
  <c r="N564" i="20" s="1"/>
  <c r="L532" i="20"/>
  <c r="M532" i="20" s="1"/>
  <c r="N532" i="20" s="1"/>
  <c r="L452" i="20"/>
  <c r="M452" i="20" s="1"/>
  <c r="N404" i="20"/>
  <c r="N406" i="20"/>
  <c r="N176" i="20"/>
  <c r="N160" i="20"/>
  <c r="N54" i="20"/>
  <c r="N483" i="20"/>
  <c r="N393" i="20"/>
  <c r="N242" i="20"/>
  <c r="L3121" i="20"/>
  <c r="M3121" i="20" s="1"/>
  <c r="L3049" i="20"/>
  <c r="M3049" i="20" s="1"/>
  <c r="N3049" i="20" s="1"/>
  <c r="L2989" i="20"/>
  <c r="M2989" i="20" s="1"/>
  <c r="N2989" i="20" s="1"/>
  <c r="L2967" i="20"/>
  <c r="M2967" i="20" s="1"/>
  <c r="N2967" i="20" s="1"/>
  <c r="L2923" i="20"/>
  <c r="M2923" i="20" s="1"/>
  <c r="N2923" i="20" s="1"/>
  <c r="L2915" i="20"/>
  <c r="M2915" i="20" s="1"/>
  <c r="N2915" i="20" s="1"/>
  <c r="L2903" i="20"/>
  <c r="M2903" i="20" s="1"/>
  <c r="N2903" i="20" s="1"/>
  <c r="L2871" i="20"/>
  <c r="M2871" i="20" s="1"/>
  <c r="N2871" i="20" s="1"/>
  <c r="L2859" i="20"/>
  <c r="M2859" i="20" s="1"/>
  <c r="N2859" i="20" s="1"/>
  <c r="L2805" i="20"/>
  <c r="M2805" i="20" s="1"/>
  <c r="N2805" i="20" s="1"/>
  <c r="L2777" i="20"/>
  <c r="M2777" i="20" s="1"/>
  <c r="N2777" i="20" s="1"/>
  <c r="L2773" i="20"/>
  <c r="M2773" i="20" s="1"/>
  <c r="N2773" i="20" s="1"/>
  <c r="L2717" i="20"/>
  <c r="M2717" i="20" s="1"/>
  <c r="L2705" i="20"/>
  <c r="M2705" i="20" s="1"/>
  <c r="N2705" i="20" s="1"/>
  <c r="L2693" i="20"/>
  <c r="M2693" i="20" s="1"/>
  <c r="L2685" i="20"/>
  <c r="M2685" i="20" s="1"/>
  <c r="N2685" i="20" s="1"/>
  <c r="L2677" i="20"/>
  <c r="M2677" i="20" s="1"/>
  <c r="L2661" i="20"/>
  <c r="M2661" i="20" s="1"/>
  <c r="L2653" i="20"/>
  <c r="M2653" i="20" s="1"/>
  <c r="N2653" i="20" s="1"/>
  <c r="L2645" i="20"/>
  <c r="M2645" i="20" s="1"/>
  <c r="N2645" i="20" s="1"/>
  <c r="L2631" i="20"/>
  <c r="M2631" i="20" s="1"/>
  <c r="N2631" i="20" s="1"/>
  <c r="L2627" i="20"/>
  <c r="M2627" i="20" s="1"/>
  <c r="N2627" i="20" s="1"/>
  <c r="L2623" i="20"/>
  <c r="M2623" i="20" s="1"/>
  <c r="N2623" i="20" s="1"/>
  <c r="L2563" i="20"/>
  <c r="M2563" i="20" s="1"/>
  <c r="L2517" i="20"/>
  <c r="M2517" i="20" s="1"/>
  <c r="N2517" i="20" s="1"/>
  <c r="L2447" i="20"/>
  <c r="M2447" i="20" s="1"/>
  <c r="L2367" i="20"/>
  <c r="M2367" i="20" s="1"/>
  <c r="N2367" i="20" s="1"/>
  <c r="L2363" i="20"/>
  <c r="M2363" i="20" s="1"/>
  <c r="N2363" i="20" s="1"/>
  <c r="L2359" i="20"/>
  <c r="M2359" i="20" s="1"/>
  <c r="L2353" i="20"/>
  <c r="M2353" i="20" s="1"/>
  <c r="N2353" i="20" s="1"/>
  <c r="L2345" i="20"/>
  <c r="M2345" i="20" s="1"/>
  <c r="N2345" i="20" s="1"/>
  <c r="L2341" i="20"/>
  <c r="M2341" i="20" s="1"/>
  <c r="N2341" i="20" s="1"/>
  <c r="L2337" i="20"/>
  <c r="M2337" i="20" s="1"/>
  <c r="N2337" i="20" s="1"/>
  <c r="L2329" i="20"/>
  <c r="M2329" i="20" s="1"/>
  <c r="N2329" i="20" s="1"/>
  <c r="L2321" i="20"/>
  <c r="M2321" i="20" s="1"/>
  <c r="L2281" i="20"/>
  <c r="M2281" i="20" s="1"/>
  <c r="N2281" i="20" s="1"/>
  <c r="L2273" i="20"/>
  <c r="M2273" i="20" s="1"/>
  <c r="L2269" i="20"/>
  <c r="M2269" i="20" s="1"/>
  <c r="L2265" i="20"/>
  <c r="M2265" i="20" s="1"/>
  <c r="N2265" i="20" s="1"/>
  <c r="L2259" i="20"/>
  <c r="M2259" i="20" s="1"/>
  <c r="L2243" i="20"/>
  <c r="M2243" i="20" s="1"/>
  <c r="L1929" i="20"/>
  <c r="M1929" i="20" s="1"/>
  <c r="L1859" i="20"/>
  <c r="M1859" i="20" s="1"/>
  <c r="N1859" i="20" s="1"/>
  <c r="L1857" i="20"/>
  <c r="M1857" i="20" s="1"/>
  <c r="L1855" i="20"/>
  <c r="M1855" i="20" s="1"/>
  <c r="L1845" i="20"/>
  <c r="M1845" i="20" s="1"/>
  <c r="L1827" i="20"/>
  <c r="M1827" i="20" s="1"/>
  <c r="L1825" i="20"/>
  <c r="M1825" i="20" s="1"/>
  <c r="N1825" i="20" s="1"/>
  <c r="L1823" i="20"/>
  <c r="M1823" i="20" s="1"/>
  <c r="N1823" i="20" s="1"/>
  <c r="L1813" i="20"/>
  <c r="M1813" i="20" s="1"/>
  <c r="N1813" i="20" s="1"/>
  <c r="L1791" i="20"/>
  <c r="M1791" i="20" s="1"/>
  <c r="N1791" i="20" s="1"/>
  <c r="L1759" i="20"/>
  <c r="M1759" i="20" s="1"/>
  <c r="N1759" i="20" s="1"/>
  <c r="L1723" i="20"/>
  <c r="M1723" i="20" s="1"/>
  <c r="N1723" i="20" s="1"/>
  <c r="L1697" i="20"/>
  <c r="M1697" i="20" s="1"/>
  <c r="L1679" i="20"/>
  <c r="M1679" i="20" s="1"/>
  <c r="L1655" i="20"/>
  <c r="M1655" i="20" s="1"/>
  <c r="N1655" i="20" s="1"/>
  <c r="L1609" i="20"/>
  <c r="M1609" i="20" s="1"/>
  <c r="N1609" i="20" s="1"/>
  <c r="L3712" i="20"/>
  <c r="M3712" i="20" s="1"/>
  <c r="N3712" i="20" s="1"/>
  <c r="L3704" i="20"/>
  <c r="M3704" i="20" s="1"/>
  <c r="N3704" i="20" s="1"/>
  <c r="L3696" i="20"/>
  <c r="M3696" i="20" s="1"/>
  <c r="N3696" i="20" s="1"/>
  <c r="L3688" i="20"/>
  <c r="M3688" i="20" s="1"/>
  <c r="N3688" i="20" s="1"/>
  <c r="L3680" i="20"/>
  <c r="M3680" i="20" s="1"/>
  <c r="N3680" i="20" s="1"/>
  <c r="L3672" i="20"/>
  <c r="M3672" i="20" s="1"/>
  <c r="N3672" i="20" s="1"/>
  <c r="L3664" i="20"/>
  <c r="M3664" i="20" s="1"/>
  <c r="N3664" i="20" s="1"/>
  <c r="L3653" i="20"/>
  <c r="M3653" i="20" s="1"/>
  <c r="N3653" i="20" s="1"/>
  <c r="L3645" i="20"/>
  <c r="M3645" i="20" s="1"/>
  <c r="N3645" i="20" s="1"/>
  <c r="L3637" i="20"/>
  <c r="M3637" i="20" s="1"/>
  <c r="N3637" i="20" s="1"/>
  <c r="L3623" i="20"/>
  <c r="M3623" i="20" s="1"/>
  <c r="N3623" i="20" s="1"/>
  <c r="L3622" i="20"/>
  <c r="M3622" i="20" s="1"/>
  <c r="N3622" i="20" s="1"/>
  <c r="L3617" i="20"/>
  <c r="M3617" i="20" s="1"/>
  <c r="N3617" i="20" s="1"/>
  <c r="L3610" i="20"/>
  <c r="M3610" i="20" s="1"/>
  <c r="L3607" i="20"/>
  <c r="M3607" i="20" s="1"/>
  <c r="N3607" i="20" s="1"/>
  <c r="L3600" i="20"/>
  <c r="M3600" i="20" s="1"/>
  <c r="L3581" i="20"/>
  <c r="M3581" i="20" s="1"/>
  <c r="N3581" i="20" s="1"/>
  <c r="L3579" i="20"/>
  <c r="M3579" i="20" s="1"/>
  <c r="L3573" i="20"/>
  <c r="M3573" i="20" s="1"/>
  <c r="N3573" i="20" s="1"/>
  <c r="L3571" i="20"/>
  <c r="M3571" i="20" s="1"/>
  <c r="N3571" i="20" s="1"/>
  <c r="L3565" i="20"/>
  <c r="M3565" i="20" s="1"/>
  <c r="N3565" i="20" s="1"/>
  <c r="L3557" i="20"/>
  <c r="M3557" i="20" s="1"/>
  <c r="N3557" i="20" s="1"/>
  <c r="L3555" i="20"/>
  <c r="M3555" i="20" s="1"/>
  <c r="N3555" i="20" s="1"/>
  <c r="L3552" i="20"/>
  <c r="M3552" i="20" s="1"/>
  <c r="N3552" i="20" s="1"/>
  <c r="L3544" i="20"/>
  <c r="M3544" i="20" s="1"/>
  <c r="N3544" i="20" s="1"/>
  <c r="L3530" i="20"/>
  <c r="M3530" i="20" s="1"/>
  <c r="L3529" i="20"/>
  <c r="M3529" i="20" s="1"/>
  <c r="N3529" i="20" s="1"/>
  <c r="L3524" i="20"/>
  <c r="M3524" i="20" s="1"/>
  <c r="N3524" i="20" s="1"/>
  <c r="L3510" i="20"/>
  <c r="M3510" i="20" s="1"/>
  <c r="N3510" i="20" s="1"/>
  <c r="L3506" i="20"/>
  <c r="M3506" i="20" s="1"/>
  <c r="L3499" i="20"/>
  <c r="M3499" i="20" s="1"/>
  <c r="L3497" i="20"/>
  <c r="M3497" i="20" s="1"/>
  <c r="N3497" i="20" s="1"/>
  <c r="L3491" i="20"/>
  <c r="M3491" i="20" s="1"/>
  <c r="N3491" i="20" s="1"/>
  <c r="L3486" i="20"/>
  <c r="M3486" i="20" s="1"/>
  <c r="N3486" i="20" s="1"/>
  <c r="L3485" i="20"/>
  <c r="M3485" i="20" s="1"/>
  <c r="L3482" i="20"/>
  <c r="M3482" i="20" s="1"/>
  <c r="L3473" i="20"/>
  <c r="M3473" i="20" s="1"/>
  <c r="N3473" i="20" s="1"/>
  <c r="L3467" i="20"/>
  <c r="M3467" i="20" s="1"/>
  <c r="N3467" i="20" s="1"/>
  <c r="L3462" i="20"/>
  <c r="M3462" i="20" s="1"/>
  <c r="L3461" i="20"/>
  <c r="M3461" i="20" s="1"/>
  <c r="N3461" i="20" s="1"/>
  <c r="L3458" i="20"/>
  <c r="M3458" i="20" s="1"/>
  <c r="L3451" i="20"/>
  <c r="M3451" i="20" s="1"/>
  <c r="L3446" i="20"/>
  <c r="M3446" i="20" s="1"/>
  <c r="N3446" i="20" s="1"/>
  <c r="L3438" i="20"/>
  <c r="M3438" i="20" s="1"/>
  <c r="N3438" i="20" s="1"/>
  <c r="L3432" i="20"/>
  <c r="M3432" i="20" s="1"/>
  <c r="N3432" i="20" s="1"/>
  <c r="L3426" i="20"/>
  <c r="M3426" i="20" s="1"/>
  <c r="N3426" i="20" s="1"/>
  <c r="L3417" i="20"/>
  <c r="M3417" i="20" s="1"/>
  <c r="L3409" i="20"/>
  <c r="M3409" i="20" s="1"/>
  <c r="N3409" i="20" s="1"/>
  <c r="L3372" i="20"/>
  <c r="M3372" i="20" s="1"/>
  <c r="L3364" i="20"/>
  <c r="M3364" i="20" s="1"/>
  <c r="L3356" i="20"/>
  <c r="M3356" i="20" s="1"/>
  <c r="N3356" i="20" s="1"/>
  <c r="L3348" i="20"/>
  <c r="M3348" i="20" s="1"/>
  <c r="N3348" i="20" s="1"/>
  <c r="L3340" i="20"/>
  <c r="M3340" i="20" s="1"/>
  <c r="L3332" i="20"/>
  <c r="M3332" i="20" s="1"/>
  <c r="N3332" i="20" s="1"/>
  <c r="L3324" i="20"/>
  <c r="M3324" i="20" s="1"/>
  <c r="N3324" i="20" s="1"/>
  <c r="L3316" i="20"/>
  <c r="M3316" i="20" s="1"/>
  <c r="L3308" i="20"/>
  <c r="M3308" i="20" s="1"/>
  <c r="N3308" i="20" s="1"/>
  <c r="L1660" i="20"/>
  <c r="M1660" i="20" s="1"/>
  <c r="N1660" i="20" s="1"/>
  <c r="L1594" i="20"/>
  <c r="M1594" i="20" s="1"/>
  <c r="N1594" i="20" s="1"/>
  <c r="L1562" i="20"/>
  <c r="M1562" i="20" s="1"/>
  <c r="L1530" i="20"/>
  <c r="M1530" i="20" s="1"/>
  <c r="N1530" i="20" s="1"/>
  <c r="L1498" i="20"/>
  <c r="M1498" i="20" s="1"/>
  <c r="L1466" i="20"/>
  <c r="M1466" i="20" s="1"/>
  <c r="N1466" i="20" s="1"/>
  <c r="L1450" i="20"/>
  <c r="M1450" i="20" s="1"/>
  <c r="L1058" i="20"/>
  <c r="M1058" i="20" s="1"/>
  <c r="N1058" i="20" s="1"/>
  <c r="L1026" i="20"/>
  <c r="M1026" i="20" s="1"/>
  <c r="L966" i="20"/>
  <c r="M966" i="20" s="1"/>
  <c r="L950" i="20"/>
  <c r="M950" i="20" s="1"/>
  <c r="L914" i="20"/>
  <c r="M914" i="20" s="1"/>
  <c r="N914" i="20" s="1"/>
  <c r="L908" i="20"/>
  <c r="M908" i="20" s="1"/>
  <c r="L858" i="20"/>
  <c r="M858" i="20" s="1"/>
  <c r="L842" i="20"/>
  <c r="M842" i="20" s="1"/>
  <c r="L778" i="20"/>
  <c r="M778" i="20" s="1"/>
  <c r="N778" i="20" s="1"/>
  <c r="L708" i="20"/>
  <c r="M708" i="20" s="1"/>
  <c r="N708" i="20" s="1"/>
  <c r="L666" i="20"/>
  <c r="M666" i="20" s="1"/>
  <c r="N666" i="20" s="1"/>
  <c r="L634" i="20"/>
  <c r="M634" i="20" s="1"/>
  <c r="L602" i="20"/>
  <c r="M602" i="20" s="1"/>
  <c r="N602" i="20" s="1"/>
  <c r="L548" i="20"/>
  <c r="M548" i="20" s="1"/>
  <c r="N548" i="20" s="1"/>
  <c r="N238" i="20"/>
  <c r="N168" i="20"/>
  <c r="L2668" i="20"/>
  <c r="M2668" i="20" s="1"/>
  <c r="N2668" i="20" s="1"/>
  <c r="L2596" i="20"/>
  <c r="M2596" i="20" s="1"/>
  <c r="N2596" i="20" s="1"/>
  <c r="L2549" i="20"/>
  <c r="M2549" i="20" s="1"/>
  <c r="N2549" i="20" s="1"/>
  <c r="L2540" i="20"/>
  <c r="M2540" i="20" s="1"/>
  <c r="N2540" i="20" s="1"/>
  <c r="L2530" i="20"/>
  <c r="M2530" i="20" s="1"/>
  <c r="L2343" i="20"/>
  <c r="M2343" i="20" s="1"/>
  <c r="N2343" i="20" s="1"/>
  <c r="L3630" i="20"/>
  <c r="M3630" i="20" s="1"/>
  <c r="N3630" i="20" s="1"/>
  <c r="L3619" i="20"/>
  <c r="M3619" i="20" s="1"/>
  <c r="N3619" i="20" s="1"/>
  <c r="L3606" i="20"/>
  <c r="M3606" i="20" s="1"/>
  <c r="L3595" i="20"/>
  <c r="M3595" i="20" s="1"/>
  <c r="N3595" i="20" s="1"/>
  <c r="L3587" i="20"/>
  <c r="M3587" i="20" s="1"/>
  <c r="N3587" i="20" s="1"/>
  <c r="L3537" i="20"/>
  <c r="M3537" i="20" s="1"/>
  <c r="N3537" i="20" s="1"/>
  <c r="L3517" i="20"/>
  <c r="M3517" i="20" s="1"/>
  <c r="N3517" i="20" s="1"/>
  <c r="L3481" i="20"/>
  <c r="M3481" i="20" s="1"/>
  <c r="N3481" i="20" s="1"/>
  <c r="L3457" i="20"/>
  <c r="M3457" i="20" s="1"/>
  <c r="L3442" i="20"/>
  <c r="M3442" i="20" s="1"/>
  <c r="N3442" i="20" s="1"/>
  <c r="L3434" i="20"/>
  <c r="M3434" i="20" s="1"/>
  <c r="N3434" i="20" s="1"/>
  <c r="L3425" i="20"/>
  <c r="M3425" i="20" s="1"/>
  <c r="N3425" i="20" s="1"/>
  <c r="L3401" i="20"/>
  <c r="M3401" i="20" s="1"/>
  <c r="N3401" i="20" s="1"/>
  <c r="L3390" i="20"/>
  <c r="M3390" i="20" s="1"/>
  <c r="N3390" i="20" s="1"/>
  <c r="L3708" i="20"/>
  <c r="M3708" i="20" s="1"/>
  <c r="N3708" i="20" s="1"/>
  <c r="L3700" i="20"/>
  <c r="M3700" i="20" s="1"/>
  <c r="N3700" i="20" s="1"/>
  <c r="L3692" i="20"/>
  <c r="M3692" i="20" s="1"/>
  <c r="N3692" i="20" s="1"/>
  <c r="L3684" i="20"/>
  <c r="M3684" i="20" s="1"/>
  <c r="N3684" i="20" s="1"/>
  <c r="L3676" i="20"/>
  <c r="M3676" i="20" s="1"/>
  <c r="N3676" i="20" s="1"/>
  <c r="L3668" i="20"/>
  <c r="M3668" i="20" s="1"/>
  <c r="N3668" i="20" s="1"/>
  <c r="L3657" i="20"/>
  <c r="M3657" i="20" s="1"/>
  <c r="N3657" i="20" s="1"/>
  <c r="L3649" i="20"/>
  <c r="M3649" i="20" s="1"/>
  <c r="N3649" i="20" s="1"/>
  <c r="L3641" i="20"/>
  <c r="M3641" i="20" s="1"/>
  <c r="L3633" i="20"/>
  <c r="M3633" i="20" s="1"/>
  <c r="N3633" i="20" s="1"/>
  <c r="L3627" i="20"/>
  <c r="M3627" i="20" s="1"/>
  <c r="N3627" i="20" s="1"/>
  <c r="L3618" i="20"/>
  <c r="M3618" i="20" s="1"/>
  <c r="N3618" i="20" s="1"/>
  <c r="L3609" i="20"/>
  <c r="M3609" i="20" s="1"/>
  <c r="N3609" i="20" s="1"/>
  <c r="L3603" i="20"/>
  <c r="M3603" i="20" s="1"/>
  <c r="L3602" i="20"/>
  <c r="M3602" i="20" s="1"/>
  <c r="L3592" i="20"/>
  <c r="M3592" i="20" s="1"/>
  <c r="N3592" i="20" s="1"/>
  <c r="L3578" i="20"/>
  <c r="M3578" i="20" s="1"/>
  <c r="N3578" i="20" s="1"/>
  <c r="L3570" i="20"/>
  <c r="M3570" i="20" s="1"/>
  <c r="N3570" i="20" s="1"/>
  <c r="L3553" i="20"/>
  <c r="M3553" i="20" s="1"/>
  <c r="N3553" i="20" s="1"/>
  <c r="L3545" i="20"/>
  <c r="M3545" i="20" s="1"/>
  <c r="N3545" i="20" s="1"/>
  <c r="L3533" i="20"/>
  <c r="M3533" i="20" s="1"/>
  <c r="N3533" i="20" s="1"/>
  <c r="L3531" i="20"/>
  <c r="M3531" i="20" s="1"/>
  <c r="N3531" i="20" s="1"/>
  <c r="L3528" i="20"/>
  <c r="M3528" i="20" s="1"/>
  <c r="N3528" i="20" s="1"/>
  <c r="L3525" i="20"/>
  <c r="M3525" i="20" s="1"/>
  <c r="N3525" i="20" s="1"/>
  <c r="L3520" i="20"/>
  <c r="M3520" i="20" s="1"/>
  <c r="N3520" i="20" s="1"/>
  <c r="L3515" i="20"/>
  <c r="M3515" i="20" s="1"/>
  <c r="N3515" i="20" s="1"/>
  <c r="L3507" i="20"/>
  <c r="M3507" i="20" s="1"/>
  <c r="N3507" i="20" s="1"/>
  <c r="L3502" i="20"/>
  <c r="M3502" i="20" s="1"/>
  <c r="N3502" i="20" s="1"/>
  <c r="L3501" i="20"/>
  <c r="M3501" i="20" s="1"/>
  <c r="N3501" i="20" s="1"/>
  <c r="L3490" i="20"/>
  <c r="M3490" i="20" s="1"/>
  <c r="N3490" i="20" s="1"/>
  <c r="L3483" i="20"/>
  <c r="M3483" i="20" s="1"/>
  <c r="N3483" i="20" s="1"/>
  <c r="L3478" i="20"/>
  <c r="M3478" i="20" s="1"/>
  <c r="N3478" i="20" s="1"/>
  <c r="L3470" i="20"/>
  <c r="M3470" i="20" s="1"/>
  <c r="L3466" i="20"/>
  <c r="M3466" i="20" s="1"/>
  <c r="N3466" i="20" s="1"/>
  <c r="L3459" i="20"/>
  <c r="M3459" i="20" s="1"/>
  <c r="N3459" i="20" s="1"/>
  <c r="L3454" i="20"/>
  <c r="M3454" i="20" s="1"/>
  <c r="N3454" i="20" s="1"/>
  <c r="L3453" i="20"/>
  <c r="M3453" i="20" s="1"/>
  <c r="L3450" i="20"/>
  <c r="M3450" i="20" s="1"/>
  <c r="N3450" i="20" s="1"/>
  <c r="L3433" i="20"/>
  <c r="M3433" i="20" s="1"/>
  <c r="N3433" i="20" s="1"/>
  <c r="L3422" i="20"/>
  <c r="M3422" i="20" s="1"/>
  <c r="N3422" i="20" s="1"/>
  <c r="L3416" i="20"/>
  <c r="M3416" i="20" s="1"/>
  <c r="N3416" i="20" s="1"/>
  <c r="L3408" i="20"/>
  <c r="M3408" i="20" s="1"/>
  <c r="N3408" i="20" s="1"/>
  <c r="L3403" i="20"/>
  <c r="M3403" i="20" s="1"/>
  <c r="N3403" i="20" s="1"/>
  <c r="L3398" i="20"/>
  <c r="M3398" i="20" s="1"/>
  <c r="N3398" i="20" s="1"/>
  <c r="L3368" i="20"/>
  <c r="M3368" i="20" s="1"/>
  <c r="N3368" i="20" s="1"/>
  <c r="L3360" i="20"/>
  <c r="M3360" i="20" s="1"/>
  <c r="N3360" i="20" s="1"/>
  <c r="L3352" i="20"/>
  <c r="M3352" i="20" s="1"/>
  <c r="N3352" i="20" s="1"/>
  <c r="L3344" i="20"/>
  <c r="M3344" i="20" s="1"/>
  <c r="N3344" i="20" s="1"/>
  <c r="L3336" i="20"/>
  <c r="M3336" i="20" s="1"/>
  <c r="N3336" i="20" s="1"/>
  <c r="L3328" i="20"/>
  <c r="M3328" i="20" s="1"/>
  <c r="N3328" i="20" s="1"/>
  <c r="L3320" i="20"/>
  <c r="M3320" i="20" s="1"/>
  <c r="N3320" i="20" s="1"/>
  <c r="L3300" i="20"/>
  <c r="M3300" i="20" s="1"/>
  <c r="N3300" i="20" s="1"/>
  <c r="L3292" i="20"/>
  <c r="M3292" i="20" s="1"/>
  <c r="L3284" i="20"/>
  <c r="M3284" i="20" s="1"/>
  <c r="N3284" i="20" s="1"/>
  <c r="L3276" i="20"/>
  <c r="M3276" i="20" s="1"/>
  <c r="N3276" i="20" s="1"/>
  <c r="L3268" i="20"/>
  <c r="M3268" i="20" s="1"/>
  <c r="N3268" i="20" s="1"/>
  <c r="L3260" i="20"/>
  <c r="M3260" i="20" s="1"/>
  <c r="N3260" i="20" s="1"/>
  <c r="L3252" i="20"/>
  <c r="M3252" i="20" s="1"/>
  <c r="N3252" i="20" s="1"/>
  <c r="L3244" i="20"/>
  <c r="M3244" i="20" s="1"/>
  <c r="N3244" i="20" s="1"/>
  <c r="L3236" i="20"/>
  <c r="M3236" i="20" s="1"/>
  <c r="N3236" i="20" s="1"/>
  <c r="L3228" i="20"/>
  <c r="M3228" i="20" s="1"/>
  <c r="N3228" i="20" s="1"/>
  <c r="L3238" i="20"/>
  <c r="M3238" i="20" s="1"/>
  <c r="L3230" i="20"/>
  <c r="M3230" i="20" s="1"/>
  <c r="L3312" i="20"/>
  <c r="M3312" i="20" s="1"/>
  <c r="N3312" i="20" s="1"/>
  <c r="L3304" i="20"/>
  <c r="M3304" i="20" s="1"/>
  <c r="N3304" i="20" s="1"/>
  <c r="L3296" i="20"/>
  <c r="M3296" i="20" s="1"/>
  <c r="N3296" i="20" s="1"/>
  <c r="L3288" i="20"/>
  <c r="M3288" i="20" s="1"/>
  <c r="L3280" i="20"/>
  <c r="M3280" i="20" s="1"/>
  <c r="N3280" i="20" s="1"/>
  <c r="L3272" i="20"/>
  <c r="M3272" i="20" s="1"/>
  <c r="N3272" i="20" s="1"/>
  <c r="L3264" i="20"/>
  <c r="M3264" i="20" s="1"/>
  <c r="N3264" i="20" s="1"/>
  <c r="L3256" i="20"/>
  <c r="M3256" i="20" s="1"/>
  <c r="N3256" i="20" s="1"/>
  <c r="L3248" i="20"/>
  <c r="M3248" i="20" s="1"/>
  <c r="N3248" i="20" s="1"/>
  <c r="L3240" i="20"/>
  <c r="M3240" i="20" s="1"/>
  <c r="N3240" i="20" s="1"/>
  <c r="L3232" i="20"/>
  <c r="M3232" i="20" s="1"/>
  <c r="N3232" i="20" s="1"/>
  <c r="L3605" i="20"/>
  <c r="M3605" i="20" s="1"/>
  <c r="N3605" i="20" s="1"/>
  <c r="L3562" i="20"/>
  <c r="M3562" i="20" s="1"/>
  <c r="N3562" i="20" s="1"/>
  <c r="L3554" i="20"/>
  <c r="M3554" i="20" s="1"/>
  <c r="L3547" i="20"/>
  <c r="M3547" i="20" s="1"/>
  <c r="N3547" i="20" s="1"/>
  <c r="L3599" i="20"/>
  <c r="M3599" i="20" s="1"/>
  <c r="N3599" i="20" s="1"/>
  <c r="L3601" i="20"/>
  <c r="M3601" i="20" s="1"/>
  <c r="N3601" i="20" s="1"/>
  <c r="L3597" i="20"/>
  <c r="M3597" i="20" s="1"/>
  <c r="L3594" i="20"/>
  <c r="M3594" i="20" s="1"/>
  <c r="N3594" i="20" s="1"/>
  <c r="L3563" i="20"/>
  <c r="M3563" i="20" s="1"/>
  <c r="L3546" i="20"/>
  <c r="M3546" i="20" s="1"/>
  <c r="N3546" i="20" s="1"/>
  <c r="L3419" i="20"/>
  <c r="M3419" i="20" s="1"/>
  <c r="N3419" i="20" s="1"/>
  <c r="L3505" i="20"/>
  <c r="M3505" i="20" s="1"/>
  <c r="N3505" i="20" s="1"/>
  <c r="L3494" i="20"/>
  <c r="M3494" i="20" s="1"/>
  <c r="N3494" i="20" s="1"/>
  <c r="L3435" i="20"/>
  <c r="M3435" i="20" s="1"/>
  <c r="L3411" i="20"/>
  <c r="M3411" i="20" s="1"/>
  <c r="N3411" i="20" s="1"/>
  <c r="L3521" i="20"/>
  <c r="M3521" i="20" s="1"/>
  <c r="L3443" i="20"/>
  <c r="M3443" i="20" s="1"/>
  <c r="N3443" i="20" s="1"/>
  <c r="L3518" i="20"/>
  <c r="M3518" i="20" s="1"/>
  <c r="N3518" i="20" s="1"/>
  <c r="L3427" i="20"/>
  <c r="M3427" i="20" s="1"/>
  <c r="L3381" i="20"/>
  <c r="M3381" i="20" s="1"/>
  <c r="N3381" i="20" s="1"/>
  <c r="L3386" i="20"/>
  <c r="M3386" i="20" s="1"/>
  <c r="N3386" i="20" s="1"/>
  <c r="L3378" i="20"/>
  <c r="M3378" i="20" s="1"/>
  <c r="N3378" i="20" s="1"/>
  <c r="L3394" i="20"/>
  <c r="M3394" i="20" s="1"/>
  <c r="N3394" i="20" s="1"/>
  <c r="L2713" i="20"/>
  <c r="M2713" i="20" s="1"/>
  <c r="N2713" i="20" s="1"/>
  <c r="L2605" i="20"/>
  <c r="M2605" i="20" s="1"/>
  <c r="N2605" i="20" s="1"/>
  <c r="L2577" i="20"/>
  <c r="M2577" i="20" s="1"/>
  <c r="N2577" i="20" s="1"/>
  <c r="L2553" i="20"/>
  <c r="M2553" i="20" s="1"/>
  <c r="N2553" i="20" s="1"/>
  <c r="L2377" i="20"/>
  <c r="M2377" i="20" s="1"/>
  <c r="N2377" i="20" s="1"/>
  <c r="L2231" i="20"/>
  <c r="M2231" i="20" s="1"/>
  <c r="N2231" i="20" s="1"/>
  <c r="L2609" i="20"/>
  <c r="M2609" i="20" s="1"/>
  <c r="N2609" i="20" s="1"/>
  <c r="L2529" i="20"/>
  <c r="M2529" i="20" s="1"/>
  <c r="N2529" i="20" s="1"/>
  <c r="L2214" i="20"/>
  <c r="M2214" i="20" s="1"/>
  <c r="N2214" i="20" s="1"/>
  <c r="L2202" i="20"/>
  <c r="M2202" i="20" s="1"/>
  <c r="L2174" i="20"/>
  <c r="M2174" i="20" s="1"/>
  <c r="N2174" i="20" s="1"/>
  <c r="L2171" i="20"/>
  <c r="M2171" i="20" s="1"/>
  <c r="N2171" i="20" s="1"/>
  <c r="L2130" i="20"/>
  <c r="M2130" i="20" s="1"/>
  <c r="N2130" i="20" s="1"/>
  <c r="L2127" i="20"/>
  <c r="M2127" i="20" s="1"/>
  <c r="N2127" i="20" s="1"/>
  <c r="L2102" i="20"/>
  <c r="M2102" i="20" s="1"/>
  <c r="N2102" i="20" s="1"/>
  <c r="L2099" i="20"/>
  <c r="M2099" i="20" s="1"/>
  <c r="N2099" i="20" s="1"/>
  <c r="L2035" i="20"/>
  <c r="M2035" i="20" s="1"/>
  <c r="L1966" i="20"/>
  <c r="M1966" i="20" s="1"/>
  <c r="N1966" i="20" s="1"/>
  <c r="L1963" i="20"/>
  <c r="M1963" i="20" s="1"/>
  <c r="N1963" i="20" s="1"/>
  <c r="L1954" i="20"/>
  <c r="M1954" i="20" s="1"/>
  <c r="N1954" i="20" s="1"/>
  <c r="L1951" i="20"/>
  <c r="M1951" i="20" s="1"/>
  <c r="N1951" i="20" s="1"/>
  <c r="L1883" i="20"/>
  <c r="M1883" i="20" s="1"/>
  <c r="N1883" i="20" s="1"/>
  <c r="L1875" i="20"/>
  <c r="M1875" i="20" s="1"/>
  <c r="N1875" i="20" s="1"/>
  <c r="L1858" i="20"/>
  <c r="M1858" i="20" s="1"/>
  <c r="N1858" i="20" s="1"/>
  <c r="L1850" i="20"/>
  <c r="M1850" i="20" s="1"/>
  <c r="N1850" i="20" s="1"/>
  <c r="L1842" i="20"/>
  <c r="M1842" i="20" s="1"/>
  <c r="N1842" i="20" s="1"/>
  <c r="L1834" i="20"/>
  <c r="M1834" i="20" s="1"/>
  <c r="L1826" i="20"/>
  <c r="M1826" i="20" s="1"/>
  <c r="N1826" i="20" s="1"/>
  <c r="L1818" i="20"/>
  <c r="M1818" i="20" s="1"/>
  <c r="N1818" i="20" s="1"/>
  <c r="L1801" i="20"/>
  <c r="M1801" i="20" s="1"/>
  <c r="N1801" i="20" s="1"/>
  <c r="L1793" i="20"/>
  <c r="M1793" i="20" s="1"/>
  <c r="L1785" i="20"/>
  <c r="M1785" i="20" s="1"/>
  <c r="L1769" i="20"/>
  <c r="M1769" i="20" s="1"/>
  <c r="N1769" i="20" s="1"/>
  <c r="L1753" i="20"/>
  <c r="M1753" i="20" s="1"/>
  <c r="N1753" i="20" s="1"/>
  <c r="L1745" i="20"/>
  <c r="M1745" i="20" s="1"/>
  <c r="N1745" i="20" s="1"/>
  <c r="L1737" i="20"/>
  <c r="M1737" i="20" s="1"/>
  <c r="L1731" i="20"/>
  <c r="M1731" i="20" s="1"/>
  <c r="N1731" i="20" s="1"/>
  <c r="L1705" i="20"/>
  <c r="M1705" i="20" s="1"/>
  <c r="N1705" i="20" s="1"/>
  <c r="L1704" i="20"/>
  <c r="M1704" i="20" s="1"/>
  <c r="N1704" i="20" s="1"/>
  <c r="L1699" i="20"/>
  <c r="M1699" i="20" s="1"/>
  <c r="N1699" i="20" s="1"/>
  <c r="L1617" i="20"/>
  <c r="M1617" i="20" s="1"/>
  <c r="L1616" i="20"/>
  <c r="M1616" i="20" s="1"/>
  <c r="N1616" i="20" s="1"/>
  <c r="L1606" i="20"/>
  <c r="M1606" i="20" s="1"/>
  <c r="N1606" i="20" s="1"/>
  <c r="L1601" i="20"/>
  <c r="M1601" i="20" s="1"/>
  <c r="N1601" i="20" s="1"/>
  <c r="L1600" i="20"/>
  <c r="M1600" i="20" s="1"/>
  <c r="N1600" i="20" s="1"/>
  <c r="L1590" i="20"/>
  <c r="M1590" i="20" s="1"/>
  <c r="L1585" i="20"/>
  <c r="M1585" i="20" s="1"/>
  <c r="L1584" i="20"/>
  <c r="M1584" i="20" s="1"/>
  <c r="L1574" i="20"/>
  <c r="M1574" i="20" s="1"/>
  <c r="L1569" i="20"/>
  <c r="M1569" i="20" s="1"/>
  <c r="N1569" i="20" s="1"/>
  <c r="L1568" i="20"/>
  <c r="M1568" i="20" s="1"/>
  <c r="L1558" i="20"/>
  <c r="M1558" i="20" s="1"/>
  <c r="N1558" i="20" s="1"/>
  <c r="L1553" i="20"/>
  <c r="M1553" i="20" s="1"/>
  <c r="L1552" i="20"/>
  <c r="M1552" i="20" s="1"/>
  <c r="L1510" i="20"/>
  <c r="M1510" i="20" s="1"/>
  <c r="N1510" i="20" s="1"/>
  <c r="L1505" i="20"/>
  <c r="M1505" i="20" s="1"/>
  <c r="N1505" i="20" s="1"/>
  <c r="L1504" i="20"/>
  <c r="M1504" i="20" s="1"/>
  <c r="L1494" i="20"/>
  <c r="M1494" i="20" s="1"/>
  <c r="L1489" i="20"/>
  <c r="M1489" i="20" s="1"/>
  <c r="L1488" i="20"/>
  <c r="M1488" i="20" s="1"/>
  <c r="N1488" i="20" s="1"/>
  <c r="L1478" i="20"/>
  <c r="M1478" i="20" s="1"/>
  <c r="N1478" i="20" s="1"/>
  <c r="L1473" i="20"/>
  <c r="M1473" i="20" s="1"/>
  <c r="L1472" i="20"/>
  <c r="M1472" i="20" s="1"/>
  <c r="N1472" i="20" s="1"/>
  <c r="L1462" i="20"/>
  <c r="M1462" i="20" s="1"/>
  <c r="N1462" i="20" s="1"/>
  <c r="L1456" i="20"/>
  <c r="M1456" i="20" s="1"/>
  <c r="N1456" i="20" s="1"/>
  <c r="L1446" i="20"/>
  <c r="M1446" i="20" s="1"/>
  <c r="N1446" i="20" s="1"/>
  <c r="L1440" i="20"/>
  <c r="M1440" i="20" s="1"/>
  <c r="N1440" i="20" s="1"/>
  <c r="L1427" i="20"/>
  <c r="M1427" i="20" s="1"/>
  <c r="N1427" i="20" s="1"/>
  <c r="L1167" i="20"/>
  <c r="M1167" i="20" s="1"/>
  <c r="N1167" i="20" s="1"/>
  <c r="L1151" i="20"/>
  <c r="M1151" i="20" s="1"/>
  <c r="N1151" i="20" s="1"/>
  <c r="L1138" i="20"/>
  <c r="M1138" i="20" s="1"/>
  <c r="N1138" i="20" s="1"/>
  <c r="L1124" i="20"/>
  <c r="M1124" i="20" s="1"/>
  <c r="N1124" i="20" s="1"/>
  <c r="L1119" i="20"/>
  <c r="M1119" i="20" s="1"/>
  <c r="N1119" i="20" s="1"/>
  <c r="L1100" i="20"/>
  <c r="M1100" i="20" s="1"/>
  <c r="N1100" i="20" s="1"/>
  <c r="L987" i="20"/>
  <c r="M987" i="20" s="1"/>
  <c r="L930" i="20"/>
  <c r="M930" i="20" s="1"/>
  <c r="N930" i="20" s="1"/>
  <c r="L900" i="20"/>
  <c r="M900" i="20" s="1"/>
  <c r="N900" i="20" s="1"/>
  <c r="L868" i="20"/>
  <c r="M868" i="20" s="1"/>
  <c r="N868" i="20" s="1"/>
  <c r="L797" i="20"/>
  <c r="M797" i="20" s="1"/>
  <c r="N797" i="20" s="1"/>
  <c r="L775" i="20"/>
  <c r="M775" i="20" s="1"/>
  <c r="N775" i="20" s="1"/>
  <c r="L767" i="20"/>
  <c r="M767" i="20" s="1"/>
  <c r="N767" i="20" s="1"/>
  <c r="L2199" i="20"/>
  <c r="M2199" i="20" s="1"/>
  <c r="N2199" i="20" s="1"/>
  <c r="L2186" i="20"/>
  <c r="M2186" i="20" s="1"/>
  <c r="N2186" i="20" s="1"/>
  <c r="L2158" i="20"/>
  <c r="M2158" i="20" s="1"/>
  <c r="N2158" i="20" s="1"/>
  <c r="L2146" i="20"/>
  <c r="M2146" i="20" s="1"/>
  <c r="N2146" i="20" s="1"/>
  <c r="L2143" i="20"/>
  <c r="M2143" i="20" s="1"/>
  <c r="N2143" i="20" s="1"/>
  <c r="L2118" i="20"/>
  <c r="M2118" i="20" s="1"/>
  <c r="L2115" i="20"/>
  <c r="M2115" i="20" s="1"/>
  <c r="N2115" i="20" s="1"/>
  <c r="L2086" i="20"/>
  <c r="M2086" i="20" s="1"/>
  <c r="L2083" i="20"/>
  <c r="M2083" i="20" s="1"/>
  <c r="N2083" i="20" s="1"/>
  <c r="L2070" i="20"/>
  <c r="M2070" i="20" s="1"/>
  <c r="N2070" i="20" s="1"/>
  <c r="L2067" i="20"/>
  <c r="M2067" i="20" s="1"/>
  <c r="N2067" i="20" s="1"/>
  <c r="L2054" i="20"/>
  <c r="M2054" i="20" s="1"/>
  <c r="L2051" i="20"/>
  <c r="M2051" i="20" s="1"/>
  <c r="N2051" i="20" s="1"/>
  <c r="L2038" i="20"/>
  <c r="M2038" i="20" s="1"/>
  <c r="N2038" i="20" s="1"/>
  <c r="L2026" i="20"/>
  <c r="M2026" i="20" s="1"/>
  <c r="N2026" i="20" s="1"/>
  <c r="L2023" i="20"/>
  <c r="M2023" i="20" s="1"/>
  <c r="L2011" i="20"/>
  <c r="M2011" i="20" s="1"/>
  <c r="N2011" i="20" s="1"/>
  <c r="L2002" i="20"/>
  <c r="M2002" i="20" s="1"/>
  <c r="N2002" i="20" s="1"/>
  <c r="L1999" i="20"/>
  <c r="M1999" i="20" s="1"/>
  <c r="N1999" i="20" s="1"/>
  <c r="L1991" i="20"/>
  <c r="M1991" i="20" s="1"/>
  <c r="N1991" i="20" s="1"/>
  <c r="L1978" i="20"/>
  <c r="M1978" i="20" s="1"/>
  <c r="N1978" i="20" s="1"/>
  <c r="L1938" i="20"/>
  <c r="M1938" i="20" s="1"/>
  <c r="L1935" i="20"/>
  <c r="M1935" i="20" s="1"/>
  <c r="N1935" i="20" s="1"/>
  <c r="L1866" i="20"/>
  <c r="M1866" i="20" s="1"/>
  <c r="N1866" i="20" s="1"/>
  <c r="L1810" i="20"/>
  <c r="M1810" i="20" s="1"/>
  <c r="N1810" i="20" s="1"/>
  <c r="L1777" i="20"/>
  <c r="M1777" i="20" s="1"/>
  <c r="L1761" i="20"/>
  <c r="M1761" i="20" s="1"/>
  <c r="N1761" i="20" s="1"/>
  <c r="L1736" i="20"/>
  <c r="M1736" i="20" s="1"/>
  <c r="L1673" i="20"/>
  <c r="M1673" i="20" s="1"/>
  <c r="L1672" i="20"/>
  <c r="M1672" i="20" s="1"/>
  <c r="N1672" i="20" s="1"/>
  <c r="L1667" i="20"/>
  <c r="M1667" i="20" s="1"/>
  <c r="N1667" i="20" s="1"/>
  <c r="L1641" i="20"/>
  <c r="M1641" i="20" s="1"/>
  <c r="N1641" i="20" s="1"/>
  <c r="L1640" i="20"/>
  <c r="M1640" i="20" s="1"/>
  <c r="N1640" i="20" s="1"/>
  <c r="L1635" i="20"/>
  <c r="M1635" i="20" s="1"/>
  <c r="L1622" i="20"/>
  <c r="M1622" i="20" s="1"/>
  <c r="N1622" i="20" s="1"/>
  <c r="L1542" i="20"/>
  <c r="M1542" i="20" s="1"/>
  <c r="L1537" i="20"/>
  <c r="M1537" i="20" s="1"/>
  <c r="L1536" i="20"/>
  <c r="M1536" i="20" s="1"/>
  <c r="N1536" i="20" s="1"/>
  <c r="L1526" i="20"/>
  <c r="M1526" i="20" s="1"/>
  <c r="N1526" i="20" s="1"/>
  <c r="L1521" i="20"/>
  <c r="M1521" i="20" s="1"/>
  <c r="L1520" i="20"/>
  <c r="M1520" i="20" s="1"/>
  <c r="N1520" i="20" s="1"/>
  <c r="L2218" i="20"/>
  <c r="M2218" i="20" s="1"/>
  <c r="L2215" i="20"/>
  <c r="M2215" i="20" s="1"/>
  <c r="N2215" i="20" s="1"/>
  <c r="L2206" i="20"/>
  <c r="M2206" i="20" s="1"/>
  <c r="L2203" i="20"/>
  <c r="M2203" i="20" s="1"/>
  <c r="N2203" i="20" s="1"/>
  <c r="L2190" i="20"/>
  <c r="M2190" i="20" s="1"/>
  <c r="N2190" i="20" s="1"/>
  <c r="L2187" i="20"/>
  <c r="M2187" i="20" s="1"/>
  <c r="N2187" i="20" s="1"/>
  <c r="L2178" i="20"/>
  <c r="M2178" i="20" s="1"/>
  <c r="L2175" i="20"/>
  <c r="M2175" i="20" s="1"/>
  <c r="N2175" i="20" s="1"/>
  <c r="L2162" i="20"/>
  <c r="M2162" i="20" s="1"/>
  <c r="N2162" i="20" s="1"/>
  <c r="L2159" i="20"/>
  <c r="M2159" i="20" s="1"/>
  <c r="N2159" i="20" s="1"/>
  <c r="L2150" i="20"/>
  <c r="M2150" i="20" s="1"/>
  <c r="N2150" i="20" s="1"/>
  <c r="L2147" i="20"/>
  <c r="M2147" i="20" s="1"/>
  <c r="L2134" i="20"/>
  <c r="M2134" i="20" s="1"/>
  <c r="N2134" i="20" s="1"/>
  <c r="L2131" i="20"/>
  <c r="M2131" i="20" s="1"/>
  <c r="L2119" i="20"/>
  <c r="M2119" i="20" s="1"/>
  <c r="N2119" i="20" s="1"/>
  <c r="L2106" i="20"/>
  <c r="M2106" i="20" s="1"/>
  <c r="N2106" i="20" s="1"/>
  <c r="L2103" i="20"/>
  <c r="M2103" i="20" s="1"/>
  <c r="N2103" i="20" s="1"/>
  <c r="L2090" i="20"/>
  <c r="M2090" i="20" s="1"/>
  <c r="N2090" i="20" s="1"/>
  <c r="L2087" i="20"/>
  <c r="M2087" i="20" s="1"/>
  <c r="N2087" i="20" s="1"/>
  <c r="L2074" i="20"/>
  <c r="M2074" i="20" s="1"/>
  <c r="L2071" i="20"/>
  <c r="M2071" i="20" s="1"/>
  <c r="L2058" i="20"/>
  <c r="M2058" i="20" s="1"/>
  <c r="N2058" i="20" s="1"/>
  <c r="L2055" i="20"/>
  <c r="M2055" i="20" s="1"/>
  <c r="N2055" i="20" s="1"/>
  <c r="L2042" i="20"/>
  <c r="M2042" i="20" s="1"/>
  <c r="L2039" i="20"/>
  <c r="M2039" i="20" s="1"/>
  <c r="N2039" i="20" s="1"/>
  <c r="L2027" i="20"/>
  <c r="M2027" i="20" s="1"/>
  <c r="N2027" i="20" s="1"/>
  <c r="L2014" i="20"/>
  <c r="M2014" i="20" s="1"/>
  <c r="L2003" i="20"/>
  <c r="M2003" i="20" s="1"/>
  <c r="N2003" i="20" s="1"/>
  <c r="L1994" i="20"/>
  <c r="M1994" i="20" s="1"/>
  <c r="L1982" i="20"/>
  <c r="M1982" i="20" s="1"/>
  <c r="L1979" i="20"/>
  <c r="M1979" i="20" s="1"/>
  <c r="N1979" i="20" s="1"/>
  <c r="L1970" i="20"/>
  <c r="M1970" i="20" s="1"/>
  <c r="N1970" i="20" s="1"/>
  <c r="L1967" i="20"/>
  <c r="M1967" i="20" s="1"/>
  <c r="N1967" i="20" s="1"/>
  <c r="L1958" i="20"/>
  <c r="M1958" i="20" s="1"/>
  <c r="L1955" i="20"/>
  <c r="M1955" i="20" s="1"/>
  <c r="N1955" i="20" s="1"/>
  <c r="L1942" i="20"/>
  <c r="M1942" i="20" s="1"/>
  <c r="L1939" i="20"/>
  <c r="M1939" i="20" s="1"/>
  <c r="N1939" i="20" s="1"/>
  <c r="L1911" i="20"/>
  <c r="M1911" i="20" s="1"/>
  <c r="N1911" i="20" s="1"/>
  <c r="L1909" i="20"/>
  <c r="M1909" i="20" s="1"/>
  <c r="N1909" i="20" s="1"/>
  <c r="L1907" i="20"/>
  <c r="M1907" i="20" s="1"/>
  <c r="N1907" i="20" s="1"/>
  <c r="L1905" i="20"/>
  <c r="M1905" i="20" s="1"/>
  <c r="N1905" i="20" s="1"/>
  <c r="L1903" i="20"/>
  <c r="M1903" i="20" s="1"/>
  <c r="N1903" i="20" s="1"/>
  <c r="L1901" i="20"/>
  <c r="M1901" i="20" s="1"/>
  <c r="N1901" i="20" s="1"/>
  <c r="L1899" i="20"/>
  <c r="M1899" i="20" s="1"/>
  <c r="N1899" i="20" s="1"/>
  <c r="L1897" i="20"/>
  <c r="M1897" i="20" s="1"/>
  <c r="L1895" i="20"/>
  <c r="M1895" i="20" s="1"/>
  <c r="N1895" i="20" s="1"/>
  <c r="L1893" i="20"/>
  <c r="M1893" i="20" s="1"/>
  <c r="N1893" i="20" s="1"/>
  <c r="L1891" i="20"/>
  <c r="M1891" i="20" s="1"/>
  <c r="N1891" i="20" s="1"/>
  <c r="L1889" i="20"/>
  <c r="M1889" i="20" s="1"/>
  <c r="L1887" i="20"/>
  <c r="M1887" i="20" s="1"/>
  <c r="N1887" i="20" s="1"/>
  <c r="L1885" i="20"/>
  <c r="M1885" i="20" s="1"/>
  <c r="N1885" i="20" s="1"/>
  <c r="L1877" i="20"/>
  <c r="M1877" i="20" s="1"/>
  <c r="N1877" i="20" s="1"/>
  <c r="L1869" i="20"/>
  <c r="M1869" i="20" s="1"/>
  <c r="N1869" i="20" s="1"/>
  <c r="L1860" i="20"/>
  <c r="M1860" i="20" s="1"/>
  <c r="N1860" i="20" s="1"/>
  <c r="L1852" i="20"/>
  <c r="M1852" i="20" s="1"/>
  <c r="L1844" i="20"/>
  <c r="M1844" i="20" s="1"/>
  <c r="N1844" i="20" s="1"/>
  <c r="L1836" i="20"/>
  <c r="M1836" i="20" s="1"/>
  <c r="L1828" i="20"/>
  <c r="M1828" i="20" s="1"/>
  <c r="N1828" i="20" s="1"/>
  <c r="L1820" i="20"/>
  <c r="M1820" i="20" s="1"/>
  <c r="L1812" i="20"/>
  <c r="M1812" i="20" s="1"/>
  <c r="N1812" i="20" s="1"/>
  <c r="L1803" i="20"/>
  <c r="M1803" i="20" s="1"/>
  <c r="N1803" i="20" s="1"/>
  <c r="L1795" i="20"/>
  <c r="M1795" i="20" s="1"/>
  <c r="L1787" i="20"/>
  <c r="M1787" i="20" s="1"/>
  <c r="N1787" i="20" s="1"/>
  <c r="L1779" i="20"/>
  <c r="M1779" i="20" s="1"/>
  <c r="L1771" i="20"/>
  <c r="M1771" i="20" s="1"/>
  <c r="N1771" i="20" s="1"/>
  <c r="L1763" i="20"/>
  <c r="M1763" i="20" s="1"/>
  <c r="N1763" i="20" s="1"/>
  <c r="L1755" i="20"/>
  <c r="M1755" i="20" s="1"/>
  <c r="N1755" i="20" s="1"/>
  <c r="L1747" i="20"/>
  <c r="M1747" i="20" s="1"/>
  <c r="L1739" i="20"/>
  <c r="M1739" i="20" s="1"/>
  <c r="N1739" i="20" s="1"/>
  <c r="L1727" i="20"/>
  <c r="M1727" i="20" s="1"/>
  <c r="L1713" i="20"/>
  <c r="M1713" i="20" s="1"/>
  <c r="L1712" i="20"/>
  <c r="M1712" i="20" s="1"/>
  <c r="N1712" i="20" s="1"/>
  <c r="L1707" i="20"/>
  <c r="M1707" i="20" s="1"/>
  <c r="L1695" i="20"/>
  <c r="M1695" i="20" s="1"/>
  <c r="N1695" i="20" s="1"/>
  <c r="L1681" i="20"/>
  <c r="M1681" i="20" s="1"/>
  <c r="N1681" i="20" s="1"/>
  <c r="L1680" i="20"/>
  <c r="M1680" i="20" s="1"/>
  <c r="N1680" i="20" s="1"/>
  <c r="L1675" i="20"/>
  <c r="M1675" i="20" s="1"/>
  <c r="L1663" i="20"/>
  <c r="M1663" i="20" s="1"/>
  <c r="N1663" i="20" s="1"/>
  <c r="L1649" i="20"/>
  <c r="M1649" i="20" s="1"/>
  <c r="L1648" i="20"/>
  <c r="M1648" i="20" s="1"/>
  <c r="L1643" i="20"/>
  <c r="M1643" i="20" s="1"/>
  <c r="N1643" i="20" s="1"/>
  <c r="L1631" i="20"/>
  <c r="M1631" i="20" s="1"/>
  <c r="N1631" i="20" s="1"/>
  <c r="L1447" i="20"/>
  <c r="M1447" i="20" s="1"/>
  <c r="N1447" i="20" s="1"/>
  <c r="L1432" i="20"/>
  <c r="M1432" i="20" s="1"/>
  <c r="L1385" i="20"/>
  <c r="M1385" i="20" s="1"/>
  <c r="N1385" i="20" s="1"/>
  <c r="L1159" i="20"/>
  <c r="M1159" i="20" s="1"/>
  <c r="L1141" i="20"/>
  <c r="M1141" i="20" s="1"/>
  <c r="L1107" i="20"/>
  <c r="M1107" i="20" s="1"/>
  <c r="N1107" i="20" s="1"/>
  <c r="L1106" i="20"/>
  <c r="M1106" i="20" s="1"/>
  <c r="N1106" i="20" s="1"/>
  <c r="L988" i="20"/>
  <c r="M988" i="20" s="1"/>
  <c r="N993" i="20" s="1"/>
  <c r="L976" i="20"/>
  <c r="M976" i="20" s="1"/>
  <c r="N976" i="20" s="1"/>
  <c r="L939" i="20"/>
  <c r="M939" i="20" s="1"/>
  <c r="N939" i="20" s="1"/>
  <c r="L931" i="20"/>
  <c r="M931" i="20" s="1"/>
  <c r="N931" i="20" s="1"/>
  <c r="L909" i="20"/>
  <c r="M909" i="20" s="1"/>
  <c r="L901" i="20"/>
  <c r="M901" i="20" s="1"/>
  <c r="L877" i="20"/>
  <c r="M877" i="20" s="1"/>
  <c r="L869" i="20"/>
  <c r="M869" i="20" s="1"/>
  <c r="N869" i="20" s="1"/>
  <c r="L764" i="20"/>
  <c r="M764" i="20" s="1"/>
  <c r="N764" i="20" s="1"/>
  <c r="L2219" i="20"/>
  <c r="M2219" i="20" s="1"/>
  <c r="N2219" i="20" s="1"/>
  <c r="L2210" i="20"/>
  <c r="M2210" i="20" s="1"/>
  <c r="L2207" i="20"/>
  <c r="M2207" i="20" s="1"/>
  <c r="N2207" i="20" s="1"/>
  <c r="L2194" i="20"/>
  <c r="M2194" i="20" s="1"/>
  <c r="N2194" i="20" s="1"/>
  <c r="L2191" i="20"/>
  <c r="M2191" i="20" s="1"/>
  <c r="N2191" i="20" s="1"/>
  <c r="L2182" i="20"/>
  <c r="M2182" i="20" s="1"/>
  <c r="N2182" i="20" s="1"/>
  <c r="L2179" i="20"/>
  <c r="M2179" i="20" s="1"/>
  <c r="L2166" i="20"/>
  <c r="M2166" i="20" s="1"/>
  <c r="L2163" i="20"/>
  <c r="M2163" i="20" s="1"/>
  <c r="L2154" i="20"/>
  <c r="M2154" i="20" s="1"/>
  <c r="N2154" i="20" s="1"/>
  <c r="L2151" i="20"/>
  <c r="M2151" i="20" s="1"/>
  <c r="N2151" i="20" s="1"/>
  <c r="L2138" i="20"/>
  <c r="M2138" i="20" s="1"/>
  <c r="N2138" i="20" s="1"/>
  <c r="L2135" i="20"/>
  <c r="M2135" i="20" s="1"/>
  <c r="N2135" i="20" s="1"/>
  <c r="L2122" i="20"/>
  <c r="M2122" i="20" s="1"/>
  <c r="N2122" i="20" s="1"/>
  <c r="L2110" i="20"/>
  <c r="M2110" i="20" s="1"/>
  <c r="N2110" i="20" s="1"/>
  <c r="L2107" i="20"/>
  <c r="M2107" i="20" s="1"/>
  <c r="N2107" i="20" s="1"/>
  <c r="L2094" i="20"/>
  <c r="M2094" i="20" s="1"/>
  <c r="N2094" i="20" s="1"/>
  <c r="L2091" i="20"/>
  <c r="M2091" i="20" s="1"/>
  <c r="N2091" i="20" s="1"/>
  <c r="L2078" i="20"/>
  <c r="M2078" i="20" s="1"/>
  <c r="N2078" i="20" s="1"/>
  <c r="L2075" i="20"/>
  <c r="M2075" i="20" s="1"/>
  <c r="N2075" i="20" s="1"/>
  <c r="L2062" i="20"/>
  <c r="M2062" i="20" s="1"/>
  <c r="N2062" i="20" s="1"/>
  <c r="L2059" i="20"/>
  <c r="M2059" i="20" s="1"/>
  <c r="N2059" i="20" s="1"/>
  <c r="L2046" i="20"/>
  <c r="M2046" i="20" s="1"/>
  <c r="N2046" i="20" s="1"/>
  <c r="L2043" i="20"/>
  <c r="M2043" i="20" s="1"/>
  <c r="N2043" i="20" s="1"/>
  <c r="L2030" i="20"/>
  <c r="M2030" i="20" s="1"/>
  <c r="N2030" i="20" s="1"/>
  <c r="L2018" i="20"/>
  <c r="M2018" i="20" s="1"/>
  <c r="L2015" i="20"/>
  <c r="M2015" i="20" s="1"/>
  <c r="N2015" i="20" s="1"/>
  <c r="L2006" i="20"/>
  <c r="M2006" i="20" s="1"/>
  <c r="N2006" i="20" s="1"/>
  <c r="L1995" i="20"/>
  <c r="M1995" i="20" s="1"/>
  <c r="N1995" i="20" s="1"/>
  <c r="L1986" i="20"/>
  <c r="M1986" i="20" s="1"/>
  <c r="N1986" i="20" s="1"/>
  <c r="L1983" i="20"/>
  <c r="M1983" i="20" s="1"/>
  <c r="N1983" i="20" s="1"/>
  <c r="L1974" i="20"/>
  <c r="M1974" i="20" s="1"/>
  <c r="L1971" i="20"/>
  <c r="M1971" i="20" s="1"/>
  <c r="L1959" i="20"/>
  <c r="M1959" i="20" s="1"/>
  <c r="L1946" i="20"/>
  <c r="M1946" i="20" s="1"/>
  <c r="L1943" i="20"/>
  <c r="M1943" i="20" s="1"/>
  <c r="N1943" i="20" s="1"/>
  <c r="L1930" i="20"/>
  <c r="M1930" i="20" s="1"/>
  <c r="N1930" i="20" s="1"/>
  <c r="L1927" i="20"/>
  <c r="M1927" i="20" s="1"/>
  <c r="N1927" i="20" s="1"/>
  <c r="L1925" i="20"/>
  <c r="M1925" i="20" s="1"/>
  <c r="L1923" i="20"/>
  <c r="M1923" i="20" s="1"/>
  <c r="N1923" i="20" s="1"/>
  <c r="L1921" i="20"/>
  <c r="M1921" i="20" s="1"/>
  <c r="L1919" i="20"/>
  <c r="M1919" i="20" s="1"/>
  <c r="N1919" i="20" s="1"/>
  <c r="L1917" i="20"/>
  <c r="M1917" i="20" s="1"/>
  <c r="N1917" i="20" s="1"/>
  <c r="L1915" i="20"/>
  <c r="M1915" i="20" s="1"/>
  <c r="N1915" i="20" s="1"/>
  <c r="L1913" i="20"/>
  <c r="M1913" i="20" s="1"/>
  <c r="L1879" i="20"/>
  <c r="M1879" i="20" s="1"/>
  <c r="N1879" i="20" s="1"/>
  <c r="L1871" i="20"/>
  <c r="M1871" i="20" s="1"/>
  <c r="N1871" i="20" s="1"/>
  <c r="L1862" i="20"/>
  <c r="M1862" i="20" s="1"/>
  <c r="L1854" i="20"/>
  <c r="M1854" i="20" s="1"/>
  <c r="N1854" i="20" s="1"/>
  <c r="L1846" i="20"/>
  <c r="M1846" i="20" s="1"/>
  <c r="L1838" i="20"/>
  <c r="M1838" i="20" s="1"/>
  <c r="N1838" i="20" s="1"/>
  <c r="L1830" i="20"/>
  <c r="M1830" i="20" s="1"/>
  <c r="N1830" i="20" s="1"/>
  <c r="L1822" i="20"/>
  <c r="M1822" i="20" s="1"/>
  <c r="N1822" i="20" s="1"/>
  <c r="L1814" i="20"/>
  <c r="M1814" i="20" s="1"/>
  <c r="N1814" i="20" s="1"/>
  <c r="L1805" i="20"/>
  <c r="M1805" i="20" s="1"/>
  <c r="N1805" i="20" s="1"/>
  <c r="L1797" i="20"/>
  <c r="M1797" i="20" s="1"/>
  <c r="N1797" i="20" s="1"/>
  <c r="L1789" i="20"/>
  <c r="M1789" i="20" s="1"/>
  <c r="N1789" i="20" s="1"/>
  <c r="L1781" i="20"/>
  <c r="M1781" i="20" s="1"/>
  <c r="N1781" i="20" s="1"/>
  <c r="L1773" i="20"/>
  <c r="M1773" i="20" s="1"/>
  <c r="N1773" i="20" s="1"/>
  <c r="L1765" i="20"/>
  <c r="M1765" i="20" s="1"/>
  <c r="L1757" i="20"/>
  <c r="M1757" i="20" s="1"/>
  <c r="L1749" i="20"/>
  <c r="M1749" i="20" s="1"/>
  <c r="N1749" i="20" s="1"/>
  <c r="L1741" i="20"/>
  <c r="M1741" i="20" s="1"/>
  <c r="N1741" i="20" s="1"/>
  <c r="L1735" i="20"/>
  <c r="M1735" i="20" s="1"/>
  <c r="N1735" i="20" s="1"/>
  <c r="L1721" i="20"/>
  <c r="M1721" i="20" s="1"/>
  <c r="L1720" i="20"/>
  <c r="M1720" i="20" s="1"/>
  <c r="N1720" i="20" s="1"/>
  <c r="L1703" i="20"/>
  <c r="M1703" i="20" s="1"/>
  <c r="L1689" i="20"/>
  <c r="M1689" i="20" s="1"/>
  <c r="N1689" i="20" s="1"/>
  <c r="L1688" i="20"/>
  <c r="M1688" i="20" s="1"/>
  <c r="N1688" i="20" s="1"/>
  <c r="L1671" i="20"/>
  <c r="M1671" i="20" s="1"/>
  <c r="N1671" i="20" s="1"/>
  <c r="L1657" i="20"/>
  <c r="M1657" i="20" s="1"/>
  <c r="N1657" i="20" s="1"/>
  <c r="L1656" i="20"/>
  <c r="M1656" i="20" s="1"/>
  <c r="L1639" i="20"/>
  <c r="M1639" i="20" s="1"/>
  <c r="L1625" i="20"/>
  <c r="M1625" i="20" s="1"/>
  <c r="N1625" i="20" s="1"/>
  <c r="L1624" i="20"/>
  <c r="M1624" i="20" s="1"/>
  <c r="N1624" i="20" s="1"/>
  <c r="L1615" i="20"/>
  <c r="M1615" i="20" s="1"/>
  <c r="N1615" i="20" s="1"/>
  <c r="L1608" i="20"/>
  <c r="M1608" i="20" s="1"/>
  <c r="N1608" i="20" s="1"/>
  <c r="L1599" i="20"/>
  <c r="M1599" i="20" s="1"/>
  <c r="N1599" i="20" s="1"/>
  <c r="L1592" i="20"/>
  <c r="M1592" i="20" s="1"/>
  <c r="N1592" i="20" s="1"/>
  <c r="L1583" i="20"/>
  <c r="M1583" i="20" s="1"/>
  <c r="N1583" i="20" s="1"/>
  <c r="L1576" i="20"/>
  <c r="M1576" i="20" s="1"/>
  <c r="L1567" i="20"/>
  <c r="M1567" i="20" s="1"/>
  <c r="N1567" i="20" s="1"/>
  <c r="L1560" i="20"/>
  <c r="M1560" i="20" s="1"/>
  <c r="L1551" i="20"/>
  <c r="M1551" i="20" s="1"/>
  <c r="N1551" i="20" s="1"/>
  <c r="L1544" i="20"/>
  <c r="M1544" i="20" s="1"/>
  <c r="L1535" i="20"/>
  <c r="M1535" i="20" s="1"/>
  <c r="L1528" i="20"/>
  <c r="M1528" i="20" s="1"/>
  <c r="N1528" i="20" s="1"/>
  <c r="L1519" i="20"/>
  <c r="M1519" i="20" s="1"/>
  <c r="N1519" i="20" s="1"/>
  <c r="L1512" i="20"/>
  <c r="M1512" i="20" s="1"/>
  <c r="N1512" i="20" s="1"/>
  <c r="L1503" i="20"/>
  <c r="M1503" i="20" s="1"/>
  <c r="L1496" i="20"/>
  <c r="M1496" i="20" s="1"/>
  <c r="N1496" i="20" s="1"/>
  <c r="L1487" i="20"/>
  <c r="M1487" i="20" s="1"/>
  <c r="L1480" i="20"/>
  <c r="M1480" i="20" s="1"/>
  <c r="L1471" i="20"/>
  <c r="M1471" i="20" s="1"/>
  <c r="L1464" i="20"/>
  <c r="M1464" i="20" s="1"/>
  <c r="N1464" i="20" s="1"/>
  <c r="L1448" i="20"/>
  <c r="M1448" i="20" s="1"/>
  <c r="N1448" i="20" s="1"/>
  <c r="L1413" i="20"/>
  <c r="M1413" i="20" s="1"/>
  <c r="N1413" i="20" s="1"/>
  <c r="L1118" i="20"/>
  <c r="M1118" i="20" s="1"/>
  <c r="N1118" i="20" s="1"/>
  <c r="L998" i="20"/>
  <c r="M998" i="20" s="1"/>
  <c r="N998" i="20" s="1"/>
  <c r="L940" i="20"/>
  <c r="M940" i="20" s="1"/>
  <c r="N940" i="20" s="1"/>
  <c r="L906" i="20"/>
  <c r="M906" i="20" s="1"/>
  <c r="N906" i="20" s="1"/>
  <c r="L874" i="20"/>
  <c r="M874" i="20" s="1"/>
  <c r="N874" i="20" s="1"/>
  <c r="L807" i="20"/>
  <c r="M807" i="20" s="1"/>
  <c r="L799" i="20"/>
  <c r="M799" i="20" s="1"/>
  <c r="N799" i="20" s="1"/>
  <c r="L765" i="20"/>
  <c r="M765" i="20" s="1"/>
  <c r="N765" i="20" s="1"/>
  <c r="L756" i="20"/>
  <c r="M756" i="20" s="1"/>
  <c r="N756" i="20" s="1"/>
  <c r="L1093" i="20"/>
  <c r="M1093" i="20" s="1"/>
  <c r="L1091" i="20"/>
  <c r="M1091" i="20" s="1"/>
  <c r="N1091" i="20" s="1"/>
  <c r="L1085" i="20"/>
  <c r="M1085" i="20" s="1"/>
  <c r="N1085" i="20" s="1"/>
  <c r="L1083" i="20"/>
  <c r="M1083" i="20" s="1"/>
  <c r="N1083" i="20" s="1"/>
  <c r="L1067" i="20"/>
  <c r="M1067" i="20" s="1"/>
  <c r="L1051" i="20"/>
  <c r="M1051" i="20" s="1"/>
  <c r="L1035" i="20"/>
  <c r="M1035" i="20" s="1"/>
  <c r="L1019" i="20"/>
  <c r="M1019" i="20" s="1"/>
  <c r="N1019" i="20" s="1"/>
  <c r="L981" i="20"/>
  <c r="M981" i="20" s="1"/>
  <c r="N982" i="20" s="1"/>
  <c r="L963" i="20"/>
  <c r="M963" i="20" s="1"/>
  <c r="N963" i="20" s="1"/>
  <c r="L953" i="20"/>
  <c r="M953" i="20" s="1"/>
  <c r="L936" i="20"/>
  <c r="M936" i="20" s="1"/>
  <c r="N936" i="20" s="1"/>
  <c r="L928" i="20"/>
  <c r="M928" i="20" s="1"/>
  <c r="N928" i="20" s="1"/>
  <c r="L867" i="20"/>
  <c r="M867" i="20" s="1"/>
  <c r="N867" i="20" s="1"/>
  <c r="L856" i="20"/>
  <c r="M856" i="20" s="1"/>
  <c r="N856" i="20" s="1"/>
  <c r="L850" i="20"/>
  <c r="M850" i="20" s="1"/>
  <c r="L840" i="20"/>
  <c r="M840" i="20" s="1"/>
  <c r="N840" i="20" s="1"/>
  <c r="L826" i="20"/>
  <c r="M826" i="20" s="1"/>
  <c r="L824" i="20"/>
  <c r="M824" i="20" s="1"/>
  <c r="N824" i="20" s="1"/>
  <c r="L818" i="20"/>
  <c r="M818" i="20" s="1"/>
  <c r="N818" i="20" s="1"/>
  <c r="L806" i="20"/>
  <c r="M806" i="20" s="1"/>
  <c r="L774" i="20"/>
  <c r="M774" i="20" s="1"/>
  <c r="N774" i="20" s="1"/>
  <c r="L763" i="20"/>
  <c r="M763" i="20" s="1"/>
  <c r="N763" i="20" s="1"/>
  <c r="L755" i="20"/>
  <c r="M755" i="20" s="1"/>
  <c r="N755" i="20" s="1"/>
  <c r="L731" i="20"/>
  <c r="M731" i="20" s="1"/>
  <c r="N731" i="20" s="1"/>
  <c r="L726" i="20"/>
  <c r="M726" i="20" s="1"/>
  <c r="N726" i="20" s="1"/>
  <c r="L720" i="20"/>
  <c r="M720" i="20" s="1"/>
  <c r="L714" i="20"/>
  <c r="M714" i="20" s="1"/>
  <c r="N714" i="20" s="1"/>
  <c r="L699" i="20"/>
  <c r="M699" i="20" s="1"/>
  <c r="N699" i="20" s="1"/>
  <c r="L694" i="20"/>
  <c r="M694" i="20" s="1"/>
  <c r="N694" i="20" s="1"/>
  <c r="L687" i="20"/>
  <c r="M687" i="20" s="1"/>
  <c r="L679" i="20"/>
  <c r="M679" i="20" s="1"/>
  <c r="N679" i="20" s="1"/>
  <c r="L671" i="20"/>
  <c r="M671" i="20" s="1"/>
  <c r="N671" i="20" s="1"/>
  <c r="L663" i="20"/>
  <c r="M663" i="20" s="1"/>
  <c r="N663" i="20" s="1"/>
  <c r="L655" i="20"/>
  <c r="M655" i="20" s="1"/>
  <c r="N655" i="20" s="1"/>
  <c r="L647" i="20"/>
  <c r="M647" i="20" s="1"/>
  <c r="N647" i="20" s="1"/>
  <c r="L639" i="20"/>
  <c r="M639" i="20" s="1"/>
  <c r="N639" i="20" s="1"/>
  <c r="L631" i="20"/>
  <c r="M631" i="20" s="1"/>
  <c r="N631" i="20" s="1"/>
  <c r="L623" i="20"/>
  <c r="M623" i="20" s="1"/>
  <c r="N623" i="20" s="1"/>
  <c r="L615" i="20"/>
  <c r="M615" i="20" s="1"/>
  <c r="N615" i="20" s="1"/>
  <c r="L607" i="20"/>
  <c r="M607" i="20" s="1"/>
  <c r="L599" i="20"/>
  <c r="M599" i="20" s="1"/>
  <c r="N599" i="20" s="1"/>
  <c r="L593" i="20"/>
  <c r="M593" i="20" s="1"/>
  <c r="N593" i="20" s="1"/>
  <c r="L586" i="20"/>
  <c r="M586" i="20" s="1"/>
  <c r="L582" i="20"/>
  <c r="M582" i="20" s="1"/>
  <c r="N582" i="20" s="1"/>
  <c r="L577" i="20"/>
  <c r="M577" i="20" s="1"/>
  <c r="L540" i="20"/>
  <c r="M540" i="20" s="1"/>
  <c r="N540" i="20" s="1"/>
  <c r="L494" i="20"/>
  <c r="M494" i="20" s="1"/>
  <c r="L466" i="20"/>
  <c r="M466" i="20" s="1"/>
  <c r="L418" i="20"/>
  <c r="M418" i="20" s="1"/>
  <c r="N418" i="20" s="1"/>
  <c r="L410" i="20"/>
  <c r="M410" i="20" s="1"/>
  <c r="L389" i="20"/>
  <c r="M389" i="20" s="1"/>
  <c r="L376" i="20"/>
  <c r="M376" i="20" s="1"/>
  <c r="N376" i="20" s="1"/>
  <c r="L338" i="20"/>
  <c r="M338" i="20" s="1"/>
  <c r="L288" i="20"/>
  <c r="M288" i="20" s="1"/>
  <c r="L332" i="20"/>
  <c r="M332" i="20" s="1"/>
  <c r="N332" i="20" s="1"/>
  <c r="L1619" i="20"/>
  <c r="M1619" i="20" s="1"/>
  <c r="L1611" i="20"/>
  <c r="M1611" i="20" s="1"/>
  <c r="N1611" i="20" s="1"/>
  <c r="L1603" i="20"/>
  <c r="M1603" i="20" s="1"/>
  <c r="L1595" i="20"/>
  <c r="M1595" i="20" s="1"/>
  <c r="N1595" i="20" s="1"/>
  <c r="L1587" i="20"/>
  <c r="M1587" i="20" s="1"/>
  <c r="L1579" i="20"/>
  <c r="M1579" i="20" s="1"/>
  <c r="L1571" i="20"/>
  <c r="M1571" i="20" s="1"/>
  <c r="N1571" i="20" s="1"/>
  <c r="L1563" i="20"/>
  <c r="M1563" i="20" s="1"/>
  <c r="N1563" i="20" s="1"/>
  <c r="L1555" i="20"/>
  <c r="M1555" i="20" s="1"/>
  <c r="N1555" i="20" s="1"/>
  <c r="L1547" i="20"/>
  <c r="M1547" i="20" s="1"/>
  <c r="L1539" i="20"/>
  <c r="M1539" i="20" s="1"/>
  <c r="N1539" i="20" s="1"/>
  <c r="L1531" i="20"/>
  <c r="M1531" i="20" s="1"/>
  <c r="N1531" i="20" s="1"/>
  <c r="L1523" i="20"/>
  <c r="M1523" i="20" s="1"/>
  <c r="L1515" i="20"/>
  <c r="M1515" i="20" s="1"/>
  <c r="L1507" i="20"/>
  <c r="M1507" i="20" s="1"/>
  <c r="L1499" i="20"/>
  <c r="M1499" i="20" s="1"/>
  <c r="N1499" i="20" s="1"/>
  <c r="L1491" i="20"/>
  <c r="M1491" i="20" s="1"/>
  <c r="N1491" i="20" s="1"/>
  <c r="L1483" i="20"/>
  <c r="M1483" i="20" s="1"/>
  <c r="L1475" i="20"/>
  <c r="M1475" i="20" s="1"/>
  <c r="N1475" i="20" s="1"/>
  <c r="L1467" i="20"/>
  <c r="M1467" i="20" s="1"/>
  <c r="L1459" i="20"/>
  <c r="M1459" i="20" s="1"/>
  <c r="L1457" i="20"/>
  <c r="M1457" i="20" s="1"/>
  <c r="N1457" i="20" s="1"/>
  <c r="L1449" i="20"/>
  <c r="M1449" i="20" s="1"/>
  <c r="L1441" i="20"/>
  <c r="M1441" i="20" s="1"/>
  <c r="N1441" i="20" s="1"/>
  <c r="L1428" i="20"/>
  <c r="M1428" i="20" s="1"/>
  <c r="L1423" i="20"/>
  <c r="M1423" i="20" s="1"/>
  <c r="L1421" i="20"/>
  <c r="M1421" i="20" s="1"/>
  <c r="N1421" i="20" s="1"/>
  <c r="L1412" i="20"/>
  <c r="M1412" i="20" s="1"/>
  <c r="L1407" i="20"/>
  <c r="M1407" i="20" s="1"/>
  <c r="N1407" i="20" s="1"/>
  <c r="L1405" i="20"/>
  <c r="M1405" i="20" s="1"/>
  <c r="N1405" i="20" s="1"/>
  <c r="L1403" i="20"/>
  <c r="M1403" i="20" s="1"/>
  <c r="N1403" i="20" s="1"/>
  <c r="L1399" i="20"/>
  <c r="M1399" i="20" s="1"/>
  <c r="N1399" i="20" s="1"/>
  <c r="L1395" i="20"/>
  <c r="M1395" i="20" s="1"/>
  <c r="L1391" i="20"/>
  <c r="M1391" i="20" s="1"/>
  <c r="N1391" i="20" s="1"/>
  <c r="L1387" i="20"/>
  <c r="M1387" i="20" s="1"/>
  <c r="N1387" i="20" s="1"/>
  <c r="L1171" i="20"/>
  <c r="M1171" i="20" s="1"/>
  <c r="N1171" i="20" s="1"/>
  <c r="L1168" i="20"/>
  <c r="M1168" i="20" s="1"/>
  <c r="N1168" i="20" s="1"/>
  <c r="L1164" i="20"/>
  <c r="M1164" i="20" s="1"/>
  <c r="L1157" i="20"/>
  <c r="M1157" i="20" s="1"/>
  <c r="N1157" i="20" s="1"/>
  <c r="L1155" i="20"/>
  <c r="M1155" i="20" s="1"/>
  <c r="N1155" i="20" s="1"/>
  <c r="L1152" i="20"/>
  <c r="M1152" i="20" s="1"/>
  <c r="N1152" i="20" s="1"/>
  <c r="L1146" i="20"/>
  <c r="M1146" i="20" s="1"/>
  <c r="N1146" i="20" s="1"/>
  <c r="L1142" i="20"/>
  <c r="M1142" i="20" s="1"/>
  <c r="N1142" i="20" s="1"/>
  <c r="L1140" i="20"/>
  <c r="M1140" i="20" s="1"/>
  <c r="N1140" i="20" s="1"/>
  <c r="L1133" i="20"/>
  <c r="M1133" i="20" s="1"/>
  <c r="L1126" i="20"/>
  <c r="M1126" i="20" s="1"/>
  <c r="N1126" i="20" s="1"/>
  <c r="L1121" i="20"/>
  <c r="M1121" i="20" s="1"/>
  <c r="N1121" i="20" s="1"/>
  <c r="L1120" i="20"/>
  <c r="M1120" i="20" s="1"/>
  <c r="N1120" i="20" s="1"/>
  <c r="L1117" i="20"/>
  <c r="M1117" i="20" s="1"/>
  <c r="L1115" i="20"/>
  <c r="M1115" i="20" s="1"/>
  <c r="N1115" i="20" s="1"/>
  <c r="L1108" i="20"/>
  <c r="M1108" i="20" s="1"/>
  <c r="N1108" i="20" s="1"/>
  <c r="L1102" i="20"/>
  <c r="M1102" i="20" s="1"/>
  <c r="L1094" i="20"/>
  <c r="M1094" i="20" s="1"/>
  <c r="N1094" i="20" s="1"/>
  <c r="L1092" i="20"/>
  <c r="M1092" i="20" s="1"/>
  <c r="N1092" i="20" s="1"/>
  <c r="L1086" i="20"/>
  <c r="M1086" i="20" s="1"/>
  <c r="N1086" i="20" s="1"/>
  <c r="L1084" i="20"/>
  <c r="M1084" i="20" s="1"/>
  <c r="N1084" i="20" s="1"/>
  <c r="L1075" i="20"/>
  <c r="M1075" i="20" s="1"/>
  <c r="L1068" i="20"/>
  <c r="M1068" i="20" s="1"/>
  <c r="N1068" i="20" s="1"/>
  <c r="L1059" i="20"/>
  <c r="M1059" i="20" s="1"/>
  <c r="N1059" i="20" s="1"/>
  <c r="L1052" i="20"/>
  <c r="M1052" i="20" s="1"/>
  <c r="N1052" i="20" s="1"/>
  <c r="L1043" i="20"/>
  <c r="M1043" i="20" s="1"/>
  <c r="N1043" i="20" s="1"/>
  <c r="L1036" i="20"/>
  <c r="M1036" i="20" s="1"/>
  <c r="L1027" i="20"/>
  <c r="M1027" i="20" s="1"/>
  <c r="L1020" i="20"/>
  <c r="M1020" i="20" s="1"/>
  <c r="L1010" i="20"/>
  <c r="M1010" i="20" s="1"/>
  <c r="L1004" i="20"/>
  <c r="M1004" i="20" s="1"/>
  <c r="L1001" i="20"/>
  <c r="M1001" i="20" s="1"/>
  <c r="L992" i="20"/>
  <c r="M992" i="20" s="1"/>
  <c r="N992" i="20" s="1"/>
  <c r="L979" i="20"/>
  <c r="M979" i="20" s="1"/>
  <c r="N979" i="20" s="1"/>
  <c r="L972" i="20"/>
  <c r="M972" i="20" s="1"/>
  <c r="N972" i="20" s="1"/>
  <c r="L970" i="20"/>
  <c r="M970" i="20" s="1"/>
  <c r="N970" i="20" s="1"/>
  <c r="L964" i="20"/>
  <c r="M964" i="20" s="1"/>
  <c r="N964" i="20" s="1"/>
  <c r="L959" i="20"/>
  <c r="M959" i="20" s="1"/>
  <c r="N959" i="20" s="1"/>
  <c r="L958" i="20"/>
  <c r="M958" i="20" s="1"/>
  <c r="L954" i="20"/>
  <c r="M954" i="20" s="1"/>
  <c r="L951" i="20"/>
  <c r="M951" i="20" s="1"/>
  <c r="L949" i="20"/>
  <c r="M949" i="20" s="1"/>
  <c r="N949" i="20" s="1"/>
  <c r="L943" i="20"/>
  <c r="M943" i="20" s="1"/>
  <c r="N943" i="20" s="1"/>
  <c r="L929" i="20"/>
  <c r="M929" i="20" s="1"/>
  <c r="L866" i="20"/>
  <c r="M866" i="20" s="1"/>
  <c r="N866" i="20" s="1"/>
  <c r="L862" i="20"/>
  <c r="M862" i="20" s="1"/>
  <c r="L859" i="20"/>
  <c r="M859" i="20" s="1"/>
  <c r="N859" i="20" s="1"/>
  <c r="L854" i="20"/>
  <c r="M854" i="20" s="1"/>
  <c r="L851" i="20"/>
  <c r="M851" i="20" s="1"/>
  <c r="N851" i="20" s="1"/>
  <c r="L849" i="20"/>
  <c r="M849" i="20" s="1"/>
  <c r="N849" i="20" s="1"/>
  <c r="L843" i="20"/>
  <c r="M843" i="20" s="1"/>
  <c r="N843" i="20" s="1"/>
  <c r="L838" i="20"/>
  <c r="M838" i="20" s="1"/>
  <c r="L832" i="20"/>
  <c r="M832" i="20" s="1"/>
  <c r="L830" i="20"/>
  <c r="M830" i="20" s="1"/>
  <c r="N830" i="20" s="1"/>
  <c r="L827" i="20"/>
  <c r="M827" i="20" s="1"/>
  <c r="L825" i="20"/>
  <c r="M825" i="20" s="1"/>
  <c r="N825" i="20" s="1"/>
  <c r="L819" i="20"/>
  <c r="M819" i="20" s="1"/>
  <c r="L790" i="20"/>
  <c r="M790" i="20" s="1"/>
  <c r="L762" i="20"/>
  <c r="M762" i="20" s="1"/>
  <c r="N762" i="20" s="1"/>
  <c r="L760" i="20"/>
  <c r="M760" i="20" s="1"/>
  <c r="L754" i="20"/>
  <c r="M754" i="20" s="1"/>
  <c r="N754" i="20" s="1"/>
  <c r="L752" i="20"/>
  <c r="M752" i="20" s="1"/>
  <c r="N752" i="20" s="1"/>
  <c r="L750" i="20"/>
  <c r="M750" i="20" s="1"/>
  <c r="N750" i="20" s="1"/>
  <c r="L742" i="20"/>
  <c r="M742" i="20" s="1"/>
  <c r="L736" i="20"/>
  <c r="M736" i="20" s="1"/>
  <c r="L730" i="20"/>
  <c r="M730" i="20" s="1"/>
  <c r="N730" i="20" s="1"/>
  <c r="L721" i="20"/>
  <c r="M721" i="20" s="1"/>
  <c r="N721" i="20" s="1"/>
  <c r="L715" i="20"/>
  <c r="M715" i="20" s="1"/>
  <c r="N715" i="20" s="1"/>
  <c r="L710" i="20"/>
  <c r="M710" i="20" s="1"/>
  <c r="L704" i="20"/>
  <c r="M704" i="20" s="1"/>
  <c r="L698" i="20"/>
  <c r="M698" i="20" s="1"/>
  <c r="N698" i="20" s="1"/>
  <c r="L683" i="20"/>
  <c r="M683" i="20" s="1"/>
  <c r="N683" i="20" s="1"/>
  <c r="L675" i="20"/>
  <c r="M675" i="20" s="1"/>
  <c r="N675" i="20" s="1"/>
  <c r="L667" i="20"/>
  <c r="M667" i="20" s="1"/>
  <c r="L659" i="20"/>
  <c r="M659" i="20" s="1"/>
  <c r="N659" i="20" s="1"/>
  <c r="L651" i="20"/>
  <c r="M651" i="20" s="1"/>
  <c r="L643" i="20"/>
  <c r="M643" i="20" s="1"/>
  <c r="N643" i="20" s="1"/>
  <c r="L635" i="20"/>
  <c r="M635" i="20" s="1"/>
  <c r="L627" i="20"/>
  <c r="M627" i="20" s="1"/>
  <c r="N627" i="20" s="1"/>
  <c r="L619" i="20"/>
  <c r="M619" i="20" s="1"/>
  <c r="N619" i="20" s="1"/>
  <c r="L611" i="20"/>
  <c r="M611" i="20" s="1"/>
  <c r="N611" i="20" s="1"/>
  <c r="L603" i="20"/>
  <c r="M603" i="20" s="1"/>
  <c r="N603" i="20" s="1"/>
  <c r="L595" i="20"/>
  <c r="M595" i="20" s="1"/>
  <c r="N595" i="20" s="1"/>
  <c r="L592" i="20"/>
  <c r="M592" i="20" s="1"/>
  <c r="L588" i="20"/>
  <c r="M588" i="20" s="1"/>
  <c r="N588" i="20" s="1"/>
  <c r="L585" i="20"/>
  <c r="M585" i="20" s="1"/>
  <c r="L579" i="20"/>
  <c r="M579" i="20" s="1"/>
  <c r="N579" i="20" s="1"/>
  <c r="L574" i="20"/>
  <c r="M574" i="20" s="1"/>
  <c r="L554" i="20"/>
  <c r="M554" i="20" s="1"/>
  <c r="L526" i="20"/>
  <c r="M526" i="20" s="1"/>
  <c r="L500" i="20"/>
  <c r="M500" i="20" s="1"/>
  <c r="N500" i="20" s="1"/>
  <c r="L484" i="20"/>
  <c r="M484" i="20" s="1"/>
  <c r="N484" i="20" s="1"/>
  <c r="L434" i="20"/>
  <c r="M434" i="20" s="1"/>
  <c r="L305" i="20"/>
  <c r="M305" i="20" s="1"/>
  <c r="L301" i="20"/>
  <c r="M301" i="20" s="1"/>
  <c r="N301" i="20" s="1"/>
  <c r="L1733" i="20"/>
  <c r="M1733" i="20" s="1"/>
  <c r="N1733" i="20" s="1"/>
  <c r="L1725" i="20"/>
  <c r="M1725" i="20" s="1"/>
  <c r="L1717" i="20"/>
  <c r="M1717" i="20" s="1"/>
  <c r="N1717" i="20" s="1"/>
  <c r="L1709" i="20"/>
  <c r="M1709" i="20" s="1"/>
  <c r="N1709" i="20" s="1"/>
  <c r="L1701" i="20"/>
  <c r="M1701" i="20" s="1"/>
  <c r="N1701" i="20" s="1"/>
  <c r="L1693" i="20"/>
  <c r="M1693" i="20" s="1"/>
  <c r="L1685" i="20"/>
  <c r="M1685" i="20" s="1"/>
  <c r="L1677" i="20"/>
  <c r="M1677" i="20" s="1"/>
  <c r="N1677" i="20" s="1"/>
  <c r="L1669" i="20"/>
  <c r="M1669" i="20" s="1"/>
  <c r="L1661" i="20"/>
  <c r="M1661" i="20" s="1"/>
  <c r="N1661" i="20" s="1"/>
  <c r="L1653" i="20"/>
  <c r="M1653" i="20" s="1"/>
  <c r="L1645" i="20"/>
  <c r="M1645" i="20" s="1"/>
  <c r="N1645" i="20" s="1"/>
  <c r="L1637" i="20"/>
  <c r="M1637" i="20" s="1"/>
  <c r="N1637" i="20" s="1"/>
  <c r="L1629" i="20"/>
  <c r="M1629" i="20" s="1"/>
  <c r="N1629" i="20" s="1"/>
  <c r="L1621" i="20"/>
  <c r="M1621" i="20" s="1"/>
  <c r="N1621" i="20" s="1"/>
  <c r="L1613" i="20"/>
  <c r="M1613" i="20" s="1"/>
  <c r="L1605" i="20"/>
  <c r="M1605" i="20" s="1"/>
  <c r="N1605" i="20" s="1"/>
  <c r="L1597" i="20"/>
  <c r="M1597" i="20" s="1"/>
  <c r="N1597" i="20" s="1"/>
  <c r="L1589" i="20"/>
  <c r="M1589" i="20" s="1"/>
  <c r="N1589" i="20" s="1"/>
  <c r="L1581" i="20"/>
  <c r="M1581" i="20" s="1"/>
  <c r="N1581" i="20" s="1"/>
  <c r="L1573" i="20"/>
  <c r="M1573" i="20" s="1"/>
  <c r="N1573" i="20" s="1"/>
  <c r="L1565" i="20"/>
  <c r="M1565" i="20" s="1"/>
  <c r="N1565" i="20" s="1"/>
  <c r="L1557" i="20"/>
  <c r="M1557" i="20" s="1"/>
  <c r="N1557" i="20" s="1"/>
  <c r="L1549" i="20"/>
  <c r="M1549" i="20" s="1"/>
  <c r="N1549" i="20" s="1"/>
  <c r="L1541" i="20"/>
  <c r="M1541" i="20" s="1"/>
  <c r="N1541" i="20" s="1"/>
  <c r="L1533" i="20"/>
  <c r="M1533" i="20" s="1"/>
  <c r="L1525" i="20"/>
  <c r="M1525" i="20" s="1"/>
  <c r="N1525" i="20" s="1"/>
  <c r="L1517" i="20"/>
  <c r="M1517" i="20" s="1"/>
  <c r="N1517" i="20" s="1"/>
  <c r="L1509" i="20"/>
  <c r="M1509" i="20" s="1"/>
  <c r="N1509" i="20" s="1"/>
  <c r="L1501" i="20"/>
  <c r="M1501" i="20" s="1"/>
  <c r="L1493" i="20"/>
  <c r="M1493" i="20" s="1"/>
  <c r="N1493" i="20" s="1"/>
  <c r="L1485" i="20"/>
  <c r="M1485" i="20" s="1"/>
  <c r="N1485" i="20" s="1"/>
  <c r="L1477" i="20"/>
  <c r="M1477" i="20" s="1"/>
  <c r="N1477" i="20" s="1"/>
  <c r="L1469" i="20"/>
  <c r="M1469" i="20" s="1"/>
  <c r="N1469" i="20" s="1"/>
  <c r="L1461" i="20"/>
  <c r="M1461" i="20" s="1"/>
  <c r="L1451" i="20"/>
  <c r="M1451" i="20" s="1"/>
  <c r="N1451" i="20" s="1"/>
  <c r="L1443" i="20"/>
  <c r="M1443" i="20" s="1"/>
  <c r="L1435" i="20"/>
  <c r="M1435" i="20" s="1"/>
  <c r="L1433" i="20"/>
  <c r="M1433" i="20" s="1"/>
  <c r="N1433" i="20" s="1"/>
  <c r="L1424" i="20"/>
  <c r="M1424" i="20" s="1"/>
  <c r="N1424" i="20" s="1"/>
  <c r="L1419" i="20"/>
  <c r="M1419" i="20" s="1"/>
  <c r="L1417" i="20"/>
  <c r="M1417" i="20" s="1"/>
  <c r="N1417" i="20" s="1"/>
  <c r="L1408" i="20"/>
  <c r="M1408" i="20" s="1"/>
  <c r="N1408" i="20" s="1"/>
  <c r="L1383" i="20"/>
  <c r="M1383" i="20" s="1"/>
  <c r="L1379" i="20"/>
  <c r="M1379" i="20" s="1"/>
  <c r="N1379" i="20" s="1"/>
  <c r="L1375" i="20"/>
  <c r="M1375" i="20" s="1"/>
  <c r="N1375" i="20" s="1"/>
  <c r="L1371" i="20"/>
  <c r="M1371" i="20" s="1"/>
  <c r="L1367" i="20"/>
  <c r="M1367" i="20" s="1"/>
  <c r="N1367" i="20" s="1"/>
  <c r="L1363" i="20"/>
  <c r="M1363" i="20" s="1"/>
  <c r="N1363" i="20" s="1"/>
  <c r="L1359" i="20"/>
  <c r="M1359" i="20" s="1"/>
  <c r="L1355" i="20"/>
  <c r="M1355" i="20" s="1"/>
  <c r="N1355" i="20" s="1"/>
  <c r="L1351" i="20"/>
  <c r="M1351" i="20" s="1"/>
  <c r="N1351" i="20" s="1"/>
  <c r="L1347" i="20"/>
  <c r="M1347" i="20" s="1"/>
  <c r="N1347" i="20" s="1"/>
  <c r="L1343" i="20"/>
  <c r="M1343" i="20" s="1"/>
  <c r="N1343" i="20" s="1"/>
  <c r="L1339" i="20"/>
  <c r="M1339" i="20" s="1"/>
  <c r="N1339" i="20" s="1"/>
  <c r="L1335" i="20"/>
  <c r="M1335" i="20" s="1"/>
  <c r="N1335" i="20" s="1"/>
  <c r="L1331" i="20"/>
  <c r="M1331" i="20" s="1"/>
  <c r="L1327" i="20"/>
  <c r="M1327" i="20" s="1"/>
  <c r="N1327" i="20" s="1"/>
  <c r="L1323" i="20"/>
  <c r="M1323" i="20" s="1"/>
  <c r="N1323" i="20" s="1"/>
  <c r="L1161" i="20"/>
  <c r="M1161" i="20" s="1"/>
  <c r="N1161" i="20" s="1"/>
  <c r="L1160" i="20"/>
  <c r="M1160" i="20" s="1"/>
  <c r="N1160" i="20" s="1"/>
  <c r="L1149" i="20"/>
  <c r="M1149" i="20" s="1"/>
  <c r="L1143" i="20"/>
  <c r="M1143" i="20" s="1"/>
  <c r="N1143" i="20" s="1"/>
  <c r="L1129" i="20"/>
  <c r="M1129" i="20" s="1"/>
  <c r="N1129" i="20" s="1"/>
  <c r="L1128" i="20"/>
  <c r="M1128" i="20" s="1"/>
  <c r="N1128" i="20" s="1"/>
  <c r="L1123" i="20"/>
  <c r="M1123" i="20" s="1"/>
  <c r="N1123" i="20" s="1"/>
  <c r="L1110" i="20"/>
  <c r="M1110" i="20" s="1"/>
  <c r="N1110" i="20" s="1"/>
  <c r="L1099" i="20"/>
  <c r="M1099" i="20" s="1"/>
  <c r="N1099" i="20" s="1"/>
  <c r="L1097" i="20"/>
  <c r="M1097" i="20" s="1"/>
  <c r="N1097" i="20" s="1"/>
  <c r="L1096" i="20"/>
  <c r="M1096" i="20" s="1"/>
  <c r="N1096" i="20" s="1"/>
  <c r="L1089" i="20"/>
  <c r="M1089" i="20" s="1"/>
  <c r="N1089" i="20" s="1"/>
  <c r="L1088" i="20"/>
  <c r="M1088" i="20" s="1"/>
  <c r="N1088" i="20" s="1"/>
  <c r="L1081" i="20"/>
  <c r="M1081" i="20" s="1"/>
  <c r="L1080" i="20"/>
  <c r="M1080" i="20" s="1"/>
  <c r="N1080" i="20" s="1"/>
  <c r="L1077" i="20"/>
  <c r="M1077" i="20" s="1"/>
  <c r="N1077" i="20" s="1"/>
  <c r="L1070" i="20"/>
  <c r="M1070" i="20" s="1"/>
  <c r="L1065" i="20"/>
  <c r="M1065" i="20" s="1"/>
  <c r="N1065" i="20" s="1"/>
  <c r="L1064" i="20"/>
  <c r="M1064" i="20" s="1"/>
  <c r="L1061" i="20"/>
  <c r="M1061" i="20" s="1"/>
  <c r="L1054" i="20"/>
  <c r="M1054" i="20" s="1"/>
  <c r="N1054" i="20" s="1"/>
  <c r="L1049" i="20"/>
  <c r="M1049" i="20" s="1"/>
  <c r="N1049" i="20" s="1"/>
  <c r="L1048" i="20"/>
  <c r="M1048" i="20" s="1"/>
  <c r="L1045" i="20"/>
  <c r="M1045" i="20" s="1"/>
  <c r="N1045" i="20" s="1"/>
  <c r="L1038" i="20"/>
  <c r="M1038" i="20" s="1"/>
  <c r="N1038" i="20" s="1"/>
  <c r="L1033" i="20"/>
  <c r="M1033" i="20" s="1"/>
  <c r="N1033" i="20" s="1"/>
  <c r="L1032" i="20"/>
  <c r="M1032" i="20" s="1"/>
  <c r="L1029" i="20"/>
  <c r="M1029" i="20" s="1"/>
  <c r="L1022" i="20"/>
  <c r="M1022" i="20" s="1"/>
  <c r="L1017" i="20"/>
  <c r="M1017" i="20" s="1"/>
  <c r="N1017" i="20" s="1"/>
  <c r="L1016" i="20"/>
  <c r="M1016" i="20" s="1"/>
  <c r="N1016" i="20" s="1"/>
  <c r="L1013" i="20"/>
  <c r="M1013" i="20" s="1"/>
  <c r="N1013" i="20" s="1"/>
  <c r="L1007" i="20"/>
  <c r="M1007" i="20" s="1"/>
  <c r="N1007" i="20" s="1"/>
  <c r="L1000" i="20"/>
  <c r="M1000" i="20" s="1"/>
  <c r="N1000" i="20" s="1"/>
  <c r="L995" i="20"/>
  <c r="M995" i="20" s="1"/>
  <c r="L985" i="20"/>
  <c r="M985" i="20" s="1"/>
  <c r="N985" i="20" s="1"/>
  <c r="L984" i="20"/>
  <c r="M984" i="20" s="1"/>
  <c r="L973" i="20"/>
  <c r="M973" i="20" s="1"/>
  <c r="N973" i="20" s="1"/>
  <c r="L969" i="20"/>
  <c r="M969" i="20" s="1"/>
  <c r="N969" i="20" s="1"/>
  <c r="L960" i="20"/>
  <c r="M960" i="20" s="1"/>
  <c r="N960" i="20" s="1"/>
  <c r="L945" i="20"/>
  <c r="M945" i="20" s="1"/>
  <c r="L933" i="20"/>
  <c r="M933" i="20" s="1"/>
  <c r="N933" i="20" s="1"/>
  <c r="L923" i="20"/>
  <c r="M923" i="20" s="1"/>
  <c r="N923" i="20" s="1"/>
  <c r="L918" i="20"/>
  <c r="M918" i="20" s="1"/>
  <c r="N919" i="20" s="1"/>
  <c r="L915" i="20"/>
  <c r="M915" i="20" s="1"/>
  <c r="L913" i="20"/>
  <c r="M913" i="20" s="1"/>
  <c r="N913" i="20" s="1"/>
  <c r="L904" i="20"/>
  <c r="M904" i="20" s="1"/>
  <c r="N904" i="20" s="1"/>
  <c r="L903" i="20"/>
  <c r="M903" i="20" s="1"/>
  <c r="N903" i="20" s="1"/>
  <c r="L898" i="20"/>
  <c r="M898" i="20" s="1"/>
  <c r="N898" i="20" s="1"/>
  <c r="L894" i="20"/>
  <c r="M894" i="20" s="1"/>
  <c r="N894" i="20" s="1"/>
  <c r="L891" i="20"/>
  <c r="M891" i="20" s="1"/>
  <c r="N891" i="20" s="1"/>
  <c r="L886" i="20"/>
  <c r="M886" i="20" s="1"/>
  <c r="L883" i="20"/>
  <c r="M883" i="20" s="1"/>
  <c r="N883" i="20" s="1"/>
  <c r="L881" i="20"/>
  <c r="M881" i="20" s="1"/>
  <c r="N881" i="20" s="1"/>
  <c r="L872" i="20"/>
  <c r="M872" i="20" s="1"/>
  <c r="N872" i="20" s="1"/>
  <c r="L871" i="20"/>
  <c r="M871" i="20" s="1"/>
  <c r="L846" i="20"/>
  <c r="M846" i="20" s="1"/>
  <c r="N846" i="20" s="1"/>
  <c r="L834" i="20"/>
  <c r="M834" i="20" s="1"/>
  <c r="N834" i="20" s="1"/>
  <c r="L822" i="20"/>
  <c r="M822" i="20" s="1"/>
  <c r="L816" i="20"/>
  <c r="M816" i="20" s="1"/>
  <c r="N816" i="20" s="1"/>
  <c r="L814" i="20"/>
  <c r="M814" i="20" s="1"/>
  <c r="L811" i="20"/>
  <c r="M811" i="20" s="1"/>
  <c r="L809" i="20"/>
  <c r="M809" i="20" s="1"/>
  <c r="L803" i="20"/>
  <c r="M803" i="20" s="1"/>
  <c r="L801" i="20"/>
  <c r="M801" i="20" s="1"/>
  <c r="L794" i="20"/>
  <c r="M794" i="20" s="1"/>
  <c r="L792" i="20"/>
  <c r="M792" i="20" s="1"/>
  <c r="N792" i="20" s="1"/>
  <c r="L786" i="20"/>
  <c r="M786" i="20" s="1"/>
  <c r="N786" i="20" s="1"/>
  <c r="L784" i="20"/>
  <c r="M784" i="20" s="1"/>
  <c r="N784" i="20" s="1"/>
  <c r="L782" i="20"/>
  <c r="M782" i="20" s="1"/>
  <c r="L779" i="20"/>
  <c r="M779" i="20" s="1"/>
  <c r="N779" i="20" s="1"/>
  <c r="L777" i="20"/>
  <c r="M777" i="20" s="1"/>
  <c r="N777" i="20" s="1"/>
  <c r="L771" i="20"/>
  <c r="M771" i="20" s="1"/>
  <c r="L769" i="20"/>
  <c r="M769" i="20" s="1"/>
  <c r="N769" i="20" s="1"/>
  <c r="L746" i="20"/>
  <c r="M746" i="20" s="1"/>
  <c r="L744" i="20"/>
  <c r="M744" i="20" s="1"/>
  <c r="N744" i="20" s="1"/>
  <c r="L738" i="20"/>
  <c r="M738" i="20" s="1"/>
  <c r="N738" i="20" s="1"/>
  <c r="L729" i="20"/>
  <c r="M729" i="20" s="1"/>
  <c r="N729" i="20" s="1"/>
  <c r="L723" i="20"/>
  <c r="M723" i="20" s="1"/>
  <c r="N723" i="20" s="1"/>
  <c r="L718" i="20"/>
  <c r="M718" i="20" s="1"/>
  <c r="L712" i="20"/>
  <c r="M712" i="20" s="1"/>
  <c r="N712" i="20" s="1"/>
  <c r="L706" i="20"/>
  <c r="M706" i="20" s="1"/>
  <c r="L697" i="20"/>
  <c r="M697" i="20" s="1"/>
  <c r="N697" i="20" s="1"/>
  <c r="L691" i="20"/>
  <c r="M691" i="20" s="1"/>
  <c r="N691" i="20" s="1"/>
  <c r="L684" i="20"/>
  <c r="M684" i="20" s="1"/>
  <c r="N684" i="20" s="1"/>
  <c r="L676" i="20"/>
  <c r="M676" i="20" s="1"/>
  <c r="N676" i="20" s="1"/>
  <c r="L668" i="20"/>
  <c r="M668" i="20" s="1"/>
  <c r="N668" i="20" s="1"/>
  <c r="L660" i="20"/>
  <c r="M660" i="20" s="1"/>
  <c r="L652" i="20"/>
  <c r="M652" i="20" s="1"/>
  <c r="L644" i="20"/>
  <c r="M644" i="20" s="1"/>
  <c r="L636" i="20"/>
  <c r="M636" i="20" s="1"/>
  <c r="N636" i="20" s="1"/>
  <c r="L628" i="20"/>
  <c r="M628" i="20" s="1"/>
  <c r="L620" i="20"/>
  <c r="M620" i="20" s="1"/>
  <c r="N620" i="20" s="1"/>
  <c r="L612" i="20"/>
  <c r="M612" i="20" s="1"/>
  <c r="N612" i="20" s="1"/>
  <c r="L604" i="20"/>
  <c r="M604" i="20" s="1"/>
  <c r="N604" i="20" s="1"/>
  <c r="L596" i="20"/>
  <c r="M596" i="20" s="1"/>
  <c r="L575" i="20"/>
  <c r="M575" i="20" s="1"/>
  <c r="L566" i="20"/>
  <c r="M566" i="20" s="1"/>
  <c r="L561" i="20"/>
  <c r="M561" i="20" s="1"/>
  <c r="N561" i="20" s="1"/>
  <c r="L559" i="20"/>
  <c r="M559" i="20" s="1"/>
  <c r="N562" i="20" s="1"/>
  <c r="L534" i="20"/>
  <c r="M534" i="20" s="1"/>
  <c r="L501" i="20"/>
  <c r="M501" i="20" s="1"/>
  <c r="N503" i="20" s="1"/>
  <c r="L486" i="20"/>
  <c r="M486" i="20" s="1"/>
  <c r="L477" i="20"/>
  <c r="M477" i="20" s="1"/>
  <c r="L470" i="20"/>
  <c r="M470" i="20" s="1"/>
  <c r="N468" i="20" s="1"/>
  <c r="L454" i="20"/>
  <c r="M454" i="20" s="1"/>
  <c r="L450" i="20"/>
  <c r="M450" i="20" s="1"/>
  <c r="L444" i="20"/>
  <c r="M444" i="20" s="1"/>
  <c r="L442" i="20"/>
  <c r="M442" i="20" s="1"/>
  <c r="N442" i="20" s="1"/>
  <c r="L426" i="20"/>
  <c r="M426" i="20" s="1"/>
  <c r="N426" i="20" s="1"/>
  <c r="L425" i="20"/>
  <c r="M425" i="20" s="1"/>
  <c r="L388" i="20"/>
  <c r="M388" i="20" s="1"/>
  <c r="N388" i="20" s="1"/>
  <c r="L375" i="20"/>
  <c r="M375" i="20" s="1"/>
  <c r="N375" i="20" s="1"/>
  <c r="L364" i="20"/>
  <c r="M364" i="20" s="1"/>
  <c r="L362" i="20"/>
  <c r="M362" i="20" s="1"/>
  <c r="L350" i="20"/>
  <c r="M350" i="20" s="1"/>
  <c r="L337" i="20"/>
  <c r="M337" i="20" s="1"/>
  <c r="L328" i="20"/>
  <c r="M328" i="20" s="1"/>
  <c r="N328" i="20" s="1"/>
  <c r="L264" i="20"/>
  <c r="M264" i="20" s="1"/>
  <c r="L284" i="20"/>
  <c r="M284" i="20" s="1"/>
  <c r="L270" i="20"/>
  <c r="M270" i="20" s="1"/>
  <c r="L268" i="20"/>
  <c r="M268" i="20" s="1"/>
  <c r="L257" i="20"/>
  <c r="M257" i="20" s="1"/>
  <c r="L253" i="20"/>
  <c r="M253" i="20" s="1"/>
  <c r="L250" i="20"/>
  <c r="M250" i="20" s="1"/>
  <c r="L245" i="20"/>
  <c r="M245" i="20" s="1"/>
  <c r="N245" i="20" s="1"/>
  <c r="L229" i="20"/>
  <c r="M229" i="20" s="1"/>
  <c r="L226" i="20"/>
  <c r="M226" i="20" s="1"/>
  <c r="L213" i="20"/>
  <c r="M213" i="20" s="1"/>
  <c r="L201" i="20"/>
  <c r="M201" i="20" s="1"/>
  <c r="N201" i="20" s="1"/>
  <c r="L190" i="20"/>
  <c r="M190" i="20" s="1"/>
  <c r="L177" i="20"/>
  <c r="M177" i="20" s="1"/>
  <c r="L174" i="20"/>
  <c r="M174" i="20" s="1"/>
  <c r="N174" i="20" s="1"/>
  <c r="L161" i="20"/>
  <c r="M161" i="20" s="1"/>
  <c r="L158" i="20"/>
  <c r="M158" i="20" s="1"/>
  <c r="L145" i="20"/>
  <c r="M145" i="20" s="1"/>
  <c r="N149" i="20" s="1"/>
  <c r="L142" i="20"/>
  <c r="M142" i="20" s="1"/>
  <c r="L129" i="20"/>
  <c r="M129" i="20" s="1"/>
  <c r="L117" i="20"/>
  <c r="M117" i="20" s="1"/>
  <c r="N121" i="20" s="1"/>
  <c r="L114" i="20"/>
  <c r="M114" i="20" s="1"/>
  <c r="L110" i="20"/>
  <c r="M110" i="20" s="1"/>
  <c r="L107" i="20"/>
  <c r="M107" i="20" s="1"/>
  <c r="N107" i="20" s="1"/>
  <c r="L106" i="20"/>
  <c r="M106" i="20" s="1"/>
  <c r="L103" i="20"/>
  <c r="M103" i="20" s="1"/>
  <c r="N103" i="20" s="1"/>
  <c r="L98" i="20"/>
  <c r="M98" i="20" s="1"/>
  <c r="L3102" i="20"/>
  <c r="M3102" i="20" s="1"/>
  <c r="L3096" i="20"/>
  <c r="M3096" i="20" s="1"/>
  <c r="L3031" i="20"/>
  <c r="M3031" i="20" s="1"/>
  <c r="N3031" i="20" s="1"/>
  <c r="L2992" i="20"/>
  <c r="M2992" i="20" s="1"/>
  <c r="L2988" i="20"/>
  <c r="M2988" i="20" s="1"/>
  <c r="N2988" i="20" s="1"/>
  <c r="L2984" i="20"/>
  <c r="M2984" i="20" s="1"/>
  <c r="N2984" i="20" s="1"/>
  <c r="L3217" i="20"/>
  <c r="M3217" i="20" s="1"/>
  <c r="L3216" i="20"/>
  <c r="M3216" i="20" s="1"/>
  <c r="N3216" i="20" s="1"/>
  <c r="L3213" i="20"/>
  <c r="M3213" i="20" s="1"/>
  <c r="N3213" i="20" s="1"/>
  <c r="L3197" i="20"/>
  <c r="M3197" i="20" s="1"/>
  <c r="N3197" i="20" s="1"/>
  <c r="L3189" i="20"/>
  <c r="M3189" i="20" s="1"/>
  <c r="L3187" i="20"/>
  <c r="M3187" i="20" s="1"/>
  <c r="N3187" i="20" s="1"/>
  <c r="L576" i="20"/>
  <c r="M576" i="20" s="1"/>
  <c r="N576" i="20" s="1"/>
  <c r="L568" i="20"/>
  <c r="M568" i="20" s="1"/>
  <c r="L563" i="20"/>
  <c r="M563" i="20" s="1"/>
  <c r="L557" i="20"/>
  <c r="M557" i="20" s="1"/>
  <c r="N557" i="20" s="1"/>
  <c r="L556" i="20"/>
  <c r="M556" i="20" s="1"/>
  <c r="N556" i="20" s="1"/>
  <c r="L549" i="20"/>
  <c r="M549" i="20" s="1"/>
  <c r="L547" i="20"/>
  <c r="M547" i="20" s="1"/>
  <c r="N547" i="20" s="1"/>
  <c r="L541" i="20"/>
  <c r="M541" i="20" s="1"/>
  <c r="L536" i="20"/>
  <c r="M536" i="20" s="1"/>
  <c r="N536" i="20" s="1"/>
  <c r="L535" i="20"/>
  <c r="M535" i="20" s="1"/>
  <c r="N535" i="20" s="1"/>
  <c r="L531" i="20"/>
  <c r="M531" i="20" s="1"/>
  <c r="N531" i="20" s="1"/>
  <c r="L522" i="20"/>
  <c r="M522" i="20" s="1"/>
  <c r="L517" i="20"/>
  <c r="M517" i="20" s="1"/>
  <c r="N517" i="20" s="1"/>
  <c r="L515" i="20"/>
  <c r="M515" i="20" s="1"/>
  <c r="N515" i="20" s="1"/>
  <c r="L505" i="20"/>
  <c r="M505" i="20" s="1"/>
  <c r="L498" i="20"/>
  <c r="M498" i="20" s="1"/>
  <c r="L490" i="20"/>
  <c r="M490" i="20" s="1"/>
  <c r="L488" i="20"/>
  <c r="M488" i="20" s="1"/>
  <c r="N488" i="20" s="1"/>
  <c r="L482" i="20"/>
  <c r="M482" i="20" s="1"/>
  <c r="N482" i="20" s="1"/>
  <c r="L472" i="20"/>
  <c r="M472" i="20" s="1"/>
  <c r="L471" i="20"/>
  <c r="M471" i="20" s="1"/>
  <c r="L467" i="20"/>
  <c r="M467" i="20" s="1"/>
  <c r="L458" i="20"/>
  <c r="M458" i="20" s="1"/>
  <c r="L456" i="20"/>
  <c r="M456" i="20" s="1"/>
  <c r="L455" i="20"/>
  <c r="M455" i="20" s="1"/>
  <c r="L445" i="20"/>
  <c r="M445" i="20" s="1"/>
  <c r="N445" i="20" s="1"/>
  <c r="L433" i="20"/>
  <c r="M433" i="20" s="1"/>
  <c r="L421" i="20"/>
  <c r="M421" i="20" s="1"/>
  <c r="L401" i="20"/>
  <c r="M401" i="20" s="1"/>
  <c r="L377" i="20"/>
  <c r="M377" i="20" s="1"/>
  <c r="L348" i="20"/>
  <c r="M348" i="20" s="1"/>
  <c r="N348" i="20" s="1"/>
  <c r="L345" i="20"/>
  <c r="M345" i="20" s="1"/>
  <c r="N345" i="20" s="1"/>
  <c r="L322" i="20"/>
  <c r="M322" i="20" s="1"/>
  <c r="L311" i="20"/>
  <c r="M311" i="20" s="1"/>
  <c r="L307" i="20"/>
  <c r="M307" i="20" s="1"/>
  <c r="L304" i="20"/>
  <c r="M304" i="20" s="1"/>
  <c r="L300" i="20"/>
  <c r="M300" i="20" s="1"/>
  <c r="L297" i="20"/>
  <c r="M297" i="20" s="1"/>
  <c r="L293" i="20"/>
  <c r="M293" i="20" s="1"/>
  <c r="L286" i="20"/>
  <c r="M286" i="20" s="1"/>
  <c r="L282" i="20"/>
  <c r="M282" i="20" s="1"/>
  <c r="N282" i="20" s="1"/>
  <c r="L279" i="20"/>
  <c r="M279" i="20" s="1"/>
  <c r="N279" i="20" s="1"/>
  <c r="L275" i="20"/>
  <c r="M275" i="20" s="1"/>
  <c r="L272" i="20"/>
  <c r="M272" i="20" s="1"/>
  <c r="N272" i="20" s="1"/>
  <c r="L267" i="20"/>
  <c r="M267" i="20" s="1"/>
  <c r="L258" i="20"/>
  <c r="M258" i="20" s="1"/>
  <c r="N258" i="20" s="1"/>
  <c r="L256" i="20"/>
  <c r="M256" i="20" s="1"/>
  <c r="L249" i="20"/>
  <c r="M249" i="20" s="1"/>
  <c r="N255" i="20" s="1"/>
  <c r="L246" i="20"/>
  <c r="M246" i="20" s="1"/>
  <c r="L239" i="20"/>
  <c r="M239" i="20" s="1"/>
  <c r="N239" i="20" s="1"/>
  <c r="L237" i="20"/>
  <c r="M237" i="20" s="1"/>
  <c r="L234" i="20"/>
  <c r="M234" i="20" s="1"/>
  <c r="L221" i="20"/>
  <c r="M221" i="20" s="1"/>
  <c r="L218" i="20"/>
  <c r="M218" i="20" s="1"/>
  <c r="N218" i="20" s="1"/>
  <c r="L209" i="20"/>
  <c r="M209" i="20" s="1"/>
  <c r="L206" i="20"/>
  <c r="M206" i="20" s="1"/>
  <c r="L197" i="20"/>
  <c r="M197" i="20" s="1"/>
  <c r="L194" i="20"/>
  <c r="M194" i="20" s="1"/>
  <c r="L185" i="20"/>
  <c r="M185" i="20" s="1"/>
  <c r="N185" i="20" s="1"/>
  <c r="L182" i="20"/>
  <c r="M182" i="20" s="1"/>
  <c r="N182" i="20" s="1"/>
  <c r="L169" i="20"/>
  <c r="M169" i="20" s="1"/>
  <c r="N169" i="20" s="1"/>
  <c r="L166" i="20"/>
  <c r="M166" i="20" s="1"/>
  <c r="L153" i="20"/>
  <c r="M153" i="20" s="1"/>
  <c r="L150" i="20"/>
  <c r="M150" i="20" s="1"/>
  <c r="N150" i="20" s="1"/>
  <c r="L137" i="20"/>
  <c r="M137" i="20" s="1"/>
  <c r="L134" i="20"/>
  <c r="M134" i="20" s="1"/>
  <c r="N134" i="20" s="1"/>
  <c r="L125" i="20"/>
  <c r="M125" i="20" s="1"/>
  <c r="N125" i="20" s="1"/>
  <c r="L122" i="20"/>
  <c r="M122" i="20" s="1"/>
  <c r="N128" i="20" s="1"/>
  <c r="L101" i="20"/>
  <c r="M101" i="20" s="1"/>
  <c r="L3219" i="20"/>
  <c r="M3219" i="20" s="1"/>
  <c r="L3201" i="20"/>
  <c r="M3201" i="20" s="1"/>
  <c r="N3201" i="20" s="1"/>
  <c r="L3166" i="20"/>
  <c r="M3166" i="20" s="1"/>
  <c r="N3166" i="20" s="1"/>
  <c r="L3140" i="20"/>
  <c r="M3140" i="20" s="1"/>
  <c r="N3140" i="20" s="1"/>
  <c r="L3122" i="20"/>
  <c r="M3122" i="20" s="1"/>
  <c r="N3122" i="20" s="1"/>
  <c r="L584" i="20"/>
  <c r="M584" i="20" s="1"/>
  <c r="N584" i="20" s="1"/>
  <c r="L581" i="20"/>
  <c r="M581" i="20" s="1"/>
  <c r="N581" i="20" s="1"/>
  <c r="L571" i="20"/>
  <c r="M571" i="20" s="1"/>
  <c r="N571" i="20" s="1"/>
  <c r="L565" i="20"/>
  <c r="M565" i="20" s="1"/>
  <c r="N565" i="20" s="1"/>
  <c r="L558" i="20"/>
  <c r="M558" i="20" s="1"/>
  <c r="L553" i="20"/>
  <c r="M553" i="20" s="1"/>
  <c r="L550" i="20"/>
  <c r="M550" i="20" s="1"/>
  <c r="N550" i="20" s="1"/>
  <c r="L546" i="20"/>
  <c r="M546" i="20" s="1"/>
  <c r="N546" i="20" s="1"/>
  <c r="L537" i="20"/>
  <c r="M537" i="20" s="1"/>
  <c r="L524" i="20"/>
  <c r="M524" i="20" s="1"/>
  <c r="N524" i="20" s="1"/>
  <c r="L518" i="20"/>
  <c r="M518" i="20" s="1"/>
  <c r="L514" i="20"/>
  <c r="M514" i="20" s="1"/>
  <c r="L508" i="20"/>
  <c r="M508" i="20" s="1"/>
  <c r="N508" i="20" s="1"/>
  <c r="L497" i="20"/>
  <c r="M497" i="20" s="1"/>
  <c r="N497" i="20" s="1"/>
  <c r="L492" i="20"/>
  <c r="M492" i="20" s="1"/>
  <c r="N492" i="20" s="1"/>
  <c r="L487" i="20"/>
  <c r="M487" i="20" s="1"/>
  <c r="L481" i="20"/>
  <c r="M481" i="20" s="1"/>
  <c r="N481" i="20" s="1"/>
  <c r="L476" i="20"/>
  <c r="M476" i="20" s="1"/>
  <c r="L473" i="20"/>
  <c r="M473" i="20" s="1"/>
  <c r="L460" i="20"/>
  <c r="M460" i="20" s="1"/>
  <c r="L453" i="20"/>
  <c r="M453" i="20" s="1"/>
  <c r="N453" i="20" s="1"/>
  <c r="L451" i="20"/>
  <c r="M451" i="20" s="1"/>
  <c r="L440" i="20"/>
  <c r="M440" i="20" s="1"/>
  <c r="L439" i="20"/>
  <c r="M439" i="20" s="1"/>
  <c r="L435" i="20"/>
  <c r="M435" i="20" s="1"/>
  <c r="L430" i="20"/>
  <c r="M430" i="20" s="1"/>
  <c r="L422" i="20"/>
  <c r="M422" i="20" s="1"/>
  <c r="N423" i="20" s="1"/>
  <c r="L419" i="20"/>
  <c r="M419" i="20" s="1"/>
  <c r="N419" i="20" s="1"/>
  <c r="L413" i="20"/>
  <c r="M413" i="20" s="1"/>
  <c r="L408" i="20"/>
  <c r="M408" i="20" s="1"/>
  <c r="L407" i="20"/>
  <c r="M407" i="20" s="1"/>
  <c r="L403" i="20"/>
  <c r="M403" i="20" s="1"/>
  <c r="L398" i="20"/>
  <c r="M398" i="20" s="1"/>
  <c r="N398" i="20" s="1"/>
  <c r="L392" i="20"/>
  <c r="M392" i="20" s="1"/>
  <c r="L391" i="20"/>
  <c r="M391" i="20" s="1"/>
  <c r="L384" i="20"/>
  <c r="M384" i="20" s="1"/>
  <c r="L382" i="20"/>
  <c r="M382" i="20" s="1"/>
  <c r="L370" i="20"/>
  <c r="M370" i="20" s="1"/>
  <c r="L359" i="20"/>
  <c r="M359" i="20" s="1"/>
  <c r="L356" i="20"/>
  <c r="M356" i="20" s="1"/>
  <c r="N356" i="20" s="1"/>
  <c r="L353" i="20"/>
  <c r="M353" i="20" s="1"/>
  <c r="N353" i="20" s="1"/>
  <c r="L316" i="20"/>
  <c r="M316" i="20" s="1"/>
  <c r="L310" i="20"/>
  <c r="M310" i="20" s="1"/>
  <c r="N310" i="20" s="1"/>
  <c r="L306" i="20"/>
  <c r="M306" i="20" s="1"/>
  <c r="N306" i="20" s="1"/>
  <c r="L303" i="20"/>
  <c r="M303" i="20" s="1"/>
  <c r="L299" i="20"/>
  <c r="M299" i="20" s="1"/>
  <c r="L296" i="20"/>
  <c r="M296" i="20" s="1"/>
  <c r="L292" i="20"/>
  <c r="M292" i="20" s="1"/>
  <c r="L289" i="20"/>
  <c r="M289" i="20" s="1"/>
  <c r="L285" i="20"/>
  <c r="M285" i="20" s="1"/>
  <c r="L278" i="20"/>
  <c r="M278" i="20" s="1"/>
  <c r="N278" i="20" s="1"/>
  <c r="L274" i="20"/>
  <c r="M274" i="20" s="1"/>
  <c r="L271" i="20"/>
  <c r="M271" i="20" s="1"/>
  <c r="N271" i="20" s="1"/>
  <c r="L266" i="20"/>
  <c r="M266" i="20" s="1"/>
  <c r="L259" i="20"/>
  <c r="M259" i="20" s="1"/>
  <c r="N259" i="20" s="1"/>
  <c r="L241" i="20"/>
  <c r="M241" i="20" s="1"/>
  <c r="L225" i="20"/>
  <c r="M225" i="20" s="1"/>
  <c r="N225" i="20" s="1"/>
  <c r="L222" i="20"/>
  <c r="M222" i="20" s="1"/>
  <c r="L210" i="20"/>
  <c r="M210" i="20" s="1"/>
  <c r="L198" i="20"/>
  <c r="M198" i="20" s="1"/>
  <c r="L189" i="20"/>
  <c r="M189" i="20" s="1"/>
  <c r="L186" i="20"/>
  <c r="M186" i="20" s="1"/>
  <c r="N186" i="20" s="1"/>
  <c r="L173" i="20"/>
  <c r="M173" i="20" s="1"/>
  <c r="N173" i="20" s="1"/>
  <c r="L170" i="20"/>
  <c r="M170" i="20" s="1"/>
  <c r="L157" i="20"/>
  <c r="M157" i="20" s="1"/>
  <c r="L154" i="20"/>
  <c r="M154" i="20" s="1"/>
  <c r="N154" i="20" s="1"/>
  <c r="L141" i="20"/>
  <c r="M141" i="20" s="1"/>
  <c r="L138" i="20"/>
  <c r="M138" i="20" s="1"/>
  <c r="N138" i="20" s="1"/>
  <c r="L126" i="20"/>
  <c r="M126" i="20" s="1"/>
  <c r="L113" i="20"/>
  <c r="M113" i="20" s="1"/>
  <c r="L102" i="20"/>
  <c r="M102" i="20" s="1"/>
  <c r="N104" i="20" s="1"/>
  <c r="L97" i="20"/>
  <c r="M97" i="20" s="1"/>
  <c r="L3209" i="20"/>
  <c r="M3209" i="20" s="1"/>
  <c r="L3206" i="20"/>
  <c r="M3206" i="20" s="1"/>
  <c r="N3206" i="20" s="1"/>
  <c r="L3190" i="20"/>
  <c r="M3190" i="20" s="1"/>
  <c r="N3190" i="20" s="1"/>
  <c r="L3182" i="20"/>
  <c r="M3182" i="20" s="1"/>
  <c r="N3182" i="20" s="1"/>
  <c r="L3178" i="20"/>
  <c r="M3178" i="20" s="1"/>
  <c r="N3178" i="20" s="1"/>
  <c r="L3170" i="20"/>
  <c r="M3170" i="20" s="1"/>
  <c r="N3170" i="20" s="1"/>
  <c r="L3152" i="20"/>
  <c r="M3152" i="20" s="1"/>
  <c r="N3152" i="20" s="1"/>
  <c r="L3144" i="20"/>
  <c r="M3144" i="20" s="1"/>
  <c r="L3128" i="20"/>
  <c r="M3128" i="20" s="1"/>
  <c r="N3128" i="20" s="1"/>
  <c r="L3094" i="20"/>
  <c r="M3094" i="20" s="1"/>
  <c r="N3094" i="20" s="1"/>
  <c r="L3034" i="20"/>
  <c r="M3034" i="20" s="1"/>
  <c r="N3034" i="20" s="1"/>
  <c r="L3026" i="20"/>
  <c r="M3026" i="20" s="1"/>
  <c r="L3022" i="20"/>
  <c r="M3022" i="20" s="1"/>
  <c r="N3022" i="20" s="1"/>
  <c r="L2999" i="20"/>
  <c r="M2999" i="20" s="1"/>
  <c r="N2999" i="20" s="1"/>
  <c r="L2991" i="20"/>
  <c r="M2991" i="20" s="1"/>
  <c r="N2991" i="20" s="1"/>
  <c r="L2987" i="20"/>
  <c r="M2987" i="20" s="1"/>
  <c r="N2987" i="20" s="1"/>
  <c r="L2983" i="20"/>
  <c r="M2983" i="20" s="1"/>
  <c r="N2983" i="20" s="1"/>
  <c r="L3181" i="20"/>
  <c r="M3181" i="20" s="1"/>
  <c r="N3181" i="20" s="1"/>
  <c r="L3173" i="20"/>
  <c r="M3173" i="20" s="1"/>
  <c r="L3165" i="20"/>
  <c r="M3165" i="20" s="1"/>
  <c r="L3157" i="20"/>
  <c r="M3157" i="20" s="1"/>
  <c r="N3157" i="20" s="1"/>
  <c r="L3147" i="20"/>
  <c r="M3147" i="20" s="1"/>
  <c r="N3147" i="20" s="1"/>
  <c r="L3145" i="20"/>
  <c r="M3145" i="20" s="1"/>
  <c r="L3139" i="20"/>
  <c r="M3139" i="20" s="1"/>
  <c r="L3131" i="20"/>
  <c r="M3131" i="20" s="1"/>
  <c r="N3131" i="20" s="1"/>
  <c r="L3117" i="20"/>
  <c r="M3117" i="20" s="1"/>
  <c r="N3117" i="20" s="1"/>
  <c r="L3115" i="20"/>
  <c r="M3115" i="20" s="1"/>
  <c r="N3115" i="20" s="1"/>
  <c r="L3113" i="20"/>
  <c r="M3113" i="20" s="1"/>
  <c r="N3113" i="20" s="1"/>
  <c r="L3085" i="20"/>
  <c r="M3085" i="20" s="1"/>
  <c r="N3085" i="20" s="1"/>
  <c r="L3081" i="20"/>
  <c r="M3081" i="20" s="1"/>
  <c r="N3081" i="20" s="1"/>
  <c r="L3078" i="20"/>
  <c r="M3078" i="20" s="1"/>
  <c r="L3074" i="20"/>
  <c r="M3074" i="20" s="1"/>
  <c r="N3074" i="20" s="1"/>
  <c r="L3069" i="20"/>
  <c r="M3069" i="20" s="1"/>
  <c r="N3069" i="20" s="1"/>
  <c r="L3065" i="20"/>
  <c r="M3065" i="20" s="1"/>
  <c r="N3065" i="20" s="1"/>
  <c r="L3059" i="20"/>
  <c r="M3059" i="20" s="1"/>
  <c r="N3059" i="20" s="1"/>
  <c r="L3051" i="20"/>
  <c r="M3051" i="20" s="1"/>
  <c r="L3044" i="20"/>
  <c r="M3044" i="20" s="1"/>
  <c r="N3044" i="20" s="1"/>
  <c r="L3041" i="20"/>
  <c r="M3041" i="20" s="1"/>
  <c r="N3041" i="20" s="1"/>
  <c r="L3038" i="20"/>
  <c r="M3038" i="20" s="1"/>
  <c r="N3038" i="20" s="1"/>
  <c r="L3036" i="20"/>
  <c r="M3036" i="20" s="1"/>
  <c r="N3036" i="20" s="1"/>
  <c r="L3033" i="20"/>
  <c r="M3033" i="20" s="1"/>
  <c r="L3029" i="20"/>
  <c r="M3029" i="20" s="1"/>
  <c r="N3029" i="20" s="1"/>
  <c r="L3028" i="20"/>
  <c r="M3028" i="20" s="1"/>
  <c r="N3028" i="20" s="1"/>
  <c r="L3025" i="20"/>
  <c r="M3025" i="20" s="1"/>
  <c r="N3025" i="20" s="1"/>
  <c r="L3007" i="20"/>
  <c r="M3007" i="20" s="1"/>
  <c r="N3007" i="20" s="1"/>
  <c r="L3003" i="20"/>
  <c r="M3003" i="20" s="1"/>
  <c r="N3003" i="20" s="1"/>
  <c r="L2981" i="20"/>
  <c r="M2981" i="20" s="1"/>
  <c r="N2981" i="20" s="1"/>
  <c r="L2961" i="20"/>
  <c r="M2961" i="20" s="1"/>
  <c r="N2961" i="20" s="1"/>
  <c r="L2960" i="20"/>
  <c r="M2960" i="20" s="1"/>
  <c r="N2960" i="20" s="1"/>
  <c r="L2957" i="20"/>
  <c r="M2957" i="20" s="1"/>
  <c r="L2956" i="20"/>
  <c r="M2956" i="20" s="1"/>
  <c r="L2955" i="20"/>
  <c r="M2955" i="20" s="1"/>
  <c r="N2955" i="20" s="1"/>
  <c r="L2945" i="20"/>
  <c r="M2945" i="20" s="1"/>
  <c r="N2945" i="20" s="1"/>
  <c r="L2943" i="20"/>
  <c r="M2943" i="20" s="1"/>
  <c r="N2943" i="20" s="1"/>
  <c r="L2937" i="20"/>
  <c r="M2937" i="20" s="1"/>
  <c r="N2937" i="20" s="1"/>
  <c r="L2933" i="20"/>
  <c r="M2933" i="20" s="1"/>
  <c r="N2933" i="20" s="1"/>
  <c r="L2913" i="20"/>
  <c r="M2913" i="20" s="1"/>
  <c r="L2911" i="20"/>
  <c r="M2911" i="20" s="1"/>
  <c r="L2905" i="20"/>
  <c r="M2905" i="20" s="1"/>
  <c r="N2905" i="20" s="1"/>
  <c r="L2893" i="20"/>
  <c r="M2893" i="20" s="1"/>
  <c r="N2893" i="20" s="1"/>
  <c r="L2800" i="20"/>
  <c r="M2800" i="20" s="1"/>
  <c r="N2800" i="20" s="1"/>
  <c r="L2793" i="20"/>
  <c r="M2793" i="20" s="1"/>
  <c r="L2783" i="20"/>
  <c r="M2783" i="20" s="1"/>
  <c r="L2779" i="20"/>
  <c r="M2779" i="20" s="1"/>
  <c r="L2899" i="20"/>
  <c r="M2899" i="20" s="1"/>
  <c r="N2899" i="20" s="1"/>
  <c r="L2868" i="20"/>
  <c r="M2868" i="20" s="1"/>
  <c r="N2868" i="20" s="1"/>
  <c r="L2847" i="20"/>
  <c r="M2847" i="20" s="1"/>
  <c r="N2847" i="20" s="1"/>
  <c r="L2831" i="20"/>
  <c r="M2831" i="20" s="1"/>
  <c r="N2831" i="20" s="1"/>
  <c r="L2823" i="20"/>
  <c r="M2823" i="20" s="1"/>
  <c r="N2823" i="20" s="1"/>
  <c r="L94" i="20"/>
  <c r="M94" i="20" s="1"/>
  <c r="L92" i="20"/>
  <c r="M92" i="20" s="1"/>
  <c r="L89" i="20"/>
  <c r="M89" i="20" s="1"/>
  <c r="N88" i="20" s="1"/>
  <c r="L87" i="20"/>
  <c r="M87" i="20" s="1"/>
  <c r="L85" i="20"/>
  <c r="M85" i="20" s="1"/>
  <c r="L83" i="20"/>
  <c r="M83" i="20" s="1"/>
  <c r="L81" i="20"/>
  <c r="M81" i="20" s="1"/>
  <c r="N81" i="20" s="1"/>
  <c r="L79" i="20"/>
  <c r="M79" i="20" s="1"/>
  <c r="L77" i="20"/>
  <c r="M77" i="20" s="1"/>
  <c r="N77" i="20" s="1"/>
  <c r="L75" i="20"/>
  <c r="M75" i="20" s="1"/>
  <c r="L73" i="20"/>
  <c r="M73" i="20" s="1"/>
  <c r="L71" i="20"/>
  <c r="M71" i="20" s="1"/>
  <c r="L69" i="20"/>
  <c r="M69" i="20" s="1"/>
  <c r="L67" i="20"/>
  <c r="M67" i="20" s="1"/>
  <c r="L65" i="20"/>
  <c r="M65" i="20" s="1"/>
  <c r="L63" i="20"/>
  <c r="M63" i="20" s="1"/>
  <c r="L61" i="20"/>
  <c r="M61" i="20" s="1"/>
  <c r="L59" i="20"/>
  <c r="M59" i="20" s="1"/>
  <c r="L57" i="20"/>
  <c r="M57" i="20" s="1"/>
  <c r="L55" i="20"/>
  <c r="M55" i="20" s="1"/>
  <c r="N56" i="20" s="1"/>
  <c r="L53" i="20"/>
  <c r="M53" i="20" s="1"/>
  <c r="L51" i="20"/>
  <c r="M51" i="20" s="1"/>
  <c r="L49" i="20"/>
  <c r="M49" i="20" s="1"/>
  <c r="N49" i="20" s="1"/>
  <c r="L47" i="20"/>
  <c r="M47" i="20" s="1"/>
  <c r="L45" i="20"/>
  <c r="M45" i="20" s="1"/>
  <c r="L43" i="20"/>
  <c r="M43" i="20" s="1"/>
  <c r="L41" i="20"/>
  <c r="M41" i="20" s="1"/>
  <c r="L39" i="20"/>
  <c r="M39" i="20" s="1"/>
  <c r="L37" i="20"/>
  <c r="M37" i="20" s="1"/>
  <c r="L35" i="20"/>
  <c r="M35" i="20" s="1"/>
  <c r="L33" i="20"/>
  <c r="M33" i="20" s="1"/>
  <c r="L31" i="20"/>
  <c r="M31" i="20" s="1"/>
  <c r="L29" i="20"/>
  <c r="M29" i="20" s="1"/>
  <c r="L27" i="20"/>
  <c r="M27" i="20" s="1"/>
  <c r="N28" i="20" s="1"/>
  <c r="L25" i="20"/>
  <c r="M25" i="20" s="1"/>
  <c r="L23" i="20"/>
  <c r="M23" i="20" s="1"/>
  <c r="L21" i="20"/>
  <c r="M21" i="20" s="1"/>
  <c r="L19" i="20"/>
  <c r="M19" i="20" s="1"/>
  <c r="N20" i="20" s="1"/>
  <c r="L17" i="20"/>
  <c r="M17" i="20" s="1"/>
  <c r="N18" i="20" s="1"/>
  <c r="L15" i="20"/>
  <c r="M15" i="20" s="1"/>
  <c r="N15" i="20" s="1"/>
  <c r="L13" i="20"/>
  <c r="M13" i="20" s="1"/>
  <c r="L11" i="20"/>
  <c r="M11" i="20" s="1"/>
  <c r="L9" i="20"/>
  <c r="M9" i="20" s="1"/>
  <c r="L3204" i="20"/>
  <c r="M3204" i="20" s="1"/>
  <c r="N3204" i="20" s="1"/>
  <c r="L3193" i="20"/>
  <c r="M3193" i="20" s="1"/>
  <c r="N3193" i="20" s="1"/>
  <c r="L3185" i="20"/>
  <c r="M3185" i="20" s="1"/>
  <c r="N3185" i="20" s="1"/>
  <c r="L3177" i="20"/>
  <c r="M3177" i="20" s="1"/>
  <c r="N3177" i="20" s="1"/>
  <c r="L3169" i="20"/>
  <c r="M3169" i="20" s="1"/>
  <c r="L3161" i="20"/>
  <c r="M3161" i="20" s="1"/>
  <c r="N3161" i="20" s="1"/>
  <c r="L3153" i="20"/>
  <c r="M3153" i="20" s="1"/>
  <c r="L3135" i="20"/>
  <c r="M3135" i="20" s="1"/>
  <c r="N3135" i="20" s="1"/>
  <c r="L3127" i="20"/>
  <c r="M3127" i="20" s="1"/>
  <c r="N3127" i="20" s="1"/>
  <c r="L3125" i="20"/>
  <c r="M3125" i="20" s="1"/>
  <c r="N3125" i="20" s="1"/>
  <c r="L3123" i="20"/>
  <c r="M3123" i="20" s="1"/>
  <c r="N3123" i="20" s="1"/>
  <c r="L3105" i="20"/>
  <c r="M3105" i="20" s="1"/>
  <c r="L3103" i="20"/>
  <c r="M3103" i="20" s="1"/>
  <c r="N3103" i="20" s="1"/>
  <c r="L3101" i="20"/>
  <c r="M3101" i="20" s="1"/>
  <c r="N3101" i="20" s="1"/>
  <c r="L3099" i="20"/>
  <c r="M3099" i="20" s="1"/>
  <c r="L3097" i="20"/>
  <c r="M3097" i="20" s="1"/>
  <c r="N3097" i="20" s="1"/>
  <c r="L3083" i="20"/>
  <c r="M3083" i="20" s="1"/>
  <c r="L3079" i="20"/>
  <c r="M3079" i="20" s="1"/>
  <c r="N3079" i="20" s="1"/>
  <c r="L3076" i="20"/>
  <c r="M3076" i="20" s="1"/>
  <c r="N3076" i="20" s="1"/>
  <c r="L3072" i="20"/>
  <c r="M3072" i="20" s="1"/>
  <c r="L3071" i="20"/>
  <c r="M3071" i="20" s="1"/>
  <c r="L3060" i="20"/>
  <c r="M3060" i="20" s="1"/>
  <c r="N3060" i="20" s="1"/>
  <c r="L3048" i="20"/>
  <c r="M3048" i="20" s="1"/>
  <c r="N3048" i="20" s="1"/>
  <c r="L3045" i="20"/>
  <c r="M3045" i="20" s="1"/>
  <c r="N3045" i="20" s="1"/>
  <c r="L3043" i="20"/>
  <c r="M3043" i="20" s="1"/>
  <c r="N3043" i="20" s="1"/>
  <c r="L3040" i="20"/>
  <c r="M3040" i="20" s="1"/>
  <c r="L3037" i="20"/>
  <c r="M3037" i="20" s="1"/>
  <c r="N3037" i="20" s="1"/>
  <c r="L3035" i="20"/>
  <c r="M3035" i="20" s="1"/>
  <c r="N3035" i="20" s="1"/>
  <c r="L3032" i="20"/>
  <c r="M3032" i="20" s="1"/>
  <c r="N3032" i="20" s="1"/>
  <c r="L3027" i="20"/>
  <c r="M3027" i="20" s="1"/>
  <c r="N3027" i="20" s="1"/>
  <c r="L3021" i="20"/>
  <c r="M3021" i="20" s="1"/>
  <c r="N3021" i="20" s="1"/>
  <c r="L3019" i="20"/>
  <c r="M3019" i="20" s="1"/>
  <c r="L3017" i="20"/>
  <c r="M3017" i="20" s="1"/>
  <c r="N3017" i="20" s="1"/>
  <c r="L3014" i="20"/>
  <c r="M3014" i="20" s="1"/>
  <c r="N3014" i="20" s="1"/>
  <c r="L3013" i="20"/>
  <c r="M3013" i="20" s="1"/>
  <c r="N3013" i="20" s="1"/>
  <c r="L3010" i="20"/>
  <c r="M3010" i="20" s="1"/>
  <c r="N3010" i="20" s="1"/>
  <c r="L2998" i="20"/>
  <c r="M2998" i="20" s="1"/>
  <c r="L2994" i="20"/>
  <c r="M2994" i="20" s="1"/>
  <c r="N2994" i="20" s="1"/>
  <c r="L2990" i="20"/>
  <c r="M2990" i="20" s="1"/>
  <c r="N2990" i="20" s="1"/>
  <c r="L2973" i="20"/>
  <c r="M2973" i="20" s="1"/>
  <c r="N2973" i="20" s="1"/>
  <c r="L2968" i="20"/>
  <c r="M2968" i="20" s="1"/>
  <c r="N2968" i="20" s="1"/>
  <c r="L2947" i="20"/>
  <c r="M2947" i="20" s="1"/>
  <c r="N2947" i="20" s="1"/>
  <c r="L2941" i="20"/>
  <c r="M2941" i="20" s="1"/>
  <c r="N2941" i="20" s="1"/>
  <c r="L2938" i="20"/>
  <c r="M2938" i="20" s="1"/>
  <c r="N2938" i="20" s="1"/>
  <c r="L2910" i="20"/>
  <c r="M2910" i="20" s="1"/>
  <c r="N2910" i="20" s="1"/>
  <c r="L2909" i="20"/>
  <c r="M2909" i="20" s="1"/>
  <c r="N2909" i="20" s="1"/>
  <c r="L2901" i="20"/>
  <c r="M2901" i="20" s="1"/>
  <c r="N2901" i="20" s="1"/>
  <c r="L2897" i="20"/>
  <c r="M2897" i="20" s="1"/>
  <c r="N2897" i="20" s="1"/>
  <c r="L2851" i="20"/>
  <c r="M2851" i="20" s="1"/>
  <c r="L2839" i="20"/>
  <c r="M2839" i="20" s="1"/>
  <c r="L2824" i="20"/>
  <c r="M2824" i="20" s="1"/>
  <c r="N2824" i="20" s="1"/>
  <c r="L2820" i="20"/>
  <c r="M2820" i="20" s="1"/>
  <c r="N2820" i="20" s="1"/>
  <c r="L2809" i="20"/>
  <c r="M2809" i="20" s="1"/>
  <c r="L3082" i="20"/>
  <c r="M3082" i="20" s="1"/>
  <c r="N3082" i="20" s="1"/>
  <c r="L3077" i="20"/>
  <c r="M3077" i="20" s="1"/>
  <c r="N3077" i="20" s="1"/>
  <c r="L3073" i="20"/>
  <c r="M3073" i="20" s="1"/>
  <c r="N3073" i="20" s="1"/>
  <c r="L3068" i="20"/>
  <c r="M3068" i="20" s="1"/>
  <c r="N3068" i="20" s="1"/>
  <c r="L3056" i="20"/>
  <c r="M3056" i="20" s="1"/>
  <c r="N3056" i="20" s="1"/>
  <c r="L3053" i="20"/>
  <c r="M3053" i="20" s="1"/>
  <c r="N3053" i="20" s="1"/>
  <c r="L3020" i="20"/>
  <c r="M3020" i="20" s="1"/>
  <c r="N3020" i="20" s="1"/>
  <c r="L3016" i="20"/>
  <c r="M3016" i="20" s="1"/>
  <c r="N3016" i="20" s="1"/>
  <c r="L2907" i="20"/>
  <c r="M2907" i="20" s="1"/>
  <c r="N2907" i="20" s="1"/>
  <c r="L2787" i="20"/>
  <c r="M2787" i="20" s="1"/>
  <c r="L2978" i="20"/>
  <c r="M2978" i="20" s="1"/>
  <c r="N2978" i="20" s="1"/>
  <c r="L2969" i="20"/>
  <c r="M2969" i="20" s="1"/>
  <c r="L2965" i="20"/>
  <c r="M2965" i="20" s="1"/>
  <c r="N2965" i="20" s="1"/>
  <c r="L2964" i="20"/>
  <c r="M2964" i="20" s="1"/>
  <c r="N2964" i="20" s="1"/>
  <c r="L2936" i="20"/>
  <c r="M2936" i="20" s="1"/>
  <c r="N2936" i="20" s="1"/>
  <c r="L2932" i="20"/>
  <c r="M2932" i="20" s="1"/>
  <c r="N2932" i="20" s="1"/>
  <c r="L2929" i="20"/>
  <c r="M2929" i="20" s="1"/>
  <c r="N2929" i="20" s="1"/>
  <c r="L2928" i="20"/>
  <c r="M2928" i="20" s="1"/>
  <c r="N2928" i="20" s="1"/>
  <c r="L2925" i="20"/>
  <c r="M2925" i="20" s="1"/>
  <c r="N2925" i="20" s="1"/>
  <c r="L2924" i="20"/>
  <c r="M2924" i="20" s="1"/>
  <c r="N2924" i="20" s="1"/>
  <c r="L2921" i="20"/>
  <c r="M2921" i="20" s="1"/>
  <c r="N2921" i="20" s="1"/>
  <c r="L2920" i="20"/>
  <c r="M2920" i="20" s="1"/>
  <c r="N2920" i="20" s="1"/>
  <c r="L2917" i="20"/>
  <c r="M2917" i="20" s="1"/>
  <c r="N2917" i="20" s="1"/>
  <c r="L2916" i="20"/>
  <c r="M2916" i="20" s="1"/>
  <c r="N2916" i="20" s="1"/>
  <c r="L2904" i="20"/>
  <c r="M2904" i="20" s="1"/>
  <c r="N2904" i="20" s="1"/>
  <c r="L2902" i="20"/>
  <c r="M2902" i="20" s="1"/>
  <c r="N2902" i="20" s="1"/>
  <c r="L2896" i="20"/>
  <c r="M2896" i="20" s="1"/>
  <c r="N2896" i="20" s="1"/>
  <c r="L2894" i="20"/>
  <c r="M2894" i="20" s="1"/>
  <c r="L2873" i="20"/>
  <c r="M2873" i="20" s="1"/>
  <c r="N2873" i="20" s="1"/>
  <c r="L2870" i="20"/>
  <c r="M2870" i="20" s="1"/>
  <c r="L2869" i="20"/>
  <c r="M2869" i="20" s="1"/>
  <c r="N2869" i="20" s="1"/>
  <c r="L2865" i="20"/>
  <c r="M2865" i="20" s="1"/>
  <c r="L2854" i="20"/>
  <c r="M2854" i="20" s="1"/>
  <c r="N2854" i="20" s="1"/>
  <c r="L2853" i="20"/>
  <c r="M2853" i="20" s="1"/>
  <c r="N2853" i="20" s="1"/>
  <c r="L2826" i="20"/>
  <c r="M2826" i="20" s="1"/>
  <c r="N2826" i="20" s="1"/>
  <c r="L2825" i="20"/>
  <c r="M2825" i="20" s="1"/>
  <c r="L2822" i="20"/>
  <c r="M2822" i="20" s="1"/>
  <c r="N2822" i="20" s="1"/>
  <c r="L2821" i="20"/>
  <c r="M2821" i="20" s="1"/>
  <c r="N2821" i="20" s="1"/>
  <c r="L2817" i="20"/>
  <c r="M2817" i="20" s="1"/>
  <c r="N2817" i="20" s="1"/>
  <c r="L2802" i="20"/>
  <c r="M2802" i="20" s="1"/>
  <c r="N2802" i="20" s="1"/>
  <c r="L2799" i="20"/>
  <c r="M2799" i="20" s="1"/>
  <c r="N2799" i="20" s="1"/>
  <c r="L2795" i="20"/>
  <c r="M2795" i="20" s="1"/>
  <c r="N2795" i="20" s="1"/>
  <c r="L2775" i="20"/>
  <c r="M2775" i="20" s="1"/>
  <c r="N2775" i="20" s="1"/>
  <c r="L2769" i="20"/>
  <c r="M2769" i="20" s="1"/>
  <c r="L2764" i="20"/>
  <c r="M2764" i="20" s="1"/>
  <c r="N2764" i="20" s="1"/>
  <c r="L2755" i="20"/>
  <c r="M2755" i="20" s="1"/>
  <c r="N2755" i="20" s="1"/>
  <c r="L2751" i="20"/>
  <c r="M2751" i="20" s="1"/>
  <c r="N2751" i="20" s="1"/>
  <c r="L2747" i="20"/>
  <c r="M2747" i="20" s="1"/>
  <c r="N2747" i="20" s="1"/>
  <c r="L2743" i="20"/>
  <c r="M2743" i="20" s="1"/>
  <c r="N2743" i="20" s="1"/>
  <c r="L2740" i="20"/>
  <c r="M2740" i="20" s="1"/>
  <c r="N2740" i="20" s="1"/>
  <c r="L2733" i="20"/>
  <c r="M2733" i="20" s="1"/>
  <c r="N2733" i="20" s="1"/>
  <c r="L2732" i="20"/>
  <c r="M2732" i="20" s="1"/>
  <c r="N2732" i="20" s="1"/>
  <c r="L2731" i="20"/>
  <c r="M2731" i="20" s="1"/>
  <c r="L2730" i="20"/>
  <c r="M2730" i="20" s="1"/>
  <c r="N2730" i="20" s="1"/>
  <c r="L2729" i="20"/>
  <c r="M2729" i="20" s="1"/>
  <c r="N2729" i="20" s="1"/>
  <c r="L2728" i="20"/>
  <c r="M2728" i="20" s="1"/>
  <c r="N2728" i="20" s="1"/>
  <c r="L2727" i="20"/>
  <c r="M2727" i="20" s="1"/>
  <c r="L2722" i="20"/>
  <c r="M2722" i="20" s="1"/>
  <c r="N2722" i="20" s="1"/>
  <c r="L2720" i="20"/>
  <c r="M2720" i="20" s="1"/>
  <c r="N2720" i="20" s="1"/>
  <c r="L2708" i="20"/>
  <c r="M2708" i="20" s="1"/>
  <c r="L2701" i="20"/>
  <c r="M2701" i="20" s="1"/>
  <c r="N2701" i="20" s="1"/>
  <c r="L2700" i="20"/>
  <c r="M2700" i="20" s="1"/>
  <c r="L2696" i="20"/>
  <c r="M2696" i="20" s="1"/>
  <c r="L2691" i="20"/>
  <c r="M2691" i="20" s="1"/>
  <c r="N2691" i="20" s="1"/>
  <c r="L2679" i="20"/>
  <c r="M2679" i="20" s="1"/>
  <c r="N2679" i="20" s="1"/>
  <c r="L2665" i="20"/>
  <c r="M2665" i="20" s="1"/>
  <c r="N2665" i="20" s="1"/>
  <c r="L2638" i="20"/>
  <c r="M2638" i="20" s="1"/>
  <c r="L2637" i="20"/>
  <c r="M2637" i="20" s="1"/>
  <c r="N2637" i="20" s="1"/>
  <c r="L2590" i="20"/>
  <c r="M2590" i="20" s="1"/>
  <c r="N2590" i="20" s="1"/>
  <c r="L2589" i="20"/>
  <c r="M2589" i="20" s="1"/>
  <c r="N2589" i="20" s="1"/>
  <c r="L2468" i="20"/>
  <c r="M2468" i="20" s="1"/>
  <c r="L2467" i="20"/>
  <c r="M2467" i="20" s="1"/>
  <c r="N2467" i="20" s="1"/>
  <c r="L2441" i="20"/>
  <c r="M2441" i="20" s="1"/>
  <c r="L2858" i="20"/>
  <c r="M2858" i="20" s="1"/>
  <c r="N2858" i="20" s="1"/>
  <c r="L2857" i="20"/>
  <c r="M2857" i="20" s="1"/>
  <c r="N2857" i="20" s="1"/>
  <c r="L2850" i="20"/>
  <c r="M2850" i="20" s="1"/>
  <c r="N2850" i="20" s="1"/>
  <c r="L2849" i="20"/>
  <c r="M2849" i="20" s="1"/>
  <c r="N2849" i="20" s="1"/>
  <c r="L2841" i="20"/>
  <c r="M2841" i="20" s="1"/>
  <c r="N2841" i="20" s="1"/>
  <c r="L2837" i="20"/>
  <c r="M2837" i="20" s="1"/>
  <c r="N2837" i="20" s="1"/>
  <c r="L2834" i="20"/>
  <c r="M2834" i="20" s="1"/>
  <c r="N2834" i="20" s="1"/>
  <c r="L2810" i="20"/>
  <c r="M2810" i="20" s="1"/>
  <c r="N2810" i="20" s="1"/>
  <c r="L2807" i="20"/>
  <c r="M2807" i="20" s="1"/>
  <c r="L2792" i="20"/>
  <c r="M2792" i="20" s="1"/>
  <c r="N2792" i="20" s="1"/>
  <c r="L2790" i="20"/>
  <c r="M2790" i="20" s="1"/>
  <c r="N2790" i="20" s="1"/>
  <c r="L2788" i="20"/>
  <c r="M2788" i="20" s="1"/>
  <c r="N2788" i="20" s="1"/>
  <c r="L2786" i="20"/>
  <c r="M2786" i="20" s="1"/>
  <c r="N2786" i="20" s="1"/>
  <c r="L2782" i="20"/>
  <c r="M2782" i="20" s="1"/>
  <c r="N2782" i="20" s="1"/>
  <c r="L2761" i="20"/>
  <c r="M2761" i="20" s="1"/>
  <c r="N2761" i="20" s="1"/>
  <c r="L2753" i="20"/>
  <c r="M2753" i="20" s="1"/>
  <c r="N2753" i="20" s="1"/>
  <c r="L2749" i="20"/>
  <c r="M2749" i="20" s="1"/>
  <c r="N2749" i="20" s="1"/>
  <c r="L2745" i="20"/>
  <c r="M2745" i="20" s="1"/>
  <c r="L2723" i="20"/>
  <c r="M2723" i="20" s="1"/>
  <c r="L2694" i="20"/>
  <c r="M2694" i="20" s="1"/>
  <c r="N2694" i="20" s="1"/>
  <c r="L2689" i="20"/>
  <c r="M2689" i="20" s="1"/>
  <c r="L2688" i="20"/>
  <c r="M2688" i="20" s="1"/>
  <c r="N2688" i="20" s="1"/>
  <c r="L2658" i="20"/>
  <c r="M2658" i="20" s="1"/>
  <c r="L2649" i="20"/>
  <c r="M2649" i="20" s="1"/>
  <c r="L2643" i="20"/>
  <c r="M2643" i="20" s="1"/>
  <c r="N2643" i="20" s="1"/>
  <c r="L2632" i="20"/>
  <c r="M2632" i="20" s="1"/>
  <c r="N2632" i="20" s="1"/>
  <c r="L2618" i="20"/>
  <c r="M2618" i="20" s="1"/>
  <c r="L2617" i="20"/>
  <c r="M2617" i="20" s="1"/>
  <c r="N2617" i="20" s="1"/>
  <c r="L2567" i="20"/>
  <c r="M2567" i="20" s="1"/>
  <c r="N2567" i="20" s="1"/>
  <c r="L2562" i="20"/>
  <c r="M2562" i="20" s="1"/>
  <c r="L2561" i="20"/>
  <c r="M2561" i="20" s="1"/>
  <c r="N2561" i="20" s="1"/>
  <c r="L2763" i="20"/>
  <c r="M2763" i="20" s="1"/>
  <c r="N2763" i="20" s="1"/>
  <c r="L2762" i="20"/>
  <c r="M2762" i="20" s="1"/>
  <c r="N2762" i="20" s="1"/>
  <c r="L2715" i="20"/>
  <c r="M2715" i="20" s="1"/>
  <c r="L2487" i="20"/>
  <c r="M2487" i="20" s="1"/>
  <c r="L2462" i="20"/>
  <c r="M2462" i="20" s="1"/>
  <c r="N2462" i="20" s="1"/>
  <c r="L2461" i="20"/>
  <c r="M2461" i="20" s="1"/>
  <c r="L2460" i="20"/>
  <c r="M2460" i="20" s="1"/>
  <c r="N2460" i="20" s="1"/>
  <c r="L2711" i="20"/>
  <c r="M2711" i="20" s="1"/>
  <c r="L2697" i="20"/>
  <c r="M2697" i="20" s="1"/>
  <c r="N2697" i="20" s="1"/>
  <c r="L2683" i="20"/>
  <c r="M2683" i="20" s="1"/>
  <c r="N2683" i="20" s="1"/>
  <c r="L2675" i="20"/>
  <c r="M2675" i="20" s="1"/>
  <c r="N2675" i="20" s="1"/>
  <c r="L2673" i="20"/>
  <c r="M2673" i="20" s="1"/>
  <c r="L2670" i="20"/>
  <c r="M2670" i="20" s="1"/>
  <c r="N2670" i="20" s="1"/>
  <c r="L2664" i="20"/>
  <c r="M2664" i="20" s="1"/>
  <c r="L2663" i="20"/>
  <c r="M2663" i="20" s="1"/>
  <c r="L2651" i="20"/>
  <c r="M2651" i="20" s="1"/>
  <c r="N2651" i="20" s="1"/>
  <c r="L2635" i="20"/>
  <c r="M2635" i="20" s="1"/>
  <c r="N2635" i="20" s="1"/>
  <c r="L2622" i="20"/>
  <c r="M2622" i="20" s="1"/>
  <c r="L2621" i="20"/>
  <c r="M2621" i="20" s="1"/>
  <c r="N2621" i="20" s="1"/>
  <c r="L2615" i="20"/>
  <c r="M2615" i="20" s="1"/>
  <c r="L2594" i="20"/>
  <c r="M2594" i="20" s="1"/>
  <c r="N2594" i="20" s="1"/>
  <c r="L2593" i="20"/>
  <c r="M2593" i="20" s="1"/>
  <c r="L2587" i="20"/>
  <c r="M2587" i="20" s="1"/>
  <c r="N2587" i="20" s="1"/>
  <c r="L2569" i="20"/>
  <c r="M2569" i="20" s="1"/>
  <c r="L2524" i="20"/>
  <c r="M2524" i="20" s="1"/>
  <c r="N2524" i="20" s="1"/>
  <c r="L2509" i="20"/>
  <c r="M2509" i="20" s="1"/>
  <c r="N2509" i="20" s="1"/>
  <c r="L2489" i="20"/>
  <c r="M2489" i="20" s="1"/>
  <c r="N2489" i="20" s="1"/>
  <c r="L2476" i="20"/>
  <c r="M2476" i="20" s="1"/>
  <c r="N2476" i="20" s="1"/>
  <c r="L2351" i="20"/>
  <c r="M2351" i="20" s="1"/>
  <c r="N2351" i="20" s="1"/>
  <c r="L2327" i="20"/>
  <c r="M2327" i="20" s="1"/>
  <c r="N2327" i="20" s="1"/>
  <c r="L2326" i="20"/>
  <c r="M2326" i="20" s="1"/>
  <c r="L2296" i="20"/>
  <c r="M2296" i="20" s="1"/>
  <c r="N2296" i="20" s="1"/>
  <c r="L2293" i="20"/>
  <c r="M2293" i="20" s="1"/>
  <c r="N2293" i="20" s="1"/>
  <c r="L2292" i="20"/>
  <c r="M2292" i="20" s="1"/>
  <c r="L2287" i="20"/>
  <c r="M2287" i="20" s="1"/>
  <c r="N2287" i="20" s="1"/>
  <c r="L2268" i="20"/>
  <c r="M2268" i="20" s="1"/>
  <c r="N2268" i="20" s="1"/>
  <c r="L2250" i="20"/>
  <c r="M2250" i="20" s="1"/>
  <c r="N2250" i="20" s="1"/>
  <c r="L2277" i="20"/>
  <c r="M2277" i="20" s="1"/>
  <c r="L2276" i="20"/>
  <c r="M2276" i="20" s="1"/>
  <c r="L2256" i="20"/>
  <c r="M2256" i="20" s="1"/>
  <c r="N2256" i="20" s="1"/>
  <c r="L2425" i="20"/>
  <c r="M2425" i="20" s="1"/>
  <c r="N2425" i="20" s="1"/>
  <c r="L2424" i="20"/>
  <c r="M2424" i="20" s="1"/>
  <c r="L2421" i="20"/>
  <c r="M2421" i="20" s="1"/>
  <c r="L2393" i="20"/>
  <c r="M2393" i="20" s="1"/>
  <c r="N2393" i="20" s="1"/>
  <c r="L2392" i="20"/>
  <c r="M2392" i="20" s="1"/>
  <c r="N2392" i="20" s="1"/>
  <c r="L2386" i="20"/>
  <c r="M2386" i="20" s="1"/>
  <c r="N2386" i="20" s="1"/>
  <c r="L2365" i="20"/>
  <c r="M2365" i="20" s="1"/>
  <c r="L2361" i="20"/>
  <c r="M2361" i="20" s="1"/>
  <c r="N2361" i="20" s="1"/>
  <c r="L2334" i="20"/>
  <c r="M2334" i="20" s="1"/>
  <c r="N2334" i="20" s="1"/>
  <c r="L2299" i="20"/>
  <c r="M2299" i="20" s="1"/>
  <c r="N2299" i="20" s="1"/>
  <c r="L2298" i="20"/>
  <c r="M2298" i="20" s="1"/>
  <c r="L2294" i="20"/>
  <c r="M2294" i="20" s="1"/>
  <c r="N2294" i="20" s="1"/>
  <c r="L2291" i="20"/>
  <c r="M2291" i="20" s="1"/>
  <c r="N2291" i="20" s="1"/>
  <c r="L2768" i="20"/>
  <c r="M2768" i="20" s="1"/>
  <c r="N2768" i="20" s="1"/>
  <c r="L2766" i="20"/>
  <c r="M2766" i="20" s="1"/>
  <c r="L2765" i="20"/>
  <c r="M2765" i="20" s="1"/>
  <c r="N2765" i="20" s="1"/>
  <c r="L2725" i="20"/>
  <c r="M2725" i="20" s="1"/>
  <c r="N2725" i="20" s="1"/>
  <c r="L2716" i="20"/>
  <c r="M2716" i="20" s="1"/>
  <c r="L2712" i="20"/>
  <c r="M2712" i="20" s="1"/>
  <c r="N2712" i="20" s="1"/>
  <c r="L2709" i="20"/>
  <c r="M2709" i="20" s="1"/>
  <c r="N2709" i="20" s="1"/>
  <c r="L2660" i="20"/>
  <c r="M2660" i="20" s="1"/>
  <c r="N2660" i="20" s="1"/>
  <c r="L2650" i="20"/>
  <c r="M2650" i="20" s="1"/>
  <c r="N2650" i="20" s="1"/>
  <c r="L2646" i="20"/>
  <c r="M2646" i="20" s="1"/>
  <c r="L2634" i="20"/>
  <c r="M2634" i="20" s="1"/>
  <c r="N2634" i="20" s="1"/>
  <c r="L2633" i="20"/>
  <c r="M2633" i="20" s="1"/>
  <c r="N2633" i="20" s="1"/>
  <c r="L2611" i="20"/>
  <c r="M2611" i="20" s="1"/>
  <c r="N2611" i="20" s="1"/>
  <c r="L2583" i="20"/>
  <c r="M2583" i="20" s="1"/>
  <c r="N2583" i="20" s="1"/>
  <c r="L2541" i="20"/>
  <c r="M2541" i="20" s="1"/>
  <c r="L2527" i="20"/>
  <c r="M2527" i="20" s="1"/>
  <c r="L2526" i="20"/>
  <c r="M2526" i="20" s="1"/>
  <c r="L2523" i="20"/>
  <c r="M2523" i="20" s="1"/>
  <c r="N2523" i="20" s="1"/>
  <c r="L2522" i="20"/>
  <c r="M2522" i="20" s="1"/>
  <c r="N2522" i="20" s="1"/>
  <c r="L2512" i="20"/>
  <c r="M2512" i="20" s="1"/>
  <c r="N2512" i="20" s="1"/>
  <c r="L2475" i="20"/>
  <c r="M2475" i="20" s="1"/>
  <c r="N2475" i="20" s="1"/>
  <c r="L2474" i="20"/>
  <c r="M2474" i="20" s="1"/>
  <c r="N2474" i="20" s="1"/>
  <c r="L2452" i="20"/>
  <c r="M2452" i="20" s="1"/>
  <c r="L2443" i="20"/>
  <c r="M2443" i="20" s="1"/>
  <c r="N2443" i="20" s="1"/>
  <c r="L2442" i="20"/>
  <c r="M2442" i="20" s="1"/>
  <c r="N2442" i="20" s="1"/>
  <c r="L2437" i="20"/>
  <c r="M2437" i="20" s="1"/>
  <c r="L2410" i="20"/>
  <c r="M2410" i="20" s="1"/>
  <c r="N2410" i="20" s="1"/>
  <c r="L2407" i="20"/>
  <c r="M2407" i="20" s="1"/>
  <c r="N2407" i="20" s="1"/>
  <c r="L2402" i="20"/>
  <c r="M2402" i="20" s="1"/>
  <c r="N2402" i="20" s="1"/>
  <c r="L2399" i="20"/>
  <c r="M2399" i="20" s="1"/>
  <c r="N2399" i="20" s="1"/>
  <c r="L2387" i="20"/>
  <c r="M2387" i="20" s="1"/>
  <c r="L2379" i="20"/>
  <c r="M2379" i="20" s="1"/>
  <c r="N2379" i="20" s="1"/>
  <c r="L2378" i="20"/>
  <c r="M2378" i="20" s="1"/>
  <c r="N2378" i="20" s="1"/>
  <c r="L2362" i="20"/>
  <c r="M2362" i="20" s="1"/>
  <c r="L2349" i="20"/>
  <c r="M2349" i="20" s="1"/>
  <c r="L2348" i="20"/>
  <c r="M2348" i="20" s="1"/>
  <c r="N2348" i="20" s="1"/>
  <c r="L2331" i="20"/>
  <c r="M2331" i="20" s="1"/>
  <c r="N2331" i="20" s="1"/>
  <c r="L2315" i="20"/>
  <c r="M2315" i="20" s="1"/>
  <c r="N2315" i="20" s="1"/>
  <c r="L2314" i="20"/>
  <c r="M2314" i="20" s="1"/>
  <c r="N2314" i="20" s="1"/>
  <c r="L2306" i="20"/>
  <c r="M2306" i="20" s="1"/>
  <c r="N2306" i="20" s="1"/>
  <c r="L2571" i="20"/>
  <c r="M2571" i="20" s="1"/>
  <c r="N2571" i="20" s="1"/>
  <c r="L2566" i="20"/>
  <c r="M2566" i="20" s="1"/>
  <c r="L2565" i="20"/>
  <c r="M2565" i="20" s="1"/>
  <c r="N2565" i="20" s="1"/>
  <c r="L2559" i="20"/>
  <c r="M2559" i="20" s="1"/>
  <c r="N2559" i="20" s="1"/>
  <c r="L2525" i="20"/>
  <c r="M2525" i="20" s="1"/>
  <c r="N2525" i="20" s="1"/>
  <c r="L2516" i="20"/>
  <c r="M2516" i="20" s="1"/>
  <c r="N2516" i="20" s="1"/>
  <c r="L2515" i="20"/>
  <c r="M2515" i="20" s="1"/>
  <c r="N2515" i="20" s="1"/>
  <c r="L2488" i="20"/>
  <c r="M2488" i="20" s="1"/>
  <c r="N2488" i="20" s="1"/>
  <c r="L2477" i="20"/>
  <c r="M2477" i="20" s="1"/>
  <c r="L2471" i="20"/>
  <c r="M2471" i="20" s="1"/>
  <c r="N2471" i="20" s="1"/>
  <c r="L2464" i="20"/>
  <c r="M2464" i="20" s="1"/>
  <c r="L2459" i="20"/>
  <c r="M2459" i="20" s="1"/>
  <c r="L2458" i="20"/>
  <c r="M2458" i="20" s="1"/>
  <c r="N2458" i="20" s="1"/>
  <c r="L2453" i="20"/>
  <c r="M2453" i="20" s="1"/>
  <c r="N2453" i="20" s="1"/>
  <c r="L2451" i="20"/>
  <c r="M2451" i="20" s="1"/>
  <c r="N2451" i="20" s="1"/>
  <c r="L2449" i="20"/>
  <c r="M2449" i="20" s="1"/>
  <c r="N2449" i="20" s="1"/>
  <c r="L2446" i="20"/>
  <c r="M2446" i="20" s="1"/>
  <c r="N2446" i="20" s="1"/>
  <c r="L2435" i="20"/>
  <c r="M2435" i="20" s="1"/>
  <c r="N2435" i="20" s="1"/>
  <c r="L2433" i="20"/>
  <c r="M2433" i="20" s="1"/>
  <c r="N2433" i="20" s="1"/>
  <c r="L2431" i="20"/>
  <c r="M2431" i="20" s="1"/>
  <c r="N2431" i="20" s="1"/>
  <c r="L2426" i="20"/>
  <c r="M2426" i="20" s="1"/>
  <c r="N2426" i="20" s="1"/>
  <c r="L2420" i="20"/>
  <c r="M2420" i="20" s="1"/>
  <c r="L2418" i="20"/>
  <c r="M2418" i="20" s="1"/>
  <c r="N2418" i="20" s="1"/>
  <c r="L2415" i="20"/>
  <c r="M2415" i="20" s="1"/>
  <c r="N2415" i="20" s="1"/>
  <c r="L2414" i="20"/>
  <c r="M2414" i="20" s="1"/>
  <c r="N2414" i="20" s="1"/>
  <c r="L2368" i="20"/>
  <c r="M2368" i="20" s="1"/>
  <c r="N2368" i="20" s="1"/>
  <c r="L2366" i="20"/>
  <c r="M2366" i="20" s="1"/>
  <c r="N2366" i="20" s="1"/>
  <c r="L2356" i="20"/>
  <c r="M2356" i="20" s="1"/>
  <c r="L2344" i="20"/>
  <c r="M2344" i="20" s="1"/>
  <c r="N2344" i="20" s="1"/>
  <c r="L2339" i="20"/>
  <c r="M2339" i="20" s="1"/>
  <c r="N2339" i="20" s="1"/>
  <c r="L2335" i="20"/>
  <c r="M2335" i="20" s="1"/>
  <c r="L2319" i="20"/>
  <c r="M2319" i="20" s="1"/>
  <c r="L2317" i="20"/>
  <c r="M2317" i="20" s="1"/>
  <c r="N2317" i="20" s="1"/>
  <c r="L2316" i="20"/>
  <c r="M2316" i="20" s="1"/>
  <c r="N2316" i="20" s="1"/>
  <c r="L2309" i="20"/>
  <c r="M2309" i="20" s="1"/>
  <c r="N2309" i="20" s="1"/>
  <c r="L2308" i="20"/>
  <c r="M2308" i="20" s="1"/>
  <c r="N2308" i="20" s="1"/>
  <c r="L2303" i="20"/>
  <c r="M2303" i="20" s="1"/>
  <c r="N2303" i="20" s="1"/>
  <c r="L2301" i="20"/>
  <c r="M2301" i="20" s="1"/>
  <c r="N2301" i="20" s="1"/>
  <c r="L2300" i="20"/>
  <c r="M2300" i="20" s="1"/>
  <c r="N2300" i="20" s="1"/>
  <c r="L2295" i="20"/>
  <c r="M2295" i="20" s="1"/>
  <c r="N2295" i="20" s="1"/>
  <c r="L2285" i="20"/>
  <c r="M2285" i="20" s="1"/>
  <c r="L2283" i="20"/>
  <c r="M2283" i="20" s="1"/>
  <c r="N2283" i="20" s="1"/>
  <c r="L2278" i="20"/>
  <c r="M2278" i="20" s="1"/>
  <c r="N2278" i="20" s="1"/>
  <c r="L2275" i="20"/>
  <c r="M2275" i="20" s="1"/>
  <c r="L2267" i="20"/>
  <c r="M2267" i="20" s="1"/>
  <c r="L2266" i="20"/>
  <c r="M2266" i="20" s="1"/>
  <c r="N2266" i="20" s="1"/>
  <c r="L2706" i="20"/>
  <c r="M2706" i="20" s="1"/>
  <c r="N2706" i="20" s="1"/>
  <c r="L2704" i="20"/>
  <c r="M2704" i="20" s="1"/>
  <c r="N2704" i="20" s="1"/>
  <c r="L2695" i="20"/>
  <c r="M2695" i="20" s="1"/>
  <c r="N2695" i="20" s="1"/>
  <c r="L2687" i="20"/>
  <c r="M2687" i="20" s="1"/>
  <c r="N2687" i="20" s="1"/>
  <c r="L2681" i="20"/>
  <c r="M2681" i="20" s="1"/>
  <c r="L2667" i="20"/>
  <c r="M2667" i="20" s="1"/>
  <c r="N2667" i="20" s="1"/>
  <c r="L2656" i="20"/>
  <c r="M2656" i="20" s="1"/>
  <c r="N2656" i="20" s="1"/>
  <c r="L2655" i="20"/>
  <c r="M2655" i="20" s="1"/>
  <c r="N2655" i="20" s="1"/>
  <c r="L2648" i="20"/>
  <c r="M2648" i="20" s="1"/>
  <c r="N2648" i="20" s="1"/>
  <c r="L2647" i="20"/>
  <c r="M2647" i="20" s="1"/>
  <c r="L2640" i="20"/>
  <c r="M2640" i="20" s="1"/>
  <c r="N2640" i="20" s="1"/>
  <c r="L2639" i="20"/>
  <c r="M2639" i="20" s="1"/>
  <c r="N2639" i="20" s="1"/>
  <c r="L2614" i="20"/>
  <c r="M2614" i="20" s="1"/>
  <c r="N2614" i="20" s="1"/>
  <c r="L2610" i="20"/>
  <c r="M2610" i="20" s="1"/>
  <c r="N2610" i="20" s="1"/>
  <c r="L2607" i="20"/>
  <c r="M2607" i="20" s="1"/>
  <c r="L2606" i="20"/>
  <c r="M2606" i="20" s="1"/>
  <c r="N2606" i="20" s="1"/>
  <c r="L2603" i="20"/>
  <c r="M2603" i="20" s="1"/>
  <c r="N2603" i="20" s="1"/>
  <c r="L2599" i="20"/>
  <c r="M2599" i="20" s="1"/>
  <c r="N2599" i="20" s="1"/>
  <c r="L2586" i="20"/>
  <c r="M2586" i="20" s="1"/>
  <c r="N2586" i="20" s="1"/>
  <c r="L2582" i="20"/>
  <c r="M2582" i="20" s="1"/>
  <c r="N2582" i="20" s="1"/>
  <c r="L2579" i="20"/>
  <c r="M2579" i="20" s="1"/>
  <c r="L2578" i="20"/>
  <c r="M2578" i="20" s="1"/>
  <c r="N2578" i="20" s="1"/>
  <c r="L2575" i="20"/>
  <c r="M2575" i="20" s="1"/>
  <c r="N2575" i="20" s="1"/>
  <c r="L2558" i="20"/>
  <c r="M2558" i="20" s="1"/>
  <c r="N2558" i="20" s="1"/>
  <c r="L2555" i="20"/>
  <c r="M2555" i="20" s="1"/>
  <c r="L2554" i="20"/>
  <c r="M2554" i="20" s="1"/>
  <c r="N2554" i="20" s="1"/>
  <c r="L2551" i="20"/>
  <c r="M2551" i="20" s="1"/>
  <c r="N2551" i="20" s="1"/>
  <c r="L2547" i="20"/>
  <c r="M2547" i="20" s="1"/>
  <c r="N2547" i="20" s="1"/>
  <c r="L2543" i="20"/>
  <c r="M2543" i="20" s="1"/>
  <c r="N2543" i="20" s="1"/>
  <c r="L2539" i="20"/>
  <c r="M2539" i="20" s="1"/>
  <c r="N2539" i="20" s="1"/>
  <c r="L2538" i="20"/>
  <c r="M2538" i="20" s="1"/>
  <c r="L2535" i="20"/>
  <c r="M2535" i="20" s="1"/>
  <c r="N2535" i="20" s="1"/>
  <c r="L2531" i="20"/>
  <c r="M2531" i="20" s="1"/>
  <c r="N2531" i="20" s="1"/>
  <c r="L2520" i="20"/>
  <c r="M2520" i="20" s="1"/>
  <c r="L2519" i="20"/>
  <c r="M2519" i="20" s="1"/>
  <c r="N2519" i="20" s="1"/>
  <c r="L2507" i="20"/>
  <c r="M2507" i="20" s="1"/>
  <c r="N2507" i="20" s="1"/>
  <c r="L2505" i="20"/>
  <c r="M2505" i="20" s="1"/>
  <c r="N2505" i="20" s="1"/>
  <c r="L2503" i="20"/>
  <c r="M2503" i="20" s="1"/>
  <c r="N2503" i="20" s="1"/>
  <c r="L2501" i="20"/>
  <c r="M2501" i="20" s="1"/>
  <c r="N2501" i="20" s="1"/>
  <c r="L2499" i="20"/>
  <c r="M2499" i="20" s="1"/>
  <c r="L2497" i="20"/>
  <c r="M2497" i="20" s="1"/>
  <c r="N2497" i="20" s="1"/>
  <c r="L2495" i="20"/>
  <c r="M2495" i="20" s="1"/>
  <c r="N2495" i="20" s="1"/>
  <c r="L2493" i="20"/>
  <c r="M2493" i="20" s="1"/>
  <c r="N2493" i="20" s="1"/>
  <c r="L2491" i="20"/>
  <c r="M2491" i="20" s="1"/>
  <c r="N2491" i="20" s="1"/>
  <c r="L2479" i="20"/>
  <c r="M2479" i="20" s="1"/>
  <c r="N2479" i="20" s="1"/>
  <c r="L2469" i="20"/>
  <c r="M2469" i="20" s="1"/>
  <c r="N2469" i="20" s="1"/>
  <c r="L2457" i="20"/>
  <c r="M2457" i="20" s="1"/>
  <c r="N2457" i="20" s="1"/>
  <c r="L2444" i="20"/>
  <c r="M2444" i="20" s="1"/>
  <c r="L2439" i="20"/>
  <c r="M2439" i="20" s="1"/>
  <c r="N2439" i="20" s="1"/>
  <c r="L2434" i="20"/>
  <c r="M2434" i="20" s="1"/>
  <c r="N2434" i="20" s="1"/>
  <c r="L2428" i="20"/>
  <c r="M2428" i="20" s="1"/>
  <c r="L2417" i="20"/>
  <c r="M2417" i="20" s="1"/>
  <c r="N2417" i="20" s="1"/>
  <c r="L2416" i="20"/>
  <c r="M2416" i="20" s="1"/>
  <c r="N2416" i="20" s="1"/>
  <c r="L2412" i="20"/>
  <c r="M2412" i="20" s="1"/>
  <c r="N2412" i="20" s="1"/>
  <c r="L2404" i="20"/>
  <c r="M2404" i="20" s="1"/>
  <c r="N2404" i="20" s="1"/>
  <c r="L2396" i="20"/>
  <c r="M2396" i="20" s="1"/>
  <c r="N2396" i="20" s="1"/>
  <c r="L2394" i="20"/>
  <c r="M2394" i="20" s="1"/>
  <c r="N2394" i="20" s="1"/>
  <c r="L2391" i="20"/>
  <c r="M2391" i="20" s="1"/>
  <c r="N2391" i="20" s="1"/>
  <c r="L2385" i="20"/>
  <c r="M2385" i="20" s="1"/>
  <c r="N2385" i="20" s="1"/>
  <c r="L2383" i="20"/>
  <c r="M2383" i="20" s="1"/>
  <c r="N2383" i="20" s="1"/>
  <c r="L2380" i="20"/>
  <c r="M2380" i="20" s="1"/>
  <c r="N2380" i="20" s="1"/>
  <c r="L2375" i="20"/>
  <c r="M2375" i="20" s="1"/>
  <c r="L2373" i="20"/>
  <c r="M2373" i="20" s="1"/>
  <c r="L2371" i="20"/>
  <c r="M2371" i="20" s="1"/>
  <c r="N2371" i="20" s="1"/>
  <c r="L2364" i="20"/>
  <c r="M2364" i="20" s="1"/>
  <c r="L2355" i="20"/>
  <c r="M2355" i="20" s="1"/>
  <c r="N2355" i="20" s="1"/>
  <c r="L2350" i="20"/>
  <c r="M2350" i="20" s="1"/>
  <c r="N2350" i="20" s="1"/>
  <c r="L2342" i="20"/>
  <c r="M2342" i="20" s="1"/>
  <c r="N2342" i="20" s="1"/>
  <c r="L2318" i="20"/>
  <c r="M2318" i="20" s="1"/>
  <c r="N2318" i="20" s="1"/>
  <c r="L2312" i="20"/>
  <c r="M2312" i="20" s="1"/>
  <c r="N2312" i="20" s="1"/>
  <c r="L2310" i="20"/>
  <c r="M2310" i="20" s="1"/>
  <c r="L2307" i="20"/>
  <c r="M2307" i="20" s="1"/>
  <c r="N2307" i="20" s="1"/>
  <c r="L2302" i="20"/>
  <c r="M2302" i="20" s="1"/>
  <c r="N2302" i="20" s="1"/>
  <c r="L2264" i="20"/>
  <c r="M2264" i="20" s="1"/>
  <c r="N2264" i="20" s="1"/>
  <c r="L2252" i="20"/>
  <c r="M2252" i="20" s="1"/>
  <c r="N2252" i="20" s="1"/>
  <c r="L2247" i="20"/>
  <c r="M2247" i="20" s="1"/>
  <c r="N2247" i="20" s="1"/>
  <c r="L2241" i="20"/>
  <c r="M2241" i="20" s="1"/>
  <c r="L2221" i="20"/>
  <c r="M2221" i="20" s="1"/>
  <c r="N2221" i="20" s="1"/>
  <c r="L2238" i="20"/>
  <c r="M2238" i="20" s="1"/>
  <c r="N2238" i="20" s="1"/>
  <c r="L2228" i="20"/>
  <c r="M2228" i="20" s="1"/>
  <c r="L2223" i="20"/>
  <c r="M2223" i="20" s="1"/>
  <c r="N2223" i="20" s="1"/>
  <c r="L2240" i="20"/>
  <c r="M2240" i="20" s="1"/>
  <c r="N2240" i="20" s="1"/>
  <c r="L2227" i="20"/>
  <c r="M2227" i="20" s="1"/>
  <c r="N2227" i="20" s="1"/>
  <c r="L2245" i="20"/>
  <c r="M2245" i="20" s="1"/>
  <c r="N2245" i="20" s="1"/>
  <c r="L2236" i="20"/>
  <c r="M2236" i="20" s="1"/>
  <c r="N2236" i="20" s="1"/>
  <c r="L2229" i="20"/>
  <c r="M2229" i="20" s="1"/>
  <c r="L2738" i="20"/>
  <c r="M2738" i="20" s="1"/>
  <c r="L2737" i="20"/>
  <c r="M2737" i="20" s="1"/>
  <c r="N2737" i="20" s="1"/>
  <c r="L2736" i="20"/>
  <c r="M2736" i="20" s="1"/>
  <c r="N2736" i="20" s="1"/>
  <c r="L2735" i="20"/>
  <c r="M2735" i="20" s="1"/>
  <c r="N2735" i="20" s="1"/>
  <c r="L2734" i="20"/>
  <c r="M2734" i="20" s="1"/>
  <c r="N2734" i="20" s="1"/>
  <c r="L2756" i="20"/>
  <c r="M2756" i="20" s="1"/>
  <c r="N2756" i="20" s="1"/>
  <c r="L2752" i="20"/>
  <c r="M2752" i="20" s="1"/>
  <c r="L2748" i="20"/>
  <c r="M2748" i="20" s="1"/>
  <c r="L2744" i="20"/>
  <c r="M2744" i="20" s="1"/>
  <c r="N2744" i="20" s="1"/>
  <c r="L2672" i="20"/>
  <c r="M2672" i="20" s="1"/>
  <c r="N2672" i="20" s="1"/>
  <c r="L2657" i="20"/>
  <c r="M2657" i="20" s="1"/>
  <c r="N2657" i="20" s="1"/>
  <c r="L2754" i="20"/>
  <c r="M2754" i="20" s="1"/>
  <c r="N2754" i="20" s="1"/>
  <c r="L2750" i="20"/>
  <c r="M2750" i="20" s="1"/>
  <c r="N2750" i="20" s="1"/>
  <c r="L2746" i="20"/>
  <c r="M2746" i="20" s="1"/>
  <c r="N2746" i="20" s="1"/>
  <c r="L2742" i="20"/>
  <c r="M2742" i="20" s="1"/>
  <c r="L2389" i="20"/>
  <c r="M2389" i="20" s="1"/>
  <c r="N2389" i="20" s="1"/>
  <c r="L2381" i="20"/>
  <c r="M2381" i="20" s="1"/>
  <c r="N2381" i="20" s="1"/>
  <c r="L2384" i="20"/>
  <c r="M2384" i="20" s="1"/>
  <c r="N2384" i="20" s="1"/>
  <c r="L2376" i="20"/>
  <c r="M2376" i="20" s="1"/>
  <c r="N2376" i="20" s="1"/>
  <c r="L2360" i="20"/>
  <c r="M2360" i="20" s="1"/>
  <c r="N2360" i="20" s="1"/>
  <c r="L2357" i="20"/>
  <c r="M2357" i="20" s="1"/>
  <c r="N2357" i="20" s="1"/>
  <c r="L2352" i="20"/>
  <c r="M2352" i="20" s="1"/>
  <c r="L2336" i="20"/>
  <c r="M2336" i="20" s="1"/>
  <c r="N2336" i="20" s="1"/>
  <c r="L2333" i="20"/>
  <c r="M2333" i="20" s="1"/>
  <c r="L2320" i="20"/>
  <c r="M2320" i="20" s="1"/>
  <c r="N2320" i="20" s="1"/>
  <c r="L2304" i="20"/>
  <c r="M2304" i="20" s="1"/>
  <c r="L2288" i="20"/>
  <c r="M2288" i="20" s="1"/>
  <c r="N2288" i="20" s="1"/>
  <c r="L2272" i="20"/>
  <c r="M2272" i="20" s="1"/>
  <c r="N2272" i="20" s="1"/>
  <c r="L2232" i="20"/>
  <c r="M2232" i="20" s="1"/>
  <c r="L2270" i="20"/>
  <c r="M2270" i="20" s="1"/>
  <c r="N2270" i="20" s="1"/>
  <c r="L2253" i="20"/>
  <c r="M2253" i="20" s="1"/>
  <c r="L2237" i="20"/>
  <c r="M2237" i="20" s="1"/>
  <c r="N2237" i="20" s="1"/>
  <c r="L2230" i="20"/>
  <c r="M2230" i="20" s="1"/>
  <c r="N2230" i="20" s="1"/>
  <c r="L2224" i="20"/>
  <c r="M2224" i="20" s="1"/>
  <c r="L2222" i="20"/>
  <c r="M2222" i="20" s="1"/>
  <c r="L1378" i="20"/>
  <c r="M1378" i="20" s="1"/>
  <c r="N1378" i="20" s="1"/>
  <c r="L1374" i="20"/>
  <c r="M1374" i="20" s="1"/>
  <c r="N1374" i="20" s="1"/>
  <c r="L1370" i="20"/>
  <c r="M1370" i="20" s="1"/>
  <c r="L1366" i="20"/>
  <c r="M1366" i="20" s="1"/>
  <c r="L1362" i="20"/>
  <c r="M1362" i="20" s="1"/>
  <c r="L1358" i="20"/>
  <c r="M1358" i="20" s="1"/>
  <c r="L1354" i="20"/>
  <c r="M1354" i="20" s="1"/>
  <c r="N1354" i="20" s="1"/>
  <c r="L1350" i="20"/>
  <c r="M1350" i="20" s="1"/>
  <c r="L1346" i="20"/>
  <c r="M1346" i="20" s="1"/>
  <c r="L1342" i="20"/>
  <c r="M1342" i="20" s="1"/>
  <c r="N1342" i="20" s="1"/>
  <c r="L1338" i="20"/>
  <c r="M1338" i="20" s="1"/>
  <c r="N1338" i="20" s="1"/>
  <c r="L1334" i="20"/>
  <c r="M1334" i="20" s="1"/>
  <c r="L1330" i="20"/>
  <c r="M1330" i="20" s="1"/>
  <c r="L1326" i="20"/>
  <c r="M1326" i="20" s="1"/>
  <c r="L1404" i="20"/>
  <c r="M1404" i="20" s="1"/>
  <c r="N1404" i="20" s="1"/>
  <c r="L1400" i="20"/>
  <c r="M1400" i="20" s="1"/>
  <c r="L1396" i="20"/>
  <c r="M1396" i="20" s="1"/>
  <c r="L1392" i="20"/>
  <c r="M1392" i="20" s="1"/>
  <c r="N1392" i="20" s="1"/>
  <c r="L1386" i="20"/>
  <c r="M1386" i="20" s="1"/>
  <c r="N1386" i="20" s="1"/>
  <c r="L1434" i="20"/>
  <c r="M1434" i="20" s="1"/>
  <c r="N1434" i="20" s="1"/>
  <c r="L1430" i="20"/>
  <c r="M1430" i="20" s="1"/>
  <c r="N1430" i="20" s="1"/>
  <c r="L1426" i="20"/>
  <c r="M1426" i="20" s="1"/>
  <c r="N1426" i="20" s="1"/>
  <c r="L1422" i="20"/>
  <c r="M1422" i="20" s="1"/>
  <c r="N1422" i="20" s="1"/>
  <c r="L1418" i="20"/>
  <c r="M1418" i="20" s="1"/>
  <c r="N1418" i="20" s="1"/>
  <c r="L1414" i="20"/>
  <c r="M1414" i="20" s="1"/>
  <c r="N1414" i="20" s="1"/>
  <c r="L1410" i="20"/>
  <c r="M1410" i="20" s="1"/>
  <c r="N1410" i="20" s="1"/>
  <c r="L1406" i="20"/>
  <c r="M1406" i="20" s="1"/>
  <c r="N1406" i="20" s="1"/>
  <c r="L1402" i="20"/>
  <c r="M1402" i="20" s="1"/>
  <c r="N1402" i="20" s="1"/>
  <c r="L1398" i="20"/>
  <c r="M1398" i="20" s="1"/>
  <c r="N1398" i="20" s="1"/>
  <c r="L1394" i="20"/>
  <c r="M1394" i="20" s="1"/>
  <c r="N1394" i="20" s="1"/>
  <c r="L1390" i="20"/>
  <c r="M1390" i="20" s="1"/>
  <c r="L1389" i="20"/>
  <c r="M1389" i="20" s="1"/>
  <c r="L1382" i="20"/>
  <c r="M1382" i="20" s="1"/>
  <c r="N1382" i="20" s="1"/>
  <c r="L1381" i="20"/>
  <c r="M1381" i="20" s="1"/>
  <c r="N1381" i="20" s="1"/>
  <c r="L1377" i="20"/>
  <c r="M1377" i="20" s="1"/>
  <c r="N1377" i="20" s="1"/>
  <c r="L1373" i="20"/>
  <c r="M1373" i="20" s="1"/>
  <c r="N1373" i="20" s="1"/>
  <c r="L1369" i="20"/>
  <c r="M1369" i="20" s="1"/>
  <c r="N1369" i="20" s="1"/>
  <c r="L1365" i="20"/>
  <c r="M1365" i="20" s="1"/>
  <c r="N1365" i="20" s="1"/>
  <c r="L1361" i="20"/>
  <c r="M1361" i="20" s="1"/>
  <c r="N1361" i="20" s="1"/>
  <c r="L1357" i="20"/>
  <c r="M1357" i="20" s="1"/>
  <c r="N1357" i="20" s="1"/>
  <c r="L1353" i="20"/>
  <c r="M1353" i="20" s="1"/>
  <c r="N1353" i="20" s="1"/>
  <c r="L1349" i="20"/>
  <c r="M1349" i="20" s="1"/>
  <c r="L1345" i="20"/>
  <c r="M1345" i="20" s="1"/>
  <c r="N1345" i="20" s="1"/>
  <c r="L1341" i="20"/>
  <c r="M1341" i="20" s="1"/>
  <c r="N1341" i="20" s="1"/>
  <c r="L1337" i="20"/>
  <c r="M1337" i="20" s="1"/>
  <c r="N1337" i="20" s="1"/>
  <c r="L1333" i="20"/>
  <c r="M1333" i="20" s="1"/>
  <c r="N1333" i="20" s="1"/>
  <c r="L1329" i="20"/>
  <c r="M1329" i="20" s="1"/>
  <c r="N1329" i="20" s="1"/>
  <c r="L1325" i="20"/>
  <c r="M1325" i="20" s="1"/>
  <c r="N1325" i="20" s="1"/>
  <c r="L1322" i="20"/>
  <c r="M1322" i="20" s="1"/>
  <c r="L1321" i="20"/>
  <c r="M1321" i="20" s="1"/>
  <c r="N1321" i="20" s="1"/>
  <c r="L1320" i="20"/>
  <c r="M1320" i="20" s="1"/>
  <c r="N1320" i="20" s="1"/>
  <c r="L1319" i="20"/>
  <c r="M1319" i="20" s="1"/>
  <c r="N1319" i="20" s="1"/>
  <c r="L1318" i="20"/>
  <c r="M1318" i="20" s="1"/>
  <c r="N1318" i="20" s="1"/>
  <c r="L1317" i="20"/>
  <c r="M1317" i="20" s="1"/>
  <c r="N1317" i="20" s="1"/>
  <c r="L1316" i="20"/>
  <c r="M1316" i="20" s="1"/>
  <c r="N1316" i="20" s="1"/>
  <c r="L1315" i="20"/>
  <c r="M1315" i="20" s="1"/>
  <c r="L1314" i="20"/>
  <c r="M1314" i="20" s="1"/>
  <c r="L1313" i="20"/>
  <c r="M1313" i="20" s="1"/>
  <c r="N1313" i="20" s="1"/>
  <c r="L1312" i="20"/>
  <c r="M1312" i="20" s="1"/>
  <c r="N1312" i="20" s="1"/>
  <c r="L1311" i="20"/>
  <c r="M1311" i="20" s="1"/>
  <c r="L1310" i="20"/>
  <c r="M1310" i="20" s="1"/>
  <c r="N1310" i="20" s="1"/>
  <c r="L1309" i="20"/>
  <c r="M1309" i="20" s="1"/>
  <c r="N1309" i="20" s="1"/>
  <c r="L1308" i="20"/>
  <c r="M1308" i="20" s="1"/>
  <c r="N1308" i="20" s="1"/>
  <c r="L1307" i="20"/>
  <c r="M1307" i="20" s="1"/>
  <c r="L1306" i="20"/>
  <c r="M1306" i="20" s="1"/>
  <c r="N1306" i="20" s="1"/>
  <c r="L1305" i="20"/>
  <c r="M1305" i="20" s="1"/>
  <c r="N1305" i="20" s="1"/>
  <c r="L1304" i="20"/>
  <c r="M1304" i="20" s="1"/>
  <c r="N1304" i="20" s="1"/>
  <c r="L1303" i="20"/>
  <c r="M1303" i="20" s="1"/>
  <c r="L1302" i="20"/>
  <c r="M1302" i="20" s="1"/>
  <c r="L1301" i="20"/>
  <c r="M1301" i="20" s="1"/>
  <c r="L1300" i="20"/>
  <c r="M1300" i="20" s="1"/>
  <c r="N1300" i="20" s="1"/>
  <c r="L1299" i="20"/>
  <c r="M1299" i="20" s="1"/>
  <c r="L1298" i="20"/>
  <c r="M1298" i="20" s="1"/>
  <c r="N1298" i="20" s="1"/>
  <c r="L1297" i="20"/>
  <c r="M1297" i="20" s="1"/>
  <c r="N1297" i="20" s="1"/>
  <c r="L1296" i="20"/>
  <c r="M1296" i="20" s="1"/>
  <c r="N1296" i="20" s="1"/>
  <c r="L1295" i="20"/>
  <c r="M1295" i="20" s="1"/>
  <c r="L1294" i="20"/>
  <c r="M1294" i="20" s="1"/>
  <c r="N1294" i="20" s="1"/>
  <c r="L1293" i="20"/>
  <c r="M1293" i="20" s="1"/>
  <c r="L1292" i="20"/>
  <c r="M1292" i="20" s="1"/>
  <c r="N1292" i="20" s="1"/>
  <c r="L1291" i="20"/>
  <c r="M1291" i="20" s="1"/>
  <c r="L1290" i="20"/>
  <c r="M1290" i="20" s="1"/>
  <c r="N1290" i="20" s="1"/>
  <c r="L1289" i="20"/>
  <c r="M1289" i="20" s="1"/>
  <c r="L1288" i="20"/>
  <c r="M1288" i="20" s="1"/>
  <c r="N1288" i="20" s="1"/>
  <c r="L1287" i="20"/>
  <c r="M1287" i="20" s="1"/>
  <c r="L1286" i="20"/>
  <c r="M1286" i="20" s="1"/>
  <c r="N1286" i="20" s="1"/>
  <c r="L1285" i="20"/>
  <c r="M1285" i="20" s="1"/>
  <c r="N1285" i="20" s="1"/>
  <c r="L1284" i="20"/>
  <c r="M1284" i="20" s="1"/>
  <c r="N1284" i="20" s="1"/>
  <c r="L1283" i="20"/>
  <c r="M1283" i="20" s="1"/>
  <c r="L1282" i="20"/>
  <c r="M1282" i="20" s="1"/>
  <c r="N1282" i="20" s="1"/>
  <c r="L1281" i="20"/>
  <c r="M1281" i="20" s="1"/>
  <c r="N1281" i="20" s="1"/>
  <c r="L1280" i="20"/>
  <c r="M1280" i="20" s="1"/>
  <c r="N1280" i="20" s="1"/>
  <c r="L1279" i="20"/>
  <c r="M1279" i="20" s="1"/>
  <c r="L1278" i="20"/>
  <c r="M1278" i="20" s="1"/>
  <c r="N1278" i="20" s="1"/>
  <c r="L1277" i="20"/>
  <c r="M1277" i="20" s="1"/>
  <c r="L1276" i="20"/>
  <c r="M1276" i="20" s="1"/>
  <c r="N1276" i="20" s="1"/>
  <c r="L1275" i="20"/>
  <c r="M1275" i="20" s="1"/>
  <c r="L1274" i="20"/>
  <c r="M1274" i="20" s="1"/>
  <c r="N1274" i="20" s="1"/>
  <c r="L1273" i="20"/>
  <c r="M1273" i="20" s="1"/>
  <c r="N1273" i="20" s="1"/>
  <c r="L1272" i="20"/>
  <c r="M1272" i="20" s="1"/>
  <c r="N1272" i="20" s="1"/>
  <c r="L1271" i="20"/>
  <c r="M1271" i="20" s="1"/>
  <c r="L1270" i="20"/>
  <c r="M1270" i="20" s="1"/>
  <c r="N1270" i="20" s="1"/>
  <c r="L1269" i="20"/>
  <c r="M1269" i="20" s="1"/>
  <c r="N1269" i="20" s="1"/>
  <c r="L1268" i="20"/>
  <c r="M1268" i="20" s="1"/>
  <c r="L1267" i="20"/>
  <c r="M1267" i="20" s="1"/>
  <c r="N1267" i="20" s="1"/>
  <c r="L1266" i="20"/>
  <c r="M1266" i="20" s="1"/>
  <c r="N1266" i="20" s="1"/>
  <c r="L1265" i="20"/>
  <c r="M1265" i="20" s="1"/>
  <c r="N1265" i="20" s="1"/>
  <c r="L1264" i="20"/>
  <c r="M1264" i="20" s="1"/>
  <c r="N1264" i="20" s="1"/>
  <c r="L1263" i="20"/>
  <c r="M1263" i="20" s="1"/>
  <c r="N1263" i="20" s="1"/>
  <c r="L1262" i="20"/>
  <c r="M1262" i="20" s="1"/>
  <c r="L1261" i="20"/>
  <c r="M1261" i="20" s="1"/>
  <c r="N1261" i="20" s="1"/>
  <c r="L1260" i="20"/>
  <c r="M1260" i="20" s="1"/>
  <c r="N1260" i="20" s="1"/>
  <c r="L1259" i="20"/>
  <c r="M1259" i="20" s="1"/>
  <c r="N1259" i="20" s="1"/>
  <c r="L1258" i="20"/>
  <c r="M1258" i="20" s="1"/>
  <c r="N1258" i="20" s="1"/>
  <c r="L1257" i="20"/>
  <c r="M1257" i="20" s="1"/>
  <c r="N1257" i="20" s="1"/>
  <c r="L1256" i="20"/>
  <c r="M1256" i="20" s="1"/>
  <c r="L1255" i="20"/>
  <c r="M1255" i="20" s="1"/>
  <c r="N1255" i="20" s="1"/>
  <c r="L1254" i="20"/>
  <c r="M1254" i="20" s="1"/>
  <c r="N1254" i="20" s="1"/>
  <c r="L1253" i="20"/>
  <c r="M1253" i="20" s="1"/>
  <c r="N1253" i="20" s="1"/>
  <c r="L1252" i="20"/>
  <c r="M1252" i="20" s="1"/>
  <c r="N1252" i="20" s="1"/>
  <c r="L1251" i="20"/>
  <c r="M1251" i="20" s="1"/>
  <c r="L1250" i="20"/>
  <c r="M1250" i="20" s="1"/>
  <c r="N1250" i="20" s="1"/>
  <c r="L1249" i="20"/>
  <c r="M1249" i="20" s="1"/>
  <c r="N1249" i="20" s="1"/>
  <c r="L1248" i="20"/>
  <c r="M1248" i="20" s="1"/>
  <c r="N1248" i="20" s="1"/>
  <c r="L1247" i="20"/>
  <c r="M1247" i="20" s="1"/>
  <c r="N1247" i="20" s="1"/>
  <c r="L1246" i="20"/>
  <c r="M1246" i="20" s="1"/>
  <c r="N1246" i="20" s="1"/>
  <c r="L1245" i="20"/>
  <c r="M1245" i="20" s="1"/>
  <c r="N1245" i="20" s="1"/>
  <c r="L1244" i="20"/>
  <c r="M1244" i="20" s="1"/>
  <c r="N1244" i="20" s="1"/>
  <c r="L1243" i="20"/>
  <c r="M1243" i="20" s="1"/>
  <c r="L1242" i="20"/>
  <c r="M1242" i="20" s="1"/>
  <c r="N1242" i="20" s="1"/>
  <c r="L1241" i="20"/>
  <c r="M1241" i="20" s="1"/>
  <c r="L1240" i="20"/>
  <c r="M1240" i="20" s="1"/>
  <c r="L1239" i="20"/>
  <c r="M1239" i="20" s="1"/>
  <c r="L1238" i="20"/>
  <c r="M1238" i="20" s="1"/>
  <c r="N1238" i="20" s="1"/>
  <c r="L1237" i="20"/>
  <c r="M1237" i="20" s="1"/>
  <c r="L1236" i="20"/>
  <c r="M1236" i="20" s="1"/>
  <c r="N1236" i="20" s="1"/>
  <c r="L1235" i="20"/>
  <c r="M1235" i="20" s="1"/>
  <c r="L1234" i="20"/>
  <c r="M1234" i="20" s="1"/>
  <c r="N1234" i="20" s="1"/>
  <c r="L1233" i="20"/>
  <c r="M1233" i="20" s="1"/>
  <c r="L1232" i="20"/>
  <c r="M1232" i="20" s="1"/>
  <c r="L1231" i="20"/>
  <c r="M1231" i="20" s="1"/>
  <c r="N1231" i="20" s="1"/>
  <c r="L1230" i="20"/>
  <c r="M1230" i="20" s="1"/>
  <c r="N1230" i="20" s="1"/>
  <c r="L1229" i="20"/>
  <c r="M1229" i="20" s="1"/>
  <c r="L1228" i="20"/>
  <c r="M1228" i="20" s="1"/>
  <c r="N1228" i="20" s="1"/>
  <c r="L1227" i="20"/>
  <c r="M1227" i="20" s="1"/>
  <c r="N1227" i="20" s="1"/>
  <c r="L1226" i="20"/>
  <c r="M1226" i="20" s="1"/>
  <c r="N1226" i="20" s="1"/>
  <c r="L1225" i="20"/>
  <c r="M1225" i="20" s="1"/>
  <c r="N1225" i="20" s="1"/>
  <c r="L1224" i="20"/>
  <c r="M1224" i="20" s="1"/>
  <c r="N1224" i="20" s="1"/>
  <c r="L1223" i="20"/>
  <c r="M1223" i="20" s="1"/>
  <c r="N1223" i="20" s="1"/>
  <c r="L1222" i="20"/>
  <c r="M1222" i="20" s="1"/>
  <c r="N1222" i="20" s="1"/>
  <c r="L1221" i="20"/>
  <c r="M1221" i="20" s="1"/>
  <c r="N1221" i="20" s="1"/>
  <c r="L1220" i="20"/>
  <c r="M1220" i="20" s="1"/>
  <c r="N1220" i="20" s="1"/>
  <c r="L1219" i="20"/>
  <c r="M1219" i="20" s="1"/>
  <c r="L1218" i="20"/>
  <c r="M1218" i="20" s="1"/>
  <c r="N1218" i="20" s="1"/>
  <c r="L1217" i="20"/>
  <c r="M1217" i="20" s="1"/>
  <c r="N1217" i="20" s="1"/>
  <c r="L1216" i="20"/>
  <c r="M1216" i="20" s="1"/>
  <c r="N1216" i="20" s="1"/>
  <c r="L1215" i="20"/>
  <c r="M1215" i="20" s="1"/>
  <c r="L1214" i="20"/>
  <c r="M1214" i="20" s="1"/>
  <c r="L1213" i="20"/>
  <c r="M1213" i="20" s="1"/>
  <c r="L1212" i="20"/>
  <c r="M1212" i="20" s="1"/>
  <c r="N1212" i="20" s="1"/>
  <c r="L1211" i="20"/>
  <c r="M1211" i="20" s="1"/>
  <c r="L1210" i="20"/>
  <c r="M1210" i="20" s="1"/>
  <c r="L1209" i="20"/>
  <c r="M1209" i="20" s="1"/>
  <c r="N1209" i="20" s="1"/>
  <c r="L1208" i="20"/>
  <c r="M1208" i="20" s="1"/>
  <c r="N1208" i="20" s="1"/>
  <c r="L1207" i="20"/>
  <c r="M1207" i="20" s="1"/>
  <c r="N1207" i="20" s="1"/>
  <c r="L1206" i="20"/>
  <c r="M1206" i="20" s="1"/>
  <c r="N1206" i="20" s="1"/>
  <c r="L1205" i="20"/>
  <c r="M1205" i="20" s="1"/>
  <c r="N1205" i="20" s="1"/>
  <c r="L1204" i="20"/>
  <c r="M1204" i="20" s="1"/>
  <c r="N1204" i="20" s="1"/>
  <c r="L1203" i="20"/>
  <c r="M1203" i="20" s="1"/>
  <c r="N1203" i="20" s="1"/>
  <c r="L1202" i="20"/>
  <c r="M1202" i="20" s="1"/>
  <c r="L1201" i="20"/>
  <c r="M1201" i="20" s="1"/>
  <c r="N1201" i="20" s="1"/>
  <c r="L1200" i="20"/>
  <c r="M1200" i="20" s="1"/>
  <c r="N1200" i="20" s="1"/>
  <c r="L1199" i="20"/>
  <c r="M1199" i="20" s="1"/>
  <c r="N1199" i="20" s="1"/>
  <c r="L1198" i="20"/>
  <c r="M1198" i="20" s="1"/>
  <c r="N1198" i="20" s="1"/>
  <c r="L1197" i="20"/>
  <c r="M1197" i="20" s="1"/>
  <c r="L1196" i="20"/>
  <c r="M1196" i="20" s="1"/>
  <c r="N1196" i="20" s="1"/>
  <c r="L1195" i="20"/>
  <c r="M1195" i="20" s="1"/>
  <c r="N1195" i="20" s="1"/>
  <c r="L1194" i="20"/>
  <c r="M1194" i="20" s="1"/>
  <c r="N1194" i="20" s="1"/>
  <c r="L1193" i="20"/>
  <c r="M1193" i="20" s="1"/>
  <c r="L1192" i="20"/>
  <c r="M1192" i="20" s="1"/>
  <c r="N1192" i="20" s="1"/>
  <c r="L1191" i="20"/>
  <c r="M1191" i="20" s="1"/>
  <c r="N1191" i="20" s="1"/>
  <c r="L1190" i="20"/>
  <c r="M1190" i="20" s="1"/>
  <c r="N1190" i="20" s="1"/>
  <c r="L1189" i="20"/>
  <c r="M1189" i="20" s="1"/>
  <c r="N1189" i="20" s="1"/>
  <c r="L1188" i="20"/>
  <c r="M1188" i="20" s="1"/>
  <c r="N1188" i="20" s="1"/>
  <c r="L1187" i="20"/>
  <c r="M1187" i="20" s="1"/>
  <c r="N1187" i="20" s="1"/>
  <c r="L1186" i="20"/>
  <c r="M1186" i="20" s="1"/>
  <c r="N1186" i="20" s="1"/>
  <c r="L1185" i="20"/>
  <c r="M1185" i="20" s="1"/>
  <c r="L1184" i="20"/>
  <c r="M1184" i="20" s="1"/>
  <c r="N1184" i="20" s="1"/>
  <c r="L1183" i="20"/>
  <c r="M1183" i="20" s="1"/>
  <c r="N1183" i="20" s="1"/>
  <c r="L1182" i="20"/>
  <c r="M1182" i="20" s="1"/>
  <c r="N1182" i="20" s="1"/>
  <c r="L1181" i="20"/>
  <c r="M1181" i="20" s="1"/>
  <c r="N1181" i="20" s="1"/>
  <c r="L1180" i="20"/>
  <c r="M1180" i="20" s="1"/>
  <c r="N1180" i="20" s="1"/>
  <c r="L1179" i="20"/>
  <c r="M1179" i="20" s="1"/>
  <c r="L1178" i="20"/>
  <c r="M1178" i="20" s="1"/>
  <c r="N1178" i="20" s="1"/>
  <c r="L1177" i="20"/>
  <c r="M1177" i="20" s="1"/>
  <c r="N1177" i="20" s="1"/>
  <c r="L1176" i="20"/>
  <c r="M1176" i="20" s="1"/>
  <c r="N1176" i="20" s="1"/>
  <c r="L1175" i="20"/>
  <c r="M1175" i="20" s="1"/>
  <c r="N1175" i="20" s="1"/>
  <c r="L1174" i="20"/>
  <c r="M1174" i="20" s="1"/>
  <c r="N1174" i="20" s="1"/>
  <c r="L1173" i="20"/>
  <c r="M1173" i="20" s="1"/>
  <c r="N1173" i="20" s="1"/>
  <c r="L1172" i="20"/>
  <c r="M1172" i="20" s="1"/>
  <c r="N1172" i="20" s="1"/>
  <c r="L1169" i="20"/>
  <c r="M1169" i="20" s="1"/>
  <c r="N1169" i="20" s="1"/>
  <c r="L1153" i="20"/>
  <c r="M1153" i="20" s="1"/>
  <c r="N1153" i="20" s="1"/>
  <c r="L1137" i="20"/>
  <c r="M1137" i="20" s="1"/>
  <c r="N1137" i="20" s="1"/>
  <c r="L1388" i="20"/>
  <c r="M1388" i="20" s="1"/>
  <c r="N1388" i="20" s="1"/>
  <c r="L1384" i="20"/>
  <c r="M1384" i="20" s="1"/>
  <c r="N1384" i="20" s="1"/>
  <c r="L994" i="20"/>
  <c r="M994" i="20" s="1"/>
  <c r="N994" i="20" s="1"/>
  <c r="L983" i="20"/>
  <c r="M983" i="20" s="1"/>
  <c r="N983" i="20" s="1"/>
  <c r="L962" i="20"/>
  <c r="M962" i="20" s="1"/>
  <c r="L946" i="20"/>
  <c r="M946" i="20" s="1"/>
  <c r="N946" i="20" s="1"/>
  <c r="L999" i="20"/>
  <c r="M999" i="20" s="1"/>
  <c r="N999" i="20" s="1"/>
  <c r="L978" i="20"/>
  <c r="M978" i="20" s="1"/>
  <c r="N980" i="20" s="1"/>
  <c r="L967" i="20"/>
  <c r="M967" i="20" s="1"/>
  <c r="N967" i="20" s="1"/>
  <c r="L934" i="20"/>
  <c r="M934" i="20" s="1"/>
  <c r="N934" i="20" s="1"/>
  <c r="L937" i="20"/>
  <c r="M937" i="20" s="1"/>
  <c r="N941" i="20" s="1"/>
  <c r="L926" i="20"/>
  <c r="M926" i="20" s="1"/>
  <c r="L921" i="20"/>
  <c r="M921" i="20" s="1"/>
  <c r="L912" i="20"/>
  <c r="M912" i="20" s="1"/>
  <c r="L905" i="20"/>
  <c r="M905" i="20" s="1"/>
  <c r="N905" i="20" s="1"/>
  <c r="L896" i="20"/>
  <c r="M896" i="20" s="1"/>
  <c r="N896" i="20" s="1"/>
  <c r="L889" i="20"/>
  <c r="M889" i="20" s="1"/>
  <c r="N895" i="20" s="1"/>
  <c r="L880" i="20"/>
  <c r="M880" i="20" s="1"/>
  <c r="N885" i="20" s="1"/>
  <c r="L873" i="20"/>
  <c r="M873" i="20" s="1"/>
  <c r="N873" i="20" s="1"/>
  <c r="L864" i="20"/>
  <c r="M864" i="20" s="1"/>
  <c r="L857" i="20"/>
  <c r="M857" i="20" s="1"/>
  <c r="N857" i="20" s="1"/>
  <c r="L848" i="20"/>
  <c r="M848" i="20" s="1"/>
  <c r="N848" i="20" s="1"/>
  <c r="L841" i="20"/>
  <c r="M841" i="20" s="1"/>
  <c r="N841" i="20" s="1"/>
  <c r="L573" i="20"/>
  <c r="M573" i="20" s="1"/>
  <c r="N573" i="20" s="1"/>
  <c r="L530" i="20"/>
  <c r="M530" i="20" s="1"/>
  <c r="L402" i="20"/>
  <c r="M402" i="20" s="1"/>
  <c r="N402" i="20" s="1"/>
  <c r="L544" i="20"/>
  <c r="M544" i="20" s="1"/>
  <c r="L523" i="20"/>
  <c r="M523" i="20" s="1"/>
  <c r="N523" i="20" s="1"/>
  <c r="L512" i="20"/>
  <c r="M512" i="20" s="1"/>
  <c r="N512" i="20" s="1"/>
  <c r="L491" i="20"/>
  <c r="M491" i="20" s="1"/>
  <c r="L480" i="20"/>
  <c r="M480" i="20" s="1"/>
  <c r="N479" i="20" s="1"/>
  <c r="L459" i="20"/>
  <c r="M459" i="20" s="1"/>
  <c r="L448" i="20"/>
  <c r="M448" i="20" s="1"/>
  <c r="L427" i="20"/>
  <c r="M427" i="20" s="1"/>
  <c r="N427" i="20" s="1"/>
  <c r="L416" i="20"/>
  <c r="M416" i="20" s="1"/>
  <c r="L395" i="20"/>
  <c r="M395" i="20" s="1"/>
  <c r="L379" i="20"/>
  <c r="M379" i="20" s="1"/>
  <c r="L367" i="20"/>
  <c r="M367" i="20" s="1"/>
  <c r="L335" i="20"/>
  <c r="M335" i="20" s="1"/>
  <c r="N335" i="20" s="1"/>
  <c r="L539" i="20"/>
  <c r="M539" i="20" s="1"/>
  <c r="N539" i="20" s="1"/>
  <c r="L528" i="20"/>
  <c r="M528" i="20" s="1"/>
  <c r="N528" i="20" s="1"/>
  <c r="L507" i="20"/>
  <c r="M507" i="20" s="1"/>
  <c r="L496" i="20"/>
  <c r="M496" i="20" s="1"/>
  <c r="N496" i="20" s="1"/>
  <c r="L475" i="20"/>
  <c r="M475" i="20" s="1"/>
  <c r="N475" i="20" s="1"/>
  <c r="L464" i="20"/>
  <c r="M464" i="20" s="1"/>
  <c r="N464" i="20" s="1"/>
  <c r="L443" i="20"/>
  <c r="M443" i="20" s="1"/>
  <c r="L432" i="20"/>
  <c r="M432" i="20" s="1"/>
  <c r="N438" i="20" s="1"/>
  <c r="L411" i="20"/>
  <c r="M411" i="20" s="1"/>
  <c r="N411" i="20" s="1"/>
  <c r="L400" i="20"/>
  <c r="M400" i="20" s="1"/>
  <c r="L387" i="20"/>
  <c r="M387" i="20" s="1"/>
  <c r="L351" i="20"/>
  <c r="M351" i="20" s="1"/>
  <c r="L319" i="20"/>
  <c r="M319" i="20" s="1"/>
  <c r="L373" i="20"/>
  <c r="M373" i="20" s="1"/>
  <c r="L365" i="20"/>
  <c r="M365" i="20" s="1"/>
  <c r="N365" i="20" s="1"/>
  <c r="L357" i="20"/>
  <c r="M357" i="20" s="1"/>
  <c r="L349" i="20"/>
  <c r="M349" i="20" s="1"/>
  <c r="L341" i="20"/>
  <c r="M341" i="20" s="1"/>
  <c r="N341" i="20" s="1"/>
  <c r="L333" i="20"/>
  <c r="M333" i="20" s="1"/>
  <c r="L325" i="20"/>
  <c r="M325" i="20" s="1"/>
  <c r="L317" i="20"/>
  <c r="M317" i="20" s="1"/>
  <c r="N317" i="20" s="1"/>
  <c r="L371" i="20"/>
  <c r="M371" i="20" s="1"/>
  <c r="N371" i="20" s="1"/>
  <c r="L363" i="20"/>
  <c r="M363" i="20" s="1"/>
  <c r="L355" i="20"/>
  <c r="M355" i="20" s="1"/>
  <c r="L347" i="20"/>
  <c r="M347" i="20" s="1"/>
  <c r="L339" i="20"/>
  <c r="M339" i="20" s="1"/>
  <c r="N339" i="20" s="1"/>
  <c r="L331" i="20"/>
  <c r="M331" i="20" s="1"/>
  <c r="L323" i="20"/>
  <c r="M323" i="20" s="1"/>
  <c r="L315" i="20"/>
  <c r="M315" i="20" s="1"/>
  <c r="N315" i="20" s="1"/>
  <c r="L261" i="20"/>
  <c r="M261" i="20" s="1"/>
  <c r="L240" i="20"/>
  <c r="M240" i="20" s="1"/>
  <c r="N240" i="20" s="1"/>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3" i="20"/>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3" i="21"/>
  <c r="K5" i="20"/>
  <c r="L5" i="20" s="1"/>
  <c r="N25" i="20" l="1"/>
  <c r="N65" i="20"/>
  <c r="N158" i="20"/>
  <c r="N951" i="20"/>
  <c r="N1747" i="20"/>
  <c r="N3470" i="20"/>
  <c r="N3437" i="20"/>
  <c r="N2956" i="20"/>
  <c r="N3145" i="20"/>
  <c r="N811" i="20"/>
  <c r="N854" i="20"/>
  <c r="N1721" i="20"/>
  <c r="N1971" i="20"/>
  <c r="N2178" i="20"/>
  <c r="N1800" i="20"/>
  <c r="N1362" i="20"/>
  <c r="N2748" i="20"/>
  <c r="N2839" i="20"/>
  <c r="N2131" i="20"/>
  <c r="N2894" i="20"/>
  <c r="N1262" i="20"/>
  <c r="N1302" i="20"/>
  <c r="N1396" i="20"/>
  <c r="N1397" i="20"/>
  <c r="N1330" i="20"/>
  <c r="N1336" i="20"/>
  <c r="N2229" i="20"/>
  <c r="N2649" i="20"/>
  <c r="N2793" i="20"/>
  <c r="N374" i="20"/>
  <c r="N408" i="20"/>
  <c r="N472" i="20"/>
  <c r="N534" i="20"/>
  <c r="N575" i="20"/>
  <c r="N984" i="20"/>
  <c r="N1383" i="20"/>
  <c r="N1036" i="20"/>
  <c r="N1041" i="20"/>
  <c r="N1164" i="20"/>
  <c r="N1423" i="20"/>
  <c r="N1483" i="20"/>
  <c r="N1516" i="20"/>
  <c r="N1547" i="20"/>
  <c r="N1550" i="20"/>
  <c r="N826" i="20"/>
  <c r="N1656" i="20"/>
  <c r="N909" i="20"/>
  <c r="N1159" i="20"/>
  <c r="N188" i="20"/>
  <c r="N204" i="20"/>
  <c r="N387" i="20"/>
  <c r="N390" i="20"/>
  <c r="N912" i="20"/>
  <c r="N917" i="20"/>
  <c r="N1179" i="20"/>
  <c r="N1211" i="20"/>
  <c r="N1215" i="20"/>
  <c r="N1235" i="20"/>
  <c r="N1239" i="20"/>
  <c r="N1243" i="20"/>
  <c r="N1251" i="20"/>
  <c r="N1315" i="20"/>
  <c r="N1350" i="20"/>
  <c r="N2222" i="20"/>
  <c r="N2241" i="20"/>
  <c r="N2364" i="20"/>
  <c r="N2335" i="20"/>
  <c r="N2673" i="20"/>
  <c r="N2618" i="20"/>
  <c r="N2658" i="20"/>
  <c r="N2769" i="20"/>
  <c r="N3071" i="20"/>
  <c r="N3083" i="20"/>
  <c r="N3169" i="20"/>
  <c r="N3209" i="20"/>
  <c r="N435" i="20"/>
  <c r="N437" i="20"/>
  <c r="N558" i="20"/>
  <c r="N209" i="20"/>
  <c r="N458" i="20"/>
  <c r="N505" i="20"/>
  <c r="N509" i="20"/>
  <c r="N3189" i="20"/>
  <c r="N3217" i="20"/>
  <c r="N596" i="20"/>
  <c r="N628" i="20"/>
  <c r="N803" i="20"/>
  <c r="N1029" i="20"/>
  <c r="N1034" i="20"/>
  <c r="N790" i="20"/>
  <c r="N793" i="20"/>
  <c r="N1014" i="20"/>
  <c r="N1078" i="20"/>
  <c r="N1117" i="20"/>
  <c r="N1133" i="20"/>
  <c r="N1459" i="20"/>
  <c r="N1587" i="20"/>
  <c r="N607" i="20"/>
  <c r="N806" i="20"/>
  <c r="N808" i="20"/>
  <c r="N1093" i="20"/>
  <c r="N1925" i="20"/>
  <c r="N1926" i="20"/>
  <c r="N2179" i="20"/>
  <c r="N2180" i="20"/>
  <c r="N921" i="20"/>
  <c r="N924" i="20"/>
  <c r="N1256" i="20"/>
  <c r="N1268" i="20"/>
  <c r="N2566" i="20"/>
  <c r="N2298" i="20"/>
  <c r="N2365" i="20"/>
  <c r="N2421" i="20"/>
  <c r="N2468" i="20"/>
  <c r="N73" i="20"/>
  <c r="N76" i="20"/>
  <c r="N3051" i="20"/>
  <c r="N3139" i="20"/>
  <c r="N3144" i="20"/>
  <c r="N247" i="20"/>
  <c r="N274" i="20"/>
  <c r="N384" i="20"/>
  <c r="N386" i="20"/>
  <c r="N568" i="20"/>
  <c r="N570" i="20"/>
  <c r="N3096" i="20"/>
  <c r="N450" i="20"/>
  <c r="N746" i="20"/>
  <c r="N745" i="20"/>
  <c r="N809" i="20"/>
  <c r="N810" i="20"/>
  <c r="N1048" i="20"/>
  <c r="N1149" i="20"/>
  <c r="N1533" i="20"/>
  <c r="N1532" i="20"/>
  <c r="N1725" i="20"/>
  <c r="N1726" i="20"/>
  <c r="N434" i="20"/>
  <c r="N554" i="20"/>
  <c r="N832" i="20"/>
  <c r="N1678" i="20"/>
  <c r="N1390" i="20"/>
  <c r="N1370" i="20"/>
  <c r="N1376" i="20"/>
  <c r="N349" i="20"/>
  <c r="N395" i="20"/>
  <c r="N1185" i="20"/>
  <c r="N1193" i="20"/>
  <c r="N1197" i="20"/>
  <c r="N1213" i="20"/>
  <c r="N1229" i="20"/>
  <c r="N1233" i="20"/>
  <c r="N1237" i="20"/>
  <c r="N1241" i="20"/>
  <c r="N1277" i="20"/>
  <c r="N1289" i="20"/>
  <c r="N1293" i="20"/>
  <c r="N1301" i="20"/>
  <c r="N1349" i="20"/>
  <c r="N1358" i="20"/>
  <c r="N2373" i="20"/>
  <c r="N2538" i="20"/>
  <c r="N2607" i="20"/>
  <c r="N2526" i="20"/>
  <c r="N2716" i="20"/>
  <c r="N2424" i="20"/>
  <c r="N2277" i="20"/>
  <c r="N2593" i="20"/>
  <c r="N2664" i="20"/>
  <c r="N2461" i="20"/>
  <c r="N2807" i="20"/>
  <c r="N3099" i="20"/>
  <c r="N11" i="20"/>
  <c r="N14" i="20"/>
  <c r="N59" i="20"/>
  <c r="N3173" i="20"/>
  <c r="N391" i="20"/>
  <c r="N394" i="20"/>
  <c r="N518" i="20"/>
  <c r="N521" i="20"/>
  <c r="N221" i="20"/>
  <c r="N223" i="20"/>
  <c r="N3102" i="20"/>
  <c r="N364" i="20"/>
  <c r="N782" i="20"/>
  <c r="N783" i="20"/>
  <c r="N1669" i="20"/>
  <c r="N1670" i="20"/>
  <c r="N574" i="20"/>
  <c r="N742" i="20"/>
  <c r="N741" i="20"/>
  <c r="N838" i="20"/>
  <c r="N929" i="20"/>
  <c r="N1027" i="20"/>
  <c r="N687" i="20"/>
  <c r="N720" i="20"/>
  <c r="N956" i="20"/>
  <c r="N1544" i="20"/>
  <c r="N1546" i="20"/>
  <c r="N1141" i="20"/>
  <c r="N1649" i="20"/>
  <c r="N1521" i="20"/>
  <c r="N1553" i="20"/>
  <c r="N1574" i="20"/>
  <c r="N966" i="20"/>
  <c r="N3417" i="20"/>
  <c r="N1857" i="20"/>
  <c r="N2563" i="20"/>
  <c r="N640" i="20"/>
  <c r="N728" i="20"/>
  <c r="N2510" i="20"/>
  <c r="N2576" i="20"/>
  <c r="N2784" i="20"/>
  <c r="N2624" i="20"/>
  <c r="N2600" i="20"/>
  <c r="N3658" i="20"/>
  <c r="N3685" i="20"/>
  <c r="N3436" i="20"/>
  <c r="N3590" i="20"/>
  <c r="N3710" i="20"/>
  <c r="N2411" i="20"/>
  <c r="N2629" i="20"/>
  <c r="N2542" i="20"/>
  <c r="N2271" i="20"/>
  <c r="N1788" i="20"/>
  <c r="N2338" i="20"/>
  <c r="N3439" i="20"/>
  <c r="N3713" i="20"/>
  <c r="N3559" i="20"/>
  <c r="N3231" i="20"/>
  <c r="N2328" i="20"/>
  <c r="N2652" i="20"/>
  <c r="N2698" i="20"/>
  <c r="N589" i="20"/>
  <c r="N2040" i="20"/>
  <c r="N2311" i="20"/>
  <c r="N2149" i="20"/>
  <c r="N3414" i="20"/>
  <c r="N3303" i="20"/>
  <c r="N2041" i="20"/>
  <c r="N3582" i="20"/>
  <c r="N1865" i="20"/>
  <c r="N1992" i="20"/>
  <c r="N2160" i="20"/>
  <c r="N1474" i="20"/>
  <c r="N2034" i="20"/>
  <c r="N1824" i="20"/>
  <c r="N2530" i="20"/>
  <c r="N3364" i="20"/>
  <c r="N3506" i="20"/>
  <c r="N2321" i="20"/>
  <c r="N1416" i="20"/>
  <c r="N1658" i="20"/>
  <c r="N3120" i="20"/>
  <c r="N2233" i="20"/>
  <c r="N2405" i="20"/>
  <c r="N3392" i="20"/>
  <c r="N2089" i="20"/>
  <c r="N2113" i="20"/>
  <c r="N3514" i="20"/>
  <c r="N3628" i="20"/>
  <c r="N3647" i="20"/>
  <c r="N3574" i="20"/>
  <c r="N2397" i="20"/>
  <c r="N2419" i="20"/>
  <c r="N3047" i="20"/>
  <c r="N3205" i="20"/>
  <c r="N2572" i="20"/>
  <c r="N1662" i="20"/>
  <c r="N1748" i="20"/>
  <c r="N1796" i="20"/>
  <c r="N2050" i="20"/>
  <c r="N3224" i="20"/>
  <c r="N3246" i="20"/>
  <c r="N3549" i="20"/>
  <c r="N3299" i="20"/>
  <c r="N3624" i="20"/>
  <c r="N2332" i="20"/>
  <c r="N2390" i="20"/>
  <c r="N2514" i="20"/>
  <c r="N657" i="20"/>
  <c r="N673" i="20"/>
  <c r="N695" i="20"/>
  <c r="N1626" i="20"/>
  <c r="N1665" i="20"/>
  <c r="N2413" i="20"/>
  <c r="N1831" i="20"/>
  <c r="N2047" i="20"/>
  <c r="N2580" i="20"/>
  <c r="N1957" i="20"/>
  <c r="N2181" i="20"/>
  <c r="N3149" i="20"/>
  <c r="N2133" i="20"/>
  <c r="N3229" i="20"/>
  <c r="N3430" i="20"/>
  <c r="N3682" i="20"/>
  <c r="N3301" i="20"/>
  <c r="N1591" i="20"/>
  <c r="N2104" i="20"/>
  <c r="N2109" i="20"/>
  <c r="N1566" i="20"/>
  <c r="N1165" i="20"/>
  <c r="N1892" i="20"/>
  <c r="N2096" i="20"/>
  <c r="N2172" i="20"/>
  <c r="N1752" i="20"/>
  <c r="N1570" i="20"/>
  <c r="N513" i="20"/>
  <c r="N1109" i="20"/>
  <c r="N1700" i="20"/>
  <c r="N3243" i="20"/>
  <c r="N2071" i="20"/>
  <c r="N1635" i="20"/>
  <c r="N987" i="20"/>
  <c r="N1489" i="20"/>
  <c r="N3340" i="20"/>
  <c r="N3372" i="20"/>
  <c r="N1697" i="20"/>
  <c r="N2269" i="20"/>
  <c r="N2447" i="20"/>
  <c r="N2661" i="20"/>
  <c r="N878" i="20"/>
  <c r="N2438" i="20"/>
  <c r="N2496" i="20"/>
  <c r="N2692" i="20"/>
  <c r="N2710" i="20"/>
  <c r="N1997" i="20"/>
  <c r="N3445" i="20"/>
  <c r="N3673" i="20"/>
  <c r="N2279" i="20"/>
  <c r="N3075" i="20"/>
  <c r="N212" i="20"/>
  <c r="N2500" i="20"/>
  <c r="N2560" i="20"/>
  <c r="N302" i="20"/>
  <c r="N1716" i="20"/>
  <c r="N1924" i="20"/>
  <c r="N2126" i="20"/>
  <c r="N2260" i="20"/>
  <c r="N3278" i="20"/>
  <c r="N3385" i="20"/>
  <c r="N3428" i="20"/>
  <c r="N3556" i="20"/>
  <c r="N3305" i="20"/>
  <c r="N3323" i="20"/>
  <c r="N3650" i="20"/>
  <c r="N3297" i="20"/>
  <c r="N703" i="20"/>
  <c r="N1668" i="20"/>
  <c r="N2064" i="20"/>
  <c r="N2584" i="20"/>
  <c r="N2195" i="20"/>
  <c r="N3475" i="20"/>
  <c r="N3661" i="20"/>
  <c r="N1973" i="20"/>
  <c r="N1993" i="20"/>
  <c r="N2049" i="20"/>
  <c r="N3375" i="20"/>
  <c r="N3598" i="20"/>
  <c r="N1455" i="20"/>
  <c r="N1691" i="20"/>
  <c r="N1756" i="20"/>
  <c r="N1912" i="20"/>
  <c r="N1948" i="20"/>
  <c r="N2140" i="20"/>
  <c r="N2176" i="20"/>
  <c r="N1125" i="20"/>
  <c r="N1582" i="20"/>
  <c r="N3261" i="20"/>
  <c r="N1950" i="20"/>
  <c r="N1020" i="20"/>
  <c r="N1102" i="20"/>
  <c r="N1467" i="20"/>
  <c r="N850" i="20"/>
  <c r="N1471" i="20"/>
  <c r="N1959" i="20"/>
  <c r="N2018" i="20"/>
  <c r="N1779" i="20"/>
  <c r="N2202" i="20"/>
  <c r="N3563" i="20"/>
  <c r="N3288" i="20"/>
  <c r="N3602" i="20"/>
  <c r="N3457" i="20"/>
  <c r="N950" i="20"/>
  <c r="N3482" i="20"/>
  <c r="N2273" i="20"/>
  <c r="N2717" i="20"/>
  <c r="N614" i="20"/>
  <c r="N902" i="20"/>
  <c r="N1444" i="20"/>
  <c r="N1642" i="20"/>
  <c r="N1694" i="20"/>
  <c r="N1910" i="20"/>
  <c r="N2454" i="20"/>
  <c r="N2636" i="20"/>
  <c r="N2714" i="20"/>
  <c r="N2313" i="20"/>
  <c r="N3471" i="20"/>
  <c r="N2105" i="20"/>
  <c r="N3586" i="20"/>
  <c r="N3620" i="20"/>
  <c r="N2167" i="20"/>
  <c r="N2225" i="20"/>
  <c r="N2289" i="20"/>
  <c r="N2369" i="20"/>
  <c r="N2409" i="20"/>
  <c r="N2707" i="20"/>
  <c r="N3087" i="20"/>
  <c r="N3215" i="20"/>
  <c r="N2570" i="20"/>
  <c r="N290" i="20"/>
  <c r="N642" i="20"/>
  <c r="N3134" i="20"/>
  <c r="N2423" i="20"/>
  <c r="N3389" i="20"/>
  <c r="N3273" i="20"/>
  <c r="N224" i="20"/>
  <c r="N3283" i="20"/>
  <c r="N3269" i="20"/>
  <c r="N2324" i="20"/>
  <c r="N2568" i="20"/>
  <c r="N2676" i="20"/>
  <c r="N621" i="20"/>
  <c r="N681" i="20"/>
  <c r="N1529" i="20"/>
  <c r="N1607" i="20"/>
  <c r="N935" i="20"/>
  <c r="N1623" i="20"/>
  <c r="N1961" i="20"/>
  <c r="N3093" i="20"/>
  <c r="N2767" i="20"/>
  <c r="N3670" i="20"/>
  <c r="N2037" i="20"/>
  <c r="N2079" i="20"/>
  <c r="N1770" i="20"/>
  <c r="N1952" i="20"/>
  <c r="N2010" i="20"/>
  <c r="N821" i="20"/>
  <c r="N1154" i="20"/>
  <c r="N31" i="20"/>
  <c r="N330" i="20"/>
  <c r="N190" i="20"/>
  <c r="N1322" i="20"/>
  <c r="N2333" i="20"/>
  <c r="N2375" i="20"/>
  <c r="N2520" i="20"/>
  <c r="N2459" i="20"/>
  <c r="N2527" i="20"/>
  <c r="N2731" i="20"/>
  <c r="N3040" i="20"/>
  <c r="N21" i="20"/>
  <c r="N69" i="20"/>
  <c r="N553" i="20"/>
  <c r="N2992" i="20"/>
  <c r="N142" i="20"/>
  <c r="N827" i="20"/>
  <c r="N1051" i="20"/>
  <c r="N1958" i="20"/>
  <c r="N1982" i="20"/>
  <c r="N1785" i="20"/>
  <c r="N3427" i="20"/>
  <c r="N3597" i="20"/>
  <c r="N3554" i="20"/>
  <c r="N3606" i="20"/>
  <c r="N2877" i="20"/>
  <c r="N1210" i="20"/>
  <c r="N1214" i="20"/>
  <c r="N1314" i="20"/>
  <c r="N3600" i="20"/>
  <c r="N378" i="20"/>
  <c r="N325" i="20"/>
  <c r="N329" i="20"/>
  <c r="N357" i="20"/>
  <c r="N544" i="20"/>
  <c r="N545" i="20"/>
  <c r="N1202" i="20"/>
  <c r="N379" i="20"/>
  <c r="N383" i="20"/>
  <c r="N530" i="20"/>
  <c r="N533" i="20"/>
  <c r="N889" i="20"/>
  <c r="N890" i="20"/>
  <c r="N962" i="20"/>
  <c r="N965" i="20"/>
  <c r="N1232" i="20"/>
  <c r="N1240" i="20"/>
  <c r="N2224" i="20"/>
  <c r="N2304" i="20"/>
  <c r="N2352" i="20"/>
  <c r="N2228" i="20"/>
  <c r="N2444" i="20"/>
  <c r="N2499" i="20"/>
  <c r="N2420" i="20"/>
  <c r="N2362" i="20"/>
  <c r="N2437" i="20"/>
  <c r="N2436" i="20"/>
  <c r="N2646" i="20"/>
  <c r="N2766" i="20"/>
  <c r="N2276" i="20"/>
  <c r="N2326" i="20"/>
  <c r="N2663" i="20"/>
  <c r="N2715" i="20"/>
  <c r="N2562" i="20"/>
  <c r="N2745" i="20"/>
  <c r="N2638" i="20"/>
  <c r="N2696" i="20"/>
  <c r="N3019" i="20"/>
  <c r="N3072" i="20"/>
  <c r="N3105" i="20"/>
  <c r="N10" i="20"/>
  <c r="N33" i="20"/>
  <c r="N36" i="20"/>
  <c r="N41" i="20"/>
  <c r="N44" i="20"/>
  <c r="N2779" i="20"/>
  <c r="N3165" i="20"/>
  <c r="N3162" i="20"/>
  <c r="N3026" i="20"/>
  <c r="N96" i="20"/>
  <c r="N170" i="20"/>
  <c r="N198" i="20"/>
  <c r="N203" i="20"/>
  <c r="N439" i="20"/>
  <c r="N446" i="20"/>
  <c r="N493" i="20"/>
  <c r="N514" i="20"/>
  <c r="N3219" i="20"/>
  <c r="N166" i="20"/>
  <c r="N165" i="20"/>
  <c r="N549" i="20"/>
  <c r="N108" i="20"/>
  <c r="N229" i="20"/>
  <c r="N236" i="20"/>
  <c r="N822" i="20"/>
  <c r="N823" i="20"/>
  <c r="N995" i="20"/>
  <c r="N1032" i="20"/>
  <c r="N1064" i="20"/>
  <c r="N1066" i="20"/>
  <c r="N1359" i="20"/>
  <c r="N1435" i="20"/>
  <c r="N1501" i="20"/>
  <c r="N1500" i="20"/>
  <c r="N1693" i="20"/>
  <c r="N1692" i="20"/>
  <c r="N710" i="20"/>
  <c r="N709" i="20"/>
  <c r="N736" i="20"/>
  <c r="N737" i="20"/>
  <c r="N819" i="20"/>
  <c r="N1412" i="20"/>
  <c r="N1411" i="20"/>
  <c r="N586" i="20"/>
  <c r="N1503" i="20"/>
  <c r="N1502" i="20"/>
  <c r="N1535" i="20"/>
  <c r="N1846" i="20"/>
  <c r="N1847" i="20"/>
  <c r="N2210" i="20"/>
  <c r="N2212" i="20"/>
  <c r="N877" i="20"/>
  <c r="N875" i="20"/>
  <c r="N1432" i="20"/>
  <c r="N1648" i="20"/>
  <c r="N1647" i="20"/>
  <c r="N1942" i="20"/>
  <c r="N1941" i="20"/>
  <c r="N634" i="20"/>
  <c r="N842" i="20"/>
  <c r="N844" i="20"/>
  <c r="N1450" i="20"/>
  <c r="N1453" i="20"/>
  <c r="N1562" i="20"/>
  <c r="N1564" i="20"/>
  <c r="N3316" i="20"/>
  <c r="N3318" i="20"/>
  <c r="N1855" i="20"/>
  <c r="N2243" i="20"/>
  <c r="N2359" i="20"/>
  <c r="N2677" i="20"/>
  <c r="N3121" i="20"/>
  <c r="N1326" i="20"/>
  <c r="N1328" i="20"/>
  <c r="N2232" i="20"/>
  <c r="N2738" i="20"/>
  <c r="N2310" i="20"/>
  <c r="N2428" i="20"/>
  <c r="N2267" i="20"/>
  <c r="N2285" i="20"/>
  <c r="N2284" i="20"/>
  <c r="N2477" i="20"/>
  <c r="N2481" i="20"/>
  <c r="N2292" i="20"/>
  <c r="N2622" i="20"/>
  <c r="N2689" i="20"/>
  <c r="N2690" i="20"/>
  <c r="N2700" i="20"/>
  <c r="N2870" i="20"/>
  <c r="N2787" i="20"/>
  <c r="N2791" i="20"/>
  <c r="N3153" i="20"/>
  <c r="N92" i="20"/>
  <c r="N2783" i="20"/>
  <c r="N3078" i="20"/>
  <c r="N422" i="20"/>
  <c r="N100" i="20"/>
  <c r="N322" i="20"/>
  <c r="N478" i="20"/>
  <c r="N129" i="20"/>
  <c r="N135" i="20"/>
  <c r="N161" i="20"/>
  <c r="N162" i="20"/>
  <c r="N268" i="20"/>
  <c r="N454" i="20"/>
  <c r="N501" i="20"/>
  <c r="N502" i="20"/>
  <c r="N566" i="20"/>
  <c r="N569" i="20"/>
  <c r="N644" i="20"/>
  <c r="N645" i="20"/>
  <c r="N706" i="20"/>
  <c r="N705" i="20"/>
  <c r="N794" i="20"/>
  <c r="N796" i="20"/>
  <c r="N1081" i="20"/>
  <c r="N1087" i="20"/>
  <c r="N1331" i="20"/>
  <c r="N1419" i="20"/>
  <c r="N1443" i="20"/>
  <c r="N1445" i="20"/>
  <c r="N592" i="20"/>
  <c r="N590" i="20"/>
  <c r="N651" i="20"/>
  <c r="N650" i="20"/>
  <c r="N760" i="20"/>
  <c r="N759" i="20"/>
  <c r="N954" i="20"/>
  <c r="N957" i="20"/>
  <c r="N1001" i="20"/>
  <c r="N1449" i="20"/>
  <c r="N1507" i="20"/>
  <c r="N1506" i="20"/>
  <c r="N1603" i="20"/>
  <c r="N1604" i="20"/>
  <c r="N291" i="20"/>
  <c r="N953" i="20"/>
  <c r="N952" i="20"/>
  <c r="N1035" i="20"/>
  <c r="N1480" i="20"/>
  <c r="N1576" i="20"/>
  <c r="N1639" i="20"/>
  <c r="N1638" i="20"/>
  <c r="N1757" i="20"/>
  <c r="N1760" i="20"/>
  <c r="N1913" i="20"/>
  <c r="N1921" i="20"/>
  <c r="N2163" i="20"/>
  <c r="N901" i="20"/>
  <c r="N1713" i="20"/>
  <c r="N1820" i="20"/>
  <c r="N1852" i="20"/>
  <c r="N1853" i="20"/>
  <c r="N2014" i="20"/>
  <c r="N2206" i="20"/>
  <c r="N2209" i="20"/>
  <c r="N1542" i="20"/>
  <c r="N1543" i="20"/>
  <c r="N1736" i="20"/>
  <c r="N2023" i="20"/>
  <c r="N2028" i="20"/>
  <c r="N2054" i="20"/>
  <c r="N2056" i="20"/>
  <c r="N2086" i="20"/>
  <c r="N937" i="20"/>
  <c r="N938" i="20"/>
  <c r="N2647" i="20"/>
  <c r="N2654" i="20"/>
  <c r="N2275" i="20"/>
  <c r="N2319" i="20"/>
  <c r="N2356" i="20"/>
  <c r="N2441" i="20"/>
  <c r="N2440" i="20"/>
  <c r="N2727" i="20"/>
  <c r="N29" i="20"/>
  <c r="N32" i="20"/>
  <c r="N37" i="20"/>
  <c r="N40" i="20"/>
  <c r="N45" i="20"/>
  <c r="N48" i="20"/>
  <c r="N61" i="20"/>
  <c r="N62" i="20"/>
  <c r="N85" i="20"/>
  <c r="N91" i="20"/>
  <c r="N2911" i="20"/>
  <c r="N2957" i="20"/>
  <c r="N2958" i="20"/>
  <c r="N430" i="20"/>
  <c r="N431" i="20"/>
  <c r="N122" i="20"/>
  <c r="N126" i="20"/>
  <c r="N206" i="20"/>
  <c r="N211" i="20"/>
  <c r="N286" i="20"/>
  <c r="N498" i="20"/>
  <c r="N522" i="20"/>
  <c r="N525" i="20"/>
  <c r="N541" i="20"/>
  <c r="N213" i="20"/>
  <c r="N219" i="20"/>
  <c r="N273" i="20"/>
  <c r="N652" i="20"/>
  <c r="N653" i="20"/>
  <c r="N771" i="20"/>
  <c r="N776" i="20"/>
  <c r="N801" i="20"/>
  <c r="N804" i="20"/>
  <c r="N814" i="20"/>
  <c r="N815" i="20"/>
  <c r="N915" i="20"/>
  <c r="N945" i="20"/>
  <c r="N947" i="20"/>
  <c r="N1022" i="20"/>
  <c r="N1023" i="20"/>
  <c r="N1070" i="20"/>
  <c r="N1072" i="20"/>
  <c r="N1613" i="20"/>
  <c r="N1614" i="20"/>
  <c r="N958" i="20"/>
  <c r="N961" i="20"/>
  <c r="N1004" i="20"/>
  <c r="N1005" i="20"/>
  <c r="N1515" i="20"/>
  <c r="N1579" i="20"/>
  <c r="N1580" i="20"/>
  <c r="N338" i="20"/>
  <c r="N343" i="20"/>
  <c r="N577" i="20"/>
  <c r="N1487" i="20"/>
  <c r="N1765" i="20"/>
  <c r="N1768" i="20"/>
  <c r="N1862" i="20"/>
  <c r="N1863" i="20"/>
  <c r="N1974" i="20"/>
  <c r="N1976" i="20"/>
  <c r="N2166" i="20"/>
  <c r="N2164" i="20"/>
  <c r="N988" i="20"/>
  <c r="N989" i="20"/>
  <c r="N1727" i="20"/>
  <c r="N1729" i="20"/>
  <c r="N1795" i="20"/>
  <c r="N1798" i="20"/>
  <c r="N1584" i="20"/>
  <c r="N1737" i="20"/>
  <c r="N1740" i="20"/>
  <c r="N3292" i="20"/>
  <c r="N3293" i="20"/>
  <c r="N3453" i="20"/>
  <c r="N3455" i="20"/>
  <c r="N3641" i="20"/>
  <c r="N3639" i="20"/>
  <c r="N187" i="20"/>
  <c r="N1356" i="20"/>
  <c r="N864" i="20"/>
  <c r="N870" i="20"/>
  <c r="N926" i="20"/>
  <c r="N927" i="20"/>
  <c r="N978" i="20"/>
  <c r="N977" i="20"/>
  <c r="N1346" i="20"/>
  <c r="N1348" i="20"/>
  <c r="N336" i="20"/>
  <c r="N507" i="20"/>
  <c r="N510" i="20"/>
  <c r="N880" i="20"/>
  <c r="N879" i="20"/>
  <c r="N1219" i="20"/>
  <c r="N1271" i="20"/>
  <c r="N1275" i="20"/>
  <c r="N1279" i="20"/>
  <c r="N1283" i="20"/>
  <c r="N1287" i="20"/>
  <c r="N1291" i="20"/>
  <c r="N1295" i="20"/>
  <c r="N1299" i="20"/>
  <c r="N1303" i="20"/>
  <c r="N1307" i="20"/>
  <c r="N1311" i="20"/>
  <c r="N1389" i="20"/>
  <c r="N1400" i="20"/>
  <c r="N1401" i="20"/>
  <c r="N1334" i="20"/>
  <c r="N1366" i="20"/>
  <c r="N1368" i="20"/>
  <c r="N2253" i="20"/>
  <c r="N2742" i="20"/>
  <c r="N2752" i="20"/>
  <c r="N2555" i="20"/>
  <c r="N2579" i="20"/>
  <c r="N2681" i="20"/>
  <c r="N2682" i="20"/>
  <c r="N2464" i="20"/>
  <c r="N2349" i="20"/>
  <c r="N2387" i="20"/>
  <c r="N2452" i="20"/>
  <c r="N2541" i="20"/>
  <c r="N2569" i="20"/>
  <c r="N2573" i="20"/>
  <c r="N2615" i="20"/>
  <c r="N2711" i="20"/>
  <c r="N2487" i="20"/>
  <c r="N2723" i="20"/>
  <c r="N2708" i="20"/>
  <c r="N2825" i="20"/>
  <c r="N2865" i="20"/>
  <c r="N2867" i="20"/>
  <c r="N2969" i="20"/>
  <c r="N2809" i="20"/>
  <c r="N2851" i="20"/>
  <c r="N2998" i="20"/>
  <c r="N55" i="20"/>
  <c r="N2913" i="20"/>
  <c r="N2919" i="20"/>
  <c r="N3033" i="20"/>
  <c r="N189" i="20"/>
  <c r="N191" i="20"/>
  <c r="N537" i="20"/>
  <c r="N244" i="20"/>
  <c r="N275" i="20"/>
  <c r="N563" i="20"/>
  <c r="N114" i="20"/>
  <c r="N115" i="20"/>
  <c r="N177" i="20"/>
  <c r="N178" i="20"/>
  <c r="N559" i="20"/>
  <c r="N660" i="20"/>
  <c r="N718" i="20"/>
  <c r="N717" i="20"/>
  <c r="N871" i="20"/>
  <c r="N886" i="20"/>
  <c r="N887" i="20"/>
  <c r="N918" i="20"/>
  <c r="N922" i="20"/>
  <c r="N1061" i="20"/>
  <c r="N1063" i="20"/>
  <c r="N1371" i="20"/>
  <c r="N1461" i="20"/>
  <c r="N1463" i="20"/>
  <c r="N1653" i="20"/>
  <c r="N1652" i="20"/>
  <c r="N1685" i="20"/>
  <c r="N1687" i="20"/>
  <c r="N305" i="20"/>
  <c r="N309" i="20"/>
  <c r="N526" i="20"/>
  <c r="N529" i="20"/>
  <c r="N585" i="20"/>
  <c r="N635" i="20"/>
  <c r="N641" i="20"/>
  <c r="N667" i="20"/>
  <c r="N669" i="20"/>
  <c r="N704" i="20"/>
  <c r="N701" i="20"/>
  <c r="N862" i="20"/>
  <c r="N1010" i="20"/>
  <c r="N1011" i="20"/>
  <c r="N1075" i="20"/>
  <c r="N1073" i="20"/>
  <c r="N1395" i="20"/>
  <c r="N1428" i="20"/>
  <c r="N1523" i="20"/>
  <c r="N1619" i="20"/>
  <c r="N1620" i="20"/>
  <c r="N981" i="20"/>
  <c r="N1067" i="20"/>
  <c r="N1069" i="20"/>
  <c r="N807" i="20"/>
  <c r="N1560" i="20"/>
  <c r="N1703" i="20"/>
  <c r="N1706" i="20"/>
  <c r="N1946" i="20"/>
  <c r="N1945" i="20"/>
  <c r="N1675" i="20"/>
  <c r="N1676" i="20"/>
  <c r="N1707" i="20"/>
  <c r="N1710" i="20"/>
  <c r="N1836" i="20"/>
  <c r="N1841" i="20"/>
  <c r="N1889" i="20"/>
  <c r="N1896" i="20"/>
  <c r="N1897" i="20"/>
  <c r="N1904" i="20"/>
  <c r="N1994" i="20"/>
  <c r="N2218" i="20"/>
  <c r="N2220" i="20"/>
  <c r="N1777" i="20"/>
  <c r="N1938" i="20"/>
  <c r="N1937" i="20"/>
  <c r="N2118" i="20"/>
  <c r="N2123" i="20"/>
  <c r="N1568" i="20"/>
  <c r="N1585" i="20"/>
  <c r="N1588" i="20"/>
  <c r="N2848" i="20"/>
  <c r="N3061" i="20"/>
  <c r="N2585" i="20"/>
  <c r="N3005" i="20"/>
  <c r="N3568" i="20"/>
  <c r="N3631" i="20"/>
  <c r="N3233" i="20"/>
  <c r="N3265" i="20"/>
  <c r="N3522" i="20"/>
  <c r="N3227" i="20"/>
  <c r="N3391" i="20"/>
  <c r="N3418" i="20"/>
  <c r="N3474" i="20"/>
  <c r="N3286" i="20"/>
  <c r="N3245" i="20"/>
  <c r="N2513" i="20"/>
  <c r="N2803" i="20"/>
  <c r="N2855" i="20"/>
  <c r="N2963" i="20"/>
  <c r="N3195" i="20"/>
  <c r="N3575" i="20"/>
  <c r="N2506" i="20"/>
  <c r="N2758" i="20"/>
  <c r="N2818" i="20"/>
  <c r="N1003" i="20"/>
  <c r="N2201" i="20"/>
  <c r="N3084" i="20"/>
  <c r="N2980" i="20"/>
  <c r="N2845" i="20"/>
  <c r="N1698" i="20"/>
  <c r="N2116" i="20"/>
  <c r="N3108" i="20"/>
  <c r="N1439" i="20"/>
  <c r="N1965" i="20"/>
  <c r="N2000" i="20"/>
  <c r="N1793" i="20"/>
  <c r="N1834" i="20"/>
  <c r="N3435" i="20"/>
  <c r="N858" i="20"/>
  <c r="N3462" i="20"/>
  <c r="N3485" i="20"/>
  <c r="N3499" i="20"/>
  <c r="N2259" i="20"/>
  <c r="N1702" i="20"/>
  <c r="N1876" i="20"/>
  <c r="N2470" i="20"/>
  <c r="N2662" i="20"/>
  <c r="N2832" i="20"/>
  <c r="N3090" i="20"/>
  <c r="N2719" i="20"/>
  <c r="N2935" i="20"/>
  <c r="N3423" i="20"/>
  <c r="N3635" i="20"/>
  <c r="N3281" i="20"/>
  <c r="N3400" i="20"/>
  <c r="N3526" i="20"/>
  <c r="N3241" i="20"/>
  <c r="N3395" i="20"/>
  <c r="N3289" i="20"/>
  <c r="N3353" i="20"/>
  <c r="N3363" i="20"/>
  <c r="N2235" i="20"/>
  <c r="N2297" i="20"/>
  <c r="N2395" i="20"/>
  <c r="N2861" i="20"/>
  <c r="N3129" i="20"/>
  <c r="N3199" i="20"/>
  <c r="N184" i="20"/>
  <c r="N3489" i="20"/>
  <c r="N2686" i="20"/>
  <c r="N696" i="20"/>
  <c r="N2630" i="20"/>
  <c r="N1872" i="20"/>
  <c r="N2798" i="20"/>
  <c r="N3066" i="20"/>
  <c r="N1953" i="20"/>
  <c r="N1750" i="20"/>
  <c r="N1888" i="20"/>
  <c r="N2068" i="20"/>
  <c r="N2216" i="20"/>
  <c r="N1633" i="20"/>
  <c r="N2092" i="20"/>
  <c r="N1572" i="20"/>
  <c r="N2042" i="20"/>
  <c r="N2074" i="20"/>
  <c r="N2147" i="20"/>
  <c r="N1537" i="20"/>
  <c r="N1673" i="20"/>
  <c r="N1473" i="20"/>
  <c r="N1494" i="20"/>
  <c r="N1552" i="20"/>
  <c r="N1590" i="20"/>
  <c r="N3230" i="20"/>
  <c r="N908" i="20"/>
  <c r="N1026" i="20"/>
  <c r="N1498" i="20"/>
  <c r="N3451" i="20"/>
  <c r="N3530" i="20"/>
  <c r="N3579" i="20"/>
  <c r="N3610" i="20"/>
  <c r="N1679" i="20"/>
  <c r="N1827" i="20"/>
  <c r="N2693" i="20"/>
  <c r="N800" i="20"/>
  <c r="N1764" i="20"/>
  <c r="N2534" i="20"/>
  <c r="N2796" i="20"/>
  <c r="N2886" i="20"/>
  <c r="N3046" i="20"/>
  <c r="N3176" i="20"/>
  <c r="N2249" i="20"/>
  <c r="N2939" i="20"/>
  <c r="N3613" i="20"/>
  <c r="N3249" i="20"/>
  <c r="N3329" i="20"/>
  <c r="N3322" i="20"/>
  <c r="N3509" i="20"/>
  <c r="N3706" i="20"/>
  <c r="N3447" i="20"/>
  <c r="N3405" i="20"/>
  <c r="N3326" i="20"/>
  <c r="N2183" i="20"/>
  <c r="N2239" i="20"/>
  <c r="N2263" i="20"/>
  <c r="N2591" i="20"/>
  <c r="N2951" i="20"/>
  <c r="N3223" i="20"/>
  <c r="N3492" i="20"/>
  <c r="N2774" i="20"/>
  <c r="N228" i="20"/>
  <c r="N594" i="20"/>
  <c r="N2864" i="20"/>
  <c r="N2080" i="20"/>
  <c r="N2280" i="20"/>
  <c r="N2874" i="20"/>
  <c r="N3114" i="20"/>
  <c r="N1602" i="20"/>
  <c r="N1666" i="20"/>
  <c r="N1811" i="20"/>
  <c r="N1754" i="20"/>
  <c r="N2139" i="20"/>
  <c r="N2246" i="20"/>
  <c r="N1556" i="20"/>
  <c r="N2155" i="20"/>
  <c r="N1504" i="20"/>
  <c r="N1617" i="20"/>
  <c r="N2035" i="20"/>
  <c r="N3521" i="20"/>
  <c r="N3238" i="20"/>
  <c r="N3603" i="20"/>
  <c r="N3458" i="20"/>
  <c r="N1845" i="20"/>
  <c r="N1929" i="20"/>
  <c r="N672" i="20"/>
  <c r="N1636" i="20"/>
  <c r="N1776" i="20"/>
  <c r="N2354" i="20"/>
  <c r="N2974" i="20"/>
  <c r="N3054" i="20"/>
  <c r="N2346" i="20"/>
  <c r="N3314" i="20"/>
  <c r="N3561" i="20"/>
  <c r="N2007" i="20"/>
  <c r="N2021" i="20"/>
  <c r="N2063" i="20"/>
  <c r="N3255" i="20"/>
  <c r="N3379" i="20"/>
  <c r="N3387" i="20"/>
  <c r="N3513" i="20"/>
  <c r="N3410" i="20"/>
  <c r="N3358" i="20"/>
  <c r="N2403" i="20"/>
  <c r="N2927" i="20"/>
  <c r="N3137" i="20"/>
  <c r="N2340" i="20"/>
  <c r="N3495" i="20"/>
  <c r="N1744" i="20"/>
  <c r="N1960" i="20"/>
  <c r="N2048" i="20"/>
  <c r="N3012" i="20"/>
  <c r="N3202" i="20"/>
  <c r="N1060" i="20"/>
  <c r="N1415" i="20"/>
  <c r="N1988" i="20"/>
  <c r="N1843" i="20"/>
  <c r="N2986" i="20"/>
  <c r="N2205" i="20"/>
  <c r="N451" i="20"/>
  <c r="N448" i="20"/>
  <c r="N19" i="20"/>
  <c r="N17" i="20"/>
  <c r="N60" i="20"/>
  <c r="N57" i="20"/>
  <c r="N490" i="20"/>
  <c r="N487" i="20"/>
  <c r="N470" i="20"/>
  <c r="N467" i="20"/>
  <c r="N109" i="20"/>
  <c r="N106" i="20"/>
  <c r="N381" i="20"/>
  <c r="N67" i="20"/>
  <c r="N70" i="20"/>
  <c r="N359" i="20"/>
  <c r="N362" i="20"/>
  <c r="N140" i="20"/>
  <c r="N137" i="20"/>
  <c r="N197" i="20"/>
  <c r="N200" i="20"/>
  <c r="N403" i="20"/>
  <c r="N401" i="20"/>
  <c r="N97" i="20"/>
  <c r="N94" i="20"/>
  <c r="N304" i="20"/>
  <c r="N307" i="20"/>
  <c r="N424" i="20"/>
  <c r="N421" i="20"/>
  <c r="N101" i="20"/>
  <c r="N98" i="20"/>
  <c r="N250" i="20"/>
  <c r="N252" i="20"/>
  <c r="N340" i="20"/>
  <c r="N337" i="20"/>
  <c r="N331" i="20"/>
  <c r="N333" i="20"/>
  <c r="N363" i="20"/>
  <c r="N366" i="20"/>
  <c r="N367" i="20"/>
  <c r="N369" i="20"/>
  <c r="N494" i="20"/>
  <c r="N491" i="20"/>
  <c r="N47" i="20"/>
  <c r="N50" i="20"/>
  <c r="N63" i="20"/>
  <c r="N66" i="20"/>
  <c r="N71" i="20"/>
  <c r="N74" i="20"/>
  <c r="N79" i="20"/>
  <c r="N82" i="20"/>
  <c r="N87" i="20"/>
  <c r="N89" i="20"/>
  <c r="N159" i="20"/>
  <c r="N157" i="20"/>
  <c r="N289" i="20"/>
  <c r="N292" i="20"/>
  <c r="N385" i="20"/>
  <c r="N382" i="20"/>
  <c r="N416" i="20"/>
  <c r="N413" i="20"/>
  <c r="N156" i="20"/>
  <c r="N153" i="20"/>
  <c r="N293" i="20"/>
  <c r="N296" i="20"/>
  <c r="N433" i="20"/>
  <c r="N436" i="20"/>
  <c r="N148" i="20"/>
  <c r="N145" i="20"/>
  <c r="N256" i="20"/>
  <c r="N253" i="20"/>
  <c r="N447" i="20"/>
  <c r="N444" i="20"/>
  <c r="N477" i="20"/>
  <c r="N480" i="20"/>
  <c r="N241" i="20"/>
  <c r="N152" i="20"/>
  <c r="N179" i="20"/>
  <c r="N377" i="20"/>
  <c r="N400" i="20"/>
  <c r="N35" i="20"/>
  <c r="N27" i="20"/>
  <c r="N476" i="20"/>
  <c r="N23" i="20"/>
  <c r="N261" i="20"/>
  <c r="N263" i="20"/>
  <c r="N12" i="20"/>
  <c r="N9" i="20"/>
  <c r="N460" i="20"/>
  <c r="N462" i="20"/>
  <c r="N194" i="20"/>
  <c r="N196" i="20"/>
  <c r="N257" i="20"/>
  <c r="N260" i="20"/>
  <c r="N266" i="20"/>
  <c r="N264" i="20"/>
  <c r="N210" i="20"/>
  <c r="N392" i="20"/>
  <c r="N226" i="20"/>
  <c r="N175" i="20"/>
  <c r="N299" i="20"/>
  <c r="N297" i="20"/>
  <c r="N120" i="20"/>
  <c r="N117" i="20"/>
  <c r="N428" i="20"/>
  <c r="N425" i="20"/>
  <c r="N171" i="20"/>
  <c r="N455" i="20"/>
  <c r="N452" i="20"/>
  <c r="N43" i="20"/>
  <c r="N46" i="20"/>
  <c r="N83" i="20"/>
  <c r="N86" i="20"/>
  <c r="N105" i="20"/>
  <c r="N102" i="20"/>
  <c r="N443" i="20"/>
  <c r="N440" i="20"/>
  <c r="N246" i="20"/>
  <c r="N249" i="20"/>
  <c r="N270" i="20"/>
  <c r="N267" i="20"/>
  <c r="N300" i="20"/>
  <c r="N303" i="20"/>
  <c r="N123" i="20"/>
  <c r="N214" i="20"/>
  <c r="N396" i="20"/>
  <c r="N163" i="20"/>
  <c r="N311" i="20"/>
  <c r="N420" i="20"/>
  <c r="N136" i="20"/>
  <c r="N432" i="20"/>
  <c r="N39" i="20"/>
  <c r="N280" i="20"/>
  <c r="N347" i="20"/>
  <c r="N350" i="20"/>
  <c r="N51" i="20"/>
  <c r="N53" i="20"/>
  <c r="N75" i="20"/>
  <c r="N78" i="20"/>
  <c r="N144" i="20"/>
  <c r="N141" i="20"/>
  <c r="N407" i="20"/>
  <c r="N410" i="20"/>
  <c r="N473" i="20"/>
  <c r="N471" i="20"/>
  <c r="N323" i="20"/>
  <c r="N326" i="20"/>
  <c r="N355" i="20"/>
  <c r="N358" i="20"/>
  <c r="N351" i="20"/>
  <c r="N354" i="20"/>
  <c r="N16" i="20"/>
  <c r="N13" i="20"/>
  <c r="N116" i="20"/>
  <c r="N113" i="20"/>
  <c r="N288" i="20"/>
  <c r="N285" i="20"/>
  <c r="N319" i="20"/>
  <c r="N316" i="20"/>
  <c r="N373" i="20"/>
  <c r="N370" i="20"/>
  <c r="N234" i="20"/>
  <c r="N237" i="20"/>
  <c r="N459" i="20"/>
  <c r="N456" i="20"/>
  <c r="N112" i="20"/>
  <c r="N110" i="20"/>
  <c r="N222" i="20"/>
  <c r="N130" i="20"/>
  <c r="N486" i="20"/>
  <c r="N276" i="20"/>
  <c r="N466" i="20"/>
  <c r="N42" i="20"/>
  <c r="N346" i="20"/>
  <c r="N167" i="20"/>
  <c r="N284" i="20"/>
  <c r="N389" i="20"/>
  <c r="N93" i="20"/>
  <c r="W4" i="20"/>
  <c r="W5" i="20"/>
  <c r="W6" i="20"/>
  <c r="W7" i="20"/>
  <c r="W8" i="20"/>
  <c r="W9" i="20"/>
  <c r="W10" i="20"/>
  <c r="W11" i="20"/>
  <c r="W12" i="20"/>
  <c r="W13" i="20"/>
  <c r="W14" i="20"/>
  <c r="W15" i="20"/>
  <c r="W16" i="20"/>
  <c r="W17" i="20"/>
  <c r="W18" i="20"/>
  <c r="W19" i="20"/>
  <c r="W20" i="20"/>
  <c r="W21" i="20"/>
  <c r="W22" i="20"/>
  <c r="W23" i="20"/>
  <c r="W24" i="20"/>
  <c r="W25" i="20"/>
  <c r="W26" i="20"/>
  <c r="W27" i="20"/>
  <c r="W28" i="20"/>
  <c r="W29" i="20"/>
  <c r="W30" i="20"/>
  <c r="W31" i="20"/>
  <c r="W32" i="20"/>
  <c r="W33" i="20"/>
  <c r="W34" i="20"/>
  <c r="W35" i="20"/>
  <c r="W36" i="20"/>
  <c r="W37" i="20"/>
  <c r="W38" i="20"/>
  <c r="W39" i="20"/>
  <c r="W40" i="20"/>
  <c r="W41" i="20"/>
  <c r="W42" i="20"/>
  <c r="W43" i="20"/>
  <c r="W44" i="20"/>
  <c r="W45" i="20"/>
  <c r="W46" i="20"/>
  <c r="W47" i="20"/>
  <c r="W48" i="20"/>
  <c r="W49" i="20"/>
  <c r="W50" i="20"/>
  <c r="W51" i="20"/>
  <c r="W52" i="20"/>
  <c r="W53" i="20"/>
  <c r="W54" i="20"/>
  <c r="W55" i="20"/>
  <c r="W56" i="20"/>
  <c r="W57" i="20"/>
  <c r="W58" i="20"/>
  <c r="W59" i="20"/>
  <c r="W60" i="20"/>
  <c r="W61" i="20"/>
  <c r="W62" i="20"/>
  <c r="W63" i="20"/>
  <c r="W64" i="20"/>
  <c r="W65" i="20"/>
  <c r="W66" i="20"/>
  <c r="W67" i="20"/>
  <c r="W68" i="20"/>
  <c r="W69" i="20"/>
  <c r="W70" i="20"/>
  <c r="W71" i="20"/>
  <c r="W72" i="20"/>
  <c r="W73" i="20"/>
  <c r="W74" i="20"/>
  <c r="W75" i="20"/>
  <c r="W76" i="20"/>
  <c r="W77" i="20"/>
  <c r="W78" i="20"/>
  <c r="W79" i="20"/>
  <c r="W80" i="20"/>
  <c r="W81" i="20"/>
  <c r="W82" i="20"/>
  <c r="W83" i="20"/>
  <c r="W84" i="20"/>
  <c r="W85" i="20"/>
  <c r="W86" i="20"/>
  <c r="W87" i="20"/>
  <c r="W88" i="20"/>
  <c r="W89" i="20"/>
  <c r="W90" i="20"/>
  <c r="W91" i="20"/>
  <c r="W92" i="20"/>
  <c r="W93" i="20"/>
  <c r="W94" i="20"/>
  <c r="W95" i="20"/>
  <c r="W96" i="20"/>
  <c r="W97" i="20"/>
  <c r="W3" i="20"/>
  <c r="M5" i="20" l="1"/>
  <c r="G2" i="13"/>
  <c r="F2" i="13"/>
  <c r="G2" i="12"/>
  <c r="F2" i="12"/>
  <c r="G2" i="11"/>
  <c r="F2" i="11"/>
  <c r="F2" i="10"/>
  <c r="G2" i="9"/>
  <c r="G2" i="5"/>
  <c r="F2" i="5"/>
  <c r="F2" i="9"/>
  <c r="N8" i="20" l="1"/>
  <c r="N5" i="20"/>
  <c r="G12" i="13"/>
  <c r="G11" i="13"/>
  <c r="G10" i="13"/>
  <c r="G9" i="13"/>
  <c r="G8" i="13"/>
  <c r="G7" i="13"/>
  <c r="G6" i="13"/>
  <c r="G5" i="13"/>
  <c r="G4" i="13"/>
  <c r="G3" i="13"/>
  <c r="G12" i="5"/>
  <c r="G11" i="5"/>
  <c r="G4" i="5"/>
  <c r="G5" i="5"/>
  <c r="G6" i="5"/>
  <c r="G7" i="5"/>
  <c r="G8" i="5"/>
  <c r="G9" i="5"/>
  <c r="G10" i="5"/>
  <c r="G3" i="5"/>
  <c r="E98" i="23" l="1" a="1"/>
  <c r="E98" i="23" s="1"/>
  <c r="B94" i="23" a="1"/>
  <c r="B94" i="23" s="1"/>
  <c r="F98" i="23" a="1"/>
  <c r="F98" i="23" s="1"/>
  <c r="F95" i="23" a="1"/>
  <c r="F95" i="23" s="1"/>
  <c r="E100" i="23" a="1"/>
  <c r="E100" i="23" s="1"/>
  <c r="B100" i="23" a="1"/>
  <c r="B100" i="23" s="1"/>
  <c r="C93" i="23" a="1"/>
  <c r="C93" i="23" s="1"/>
  <c r="E97" i="23" a="1"/>
  <c r="E97" i="23" s="1"/>
  <c r="C99" i="23" a="1"/>
  <c r="C99" i="23" s="1"/>
  <c r="F93" i="23" a="1"/>
  <c r="F93" i="23" s="1"/>
  <c r="E94" i="23" a="1"/>
  <c r="E94" i="23" s="1"/>
  <c r="C100" i="23" a="1"/>
  <c r="C100" i="23" s="1"/>
  <c r="B98" i="23" a="1"/>
  <c r="B98" i="23" s="1"/>
  <c r="F102" i="23" a="1"/>
  <c r="F102" i="23" s="1"/>
  <c r="F99" i="23" a="1"/>
  <c r="F99" i="23" s="1"/>
  <c r="E96" i="23" a="1"/>
  <c r="E96" i="23" s="1"/>
  <c r="C102" i="23" a="1"/>
  <c r="C102" i="23" s="1"/>
  <c r="B93" i="23" a="1"/>
  <c r="B93" i="23" s="1"/>
  <c r="E99" i="23" a="1"/>
  <c r="E99" i="23" s="1"/>
  <c r="C101" i="23" a="1"/>
  <c r="C101" i="23" s="1"/>
  <c r="E101" i="23" a="1"/>
  <c r="E101" i="23" s="1"/>
  <c r="F97" i="23" a="1"/>
  <c r="F97" i="23" s="1"/>
  <c r="C96" i="23" a="1"/>
  <c r="C96" i="23" s="1"/>
  <c r="B102" i="23" a="1"/>
  <c r="B102" i="23" s="1"/>
  <c r="E93" i="23" a="1"/>
  <c r="E93" i="23" s="1"/>
  <c r="F103" i="23" a="1"/>
  <c r="F103" i="23" s="1"/>
  <c r="C98" i="23" a="1"/>
  <c r="C98" i="23" s="1"/>
  <c r="F96" i="23" a="1"/>
  <c r="F96" i="23" s="1"/>
  <c r="E95" i="23" a="1"/>
  <c r="E95" i="23" s="1"/>
  <c r="C103" i="23" a="1"/>
  <c r="C103" i="23" s="1"/>
  <c r="E103" i="23" a="1"/>
  <c r="E103" i="23" s="1"/>
  <c r="B95" i="23" a="1"/>
  <c r="B95" i="23" s="1"/>
  <c r="F101" i="23" a="1"/>
  <c r="F101" i="23" s="1"/>
  <c r="E102" i="23" a="1"/>
  <c r="E102" i="23" s="1"/>
  <c r="F94" i="23" a="1"/>
  <c r="F94" i="23" s="1"/>
  <c r="C95" i="23" a="1"/>
  <c r="C95" i="23" s="1"/>
  <c r="C94" i="23" a="1"/>
  <c r="C94" i="23" s="1"/>
  <c r="B96" i="23" a="1"/>
  <c r="B96" i="23" s="1"/>
  <c r="F100" i="23" a="1"/>
  <c r="F100" i="23" s="1"/>
  <c r="C97" i="23" a="1"/>
  <c r="C97" i="23" s="1"/>
  <c r="B97" i="23" a="1"/>
  <c r="B97" i="23" s="1"/>
  <c r="B99" i="23" a="1"/>
  <c r="B99" i="23" s="1"/>
  <c r="B101" i="23" a="1"/>
  <c r="B101" i="23" s="1"/>
  <c r="B103" i="23" a="1"/>
  <c r="B103" i="23" s="1"/>
  <c r="C116" i="23" a="1"/>
  <c r="C116" i="23" s="1"/>
  <c r="C114" i="23" a="1"/>
  <c r="C114" i="23" s="1"/>
  <c r="F123" i="23" a="1"/>
  <c r="F123" i="23" s="1"/>
  <c r="F128" i="23" a="1"/>
  <c r="F128" i="23" s="1"/>
  <c r="C124" i="23" a="1"/>
  <c r="C124" i="23" s="1"/>
  <c r="G109" i="23" a="1"/>
  <c r="G109" i="23" s="1"/>
  <c r="F124" i="23" a="1"/>
  <c r="F124" i="23" s="1"/>
  <c r="D130" i="23" a="1"/>
  <c r="D130" i="23" s="1"/>
  <c r="C128" i="23" a="1"/>
  <c r="C128" i="23" s="1"/>
  <c r="D111" i="23" a="1"/>
  <c r="D111" i="23" s="1"/>
  <c r="E116" i="23" a="1"/>
  <c r="E116" i="23" s="1"/>
  <c r="C115" i="23" a="1"/>
  <c r="C115" i="23" s="1"/>
  <c r="D126" i="23" a="1"/>
  <c r="D126" i="23" s="1"/>
  <c r="E131" i="23" a="1"/>
  <c r="E131" i="23" s="1"/>
  <c r="C132" i="23" a="1"/>
  <c r="C132" i="23" s="1"/>
  <c r="E112" i="23" a="1"/>
  <c r="E112" i="23" s="1"/>
  <c r="G117" i="23" a="1"/>
  <c r="G117" i="23" s="1"/>
  <c r="C108" i="23" a="1"/>
  <c r="C108" i="23" s="1"/>
  <c r="E127" i="23" a="1"/>
  <c r="E127" i="23" s="1"/>
  <c r="E126" i="23" a="1"/>
  <c r="E126" i="23" s="1"/>
  <c r="G111" i="23" s="1"/>
  <c r="F131" i="23" a="1"/>
  <c r="F131" i="23" s="1"/>
  <c r="C133" i="23" a="1"/>
  <c r="C133" i="23" s="1"/>
  <c r="G112" i="23" a="1"/>
  <c r="G112" i="23" s="1"/>
  <c r="D118" i="23" a="1"/>
  <c r="D118" i="23" s="1"/>
  <c r="E124" i="23" a="1"/>
  <c r="E124" i="23" s="1"/>
  <c r="E129" i="23" a="1"/>
  <c r="E129" i="23" s="1"/>
  <c r="G114" i="23" s="1"/>
  <c r="C126" i="23" a="1"/>
  <c r="C126" i="23" s="1"/>
  <c r="E110" i="23" a="1"/>
  <c r="E110" i="23" s="1"/>
  <c r="G115" i="23" a="1"/>
  <c r="G115" i="23" s="1"/>
  <c r="C113" i="23" a="1"/>
  <c r="C113" i="23" s="1"/>
  <c r="E128" i="23" a="1"/>
  <c r="E128" i="23" s="1"/>
  <c r="F133" i="23" a="1"/>
  <c r="F133" i="23" s="1"/>
  <c r="E109" i="23" a="1"/>
  <c r="E109" i="23" s="1"/>
  <c r="D115" i="23" a="1"/>
  <c r="D115" i="23" s="1"/>
  <c r="C118" i="23" a="1"/>
  <c r="C118" i="23" s="1"/>
  <c r="D123" i="23" a="1"/>
  <c r="D123" i="23" s="1"/>
  <c r="F127" i="23" a="1"/>
  <c r="F127" i="23" s="1"/>
  <c r="D133" i="23" a="1"/>
  <c r="D133" i="23" s="1"/>
  <c r="D114" i="23" a="1"/>
  <c r="D114" i="23" s="1"/>
  <c r="C109" i="23" a="1"/>
  <c r="C109" i="23" s="1"/>
  <c r="E125" i="23" a="1"/>
  <c r="E125" i="23" s="1"/>
  <c r="F130" i="23" a="1"/>
  <c r="F130" i="23" s="1"/>
  <c r="C130" i="23" a="1"/>
  <c r="C130" i="23" s="1"/>
  <c r="D117" i="23" a="1"/>
  <c r="D117" i="23" s="1"/>
  <c r="C117" i="23" a="1"/>
  <c r="C117" i="23" s="1"/>
  <c r="F129" i="23" a="1"/>
  <c r="F129" i="23" s="1"/>
  <c r="C127" i="23" a="1"/>
  <c r="C127" i="23" s="1"/>
  <c r="G110" i="23" a="1"/>
  <c r="G110" i="23" s="1"/>
  <c r="D116" i="23" a="1"/>
  <c r="D116" i="23" s="1"/>
  <c r="F132" i="23" a="1"/>
  <c r="F132" i="23" s="1"/>
  <c r="C111" i="23" a="1"/>
  <c r="C111" i="23" s="1"/>
  <c r="D124" i="23" a="1"/>
  <c r="D124" i="23" s="1"/>
  <c r="D129" i="23" a="1"/>
  <c r="D129" i="23" s="1"/>
  <c r="C125" i="23" a="1"/>
  <c r="C125" i="23" s="1"/>
  <c r="D110" i="23" a="1"/>
  <c r="D110" i="23" s="1"/>
  <c r="E115" i="23" a="1"/>
  <c r="E115" i="23" s="1"/>
  <c r="C112" i="23" a="1"/>
  <c r="C112" i="23" s="1"/>
  <c r="F126" i="23" a="1"/>
  <c r="F126" i="23" s="1"/>
  <c r="D132" i="23" a="1"/>
  <c r="D132" i="23" s="1"/>
  <c r="C123" i="23" a="1"/>
  <c r="C123" i="23" s="1"/>
  <c r="D113" i="23" a="1"/>
  <c r="D113" i="23" s="1"/>
  <c r="E118" i="23" a="1"/>
  <c r="E118" i="23" s="1"/>
  <c r="F125" i="23" a="1"/>
  <c r="F125" i="23" s="1"/>
  <c r="D131" i="23" a="1"/>
  <c r="D131" i="23" s="1"/>
  <c r="C131" i="23" a="1"/>
  <c r="C131" i="23" s="1"/>
  <c r="D112" i="23" a="1"/>
  <c r="D112" i="23" s="1"/>
  <c r="E117" i="23" a="1"/>
  <c r="E117" i="23" s="1"/>
  <c r="E108" i="23" a="1"/>
  <c r="E108" i="23" s="1"/>
  <c r="D125" i="23" a="1"/>
  <c r="D125" i="23" s="1"/>
  <c r="E130" i="23" a="1"/>
  <c r="E130" i="23" s="1"/>
  <c r="C129" i="23" a="1"/>
  <c r="C129" i="23" s="1"/>
  <c r="E111" i="23" a="1"/>
  <c r="E111" i="23" s="1"/>
  <c r="G116" i="23" a="1"/>
  <c r="G116" i="23" s="1"/>
  <c r="E123" i="23" a="1"/>
  <c r="E123" i="23" s="1"/>
  <c r="G108" i="23" s="1"/>
  <c r="D128" i="23" a="1"/>
  <c r="D128" i="23" s="1"/>
  <c r="E133" i="23" a="1"/>
  <c r="E133" i="23" s="1"/>
  <c r="D109" i="23" a="1"/>
  <c r="D109" i="23" s="1"/>
  <c r="E114" i="23" a="1"/>
  <c r="E114" i="23" s="1"/>
  <c r="C110" i="23" a="1"/>
  <c r="C110" i="23" s="1"/>
  <c r="D127" i="23" a="1"/>
  <c r="D127" i="23" s="1"/>
  <c r="E132" i="23" a="1"/>
  <c r="E132" i="23" s="1"/>
  <c r="D108" i="23" a="1"/>
  <c r="D108" i="23" s="1"/>
  <c r="E113" i="23" a="1"/>
  <c r="E113" i="23" s="1"/>
  <c r="G113" i="23" a="1"/>
  <c r="G113" i="23" s="1"/>
  <c r="Q636" i="20"/>
  <c r="C86" i="23" a="1"/>
  <c r="C86" i="23" s="1"/>
  <c r="C78" i="23" a="1"/>
  <c r="C78" i="23" s="1"/>
  <c r="D56" i="23" a="1"/>
  <c r="D56" i="23" s="1"/>
  <c r="D48" i="23" a="1"/>
  <c r="D48" i="23" s="1"/>
  <c r="D28" i="23" a="1"/>
  <c r="D28" i="23" s="1"/>
  <c r="C25" i="23" a="1"/>
  <c r="C25" i="23" s="1"/>
  <c r="G21" i="23" a="1"/>
  <c r="G21" i="23" s="1"/>
  <c r="F18" i="23" a="1"/>
  <c r="F18" i="23" s="1"/>
  <c r="E11" i="23" a="1"/>
  <c r="E11" i="23" s="1"/>
  <c r="D8" i="23" a="1"/>
  <c r="D8" i="23" s="1"/>
  <c r="C84" i="23" a="1"/>
  <c r="C84" i="23" s="1"/>
  <c r="E69" i="23" a="1"/>
  <c r="E69" i="23" s="1"/>
  <c r="D54" i="23" a="1"/>
  <c r="D54" i="23" s="1"/>
  <c r="D40" i="23" a="1"/>
  <c r="D40" i="23" s="1"/>
  <c r="C28" i="23" a="1"/>
  <c r="C28" i="23" s="1"/>
  <c r="G24" i="23" a="1"/>
  <c r="G24" i="23" s="1"/>
  <c r="F21" i="23" a="1"/>
  <c r="F21" i="23" s="1"/>
  <c r="E18" i="23" a="1"/>
  <c r="E18" i="23" s="1"/>
  <c r="D11" i="23" a="1"/>
  <c r="D11" i="23" s="1"/>
  <c r="C8" i="23" a="1"/>
  <c r="C8" i="23" s="1"/>
  <c r="G4" i="23" a="1"/>
  <c r="G4" i="23" s="1"/>
  <c r="D88" i="23" a="1"/>
  <c r="D88" i="23" s="1"/>
  <c r="D80" i="23" a="1"/>
  <c r="D80" i="23" s="1"/>
  <c r="E58" i="23" a="1"/>
  <c r="E58" i="23" s="1"/>
  <c r="E50" i="23" a="1"/>
  <c r="E50" i="23" s="1"/>
  <c r="D33" i="23" a="1"/>
  <c r="D33" i="23" s="1"/>
  <c r="D26" i="23" a="1"/>
  <c r="D26" i="23" s="1"/>
  <c r="C23" i="23" a="1"/>
  <c r="C23" i="23" s="1"/>
  <c r="G19" i="23" a="1"/>
  <c r="G19" i="23" s="1"/>
  <c r="F12" i="23" a="1"/>
  <c r="F12" i="23" s="1"/>
  <c r="E9" i="23" a="1"/>
  <c r="E9" i="23" s="1"/>
  <c r="D6" i="23" a="1"/>
  <c r="D6" i="23" s="1"/>
  <c r="D83" i="23" a="1"/>
  <c r="D83" i="23" s="1"/>
  <c r="E68" i="23" a="1"/>
  <c r="E68" i="23" s="1"/>
  <c r="E53" i="23" a="1"/>
  <c r="E53" i="23" s="1"/>
  <c r="C22" i="23" a="1"/>
  <c r="C22" i="23" s="1"/>
  <c r="D5" i="23" a="1"/>
  <c r="D5" i="23" s="1"/>
  <c r="E24" i="23" a="1"/>
  <c r="E24" i="23" s="1"/>
  <c r="F7" i="23" a="1"/>
  <c r="F7" i="23" s="1"/>
  <c r="G28" i="23" a="1"/>
  <c r="G28" i="23" s="1"/>
  <c r="C10" i="23" a="1"/>
  <c r="C10" i="23" s="1"/>
  <c r="D42" i="23" a="1"/>
  <c r="D42" i="23" s="1"/>
  <c r="E12" i="23" a="1"/>
  <c r="E12" i="23" s="1"/>
  <c r="C6" i="23" a="1"/>
  <c r="C6" i="23" s="1"/>
  <c r="D84" i="23" a="1"/>
  <c r="D84" i="23" s="1"/>
  <c r="E70" i="23" a="1"/>
  <c r="E70" i="23" s="1"/>
  <c r="E54" i="23" a="1"/>
  <c r="E54" i="23" s="1"/>
  <c r="D41" i="23" a="1"/>
  <c r="D41" i="23" s="1"/>
  <c r="F27" i="23" a="1"/>
  <c r="F27" i="23" s="1"/>
  <c r="D24" i="23" a="1"/>
  <c r="D24" i="23" s="1"/>
  <c r="C21" i="23" a="1"/>
  <c r="C21" i="23" s="1"/>
  <c r="G13" i="23" a="1"/>
  <c r="G13" i="23" s="1"/>
  <c r="F10" i="23" a="1"/>
  <c r="F10" i="23" s="1"/>
  <c r="E7" i="23" a="1"/>
  <c r="E7" i="23" s="1"/>
  <c r="D82" i="23" a="1"/>
  <c r="D82" i="23" s="1"/>
  <c r="E66" i="23" a="1"/>
  <c r="E66" i="23" s="1"/>
  <c r="E52" i="23" a="1"/>
  <c r="E52" i="23" s="1"/>
  <c r="D37" i="23" a="1"/>
  <c r="D37" i="23" s="1"/>
  <c r="C27" i="23" a="1"/>
  <c r="C27" i="23" s="1"/>
  <c r="C24" i="23" a="1"/>
  <c r="C24" i="23" s="1"/>
  <c r="G20" i="23" a="1"/>
  <c r="G20" i="23" s="1"/>
  <c r="F13" i="23" a="1"/>
  <c r="F13" i="23" s="1"/>
  <c r="E10" i="23" a="1"/>
  <c r="E10" i="23" s="1"/>
  <c r="D7" i="23" a="1"/>
  <c r="D7" i="23" s="1"/>
  <c r="C4" i="23" a="1"/>
  <c r="C4" i="23" s="1"/>
  <c r="C87" i="23" a="1"/>
  <c r="C87" i="23" s="1"/>
  <c r="C79" i="23" a="1"/>
  <c r="C79" i="23" s="1"/>
  <c r="D57" i="23" a="1"/>
  <c r="D57" i="23" s="1"/>
  <c r="D49" i="23" a="1"/>
  <c r="D49" i="23" s="1"/>
  <c r="E28" i="23" a="1"/>
  <c r="E28" i="23" s="1"/>
  <c r="E25" i="23" a="1"/>
  <c r="E25" i="23" s="1"/>
  <c r="D22" i="23" a="1"/>
  <c r="D22" i="23" s="1"/>
  <c r="C19" i="23" a="1"/>
  <c r="C19" i="23" s="1"/>
  <c r="G11" i="23" a="1"/>
  <c r="G11" i="23" s="1"/>
  <c r="F8" i="23" a="1"/>
  <c r="F8" i="23" s="1"/>
  <c r="E5" i="23" a="1"/>
  <c r="E5" i="23" s="1"/>
  <c r="C88" i="23" a="1"/>
  <c r="C88" i="23" s="1"/>
  <c r="C80" i="23" a="1"/>
  <c r="C80" i="23" s="1"/>
  <c r="D58" i="23" a="1"/>
  <c r="D58" i="23" s="1"/>
  <c r="D39" i="23" a="1"/>
  <c r="D39" i="23" s="1"/>
  <c r="G18" i="23" a="1"/>
  <c r="G18" i="23" s="1"/>
  <c r="F3" i="23" a="1"/>
  <c r="F3" i="23" s="1"/>
  <c r="D21" i="23" a="1"/>
  <c r="D21" i="23" s="1"/>
  <c r="C5" i="23" a="1"/>
  <c r="C5" i="23" s="1"/>
  <c r="F23" i="23" a="1"/>
  <c r="F23" i="23" s="1"/>
  <c r="G6" i="23" a="1"/>
  <c r="G6" i="23" s="1"/>
  <c r="C26" i="23" a="1"/>
  <c r="C26" i="23" s="1"/>
  <c r="D9" i="23" a="1"/>
  <c r="D9" i="23" s="1"/>
  <c r="C83" i="23" a="1"/>
  <c r="C83" i="23" s="1"/>
  <c r="E67" i="23" a="1"/>
  <c r="E67" i="23" s="1"/>
  <c r="D53" i="23" a="1"/>
  <c r="D53" i="23" s="1"/>
  <c r="D38" i="23" a="1"/>
  <c r="D38" i="23" s="1"/>
  <c r="F26" i="23" a="1"/>
  <c r="F26" i="23" s="1"/>
  <c r="E23" i="23" a="1"/>
  <c r="E23" i="23" s="1"/>
  <c r="D20" i="23" a="1"/>
  <c r="D20" i="23" s="1"/>
  <c r="C13" i="23" a="1"/>
  <c r="C13" i="23" s="1"/>
  <c r="G9" i="23" a="1"/>
  <c r="G9" i="23" s="1"/>
  <c r="F6" i="23" a="1"/>
  <c r="F6" i="23" s="1"/>
  <c r="C81" i="23" a="1"/>
  <c r="C81" i="23" s="1"/>
  <c r="E63" i="23" a="1"/>
  <c r="E63" i="23" s="1"/>
  <c r="D51" i="23" a="1"/>
  <c r="D51" i="23" s="1"/>
  <c r="D34" i="23" a="1"/>
  <c r="D34" i="23" s="1"/>
  <c r="E26" i="23" a="1"/>
  <c r="E26" i="23" s="1"/>
  <c r="D23" i="23" a="1"/>
  <c r="D23" i="23" s="1"/>
  <c r="C20" i="23" a="1"/>
  <c r="C20" i="23" s="1"/>
  <c r="G12" i="23" a="1"/>
  <c r="G12" i="23" s="1"/>
  <c r="F9" i="23" a="1"/>
  <c r="F9" i="23" s="1"/>
  <c r="E6" i="23" a="1"/>
  <c r="E6" i="23" s="1"/>
  <c r="D3" i="23" a="1"/>
  <c r="D3" i="23" s="1"/>
  <c r="D85" i="23" a="1"/>
  <c r="D85" i="23" s="1"/>
  <c r="E72" i="23" a="1"/>
  <c r="E72" i="23" s="1"/>
  <c r="E55" i="23" a="1"/>
  <c r="E55" i="23" s="1"/>
  <c r="D43" i="23" a="1"/>
  <c r="D43" i="23" s="1"/>
  <c r="E27" i="23" a="1"/>
  <c r="E27" i="23" s="1"/>
  <c r="F24" i="23" a="1"/>
  <c r="F24" i="23" s="1"/>
  <c r="E21" i="23" a="1"/>
  <c r="E21" i="23" s="1"/>
  <c r="D18" i="23" a="1"/>
  <c r="D18" i="23" s="1"/>
  <c r="C11" i="23" a="1"/>
  <c r="C11" i="23" s="1"/>
  <c r="G7" i="23" a="1"/>
  <c r="G7" i="23" s="1"/>
  <c r="F4" i="23" a="1"/>
  <c r="F4" i="23" s="1"/>
  <c r="D86" i="23" a="1"/>
  <c r="D86" i="23" s="1"/>
  <c r="D78" i="23" a="1"/>
  <c r="D78" i="23" s="1"/>
  <c r="E56" i="23" a="1"/>
  <c r="E56" i="23" s="1"/>
  <c r="G27" i="23" a="1"/>
  <c r="G27" i="23" s="1"/>
  <c r="F11" i="23" a="1"/>
  <c r="F11" i="23" s="1"/>
  <c r="D50" i="23" a="1"/>
  <c r="D50" i="23" s="1"/>
  <c r="C18" i="23" a="1"/>
  <c r="C18" i="23" s="1"/>
  <c r="E3" i="23" a="1"/>
  <c r="E3" i="23" s="1"/>
  <c r="E20" i="23" a="1"/>
  <c r="E20" i="23" s="1"/>
  <c r="E4" i="23" a="1"/>
  <c r="E4" i="23" s="1"/>
  <c r="G22" i="23" a="1"/>
  <c r="G22" i="23" s="1"/>
  <c r="D81" i="23" a="1"/>
  <c r="D81" i="23" s="1"/>
  <c r="E64" i="23" a="1"/>
  <c r="E64" i="23" s="1"/>
  <c r="E51" i="23" a="1"/>
  <c r="E51" i="23" s="1"/>
  <c r="D35" i="23" a="1"/>
  <c r="D35" i="23" s="1"/>
  <c r="G25" i="23" a="1"/>
  <c r="G25" i="23" s="1"/>
  <c r="F22" i="23" a="1"/>
  <c r="F22" i="23" s="1"/>
  <c r="E19" i="23" a="1"/>
  <c r="E19" i="23" s="1"/>
  <c r="D12" i="23" a="1"/>
  <c r="D12" i="23" s="1"/>
  <c r="C9" i="23" a="1"/>
  <c r="C9" i="23" s="1"/>
  <c r="G5" i="23" a="1"/>
  <c r="G5" i="23" s="1"/>
  <c r="D87" i="23" a="1"/>
  <c r="D87" i="23" s="1"/>
  <c r="D79" i="23" a="1"/>
  <c r="D79" i="23" s="1"/>
  <c r="E57" i="23" a="1"/>
  <c r="E57" i="23" s="1"/>
  <c r="E49" i="23" a="1"/>
  <c r="E49" i="23" s="1"/>
  <c r="F28" i="23" a="1"/>
  <c r="F28" i="23" s="1"/>
  <c r="F25" i="23" a="1"/>
  <c r="F25" i="23" s="1"/>
  <c r="E22" i="23" a="1"/>
  <c r="E22" i="23" s="1"/>
  <c r="D19" i="23" a="1"/>
  <c r="D19" i="23" s="1"/>
  <c r="C12" i="23" a="1"/>
  <c r="C12" i="23" s="1"/>
  <c r="G8" i="23" a="1"/>
  <c r="G8" i="23" s="1"/>
  <c r="F5" i="23" a="1"/>
  <c r="F5" i="23" s="1"/>
  <c r="C82" i="23" a="1"/>
  <c r="C82" i="23" s="1"/>
  <c r="E65" i="23" a="1"/>
  <c r="E65" i="23" s="1"/>
  <c r="D52" i="23" a="1"/>
  <c r="D52" i="23" s="1"/>
  <c r="D36" i="23" a="1"/>
  <c r="D36" i="23" s="1"/>
  <c r="G26" i="23" a="1"/>
  <c r="G26" i="23" s="1"/>
  <c r="G23" i="23" a="1"/>
  <c r="G23" i="23" s="1"/>
  <c r="F20" i="23" a="1"/>
  <c r="F20" i="23" s="1"/>
  <c r="E13" i="23" a="1"/>
  <c r="E13" i="23" s="1"/>
  <c r="D10" i="23" a="1"/>
  <c r="D10" i="23" s="1"/>
  <c r="C7" i="23" a="1"/>
  <c r="C7" i="23" s="1"/>
  <c r="G3" i="23" a="1"/>
  <c r="G3" i="23" s="1"/>
  <c r="C85" i="23" a="1"/>
  <c r="C85" i="23" s="1"/>
  <c r="E71" i="23" a="1"/>
  <c r="E71" i="23" s="1"/>
  <c r="D55" i="23" a="1"/>
  <c r="D55" i="23" s="1"/>
  <c r="D25" i="23" a="1"/>
  <c r="D25" i="23" s="1"/>
  <c r="E8" i="23" a="1"/>
  <c r="E8" i="23" s="1"/>
  <c r="D27" i="23" a="1"/>
  <c r="D27" i="23" s="1"/>
  <c r="G10" i="23" a="1"/>
  <c r="G10" i="23" s="1"/>
  <c r="E48" i="23" a="1"/>
  <c r="E48" i="23" s="1"/>
  <c r="D13" i="23" a="1"/>
  <c r="D13" i="23" s="1"/>
  <c r="C3" i="23" a="1"/>
  <c r="C3" i="23" s="1"/>
  <c r="F19" i="23" a="1"/>
  <c r="F19" i="23" s="1"/>
  <c r="D4" i="23" a="1"/>
  <c r="D4" i="23" s="1"/>
  <c r="H36" i="23"/>
  <c r="H42" i="23"/>
  <c r="H34" i="23"/>
  <c r="H39" i="23"/>
  <c r="H38" i="23"/>
  <c r="H43" i="23"/>
  <c r="H35" i="23"/>
  <c r="H33" i="23"/>
  <c r="H41" i="23"/>
  <c r="H37" i="23"/>
  <c r="H40" i="23"/>
  <c r="F12" i="13" l="1"/>
  <c r="E12" i="13"/>
  <c r="F11" i="13"/>
  <c r="E11" i="13"/>
  <c r="F10" i="13"/>
  <c r="E10" i="13"/>
  <c r="F9" i="13"/>
  <c r="E9" i="13"/>
  <c r="F8" i="13"/>
  <c r="E8" i="13"/>
  <c r="F7" i="13"/>
  <c r="E7" i="13"/>
  <c r="F6" i="13"/>
  <c r="E6" i="13"/>
  <c r="F5" i="13"/>
  <c r="E5" i="13"/>
  <c r="F4" i="13"/>
  <c r="E4" i="13"/>
  <c r="F3" i="13"/>
  <c r="E3" i="13"/>
  <c r="E2" i="13"/>
  <c r="G12" i="12" l="1"/>
  <c r="G11" i="12"/>
  <c r="G4" i="12"/>
  <c r="G5" i="12"/>
  <c r="G6" i="12"/>
  <c r="G7" i="12"/>
  <c r="G8" i="12"/>
  <c r="G9" i="12"/>
  <c r="G10" i="12"/>
  <c r="G3" i="12"/>
  <c r="G12" i="11"/>
  <c r="G11" i="11"/>
  <c r="G4" i="11"/>
  <c r="G5" i="11"/>
  <c r="G6" i="11"/>
  <c r="G7" i="11"/>
  <c r="G8" i="11"/>
  <c r="G9" i="11"/>
  <c r="G10" i="11"/>
  <c r="G3" i="11"/>
  <c r="G8" i="9"/>
  <c r="F4" i="12"/>
  <c r="F5" i="12"/>
  <c r="F6" i="12"/>
  <c r="F7" i="12"/>
  <c r="F8" i="12"/>
  <c r="F9" i="12"/>
  <c r="F10" i="12"/>
  <c r="F11" i="12"/>
  <c r="F12" i="12"/>
  <c r="F3" i="12"/>
  <c r="F4" i="11"/>
  <c r="F5" i="11"/>
  <c r="F6" i="11"/>
  <c r="F7" i="11"/>
  <c r="F8" i="11"/>
  <c r="F9" i="11"/>
  <c r="F10" i="11"/>
  <c r="F11" i="11"/>
  <c r="F12" i="11"/>
  <c r="F3" i="11"/>
  <c r="F12" i="10"/>
  <c r="F11" i="10"/>
  <c r="F4" i="10"/>
  <c r="F5" i="10"/>
  <c r="F6" i="10"/>
  <c r="F7" i="10"/>
  <c r="F8" i="10"/>
  <c r="F9" i="10"/>
  <c r="F10" i="10"/>
  <c r="F3" i="10"/>
  <c r="F4" i="9"/>
  <c r="F5" i="9"/>
  <c r="F6" i="9"/>
  <c r="F7" i="9"/>
  <c r="F8" i="9"/>
  <c r="F9" i="9"/>
  <c r="F10" i="9"/>
  <c r="F11" i="9"/>
  <c r="F12" i="9"/>
  <c r="F3" i="9"/>
  <c r="F12" i="5"/>
  <c r="F11" i="5"/>
  <c r="F4" i="5"/>
  <c r="F5" i="5"/>
  <c r="F6" i="5"/>
  <c r="F7" i="5"/>
  <c r="F8" i="5"/>
  <c r="F9" i="5"/>
  <c r="F10" i="5"/>
  <c r="F3" i="5"/>
  <c r="E12" i="11"/>
  <c r="D12" i="12"/>
  <c r="D11" i="12"/>
  <c r="D4" i="12"/>
  <c r="D5" i="12"/>
  <c r="D6" i="12"/>
  <c r="D7" i="12"/>
  <c r="D8" i="12"/>
  <c r="D9" i="12"/>
  <c r="D10" i="12"/>
  <c r="D3" i="12"/>
  <c r="D2" i="12"/>
  <c r="D12" i="11"/>
  <c r="C4" i="12"/>
  <c r="C5" i="12"/>
  <c r="C6" i="12"/>
  <c r="C7" i="12"/>
  <c r="C8" i="12"/>
  <c r="C9" i="12"/>
  <c r="C10" i="12"/>
  <c r="C11" i="12"/>
  <c r="C12" i="12"/>
  <c r="C3" i="12"/>
  <c r="C2" i="12"/>
  <c r="C4" i="11"/>
  <c r="C5" i="11"/>
  <c r="C6" i="11"/>
  <c r="C7" i="11"/>
  <c r="C8" i="11"/>
  <c r="C9" i="11"/>
  <c r="C10" i="11"/>
  <c r="C11" i="11"/>
  <c r="C12" i="11"/>
  <c r="C3" i="11"/>
  <c r="C2" i="11"/>
  <c r="G11" i="9" l="1"/>
  <c r="G12" i="9"/>
  <c r="G7" i="9"/>
  <c r="G10" i="9"/>
  <c r="G5" i="9"/>
  <c r="G6" i="9" l="1"/>
  <c r="G9" i="9"/>
  <c r="G4" i="9"/>
  <c r="G3" i="9"/>
</calcChain>
</file>

<file path=xl/comments1.xml><?xml version="1.0" encoding="utf-8"?>
<comments xmlns="http://schemas.openxmlformats.org/spreadsheetml/2006/main">
  <authors>
    <author>jhan</author>
  </authors>
  <commentList>
    <comment ref="Q1335" authorId="0" shapeId="0">
      <text>
        <r>
          <rPr>
            <sz val="9"/>
            <color indexed="81"/>
            <rFont val="Tahoma"/>
            <family val="2"/>
          </rPr>
          <t>=[VMT Share on CD]*([CD Electricity]+[CD RFG]) + [VMT Share on CS]*[CS RFG])</t>
        </r>
      </text>
    </comment>
    <comment ref="U1335" authorId="0" shapeId="0">
      <text>
        <r>
          <rPr>
            <sz val="9"/>
            <color indexed="81"/>
            <rFont val="Tahoma"/>
            <family val="2"/>
          </rPr>
          <t>=[VMT Share on CD]*([CD Electricity]+[CD RFG]) + [VMT Share on CS]*[CS RFG])</t>
        </r>
      </text>
    </comment>
    <comment ref="Y1335" authorId="0" shapeId="0">
      <text>
        <r>
          <rPr>
            <sz val="9"/>
            <color indexed="81"/>
            <rFont val="Tahoma"/>
            <family val="2"/>
          </rPr>
          <t>=[VMT Share on CD]*([CD Electricity]+[CD RFG]) + [VMT Share on CS]*[CS RFG])</t>
        </r>
      </text>
    </comment>
    <comment ref="Q1365" authorId="0" shapeId="0">
      <text>
        <r>
          <rPr>
            <sz val="9"/>
            <color indexed="81"/>
            <rFont val="Tahoma"/>
            <family val="2"/>
          </rPr>
          <t>=[VMT Share on CD]*([CD Electricity]+[CD RFG]) + [VMT Share on CS]*[CS RFG])</t>
        </r>
      </text>
    </comment>
    <comment ref="U1365" authorId="0" shapeId="0">
      <text>
        <r>
          <rPr>
            <sz val="9"/>
            <color indexed="81"/>
            <rFont val="Tahoma"/>
            <family val="2"/>
          </rPr>
          <t>=[VMT Share on CD]*([CD Electricity]+[CD RFG]) + [VMT Share on CS]*[CS RFG])</t>
        </r>
      </text>
    </comment>
    <comment ref="Y1365" authorId="0" shapeId="0">
      <text>
        <r>
          <rPr>
            <sz val="9"/>
            <color indexed="81"/>
            <rFont val="Tahoma"/>
            <family val="2"/>
          </rPr>
          <t>=[VMT Share on CD]*([CD Electricity]+[CD RFG]) + [VMT Share on CS]*[CS RFG])</t>
        </r>
      </text>
    </commen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EtOH]) + [VMT Share on CS]*[CS EtOH])</t>
        </r>
      </text>
    </comment>
    <comment ref="U1575" authorId="0" shapeId="0">
      <text>
        <r>
          <rPr>
            <sz val="9"/>
            <color indexed="81"/>
            <rFont val="Tahoma"/>
            <family val="2"/>
          </rPr>
          <t>=[VMT Share on CD]*([CD Electricity]+[CD EtOH]) + [VMT Share on CS]*[CS EtOH])</t>
        </r>
      </text>
    </comment>
    <comment ref="Y1575" authorId="0" shapeId="0">
      <text>
        <r>
          <rPr>
            <sz val="9"/>
            <color indexed="81"/>
            <rFont val="Tahoma"/>
            <family val="2"/>
          </rPr>
          <t>=[VMT Share on CD]*([CD Electricity]+[CD EtOH]) + [VMT Share on CS]*[CS EtOH])</t>
        </r>
      </text>
    </comment>
    <comment ref="Q1605" authorId="0" shapeId="0">
      <text>
        <r>
          <rPr>
            <sz val="9"/>
            <color indexed="81"/>
            <rFont val="Tahoma"/>
            <family val="2"/>
          </rPr>
          <t>=[VMT Share on CD]*([CD Electricity]+[CD H2]) + [VMT Share on CS]*[CS H2])</t>
        </r>
      </text>
    </comment>
    <comment ref="U1605" authorId="0" shapeId="0">
      <text>
        <r>
          <rPr>
            <sz val="9"/>
            <color indexed="81"/>
            <rFont val="Tahoma"/>
            <family val="2"/>
          </rPr>
          <t>=[VMT Share on CD]*([CD Electricity]+[CD H2]) + [VMT Share on CS]*[CS H2])</t>
        </r>
      </text>
    </comment>
    <comment ref="Y1605" authorId="0" shapeId="0">
      <text>
        <r>
          <rPr>
            <sz val="9"/>
            <color indexed="81"/>
            <rFont val="Tahoma"/>
            <family val="2"/>
          </rPr>
          <t>=[VMT Share on CD]*([CD Electricity]+[CD H2]) + [VMT Share on CS]*[CS H2])</t>
        </r>
      </text>
    </comment>
    <comment ref="Q1635" authorId="0" shapeId="0">
      <text>
        <r>
          <rPr>
            <sz val="9"/>
            <color indexed="81"/>
            <rFont val="Tahoma"/>
            <family val="2"/>
          </rPr>
          <t>=[VMT Share on CD]*([CD Electricity]+[CD H2]) + [VMT Share on CS]*[CS H2])</t>
        </r>
      </text>
    </comment>
    <comment ref="U1635" authorId="0" shapeId="0">
      <text>
        <r>
          <rPr>
            <sz val="9"/>
            <color indexed="81"/>
            <rFont val="Tahoma"/>
            <family val="2"/>
          </rPr>
          <t>=[VMT Share on CD]*([CD Electricity]+[CD H2]) + [VMT Share on CS]*[CS H2])</t>
        </r>
      </text>
    </comment>
    <comment ref="Y1635" authorId="0" shapeId="0">
      <text>
        <r>
          <rPr>
            <sz val="9"/>
            <color indexed="81"/>
            <rFont val="Tahoma"/>
            <family val="2"/>
          </rPr>
          <t>=[VMT Share on CD]*([CD Electricity]+[CD H2]) + [VMT Share on CS]*[CS H2])</t>
        </r>
      </text>
    </comment>
    <comment ref="Q1845" authorId="0" shapeId="0">
      <text>
        <r>
          <rPr>
            <sz val="9"/>
            <color indexed="81"/>
            <rFont val="Tahoma"/>
            <family val="2"/>
          </rPr>
          <t>=[VMT Share on CD]*([CD Electricity]+[CD Diesel]) + [VMT Share on CS]*[CS Diesel])</t>
        </r>
      </text>
    </comment>
    <comment ref="U1845" authorId="0" shapeId="0">
      <text>
        <r>
          <rPr>
            <sz val="9"/>
            <color indexed="81"/>
            <rFont val="Tahoma"/>
            <family val="2"/>
          </rPr>
          <t>=[VMT Share on CD]*([CD Electricity]+[CD Diesel]) + [VMT Share on CS]*[CS Diesel])</t>
        </r>
      </text>
    </comment>
    <comment ref="Y1845" authorId="0" shapeId="0">
      <text>
        <r>
          <rPr>
            <sz val="9"/>
            <color indexed="81"/>
            <rFont val="Tahoma"/>
            <family val="2"/>
          </rPr>
          <t>=[VMT Share on CD]*([CD Electricity]+[CD Diesel]) + [VMT Share on CS]*[CS Diesel])</t>
        </r>
      </text>
    </comment>
    <comment ref="Q1875" authorId="0" shapeId="0">
      <text>
        <r>
          <rPr>
            <sz val="9"/>
            <color indexed="81"/>
            <rFont val="Tahoma"/>
            <family val="2"/>
          </rPr>
          <t>=[VMT Share on CD]*([CD Electricity]+[CD Diesel]) + [VMT Share on CS]*[CS Diesel])</t>
        </r>
      </text>
    </comment>
    <comment ref="U1875" authorId="0" shapeId="0">
      <text>
        <r>
          <rPr>
            <sz val="9"/>
            <color indexed="81"/>
            <rFont val="Tahoma"/>
            <family val="2"/>
          </rPr>
          <t>=[VMT Share on CD]*([CD Electricity]+[CD Diesel]) + [VMT Share on CS]*[CS Diesel])</t>
        </r>
      </text>
    </comment>
    <comment ref="Y1875" authorId="0" shapeId="0">
      <text>
        <r>
          <rPr>
            <sz val="9"/>
            <color indexed="81"/>
            <rFont val="Tahoma"/>
            <family val="2"/>
          </rPr>
          <t>=[VMT Share on CD]*([CD Electricity]+[CD Diesel]) + [VMT Share on CS]*[CS Diesel])</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385" authorId="0" shapeId="0">
      <text>
        <r>
          <rPr>
            <sz val="9"/>
            <color indexed="81"/>
            <rFont val="Tahoma"/>
            <family val="2"/>
          </rPr>
          <t>=[VMT Share on CD]*([CD Electricity]+[CD H2]) + [VMT Share on CS]*[CS H2]</t>
        </r>
      </text>
    </comment>
    <comment ref="U2385" authorId="0" shapeId="0">
      <text>
        <r>
          <rPr>
            <sz val="9"/>
            <color indexed="81"/>
            <rFont val="Tahoma"/>
            <family val="2"/>
          </rPr>
          <t>=[VMT Share on CD]*([CD Electricity]+[CD H2]) + [VMT Share on CS]*[CS H2]</t>
        </r>
      </text>
    </comment>
    <comment ref="Y2385" authorId="0" shapeId="0">
      <text>
        <r>
          <rPr>
            <sz val="9"/>
            <color indexed="81"/>
            <rFont val="Tahoma"/>
            <family val="2"/>
          </rPr>
          <t>=[VMT Share on CD]*([CD Electricity]+[CD H2]) + [VMT Share on CS]*[CS H2]</t>
        </r>
      </text>
    </comment>
    <comment ref="Q2415" authorId="0" shapeId="0">
      <text>
        <r>
          <rPr>
            <sz val="9"/>
            <color indexed="81"/>
            <rFont val="Tahoma"/>
            <family val="2"/>
          </rPr>
          <t>=[VMT Share on CD]*([CD Electricity]+[CD H2]) + [VMT Share on CS]*[CS H2]</t>
        </r>
      </text>
    </comment>
    <comment ref="U2415" authorId="0" shapeId="0">
      <text>
        <r>
          <rPr>
            <sz val="9"/>
            <color indexed="81"/>
            <rFont val="Tahoma"/>
            <family val="2"/>
          </rPr>
          <t>=[VMT Share on CD]*([CD Electricity]+[CD H2]) + [VMT Share on CS]*[CS H2]</t>
        </r>
      </text>
    </comment>
    <comment ref="Y241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<sst xmlns="http://schemas.openxmlformats.org/spreadsheetml/2006/main" count="77585" uniqueCount="1971">
  <si>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</si>
  <si>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</si>
  <si>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</si>
  <si>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</si>
  <si>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</si>
  <si>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</si>
  <si>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</si>
  <si>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</si>
  <si>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provides different intensities depending on which technology is burning a given</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</si>
  <si>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</si>
  <si>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</si>
  <si>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</si>
  <si>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</si>
  <si>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</si>
  <si>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</si>
  <si>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</si>
  <si>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</si>
  <si>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</si>
  <si>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</si>
  <si>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</si>
  <si>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</si>
  <si>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</si>
  <si>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</si>
  <si>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</si>
  <si>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</si>
  <si>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</si>
  <si>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</si>
  <si>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</si>
  <si>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</si>
  <si>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</si>
  <si>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</si>
  <si>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</si>
  <si>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</si>
  <si>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</si>
  <si>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</si>
  <si>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</si>
  <si>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</si>
  <si>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</si>
  <si>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</si>
  <si>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</si>
  <si>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</si>
  <si>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</si>
  <si>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</si>
  <si>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</si>
  <si>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</si>
  <si>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</si>
  <si>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</si>
  <si>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</si>
  <si>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</si>
  <si>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</si>
  <si>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</si>
  <si>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</si>
  <si>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</si>
  <si>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</si>
  <si>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</si>
  <si>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</si>
  <si>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</si>
  <si>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</si>
  <si>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</si>
  <si>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</si>
  <si>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</si>
  <si>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</si>
  <si>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</si>
  <si>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</si>
  <si>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</si>
  <si>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</si>
  <si>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</si>
  <si>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</si>
  <si>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</si>
  <si>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</si>
  <si>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</si>
  <si>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</si>
  <si>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</si>
  <si>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</si>
  <si>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</si>
  <si>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</si>
  <si>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</si>
  <si>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</si>
  <si>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</si>
  <si>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</si>
  <si>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</si>
  <si>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</si>
  <si>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</si>
  <si>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</si>
  <si>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</si>
  <si>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</si>
  <si>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</si>
  <si>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</si>
  <si>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</si>
  <si>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</si>
  <si>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</si>
  <si>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</si>
  <si>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</si>
  <si>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</si>
  <si>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</si>
  <si>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</si>
  <si>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</si>
  <si>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</si>
  <si>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</si>
  <si>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</si>
  <si>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</si>
  <si>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</si>
  <si>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</si>
  <si>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</si>
  <si>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</si>
  <si>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</si>
  <si>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</si>
  <si>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</si>
  <si>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</si>
  <si>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</si>
  <si>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</si>
  <si>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</si>
  <si>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</si>
  <si>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</si>
  <si>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</si>
  <si>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</si>
  <si>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</si>
  <si>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</si>
  <si>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</si>
  <si>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</si>
  <si>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</si>
  <si>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</si>
  <si>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</si>
  <si>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</si>
  <si>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</si>
  <si>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</si>
  <si>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</si>
  <si>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</si>
  <si>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</si>
  <si>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</si>
  <si>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</si>
  <si>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</si>
  <si>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</si>
  <si>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</si>
  <si>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</si>
  <si>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</si>
  <si>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</si>
  <si>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</si>
  <si>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</si>
  <si>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</si>
  <si>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</si>
  <si>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</si>
  <si>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</si>
  <si>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</si>
  <si>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</si>
  <si>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</si>
  <si>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</si>
  <si>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</si>
  <si>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</si>
  <si>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</si>
  <si>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</si>
  <si>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</si>
  <si>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</si>
  <si>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</si>
  <si>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</si>
  <si>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</si>
  <si>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</si>
  <si>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</si>
  <si>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</si>
  <si>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</si>
  <si>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</si>
  <si>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</si>
  <si>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</si>
  <si>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</si>
  <si>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</si>
  <si>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</si>
  <si>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</si>
  <si>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</si>
  <si>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</si>
  <si>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</si>
  <si>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</si>
  <si>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</si>
  <si>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</si>
  <si>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</si>
  <si>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</si>
  <si>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</si>
  <si>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</si>
  <si>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</si>
  <si>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</si>
  <si>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</si>
  <si>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</si>
  <si>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</si>
  <si>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</si>
  <si>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</si>
  <si>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</si>
  <si>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</si>
  <si>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</si>
  <si>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</si>
  <si>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</si>
  <si>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</si>
  <si>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</si>
  <si>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</si>
  <si>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</si>
  <si>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</si>
  <si>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</si>
  <si>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</si>
  <si>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</si>
  <si>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</si>
  <si>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</si>
  <si>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</si>
  <si>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</si>
  <si>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</si>
  <si>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</si>
  <si>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</si>
  <si>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</si>
  <si>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</si>
  <si>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</si>
  <si>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</si>
  <si>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</si>
  <si>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</si>
  <si>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</si>
  <si>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</si>
  <si>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</si>
  <si>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</si>
  <si>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</si>
  <si>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</si>
  <si>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</si>
  <si>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</si>
  <si>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</si>
  <si>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</si>
  <si>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</si>
  <si>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</si>
  <si>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</si>
  <si>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</si>
  <si>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</si>
  <si>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</si>
  <si>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</si>
  <si>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</si>
  <si>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</si>
  <si>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</si>
  <si>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</si>
  <si>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</si>
  <si>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</si>
  <si>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</si>
  <si>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</si>
  <si>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</si>
  <si>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</si>
  <si>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</si>
  <si>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</si>
  <si>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</si>
  <si>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</si>
  <si>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</si>
  <si>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</si>
  <si>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</si>
  <si>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</si>
  <si>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</si>
  <si>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</si>
  <si>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</si>
  <si>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</si>
  <si>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</si>
  <si>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</si>
  <si>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</si>
  <si>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</si>
  <si>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</si>
  <si>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</si>
  <si>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</si>
  <si>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</si>
  <si>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</si>
  <si>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</si>
  <si>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</si>
  <si>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</si>
  <si>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</si>
  <si>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</si>
  <si>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</si>
  <si>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</si>
  <si>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</si>
  <si>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</si>
  <si>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</si>
  <si>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</si>
  <si>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</si>
  <si>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</si>
  <si>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</si>
  <si>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</si>
  <si>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</si>
  <si>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</si>
  <si>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</si>
  <si>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</si>
  <si>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</si>
  <si>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</si>
  <si>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</si>
  <si>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</si>
  <si>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</si>
  <si>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</si>
  <si>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</si>
  <si>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</si>
  <si>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</si>
  <si>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</si>
  <si>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</si>
  <si>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</si>
  <si>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</si>
  <si>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</si>
  <si>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</si>
  <si>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</si>
  <si>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</si>
  <si>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</si>
  <si>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</si>
  <si>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</si>
  <si>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</si>
  <si>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</si>
  <si>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</si>
  <si>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</si>
  <si>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</si>
  <si>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</si>
  <si>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</si>
  <si>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</si>
  <si>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</si>
  <si>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</si>
  <si>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</si>
  <si>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</si>
  <si>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</si>
  <si>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</si>
  <si>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</si>
  <si>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</si>
  <si>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</si>
  <si>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</si>
  <si>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</si>
  <si>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</si>
  <si>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</si>
  <si>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</si>
  <si>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</si>
  <si>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</si>
  <si>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</si>
  <si>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</si>
  <si>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</si>
  <si>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</si>
  <si>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</si>
  <si>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</si>
  <si>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</si>
  <si>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</si>
  <si>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</si>
  <si>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</si>
  <si>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</si>
  <si>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</si>
  <si>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</si>
  <si>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</si>
  <si>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</si>
  <si>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</si>
  <si>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</si>
  <si>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</si>
  <si>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</si>
  <si>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</si>
  <si>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</si>
  <si>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</si>
  <si>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</si>
  <si>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</si>
  <si>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</si>
  <si>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</si>
  <si>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</si>
  <si>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</si>
  <si>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</si>
  <si>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</si>
  <si>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</si>
  <si>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</si>
  <si>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</si>
  <si>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</si>
  <si>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</si>
  <si>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</si>
  <si>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</si>
  <si>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</si>
  <si>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</si>
  <si>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</si>
  <si>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</si>
  <si>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</si>
  <si>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</si>
  <si>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</si>
  <si>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</si>
  <si>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</si>
  <si>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</si>
  <si>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</si>
  <si>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</si>
  <si>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</si>
  <si>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</si>
  <si>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</si>
  <si>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</si>
  <si>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</si>
  <si>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</si>
  <si>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</si>
  <si>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</si>
  <si>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</si>
  <si>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</si>
  <si>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</si>
  <si>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</si>
  <si>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</si>
  <si>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</si>
  <si>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</si>
  <si>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</si>
  <si>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</si>
  <si>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</si>
  <si>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</si>
  <si>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</si>
  <si>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</si>
  <si>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</si>
  <si>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</si>
  <si>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</si>
  <si>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</si>
  <si>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</si>
  <si>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</si>
  <si>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</si>
  <si>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</si>
  <si>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</si>
  <si>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</si>
  <si>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</si>
  <si>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</si>
  <si>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</si>
  <si>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</si>
  <si>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</si>
  <si>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</si>
  <si>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</si>
  <si>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</si>
  <si>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EF</t>
  </si>
  <si>
    <t>n/a</t>
  </si>
  <si>
    <t>Vehicle Type</t>
  </si>
  <si>
    <t>Greet1 Col</t>
  </si>
  <si>
    <t>Q</t>
  </si>
  <si>
    <t>Transportation</t>
  </si>
  <si>
    <t>HDVs</t>
  </si>
  <si>
    <t>GREET1 Table</t>
  </si>
  <si>
    <t>Results</t>
  </si>
  <si>
    <t>H</t>
  </si>
  <si>
    <t>AM</t>
  </si>
  <si>
    <t>Heavy Heavy-Duty Truck: Renewable Gasoline</t>
  </si>
  <si>
    <t>AK</t>
  </si>
  <si>
    <t>Heavy Heavy-Duty Truck: Biodiesel</t>
  </si>
  <si>
    <t>rail</t>
  </si>
  <si>
    <t>T</t>
  </si>
  <si>
    <t>Locomotive: Natural Gas</t>
  </si>
  <si>
    <t>Z</t>
  </si>
  <si>
    <t>X</t>
  </si>
  <si>
    <t>Locomotive: Renewable Gasoline</t>
  </si>
  <si>
    <t>Locomotive: Biodiesel</t>
  </si>
  <si>
    <t>ships</t>
  </si>
  <si>
    <t>K</t>
  </si>
  <si>
    <t>O</t>
  </si>
  <si>
    <t>Barge: Natural Gas</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</si>
  <si>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</si>
  <si>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</si>
  <si>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</si>
  <si>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</si>
  <si>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</si>
  <si>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</si>
  <si>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</si>
  <si>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</si>
  <si>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</si>
  <si>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</si>
  <si>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</si>
  <si>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</si>
  <si>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</si>
  <si>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</si>
  <si>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</si>
  <si>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</si>
  <si>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</si>
  <si>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</si>
  <si>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</si>
  <si>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</si>
  <si>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</si>
  <si>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</si>
  <si>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</si>
  <si>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</si>
  <si>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</si>
  <si>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</si>
  <si>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</si>
  <si>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</si>
  <si>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</si>
  <si>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</si>
  <si>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</si>
  <si>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</si>
  <si>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</si>
  <si>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</si>
  <si>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</si>
  <si>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</si>
  <si>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</si>
  <si>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</si>
  <si>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</si>
  <si>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</si>
  <si>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</si>
  <si>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</si>
  <si>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</si>
  <si>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</si>
  <si>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</si>
  <si>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</si>
  <si>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</si>
  <si>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</si>
  <si>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</si>
  <si>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</si>
  <si>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</si>
  <si>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</si>
  <si>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</si>
  <si>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</si>
  <si>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</si>
  <si>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</si>
  <si>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</si>
  <si>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</si>
  <si>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</si>
  <si>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</si>
  <si>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</si>
  <si>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</si>
  <si>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</si>
  <si>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</si>
  <si>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</si>
  <si>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</si>
  <si>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</si>
  <si>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</si>
  <si>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</si>
  <si>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</si>
  <si>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</si>
  <si>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</si>
  <si>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</si>
  <si>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</si>
  <si>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</si>
  <si>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</si>
  <si>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</si>
  <si>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</si>
  <si>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</si>
  <si>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</si>
  <si>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</si>
  <si>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</si>
  <si>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</si>
  <si>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</si>
  <si>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</si>
  <si>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</si>
  <si>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</si>
  <si>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</si>
  <si>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</si>
  <si>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</si>
  <si>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</si>
  <si>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</si>
  <si>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</si>
  <si>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</si>
  <si>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</si>
  <si>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</si>
  <si>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</si>
  <si>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</si>
  <si>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</si>
  <si>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</si>
  <si>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</si>
  <si>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</si>
  <si>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</si>
  <si>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</si>
  <si>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</si>
  <si>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</si>
  <si>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</si>
  <si>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</si>
  <si>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</si>
  <si>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</si>
  <si>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</si>
  <si>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</si>
  <si>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</si>
  <si>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</si>
  <si>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</si>
  <si>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</si>
  <si>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</si>
  <si>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</si>
  <si>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</si>
  <si>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</si>
  <si>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</si>
  <si>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</si>
  <si>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</si>
  <si>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</si>
  <si>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</si>
  <si>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</si>
  <si>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</si>
  <si>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</si>
  <si>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</si>
  <si>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</si>
  <si>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</si>
  <si>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</si>
  <si>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</si>
  <si>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</si>
  <si>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</si>
  <si>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</si>
  <si>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</si>
  <si>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</si>
  <si>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</si>
  <si>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</si>
  <si>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</si>
  <si>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</si>
  <si>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</si>
  <si>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</si>
  <si>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</si>
  <si>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</si>
  <si>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</si>
  <si>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</si>
  <si>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</si>
  <si>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</si>
  <si>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</si>
  <si>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</si>
  <si>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</si>
  <si>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</si>
  <si>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</si>
  <si>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</si>
  <si>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</si>
  <si>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</si>
  <si>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</si>
  <si>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</si>
  <si>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</si>
  <si>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</si>
  <si>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</si>
  <si>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</si>
  <si>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</si>
  <si>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</si>
  <si>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</si>
  <si>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</si>
  <si>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</si>
  <si>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</si>
  <si>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</si>
  <si>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</si>
  <si>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</si>
  <si>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</si>
  <si>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</si>
  <si>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</si>
  <si>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</si>
  <si>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</si>
  <si>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</si>
  <si>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</si>
  <si>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</si>
  <si>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</si>
  <si>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</si>
  <si>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</si>
  <si>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</si>
  <si>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</si>
  <si>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</si>
  <si>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</si>
  <si>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</si>
  <si>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</si>
  <si>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</si>
  <si>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</si>
  <si>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</si>
  <si>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</si>
  <si>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</si>
  <si>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</si>
  <si>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</si>
  <si>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</si>
  <si>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</si>
  <si>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</si>
  <si>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</si>
  <si>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</si>
  <si>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</si>
  <si>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</si>
  <si>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</si>
  <si>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</si>
  <si>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</si>
  <si>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</si>
  <si>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</si>
  <si>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</si>
  <si>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</si>
  <si>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</si>
  <si>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</si>
  <si>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based on the higher heating values of those fuels.  These data are used in many variables</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</si>
  <si>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</si>
  <si>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</si>
  <si>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</si>
  <si>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</si>
  <si>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</si>
  <si>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</si>
  <si>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</si>
  <si>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</si>
  <si>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</si>
  <si>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</si>
  <si>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</si>
  <si>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</si>
  <si>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</si>
  <si>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</si>
  <si>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</si>
  <si>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</si>
  <si>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</si>
  <si>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</si>
  <si>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</si>
  <si>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</si>
  <si>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</si>
  <si>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</si>
  <si>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</si>
  <si>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</si>
  <si>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</si>
  <si>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</si>
  <si>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</si>
  <si>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</si>
  <si>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</si>
  <si>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</si>
  <si>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</si>
  <si>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</si>
  <si>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</si>
  <si>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</si>
  <si>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</si>
  <si>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</si>
  <si>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</si>
  <si>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</si>
  <si>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</si>
  <si>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</si>
  <si>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</si>
  <si>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</si>
  <si>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</si>
  <si>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</si>
  <si>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</si>
  <si>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</si>
  <si>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</si>
  <si>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</si>
  <si>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</si>
  <si>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</si>
  <si>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</si>
  <si>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</si>
  <si>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</si>
  <si>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</si>
  <si>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</si>
  <si>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</si>
  <si>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</si>
  <si>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</si>
  <si>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</si>
  <si>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</si>
  <si>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</si>
  <si>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</si>
  <si>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</si>
  <si>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</si>
  <si>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</si>
  <si>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</si>
  <si>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</si>
  <si>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</si>
  <si>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</si>
  <si>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</si>
  <si>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</si>
  <si>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</si>
  <si>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</si>
  <si>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</si>
  <si>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</si>
  <si>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</si>
  <si>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</si>
  <si>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</si>
  <si>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</si>
  <si>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</si>
  <si>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</si>
  <si>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</si>
  <si>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</si>
  <si>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</si>
  <si>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</si>
  <si>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</si>
  <si>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</si>
  <si>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</si>
  <si>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</si>
  <si>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</si>
  <si>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</si>
  <si>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</si>
  <si>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</si>
  <si>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</si>
  <si>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</si>
  <si>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</si>
  <si>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</si>
  <si>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</si>
  <si>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</si>
  <si>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</si>
  <si>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</si>
  <si>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</si>
  <si>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</si>
  <si>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</si>
  <si>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</si>
  <si>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</si>
  <si>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</si>
  <si>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</si>
  <si>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</si>
  <si>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</si>
  <si>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</si>
  <si>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</si>
  <si>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</si>
  <si>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</si>
  <si>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</si>
  <si>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</si>
  <si>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</si>
  <si>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</si>
  <si>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</si>
  <si>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</si>
  <si>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</si>
  <si>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</si>
  <si>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</si>
  <si>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</si>
  <si>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</si>
  <si>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</si>
  <si>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</si>
  <si>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</si>
  <si>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</si>
  <si>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</si>
  <si>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</si>
  <si>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</si>
  <si>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</si>
  <si>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</si>
  <si>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</si>
  <si>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</si>
  <si>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</si>
  <si>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</si>
  <si>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</si>
  <si>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</si>
  <si>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</si>
  <si>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</si>
  <si>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</si>
  <si>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</si>
  <si>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</si>
  <si>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</si>
  <si>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</si>
  <si>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</si>
  <si>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</si>
  <si>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</si>
  <si>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</si>
  <si>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</si>
  <si>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</si>
  <si>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</si>
  <si>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</si>
  <si>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</si>
  <si>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</si>
  <si>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</si>
  <si>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</si>
  <si>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</si>
  <si>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</si>
  <si>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</si>
  <si>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</si>
  <si>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</si>
  <si>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</si>
  <si>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</si>
  <si>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</si>
  <si>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</si>
  <si>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</si>
  <si>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</si>
  <si>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</si>
  <si>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</si>
  <si>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</si>
  <si>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</si>
  <si>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</si>
  <si>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</si>
  <si>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</si>
  <si>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</si>
  <si>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</si>
  <si>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</si>
  <si>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</si>
  <si>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</si>
  <si>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</si>
  <si>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</si>
  <si>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</si>
  <si>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</si>
  <si>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</si>
  <si>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</si>
  <si>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</si>
  <si>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</si>
  <si>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</si>
  <si>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</si>
  <si>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</si>
  <si>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</si>
  <si>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</si>
  <si>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</si>
  <si>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</si>
  <si>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</si>
  <si>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</si>
  <si>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</si>
  <si>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</si>
  <si>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</si>
  <si>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</si>
  <si>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</si>
  <si>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</si>
  <si>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</si>
  <si>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</si>
  <si>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</si>
  <si>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</si>
  <si>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</si>
  <si>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</si>
  <si>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</si>
  <si>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</si>
  <si>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</si>
  <si>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</si>
  <si>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</si>
  <si>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</si>
  <si>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</si>
  <si>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</si>
  <si>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</si>
  <si>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</si>
  <si>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</si>
  <si>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</si>
  <si>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</si>
  <si>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</si>
  <si>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</si>
  <si>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</si>
  <si>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</si>
  <si>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</si>
  <si>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</si>
  <si>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</si>
  <si>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</si>
  <si>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</si>
  <si>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</si>
  <si>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</si>
  <si>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</si>
  <si>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</si>
  <si>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</si>
  <si>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</si>
  <si>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</si>
  <si>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</si>
  <si>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</si>
  <si>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</si>
  <si>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</si>
  <si>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</si>
  <si>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</si>
  <si>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</si>
  <si>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</si>
  <si>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</si>
  <si>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</si>
  <si>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</si>
  <si>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</si>
  <si>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</si>
  <si>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</si>
  <si>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</si>
  <si>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</si>
  <si>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</si>
  <si>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</si>
  <si>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</si>
  <si>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</si>
  <si>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</si>
  <si>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</si>
  <si>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</si>
  <si>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</si>
  <si>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</si>
  <si>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</si>
  <si>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</si>
  <si>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</si>
  <si>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</si>
  <si>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</si>
  <si>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</si>
  <si>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</si>
  <si>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</si>
  <si>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</si>
  <si>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</si>
  <si>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</si>
  <si>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</si>
  <si>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</si>
  <si>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</si>
  <si>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</si>
  <si>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</si>
  <si>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</si>
  <si>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</si>
  <si>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</si>
  <si>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</si>
  <si>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</si>
  <si>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</si>
  <si>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</si>
  <si>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</si>
  <si>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</si>
  <si>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</si>
  <si>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</si>
  <si>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</si>
  <si>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</si>
  <si>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</si>
  <si>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</si>
  <si>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</si>
  <si>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</si>
  <si>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</si>
  <si>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</si>
  <si>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</si>
  <si>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</si>
  <si>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</si>
  <si>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</si>
  <si>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</si>
  <si>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</si>
  <si>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</si>
  <si>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</si>
  <si>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</si>
  <si>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</si>
  <si>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</si>
  <si>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</si>
  <si>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</si>
  <si>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</si>
  <si>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</si>
  <si>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</si>
  <si>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</si>
  <si>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</si>
  <si>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</si>
  <si>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</si>
  <si>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</si>
  <si>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</si>
  <si>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</si>
  <si>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</si>
  <si>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</si>
  <si>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</si>
  <si>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</si>
  <si>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</si>
  <si>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</si>
  <si>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</si>
  <si>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</si>
  <si>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</si>
  <si>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</si>
  <si>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</si>
  <si>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</si>
  <si>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</si>
  <si>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</si>
  <si>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</si>
  <si>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</si>
  <si>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</si>
  <si>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</si>
  <si>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</si>
  <si>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</si>
  <si>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</si>
  <si>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</si>
  <si>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</si>
  <si>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</si>
  <si>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</si>
  <si>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</si>
  <si>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</si>
  <si>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</si>
  <si>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</si>
  <si>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</si>
  <si>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</si>
  <si>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</si>
  <si>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</si>
  <si>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</si>
  <si>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</si>
  <si>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</si>
  <si>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</si>
  <si>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</si>
  <si>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</si>
  <si>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</si>
  <si>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</si>
  <si>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</si>
  <si>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</si>
  <si>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</si>
  <si>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</si>
  <si>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</si>
  <si>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</si>
  <si>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</si>
  <si>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</si>
  <si>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</si>
  <si>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</si>
  <si>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</si>
  <si>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</si>
  <si>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</si>
  <si>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</si>
  <si>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</si>
  <si>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</si>
  <si>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</si>
  <si>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</si>
  <si>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</si>
  <si>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</si>
  <si>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</si>
  <si>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</si>
  <si>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</si>
  <si>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</si>
  <si>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</si>
  <si>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</si>
  <si>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</si>
  <si>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</si>
  <si>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</si>
  <si>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</si>
  <si>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</si>
  <si>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</si>
  <si>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</si>
  <si>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</si>
  <si>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</si>
  <si>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</si>
  <si>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</si>
  <si>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</si>
  <si>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</si>
  <si>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</si>
  <si>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</si>
  <si>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</si>
  <si>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</si>
  <si>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</si>
  <si>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</si>
  <si>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</si>
  <si>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</si>
  <si>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</si>
  <si>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</si>
  <si>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</si>
  <si>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</si>
  <si>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</si>
  <si>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</si>
  <si>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</si>
  <si>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</si>
  <si>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</si>
  <si>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</si>
  <si>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</si>
  <si>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</si>
  <si>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</si>
  <si>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</si>
  <si>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</si>
  <si>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</si>
  <si>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</si>
  <si>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</si>
  <si>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</si>
  <si>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</si>
  <si>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</si>
  <si>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</si>
  <si>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</si>
  <si>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</si>
  <si>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</si>
  <si>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</si>
  <si>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</si>
  <si>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</si>
  <si>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</si>
  <si>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</si>
  <si>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</si>
  <si>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</si>
  <si>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</si>
  <si>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</si>
  <si>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</si>
  <si>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</si>
  <si>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</si>
  <si>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</si>
  <si>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</si>
  <si>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</si>
  <si>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</si>
  <si>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</si>
  <si>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</si>
  <si>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</si>
  <si>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</si>
  <si>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</si>
  <si>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</si>
  <si>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</si>
  <si>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</si>
  <si>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</si>
  <si>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</si>
  <si>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</si>
  <si>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</si>
  <si>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</si>
  <si>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</si>
  <si>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</si>
  <si>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</si>
  <si>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</si>
  <si>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</si>
  <si>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</si>
  <si>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</si>
  <si>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</si>
  <si>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</si>
  <si>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</si>
  <si>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</si>
  <si>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all</t>
  </si>
  <si>
    <t>Transportation Sector</t>
  </si>
  <si>
    <t>Non-Transportation Sectors</t>
  </si>
  <si>
    <t>hard coal</t>
  </si>
  <si>
    <t>onshore wind</t>
  </si>
  <si>
    <t>lignite</t>
  </si>
  <si>
    <t>offshore wind</t>
  </si>
  <si>
    <t>Cyclone</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</si>
  <si>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</si>
  <si>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</si>
  <si>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</si>
  <si>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</si>
  <si>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</si>
  <si>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</si>
  <si>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</si>
  <si>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</si>
  <si>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</si>
  <si>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</si>
  <si>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</si>
  <si>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</si>
  <si>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</si>
  <si>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</si>
  <si>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</si>
  <si>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</si>
  <si>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</si>
  <si>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</si>
  <si>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</si>
  <si>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</si>
  <si>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</si>
  <si>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</si>
  <si>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</si>
  <si>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</si>
  <si>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</si>
  <si>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</si>
  <si>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</si>
  <si>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</si>
  <si>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</si>
  <si>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</si>
  <si>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</si>
  <si>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</si>
  <si>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</si>
  <si>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</si>
  <si>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</si>
  <si>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</si>
  <si>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</si>
  <si>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</si>
  <si>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</si>
  <si>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</si>
  <si>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</si>
  <si>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</si>
  <si>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</si>
  <si>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</si>
  <si>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</si>
  <si>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Adjustment for Lifecycle CO2 EI</t>
  </si>
  <si>
    <t>Results sheet, P21</t>
  </si>
  <si>
    <t>Results sheet, AF21</t>
  </si>
  <si>
    <t>Fuel Activity</t>
  </si>
  <si>
    <t>Technology</t>
  </si>
  <si>
    <t>kt PM PM_BC/Act.unit</t>
  </si>
  <si>
    <t>Emission factor [kt/act.unit]</t>
  </si>
  <si>
    <t>Road abrasion</t>
  </si>
  <si>
    <t>Buses</t>
  </si>
  <si>
    <t>No control</t>
  </si>
  <si>
    <t>[Gvkm]</t>
  </si>
  <si>
    <t>Heavy duty vehicles</t>
  </si>
  <si>
    <t>Mopeds</t>
  </si>
  <si>
    <t>Cars</t>
  </si>
  <si>
    <t>Light duty vehicles</t>
  </si>
  <si>
    <t>Motorcycles</t>
  </si>
  <si>
    <t>Agricultural residues</t>
  </si>
  <si>
    <t>Medium boilers (&lt;50MW) - automatic</t>
  </si>
  <si>
    <t>[PJ]</t>
  </si>
  <si>
    <t>High efficiency deduster</t>
  </si>
  <si>
    <t>Three-stone stove</t>
  </si>
  <si>
    <t>Single house boilers (&lt;50 kW) - automatic</t>
  </si>
  <si>
    <t>High efficiency deduster for single house boiler using coal</t>
  </si>
  <si>
    <t>Cooking stoves</t>
  </si>
  <si>
    <t>Fan assisted cooking stove</t>
  </si>
  <si>
    <t>Improved stove - biomass</t>
  </si>
  <si>
    <t>New stove - biomass</t>
  </si>
  <si>
    <t>Heating stoves</t>
  </si>
  <si>
    <t>Brown coal/lignite grade 1</t>
  </si>
  <si>
    <t>Fuel conversion (grate firingr)</t>
  </si>
  <si>
    <t>Electrostatic precipitator: 1 field</t>
  </si>
  <si>
    <t>Electrostatic precipitator: 2 fields</t>
  </si>
  <si>
    <t>Fuel conversion (fluidized bed boiler)</t>
  </si>
  <si>
    <t>Fuel conversion (pulverized bed boiler)</t>
  </si>
  <si>
    <t>Medium boilers (&lt;1MW) - manual</t>
  </si>
  <si>
    <t>Single house boilers (&lt;50 kW) - manual</t>
  </si>
  <si>
    <t>Coal single house boiler new</t>
  </si>
  <si>
    <t>Briquette stove</t>
  </si>
  <si>
    <t>Improved stove - coal</t>
  </si>
  <si>
    <t>New stove - coal</t>
  </si>
  <si>
    <t>Chemical industry (boilers)</t>
  </si>
  <si>
    <t>High efficiency deduster - industrial combustion + S,N meas.</t>
  </si>
  <si>
    <t>Wet scrubber</t>
  </si>
  <si>
    <t>Transformation sector (boilers)</t>
  </si>
  <si>
    <t>Other industry (large coal boilers; &gt; 50 MWth )</t>
  </si>
  <si>
    <t>Other industry (small coal boilers; &lt; 50 MWth )</t>
  </si>
  <si>
    <t>Paper &amp; pulp (boilers)</t>
  </si>
  <si>
    <t>Industry: Other combustion, grate firing</t>
  </si>
  <si>
    <t>Industry: Other combustion, fluidized bed</t>
  </si>
  <si>
    <t>Industry: Other combustion, pulverized</t>
  </si>
  <si>
    <t>Nonenergy use of fuels</t>
  </si>
  <si>
    <t>Power &amp; district heat plants - existing coal (&gt;50 MWth)</t>
  </si>
  <si>
    <t>High efficiency deduster - power plants + S,N meas.</t>
  </si>
  <si>
    <t>Power &amp; district heat plants - existing coal (&lt;50 MWth)</t>
  </si>
  <si>
    <t>Power &amp; district heat plants - IGCC</t>
  </si>
  <si>
    <t>IGGC new plant with CCS</t>
  </si>
  <si>
    <t>Modern power plants (coal: ultra &amp;  supercritical; gas: CCGT)</t>
  </si>
  <si>
    <t>Fabric filters</t>
  </si>
  <si>
    <t>Fabric filters - power plants with injection</t>
  </si>
  <si>
    <t>Fabric filters - power plants + S,N meas.</t>
  </si>
  <si>
    <t>Modern power plants (coal: ultra &amp; supercritical; gas: CCGT) with CCS</t>
  </si>
  <si>
    <t>Power &amp; district heat plants - new coal (&gt;50 MWth)</t>
  </si>
  <si>
    <t>Non-road, other</t>
  </si>
  <si>
    <t>Brown coal/lignite grade 2 (also peat)</t>
  </si>
  <si>
    <t>Residential-commercial</t>
  </si>
  <si>
    <t>Biomass gasification</t>
  </si>
  <si>
    <t>Brake wear</t>
  </si>
  <si>
    <t>Charcoal</t>
  </si>
  <si>
    <t>Derived coal (coke, briquettes)</t>
  </si>
  <si>
    <t>Fuel conversion - combustion</t>
  </si>
  <si>
    <t>Other industry (boilers; liquid and gaseous fuels)</t>
  </si>
  <si>
    <t>Industrial furnaces</t>
  </si>
  <si>
    <t>Power &amp; district heat plants - existing (excl. coal)</t>
  </si>
  <si>
    <t>Power &amp; district heat plants - new (excl. coal)</t>
  </si>
  <si>
    <t>Dung</t>
  </si>
  <si>
    <t>Fuelwood</t>
  </si>
  <si>
    <t>Fireplaces</t>
  </si>
  <si>
    <t>Improved fireplace</t>
  </si>
  <si>
    <t>New fireplace</t>
  </si>
  <si>
    <t>Pellet boiler</t>
  </si>
  <si>
    <t>Biomass single house boiler improved</t>
  </si>
  <si>
    <t>Biomass single house boiler new</t>
  </si>
  <si>
    <t>Biomass single house boiler - pellets</t>
  </si>
  <si>
    <t>Biomass single house boiler - pellets and electrostatic precipitator</t>
  </si>
  <si>
    <t>New stove with electrostatic precipitator</t>
  </si>
  <si>
    <t>Pellet stove</t>
  </si>
  <si>
    <t>Pellet stove with electrostatic precipitator</t>
  </si>
  <si>
    <t>Gaseous fuels</t>
  </si>
  <si>
    <t>Generator sets</t>
  </si>
  <si>
    <t>EURO 1</t>
  </si>
  <si>
    <t>EURO 2</t>
  </si>
  <si>
    <t>EURO 3</t>
  </si>
  <si>
    <t>EURO 4</t>
  </si>
  <si>
    <t>EURO 5</t>
  </si>
  <si>
    <t>EURO 6</t>
  </si>
  <si>
    <t>Agriculture</t>
  </si>
  <si>
    <t>Construction machinery</t>
  </si>
  <si>
    <t>Other non-road machinery</t>
  </si>
  <si>
    <t>Stage 1</t>
  </si>
  <si>
    <t>Stage 2</t>
  </si>
  <si>
    <t>Stage 3</t>
  </si>
  <si>
    <t>Stage 1 (2-stroke)</t>
  </si>
  <si>
    <t>Stage 2 (2-stroke)</t>
  </si>
  <si>
    <t>Stage 3 (2-stroke)</t>
  </si>
  <si>
    <t>Stage 1 (4-stroke)</t>
  </si>
  <si>
    <t>Stage 2 (4-stroke)</t>
  </si>
  <si>
    <t>Stage 3 (4-stroke)</t>
  </si>
  <si>
    <t>Residential - kerosene lamps</t>
  </si>
  <si>
    <t>Hurricane lamp</t>
  </si>
  <si>
    <t>LED lamp</t>
  </si>
  <si>
    <t>Aviation - LTO</t>
  </si>
  <si>
    <t>Inland waterways</t>
  </si>
  <si>
    <t>2-stroke engines (non-road)</t>
  </si>
  <si>
    <t>Railways</t>
  </si>
  <si>
    <t>Hard coal, grade 1</t>
  </si>
  <si>
    <t>Hard coal, grade 2</t>
  </si>
  <si>
    <t>Hard coal, grade 3</t>
  </si>
  <si>
    <t>Heavy fuel oil</t>
  </si>
  <si>
    <t>Good housekeeping: industrial oil boilers</t>
  </si>
  <si>
    <t>Good housekeeping: domestic oil boilers</t>
  </si>
  <si>
    <t>Stage 3A</t>
  </si>
  <si>
    <t>Stage 3B</t>
  </si>
  <si>
    <t>Stage 4</t>
  </si>
  <si>
    <t>Stage 5</t>
  </si>
  <si>
    <t>Coastal shipping, large vessels</t>
  </si>
  <si>
    <t>Combustion modification on large vessels using residual oil</t>
  </si>
  <si>
    <t>Selective catalytic reduction on large vessels using residual oil</t>
  </si>
  <si>
    <t>Leaded gasoline</t>
  </si>
  <si>
    <t>Liquefied petroleum gas</t>
  </si>
  <si>
    <t>Combustion modification on large vessels using marine diesel fuel</t>
  </si>
  <si>
    <t>Coastal shipping, medium vessels</t>
  </si>
  <si>
    <t>Combustion modification on medium vessels using marine diesel fuel</t>
  </si>
  <si>
    <t>Stage 3A with DPF</t>
  </si>
  <si>
    <t>EURO I</t>
  </si>
  <si>
    <t>EURO II</t>
  </si>
  <si>
    <t>EURO III</t>
  </si>
  <si>
    <t>EURO IV</t>
  </si>
  <si>
    <t>EURO V</t>
  </si>
  <si>
    <t>EURO VI</t>
  </si>
  <si>
    <t>EURO VII</t>
  </si>
  <si>
    <t>EURO 7 on light duty diesel road vehicles</t>
  </si>
  <si>
    <t>EURO 6a/b</t>
  </si>
  <si>
    <t>No fuel use</t>
  </si>
  <si>
    <t>Ploughing, tilling, harvesting</t>
  </si>
  <si>
    <t>Low-till farming, alternative cereal harvesting</t>
  </si>
  <si>
    <t>[M ha]</t>
  </si>
  <si>
    <t>Other cattle</t>
  </si>
  <si>
    <t>Feed modification (all livestock)</t>
  </si>
  <si>
    <t>[M animals]</t>
  </si>
  <si>
    <t>Hay-silage for cattle</t>
  </si>
  <si>
    <t>Dairy cattle</t>
  </si>
  <si>
    <t>Other livestock (sheep, horses)</t>
  </si>
  <si>
    <t>A generic option for other animals - good practice</t>
  </si>
  <si>
    <t>Other agricultural emisisons</t>
  </si>
  <si>
    <t>[kt]</t>
  </si>
  <si>
    <t>Pigs</t>
  </si>
  <si>
    <t>Poultry</t>
  </si>
  <si>
    <t>Free range poultry</t>
  </si>
  <si>
    <t>Large-scale gold production</t>
  </si>
  <si>
    <t>[t Au/year]</t>
  </si>
  <si>
    <t>High efficiency deduster with sulphor and nox control - industrial processes</t>
  </si>
  <si>
    <t>Small-scale artisanal gold production</t>
  </si>
  <si>
    <t>Ban on open burning</t>
  </si>
  <si>
    <t>Good practice in mining industry</t>
  </si>
  <si>
    <t>Good practice: storage and handling</t>
  </si>
  <si>
    <t>Construction activities</t>
  </si>
  <si>
    <t>[M m2]</t>
  </si>
  <si>
    <t>Spraying water at construction places</t>
  </si>
  <si>
    <t>Brown coal mining</t>
  </si>
  <si>
    <t>[Mt]</t>
  </si>
  <si>
    <t>Hard coal mining</t>
  </si>
  <si>
    <t>Mining: Bauxite, copper, iron ore, zinc ore, manganese ore, other</t>
  </si>
  <si>
    <t>Other Hg emissions</t>
  </si>
  <si>
    <t>[t Hg/year]</t>
  </si>
  <si>
    <t>Other PM emissions</t>
  </si>
  <si>
    <t>[kt PM (TSP)]</t>
  </si>
  <si>
    <t>Generic, e.g. street washing</t>
  </si>
  <si>
    <t>Primary aluminum</t>
  </si>
  <si>
    <t>Aluminum production - secondary</t>
  </si>
  <si>
    <t>Basic oxygen furnace</t>
  </si>
  <si>
    <t>Brick production</t>
  </si>
  <si>
    <t>Down Draft Kiln</t>
  </si>
  <si>
    <t>Fixed Chimeny Bull's Trench Kiln</t>
  </si>
  <si>
    <t>Hoffman Kilns</t>
  </si>
  <si>
    <t>Mix of Intermittent Downdraught (IDK) and Bull's Trench Kiln (BTK)</t>
  </si>
  <si>
    <t>Moving Chimney Bull's Trench Kiln</t>
  </si>
  <si>
    <t>Marques Kilns</t>
  </si>
  <si>
    <t>Tunnel Kilns (Coal)</t>
  </si>
  <si>
    <t>Tunnel Kiln with end of pipe abatement</t>
  </si>
  <si>
    <t>Tunnel Kilns burning other fuels than coal</t>
  </si>
  <si>
    <t>Vertical Shaft Brick Kiln with basic dust control</t>
  </si>
  <si>
    <t>Zig-Zag kilns</t>
  </si>
  <si>
    <t>Briquettes production</t>
  </si>
  <si>
    <t>Cast iron (grey iron foundries)</t>
  </si>
  <si>
    <t>Cast iron (grey iron foundries) (fugitive)</t>
  </si>
  <si>
    <t>Good practice: ind.process - stage 1 (fugitive)</t>
  </si>
  <si>
    <t>Good practice: ind.process - stage 2 (fugitive)</t>
  </si>
  <si>
    <t>Carbon black production</t>
  </si>
  <si>
    <t>Cement and lime</t>
  </si>
  <si>
    <t>Coke oven</t>
  </si>
  <si>
    <t>Chlorine and caustic soda production by electrolysis using mercury cells</t>
  </si>
  <si>
    <t>[Mt Cl2/year]</t>
  </si>
  <si>
    <t>Electric arc furnace</t>
  </si>
  <si>
    <t>Fertilizer production</t>
  </si>
  <si>
    <t>Glass production (flat, blown, container glass)</t>
  </si>
  <si>
    <t>Open hearth furnace</t>
  </si>
  <si>
    <t>Lime production</t>
  </si>
  <si>
    <t>Production of glass fiber, gypsum, PVC, other</t>
  </si>
  <si>
    <t>Non-ferrous metals prod. (excl aluminum)</t>
  </si>
  <si>
    <t>Agglomeration plant - pellets</t>
  </si>
  <si>
    <t>Pig iron, blast furnace</t>
  </si>
  <si>
    <t>Pig iron, blast furnace (fugitive)</t>
  </si>
  <si>
    <t>Pulp and paper</t>
  </si>
  <si>
    <t>Refineries</t>
  </si>
  <si>
    <t>Agglomeration plant - sinter</t>
  </si>
  <si>
    <t>Agglomeration plant - sinter (fugitive)</t>
  </si>
  <si>
    <t>Small industrial and business facilities - fugitive</t>
  </si>
  <si>
    <t>[M people]</t>
  </si>
  <si>
    <t>Meat frying, food preparation, BBQ</t>
  </si>
  <si>
    <t>Filters in households (kitchen)</t>
  </si>
  <si>
    <t>Cigarette smoking</t>
  </si>
  <si>
    <t>Share of population cremated annualy</t>
  </si>
  <si>
    <t>Fireworks</t>
  </si>
  <si>
    <t>Storage &amp; handling of agricultural crops</t>
  </si>
  <si>
    <t>Storage &amp; handling of coal</t>
  </si>
  <si>
    <t>Storage &amp; handling of iron ore</t>
  </si>
  <si>
    <t>Storage &amp; handling of N,P,K fertilizers</t>
  </si>
  <si>
    <t>Storage &amp; handling of other industrial bulk products</t>
  </si>
  <si>
    <t>Agricultural waste burning</t>
  </si>
  <si>
    <t>Flaring in refineries</t>
  </si>
  <si>
    <t>Good practice in oil and gas industry - flaring</t>
  </si>
  <si>
    <t>Trash burning</t>
  </si>
  <si>
    <t>Biomass fuels</t>
  </si>
  <si>
    <t>Other biomass and waste fuels</t>
  </si>
  <si>
    <t>Tyre wear</t>
  </si>
  <si>
    <t>black carbon</t>
  </si>
  <si>
    <t>Activity at 10yr before the respective - present year, i.e. 1980 and 1985 - Used to emulate stocks (pools) of landfilled waste</t>
  </si>
  <si>
    <t>Waste composition: fraction of industrial waste from food (food, meat, beverages, tobacco) industry</t>
  </si>
  <si>
    <t>Food industry waste treated in anaerobic digestion plant with biogas recovery, upgrading and utilization</t>
  </si>
  <si>
    <t>[Mt waste]</t>
  </si>
  <si>
    <t>Food industry waste treated in compost</t>
  </si>
  <si>
    <t>Food industry waste incinerated</t>
  </si>
  <si>
    <t>Food industry waste diverted to landfill with gas recovery and flaring</t>
  </si>
  <si>
    <t>Food industry waste diverted to landfill with gas recovery and utilization</t>
  </si>
  <si>
    <t>Food, organic waste in MSW</t>
  </si>
  <si>
    <t>Municiapl food waste treated in anaerobic digestion (biogasification) plants</t>
  </si>
  <si>
    <t>Municipal food waste treated in household composts</t>
  </si>
  <si>
    <t>Municipal food waste incinerated</t>
  </si>
  <si>
    <t>Municipal food waste treated in large-scale (community/village-size) composts</t>
  </si>
  <si>
    <t>Municipal food waste diverted to landfill with gas recovery and flaring</t>
  </si>
  <si>
    <t>Municipal food waste diverted to landfill with gas recovery and utilization</t>
  </si>
  <si>
    <t>Activity at 20yr before the respective - present year, i.e. 1970 and 1975 - Used to emulate stocks (pools) of landfilled waste</t>
  </si>
  <si>
    <t>Waste composition: fraction of industrial waste from other industry</t>
  </si>
  <si>
    <t>Other industry waste incinerated</t>
  </si>
  <si>
    <t>Other industry waste diverted to landfill with gas recovery and flaring</t>
  </si>
  <si>
    <t>Other industry waste diverted to landfill with gas recovery and utilization</t>
  </si>
  <si>
    <t>Waste composition: fraction of industrial waste from paper and pulp industry</t>
  </si>
  <si>
    <t>Pulp- and paper industry waste incinerated</t>
  </si>
  <si>
    <t>Pulp- and paper industry waste recycled</t>
  </si>
  <si>
    <t>Pulp- and paper industry waste diverted to landfill with gas recovery and flaring</t>
  </si>
  <si>
    <t>Pulp- and paper industry waste diverted to landfill with gas recovery and utilization</t>
  </si>
  <si>
    <t>Waste composition: fraction of industrial waste from rubber production industry</t>
  </si>
  <si>
    <t>Rubber industry waste incinerated</t>
  </si>
  <si>
    <t>Rubber industry waste diverted to landfill with gas recovery and flaring</t>
  </si>
  <si>
    <t>Rubber industry waste diverted to landfill with gas recovery and utilization</t>
  </si>
  <si>
    <t>Waste composition: fraction of industrial waste from textile industry</t>
  </si>
  <si>
    <t>Textile industry waste incinerated</t>
  </si>
  <si>
    <t>Textile industry waste diverted to landfill with gas recovery and flaring</t>
  </si>
  <si>
    <t>Textile industry waste diverted to landfill with gas recovery and utilization</t>
  </si>
  <si>
    <t>Waste composition: fraction of industrial waste from wood and wood products industry</t>
  </si>
  <si>
    <t>Wood industry waste incinerated</t>
  </si>
  <si>
    <t>Wood industry waste recycling</t>
  </si>
  <si>
    <t>Wood industry waste diverted to landfill with gas recovery and flaring</t>
  </si>
  <si>
    <t>Wood industry waste diverted to landfill with gas recovery and utilization</t>
  </si>
  <si>
    <t>Waste composition: fraction of other waste in MSW</t>
  </si>
  <si>
    <t>Municipal other waste incinerated</t>
  </si>
  <si>
    <t>Municipal other waste diverted to landfill with gas recovery and flaring</t>
  </si>
  <si>
    <t>Municipal other waste diverted to landfill with gas recovery and utilization</t>
  </si>
  <si>
    <t>Waste composition: fraction of paper in MSW</t>
  </si>
  <si>
    <t>Municipal paper waste incineration</t>
  </si>
  <si>
    <t>Municipal paper waste recycling</t>
  </si>
  <si>
    <t>Municipal paper waste diverted to landfill with gas recovery and flaring</t>
  </si>
  <si>
    <t>Municipal paper waste diverted to landfill with gas recovery and utilization</t>
  </si>
  <si>
    <t>Municipal plastic waste</t>
  </si>
  <si>
    <t>Municipal plastic waste incineration</t>
  </si>
  <si>
    <t>Municipal plastic waste recycling</t>
  </si>
  <si>
    <t>Municipal plastic waste diverted to landfill with gas recovery and flaring</t>
  </si>
  <si>
    <t>Municipal plastic waste diverted to landfill with gas recovery and utilization</t>
  </si>
  <si>
    <t>Waste composition: fraction of wood in MSW</t>
  </si>
  <si>
    <t>Municipal wood waste incinerated</t>
  </si>
  <si>
    <t>Municipal wood waste diverted to landfill with gas recovery and flaring</t>
  </si>
  <si>
    <t>Municipal wood waste diverted to landfill with gas recovery and utilization</t>
  </si>
  <si>
    <t>Area of activity</t>
  </si>
  <si>
    <t>Continously flooded rice cultivation area</t>
  </si>
  <si>
    <t>Alternative rice strains</t>
  </si>
  <si>
    <t>Combining ALT_RICE and SULF_RICE</t>
  </si>
  <si>
    <t>Combining ALT_RICE and SULF_RICE and INTER_RICE</t>
  </si>
  <si>
    <t>Aeration of continuously flooded rice fields</t>
  </si>
  <si>
    <t>Sulfate-containing amendments (Van der Gon et al., 2001)</t>
  </si>
  <si>
    <t>Intermittently flooded rice cultivation area (&gt;3 days aeration during the vegetation period)</t>
  </si>
  <si>
    <t>Upland (non-wetland) rice cultivation area</t>
  </si>
  <si>
    <t>Buffalos</t>
  </si>
  <si>
    <t>Coalbed gas</t>
  </si>
  <si>
    <t>Production of oil or gas: emissions from unintended leakage during extraction</t>
  </si>
  <si>
    <t>Good practice: leakage control</t>
  </si>
  <si>
    <t>Camels</t>
  </si>
  <si>
    <t>Production of oil or gas: venting of flaring of APG</t>
  </si>
  <si>
    <t>Recovery and use</t>
  </si>
  <si>
    <t>Dairy cows - liquid systems</t>
  </si>
  <si>
    <t>Community anaerobic digestion plant</t>
  </si>
  <si>
    <t>Farm-scale anaerobic digestion plants</t>
  </si>
  <si>
    <t>Household anaerobic digestion</t>
  </si>
  <si>
    <t>Milk yield over 3000 kg/animal treshold</t>
  </si>
  <si>
    <t>[kt milk]</t>
  </si>
  <si>
    <t>Dairy cows - liquid (slurry) systems - enteric fermentation</t>
  </si>
  <si>
    <t>Genetic engineering aimed at reducing CH4 formation in rumen</t>
  </si>
  <si>
    <t>Mix of feed changes (includes e.g., increased feed intake, replacement of roughage for concentrates, change to more fat and non-structural carbohydrates in diet)</t>
  </si>
  <si>
    <t>Propionate precursors as food additive or through plant selection for grazing animals</t>
  </si>
  <si>
    <t>Vaccination against methanogenic bacteria</t>
  </si>
  <si>
    <t>Dairy cows - solid systems</t>
  </si>
  <si>
    <t>forest, grassland burning</t>
  </si>
  <si>
    <t>Forest</t>
  </si>
  <si>
    <t>[Mt biomass]</t>
  </si>
  <si>
    <t>Grassland and soils</t>
  </si>
  <si>
    <t>Doubling of leak control frequency of gas distribution network</t>
  </si>
  <si>
    <t>Replacement of grey cast iron gas distribution network</t>
  </si>
  <si>
    <t>Fuel conversion - losses</t>
  </si>
  <si>
    <t>Transmission of natural gas</t>
  </si>
  <si>
    <t>Reduction of gas leakages at compressor stations in gas transmission pipelines</t>
  </si>
  <si>
    <t>[PJ gas transmitted]</t>
  </si>
  <si>
    <t>Fugitive emissions from gas distribution to transport sector</t>
  </si>
  <si>
    <t>Domestic aviation</t>
  </si>
  <si>
    <t>Horses</t>
  </si>
  <si>
    <t>Laying hens</t>
  </si>
  <si>
    <t>Wastewater from food (incl. beverages and tobacco) manufacturing industry</t>
  </si>
  <si>
    <t>[kt COD (water)]</t>
  </si>
  <si>
    <t>Industrial wastewater:pulp-and paper industry-aerobic treatment (MCF=0)</t>
  </si>
  <si>
    <t>Industrial wastewater:pulp-and paper industry-anaerobic treatment in digester,reactor or deep lagoon with gas recovery, upgrading and use (MCF=0)</t>
  </si>
  <si>
    <t>Wastewater from organic chemical (non-food) manufacturing industry</t>
  </si>
  <si>
    <t>Wastewater from paper and pulp manufacturing industry</t>
  </si>
  <si>
    <t>Mining: Brown coal -post-mining emissions</t>
  </si>
  <si>
    <t>Mining: Brown coal -pre-mining emissions</t>
  </si>
  <si>
    <t>Degasification</t>
  </si>
  <si>
    <t>Mining: Brown coal -emissions released during mining</t>
  </si>
  <si>
    <t>Mining: Hard coal -post-mining emissions</t>
  </si>
  <si>
    <t>Mining: Hard coal -pre-mining emissions</t>
  </si>
  <si>
    <t>Hard Coal degasification</t>
  </si>
  <si>
    <t>Mining: Hard coal -emissions released during mining (ventilation air methane)</t>
  </si>
  <si>
    <t>VAMOX descr. missing</t>
  </si>
  <si>
    <t>VAMOX_VENT descr. missing</t>
  </si>
  <si>
    <t>Other CH4 emissions not included separately in GAINS and statistical differences</t>
  </si>
  <si>
    <t>[kt CH4]</t>
  </si>
  <si>
    <t>Flaring instead of venting of gas in oil refinery</t>
  </si>
  <si>
    <t>Other cattle - liquid systems</t>
  </si>
  <si>
    <t>Other cattle - liquid (slurry) systems - enteric fermentation</t>
  </si>
  <si>
    <t>Other poultry</t>
  </si>
  <si>
    <t>Other cattle - solid systems</t>
  </si>
  <si>
    <t>Pigs - liquid systems</t>
  </si>
  <si>
    <t>Population</t>
  </si>
  <si>
    <t>Waste water treatment (domestic)</t>
  </si>
  <si>
    <t>Urban domestic wastewater -centralized collection with anaerobic secondary and/or tertiary treatment (incl. treatment with bacteria and/or flaring of residual methane) (MCF=0)</t>
  </si>
  <si>
    <t>Urban domestic wastewater -centralized collection with anaerobic secondary and/or tertiary treatment with gas recovery, upgrading and use (MCF=0)</t>
  </si>
  <si>
    <t>Urban domestic wastewater -centralized collection with aerobic treatment without temporary overloads (MCF=0)</t>
  </si>
  <si>
    <t>Pigs - solid systems</t>
  </si>
  <si>
    <t>Sheep and goats</t>
  </si>
  <si>
    <t>Shale gas</t>
  </si>
  <si>
    <t>Good practice: High leakage control</t>
  </si>
  <si>
    <t>Good practice: Medium leakage control</t>
  </si>
  <si>
    <t>Tight gas</t>
  </si>
  <si>
    <t>ch4</t>
  </si>
  <si>
    <t>Combustion modification and selective catalytic reduction on oil and gas industrial boilers and furnaces</t>
  </si>
  <si>
    <t>Combustion modification and selective catalytic reduction on existing oil and gas power plants</t>
  </si>
  <si>
    <t>Selective catalytic reduction on new oil and gas power plants</t>
  </si>
  <si>
    <t>Other CO emissions not included separately in GAINS and statistical differences</t>
  </si>
  <si>
    <t>[kt CO]</t>
  </si>
  <si>
    <t>Combustion modification and selective catalytic reduction on solid fuels fired industrial boilers and furnaces</t>
  </si>
  <si>
    <t>Selective catalytic reduction on new hard coal power plants</t>
  </si>
  <si>
    <t>co</t>
  </si>
  <si>
    <t>Other industry (furnaces)</t>
  </si>
  <si>
    <t>Black liquor</t>
  </si>
  <si>
    <t>Other CO2 emissions not included separately in GAINS and statistical differences</t>
  </si>
  <si>
    <t>[Mt CO2]</t>
  </si>
  <si>
    <t>Waste fuels, non-renewable</t>
  </si>
  <si>
    <t>Waste fuel, renewable</t>
  </si>
  <si>
    <t>Fluorinated greenhouse gas</t>
  </si>
  <si>
    <t>Other F-gas industrial emissions  (activity given as other FGAS emissions in kt)</t>
  </si>
  <si>
    <t>[Mt CO2 equiv.]</t>
  </si>
  <si>
    <t>Other F-gas emissions  (activity given as other FGAS emissions in kt)</t>
  </si>
  <si>
    <t>Hydrochlorofluorocarbon</t>
  </si>
  <si>
    <t>Aerosols</t>
  </si>
  <si>
    <t>Alternative hydrocarbon (propane, butane, etc.)</t>
  </si>
  <si>
    <t>[kt HCFC/year]</t>
  </si>
  <si>
    <t>Alternative low GWP HFC (e. g. HFC-152a)</t>
  </si>
  <si>
    <t>Alternative HFO refrigerant ( switch from HFC to HFOs )</t>
  </si>
  <si>
    <t>Commercial air conditioning using water chilling, emissions banked in equipment</t>
  </si>
  <si>
    <t>Alternative refrigerant CO2</t>
  </si>
  <si>
    <t>Alternative refrigerant ? Low GWP refrigerant (e. g. HFC-152a)</t>
  </si>
  <si>
    <t>Commercial air conditioning using water chilling, emissions from scrapped equipment</t>
  </si>
  <si>
    <t>Commercial refrigeration, emissions banked in equipment</t>
  </si>
  <si>
    <t>Commercial refrigeration, emissions from scrapped equipment</t>
  </si>
  <si>
    <t>Domestic small hermetic refrigerators, emissions from scrapped equipment</t>
  </si>
  <si>
    <t>Fire extinguishers, emissions banked in equipment</t>
  </si>
  <si>
    <t>Fluoro-ketone (FK-5-1-12)</t>
  </si>
  <si>
    <t>Fire extinguishers, emissions from scrapped equipment</t>
  </si>
  <si>
    <t>Ground source heat pumps, emissions banked in equipment</t>
  </si>
  <si>
    <t>Ground source heat pumps, emissions from scrapped equipment</t>
  </si>
  <si>
    <t>Other (solvents, fire extinguishers, etc.)</t>
  </si>
  <si>
    <t>Industrial refrigeration, including food and agricultural, emissions banked in equipment</t>
  </si>
  <si>
    <t>Alternative refrigerant NH3</t>
  </si>
  <si>
    <t>Industrial refrigeration, including food and agricultural, emissions from scrapped equipment</t>
  </si>
  <si>
    <t>Polyurethane one component foam</t>
  </si>
  <si>
    <t>Other foam</t>
  </si>
  <si>
    <t>Residential air conditioning using water chilling, emissions banked in equipment</t>
  </si>
  <si>
    <t>Residential air conditioning using water chilling, emissions from scrapped equipment</t>
  </si>
  <si>
    <t>Solvents used in precision, electronics and metal cleaning</t>
  </si>
  <si>
    <t>Mobile air conditioning in buses, emissions banked in equipment</t>
  </si>
  <si>
    <t>[none]</t>
  </si>
  <si>
    <t>Mobile air conditioning in buses, emissions from scrapped equipment</t>
  </si>
  <si>
    <t>Mobile air conditioning in heavy duty trucks, emissions banked in equipment</t>
  </si>
  <si>
    <t>Mobile air conditioning in heavy duty trucks, emissions from scrapped equipment</t>
  </si>
  <si>
    <t>Mobile air conditioning in cars, emissions banked in equipment</t>
  </si>
  <si>
    <t>Mobile air conditioning in cars, emissions from scrapped equipment</t>
  </si>
  <si>
    <t>Mobile air conditioning in light duty trucks, emissions banked in equipment</t>
  </si>
  <si>
    <t>Mobile air conditioning in light duty trucks, emissions from scrapped equipment</t>
  </si>
  <si>
    <t>Refrigerated transport, emissions banked in equipment</t>
  </si>
  <si>
    <t>Refrigerated transport, emissions from scrapped equipment</t>
  </si>
  <si>
    <t>Hydrofluorocarbon</t>
  </si>
  <si>
    <t>[kt HFC/year]</t>
  </si>
  <si>
    <t>HCFC-22 production for emissive use</t>
  </si>
  <si>
    <t>Incineration: post combustion of HFC-23 emitted from production of HCFC-22</t>
  </si>
  <si>
    <t>HCFC-22 production for feedstock use</t>
  </si>
  <si>
    <t>Perfluorocarbons</t>
  </si>
  <si>
    <t>Primary aluminium production using Centre Worked Pre-bake Technology (CWPB) technology</t>
  </si>
  <si>
    <t>Conversion of centre worked pre-bake (CWPB) to point feeder prebake (PFPB) technology</t>
  </si>
  <si>
    <t>[Mt prim Al prod/year]</t>
  </si>
  <si>
    <t>Conversion of centre worked pre-bake (CWPB) to new technologies (i. e. inert anodes, wetted drained cathodes etc.)</t>
  </si>
  <si>
    <t>Retrofitting of centre worked pre-bake (CWPB) technology</t>
  </si>
  <si>
    <t>Primary aluminium production using Point Feeder Pre-bake Technology (PFPB) technology</t>
  </si>
  <si>
    <t>Conversion of point feeder pre-bake (PFPB) to new technologies (i. e. inert anodes, wetted drained cathodes etc.)</t>
  </si>
  <si>
    <t>Primary aluminium production using Side Worked Pre-bake Technology (SWPB) technology</t>
  </si>
  <si>
    <t>Conversion of Side worked prebake (SWPB) to point feeder prebake (PFPB)</t>
  </si>
  <si>
    <t>Conversion of side worked pre-bake (SWPB) to new technologies (i. e. inert anodes, wetted drained cathodes etc.)</t>
  </si>
  <si>
    <t>Retrofitting of side worked pre-bake (SWPB) technology</t>
  </si>
  <si>
    <t>Primary aluminium production using Vertical Stud Soderberg (VSS) technology</t>
  </si>
  <si>
    <t>Conversion of Vertical stud S?derberg (VSS) to point feeder prebake (PFPB)</t>
  </si>
  <si>
    <t>Conversion of vertical stud soderberg (VSS) to new technologies (i. e. inert anodes, wetted drained cathodes etc.)</t>
  </si>
  <si>
    <t>Retrofitting of vertical stud soderberg (VSS) technology</t>
  </si>
  <si>
    <t>PFC use in other applications including tyres, tennis balls, sport shoes and sometimes in the semiconductor industry</t>
  </si>
  <si>
    <t>[kt PFC/year]</t>
  </si>
  <si>
    <t>PFC use in semiconductor industry</t>
  </si>
  <si>
    <t>Alternative solvent: use of NF3</t>
  </si>
  <si>
    <t>Sulfur hexafluoride</t>
  </si>
  <si>
    <t>SF6 use in high and mid voltage switches</t>
  </si>
  <si>
    <t>[kt SF6/year]</t>
  </si>
  <si>
    <t>SF6 use in magnesium production and casting</t>
  </si>
  <si>
    <t>Alternative protection gas: SF6 replaced by SO2</t>
  </si>
  <si>
    <t>[t Mg processed/year]</t>
  </si>
  <si>
    <t>SF6 use in other applications including tyres, tennis balls, sport shoes and sometimes in the semiconductor industry</t>
  </si>
  <si>
    <t>SF6 use in soundproof windows</t>
  </si>
  <si>
    <t>f gas</t>
  </si>
  <si>
    <t>Arable land in subboreal climate</t>
  </si>
  <si>
    <t>Timing of fertilizer application</t>
  </si>
  <si>
    <t>Reduced application of fertilizer</t>
  </si>
  <si>
    <t>Use of nitrification inhibitors</t>
  </si>
  <si>
    <t>Precision farming</t>
  </si>
  <si>
    <t>Arable land in temperate climate</t>
  </si>
  <si>
    <t>Organic soils</t>
  </si>
  <si>
    <t>Lay fallow</t>
  </si>
  <si>
    <t>Combustion modification and selective non-catalytic reduction on solid fuels fired industrial boilers and furnaces</t>
  </si>
  <si>
    <t>Combustion modification in fluidized bed combustion</t>
  </si>
  <si>
    <t>Fluidized bed combustion</t>
  </si>
  <si>
    <t>Manure treatment and manure distributed on soils</t>
  </si>
  <si>
    <t>[kt N]</t>
  </si>
  <si>
    <t>Fur animals</t>
  </si>
  <si>
    <t>Combustion modification and selective non-catalytic reduction on oil and gas industrial boilers and furnaces</t>
  </si>
  <si>
    <t>Other N2O emissions</t>
  </si>
  <si>
    <t>[kt N2O]</t>
  </si>
  <si>
    <t>adipic acid production</t>
  </si>
  <si>
    <t>Catalytic reduction (selective or non-selective)</t>
  </si>
  <si>
    <t>Twin reduction system in parallel avoids N2O leakage</t>
  </si>
  <si>
    <t>Nitric acid</t>
  </si>
  <si>
    <t>Best available technology as implemented in plant in Graz, Austria</t>
  </si>
  <si>
    <t>Mass of Nitrogen added</t>
  </si>
  <si>
    <t>Deep injection of manure (sum of LNA_high and 50% each of LNA_low and CS_LNA)</t>
  </si>
  <si>
    <t>use of nitrous oxide</t>
  </si>
  <si>
    <t>Combined application of N2O with other aenesthetics</t>
  </si>
  <si>
    <t>Improved removal efficiency of technology reducing N2O</t>
  </si>
  <si>
    <t>Exchange N2O by the aenesthetics</t>
  </si>
  <si>
    <t>Optimize process parameters towards low N2O yield</t>
  </si>
  <si>
    <t>n2o</t>
  </si>
  <si>
    <t>Combustion modification on solid fuels fired industrial boilers and furnaces</t>
  </si>
  <si>
    <t>Combustion modification on existing brown coal power plants</t>
  </si>
  <si>
    <t>Combustion modification and selective catalytic reduction on existing brown coal power plants</t>
  </si>
  <si>
    <t>Selective catalytic reduction on new brown coal power plants</t>
  </si>
  <si>
    <t>Combustion modification on oil and gas industrial boilers and furnaces</t>
  </si>
  <si>
    <t>Comb. modification on gas use in commercial sector</t>
  </si>
  <si>
    <t>Combustion modification on gas use in commercial and residential sectors</t>
  </si>
  <si>
    <t>Combustion modification on existing oil and gas power plants</t>
  </si>
  <si>
    <t>Combustion modification on gasoil use in commercial sector</t>
  </si>
  <si>
    <t>Combustion modification on gasoil use in commercial and residential sectors</t>
  </si>
  <si>
    <t>Combustion modification on existing hard coal power plants</t>
  </si>
  <si>
    <t>Combustion modification and selective catalytic reduction on existing hard coal power plants</t>
  </si>
  <si>
    <t>Combustion modification on heavy fuel oil use in commercial sector</t>
  </si>
  <si>
    <t>Other NOx emissions</t>
  </si>
  <si>
    <t>[kt NOx]</t>
  </si>
  <si>
    <t>Stage 1 - Process NOx control</t>
  </si>
  <si>
    <t>Stage 2 - Process NOx control</t>
  </si>
  <si>
    <t>Stage 3 - Process NOx control</t>
  </si>
  <si>
    <t>Sulfuric acid</t>
  </si>
  <si>
    <t>Selective non-catalytic reduction on other biomass and waste fuels for existing powerplants</t>
  </si>
  <si>
    <t>Selective non-catalytic reduction on other biomass and waste fuels for new powerplants</t>
  </si>
  <si>
    <t>Renewable energy other than biomass</t>
  </si>
  <si>
    <t>Power &amp; district heat plants (total); used for reporting total fossil fuels inputs, inputs of non-fossil fuels as well as total electricity and heat generation</t>
  </si>
  <si>
    <t>nox</t>
  </si>
  <si>
    <t>pm2.5</t>
  </si>
  <si>
    <t>pm10</t>
  </si>
  <si>
    <t>Industry - wet flue gases desulphurisation</t>
  </si>
  <si>
    <t>In-furnace control - limestone injection</t>
  </si>
  <si>
    <t>Wet flue gases desulphurisation (retrofitted)</t>
  </si>
  <si>
    <t>Wet flue gases desulphurisation</t>
  </si>
  <si>
    <t>High efficiency flue gases desulphurisation</t>
  </si>
  <si>
    <t>Low sulphur coke (0.6 %S)</t>
  </si>
  <si>
    <t>Low sulphur gasoline (0.001 %S)</t>
  </si>
  <si>
    <t>Low sulphur coal (0.6 %S)</t>
  </si>
  <si>
    <t>Low sulphur fuel oil (0.6 %S)</t>
  </si>
  <si>
    <t>Fuel switching for SO2 for PP_ENG sectors</t>
  </si>
  <si>
    <t>Low sulphur diesel oil - stage 1 (0.2 % S)</t>
  </si>
  <si>
    <t>Low sulphur diesel oil - stage 2 (0.045 % S)</t>
  </si>
  <si>
    <t>Low sulphur diesel oil - stage 3 (0.001 % S)</t>
  </si>
  <si>
    <t>OOther SO2 emissions</t>
  </si>
  <si>
    <t>[kt SO2]</t>
  </si>
  <si>
    <t>Stage 1 - Process SO2 control</t>
  </si>
  <si>
    <t>Stage 2 - Process SO2 control</t>
  </si>
  <si>
    <t>Stage 3 - Process SO2 control</t>
  </si>
  <si>
    <t>sox</t>
  </si>
  <si>
    <t>Adhesives</t>
  </si>
  <si>
    <t>Industrial application of adhesives (high performance)</t>
  </si>
  <si>
    <t>Activated carbon adsorption</t>
  </si>
  <si>
    <t>Incineration</t>
  </si>
  <si>
    <t>Industrial application of adhesives (traditional)</t>
  </si>
  <si>
    <t>Emulsions, water-based dispersion paints</t>
  </si>
  <si>
    <t>Hot melts or UV cross-linking acrylates or electron beam curing systems (solids content 100%)</t>
  </si>
  <si>
    <t>Covers on oil/water separators</t>
  </si>
  <si>
    <t>Leak detection and repair program, stage I</t>
  </si>
  <si>
    <t>Combination of the above options</t>
  </si>
  <si>
    <t>Leak detection and repair program, stage II</t>
  </si>
  <si>
    <t>Coating</t>
  </si>
  <si>
    <t>Leather coating</t>
  </si>
  <si>
    <t>Bioflitration</t>
  </si>
  <si>
    <t>Use of water based coating</t>
  </si>
  <si>
    <t>Emissions of NMVOC</t>
  </si>
  <si>
    <t>Production &amp; distribution of natural gas</t>
  </si>
  <si>
    <t>[kt VOC]</t>
  </si>
  <si>
    <t>Production &amp; distribution of natural gas - new mains</t>
  </si>
  <si>
    <t>Extraction of oil (incl delivery to terminals)</t>
  </si>
  <si>
    <t>Improved ignition systems on flares</t>
  </si>
  <si>
    <t>Vapour balancing on tankers and loading facilities</t>
  </si>
  <si>
    <t>Vapour balancing and alternatives for venting and flaring</t>
  </si>
  <si>
    <t>Vapour balancing and alternatives for venting</t>
  </si>
  <si>
    <t>Alternatives and increased recovery for venting</t>
  </si>
  <si>
    <t>Extraction of oil (incl delivery to terminals; with recovery)</t>
  </si>
  <si>
    <t>Other industrial use of solvents</t>
  </si>
  <si>
    <t>Agrochemicals - new products</t>
  </si>
  <si>
    <t>Process modification</t>
  </si>
  <si>
    <t>Primary and new agrochemical products</t>
  </si>
  <si>
    <t>Other industrial sources</t>
  </si>
  <si>
    <t>Switch from cutback to emulsion bitumens (road paving)</t>
  </si>
  <si>
    <t>Good housekeeping</t>
  </si>
  <si>
    <t>Good houseking in steel industry and switch to emulsion bitumen</t>
  </si>
  <si>
    <t>Inorganic chemical industry</t>
  </si>
  <si>
    <t>Organic chemical industry - storage</t>
  </si>
  <si>
    <t>Internal floating covers or secondary seals</t>
  </si>
  <si>
    <t>Internal floating covers/sec.seals,vapour recovery (single stage)</t>
  </si>
  <si>
    <t>Internal floating covers/sec.seals,vapour recovery (double stage)</t>
  </si>
  <si>
    <t>Vapour recovery unit (single stage)</t>
  </si>
  <si>
    <t>Vapour recovery unit (double stage)</t>
  </si>
  <si>
    <t>Other NMVOC emissions</t>
  </si>
  <si>
    <t>Controlling solvent emissions VOC</t>
  </si>
  <si>
    <t>Organic chemical industry - downstream units</t>
  </si>
  <si>
    <t>Leak detection and repair program, stage III</t>
  </si>
  <si>
    <t>Leak detection and repair program, stage IV</t>
  </si>
  <si>
    <t>Waste treatment and disposal</t>
  </si>
  <si>
    <t>Improved Landfills</t>
  </si>
  <si>
    <t>Enamelled wire</t>
  </si>
  <si>
    <t>Winding wire coating</t>
  </si>
  <si>
    <t>Primary (lower solvent content of enamel and reduced fugitive emissions) and secondary measures (increased efficiency of the oven)</t>
  </si>
  <si>
    <t>Ethylene and Propylene</t>
  </si>
  <si>
    <t>Steam cracking (ethylene &amp; propylene production)</t>
  </si>
  <si>
    <t>Expandable polystyrene beads consumption</t>
  </si>
  <si>
    <t>Polystyrene processing</t>
  </si>
  <si>
    <t>Low pentane (4%) expandable beads</t>
  </si>
  <si>
    <t>6% Pentane expandable beads (85%) and recycled EPS waste (15%)</t>
  </si>
  <si>
    <t>Gasoline distribution - service stations</t>
  </si>
  <si>
    <t>Stage II and IB at service station</t>
  </si>
  <si>
    <t>Stage IB controls at service stations</t>
  </si>
  <si>
    <t>Stage II controls at service stations</t>
  </si>
  <si>
    <t>Gasoline storage &amp; distribution (excl. gasoline stations)</t>
  </si>
  <si>
    <t>IFC and Stage IA (double stage) controls</t>
  </si>
  <si>
    <t>IFC and Stage IA (single stage) controls</t>
  </si>
  <si>
    <t>Stage IA (double stage) at gasoline depots</t>
  </si>
  <si>
    <t>Stage IA (single stage) at gasoline depots</t>
  </si>
  <si>
    <t>Gasoline storage &amp; distribution (excl. transport sector)</t>
  </si>
  <si>
    <t>Non-road gasoline engines - evaporative</t>
  </si>
  <si>
    <t>Road - gasoline engines - evaporative</t>
  </si>
  <si>
    <t>Cars - evaporative</t>
  </si>
  <si>
    <t>Light duty vehicles - evaporative</t>
  </si>
  <si>
    <t>Printing inks</t>
  </si>
  <si>
    <t>Offset printing (existing)</t>
  </si>
  <si>
    <t>Enclosure and incineration</t>
  </si>
  <si>
    <t>[kt INK]</t>
  </si>
  <si>
    <t>Primary measures in offset printing, incl. enclosure</t>
  </si>
  <si>
    <t>Primary measures (offset) and incineration</t>
  </si>
  <si>
    <t>Primary measures (offset) and solvent free inks</t>
  </si>
  <si>
    <t>Solvent free inks and solvent management plant</t>
  </si>
  <si>
    <t>Offset printing (new)</t>
  </si>
  <si>
    <t>Flexography &amp; rotogravure - packaging</t>
  </si>
  <si>
    <t>Enclosure and adsorption</t>
  </si>
  <si>
    <t>Low solvent inks and enclosure</t>
  </si>
  <si>
    <t>Low solvent inks, enclosure and adsorption</t>
  </si>
  <si>
    <t>Low solvent inks, enclosure and incineration</t>
  </si>
  <si>
    <t>Low solvent or water based inks</t>
  </si>
  <si>
    <t>Low solvent/water based inks, enclosure and adsorption</t>
  </si>
  <si>
    <t>Low solvent/water based inks, enclosure and incineration</t>
  </si>
  <si>
    <t>Cat.A</t>
  </si>
  <si>
    <t>Water based inks</t>
  </si>
  <si>
    <t>Water based inks, enclosure and adsorption</t>
  </si>
  <si>
    <t>Water based inks, enclosure and incineration</t>
  </si>
  <si>
    <t>Flexography &amp; rotogravure - packaging (new inst.)</t>
  </si>
  <si>
    <t>Water bsaed inks, incineration (for new inst. with enclosure)</t>
  </si>
  <si>
    <t>Rotogravure in publication (existing)</t>
  </si>
  <si>
    <t>Rotogravure in publication (new)</t>
  </si>
  <si>
    <t>Screen printing (existing)</t>
  </si>
  <si>
    <t>Water based inks and biofiltration (large inst.)</t>
  </si>
  <si>
    <t>Screen printing (new)</t>
  </si>
  <si>
    <t>Paint and glue produced</t>
  </si>
  <si>
    <t>Products incorporating solvents</t>
  </si>
  <si>
    <t>Basic emissions management techniques</t>
  </si>
  <si>
    <t>[kt PG]</t>
  </si>
  <si>
    <t>Upgrade of the condensation units or carbon adsorption and solvent recovery</t>
  </si>
  <si>
    <t>Paint use</t>
  </si>
  <si>
    <t>Decorative paints</t>
  </si>
  <si>
    <t>Simulation of changes in paint formulation and application patterns between 1990 and 2000</t>
  </si>
  <si>
    <t>Simulation of possible developments beyond Product Directive</t>
  </si>
  <si>
    <t>Simulation of changes in paint formulation and application patterns in order to comply with the EU Product Directive</t>
  </si>
  <si>
    <t>Industrial paint use (continuous processes)</t>
  </si>
  <si>
    <t>Use of improved solvent based paints (55%), application efficiency as above</t>
  </si>
  <si>
    <t>Powder coating system (solvent free)</t>
  </si>
  <si>
    <t>Use of water based paints (5%): application efficiency as above</t>
  </si>
  <si>
    <t>Industrial paint use (other)</t>
  </si>
  <si>
    <t>Use of current standard solvent based paints (60% solvent content) and application efficiency 65%</t>
  </si>
  <si>
    <t>Industrial paint use (plastic parts)</t>
  </si>
  <si>
    <t>Use of traditional solvent based paints but improved application efficiency up to 65%</t>
  </si>
  <si>
    <t>Vehicle refinishing</t>
  </si>
  <si>
    <t>Improved application (HVLP), gunwash, SMP</t>
  </si>
  <si>
    <t>Primary measures and 25% of high solids and water based paints</t>
  </si>
  <si>
    <t>Primary measures and 40% high solids, 60% water based paints</t>
  </si>
  <si>
    <t>Vehicle refinishing (new installations)</t>
  </si>
  <si>
    <t>Domestic use of solvents (other than paint)</t>
  </si>
  <si>
    <t>Product reformulation</t>
  </si>
  <si>
    <t>Reformulation of products (stage 1 - see BIPRO, 2002 study; researched options)</t>
  </si>
  <si>
    <t>Reformulation of products (stage 2 - see BIPRO, 2002 study; feasible but more expensive options)</t>
  </si>
  <si>
    <t>Reformulation of products (stage 3 - see BIPRO, 2002 study; more work required on real potential, options might be prohibitively expensive)</t>
  </si>
  <si>
    <t>Food and drink industry</t>
  </si>
  <si>
    <t>(De)Waxing and underbody treatment of vehicles</t>
  </si>
  <si>
    <t>PVC produced by suspension process</t>
  </si>
  <si>
    <t>Polyvinylchloride produceduction by suspension process</t>
  </si>
  <si>
    <t>Stripping and vent gas treatment</t>
  </si>
  <si>
    <t>STVNT plus leak detection and repair program to reduce fugitive emisisons</t>
  </si>
  <si>
    <t>STVNT plus optimization of emission treatment</t>
  </si>
  <si>
    <t>Synthetic rubber</t>
  </si>
  <si>
    <t>Synthetic rubber production</t>
  </si>
  <si>
    <t>Use of 30% solvent based additives and 70% low solvent additives (90% vulcanized rubber and 10% thermoplastic rubber produced)</t>
  </si>
  <si>
    <t>Use of 10% solvent based additives and 90% low solvent additives (90% vulcanized rubber and 10% thermoplastic rubber produced)</t>
  </si>
  <si>
    <t>Use of 30% solvent based additives and 70% low solvent additives (100% vulcanized rubber produced)</t>
  </si>
  <si>
    <t>Coated surface</t>
  </si>
  <si>
    <t>Coil coating</t>
  </si>
  <si>
    <t>[mln m2]</t>
  </si>
  <si>
    <t>Modernized plant (lower fugitives) and improved thermal oxidation</t>
  </si>
  <si>
    <t>Wood coating</t>
  </si>
  <si>
    <t>High solids coating systems (20% solvent content), application process with an efficiency of 35%</t>
  </si>
  <si>
    <t>High solids coating systems (20% solvent content), application process with an efficiency of 75%</t>
  </si>
  <si>
    <t>Low solids systems (80% solvent content) and application process with an efficiency of 75% (electrostatic, roller coating, curtain coating, dipping)</t>
  </si>
  <si>
    <t>Medium solids systems (55% solvent content), conventional application process with an efficiency of 35%</t>
  </si>
  <si>
    <t>Medium solids systems (55% solvent content), application process with an efficiency of 75%</t>
  </si>
  <si>
    <t>Very high solids systems (5% solvent content), application process with an efficiency of 35%</t>
  </si>
  <si>
    <t>Very high solids systems (5% solvent content), application process with an efficiency of 75%</t>
  </si>
  <si>
    <t>Seeds</t>
  </si>
  <si>
    <t>Fat and oil extraction (seeds)</t>
  </si>
  <si>
    <t>Schumacher type desolventiser-toaster-dryer-cooler plus an old hexane recovery section</t>
  </si>
  <si>
    <t>Schumacher type desolventiser-toaster-dryer-cooler plus a new hexane recovery section and process optimization</t>
  </si>
  <si>
    <t>Shoes</t>
  </si>
  <si>
    <t>Manufacturing of shoes</t>
  </si>
  <si>
    <t>[mln pairs]</t>
  </si>
  <si>
    <t>Good housekeeping and substitution (60% solvent based and 40% water based adhesives)</t>
  </si>
  <si>
    <t>As SPRM plus automatic application</t>
  </si>
  <si>
    <t>Solvent use</t>
  </si>
  <si>
    <t>Degreasing</t>
  </si>
  <si>
    <t>[kt SLV]</t>
  </si>
  <si>
    <t>Basic emissions management techniques and carbon adsorption</t>
  </si>
  <si>
    <t>Closed (sealed) degreaser: use of A3 solvents</t>
  </si>
  <si>
    <t>Closed (sealed) degreaser: use of chlorinated solvents</t>
  </si>
  <si>
    <t>Closed (sealed) degreaser: use of fluoro (HFC, HFE) solvents</t>
  </si>
  <si>
    <t>Cold cleaner</t>
  </si>
  <si>
    <t>Water based cleaning process</t>
  </si>
  <si>
    <t>Degreasing (new installations)</t>
  </si>
  <si>
    <t>Pharmaceutical industry</t>
  </si>
  <si>
    <t>Primary measures paskage one and low level employment of end-of-pipe measures (incl. thermal incineration, condensation, and other)</t>
  </si>
  <si>
    <t>Primary measures paskage two and high level employment of end-of-pipe measures (incl. thermal incineration, carbon adsorption, condensation, and other)</t>
  </si>
  <si>
    <t>Textiles (clothing)</t>
  </si>
  <si>
    <t>Dry cleaning</t>
  </si>
  <si>
    <t>[kt TEX]</t>
  </si>
  <si>
    <t>Conventional closed circuit machine</t>
  </si>
  <si>
    <t>Hydrocarbon machine</t>
  </si>
  <si>
    <t>New generation closed circuit machine</t>
  </si>
  <si>
    <t>Water cleaning</t>
  </si>
  <si>
    <t>Dry cleaning (new installations)</t>
  </si>
  <si>
    <t>Wood treated</t>
  </si>
  <si>
    <t>Wood preservation (excl. creosote)</t>
  </si>
  <si>
    <t>[mln m3]</t>
  </si>
  <si>
    <t>VIS plus optimisation of the process</t>
  </si>
  <si>
    <t>Improved application technique (vacuum impregnation system)</t>
  </si>
  <si>
    <t>Use of water based preservatives (conventional application methods)</t>
  </si>
  <si>
    <t>Wood preservation (creosote)</t>
  </si>
  <si>
    <t>Tyres</t>
  </si>
  <si>
    <t>Tyre production</t>
  </si>
  <si>
    <t>New process</t>
  </si>
  <si>
    <t>Process optimization</t>
  </si>
  <si>
    <t>Vehicles</t>
  </si>
  <si>
    <t>Vehicles manufacturing</t>
  </si>
  <si>
    <t>Adsorption, incineration</t>
  </si>
  <si>
    <t>[kveh]</t>
  </si>
  <si>
    <t>Process modification and substitution</t>
  </si>
  <si>
    <t>Process modification, substitution, adsorption, incineration</t>
  </si>
  <si>
    <t>Vehicles manufacturing (new plants)</t>
  </si>
  <si>
    <t>voc</t>
  </si>
  <si>
    <t>oc</t>
  </si>
  <si>
    <t>pollutant</t>
  </si>
  <si>
    <t>Sum of Emission factor [kt/act.unit]</t>
  </si>
  <si>
    <t>Count of Emission factor [kt/act.unit]</t>
  </si>
  <si>
    <t>[% of fuel use/activity]</t>
  </si>
  <si>
    <t>n.a</t>
  </si>
  <si>
    <t>Model Sector</t>
  </si>
  <si>
    <t>Model Fuel Type</t>
  </si>
  <si>
    <t>hdvs</t>
  </si>
  <si>
    <t>industry</t>
  </si>
  <si>
    <t>ldvs</t>
  </si>
  <si>
    <t>PP_EX_WB</t>
  </si>
  <si>
    <t>non-IGGC new plant with CCS</t>
  </si>
  <si>
    <t>Power &amp; district heat plants - IGCC with CCS</t>
  </si>
  <si>
    <t>Diesel generator sets</t>
  </si>
  <si>
    <t>Sum</t>
  </si>
  <si>
    <t>Bagasse</t>
  </si>
  <si>
    <t>Geothermal</t>
  </si>
  <si>
    <t>Small hydro power</t>
  </si>
  <si>
    <t>Solar photovoltaic</t>
  </si>
  <si>
    <t>Solar thermal</t>
  </si>
  <si>
    <t>Wind</t>
  </si>
  <si>
    <t>Heat</t>
  </si>
  <si>
    <t>Share</t>
  </si>
  <si>
    <t>2015 Control Share</t>
  </si>
  <si>
    <t>so2</t>
  </si>
  <si>
    <t>buildings</t>
  </si>
  <si>
    <t>pm</t>
  </si>
  <si>
    <t>Stage 4 (2-stroke)</t>
  </si>
  <si>
    <t>Stage 5 (2-stroke)</t>
  </si>
  <si>
    <t>Stage 6 (2-stroke)</t>
  </si>
  <si>
    <t>Stage 4 (4-stroke)</t>
  </si>
  <si>
    <t>Stage 5 (4-stroke)</t>
  </si>
  <si>
    <t>Stage 6 (4-stroke)</t>
  </si>
  <si>
    <t>CC Name</t>
  </si>
  <si>
    <t>Short Pollutant</t>
  </si>
  <si>
    <t>2015 Control Share Adjusted</t>
  </si>
  <si>
    <t>&lt;industry for biomass</t>
  </si>
  <si>
    <t>Power Plant Share</t>
  </si>
  <si>
    <t>gram per kiloton</t>
  </si>
  <si>
    <t>btu per PJ</t>
  </si>
  <si>
    <t>kt per PJ to gram per btu</t>
  </si>
  <si>
    <t>All emissions factors except certain transportation sector factors</t>
  </si>
  <si>
    <t>IIASA</t>
  </si>
  <si>
    <t>GAINS Online</t>
  </si>
  <si>
    <t>http://gains.iiasa.ac.at/models/gains_models3.html</t>
  </si>
  <si>
    <t>G20 model, with emissions factors, technology penetrations and power plant shares from Eclipse_V5a_CLE_base</t>
  </si>
  <si>
    <t>All other emissions factors</t>
  </si>
  <si>
    <t>We use emission intensities by pollutant by fuel from the IIASA GAINS model, which</t>
  </si>
  <si>
    <t>fuel. Where data is unavailable, we supplement with the GREET model using US values.</t>
  </si>
  <si>
    <t>For non-Transportation sectors, GAINS disaggregates emissions indices by type of technology</t>
  </si>
  <si>
    <t>that is combusting the fuel.  We use a weighted average technology share from 2015</t>
  </si>
  <si>
    <t>in each sector in our model.  This is, of course, an approximation.</t>
  </si>
  <si>
    <t>Although GAINS has Emissions Indices time series with future points</t>
  </si>
  <si>
    <t>we use data from a start year of 2015.</t>
  </si>
  <si>
    <t>This greatly reduces the number of input data tables we need to generate and</t>
  </si>
  <si>
    <t>We assume our input data for fuel use data is expressed in BTUs of fuel burned</t>
  </si>
  <si>
    <t>throughout the model.</t>
  </si>
  <si>
    <t>See "Key to Data Locs" tab and yellow highilghted fuels on the output tabs for specific references to data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</si>
</sst>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3" formatCode="0.00000000"/>
  </numFmts>
  <fonts count="2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sz val="11"/>
      <name val="Calibri"/>
      <family val="2"/>
      <scheme val="minor"/>
    </font>
    <font>
      <sz val="11"/>
      <color theme="0" tint="-0.249977111117893"/>
      <name val="Calibri"/>
      <family val="2"/>
      <scheme val="minor"/>
    </font>
    <font>
      <sz val="11"/>
      <color rgb="FFFF0000"/>
      <name val="Calibri"/>
      <family val="2"/>
      <scheme val="minor"/>
    </font>
    <font>
      <i/>
      <sz val="11"/>
      <name val="Calibri"/>
      <family val="2"/>
      <scheme val="minor"/>
    </font>
  </fonts>
  <fills count="19">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rgb="FFFFC000"/>
        <bgColor indexed="64"/>
      </patternFill>
    </fill>
    <fill>
      <patternFill patternType="solid">
        <fgColor theme="4" tint="0.79998168889431442"/>
        <bgColor theme="4" tint="0.79998168889431442"/>
      </patternFill>
    </fill>
  </fills>
  <borders count="1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cellStyleXfs>
  <cellXfs count="657">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0" fontId="0" fillId="0" borderId="0" xfId="0" pivotButton="1"/>
    <xf numFmtId="0" fontId="0" fillId="0" borderId="0" xfId="0" applyNumberFormat="1"/>
    <xf numFmtId="0" fontId="2" fillId="7" borderId="0" xfId="0" applyFont="1" applyFill="1"/>
    <xf numFmtId="0" fontId="0" fillId="4" borderId="0" xfId="0" applyFill="1"/>
    <xf numFmtId="0" fontId="0" fillId="0" borderId="0" xfId="0" applyFill="1"/>
    <xf numFmtId="0" fontId="0" fillId="0" borderId="0" xfId="0" applyFont="1"/>
    <xf numFmtId="0" fontId="2" fillId="17" borderId="17" xfId="0" applyFont="1" applyFill="1" applyBorder="1"/>
    <xf numFmtId="0" fontId="17" fillId="0" borderId="0" xfId="0" applyFont="1"/>
    <xf numFmtId="0" fontId="2" fillId="7" borderId="0" xfId="0" applyFont="1" applyFill="1" applyBorder="1"/>
    <xf numFmtId="0" fontId="2" fillId="18" borderId="18" xfId="0" applyFont="1" applyFill="1" applyBorder="1"/>
    <xf numFmtId="175" fontId="0" fillId="0" borderId="0" xfId="0" applyNumberFormat="1"/>
    <xf numFmtId="167" fontId="0" fillId="0" borderId="0" xfId="0" applyNumberFormat="1"/>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11" fontId="0" fillId="9" borderId="0" xfId="0" applyNumberFormat="1" applyFont="1" applyFill="1" applyBorder="1" applyAlignment="1"/>
    <xf numFmtId="0" fontId="0" fillId="0" borderId="0" xfId="0" applyBorder="1" applyAlignment="1"/>
    <xf numFmtId="170" fontId="18" fillId="0" borderId="0" xfId="0" applyNumberFormat="1" applyFont="1"/>
    <xf numFmtId="0" fontId="0" fillId="7" borderId="0" xfId="0" applyFill="1"/>
    <xf numFmtId="0" fontId="18" fillId="0" borderId="0" xfId="0" applyFont="1"/>
    <xf numFmtId="0" fontId="16" fillId="0" borderId="0" xfId="0" applyFont="1"/>
    <xf numFmtId="170" fontId="19" fillId="0" borderId="0" xfId="0" applyNumberFormat="1" applyFont="1"/>
    <xf numFmtId="183" fontId="0" fillId="0" borderId="0" xfId="0" applyNumberFormat="1"/>
    <xf numFmtId="183" fontId="18" fillId="0" borderId="0" xfId="0" applyNumberFormat="1" applyFont="1"/>
    <xf numFmtId="0" fontId="0" fillId="7" borderId="0" xfId="0" applyNumberFormat="1" applyFill="1"/>
    <xf numFmtId="170" fontId="16" fillId="0" borderId="0" xfId="0" applyNumberFormat="1" applyFont="1" applyFill="1"/>
    <xf numFmtId="170" fontId="19" fillId="0" borderId="0" xfId="0" applyNumberFormat="1" applyFont="1" applyFill="1"/>
    <xf numFmtId="0" fontId="0" fillId="4" borderId="0" xfId="0" applyFill="1" applyAlignment="1">
      <alignment horizontal="right"/>
    </xf>
    <xf numFmtId="170" fontId="0" fillId="0" borderId="0" xfId="0" applyNumberFormat="1" applyFill="1"/>
    <xf numFmtId="0" fontId="0" fillId="0" borderId="0" xfId="0" applyAlignment="1">
      <alignment wrapText="1"/>
    </xf>
  </cellXfs>
  <cellStyles count="7">
    <cellStyle name="Comma" xfId="1" builtinId="3"/>
    <cellStyle name="Hyperlink" xfId="3" builtinId="8"/>
    <cellStyle name="Normal" xfId="0" builtinId="0"/>
    <cellStyle name="Normal 21" xfId="5"/>
    <cellStyle name="Normal 40" xfId="6"/>
    <cellStyle name="Normal_Fuel trans V1" xfId="4"/>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3255.576263425923" createdVersion="6" refreshedVersion="6" minRefreshableVersion="3" recordCount="9874">
  <cacheSource type="worksheet">
    <worksheetSource ref="A1:F9875" sheet="GAINS Emissions Factors"/>
  </cacheSource>
  <cacheFields count="6">
    <cacheField name="Fuel Activity" numFmtId="0">
      <sharedItems count="79">
        <s v="Road abrasion"/>
        <s v="Agricultural residues"/>
        <s v="Brown coal/lignite grade 1"/>
        <s v="Brown coal/lignite grade 2 (also peat)"/>
        <s v="Biogas"/>
        <s v="Biomass gasification"/>
        <s v="Brake wear"/>
        <s v="Charcoal"/>
        <s v="Derived coal (coke, briquettes)"/>
        <s v="Dung"/>
        <s v="Fuelwood"/>
        <s v="Gaseous fuels"/>
        <s v="Gasoline"/>
        <s v="Hydrogen"/>
        <s v="Hard coal, grade 1"/>
        <s v="Hard coal, grade 2"/>
        <s v="Hard coal, grade 3"/>
        <s v="Heavy fuel oil"/>
        <s v="Leaded gasoline"/>
        <s v="Liquefied petroleum gas"/>
        <s v="Diesel"/>
        <s v="No fuel use"/>
        <s v="Biomass fuels"/>
        <s v="Other biomass and waste fuels"/>
        <s v="Tyre wear"/>
        <s v="Activity at 10yr before the respective - present year, i.e. 1980 and 1985 - Used to emulate stocks (pools) of landfilled waste"/>
        <s v="Activity at 20yr before the respective - present year, i.e. 1970 and 1975 - Used to emulate stocks (pools) of landfilled waste"/>
        <s v="Area of activity"/>
        <s v="Buffalos"/>
        <s v="Coalbed gas"/>
        <s v="Camels"/>
        <s v="Crude oil"/>
        <s v="Dairy cows - liquid systems"/>
        <s v="Dairy cows - liquid (slurry) systems - enteric fermentation"/>
        <s v="Dairy cows - solid systems"/>
        <s v="forest, grassland burning"/>
        <s v="Horses"/>
        <s v="Laying hens"/>
        <s v="Other cattle - liquid systems"/>
        <s v="Other cattle - liquid (slurry) systems - enteric fermentation"/>
        <s v="Other poultry"/>
        <s v="Other cattle - solid systems"/>
        <s v="Pigs - liquid systems"/>
        <s v="Population"/>
        <s v="Pigs - solid systems"/>
        <s v="Sheep and goats"/>
        <s v="Shale gas"/>
        <s v="Tight gas"/>
        <s v="Black liquor"/>
        <s v="Natural gas"/>
        <s v="Waste fuels, non-renewable"/>
        <s v="Waste fuel, renewable"/>
        <s v="Fluorinated greenhouse gas"/>
        <s v="Hydrochlorofluorocarbon"/>
        <s v="Hydrofluorocarbon"/>
        <s v="Perfluorocarbons"/>
        <s v="Sulfur hexafluoride"/>
        <s v="Fur animals"/>
        <s v="Mass of Nitrogen added"/>
        <s v="Renewable energy other than biomass"/>
        <s v="Adhesives"/>
        <s v="Coating"/>
        <s v="Emissions of NMVOC"/>
        <s v="Enamelled wire"/>
        <s v="Ethylene and Propylene"/>
        <s v="Expandable polystyrene beads consumption"/>
        <s v="Printing inks"/>
        <s v="Paint and glue produced"/>
        <s v="Paint use"/>
        <s v="PVC produced by suspension process"/>
        <s v="Synthetic rubber"/>
        <s v="Coated surface"/>
        <s v="Seeds"/>
        <s v="Shoes"/>
        <s v="Solvent use"/>
        <s v="Textiles (clothing)"/>
        <s v="Wood treated"/>
        <s v="Tyres"/>
        <s v="Vehicles"/>
      </sharedItems>
    </cacheField>
    <cacheField name="Sector" numFmtId="0">
      <sharedItems count="254">
        <s v="Buses"/>
        <s v="Heavy duty vehicles"/>
        <s v="Mopeds"/>
        <s v="Cars"/>
        <s v="Light duty vehicles"/>
        <s v="Motorcycles"/>
        <s v="Medium boilers (&lt;50MW) - automatic"/>
        <s v="Three-stone stove"/>
        <s v="Single house boilers (&lt;50 kW) - automatic"/>
        <s v="Cooking stoves"/>
        <s v="Heating stoves"/>
        <s v="Fuel conversion (grate firingr)"/>
        <s v="Fuel conversion (fluidized bed boiler)"/>
        <s v="Fuel conversion (pulverized bed boiler)"/>
        <s v="Medium boilers (&lt;1MW) - manual"/>
        <s v="Single house boilers (&lt;50 kW) - manual"/>
        <s v="Chemical industry (boilers)"/>
        <s v="Transformation sector (boilers)"/>
        <s v="Other industry (large coal boilers; &gt; 50 MWth )"/>
        <s v="Other industry (small coal boilers; &lt; 50 MWth )"/>
        <s v="Paper &amp; pulp (boilers)"/>
        <s v="Industry: Other combustion, grate firing"/>
        <s v="Industry: Other combustion, fluidized bed"/>
        <s v="Industry: Other combustion, pulverized"/>
        <s v="Nonenergy use of fuels"/>
        <s v="Power &amp; district heat plants - existing coal (&gt;50 MWth)"/>
        <s v="Power &amp; district heat plants - existing coal (&lt;50 MWth)"/>
        <s v="Power &amp; district heat plants - IGCC"/>
        <s v="IGGC new plant with CCS"/>
        <s v="Modern power plants (coal: ultra &amp;  supercritical; gas: CCGT)"/>
        <s v="Modern power plants (coal: ultra &amp; supercritical; gas: CCGT) with CCS"/>
        <s v="Power &amp; district heat plants - new coal (&gt;50 MWth)"/>
        <s v="Non-road, other"/>
        <s v="Residential-commercial"/>
        <s v="Fuel conversion - combustion"/>
        <s v="Other industry (boilers; liquid and gaseous fuels)"/>
        <s v="Industrial furnaces"/>
        <s v="Power &amp; district heat plants - existing (excl. coal)"/>
        <s v="Power &amp; district heat plants - new (excl. coal)"/>
        <s v="Fireplaces"/>
        <s v="Generator sets"/>
        <s v="Agriculture"/>
        <s v="Construction machinery"/>
        <s v="Other non-road machinery"/>
        <s v="Residential - kerosene lamps"/>
        <s v="Aviation - LTO"/>
        <s v="Inland waterways"/>
        <s v="2-stroke engines (non-road)"/>
        <s v="Railways"/>
        <s v="Coastal shipping, large vessels"/>
        <s v="Leaded gasoline"/>
        <s v="Coastal shipping, medium vessels"/>
        <s v="Ploughing, tilling, harvesting"/>
        <s v="Other cattle"/>
        <s v="Dairy cattle"/>
        <s v="Other livestock (sheep, horses)"/>
        <s v="Other agricultural emisisons"/>
        <s v="Pigs"/>
        <s v="Poultry"/>
        <s v="Large-scale gold production"/>
        <s v="Small-scale artisanal gold production"/>
        <s v="Construction activities"/>
        <s v="Brown coal mining"/>
        <s v="Hard coal mining"/>
        <s v="Mining: Bauxite, copper, iron ore, zinc ore, manganese ore, other"/>
        <s v="Other Hg emissions"/>
        <s v="Other PM emissions"/>
        <s v="Primary aluminum"/>
        <s v="Aluminum production - secondary"/>
        <s v="Basic oxygen furnace"/>
        <s v="Brick production"/>
        <s v="Briquettes production"/>
        <s v="Cast iron (grey iron foundries)"/>
        <s v="Cast iron (grey iron foundries) (fugitive)"/>
        <s v="Carbon black production"/>
        <s v="Cement and lime"/>
        <s v="Coke oven"/>
        <s v="Chlorine and caustic soda production by electrolysis using mercury cells"/>
        <s v="Electric arc furnace"/>
        <s v="Fertilizer production"/>
        <s v="Glass production (flat, blown, container glass)"/>
        <s v="Open hearth furnace"/>
        <s v="Lime production"/>
        <s v="Production of glass fiber, gypsum, PVC, other"/>
        <s v="Non-ferrous metals prod. (excl aluminum)"/>
        <s v="Agglomeration plant - pellets"/>
        <s v="Pig iron, blast furnace"/>
        <s v="Pig iron, blast furnace (fugitive)"/>
        <s v="Pulp and paper"/>
        <s v="Refineries"/>
        <s v="Agglomeration plant - sinter"/>
        <s v="Agglomeration plant - sinter (fugitive)"/>
        <s v="Small industrial and business facilities - fugitive"/>
        <s v="Meat frying, food preparation, BBQ"/>
        <s v="Cigarette smoking"/>
        <s v="Share of population cremated annualy"/>
        <s v="Fireworks"/>
        <s v="Storage &amp; handling of agricultural crops"/>
        <s v="Storage &amp; handling of coal"/>
        <s v="Storage &amp; handling of iron ore"/>
        <s v="Storage &amp; handling of N,P,K fertilizers"/>
        <s v="Storage &amp; handling of other industrial bulk products"/>
        <s v="Agricultural waste burning"/>
        <s v="Flaring in refineries"/>
        <s v="Trash burning"/>
        <s v="Waste composition: fraction of industrial waste from food (food, meat, beverages, tobacco) industry"/>
        <s v="Food, organic waste in MSW"/>
        <s v="Waste composition: fraction of industrial waste from other industry"/>
        <s v="Waste composition: fraction of industrial waste from paper and pulp industry"/>
        <s v="Waste composition: fraction of industrial waste from rubber production industry"/>
        <s v="Waste composition: fraction of industrial waste from textile industry"/>
        <s v="Waste composition: fraction of industrial waste from wood and wood products industry"/>
        <s v="Waste composition: fraction of other waste in MSW"/>
        <s v="Waste composition: fraction of paper in MSW"/>
        <s v="Municipal plastic waste"/>
        <s v="Waste composition: fraction of wood in MSW"/>
        <s v="Continously flooded rice cultivation area"/>
        <s v="Intermittently flooded rice cultivation area (&gt;3 days aeration during the vegetation period)"/>
        <s v="Upland (non-wetland) rice cultivation area"/>
        <s v="Production of oil or gas: emissions from unintended leakage during extraction"/>
        <s v="Production of oil or gas: venting of flaring of APG"/>
        <s v="Milk yield over 3000 kg/animal treshold"/>
        <s v="Forest"/>
        <s v="Grassland and soils"/>
        <s v="Fuel conversion - losses"/>
        <s v="Transmission of natural gas"/>
        <s v="Fugitive emissions from gas distribution to transport sector"/>
        <s v="Domestic aviation"/>
        <s v="Wastewater from food (incl. beverages and tobacco) manufacturing industry"/>
        <s v="Wastewater from organic chemical (non-food) manufacturing industry"/>
        <s v="Wastewater from paper and pulp manufacturing industry"/>
        <s v="Mining: Brown coal -post-mining emissions"/>
        <s v="Mining: Brown coal -pre-mining emissions"/>
        <s v="Mining: Brown coal -emissions released during mining"/>
        <s v="Mining: Hard coal -post-mining emissions"/>
        <s v="Mining: Hard coal -pre-mining emissions"/>
        <s v="Mining: Hard coal -emissions released during mining (ventilation air methane)"/>
        <s v="Other CH4 emissions not included separately in GAINS and statistical differences"/>
        <s v="Waste water treatment (domestic)"/>
        <s v="Other CO emissions not included separately in GAINS and statistical differences"/>
        <s v="Other industry (furnaces)"/>
        <s v="Other CO2 emissions not included separately in GAINS and statistical differences"/>
        <s v="Other F-gas industrial emissions  (activity given as other FGAS emissions in kt)"/>
        <s v="Other F-gas emissions  (activity given as other FGAS emissions in kt)"/>
        <s v="Aerosols"/>
        <s v="Commercial air conditioning using water chilling, emissions banked in equipment"/>
        <s v="Commercial air conditioning using water chilling, emissions from scrapped equipment"/>
        <s v="Commercial refrigeration, emissions banked in equipment"/>
        <s v="Commercial refrigeration, emissions from scrapped equipment"/>
        <s v="Domestic small hermetic refrigerators, emissions from scrapped equipment"/>
        <s v="Fire extinguishers, emissions banked in equipment"/>
        <s v="Fire extinguishers, emissions from scrapped equipment"/>
        <s v="Ground source heat pumps, emissions banked in equipment"/>
        <s v="Ground source heat pumps, emissions from scrapped equipment"/>
        <s v="Other (solvents, fire extinguishers, etc.)"/>
        <s v="Industrial refrigeration, including food and agricultural, emissions banked in equipment"/>
        <s v="Industrial refrigeration, including food and agricultural, emissions from scrapped equipment"/>
        <s v="Polyurethane one component foam"/>
        <s v="Other foam"/>
        <s v="Residential air conditioning using water chilling, emissions banked in equipment"/>
        <s v="Residential air conditioning using water chilling, emissions from scrapped equipment"/>
        <s v="Solvents used in precision, electronics and metal cleaning"/>
        <s v="Mobile air conditioning in buses, emissions banked in equipment"/>
        <s v="Mobile air conditioning in buses, emissions from scrapped equipment"/>
        <s v="Mobile air conditioning in heavy duty trucks, emissions banked in equipment"/>
        <s v="Mobile air conditioning in heavy duty trucks, emissions from scrapped equipment"/>
        <s v="Mobile air conditioning in cars, emissions banked in equipment"/>
        <s v="Mobile air conditioning in cars, emissions from scrapped equipment"/>
        <s v="Mobile air conditioning in light duty trucks, emissions banked in equipment"/>
        <s v="Mobile air conditioning in light duty trucks, emissions from scrapped equipment"/>
        <s v="Refrigerated transport, emissions banked in equipment"/>
        <s v="Refrigerated transport, emissions from scrapped equipment"/>
        <s v="HCFC-22 production for emissive use"/>
        <s v="HCFC-22 production for feedstock use"/>
        <s v="Primary aluminium production using Centre Worked Pre-bake Technology (CWPB) technology"/>
        <s v="Primary aluminium production using Point Feeder Pre-bake Technology (PFPB) technology"/>
        <s v="Primary aluminium production using Side Worked Pre-bake Technology (SWPB) technology"/>
        <s v="Primary aluminium production using Vertical Stud Soderberg (VSS) technology"/>
        <s v="PFC use in other applications including tyres, tennis balls, sport shoes and sometimes in the semiconductor industry"/>
        <s v="PFC use in semiconductor industry"/>
        <s v="SF6 use in high and mid voltage switches"/>
        <s v="SF6 use in magnesium production and casting"/>
        <s v="SF6 use in other applications including tyres, tennis balls, sport shoes and sometimes in the semiconductor industry"/>
        <s v="SF6 use in soundproof windows"/>
        <s v="Arable land in subboreal climate"/>
        <s v="Arable land in temperate climate"/>
        <s v="Organic soils"/>
        <s v="Manure treatment and manure distributed on soils"/>
        <s v="Other N2O emissions"/>
        <s v="adipic acid production"/>
        <s v="Nitric acid"/>
        <s v="use of nitrous oxide"/>
        <s v="Other NOx emissions"/>
        <s v="Sulfuric acid"/>
        <s v="Power &amp; district heat plants (total); used for reporting total fossil fuels inputs, inputs of non-fossil fuels as well as total electricity and heat generation"/>
        <s v="OOther SO2 emissions"/>
        <s v="Industrial application of adhesives (high performance)"/>
        <s v="Industrial application of adhesives (traditional)"/>
        <s v="Leather coating"/>
        <s v="Production &amp; distribution of natural gas"/>
        <s v="Production &amp; distribution of natural gas - new mains"/>
        <s v="Extraction of oil (incl delivery to terminals)"/>
        <s v="Extraction of oil (incl delivery to terminals; with recovery)"/>
        <s v="Other industrial use of solvents"/>
        <s v="Other industrial sources"/>
        <s v="Inorganic chemical industry"/>
        <s v="Organic chemical industry - storage"/>
        <s v="Other NMVOC emissions"/>
        <s v="Organic chemical industry - downstream units"/>
        <s v="Waste treatment and disposal"/>
        <s v="Winding wire coating"/>
        <s v="Steam cracking (ethylene &amp; propylene production)"/>
        <s v="Polystyrene processing"/>
        <s v="Gasoline distribution - service stations"/>
        <s v="Gasoline storage &amp; distribution (excl. gasoline stations)"/>
        <s v="Gasoline storage &amp; distribution (excl. transport sector)"/>
        <s v="Non-road gasoline engines - evaporative"/>
        <s v="Road - gasoline engines - evaporative"/>
        <s v="Cars - evaporative"/>
        <s v="Light duty vehicles - evaporative"/>
        <s v="Offset printing (existing)"/>
        <s v="Offset printing (new)"/>
        <s v="Flexography &amp; rotogravure - packaging"/>
        <s v="Flexography &amp; rotogravure - packaging (new inst.)"/>
        <s v="Rotogravure in publication (existing)"/>
        <s v="Rotogravure in publication (new)"/>
        <s v="Screen printing (existing)"/>
        <s v="Screen printing (new)"/>
        <s v="Products incorporating solvents"/>
        <s v="Decorative paints"/>
        <s v="Industrial paint use (continuous processes)"/>
        <s v="Industrial paint use (other)"/>
        <s v="Industrial paint use (plastic parts)"/>
        <s v="Vehicle refinishing"/>
        <s v="Vehicle refinishing (new installations)"/>
        <s v="Domestic use of solvents (other than paint)"/>
        <s v="Food and drink industry"/>
        <s v="(De)Waxing and underbody treatment of vehicles"/>
        <s v="Polyvinylchloride produceduction by suspension process"/>
        <s v="Synthetic rubber production"/>
        <s v="Coil coating"/>
        <s v="Wood coating"/>
        <s v="Fat and oil extraction (seeds)"/>
        <s v="Manufacturing of shoes"/>
        <s v="Degreasing"/>
        <s v="Degreasing (new installations)"/>
        <s v="Pharmaceutical industry"/>
        <s v="Dry cleaning"/>
        <s v="Dry cleaning (new installations)"/>
        <s v="Wood preservation (excl. creosote)"/>
        <s v="Wood preservation (creosote)"/>
        <s v="Tyre production"/>
        <s v="Vehicles manufacturing"/>
        <s v="Vehicles manufacturing (new plants)"/>
      </sharedItems>
    </cacheField>
    <cacheField name="Technology" numFmtId="0">
      <sharedItems count="351">
        <s v="No control"/>
        <s v="Cyclone"/>
        <s v="High efficiency deduster"/>
        <s v="High efficiency deduster for single house boiler using coal"/>
        <s v="Fan assisted cooking stove"/>
        <s v="Improved stove - biomass"/>
        <s v="New stove - biomass"/>
        <s v="Electrostatic precipitator: 1 field"/>
        <s v="Electrostatic precipitator: 2 fields"/>
        <s v="Coal single house boiler new"/>
        <s v="Briquette stove"/>
        <s v="Improved stove - coal"/>
        <s v="New stove - coal"/>
        <s v="High efficiency deduster - industrial combustion + S,N meas."/>
        <s v="Wet scrubber"/>
        <s v="High efficiency deduster - power plants + S,N meas."/>
        <s v="Fabric filters"/>
        <s v="Fabric filters - power plants with injection"/>
        <s v="Fabric filters - power plants + S,N meas."/>
        <s v="Improved fireplace"/>
        <s v="New fireplace"/>
        <s v="Pellet boiler"/>
        <s v="Biomass single house boiler improved"/>
        <s v="Biomass single house boiler new"/>
        <s v="Biomass single house boiler - pellets"/>
        <s v="Biomass single house boiler - pellets and electrostatic precipitator"/>
        <s v="New stove with electrostatic precipitator"/>
        <s v="Pellet stove"/>
        <s v="Pellet stove with electrostatic precipitator"/>
        <s v="EURO 1"/>
        <s v="EURO 2"/>
        <s v="EURO 3"/>
        <s v="EURO 4"/>
        <s v="EURO 5"/>
        <s v="EURO 6"/>
        <s v="Stage 1"/>
        <s v="Stage 2"/>
        <s v="Stage 3"/>
        <s v="Stage 1 (2-stroke)"/>
        <s v="Stage 2 (2-stroke)"/>
        <s v="Stage 3 (2-stroke)"/>
        <s v="Stage 1 (4-stroke)"/>
        <s v="Stage 2 (4-stroke)"/>
        <s v="Stage 3 (4-stroke)"/>
        <s v="Hurricane lamp"/>
        <s v="LED lamp"/>
        <s v="Good housekeeping: industrial oil boilers"/>
        <s v="Good housekeeping: domestic oil boilers"/>
        <s v="Stage 3A"/>
        <s v="Stage 3B"/>
        <s v="Stage 4"/>
        <s v="Stage 5"/>
        <s v="Combustion modification on large vessels using residual oil"/>
        <s v="Selective catalytic reduction on large vessels using residual oil"/>
        <s v="Combustion modification on large vessels using marine diesel fuel"/>
        <s v="Combustion modification on medium vessels using marine diesel fuel"/>
        <s v="Stage 3A with DPF"/>
        <s v="EURO I"/>
        <s v="EURO II"/>
        <s v="EURO III"/>
        <s v="EURO IV"/>
        <s v="EURO V"/>
        <s v="EURO VI"/>
        <s v="EURO VII"/>
        <s v="EURO 7 on light duty diesel road vehicles"/>
        <s v="EURO 6a/b"/>
        <s v="Low-till farming, alternative cereal harvesting"/>
        <s v="Feed modification (all livestock)"/>
        <s v="Hay-silage for cattle"/>
        <s v="A generic option for other animals - good practice"/>
        <s v="Free range poultry"/>
        <s v="High efficiency deduster with sulphor and nox control - industrial processes"/>
        <s v="Ban on open burning"/>
        <s v="Good practice in mining industry"/>
        <s v="Good practice: storage and handling"/>
        <s v="Spraying water at construction places"/>
        <s v="Generic, e.g. street washing"/>
        <s v="Down Draft Kiln"/>
        <s v="Fixed Chimeny Bull's Trench Kiln"/>
        <s v="Hoffman Kilns"/>
        <s v="Mix of Intermittent Downdraught (IDK) and Bull's Trench Kiln (BTK)"/>
        <s v="Moving Chimney Bull's Trench Kiln"/>
        <s v="Marques Kilns"/>
        <s v="Tunnel Kilns (Coal)"/>
        <s v="Tunnel Kiln with end of pipe abatement"/>
        <s v="Tunnel Kilns burning other fuels than coal"/>
        <s v="Vertical Shaft Brick Kiln with basic dust control"/>
        <s v="Zig-Zag kilns"/>
        <s v="Good practice: ind.process - stage 1 (fugitive)"/>
        <s v="Good practice: ind.process - stage 2 (fugitive)"/>
        <s v="Filters in households (kitchen)"/>
        <s v="Good practice in oil and gas industry - flaring"/>
        <s v="Food industry waste treated in anaerobic digestion plant with biogas recovery, upgrading and utilization"/>
        <s v="Food industry waste treated in compost"/>
        <s v="Food industry waste incinerated"/>
        <s v="Food industry waste diverted to landfill with gas recovery and flaring"/>
        <s v="Food industry waste diverted to landfill with gas recovery and utilization"/>
        <s v="Municiapl food waste treated in anaerobic digestion (biogasification) plants"/>
        <s v="Municipal food waste treated in household composts"/>
        <s v="Municipal food waste incinerated"/>
        <s v="Municipal food waste treated in large-scale (community/village-size) composts"/>
        <s v="Municipal food waste diverted to landfill with gas recovery and flaring"/>
        <s v="Municipal food waste diverted to landfill with gas recovery and utilization"/>
        <s v="Other industry waste incinerated"/>
        <s v="Other industry waste diverted to landfill with gas recovery and flaring"/>
        <s v="Other industry waste diverted to landfill with gas recovery and utilization"/>
        <s v="Pulp- and paper industry waste incinerated"/>
        <s v="Pulp- and paper industry waste recycled"/>
        <s v="Pulp- and paper industry waste diverted to landfill with gas recovery and flaring"/>
        <s v="Pulp- and paper industry waste diverted to landfill with gas recovery and utilization"/>
        <s v="Rubber industry waste incinerated"/>
        <s v="Rubber industry waste diverted to landfill with gas recovery and flaring"/>
        <s v="Rubber industry waste diverted to landfill with gas recovery and utilization"/>
        <s v="Textile industry waste incinerated"/>
        <s v="Textile industry waste diverted to landfill with gas recovery and flaring"/>
        <s v="Textile industry waste diverted to landfill with gas recovery and utilization"/>
        <s v="Wood industry waste incinerated"/>
        <s v="Wood industry waste recycling"/>
        <s v="Wood industry waste diverted to landfill with gas recovery and flaring"/>
        <s v="Wood industry waste diverted to landfill with gas recovery and utilization"/>
        <s v="Municipal other waste incinerated"/>
        <s v="Municipal other waste diverted to landfill with gas recovery and flaring"/>
        <s v="Municipal other waste diverted to landfill with gas recovery and utilization"/>
        <s v="Municipal paper waste incineration"/>
        <s v="Municipal paper waste recycling"/>
        <s v="Municipal paper waste diverted to landfill with gas recovery and flaring"/>
        <s v="Municipal paper waste diverted to landfill with gas recovery and utilization"/>
        <s v="Municipal plastic waste incineration"/>
        <s v="Municipal plastic waste recycling"/>
        <s v="Municipal plastic waste diverted to landfill with gas recovery and flaring"/>
        <s v="Municipal plastic waste diverted to landfill with gas recovery and utilization"/>
        <s v="Municipal wood waste incinerated"/>
        <s v="Municipal wood waste diverted to landfill with gas recovery and flaring"/>
        <s v="Municipal wood waste diverted to landfill with gas recovery and utilization"/>
        <s v="Alternative rice strains"/>
        <s v="Combining ALT_RICE and SULF_RICE"/>
        <s v="Combining ALT_RICE and SULF_RICE and INTER_RICE"/>
        <s v="Aeration of continuously flooded rice fields"/>
        <s v="Sulfate-containing amendments (Van der Gon et al., 2001)"/>
        <s v="Good practice: leakage control"/>
        <s v="Recovery and use"/>
        <s v="Community anaerobic digestion plant"/>
        <s v="Farm-scale anaerobic digestion plants"/>
        <s v="Household anaerobic digestion"/>
        <s v="Genetic engineering aimed at reducing CH4 formation in rumen"/>
        <s v="Mix of feed changes (includes e.g., increased feed intake, replacement of roughage for concentrates, change to more fat and non-structural carbohydrates in diet)"/>
        <s v="Propionate precursors as food additive or through plant selection for grazing animals"/>
        <s v="Vaccination against methanogenic bacteria"/>
        <s v="Doubling of leak control frequency of gas distribution network"/>
        <s v="Replacement of grey cast iron gas distribution network"/>
        <s v="Reduction of gas leakages at compressor stations in gas transmission pipelines"/>
        <s v="Industrial wastewater:pulp-and paper industry-aerobic treatment (MCF=0)"/>
        <s v="Industrial wastewater:pulp-and paper industry-anaerobic treatment in digester,reactor or deep lagoon with gas recovery, upgrading and use (MCF=0)"/>
        <s v="Degasification"/>
        <s v="Hard Coal degasification"/>
        <s v="VAMOX descr. missing"/>
        <s v="VAMOX_VENT descr. missing"/>
        <s v="Flaring instead of venting of gas in oil refinery"/>
        <s v="Urban domestic wastewater -centralized collection with anaerobic secondary and/or tertiary treatment (incl. treatment with bacteria and/or flaring of residual methane) (MCF=0)"/>
        <s v="Urban domestic wastewater -centralized collection with anaerobic secondary and/or tertiary treatment with gas recovery, upgrading and use (MCF=0)"/>
        <s v="Urban domestic wastewater -centralized collection with aerobic treatment without temporary overloads (MCF=0)"/>
        <s v="Good practice: High leakage control"/>
        <s v="Good practice: Medium leakage control"/>
        <s v="Combustion modification and selective catalytic reduction on oil and gas industrial boilers and furnaces"/>
        <s v="Combustion modification and selective catalytic reduction on existing oil and gas power plants"/>
        <s v="Selective catalytic reduction on new oil and gas power plants"/>
        <s v="Combustion modification and selective catalytic reduction on solid fuels fired industrial boilers and furnaces"/>
        <s v="Selective catalytic reduction on new hard coal power plants"/>
        <s v="Alternative hydrocarbon (propane, butane, etc.)"/>
        <s v="Alternative low GWP HFC (e. g. HFC-152a)"/>
        <s v="Alternative HFO refrigerant ( switch from HFC to HFOs )"/>
        <s v="Alternative refrigerant CO2"/>
        <s v="Alternative refrigerant ? Low GWP refrigerant (e. g. HFC-152a)"/>
        <s v="Fluoro-ketone (FK-5-1-12)"/>
        <s v="Alternative refrigerant NH3"/>
        <s v="Incineration: post combustion of HFC-23 emitted from production of HCFC-22"/>
        <s v="Conversion of centre worked pre-bake (CWPB) to point feeder prebake (PFPB) technology"/>
        <s v="Conversion of centre worked pre-bake (CWPB) to new technologies (i. e. inert anodes, wetted drained cathodes etc.)"/>
        <s v="Retrofitting of centre worked pre-bake (CWPB) technology"/>
        <s v="Conversion of point feeder pre-bake (PFPB) to new technologies (i. e. inert anodes, wetted drained cathodes etc.)"/>
        <s v="Conversion of Side worked prebake (SWPB) to point feeder prebake (PFPB)"/>
        <s v="Conversion of side worked pre-bake (SWPB) to new technologies (i. e. inert anodes, wetted drained cathodes etc.)"/>
        <s v="Retrofitting of side worked pre-bake (SWPB) technology"/>
        <s v="Conversion of Vertical stud S?derberg (VSS) to point feeder prebake (PFPB)"/>
        <s v="Conversion of vertical stud soderberg (VSS) to new technologies (i. e. inert anodes, wetted drained cathodes etc.)"/>
        <s v="Retrofitting of vertical stud soderberg (VSS) technology"/>
        <s v="Alternative solvent: use of NF3"/>
        <s v="Alternative protection gas: SF6 replaced by SO2"/>
        <s v="Timing of fertilizer application"/>
        <s v="Reduced application of fertilizer"/>
        <s v="Use of nitrification inhibitors"/>
        <s v="Precision farming"/>
        <s v="Lay fallow"/>
        <s v="Combustion modification and selective non-catalytic reduction on solid fuels fired industrial boilers and furnaces"/>
        <s v="Combustion modification in fluidized bed combustion"/>
        <s v="Fluidized bed combustion"/>
        <s v="Combustion modification and selective non-catalytic reduction on oil and gas industrial boilers and furnaces"/>
        <s v="Catalytic reduction (selective or non-selective)"/>
        <s v="Twin reduction system in parallel avoids N2O leakage"/>
        <s v="Best available technology as implemented in plant in Graz, Austria"/>
        <s v="Deep injection of manure (sum of LNA_high and 50% each of LNA_low and CS_LNA)"/>
        <s v="Combined application of N2O with other aenesthetics"/>
        <s v="Improved removal efficiency of technology reducing N2O"/>
        <s v="Exchange N2O by the aenesthetics"/>
        <s v="Optimize process parameters towards low N2O yield"/>
        <s v="Combustion modification on solid fuels fired industrial boilers and furnaces"/>
        <s v="Combustion modification on existing brown coal power plants"/>
        <s v="Combustion modification and selective catalytic reduction on existing brown coal power plants"/>
        <s v="Selective catalytic reduction on new brown coal power plants"/>
        <s v="Combustion modification on oil and gas industrial boilers and furnaces"/>
        <s v="Comb. modification on gas use in commercial sector"/>
        <s v="Combustion modification on gas use in commercial and residential sectors"/>
        <s v="Combustion modification on existing oil and gas power plants"/>
        <s v="Combustion modification on gasoil use in commercial sector"/>
        <s v="Combustion modification on gasoil use in commercial and residential sectors"/>
        <s v="Combustion modification on existing hard coal power plants"/>
        <s v="Combustion modification and selective catalytic reduction on existing hard coal power plants"/>
        <s v="Combustion modification on heavy fuel oil use in commercial sector"/>
        <s v="Stage 1 - Process NOx control"/>
        <s v="Stage 2 - Process NOx control"/>
        <s v="Stage 3 - Process NOx control"/>
        <s v="Selective non-catalytic reduction on other biomass and waste fuels for existing powerplants"/>
        <s v="Selective non-catalytic reduction on other biomass and waste fuels for new powerplants"/>
        <s v="Industry - wet flue gases desulphurisation"/>
        <s v="In-furnace control - limestone injection"/>
        <s v="Wet flue gases desulphurisation (retrofitted)"/>
        <s v="Wet flue gases desulphurisation"/>
        <s v="High efficiency flue gases desulphurisation"/>
        <s v="Low sulphur coke (0.6 %S)"/>
        <s v="Low sulphur gasoline (0.001 %S)"/>
        <s v="Low sulphur coal (0.6 %S)"/>
        <s v="Low sulphur fuel oil (0.6 %S)"/>
        <s v="Fuel switching for SO2 for PP_ENG sectors"/>
        <s v="Low sulphur diesel oil - stage 1 (0.2 % S)"/>
        <s v="Low sulphur diesel oil - stage 2 (0.045 % S)"/>
        <s v="Low sulphur diesel oil - stage 3 (0.001 % S)"/>
        <s v="Stage 1 - Process SO2 control"/>
        <s v="Stage 2 - Process SO2 control"/>
        <s v="Stage 3 - Process SO2 control"/>
        <s v="Activated carbon adsorption"/>
        <s v="Incineration"/>
        <s v="Emulsions, water-based dispersion paints"/>
        <s v="Hot melts or UV cross-linking acrylates or electron beam curing systems (solids content 100%)"/>
        <s v="Covers on oil/water separators"/>
        <s v="Leak detection and repair program, stage I"/>
        <s v="Combination of the above options"/>
        <s v="Leak detection and repair program, stage II"/>
        <s v="Bioflitration"/>
        <s v="Use of water based coating"/>
        <s v="Improved ignition systems on flares"/>
        <s v="Vapour balancing on tankers and loading facilities"/>
        <s v="Vapour balancing and alternatives for venting and flaring"/>
        <s v="Vapour balancing and alternatives for venting"/>
        <s v="Alternatives and increased recovery for venting"/>
        <s v="Agrochemicals - new products"/>
        <s v="Process modification"/>
        <s v="Primary and new agrochemical products"/>
        <s v="Switch from cutback to emulsion bitumens (road paving)"/>
        <s v="Good housekeeping"/>
        <s v="Good houseking in steel industry and switch to emulsion bitumen"/>
        <s v="Internal floating covers or secondary seals"/>
        <s v="Internal floating covers/sec.seals,vapour recovery (single stage)"/>
        <s v="Internal floating covers/sec.seals,vapour recovery (double stage)"/>
        <s v="Vapour recovery unit (single stage)"/>
        <s v="Vapour recovery unit (double stage)"/>
        <s v="Controlling solvent emissions VOC"/>
        <s v="Leak detection and repair program, stage III"/>
        <s v="Leak detection and repair program, stage IV"/>
        <s v="Improved Landfills"/>
        <s v="Primary (lower solvent content of enamel and reduced fugitive emissions) and secondary measures (increased efficiency of the oven)"/>
        <s v="Low pentane (4%) expandable beads"/>
        <s v="6% Pentane expandable beads (85%) and recycled EPS waste (15%)"/>
        <s v="Stage II and IB at service station"/>
        <s v="Stage IB controls at service stations"/>
        <s v="Stage II controls at service stations"/>
        <s v="IFC and Stage IA (double stage) controls"/>
        <s v="IFC and Stage IA (single stage) controls"/>
        <s v="Stage IA (double stage) at gasoline depots"/>
        <s v="Stage IA (single stage) at gasoline depots"/>
        <s v="Enclosure and incineration"/>
        <s v="Primary measures in offset printing, incl. enclosure"/>
        <s v="Primary measures (offset) and incineration"/>
        <s v="Primary measures (offset) and solvent free inks"/>
        <s v="Solvent free inks and solvent management plant"/>
        <s v="Enclosure and adsorption"/>
        <s v="Low solvent inks and enclosure"/>
        <s v="Low solvent inks, enclosure and adsorption"/>
        <s v="Low solvent inks, enclosure and incineration"/>
        <s v="Low solvent or water based inks"/>
        <s v="Low solvent/water based inks, enclosure and adsorption"/>
        <s v="Low solvent/water based inks, enclosure and incineration"/>
        <s v="Water based inks"/>
        <s v="Water based inks, enclosure and adsorption"/>
        <s v="Water based inks, enclosure and incineration"/>
        <s v="Water bsaed inks, incineration (for new inst. with enclosure)"/>
        <s v="Water based inks and biofiltration (large inst.)"/>
        <s v="Basic emissions management techniques"/>
        <s v="Upgrade of the condensation units or carbon adsorption and solvent recovery"/>
        <s v="Simulation of changes in paint formulation and application patterns between 1990 and 2000"/>
        <s v="Simulation of possible developments beyond Product Directive"/>
        <s v="Simulation of changes in paint formulation and application patterns in order to comply with the EU Product Directive"/>
        <s v="Use of improved solvent based paints (55%), application efficiency as above"/>
        <s v="Powder coating system (solvent free)"/>
        <s v="Use of water based paints (5%): application efficiency as above"/>
        <s v="Use of current standard solvent based paints (60% solvent content) and application efficiency 65%"/>
        <s v="Use of traditional solvent based paints but improved application efficiency up to 65%"/>
        <s v="Improved application (HVLP), gunwash, SMP"/>
        <s v="Primary measures and 25% of high solids and water based paints"/>
        <s v="Primary measures and 40% high solids, 60% water based paints"/>
        <s v="Product reformulation"/>
        <s v="Reformulation of products (stage 1 - see BIPRO, 2002 study; researched options)"/>
        <s v="Reformulation of products (stage 2 - see BIPRO, 2002 study; feasible but more expensive options)"/>
        <s v="Reformulation of products (stage 3 - see BIPRO, 2002 study; more work required on real potential, options might be prohibitively expensive)"/>
        <s v="Stripping and vent gas treatment"/>
        <s v="STVNT plus leak detection and repair program to reduce fugitive emisisons"/>
        <s v="STVNT plus optimization of emission treatment"/>
        <s v="Use of 30% solvent based additives and 70% low solvent additives (90% vulcanized rubber and 10% thermoplastic rubber produced)"/>
        <s v="Use of 10% solvent based additives and 90% low solvent additives (90% vulcanized rubber and 10% thermoplastic rubber produced)"/>
        <s v="Use of 30% solvent based additives and 70% low solvent additives (100% vulcanized rubber produced)"/>
        <s v="Modernized plant (lower fugitives) and improved thermal oxidation"/>
        <s v="High solids coating systems (20% solvent content), application process with an efficiency of 35%"/>
        <s v="High solids coating systems (20% solvent content), application process with an efficiency of 75%"/>
        <s v="Low solids systems (80% solvent content) and application process with an efficiency of 75% (electrostatic, roller coating, curtain coating, dipping)"/>
        <s v="Medium solids systems (55% solvent content), conventional application process with an efficiency of 35%"/>
        <s v="Medium solids systems (55% solvent content), application process with an efficiency of 75%"/>
        <s v="Very high solids systems (5% solvent content), application process with an efficiency of 35%"/>
        <s v="Very high solids systems (5% solvent content), application process with an efficiency of 75%"/>
        <s v="Schumacher type desolventiser-toaster-dryer-cooler plus an old hexane recovery section"/>
        <s v="Schumacher type desolventiser-toaster-dryer-cooler plus a new hexane recovery section and process optimization"/>
        <s v="Good housekeeping and substitution (60% solvent based and 40% water based adhesives)"/>
        <s v="As SPRM plus automatic application"/>
        <s v="Basic emissions management techniques and carbon adsorption"/>
        <s v="Closed (sealed) degreaser: use of A3 solvents"/>
        <s v="Closed (sealed) degreaser: use of chlorinated solvents"/>
        <s v="Closed (sealed) degreaser: use of fluoro (HFC, HFE) solvents"/>
        <s v="Cold cleaner"/>
        <s v="Water based cleaning process"/>
        <s v="Primary measures paskage one and low level employment of end-of-pipe measures (incl. thermal incineration, condensation, and other)"/>
        <s v="Primary measures paskage two and high level employment of end-of-pipe measures (incl. thermal incineration, carbon adsorption, condensation, and other)"/>
        <s v="Conventional closed circuit machine"/>
        <s v="Hydrocarbon machine"/>
        <s v="New generation closed circuit machine"/>
        <s v="Water cleaning"/>
        <s v="VIS plus optimisation of the process"/>
        <s v="Improved application technique (vacuum impregnation system)"/>
        <s v="Use of water based preservatives (conventional application methods)"/>
        <s v="New process"/>
        <s v="Process optimization"/>
        <s v="Adsorption, incineration"/>
        <s v="Process modification and substitution"/>
        <s v="Process modification, substitution, adsorption, incineration"/>
      </sharedItems>
    </cacheField>
    <cacheField name="kt PM PM_BC/Act.unit" numFmtId="0">
      <sharedItems count="45">
        <s v="[Gvkm]"/>
        <s v="[PJ]"/>
        <s v="[M ha]"/>
        <s v="[M animals]"/>
        <s v="[kt]"/>
        <s v="[t Au/year]"/>
        <s v="[M m2]"/>
        <s v="[Mt]"/>
        <s v="[t Hg/year]"/>
        <s v="[kt PM (TSP)]"/>
        <s v="[Mt Cl2/year]"/>
        <s v="[M people]"/>
        <s v="[Mt waste]"/>
        <s v="[kt milk]"/>
        <s v="[Mt biomass]"/>
        <s v="[PJ gas transmitted]"/>
        <s v="[kt COD (water)]"/>
        <s v="[kt CH4]"/>
        <s v="[kt CO]"/>
        <s v="[Mt CO2]"/>
        <s v="[Mt CO2 equiv.]"/>
        <s v="[kt HCFC/year]"/>
        <s v="[none]"/>
        <s v="[kt HFC/year]"/>
        <s v="[Mt prim Al prod/year]"/>
        <s v="[kt PFC/year]"/>
        <s v="[kt SF6/year]"/>
        <s v="[t Mg processed/year]"/>
        <s v="[kt N]"/>
        <s v="[kt N2O]"/>
        <s v="[kt NOx]"/>
        <s v="[kt SO2]"/>
        <s v="[kt VOC]"/>
        <s v="[kt INK]"/>
        <s v="Incineration"/>
        <s v="Activated carbon adsorption"/>
        <s v="Cat.A"/>
        <s v="Bioflitration"/>
        <s v="[kt PG]"/>
        <s v="[mln m2]"/>
        <s v="[mln pairs]"/>
        <s v="[kt SLV]"/>
        <s v="[kt TEX]"/>
        <s v="[mln m3]"/>
        <s v="[kveh]"/>
      </sharedItems>
    </cacheField>
    <cacheField name="Emission factor [kt/act.unit]" numFmtId="0">
      <sharedItems containsSemiMixedTypes="0" containsString="0" containsNumber="1" minValue="-83.945700000000002" maxValue="22800"/>
    </cacheField>
    <cacheField name="pollutant" numFmtId="0">
      <sharedItems count="12">
        <s v="black carbon"/>
        <s v="ch4"/>
        <s v="co"/>
        <s v="CO2"/>
        <s v="f gas"/>
        <s v="n2o"/>
        <s v="nox"/>
        <s v="pm2.5"/>
        <s v="pm10"/>
        <s v="sox"/>
        <s v="voc"/>
        <s v="o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874">
  <r>
    <x v="0"/>
    <x v="0"/>
    <x v="0"/>
    <x v="0"/>
    <n v="7.6000000000000004E-4"/>
    <x v="0"/>
  </r>
  <r>
    <x v="0"/>
    <x v="1"/>
    <x v="0"/>
    <x v="0"/>
    <n v="7.6000000000000004E-4"/>
    <x v="0"/>
  </r>
  <r>
    <x v="0"/>
    <x v="2"/>
    <x v="0"/>
    <x v="0"/>
    <n v="6.0000000000000002E-5"/>
    <x v="0"/>
  </r>
  <r>
    <x v="0"/>
    <x v="3"/>
    <x v="0"/>
    <x v="0"/>
    <n v="1.4999999999999999E-4"/>
    <x v="0"/>
  </r>
  <r>
    <x v="0"/>
    <x v="4"/>
    <x v="0"/>
    <x v="0"/>
    <n v="1.4999999999999999E-4"/>
    <x v="0"/>
  </r>
  <r>
    <x v="0"/>
    <x v="5"/>
    <x v="0"/>
    <x v="0"/>
    <n v="6.0000000000000002E-5"/>
    <x v="0"/>
  </r>
  <r>
    <x v="1"/>
    <x v="6"/>
    <x v="1"/>
    <x v="1"/>
    <n v="1.188E-2"/>
    <x v="0"/>
  </r>
  <r>
    <x v="1"/>
    <x v="6"/>
    <x v="2"/>
    <x v="1"/>
    <n v="0"/>
    <x v="0"/>
  </r>
  <r>
    <x v="1"/>
    <x v="6"/>
    <x v="0"/>
    <x v="1"/>
    <n v="1.3350000000000001E-2"/>
    <x v="0"/>
  </r>
  <r>
    <x v="1"/>
    <x v="7"/>
    <x v="0"/>
    <x v="1"/>
    <n v="0.03"/>
    <x v="0"/>
  </r>
  <r>
    <x v="1"/>
    <x v="8"/>
    <x v="0"/>
    <x v="1"/>
    <n v="3.0000000000000001E-3"/>
    <x v="0"/>
  </r>
  <r>
    <x v="1"/>
    <x v="8"/>
    <x v="3"/>
    <x v="1"/>
    <n v="2.7E-4"/>
    <x v="0"/>
  </r>
  <r>
    <x v="1"/>
    <x v="9"/>
    <x v="0"/>
    <x v="1"/>
    <n v="0.04"/>
    <x v="0"/>
  </r>
  <r>
    <x v="1"/>
    <x v="9"/>
    <x v="4"/>
    <x v="1"/>
    <n v="4.0000000000000001E-3"/>
    <x v="0"/>
  </r>
  <r>
    <x v="1"/>
    <x v="9"/>
    <x v="5"/>
    <x v="1"/>
    <n v="3.7999999999999999E-2"/>
    <x v="0"/>
  </r>
  <r>
    <x v="1"/>
    <x v="9"/>
    <x v="6"/>
    <x v="1"/>
    <n v="1.12E-2"/>
    <x v="0"/>
  </r>
  <r>
    <x v="1"/>
    <x v="10"/>
    <x v="0"/>
    <x v="1"/>
    <n v="0.06"/>
    <x v="0"/>
  </r>
  <r>
    <x v="1"/>
    <x v="10"/>
    <x v="5"/>
    <x v="1"/>
    <n v="5.7000000000000002E-2"/>
    <x v="0"/>
  </r>
  <r>
    <x v="1"/>
    <x v="10"/>
    <x v="6"/>
    <x v="1"/>
    <n v="1.6799999999999999E-2"/>
    <x v="0"/>
  </r>
  <r>
    <x v="2"/>
    <x v="11"/>
    <x v="1"/>
    <x v="1"/>
    <n v="2.5899999999999999E-3"/>
    <x v="0"/>
  </r>
  <r>
    <x v="2"/>
    <x v="11"/>
    <x v="7"/>
    <x v="1"/>
    <n v="2.5999999999999998E-4"/>
    <x v="0"/>
  </r>
  <r>
    <x v="2"/>
    <x v="11"/>
    <x v="8"/>
    <x v="1"/>
    <n v="1.7000000000000001E-4"/>
    <x v="0"/>
  </r>
  <r>
    <x v="2"/>
    <x v="11"/>
    <x v="2"/>
    <x v="1"/>
    <n v="0"/>
    <x v="0"/>
  </r>
  <r>
    <x v="2"/>
    <x v="11"/>
    <x v="0"/>
    <x v="1"/>
    <n v="2.9099999999999998E-3"/>
    <x v="0"/>
  </r>
  <r>
    <x v="2"/>
    <x v="12"/>
    <x v="7"/>
    <x v="1"/>
    <n v="0"/>
    <x v="0"/>
  </r>
  <r>
    <x v="2"/>
    <x v="12"/>
    <x v="8"/>
    <x v="1"/>
    <n v="0"/>
    <x v="0"/>
  </r>
  <r>
    <x v="2"/>
    <x v="12"/>
    <x v="2"/>
    <x v="1"/>
    <n v="0"/>
    <x v="0"/>
  </r>
  <r>
    <x v="2"/>
    <x v="12"/>
    <x v="0"/>
    <x v="1"/>
    <n v="0"/>
    <x v="0"/>
  </r>
  <r>
    <x v="2"/>
    <x v="13"/>
    <x v="7"/>
    <x v="1"/>
    <n v="0"/>
    <x v="0"/>
  </r>
  <r>
    <x v="2"/>
    <x v="13"/>
    <x v="8"/>
    <x v="1"/>
    <n v="0"/>
    <x v="0"/>
  </r>
  <r>
    <x v="2"/>
    <x v="13"/>
    <x v="2"/>
    <x v="1"/>
    <n v="0"/>
    <x v="0"/>
  </r>
  <r>
    <x v="2"/>
    <x v="13"/>
    <x v="0"/>
    <x v="1"/>
    <n v="0"/>
    <x v="0"/>
  </r>
  <r>
    <x v="2"/>
    <x v="6"/>
    <x v="1"/>
    <x v="1"/>
    <n v="2E-3"/>
    <x v="0"/>
  </r>
  <r>
    <x v="2"/>
    <x v="6"/>
    <x v="2"/>
    <x v="1"/>
    <n v="0"/>
    <x v="0"/>
  </r>
  <r>
    <x v="2"/>
    <x v="6"/>
    <x v="0"/>
    <x v="1"/>
    <n v="2.2499999999999998E-3"/>
    <x v="0"/>
  </r>
  <r>
    <x v="2"/>
    <x v="14"/>
    <x v="1"/>
    <x v="1"/>
    <n v="2E-3"/>
    <x v="0"/>
  </r>
  <r>
    <x v="2"/>
    <x v="14"/>
    <x v="0"/>
    <x v="1"/>
    <n v="2.2499999999999998E-3"/>
    <x v="0"/>
  </r>
  <r>
    <x v="2"/>
    <x v="15"/>
    <x v="0"/>
    <x v="1"/>
    <n v="1.6799999999999999E-2"/>
    <x v="0"/>
  </r>
  <r>
    <x v="2"/>
    <x v="15"/>
    <x v="9"/>
    <x v="1"/>
    <n v="1.3440000000000001E-2"/>
    <x v="0"/>
  </r>
  <r>
    <x v="2"/>
    <x v="9"/>
    <x v="0"/>
    <x v="1"/>
    <n v="0.09"/>
    <x v="0"/>
  </r>
  <r>
    <x v="2"/>
    <x v="9"/>
    <x v="10"/>
    <x v="1"/>
    <n v="2.16E-3"/>
    <x v="0"/>
  </r>
  <r>
    <x v="2"/>
    <x v="9"/>
    <x v="11"/>
    <x v="1"/>
    <n v="8.8200000000000001E-2"/>
    <x v="0"/>
  </r>
  <r>
    <x v="2"/>
    <x v="9"/>
    <x v="12"/>
    <x v="1"/>
    <n v="7.1999999999999995E-2"/>
    <x v="0"/>
  </r>
  <r>
    <x v="2"/>
    <x v="10"/>
    <x v="0"/>
    <x v="1"/>
    <n v="0.09"/>
    <x v="0"/>
  </r>
  <r>
    <x v="2"/>
    <x v="10"/>
    <x v="10"/>
    <x v="1"/>
    <n v="2.16E-3"/>
    <x v="0"/>
  </r>
  <r>
    <x v="2"/>
    <x v="10"/>
    <x v="11"/>
    <x v="1"/>
    <n v="8.8200000000000001E-2"/>
    <x v="0"/>
  </r>
  <r>
    <x v="2"/>
    <x v="10"/>
    <x v="12"/>
    <x v="1"/>
    <n v="7.1999999999999995E-2"/>
    <x v="0"/>
  </r>
  <r>
    <x v="2"/>
    <x v="16"/>
    <x v="7"/>
    <x v="1"/>
    <n v="0"/>
    <x v="0"/>
  </r>
  <r>
    <x v="2"/>
    <x v="16"/>
    <x v="8"/>
    <x v="1"/>
    <n v="0"/>
    <x v="0"/>
  </r>
  <r>
    <x v="2"/>
    <x v="16"/>
    <x v="2"/>
    <x v="1"/>
    <n v="0"/>
    <x v="0"/>
  </r>
  <r>
    <x v="2"/>
    <x v="16"/>
    <x v="13"/>
    <x v="1"/>
    <n v="0"/>
    <x v="0"/>
  </r>
  <r>
    <x v="2"/>
    <x v="16"/>
    <x v="14"/>
    <x v="1"/>
    <n v="0"/>
    <x v="0"/>
  </r>
  <r>
    <x v="2"/>
    <x v="16"/>
    <x v="0"/>
    <x v="1"/>
    <n v="0"/>
    <x v="0"/>
  </r>
  <r>
    <x v="2"/>
    <x v="17"/>
    <x v="7"/>
    <x v="1"/>
    <n v="0"/>
    <x v="0"/>
  </r>
  <r>
    <x v="2"/>
    <x v="17"/>
    <x v="8"/>
    <x v="1"/>
    <n v="0"/>
    <x v="0"/>
  </r>
  <r>
    <x v="2"/>
    <x v="17"/>
    <x v="2"/>
    <x v="1"/>
    <n v="0"/>
    <x v="0"/>
  </r>
  <r>
    <x v="2"/>
    <x v="17"/>
    <x v="13"/>
    <x v="1"/>
    <n v="0"/>
    <x v="0"/>
  </r>
  <r>
    <x v="2"/>
    <x v="17"/>
    <x v="14"/>
    <x v="1"/>
    <n v="0"/>
    <x v="0"/>
  </r>
  <r>
    <x v="2"/>
    <x v="17"/>
    <x v="0"/>
    <x v="1"/>
    <n v="0"/>
    <x v="0"/>
  </r>
  <r>
    <x v="2"/>
    <x v="18"/>
    <x v="7"/>
    <x v="1"/>
    <n v="0"/>
    <x v="0"/>
  </r>
  <r>
    <x v="2"/>
    <x v="18"/>
    <x v="8"/>
    <x v="1"/>
    <n v="0"/>
    <x v="0"/>
  </r>
  <r>
    <x v="2"/>
    <x v="18"/>
    <x v="2"/>
    <x v="1"/>
    <n v="0"/>
    <x v="0"/>
  </r>
  <r>
    <x v="2"/>
    <x v="18"/>
    <x v="13"/>
    <x v="1"/>
    <n v="0"/>
    <x v="0"/>
  </r>
  <r>
    <x v="2"/>
    <x v="18"/>
    <x v="14"/>
    <x v="1"/>
    <n v="0"/>
    <x v="0"/>
  </r>
  <r>
    <x v="2"/>
    <x v="18"/>
    <x v="0"/>
    <x v="1"/>
    <n v="0"/>
    <x v="0"/>
  </r>
  <r>
    <x v="2"/>
    <x v="19"/>
    <x v="1"/>
    <x v="1"/>
    <n v="2.5899999999999999E-3"/>
    <x v="0"/>
  </r>
  <r>
    <x v="2"/>
    <x v="19"/>
    <x v="7"/>
    <x v="1"/>
    <n v="2.5999999999999998E-4"/>
    <x v="0"/>
  </r>
  <r>
    <x v="2"/>
    <x v="19"/>
    <x v="8"/>
    <x v="1"/>
    <n v="1.7000000000000001E-4"/>
    <x v="0"/>
  </r>
  <r>
    <x v="2"/>
    <x v="19"/>
    <x v="2"/>
    <x v="1"/>
    <n v="0"/>
    <x v="0"/>
  </r>
  <r>
    <x v="2"/>
    <x v="19"/>
    <x v="13"/>
    <x v="1"/>
    <n v="0"/>
    <x v="0"/>
  </r>
  <r>
    <x v="2"/>
    <x v="19"/>
    <x v="14"/>
    <x v="1"/>
    <n v="2.5999999999999998E-4"/>
    <x v="0"/>
  </r>
  <r>
    <x v="2"/>
    <x v="19"/>
    <x v="0"/>
    <x v="1"/>
    <n v="2.9099999999999998E-3"/>
    <x v="0"/>
  </r>
  <r>
    <x v="2"/>
    <x v="20"/>
    <x v="7"/>
    <x v="1"/>
    <n v="0"/>
    <x v="0"/>
  </r>
  <r>
    <x v="2"/>
    <x v="20"/>
    <x v="8"/>
    <x v="1"/>
    <n v="0"/>
    <x v="0"/>
  </r>
  <r>
    <x v="2"/>
    <x v="20"/>
    <x v="2"/>
    <x v="1"/>
    <n v="0"/>
    <x v="0"/>
  </r>
  <r>
    <x v="2"/>
    <x v="20"/>
    <x v="13"/>
    <x v="1"/>
    <n v="0"/>
    <x v="0"/>
  </r>
  <r>
    <x v="2"/>
    <x v="20"/>
    <x v="14"/>
    <x v="1"/>
    <n v="0"/>
    <x v="0"/>
  </r>
  <r>
    <x v="2"/>
    <x v="20"/>
    <x v="0"/>
    <x v="1"/>
    <n v="0"/>
    <x v="0"/>
  </r>
  <r>
    <x v="2"/>
    <x v="21"/>
    <x v="1"/>
    <x v="1"/>
    <n v="2.5899999999999999E-3"/>
    <x v="0"/>
  </r>
  <r>
    <x v="2"/>
    <x v="21"/>
    <x v="7"/>
    <x v="1"/>
    <n v="2.5999999999999998E-4"/>
    <x v="0"/>
  </r>
  <r>
    <x v="2"/>
    <x v="21"/>
    <x v="8"/>
    <x v="1"/>
    <n v="1.7000000000000001E-4"/>
    <x v="0"/>
  </r>
  <r>
    <x v="2"/>
    <x v="21"/>
    <x v="2"/>
    <x v="1"/>
    <n v="0"/>
    <x v="0"/>
  </r>
  <r>
    <x v="2"/>
    <x v="21"/>
    <x v="0"/>
    <x v="1"/>
    <n v="2.9099999999999998E-3"/>
    <x v="0"/>
  </r>
  <r>
    <x v="2"/>
    <x v="22"/>
    <x v="7"/>
    <x v="1"/>
    <n v="0"/>
    <x v="0"/>
  </r>
  <r>
    <x v="2"/>
    <x v="22"/>
    <x v="8"/>
    <x v="1"/>
    <n v="0"/>
    <x v="0"/>
  </r>
  <r>
    <x v="2"/>
    <x v="22"/>
    <x v="2"/>
    <x v="1"/>
    <n v="0"/>
    <x v="0"/>
  </r>
  <r>
    <x v="2"/>
    <x v="22"/>
    <x v="0"/>
    <x v="1"/>
    <n v="0"/>
    <x v="0"/>
  </r>
  <r>
    <x v="2"/>
    <x v="23"/>
    <x v="7"/>
    <x v="1"/>
    <n v="0"/>
    <x v="0"/>
  </r>
  <r>
    <x v="2"/>
    <x v="23"/>
    <x v="8"/>
    <x v="1"/>
    <n v="0"/>
    <x v="0"/>
  </r>
  <r>
    <x v="2"/>
    <x v="23"/>
    <x v="2"/>
    <x v="1"/>
    <n v="0"/>
    <x v="0"/>
  </r>
  <r>
    <x v="2"/>
    <x v="23"/>
    <x v="0"/>
    <x v="1"/>
    <n v="0"/>
    <x v="0"/>
  </r>
  <r>
    <x v="2"/>
    <x v="24"/>
    <x v="0"/>
    <x v="1"/>
    <n v="0"/>
    <x v="0"/>
  </r>
  <r>
    <x v="2"/>
    <x v="25"/>
    <x v="7"/>
    <x v="1"/>
    <n v="0"/>
    <x v="0"/>
  </r>
  <r>
    <x v="2"/>
    <x v="25"/>
    <x v="8"/>
    <x v="1"/>
    <n v="0"/>
    <x v="0"/>
  </r>
  <r>
    <x v="2"/>
    <x v="25"/>
    <x v="2"/>
    <x v="1"/>
    <n v="0"/>
    <x v="0"/>
  </r>
  <r>
    <x v="2"/>
    <x v="25"/>
    <x v="15"/>
    <x v="1"/>
    <n v="0"/>
    <x v="0"/>
  </r>
  <r>
    <x v="2"/>
    <x v="25"/>
    <x v="0"/>
    <x v="1"/>
    <n v="0"/>
    <x v="0"/>
  </r>
  <r>
    <x v="2"/>
    <x v="25"/>
    <x v="14"/>
    <x v="1"/>
    <n v="0"/>
    <x v="0"/>
  </r>
  <r>
    <x v="2"/>
    <x v="26"/>
    <x v="1"/>
    <x v="1"/>
    <n v="2.5899999999999999E-3"/>
    <x v="0"/>
  </r>
  <r>
    <x v="2"/>
    <x v="26"/>
    <x v="7"/>
    <x v="1"/>
    <n v="2.5999999999999998E-4"/>
    <x v="0"/>
  </r>
  <r>
    <x v="2"/>
    <x v="26"/>
    <x v="8"/>
    <x v="1"/>
    <n v="1.7000000000000001E-4"/>
    <x v="0"/>
  </r>
  <r>
    <x v="2"/>
    <x v="26"/>
    <x v="2"/>
    <x v="1"/>
    <n v="0"/>
    <x v="0"/>
  </r>
  <r>
    <x v="2"/>
    <x v="26"/>
    <x v="15"/>
    <x v="1"/>
    <n v="0"/>
    <x v="0"/>
  </r>
  <r>
    <x v="2"/>
    <x v="26"/>
    <x v="0"/>
    <x v="1"/>
    <n v="2.9099999999999998E-3"/>
    <x v="0"/>
  </r>
  <r>
    <x v="2"/>
    <x v="26"/>
    <x v="14"/>
    <x v="1"/>
    <n v="2.5999999999999998E-4"/>
    <x v="0"/>
  </r>
  <r>
    <x v="2"/>
    <x v="27"/>
    <x v="0"/>
    <x v="1"/>
    <n v="4.0000000000000003E-5"/>
    <x v="0"/>
  </r>
  <r>
    <x v="2"/>
    <x v="28"/>
    <x v="0"/>
    <x v="1"/>
    <n v="0"/>
    <x v="0"/>
  </r>
  <r>
    <x v="2"/>
    <x v="29"/>
    <x v="7"/>
    <x v="1"/>
    <n v="0"/>
    <x v="0"/>
  </r>
  <r>
    <x v="2"/>
    <x v="29"/>
    <x v="8"/>
    <x v="1"/>
    <n v="0"/>
    <x v="0"/>
  </r>
  <r>
    <x v="2"/>
    <x v="29"/>
    <x v="16"/>
    <x v="1"/>
    <n v="0"/>
    <x v="0"/>
  </r>
  <r>
    <x v="2"/>
    <x v="29"/>
    <x v="17"/>
    <x v="1"/>
    <n v="0"/>
    <x v="0"/>
  </r>
  <r>
    <x v="2"/>
    <x v="29"/>
    <x v="18"/>
    <x v="1"/>
    <n v="0"/>
    <x v="0"/>
  </r>
  <r>
    <x v="2"/>
    <x v="29"/>
    <x v="2"/>
    <x v="1"/>
    <n v="0"/>
    <x v="0"/>
  </r>
  <r>
    <x v="2"/>
    <x v="29"/>
    <x v="15"/>
    <x v="1"/>
    <n v="0"/>
    <x v="0"/>
  </r>
  <r>
    <x v="2"/>
    <x v="29"/>
    <x v="0"/>
    <x v="1"/>
    <n v="0"/>
    <x v="0"/>
  </r>
  <r>
    <x v="2"/>
    <x v="30"/>
    <x v="0"/>
    <x v="1"/>
    <n v="6.0000000000000002E-5"/>
    <x v="0"/>
  </r>
  <r>
    <x v="2"/>
    <x v="31"/>
    <x v="7"/>
    <x v="1"/>
    <n v="0"/>
    <x v="0"/>
  </r>
  <r>
    <x v="2"/>
    <x v="31"/>
    <x v="8"/>
    <x v="1"/>
    <n v="0"/>
    <x v="0"/>
  </r>
  <r>
    <x v="2"/>
    <x v="31"/>
    <x v="16"/>
    <x v="1"/>
    <n v="0"/>
    <x v="0"/>
  </r>
  <r>
    <x v="2"/>
    <x v="31"/>
    <x v="17"/>
    <x v="1"/>
    <n v="0"/>
    <x v="0"/>
  </r>
  <r>
    <x v="2"/>
    <x v="31"/>
    <x v="18"/>
    <x v="1"/>
    <n v="0"/>
    <x v="0"/>
  </r>
  <r>
    <x v="2"/>
    <x v="31"/>
    <x v="2"/>
    <x v="1"/>
    <n v="0"/>
    <x v="0"/>
  </r>
  <r>
    <x v="2"/>
    <x v="31"/>
    <x v="15"/>
    <x v="1"/>
    <n v="0"/>
    <x v="0"/>
  </r>
  <r>
    <x v="2"/>
    <x v="31"/>
    <x v="0"/>
    <x v="1"/>
    <n v="0"/>
    <x v="0"/>
  </r>
  <r>
    <x v="2"/>
    <x v="32"/>
    <x v="0"/>
    <x v="1"/>
    <n v="0"/>
    <x v="0"/>
  </r>
  <r>
    <x v="3"/>
    <x v="11"/>
    <x v="1"/>
    <x v="1"/>
    <n v="2.5899999999999999E-3"/>
    <x v="0"/>
  </r>
  <r>
    <x v="3"/>
    <x v="11"/>
    <x v="7"/>
    <x v="1"/>
    <n v="2.5999999999999998E-4"/>
    <x v="0"/>
  </r>
  <r>
    <x v="3"/>
    <x v="11"/>
    <x v="8"/>
    <x v="1"/>
    <n v="1.7000000000000001E-4"/>
    <x v="0"/>
  </r>
  <r>
    <x v="3"/>
    <x v="11"/>
    <x v="2"/>
    <x v="1"/>
    <n v="0"/>
    <x v="0"/>
  </r>
  <r>
    <x v="3"/>
    <x v="11"/>
    <x v="0"/>
    <x v="1"/>
    <n v="2.9099999999999998E-3"/>
    <x v="0"/>
  </r>
  <r>
    <x v="3"/>
    <x v="12"/>
    <x v="7"/>
    <x v="1"/>
    <n v="0"/>
    <x v="0"/>
  </r>
  <r>
    <x v="3"/>
    <x v="12"/>
    <x v="8"/>
    <x v="1"/>
    <n v="0"/>
    <x v="0"/>
  </r>
  <r>
    <x v="3"/>
    <x v="12"/>
    <x v="2"/>
    <x v="1"/>
    <n v="0"/>
    <x v="0"/>
  </r>
  <r>
    <x v="3"/>
    <x v="12"/>
    <x v="0"/>
    <x v="1"/>
    <n v="0"/>
    <x v="0"/>
  </r>
  <r>
    <x v="3"/>
    <x v="13"/>
    <x v="7"/>
    <x v="1"/>
    <n v="0"/>
    <x v="0"/>
  </r>
  <r>
    <x v="3"/>
    <x v="13"/>
    <x v="8"/>
    <x v="1"/>
    <n v="0"/>
    <x v="0"/>
  </r>
  <r>
    <x v="3"/>
    <x v="13"/>
    <x v="2"/>
    <x v="1"/>
    <n v="0"/>
    <x v="0"/>
  </r>
  <r>
    <x v="3"/>
    <x v="13"/>
    <x v="0"/>
    <x v="1"/>
    <n v="0"/>
    <x v="0"/>
  </r>
  <r>
    <x v="3"/>
    <x v="6"/>
    <x v="1"/>
    <x v="1"/>
    <n v="2E-3"/>
    <x v="0"/>
  </r>
  <r>
    <x v="3"/>
    <x v="6"/>
    <x v="2"/>
    <x v="1"/>
    <n v="0"/>
    <x v="0"/>
  </r>
  <r>
    <x v="3"/>
    <x v="6"/>
    <x v="0"/>
    <x v="1"/>
    <n v="2.2499999999999998E-3"/>
    <x v="0"/>
  </r>
  <r>
    <x v="3"/>
    <x v="14"/>
    <x v="1"/>
    <x v="1"/>
    <n v="2E-3"/>
    <x v="0"/>
  </r>
  <r>
    <x v="3"/>
    <x v="14"/>
    <x v="0"/>
    <x v="1"/>
    <n v="2.2499999999999998E-3"/>
    <x v="0"/>
  </r>
  <r>
    <x v="3"/>
    <x v="15"/>
    <x v="0"/>
    <x v="1"/>
    <n v="1.6799999999999999E-2"/>
    <x v="0"/>
  </r>
  <r>
    <x v="3"/>
    <x v="15"/>
    <x v="9"/>
    <x v="1"/>
    <n v="1.3440000000000001E-2"/>
    <x v="0"/>
  </r>
  <r>
    <x v="3"/>
    <x v="9"/>
    <x v="0"/>
    <x v="1"/>
    <n v="0.09"/>
    <x v="0"/>
  </r>
  <r>
    <x v="3"/>
    <x v="9"/>
    <x v="10"/>
    <x v="1"/>
    <n v="2.16E-3"/>
    <x v="0"/>
  </r>
  <r>
    <x v="3"/>
    <x v="9"/>
    <x v="11"/>
    <x v="1"/>
    <n v="8.8200000000000001E-2"/>
    <x v="0"/>
  </r>
  <r>
    <x v="3"/>
    <x v="9"/>
    <x v="12"/>
    <x v="1"/>
    <n v="7.1999999999999995E-2"/>
    <x v="0"/>
  </r>
  <r>
    <x v="3"/>
    <x v="10"/>
    <x v="0"/>
    <x v="1"/>
    <n v="0.09"/>
    <x v="0"/>
  </r>
  <r>
    <x v="3"/>
    <x v="10"/>
    <x v="10"/>
    <x v="1"/>
    <n v="2.16E-3"/>
    <x v="0"/>
  </r>
  <r>
    <x v="3"/>
    <x v="10"/>
    <x v="11"/>
    <x v="1"/>
    <n v="8.8200000000000001E-2"/>
    <x v="0"/>
  </r>
  <r>
    <x v="3"/>
    <x v="10"/>
    <x v="12"/>
    <x v="1"/>
    <n v="7.1999999999999995E-2"/>
    <x v="0"/>
  </r>
  <r>
    <x v="3"/>
    <x v="16"/>
    <x v="7"/>
    <x v="1"/>
    <n v="0"/>
    <x v="0"/>
  </r>
  <r>
    <x v="3"/>
    <x v="16"/>
    <x v="8"/>
    <x v="1"/>
    <n v="0"/>
    <x v="0"/>
  </r>
  <r>
    <x v="3"/>
    <x v="16"/>
    <x v="2"/>
    <x v="1"/>
    <n v="0"/>
    <x v="0"/>
  </r>
  <r>
    <x v="3"/>
    <x v="16"/>
    <x v="13"/>
    <x v="1"/>
    <n v="0"/>
    <x v="0"/>
  </r>
  <r>
    <x v="3"/>
    <x v="16"/>
    <x v="14"/>
    <x v="1"/>
    <n v="0"/>
    <x v="0"/>
  </r>
  <r>
    <x v="3"/>
    <x v="16"/>
    <x v="0"/>
    <x v="1"/>
    <n v="0"/>
    <x v="0"/>
  </r>
  <r>
    <x v="3"/>
    <x v="17"/>
    <x v="7"/>
    <x v="1"/>
    <n v="0"/>
    <x v="0"/>
  </r>
  <r>
    <x v="3"/>
    <x v="17"/>
    <x v="8"/>
    <x v="1"/>
    <n v="0"/>
    <x v="0"/>
  </r>
  <r>
    <x v="3"/>
    <x v="17"/>
    <x v="2"/>
    <x v="1"/>
    <n v="0"/>
    <x v="0"/>
  </r>
  <r>
    <x v="3"/>
    <x v="17"/>
    <x v="13"/>
    <x v="1"/>
    <n v="0"/>
    <x v="0"/>
  </r>
  <r>
    <x v="3"/>
    <x v="17"/>
    <x v="14"/>
    <x v="1"/>
    <n v="0"/>
    <x v="0"/>
  </r>
  <r>
    <x v="3"/>
    <x v="17"/>
    <x v="0"/>
    <x v="1"/>
    <n v="0"/>
    <x v="0"/>
  </r>
  <r>
    <x v="3"/>
    <x v="18"/>
    <x v="7"/>
    <x v="1"/>
    <n v="0"/>
    <x v="0"/>
  </r>
  <r>
    <x v="3"/>
    <x v="18"/>
    <x v="8"/>
    <x v="1"/>
    <n v="0"/>
    <x v="0"/>
  </r>
  <r>
    <x v="3"/>
    <x v="18"/>
    <x v="2"/>
    <x v="1"/>
    <n v="0"/>
    <x v="0"/>
  </r>
  <r>
    <x v="3"/>
    <x v="18"/>
    <x v="13"/>
    <x v="1"/>
    <n v="0"/>
    <x v="0"/>
  </r>
  <r>
    <x v="3"/>
    <x v="18"/>
    <x v="14"/>
    <x v="1"/>
    <n v="0"/>
    <x v="0"/>
  </r>
  <r>
    <x v="3"/>
    <x v="18"/>
    <x v="0"/>
    <x v="1"/>
    <n v="0"/>
    <x v="0"/>
  </r>
  <r>
    <x v="3"/>
    <x v="19"/>
    <x v="1"/>
    <x v="1"/>
    <n v="2.5899999999999999E-3"/>
    <x v="0"/>
  </r>
  <r>
    <x v="3"/>
    <x v="19"/>
    <x v="7"/>
    <x v="1"/>
    <n v="2.5999999999999998E-4"/>
    <x v="0"/>
  </r>
  <r>
    <x v="3"/>
    <x v="19"/>
    <x v="8"/>
    <x v="1"/>
    <n v="1.7000000000000001E-4"/>
    <x v="0"/>
  </r>
  <r>
    <x v="3"/>
    <x v="19"/>
    <x v="2"/>
    <x v="1"/>
    <n v="0"/>
    <x v="0"/>
  </r>
  <r>
    <x v="3"/>
    <x v="19"/>
    <x v="13"/>
    <x v="1"/>
    <n v="0"/>
    <x v="0"/>
  </r>
  <r>
    <x v="3"/>
    <x v="19"/>
    <x v="14"/>
    <x v="1"/>
    <n v="2.5999999999999998E-4"/>
    <x v="0"/>
  </r>
  <r>
    <x v="3"/>
    <x v="19"/>
    <x v="0"/>
    <x v="1"/>
    <n v="2.9099999999999998E-3"/>
    <x v="0"/>
  </r>
  <r>
    <x v="3"/>
    <x v="20"/>
    <x v="7"/>
    <x v="1"/>
    <n v="0"/>
    <x v="0"/>
  </r>
  <r>
    <x v="3"/>
    <x v="20"/>
    <x v="8"/>
    <x v="1"/>
    <n v="0"/>
    <x v="0"/>
  </r>
  <r>
    <x v="3"/>
    <x v="20"/>
    <x v="2"/>
    <x v="1"/>
    <n v="0"/>
    <x v="0"/>
  </r>
  <r>
    <x v="3"/>
    <x v="20"/>
    <x v="13"/>
    <x v="1"/>
    <n v="0"/>
    <x v="0"/>
  </r>
  <r>
    <x v="3"/>
    <x v="20"/>
    <x v="14"/>
    <x v="1"/>
    <n v="0"/>
    <x v="0"/>
  </r>
  <r>
    <x v="3"/>
    <x v="20"/>
    <x v="0"/>
    <x v="1"/>
    <n v="0"/>
    <x v="0"/>
  </r>
  <r>
    <x v="3"/>
    <x v="21"/>
    <x v="1"/>
    <x v="1"/>
    <n v="2.5899999999999999E-3"/>
    <x v="0"/>
  </r>
  <r>
    <x v="3"/>
    <x v="21"/>
    <x v="7"/>
    <x v="1"/>
    <n v="2.5999999999999998E-4"/>
    <x v="0"/>
  </r>
  <r>
    <x v="3"/>
    <x v="21"/>
    <x v="8"/>
    <x v="1"/>
    <n v="1.7000000000000001E-4"/>
    <x v="0"/>
  </r>
  <r>
    <x v="3"/>
    <x v="21"/>
    <x v="2"/>
    <x v="1"/>
    <n v="0"/>
    <x v="0"/>
  </r>
  <r>
    <x v="3"/>
    <x v="21"/>
    <x v="0"/>
    <x v="1"/>
    <n v="2.9099999999999998E-3"/>
    <x v="0"/>
  </r>
  <r>
    <x v="3"/>
    <x v="22"/>
    <x v="7"/>
    <x v="1"/>
    <n v="0"/>
    <x v="0"/>
  </r>
  <r>
    <x v="3"/>
    <x v="22"/>
    <x v="8"/>
    <x v="1"/>
    <n v="0"/>
    <x v="0"/>
  </r>
  <r>
    <x v="3"/>
    <x v="22"/>
    <x v="2"/>
    <x v="1"/>
    <n v="0"/>
    <x v="0"/>
  </r>
  <r>
    <x v="3"/>
    <x v="22"/>
    <x v="0"/>
    <x v="1"/>
    <n v="0"/>
    <x v="0"/>
  </r>
  <r>
    <x v="3"/>
    <x v="23"/>
    <x v="7"/>
    <x v="1"/>
    <n v="0"/>
    <x v="0"/>
  </r>
  <r>
    <x v="3"/>
    <x v="23"/>
    <x v="8"/>
    <x v="1"/>
    <n v="0"/>
    <x v="0"/>
  </r>
  <r>
    <x v="3"/>
    <x v="23"/>
    <x v="2"/>
    <x v="1"/>
    <n v="0"/>
    <x v="0"/>
  </r>
  <r>
    <x v="3"/>
    <x v="23"/>
    <x v="0"/>
    <x v="1"/>
    <n v="0"/>
    <x v="0"/>
  </r>
  <r>
    <x v="3"/>
    <x v="24"/>
    <x v="0"/>
    <x v="1"/>
    <n v="0"/>
    <x v="0"/>
  </r>
  <r>
    <x v="3"/>
    <x v="25"/>
    <x v="7"/>
    <x v="1"/>
    <n v="0"/>
    <x v="0"/>
  </r>
  <r>
    <x v="3"/>
    <x v="25"/>
    <x v="8"/>
    <x v="1"/>
    <n v="0"/>
    <x v="0"/>
  </r>
  <r>
    <x v="3"/>
    <x v="25"/>
    <x v="2"/>
    <x v="1"/>
    <n v="0"/>
    <x v="0"/>
  </r>
  <r>
    <x v="3"/>
    <x v="25"/>
    <x v="15"/>
    <x v="1"/>
    <n v="0"/>
    <x v="0"/>
  </r>
  <r>
    <x v="3"/>
    <x v="25"/>
    <x v="0"/>
    <x v="1"/>
    <n v="0"/>
    <x v="0"/>
  </r>
  <r>
    <x v="3"/>
    <x v="25"/>
    <x v="14"/>
    <x v="1"/>
    <n v="0"/>
    <x v="0"/>
  </r>
  <r>
    <x v="3"/>
    <x v="26"/>
    <x v="1"/>
    <x v="1"/>
    <n v="2.5899999999999999E-3"/>
    <x v="0"/>
  </r>
  <r>
    <x v="3"/>
    <x v="26"/>
    <x v="7"/>
    <x v="1"/>
    <n v="2.5999999999999998E-4"/>
    <x v="0"/>
  </r>
  <r>
    <x v="3"/>
    <x v="26"/>
    <x v="8"/>
    <x v="1"/>
    <n v="1.7000000000000001E-4"/>
    <x v="0"/>
  </r>
  <r>
    <x v="3"/>
    <x v="26"/>
    <x v="2"/>
    <x v="1"/>
    <n v="0"/>
    <x v="0"/>
  </r>
  <r>
    <x v="3"/>
    <x v="26"/>
    <x v="15"/>
    <x v="1"/>
    <n v="0"/>
    <x v="0"/>
  </r>
  <r>
    <x v="3"/>
    <x v="26"/>
    <x v="0"/>
    <x v="1"/>
    <n v="2.9099999999999998E-3"/>
    <x v="0"/>
  </r>
  <r>
    <x v="3"/>
    <x v="26"/>
    <x v="14"/>
    <x v="1"/>
    <n v="2.5999999999999998E-4"/>
    <x v="0"/>
  </r>
  <r>
    <x v="3"/>
    <x v="27"/>
    <x v="0"/>
    <x v="1"/>
    <n v="4.0000000000000003E-5"/>
    <x v="0"/>
  </r>
  <r>
    <x v="3"/>
    <x v="28"/>
    <x v="0"/>
    <x v="1"/>
    <n v="0"/>
    <x v="0"/>
  </r>
  <r>
    <x v="3"/>
    <x v="29"/>
    <x v="7"/>
    <x v="1"/>
    <n v="0"/>
    <x v="0"/>
  </r>
  <r>
    <x v="3"/>
    <x v="29"/>
    <x v="8"/>
    <x v="1"/>
    <n v="0"/>
    <x v="0"/>
  </r>
  <r>
    <x v="3"/>
    <x v="29"/>
    <x v="16"/>
    <x v="1"/>
    <n v="0"/>
    <x v="0"/>
  </r>
  <r>
    <x v="3"/>
    <x v="29"/>
    <x v="17"/>
    <x v="1"/>
    <n v="0"/>
    <x v="0"/>
  </r>
  <r>
    <x v="3"/>
    <x v="29"/>
    <x v="18"/>
    <x v="1"/>
    <n v="0"/>
    <x v="0"/>
  </r>
  <r>
    <x v="3"/>
    <x v="29"/>
    <x v="2"/>
    <x v="1"/>
    <n v="0"/>
    <x v="0"/>
  </r>
  <r>
    <x v="3"/>
    <x v="29"/>
    <x v="15"/>
    <x v="1"/>
    <n v="0"/>
    <x v="0"/>
  </r>
  <r>
    <x v="3"/>
    <x v="29"/>
    <x v="0"/>
    <x v="1"/>
    <n v="0"/>
    <x v="0"/>
  </r>
  <r>
    <x v="3"/>
    <x v="30"/>
    <x v="0"/>
    <x v="1"/>
    <n v="6.0000000000000002E-5"/>
    <x v="0"/>
  </r>
  <r>
    <x v="3"/>
    <x v="31"/>
    <x v="7"/>
    <x v="1"/>
    <n v="0"/>
    <x v="0"/>
  </r>
  <r>
    <x v="3"/>
    <x v="31"/>
    <x v="8"/>
    <x v="1"/>
    <n v="0"/>
    <x v="0"/>
  </r>
  <r>
    <x v="3"/>
    <x v="31"/>
    <x v="16"/>
    <x v="1"/>
    <n v="0"/>
    <x v="0"/>
  </r>
  <r>
    <x v="3"/>
    <x v="31"/>
    <x v="17"/>
    <x v="1"/>
    <n v="0"/>
    <x v="0"/>
  </r>
  <r>
    <x v="3"/>
    <x v="31"/>
    <x v="18"/>
    <x v="1"/>
    <n v="0"/>
    <x v="0"/>
  </r>
  <r>
    <x v="3"/>
    <x v="31"/>
    <x v="2"/>
    <x v="1"/>
    <n v="0"/>
    <x v="0"/>
  </r>
  <r>
    <x v="3"/>
    <x v="31"/>
    <x v="15"/>
    <x v="1"/>
    <n v="0"/>
    <x v="0"/>
  </r>
  <r>
    <x v="3"/>
    <x v="31"/>
    <x v="0"/>
    <x v="1"/>
    <n v="0"/>
    <x v="0"/>
  </r>
  <r>
    <x v="4"/>
    <x v="33"/>
    <x v="0"/>
    <x v="1"/>
    <n v="0"/>
    <x v="0"/>
  </r>
  <r>
    <x v="5"/>
    <x v="33"/>
    <x v="0"/>
    <x v="1"/>
    <n v="0"/>
    <x v="0"/>
  </r>
  <r>
    <x v="6"/>
    <x v="0"/>
    <x v="0"/>
    <x v="0"/>
    <n v="2.5999999999999998E-4"/>
    <x v="0"/>
  </r>
  <r>
    <x v="6"/>
    <x v="1"/>
    <x v="0"/>
    <x v="0"/>
    <n v="2.5999999999999998E-4"/>
    <x v="0"/>
  </r>
  <r>
    <x v="6"/>
    <x v="2"/>
    <x v="0"/>
    <x v="0"/>
    <n v="2.0000000000000002E-5"/>
    <x v="0"/>
  </r>
  <r>
    <x v="6"/>
    <x v="3"/>
    <x v="0"/>
    <x v="0"/>
    <n v="6.9999999999999994E-5"/>
    <x v="0"/>
  </r>
  <r>
    <x v="6"/>
    <x v="4"/>
    <x v="0"/>
    <x v="0"/>
    <n v="6.9999999999999994E-5"/>
    <x v="0"/>
  </r>
  <r>
    <x v="6"/>
    <x v="5"/>
    <x v="0"/>
    <x v="0"/>
    <n v="2.0000000000000002E-5"/>
    <x v="0"/>
  </r>
  <r>
    <x v="7"/>
    <x v="33"/>
    <x v="0"/>
    <x v="1"/>
    <n v="0"/>
    <x v="0"/>
  </r>
  <r>
    <x v="8"/>
    <x v="34"/>
    <x v="1"/>
    <x v="1"/>
    <n v="4.8000000000000001E-4"/>
    <x v="0"/>
  </r>
  <r>
    <x v="8"/>
    <x v="34"/>
    <x v="7"/>
    <x v="1"/>
    <n v="5.0000000000000002E-5"/>
    <x v="0"/>
  </r>
  <r>
    <x v="8"/>
    <x v="34"/>
    <x v="8"/>
    <x v="1"/>
    <n v="3.0000000000000001E-5"/>
    <x v="0"/>
  </r>
  <r>
    <x v="8"/>
    <x v="34"/>
    <x v="2"/>
    <x v="1"/>
    <n v="0"/>
    <x v="0"/>
  </r>
  <r>
    <x v="8"/>
    <x v="34"/>
    <x v="0"/>
    <x v="1"/>
    <n v="5.4000000000000001E-4"/>
    <x v="0"/>
  </r>
  <r>
    <x v="8"/>
    <x v="6"/>
    <x v="1"/>
    <x v="1"/>
    <n v="3.4000000000000002E-4"/>
    <x v="0"/>
  </r>
  <r>
    <x v="8"/>
    <x v="6"/>
    <x v="2"/>
    <x v="1"/>
    <n v="0"/>
    <x v="0"/>
  </r>
  <r>
    <x v="8"/>
    <x v="6"/>
    <x v="0"/>
    <x v="1"/>
    <n v="3.8000000000000002E-4"/>
    <x v="0"/>
  </r>
  <r>
    <x v="8"/>
    <x v="14"/>
    <x v="1"/>
    <x v="1"/>
    <n v="3.4000000000000002E-4"/>
    <x v="0"/>
  </r>
  <r>
    <x v="8"/>
    <x v="14"/>
    <x v="0"/>
    <x v="1"/>
    <n v="3.8000000000000002E-4"/>
    <x v="0"/>
  </r>
  <r>
    <x v="8"/>
    <x v="15"/>
    <x v="0"/>
    <x v="1"/>
    <n v="2.2000000000000001E-4"/>
    <x v="0"/>
  </r>
  <r>
    <x v="8"/>
    <x v="15"/>
    <x v="9"/>
    <x v="1"/>
    <n v="1.8000000000000001E-4"/>
    <x v="0"/>
  </r>
  <r>
    <x v="8"/>
    <x v="9"/>
    <x v="0"/>
    <x v="1"/>
    <n v="2.9999999999999997E-4"/>
    <x v="0"/>
  </r>
  <r>
    <x v="8"/>
    <x v="9"/>
    <x v="11"/>
    <x v="1"/>
    <n v="2.9E-4"/>
    <x v="0"/>
  </r>
  <r>
    <x v="8"/>
    <x v="9"/>
    <x v="12"/>
    <x v="1"/>
    <n v="2.4000000000000001E-4"/>
    <x v="0"/>
  </r>
  <r>
    <x v="8"/>
    <x v="10"/>
    <x v="0"/>
    <x v="1"/>
    <n v="2.9999999999999997E-4"/>
    <x v="0"/>
  </r>
  <r>
    <x v="8"/>
    <x v="10"/>
    <x v="11"/>
    <x v="1"/>
    <n v="2.9E-4"/>
    <x v="0"/>
  </r>
  <r>
    <x v="8"/>
    <x v="10"/>
    <x v="12"/>
    <x v="1"/>
    <n v="2.4000000000000001E-4"/>
    <x v="0"/>
  </r>
  <r>
    <x v="8"/>
    <x v="16"/>
    <x v="1"/>
    <x v="1"/>
    <n v="4.8000000000000001E-4"/>
    <x v="0"/>
  </r>
  <r>
    <x v="8"/>
    <x v="16"/>
    <x v="7"/>
    <x v="1"/>
    <n v="5.0000000000000002E-5"/>
    <x v="0"/>
  </r>
  <r>
    <x v="8"/>
    <x v="16"/>
    <x v="8"/>
    <x v="1"/>
    <n v="3.0000000000000001E-5"/>
    <x v="0"/>
  </r>
  <r>
    <x v="8"/>
    <x v="16"/>
    <x v="2"/>
    <x v="1"/>
    <n v="0"/>
    <x v="0"/>
  </r>
  <r>
    <x v="8"/>
    <x v="16"/>
    <x v="0"/>
    <x v="1"/>
    <n v="5.4000000000000001E-4"/>
    <x v="0"/>
  </r>
  <r>
    <x v="8"/>
    <x v="17"/>
    <x v="1"/>
    <x v="1"/>
    <n v="4.8000000000000001E-4"/>
    <x v="0"/>
  </r>
  <r>
    <x v="8"/>
    <x v="17"/>
    <x v="7"/>
    <x v="1"/>
    <n v="5.0000000000000002E-5"/>
    <x v="0"/>
  </r>
  <r>
    <x v="8"/>
    <x v="17"/>
    <x v="8"/>
    <x v="1"/>
    <n v="3.0000000000000001E-5"/>
    <x v="0"/>
  </r>
  <r>
    <x v="8"/>
    <x v="17"/>
    <x v="2"/>
    <x v="1"/>
    <n v="0"/>
    <x v="0"/>
  </r>
  <r>
    <x v="8"/>
    <x v="17"/>
    <x v="0"/>
    <x v="1"/>
    <n v="5.4000000000000001E-4"/>
    <x v="0"/>
  </r>
  <r>
    <x v="8"/>
    <x v="35"/>
    <x v="1"/>
    <x v="1"/>
    <n v="4.8000000000000001E-4"/>
    <x v="0"/>
  </r>
  <r>
    <x v="8"/>
    <x v="35"/>
    <x v="7"/>
    <x v="1"/>
    <n v="5.0000000000000002E-5"/>
    <x v="0"/>
  </r>
  <r>
    <x v="8"/>
    <x v="35"/>
    <x v="8"/>
    <x v="1"/>
    <n v="3.0000000000000001E-5"/>
    <x v="0"/>
  </r>
  <r>
    <x v="8"/>
    <x v="35"/>
    <x v="2"/>
    <x v="1"/>
    <n v="0"/>
    <x v="0"/>
  </r>
  <r>
    <x v="8"/>
    <x v="35"/>
    <x v="0"/>
    <x v="1"/>
    <n v="5.4000000000000001E-4"/>
    <x v="0"/>
  </r>
  <r>
    <x v="8"/>
    <x v="20"/>
    <x v="1"/>
    <x v="1"/>
    <n v="4.8000000000000001E-4"/>
    <x v="0"/>
  </r>
  <r>
    <x v="8"/>
    <x v="20"/>
    <x v="7"/>
    <x v="1"/>
    <n v="5.0000000000000002E-5"/>
    <x v="0"/>
  </r>
  <r>
    <x v="8"/>
    <x v="20"/>
    <x v="8"/>
    <x v="1"/>
    <n v="3.0000000000000001E-5"/>
    <x v="0"/>
  </r>
  <r>
    <x v="8"/>
    <x v="20"/>
    <x v="2"/>
    <x v="1"/>
    <n v="0"/>
    <x v="0"/>
  </r>
  <r>
    <x v="8"/>
    <x v="20"/>
    <x v="0"/>
    <x v="1"/>
    <n v="5.4000000000000001E-4"/>
    <x v="0"/>
  </r>
  <r>
    <x v="8"/>
    <x v="36"/>
    <x v="1"/>
    <x v="1"/>
    <n v="1E-4"/>
    <x v="0"/>
  </r>
  <r>
    <x v="8"/>
    <x v="36"/>
    <x v="7"/>
    <x v="1"/>
    <n v="1.0000000000000001E-5"/>
    <x v="0"/>
  </r>
  <r>
    <x v="8"/>
    <x v="36"/>
    <x v="8"/>
    <x v="1"/>
    <n v="1.0000000000000001E-5"/>
    <x v="0"/>
  </r>
  <r>
    <x v="8"/>
    <x v="36"/>
    <x v="2"/>
    <x v="1"/>
    <n v="0"/>
    <x v="0"/>
  </r>
  <r>
    <x v="8"/>
    <x v="36"/>
    <x v="0"/>
    <x v="1"/>
    <n v="1.1E-4"/>
    <x v="0"/>
  </r>
  <r>
    <x v="8"/>
    <x v="24"/>
    <x v="0"/>
    <x v="1"/>
    <n v="0"/>
    <x v="0"/>
  </r>
  <r>
    <x v="8"/>
    <x v="37"/>
    <x v="1"/>
    <x v="1"/>
    <n v="4.8000000000000001E-4"/>
    <x v="0"/>
  </r>
  <r>
    <x v="8"/>
    <x v="37"/>
    <x v="7"/>
    <x v="1"/>
    <n v="5.0000000000000002E-5"/>
    <x v="0"/>
  </r>
  <r>
    <x v="8"/>
    <x v="37"/>
    <x v="8"/>
    <x v="1"/>
    <n v="3.0000000000000001E-5"/>
    <x v="0"/>
  </r>
  <r>
    <x v="8"/>
    <x v="37"/>
    <x v="16"/>
    <x v="1"/>
    <n v="0"/>
    <x v="0"/>
  </r>
  <r>
    <x v="8"/>
    <x v="37"/>
    <x v="2"/>
    <x v="1"/>
    <n v="0"/>
    <x v="0"/>
  </r>
  <r>
    <x v="8"/>
    <x v="37"/>
    <x v="0"/>
    <x v="1"/>
    <n v="5.4000000000000001E-4"/>
    <x v="0"/>
  </r>
  <r>
    <x v="8"/>
    <x v="38"/>
    <x v="0"/>
    <x v="1"/>
    <n v="5.4000000000000001E-4"/>
    <x v="0"/>
  </r>
  <r>
    <x v="8"/>
    <x v="32"/>
    <x v="0"/>
    <x v="1"/>
    <n v="2.2000000000000001E-4"/>
    <x v="0"/>
  </r>
  <r>
    <x v="9"/>
    <x v="7"/>
    <x v="0"/>
    <x v="1"/>
    <n v="2.9899999999999999E-2"/>
    <x v="0"/>
  </r>
  <r>
    <x v="9"/>
    <x v="9"/>
    <x v="0"/>
    <x v="1"/>
    <n v="0.04"/>
    <x v="0"/>
  </r>
  <r>
    <x v="9"/>
    <x v="9"/>
    <x v="4"/>
    <x v="1"/>
    <n v="4.0000000000000001E-3"/>
    <x v="0"/>
  </r>
  <r>
    <x v="9"/>
    <x v="9"/>
    <x v="5"/>
    <x v="1"/>
    <n v="3.7999999999999999E-2"/>
    <x v="0"/>
  </r>
  <r>
    <x v="9"/>
    <x v="9"/>
    <x v="6"/>
    <x v="1"/>
    <n v="1.12E-2"/>
    <x v="0"/>
  </r>
  <r>
    <x v="9"/>
    <x v="10"/>
    <x v="0"/>
    <x v="1"/>
    <n v="0.05"/>
    <x v="0"/>
  </r>
  <r>
    <x v="9"/>
    <x v="10"/>
    <x v="5"/>
    <x v="1"/>
    <n v="4.7500000000000001E-2"/>
    <x v="0"/>
  </r>
  <r>
    <x v="9"/>
    <x v="10"/>
    <x v="6"/>
    <x v="1"/>
    <n v="1.4E-2"/>
    <x v="0"/>
  </r>
  <r>
    <x v="10"/>
    <x v="39"/>
    <x v="19"/>
    <x v="1"/>
    <n v="8.1939999999999999E-2"/>
    <x v="0"/>
  </r>
  <r>
    <x v="10"/>
    <x v="39"/>
    <x v="20"/>
    <x v="1"/>
    <n v="6.4689999999999998E-2"/>
    <x v="0"/>
  </r>
  <r>
    <x v="10"/>
    <x v="39"/>
    <x v="0"/>
    <x v="1"/>
    <n v="8.6249999999999993E-2"/>
    <x v="0"/>
  </r>
  <r>
    <x v="10"/>
    <x v="6"/>
    <x v="1"/>
    <x v="1"/>
    <n v="6.6800000000000002E-3"/>
    <x v="0"/>
  </r>
  <r>
    <x v="10"/>
    <x v="6"/>
    <x v="2"/>
    <x v="1"/>
    <n v="0"/>
    <x v="0"/>
  </r>
  <r>
    <x v="10"/>
    <x v="6"/>
    <x v="21"/>
    <x v="1"/>
    <n v="8.1999999999999998E-4"/>
    <x v="0"/>
  </r>
  <r>
    <x v="10"/>
    <x v="6"/>
    <x v="0"/>
    <x v="1"/>
    <n v="7.4999999999999997E-3"/>
    <x v="0"/>
  </r>
  <r>
    <x v="10"/>
    <x v="14"/>
    <x v="1"/>
    <x v="1"/>
    <n v="1.78E-2"/>
    <x v="0"/>
  </r>
  <r>
    <x v="10"/>
    <x v="14"/>
    <x v="2"/>
    <x v="1"/>
    <n v="0"/>
    <x v="0"/>
  </r>
  <r>
    <x v="10"/>
    <x v="14"/>
    <x v="21"/>
    <x v="1"/>
    <n v="2.2000000000000001E-3"/>
    <x v="0"/>
  </r>
  <r>
    <x v="10"/>
    <x v="14"/>
    <x v="0"/>
    <x v="1"/>
    <n v="0.02"/>
    <x v="0"/>
  </r>
  <r>
    <x v="10"/>
    <x v="7"/>
    <x v="0"/>
    <x v="1"/>
    <n v="0.03"/>
    <x v="0"/>
  </r>
  <r>
    <x v="10"/>
    <x v="8"/>
    <x v="0"/>
    <x v="1"/>
    <n v="3.0000000000000001E-3"/>
    <x v="0"/>
  </r>
  <r>
    <x v="10"/>
    <x v="8"/>
    <x v="3"/>
    <x v="1"/>
    <n v="2.7E-4"/>
    <x v="0"/>
  </r>
  <r>
    <x v="10"/>
    <x v="15"/>
    <x v="0"/>
    <x v="1"/>
    <n v="7.4999999999999997E-2"/>
    <x v="0"/>
  </r>
  <r>
    <x v="10"/>
    <x v="15"/>
    <x v="22"/>
    <x v="1"/>
    <n v="3.7499999999999999E-2"/>
    <x v="0"/>
  </r>
  <r>
    <x v="10"/>
    <x v="15"/>
    <x v="23"/>
    <x v="1"/>
    <n v="1.312E-2"/>
    <x v="0"/>
  </r>
  <r>
    <x v="10"/>
    <x v="15"/>
    <x v="24"/>
    <x v="1"/>
    <n v="3.7499999999999999E-3"/>
    <x v="0"/>
  </r>
  <r>
    <x v="10"/>
    <x v="15"/>
    <x v="25"/>
    <x v="1"/>
    <n v="2.0000000000000002E-5"/>
    <x v="0"/>
  </r>
  <r>
    <x v="10"/>
    <x v="9"/>
    <x v="0"/>
    <x v="1"/>
    <n v="7.4999999999999997E-2"/>
    <x v="0"/>
  </r>
  <r>
    <x v="10"/>
    <x v="9"/>
    <x v="4"/>
    <x v="1"/>
    <n v="4.0000000000000001E-3"/>
    <x v="0"/>
  </r>
  <r>
    <x v="10"/>
    <x v="9"/>
    <x v="5"/>
    <x v="1"/>
    <n v="7.1249999999999994E-2"/>
    <x v="0"/>
  </r>
  <r>
    <x v="10"/>
    <x v="9"/>
    <x v="6"/>
    <x v="1"/>
    <n v="2.1000000000000001E-2"/>
    <x v="0"/>
  </r>
  <r>
    <x v="10"/>
    <x v="10"/>
    <x v="0"/>
    <x v="1"/>
    <n v="0.1"/>
    <x v="0"/>
  </r>
  <r>
    <x v="10"/>
    <x v="10"/>
    <x v="26"/>
    <x v="1"/>
    <n v="6.2300000000000003E-3"/>
    <x v="0"/>
  </r>
  <r>
    <x v="10"/>
    <x v="10"/>
    <x v="5"/>
    <x v="1"/>
    <n v="9.5000000000000001E-2"/>
    <x v="0"/>
  </r>
  <r>
    <x v="10"/>
    <x v="10"/>
    <x v="6"/>
    <x v="1"/>
    <n v="2.8000000000000001E-2"/>
    <x v="0"/>
  </r>
  <r>
    <x v="10"/>
    <x v="10"/>
    <x v="27"/>
    <x v="1"/>
    <n v="4.0600000000000002E-3"/>
    <x v="0"/>
  </r>
  <r>
    <x v="10"/>
    <x v="10"/>
    <x v="28"/>
    <x v="1"/>
    <n v="2.0000000000000002E-5"/>
    <x v="0"/>
  </r>
  <r>
    <x v="11"/>
    <x v="34"/>
    <x v="0"/>
    <x v="1"/>
    <n v="1.0000000000000001E-5"/>
    <x v="0"/>
  </r>
  <r>
    <x v="11"/>
    <x v="33"/>
    <x v="0"/>
    <x v="1"/>
    <n v="1.0000000000000001E-5"/>
    <x v="0"/>
  </r>
  <r>
    <x v="11"/>
    <x v="16"/>
    <x v="0"/>
    <x v="1"/>
    <n v="1.0000000000000001E-5"/>
    <x v="0"/>
  </r>
  <r>
    <x v="11"/>
    <x v="17"/>
    <x v="0"/>
    <x v="1"/>
    <n v="1.0000000000000001E-5"/>
    <x v="0"/>
  </r>
  <r>
    <x v="11"/>
    <x v="35"/>
    <x v="0"/>
    <x v="1"/>
    <n v="1.0000000000000001E-5"/>
    <x v="0"/>
  </r>
  <r>
    <x v="11"/>
    <x v="20"/>
    <x v="0"/>
    <x v="1"/>
    <n v="1.0000000000000001E-5"/>
    <x v="0"/>
  </r>
  <r>
    <x v="11"/>
    <x v="36"/>
    <x v="0"/>
    <x v="1"/>
    <n v="1.0000000000000001E-5"/>
    <x v="0"/>
  </r>
  <r>
    <x v="11"/>
    <x v="24"/>
    <x v="0"/>
    <x v="1"/>
    <n v="0"/>
    <x v="0"/>
  </r>
  <r>
    <x v="11"/>
    <x v="40"/>
    <x v="29"/>
    <x v="1"/>
    <n v="3.3E-4"/>
    <x v="0"/>
  </r>
  <r>
    <x v="11"/>
    <x v="40"/>
    <x v="30"/>
    <x v="1"/>
    <n v="3.3E-4"/>
    <x v="0"/>
  </r>
  <r>
    <x v="11"/>
    <x v="40"/>
    <x v="31"/>
    <x v="1"/>
    <n v="1.9000000000000001E-4"/>
    <x v="0"/>
  </r>
  <r>
    <x v="11"/>
    <x v="40"/>
    <x v="32"/>
    <x v="1"/>
    <n v="1.9000000000000001E-4"/>
    <x v="0"/>
  </r>
  <r>
    <x v="11"/>
    <x v="40"/>
    <x v="33"/>
    <x v="1"/>
    <n v="1.8000000000000001E-4"/>
    <x v="0"/>
  </r>
  <r>
    <x v="11"/>
    <x v="40"/>
    <x v="34"/>
    <x v="1"/>
    <n v="1.7000000000000001E-4"/>
    <x v="0"/>
  </r>
  <r>
    <x v="11"/>
    <x v="40"/>
    <x v="0"/>
    <x v="1"/>
    <n v="3.6000000000000002E-4"/>
    <x v="0"/>
  </r>
  <r>
    <x v="11"/>
    <x v="37"/>
    <x v="0"/>
    <x v="1"/>
    <n v="1.0000000000000001E-5"/>
    <x v="0"/>
  </r>
  <r>
    <x v="11"/>
    <x v="29"/>
    <x v="0"/>
    <x v="1"/>
    <n v="1.0000000000000001E-5"/>
    <x v="0"/>
  </r>
  <r>
    <x v="11"/>
    <x v="30"/>
    <x v="0"/>
    <x v="1"/>
    <n v="4.4000000000000002E-4"/>
    <x v="0"/>
  </r>
  <r>
    <x v="11"/>
    <x v="38"/>
    <x v="0"/>
    <x v="1"/>
    <n v="1.0000000000000001E-5"/>
    <x v="0"/>
  </r>
  <r>
    <x v="11"/>
    <x v="41"/>
    <x v="29"/>
    <x v="1"/>
    <n v="4.6499999999999996E-3"/>
    <x v="0"/>
  </r>
  <r>
    <x v="11"/>
    <x v="41"/>
    <x v="30"/>
    <x v="1"/>
    <n v="4.6499999999999996E-3"/>
    <x v="0"/>
  </r>
  <r>
    <x v="11"/>
    <x v="41"/>
    <x v="31"/>
    <x v="1"/>
    <n v="2.6800000000000001E-3"/>
    <x v="0"/>
  </r>
  <r>
    <x v="11"/>
    <x v="41"/>
    <x v="32"/>
    <x v="1"/>
    <n v="2.6800000000000001E-3"/>
    <x v="0"/>
  </r>
  <r>
    <x v="11"/>
    <x v="41"/>
    <x v="33"/>
    <x v="1"/>
    <n v="2.5300000000000001E-3"/>
    <x v="0"/>
  </r>
  <r>
    <x v="11"/>
    <x v="41"/>
    <x v="34"/>
    <x v="1"/>
    <n v="2.3800000000000002E-3"/>
    <x v="0"/>
  </r>
  <r>
    <x v="11"/>
    <x v="41"/>
    <x v="0"/>
    <x v="1"/>
    <n v="5.0699999999999999E-3"/>
    <x v="0"/>
  </r>
  <r>
    <x v="11"/>
    <x v="42"/>
    <x v="29"/>
    <x v="1"/>
    <n v="4.6499999999999996E-3"/>
    <x v="0"/>
  </r>
  <r>
    <x v="11"/>
    <x v="42"/>
    <x v="30"/>
    <x v="1"/>
    <n v="4.6499999999999996E-3"/>
    <x v="0"/>
  </r>
  <r>
    <x v="11"/>
    <x v="42"/>
    <x v="31"/>
    <x v="1"/>
    <n v="2.6800000000000001E-3"/>
    <x v="0"/>
  </r>
  <r>
    <x v="11"/>
    <x v="42"/>
    <x v="32"/>
    <x v="1"/>
    <n v="2.6800000000000001E-3"/>
    <x v="0"/>
  </r>
  <r>
    <x v="11"/>
    <x v="42"/>
    <x v="33"/>
    <x v="1"/>
    <n v="2.5300000000000001E-3"/>
    <x v="0"/>
  </r>
  <r>
    <x v="11"/>
    <x v="42"/>
    <x v="34"/>
    <x v="1"/>
    <n v="2.3800000000000002E-3"/>
    <x v="0"/>
  </r>
  <r>
    <x v="11"/>
    <x v="42"/>
    <x v="0"/>
    <x v="1"/>
    <n v="5.0699999999999999E-3"/>
    <x v="0"/>
  </r>
  <r>
    <x v="11"/>
    <x v="43"/>
    <x v="29"/>
    <x v="1"/>
    <n v="4.6499999999999996E-3"/>
    <x v="0"/>
  </r>
  <r>
    <x v="11"/>
    <x v="43"/>
    <x v="30"/>
    <x v="1"/>
    <n v="4.6499999999999996E-3"/>
    <x v="0"/>
  </r>
  <r>
    <x v="11"/>
    <x v="43"/>
    <x v="31"/>
    <x v="1"/>
    <n v="2.6800000000000001E-3"/>
    <x v="0"/>
  </r>
  <r>
    <x v="11"/>
    <x v="43"/>
    <x v="32"/>
    <x v="1"/>
    <n v="2.6800000000000001E-3"/>
    <x v="0"/>
  </r>
  <r>
    <x v="11"/>
    <x v="43"/>
    <x v="33"/>
    <x v="1"/>
    <n v="2.5300000000000001E-3"/>
    <x v="0"/>
  </r>
  <r>
    <x v="11"/>
    <x v="43"/>
    <x v="34"/>
    <x v="1"/>
    <n v="2.3800000000000002E-3"/>
    <x v="0"/>
  </r>
  <r>
    <x v="11"/>
    <x v="43"/>
    <x v="0"/>
    <x v="1"/>
    <n v="5.0699999999999999E-3"/>
    <x v="0"/>
  </r>
  <r>
    <x v="11"/>
    <x v="0"/>
    <x v="35"/>
    <x v="1"/>
    <n v="2.7999999999999998E-4"/>
    <x v="0"/>
  </r>
  <r>
    <x v="11"/>
    <x v="0"/>
    <x v="36"/>
    <x v="1"/>
    <n v="1.6000000000000001E-4"/>
    <x v="0"/>
  </r>
  <r>
    <x v="11"/>
    <x v="0"/>
    <x v="37"/>
    <x v="1"/>
    <n v="1.4999999999999999E-4"/>
    <x v="0"/>
  </r>
  <r>
    <x v="11"/>
    <x v="0"/>
    <x v="0"/>
    <x v="1"/>
    <n v="2.9999999999999997E-4"/>
    <x v="0"/>
  </r>
  <r>
    <x v="11"/>
    <x v="1"/>
    <x v="35"/>
    <x v="1"/>
    <n v="2.7999999999999998E-4"/>
    <x v="0"/>
  </r>
  <r>
    <x v="11"/>
    <x v="1"/>
    <x v="36"/>
    <x v="1"/>
    <n v="1.6000000000000001E-4"/>
    <x v="0"/>
  </r>
  <r>
    <x v="11"/>
    <x v="1"/>
    <x v="37"/>
    <x v="1"/>
    <n v="1.4999999999999999E-4"/>
    <x v="0"/>
  </r>
  <r>
    <x v="11"/>
    <x v="1"/>
    <x v="0"/>
    <x v="1"/>
    <n v="2.9999999999999997E-4"/>
    <x v="0"/>
  </r>
  <r>
    <x v="11"/>
    <x v="2"/>
    <x v="38"/>
    <x v="1"/>
    <n v="6.4999999999999997E-3"/>
    <x v="0"/>
  </r>
  <r>
    <x v="11"/>
    <x v="2"/>
    <x v="39"/>
    <x v="1"/>
    <n v="6.0000000000000001E-3"/>
    <x v="0"/>
  </r>
  <r>
    <x v="11"/>
    <x v="2"/>
    <x v="40"/>
    <x v="1"/>
    <n v="4.0000000000000001E-3"/>
    <x v="0"/>
  </r>
  <r>
    <x v="11"/>
    <x v="2"/>
    <x v="0"/>
    <x v="1"/>
    <n v="0.01"/>
    <x v="0"/>
  </r>
  <r>
    <x v="11"/>
    <x v="3"/>
    <x v="29"/>
    <x v="1"/>
    <n v="2.7999999999999998E-4"/>
    <x v="0"/>
  </r>
  <r>
    <x v="11"/>
    <x v="3"/>
    <x v="30"/>
    <x v="1"/>
    <n v="2.7999999999999998E-4"/>
    <x v="0"/>
  </r>
  <r>
    <x v="11"/>
    <x v="3"/>
    <x v="31"/>
    <x v="1"/>
    <n v="1.6000000000000001E-4"/>
    <x v="0"/>
  </r>
  <r>
    <x v="11"/>
    <x v="3"/>
    <x v="32"/>
    <x v="1"/>
    <n v="1.6000000000000001E-4"/>
    <x v="0"/>
  </r>
  <r>
    <x v="11"/>
    <x v="3"/>
    <x v="33"/>
    <x v="1"/>
    <n v="1.4999999999999999E-4"/>
    <x v="0"/>
  </r>
  <r>
    <x v="11"/>
    <x v="3"/>
    <x v="34"/>
    <x v="1"/>
    <n v="1.3999999999999999E-4"/>
    <x v="0"/>
  </r>
  <r>
    <x v="11"/>
    <x v="3"/>
    <x v="0"/>
    <x v="1"/>
    <n v="2.9999999999999997E-4"/>
    <x v="0"/>
  </r>
  <r>
    <x v="11"/>
    <x v="4"/>
    <x v="29"/>
    <x v="1"/>
    <n v="2.7999999999999998E-4"/>
    <x v="0"/>
  </r>
  <r>
    <x v="11"/>
    <x v="4"/>
    <x v="30"/>
    <x v="1"/>
    <n v="2.7999999999999998E-4"/>
    <x v="0"/>
  </r>
  <r>
    <x v="11"/>
    <x v="4"/>
    <x v="31"/>
    <x v="1"/>
    <n v="1.6000000000000001E-4"/>
    <x v="0"/>
  </r>
  <r>
    <x v="11"/>
    <x v="4"/>
    <x v="32"/>
    <x v="1"/>
    <n v="1.6000000000000001E-4"/>
    <x v="0"/>
  </r>
  <r>
    <x v="11"/>
    <x v="4"/>
    <x v="33"/>
    <x v="1"/>
    <n v="1.4999999999999999E-4"/>
    <x v="0"/>
  </r>
  <r>
    <x v="11"/>
    <x v="4"/>
    <x v="34"/>
    <x v="1"/>
    <n v="1.3999999999999999E-4"/>
    <x v="0"/>
  </r>
  <r>
    <x v="11"/>
    <x v="4"/>
    <x v="0"/>
    <x v="1"/>
    <n v="2.9999999999999997E-4"/>
    <x v="0"/>
  </r>
  <r>
    <x v="11"/>
    <x v="5"/>
    <x v="41"/>
    <x v="1"/>
    <n v="9.1E-4"/>
    <x v="0"/>
  </r>
  <r>
    <x v="11"/>
    <x v="5"/>
    <x v="42"/>
    <x v="1"/>
    <n v="5.1999999999999995E-4"/>
    <x v="0"/>
  </r>
  <r>
    <x v="11"/>
    <x v="5"/>
    <x v="43"/>
    <x v="1"/>
    <n v="4.8999999999999998E-4"/>
    <x v="0"/>
  </r>
  <r>
    <x v="11"/>
    <x v="5"/>
    <x v="0"/>
    <x v="1"/>
    <n v="9.8999999999999999E-4"/>
    <x v="0"/>
  </r>
  <r>
    <x v="12"/>
    <x v="34"/>
    <x v="0"/>
    <x v="1"/>
    <n v="3.0000000000000001E-5"/>
    <x v="0"/>
  </r>
  <r>
    <x v="12"/>
    <x v="33"/>
    <x v="0"/>
    <x v="1"/>
    <n v="4.0000000000000002E-4"/>
    <x v="0"/>
  </r>
  <r>
    <x v="12"/>
    <x v="44"/>
    <x v="44"/>
    <x v="1"/>
    <n v="0.18584999999999999"/>
    <x v="0"/>
  </r>
  <r>
    <x v="12"/>
    <x v="44"/>
    <x v="45"/>
    <x v="1"/>
    <n v="0"/>
    <x v="0"/>
  </r>
  <r>
    <x v="12"/>
    <x v="44"/>
    <x v="0"/>
    <x v="1"/>
    <n v="1.8584700000000001"/>
    <x v="0"/>
  </r>
  <r>
    <x v="12"/>
    <x v="16"/>
    <x v="0"/>
    <x v="1"/>
    <n v="3.0000000000000001E-5"/>
    <x v="0"/>
  </r>
  <r>
    <x v="12"/>
    <x v="17"/>
    <x v="0"/>
    <x v="1"/>
    <n v="3.0000000000000001E-5"/>
    <x v="0"/>
  </r>
  <r>
    <x v="12"/>
    <x v="35"/>
    <x v="0"/>
    <x v="1"/>
    <n v="3.0000000000000001E-5"/>
    <x v="0"/>
  </r>
  <r>
    <x v="12"/>
    <x v="20"/>
    <x v="0"/>
    <x v="1"/>
    <n v="3.0000000000000001E-5"/>
    <x v="0"/>
  </r>
  <r>
    <x v="12"/>
    <x v="36"/>
    <x v="0"/>
    <x v="1"/>
    <n v="3.0000000000000001E-5"/>
    <x v="0"/>
  </r>
  <r>
    <x v="12"/>
    <x v="24"/>
    <x v="0"/>
    <x v="1"/>
    <n v="0"/>
    <x v="0"/>
  </r>
  <r>
    <x v="12"/>
    <x v="40"/>
    <x v="0"/>
    <x v="1"/>
    <n v="5.0699999999999999E-3"/>
    <x v="0"/>
  </r>
  <r>
    <x v="12"/>
    <x v="37"/>
    <x v="0"/>
    <x v="1"/>
    <n v="3.0000000000000001E-5"/>
    <x v="0"/>
  </r>
  <r>
    <x v="12"/>
    <x v="38"/>
    <x v="0"/>
    <x v="1"/>
    <n v="3.0000000000000001E-5"/>
    <x v="0"/>
  </r>
  <r>
    <x v="12"/>
    <x v="41"/>
    <x v="29"/>
    <x v="1"/>
    <n v="4.6499999999999996E-3"/>
    <x v="0"/>
  </r>
  <r>
    <x v="12"/>
    <x v="41"/>
    <x v="30"/>
    <x v="1"/>
    <n v="4.6499999999999996E-3"/>
    <x v="0"/>
  </r>
  <r>
    <x v="12"/>
    <x v="41"/>
    <x v="31"/>
    <x v="1"/>
    <n v="2.6800000000000001E-3"/>
    <x v="0"/>
  </r>
  <r>
    <x v="12"/>
    <x v="41"/>
    <x v="32"/>
    <x v="1"/>
    <n v="2.6800000000000001E-3"/>
    <x v="0"/>
  </r>
  <r>
    <x v="12"/>
    <x v="41"/>
    <x v="33"/>
    <x v="1"/>
    <n v="2.5300000000000001E-3"/>
    <x v="0"/>
  </r>
  <r>
    <x v="12"/>
    <x v="41"/>
    <x v="34"/>
    <x v="1"/>
    <n v="2.3800000000000002E-3"/>
    <x v="0"/>
  </r>
  <r>
    <x v="12"/>
    <x v="41"/>
    <x v="0"/>
    <x v="1"/>
    <n v="5.0699999999999999E-3"/>
    <x v="0"/>
  </r>
  <r>
    <x v="12"/>
    <x v="45"/>
    <x v="0"/>
    <x v="1"/>
    <n v="6.0000000000000002E-5"/>
    <x v="0"/>
  </r>
  <r>
    <x v="12"/>
    <x v="42"/>
    <x v="29"/>
    <x v="1"/>
    <n v="4.6499999999999996E-3"/>
    <x v="0"/>
  </r>
  <r>
    <x v="12"/>
    <x v="42"/>
    <x v="30"/>
    <x v="1"/>
    <n v="4.6499999999999996E-3"/>
    <x v="0"/>
  </r>
  <r>
    <x v="12"/>
    <x v="42"/>
    <x v="31"/>
    <x v="1"/>
    <n v="2.6800000000000001E-3"/>
    <x v="0"/>
  </r>
  <r>
    <x v="12"/>
    <x v="42"/>
    <x v="32"/>
    <x v="1"/>
    <n v="2.6800000000000001E-3"/>
    <x v="0"/>
  </r>
  <r>
    <x v="12"/>
    <x v="42"/>
    <x v="33"/>
    <x v="1"/>
    <n v="2.5300000000000001E-3"/>
    <x v="0"/>
  </r>
  <r>
    <x v="12"/>
    <x v="42"/>
    <x v="34"/>
    <x v="1"/>
    <n v="2.3800000000000002E-3"/>
    <x v="0"/>
  </r>
  <r>
    <x v="12"/>
    <x v="42"/>
    <x v="0"/>
    <x v="1"/>
    <n v="5.0699999999999999E-3"/>
    <x v="0"/>
  </r>
  <r>
    <x v="12"/>
    <x v="46"/>
    <x v="29"/>
    <x v="1"/>
    <n v="8.9300000000000004E-3"/>
    <x v="0"/>
  </r>
  <r>
    <x v="12"/>
    <x v="46"/>
    <x v="30"/>
    <x v="1"/>
    <n v="8.9300000000000004E-3"/>
    <x v="0"/>
  </r>
  <r>
    <x v="12"/>
    <x v="46"/>
    <x v="31"/>
    <x v="1"/>
    <n v="5.1399999999999996E-3"/>
    <x v="0"/>
  </r>
  <r>
    <x v="12"/>
    <x v="46"/>
    <x v="32"/>
    <x v="1"/>
    <n v="5.1399999999999996E-3"/>
    <x v="0"/>
  </r>
  <r>
    <x v="12"/>
    <x v="46"/>
    <x v="33"/>
    <x v="1"/>
    <n v="4.8599999999999997E-3"/>
    <x v="0"/>
  </r>
  <r>
    <x v="12"/>
    <x v="46"/>
    <x v="34"/>
    <x v="1"/>
    <n v="4.5700000000000003E-3"/>
    <x v="0"/>
  </r>
  <r>
    <x v="12"/>
    <x v="46"/>
    <x v="0"/>
    <x v="1"/>
    <n v="9.7400000000000004E-3"/>
    <x v="0"/>
  </r>
  <r>
    <x v="12"/>
    <x v="43"/>
    <x v="29"/>
    <x v="1"/>
    <n v="4.6499999999999996E-3"/>
    <x v="0"/>
  </r>
  <r>
    <x v="12"/>
    <x v="43"/>
    <x v="30"/>
    <x v="1"/>
    <n v="4.6499999999999996E-3"/>
    <x v="0"/>
  </r>
  <r>
    <x v="12"/>
    <x v="43"/>
    <x v="31"/>
    <x v="1"/>
    <n v="2.6800000000000001E-3"/>
    <x v="0"/>
  </r>
  <r>
    <x v="12"/>
    <x v="43"/>
    <x v="32"/>
    <x v="1"/>
    <n v="2.6800000000000001E-3"/>
    <x v="0"/>
  </r>
  <r>
    <x v="12"/>
    <x v="43"/>
    <x v="33"/>
    <x v="1"/>
    <n v="2.5300000000000001E-3"/>
    <x v="0"/>
  </r>
  <r>
    <x v="12"/>
    <x v="43"/>
    <x v="34"/>
    <x v="1"/>
    <n v="2.3800000000000002E-3"/>
    <x v="0"/>
  </r>
  <r>
    <x v="12"/>
    <x v="43"/>
    <x v="0"/>
    <x v="1"/>
    <n v="5.0699999999999999E-3"/>
    <x v="0"/>
  </r>
  <r>
    <x v="12"/>
    <x v="47"/>
    <x v="38"/>
    <x v="1"/>
    <n v="1.376E-2"/>
    <x v="0"/>
  </r>
  <r>
    <x v="12"/>
    <x v="47"/>
    <x v="39"/>
    <x v="1"/>
    <n v="1.2699999999999999E-2"/>
    <x v="0"/>
  </r>
  <r>
    <x v="12"/>
    <x v="47"/>
    <x v="40"/>
    <x v="1"/>
    <n v="8.4700000000000001E-3"/>
    <x v="0"/>
  </r>
  <r>
    <x v="12"/>
    <x v="47"/>
    <x v="0"/>
    <x v="1"/>
    <n v="2.1170000000000001E-2"/>
    <x v="0"/>
  </r>
  <r>
    <x v="12"/>
    <x v="48"/>
    <x v="29"/>
    <x v="1"/>
    <n v="4.6499999999999996E-3"/>
    <x v="0"/>
  </r>
  <r>
    <x v="12"/>
    <x v="48"/>
    <x v="30"/>
    <x v="1"/>
    <n v="4.6499999999999996E-3"/>
    <x v="0"/>
  </r>
  <r>
    <x v="12"/>
    <x v="48"/>
    <x v="31"/>
    <x v="1"/>
    <n v="2.6800000000000001E-3"/>
    <x v="0"/>
  </r>
  <r>
    <x v="12"/>
    <x v="48"/>
    <x v="32"/>
    <x v="1"/>
    <n v="2.6800000000000001E-3"/>
    <x v="0"/>
  </r>
  <r>
    <x v="12"/>
    <x v="48"/>
    <x v="33"/>
    <x v="1"/>
    <n v="2.5300000000000001E-3"/>
    <x v="0"/>
  </r>
  <r>
    <x v="12"/>
    <x v="48"/>
    <x v="34"/>
    <x v="1"/>
    <n v="2.3800000000000002E-3"/>
    <x v="0"/>
  </r>
  <r>
    <x v="12"/>
    <x v="48"/>
    <x v="0"/>
    <x v="1"/>
    <n v="5.0699999999999999E-3"/>
    <x v="0"/>
  </r>
  <r>
    <x v="12"/>
    <x v="0"/>
    <x v="35"/>
    <x v="1"/>
    <n v="3.64E-3"/>
    <x v="0"/>
  </r>
  <r>
    <x v="12"/>
    <x v="0"/>
    <x v="36"/>
    <x v="1"/>
    <n v="2.0999999999999999E-3"/>
    <x v="0"/>
  </r>
  <r>
    <x v="12"/>
    <x v="0"/>
    <x v="37"/>
    <x v="1"/>
    <n v="1.98E-3"/>
    <x v="0"/>
  </r>
  <r>
    <x v="12"/>
    <x v="0"/>
    <x v="0"/>
    <x v="1"/>
    <n v="3.98E-3"/>
    <x v="0"/>
  </r>
  <r>
    <x v="12"/>
    <x v="1"/>
    <x v="35"/>
    <x v="1"/>
    <n v="3.64E-3"/>
    <x v="0"/>
  </r>
  <r>
    <x v="12"/>
    <x v="1"/>
    <x v="36"/>
    <x v="1"/>
    <n v="2.0999999999999999E-3"/>
    <x v="0"/>
  </r>
  <r>
    <x v="12"/>
    <x v="1"/>
    <x v="37"/>
    <x v="1"/>
    <n v="1.98E-3"/>
    <x v="0"/>
  </r>
  <r>
    <x v="12"/>
    <x v="1"/>
    <x v="0"/>
    <x v="1"/>
    <n v="3.98E-3"/>
    <x v="0"/>
  </r>
  <r>
    <x v="12"/>
    <x v="2"/>
    <x v="38"/>
    <x v="1"/>
    <n v="3.2500000000000001E-2"/>
    <x v="0"/>
  </r>
  <r>
    <x v="12"/>
    <x v="2"/>
    <x v="39"/>
    <x v="1"/>
    <n v="0.03"/>
    <x v="0"/>
  </r>
  <r>
    <x v="12"/>
    <x v="2"/>
    <x v="40"/>
    <x v="1"/>
    <n v="0.02"/>
    <x v="0"/>
  </r>
  <r>
    <x v="12"/>
    <x v="2"/>
    <x v="0"/>
    <x v="1"/>
    <n v="0.05"/>
    <x v="0"/>
  </r>
  <r>
    <x v="12"/>
    <x v="3"/>
    <x v="29"/>
    <x v="1"/>
    <n v="5.4999999999999997E-3"/>
    <x v="0"/>
  </r>
  <r>
    <x v="12"/>
    <x v="3"/>
    <x v="30"/>
    <x v="1"/>
    <n v="5.4999999999999997E-3"/>
    <x v="0"/>
  </r>
  <r>
    <x v="12"/>
    <x v="3"/>
    <x v="31"/>
    <x v="1"/>
    <n v="3.1700000000000001E-3"/>
    <x v="0"/>
  </r>
  <r>
    <x v="12"/>
    <x v="3"/>
    <x v="32"/>
    <x v="1"/>
    <n v="3.1700000000000001E-3"/>
    <x v="0"/>
  </r>
  <r>
    <x v="12"/>
    <x v="3"/>
    <x v="33"/>
    <x v="1"/>
    <n v="2.99E-3"/>
    <x v="0"/>
  </r>
  <r>
    <x v="12"/>
    <x v="3"/>
    <x v="34"/>
    <x v="1"/>
    <n v="2.82E-3"/>
    <x v="0"/>
  </r>
  <r>
    <x v="12"/>
    <x v="3"/>
    <x v="0"/>
    <x v="1"/>
    <n v="6.0000000000000001E-3"/>
    <x v="0"/>
  </r>
  <r>
    <x v="12"/>
    <x v="4"/>
    <x v="29"/>
    <x v="1"/>
    <n v="5.4999999999999997E-3"/>
    <x v="0"/>
  </r>
  <r>
    <x v="12"/>
    <x v="4"/>
    <x v="30"/>
    <x v="1"/>
    <n v="5.4999999999999997E-3"/>
    <x v="0"/>
  </r>
  <r>
    <x v="12"/>
    <x v="4"/>
    <x v="31"/>
    <x v="1"/>
    <n v="3.1700000000000001E-3"/>
    <x v="0"/>
  </r>
  <r>
    <x v="12"/>
    <x v="4"/>
    <x v="32"/>
    <x v="1"/>
    <n v="3.1700000000000001E-3"/>
    <x v="0"/>
  </r>
  <r>
    <x v="12"/>
    <x v="4"/>
    <x v="33"/>
    <x v="1"/>
    <n v="2.99E-3"/>
    <x v="0"/>
  </r>
  <r>
    <x v="12"/>
    <x v="4"/>
    <x v="34"/>
    <x v="1"/>
    <n v="2.82E-3"/>
    <x v="0"/>
  </r>
  <r>
    <x v="12"/>
    <x v="4"/>
    <x v="0"/>
    <x v="1"/>
    <n v="6.0000000000000001E-3"/>
    <x v="0"/>
  </r>
  <r>
    <x v="12"/>
    <x v="5"/>
    <x v="41"/>
    <x v="1"/>
    <n v="8.9999999999999998E-4"/>
    <x v="0"/>
  </r>
  <r>
    <x v="12"/>
    <x v="5"/>
    <x v="42"/>
    <x v="1"/>
    <n v="5.1999999999999995E-4"/>
    <x v="0"/>
  </r>
  <r>
    <x v="12"/>
    <x v="5"/>
    <x v="43"/>
    <x v="1"/>
    <n v="4.8999999999999998E-4"/>
    <x v="0"/>
  </r>
  <r>
    <x v="12"/>
    <x v="5"/>
    <x v="0"/>
    <x v="1"/>
    <n v="9.7999999999999997E-4"/>
    <x v="0"/>
  </r>
  <r>
    <x v="13"/>
    <x v="34"/>
    <x v="0"/>
    <x v="1"/>
    <n v="0"/>
    <x v="0"/>
  </r>
  <r>
    <x v="13"/>
    <x v="24"/>
    <x v="0"/>
    <x v="1"/>
    <n v="0"/>
    <x v="0"/>
  </r>
  <r>
    <x v="13"/>
    <x v="41"/>
    <x v="0"/>
    <x v="1"/>
    <n v="0"/>
    <x v="0"/>
  </r>
  <r>
    <x v="13"/>
    <x v="42"/>
    <x v="0"/>
    <x v="1"/>
    <n v="0"/>
    <x v="0"/>
  </r>
  <r>
    <x v="13"/>
    <x v="46"/>
    <x v="0"/>
    <x v="1"/>
    <n v="0"/>
    <x v="0"/>
  </r>
  <r>
    <x v="13"/>
    <x v="43"/>
    <x v="0"/>
    <x v="1"/>
    <n v="0"/>
    <x v="0"/>
  </r>
  <r>
    <x v="13"/>
    <x v="48"/>
    <x v="0"/>
    <x v="1"/>
    <n v="0"/>
    <x v="0"/>
  </r>
  <r>
    <x v="14"/>
    <x v="11"/>
    <x v="1"/>
    <x v="1"/>
    <n v="2.6900000000000001E-3"/>
    <x v="0"/>
  </r>
  <r>
    <x v="14"/>
    <x v="11"/>
    <x v="7"/>
    <x v="1"/>
    <n v="2.7E-4"/>
    <x v="0"/>
  </r>
  <r>
    <x v="14"/>
    <x v="11"/>
    <x v="8"/>
    <x v="1"/>
    <n v="1.8000000000000001E-4"/>
    <x v="0"/>
  </r>
  <r>
    <x v="14"/>
    <x v="11"/>
    <x v="2"/>
    <x v="1"/>
    <n v="0"/>
    <x v="0"/>
  </r>
  <r>
    <x v="14"/>
    <x v="11"/>
    <x v="0"/>
    <x v="1"/>
    <n v="3.0200000000000001E-3"/>
    <x v="0"/>
  </r>
  <r>
    <x v="14"/>
    <x v="12"/>
    <x v="7"/>
    <x v="1"/>
    <n v="1.7000000000000001E-4"/>
    <x v="0"/>
  </r>
  <r>
    <x v="14"/>
    <x v="12"/>
    <x v="8"/>
    <x v="1"/>
    <n v="1.1E-4"/>
    <x v="0"/>
  </r>
  <r>
    <x v="14"/>
    <x v="12"/>
    <x v="2"/>
    <x v="1"/>
    <n v="0"/>
    <x v="0"/>
  </r>
  <r>
    <x v="14"/>
    <x v="12"/>
    <x v="0"/>
    <x v="1"/>
    <n v="1.89E-3"/>
    <x v="0"/>
  </r>
  <r>
    <x v="14"/>
    <x v="13"/>
    <x v="7"/>
    <x v="1"/>
    <n v="9.0000000000000006E-5"/>
    <x v="0"/>
  </r>
  <r>
    <x v="14"/>
    <x v="13"/>
    <x v="8"/>
    <x v="1"/>
    <n v="6.0000000000000002E-5"/>
    <x v="0"/>
  </r>
  <r>
    <x v="14"/>
    <x v="13"/>
    <x v="2"/>
    <x v="1"/>
    <n v="0"/>
    <x v="0"/>
  </r>
  <r>
    <x v="14"/>
    <x v="13"/>
    <x v="0"/>
    <x v="1"/>
    <n v="1.0200000000000001E-3"/>
    <x v="0"/>
  </r>
  <r>
    <x v="14"/>
    <x v="6"/>
    <x v="1"/>
    <x v="1"/>
    <n v="3.5599999999999998E-3"/>
    <x v="0"/>
  </r>
  <r>
    <x v="14"/>
    <x v="6"/>
    <x v="2"/>
    <x v="1"/>
    <n v="0"/>
    <x v="0"/>
  </r>
  <r>
    <x v="14"/>
    <x v="6"/>
    <x v="0"/>
    <x v="1"/>
    <n v="4.0000000000000001E-3"/>
    <x v="0"/>
  </r>
  <r>
    <x v="14"/>
    <x v="14"/>
    <x v="1"/>
    <x v="1"/>
    <n v="3.5599999999999998E-3"/>
    <x v="0"/>
  </r>
  <r>
    <x v="14"/>
    <x v="14"/>
    <x v="0"/>
    <x v="1"/>
    <n v="4.0000000000000001E-3"/>
    <x v="0"/>
  </r>
  <r>
    <x v="14"/>
    <x v="8"/>
    <x v="0"/>
    <x v="1"/>
    <n v="6.4500000000000002E-2"/>
    <x v="0"/>
  </r>
  <r>
    <x v="14"/>
    <x v="15"/>
    <x v="0"/>
    <x v="1"/>
    <n v="7.1999999999999995E-2"/>
    <x v="0"/>
  </r>
  <r>
    <x v="14"/>
    <x v="15"/>
    <x v="9"/>
    <x v="1"/>
    <n v="5.7599999999999998E-2"/>
    <x v="0"/>
  </r>
  <r>
    <x v="14"/>
    <x v="9"/>
    <x v="0"/>
    <x v="1"/>
    <n v="0.13500000000000001"/>
    <x v="0"/>
  </r>
  <r>
    <x v="14"/>
    <x v="9"/>
    <x v="10"/>
    <x v="1"/>
    <n v="2.16E-3"/>
    <x v="0"/>
  </r>
  <r>
    <x v="14"/>
    <x v="9"/>
    <x v="11"/>
    <x v="1"/>
    <n v="0.1323"/>
    <x v="0"/>
  </r>
  <r>
    <x v="14"/>
    <x v="9"/>
    <x v="12"/>
    <x v="1"/>
    <n v="0.108"/>
    <x v="0"/>
  </r>
  <r>
    <x v="14"/>
    <x v="10"/>
    <x v="0"/>
    <x v="1"/>
    <n v="0.22"/>
    <x v="0"/>
  </r>
  <r>
    <x v="14"/>
    <x v="10"/>
    <x v="10"/>
    <x v="1"/>
    <n v="2.16E-3"/>
    <x v="0"/>
  </r>
  <r>
    <x v="14"/>
    <x v="10"/>
    <x v="11"/>
    <x v="1"/>
    <n v="0.21560000000000001"/>
    <x v="0"/>
  </r>
  <r>
    <x v="14"/>
    <x v="10"/>
    <x v="12"/>
    <x v="1"/>
    <n v="0.17599999999999999"/>
    <x v="0"/>
  </r>
  <r>
    <x v="14"/>
    <x v="16"/>
    <x v="7"/>
    <x v="1"/>
    <n v="9.0000000000000006E-5"/>
    <x v="0"/>
  </r>
  <r>
    <x v="14"/>
    <x v="16"/>
    <x v="8"/>
    <x v="1"/>
    <n v="6.0000000000000002E-5"/>
    <x v="0"/>
  </r>
  <r>
    <x v="14"/>
    <x v="16"/>
    <x v="2"/>
    <x v="1"/>
    <n v="0"/>
    <x v="0"/>
  </r>
  <r>
    <x v="14"/>
    <x v="16"/>
    <x v="13"/>
    <x v="1"/>
    <n v="0"/>
    <x v="0"/>
  </r>
  <r>
    <x v="14"/>
    <x v="16"/>
    <x v="14"/>
    <x v="1"/>
    <n v="9.0000000000000006E-5"/>
    <x v="0"/>
  </r>
  <r>
    <x v="14"/>
    <x v="16"/>
    <x v="0"/>
    <x v="1"/>
    <n v="1.0200000000000001E-3"/>
    <x v="0"/>
  </r>
  <r>
    <x v="14"/>
    <x v="17"/>
    <x v="7"/>
    <x v="1"/>
    <n v="9.0000000000000006E-5"/>
    <x v="0"/>
  </r>
  <r>
    <x v="14"/>
    <x v="17"/>
    <x v="8"/>
    <x v="1"/>
    <n v="6.0000000000000002E-5"/>
    <x v="0"/>
  </r>
  <r>
    <x v="14"/>
    <x v="17"/>
    <x v="2"/>
    <x v="1"/>
    <n v="0"/>
    <x v="0"/>
  </r>
  <r>
    <x v="14"/>
    <x v="17"/>
    <x v="13"/>
    <x v="1"/>
    <n v="0"/>
    <x v="0"/>
  </r>
  <r>
    <x v="14"/>
    <x v="17"/>
    <x v="14"/>
    <x v="1"/>
    <n v="9.0000000000000006E-5"/>
    <x v="0"/>
  </r>
  <r>
    <x v="14"/>
    <x v="17"/>
    <x v="0"/>
    <x v="1"/>
    <n v="1.0200000000000001E-3"/>
    <x v="0"/>
  </r>
  <r>
    <x v="14"/>
    <x v="18"/>
    <x v="7"/>
    <x v="1"/>
    <n v="9.0000000000000006E-5"/>
    <x v="0"/>
  </r>
  <r>
    <x v="14"/>
    <x v="18"/>
    <x v="8"/>
    <x v="1"/>
    <n v="6.0000000000000002E-5"/>
    <x v="0"/>
  </r>
  <r>
    <x v="14"/>
    <x v="18"/>
    <x v="2"/>
    <x v="1"/>
    <n v="0"/>
    <x v="0"/>
  </r>
  <r>
    <x v="14"/>
    <x v="18"/>
    <x v="13"/>
    <x v="1"/>
    <n v="0"/>
    <x v="0"/>
  </r>
  <r>
    <x v="14"/>
    <x v="18"/>
    <x v="14"/>
    <x v="1"/>
    <n v="9.0000000000000006E-5"/>
    <x v="0"/>
  </r>
  <r>
    <x v="14"/>
    <x v="18"/>
    <x v="0"/>
    <x v="1"/>
    <n v="1.0200000000000001E-3"/>
    <x v="0"/>
  </r>
  <r>
    <x v="14"/>
    <x v="19"/>
    <x v="1"/>
    <x v="1"/>
    <n v="2.6900000000000001E-3"/>
    <x v="0"/>
  </r>
  <r>
    <x v="14"/>
    <x v="19"/>
    <x v="7"/>
    <x v="1"/>
    <n v="2.7E-4"/>
    <x v="0"/>
  </r>
  <r>
    <x v="14"/>
    <x v="19"/>
    <x v="8"/>
    <x v="1"/>
    <n v="1.8000000000000001E-4"/>
    <x v="0"/>
  </r>
  <r>
    <x v="14"/>
    <x v="19"/>
    <x v="2"/>
    <x v="1"/>
    <n v="0"/>
    <x v="0"/>
  </r>
  <r>
    <x v="14"/>
    <x v="19"/>
    <x v="13"/>
    <x v="1"/>
    <n v="0"/>
    <x v="0"/>
  </r>
  <r>
    <x v="14"/>
    <x v="19"/>
    <x v="14"/>
    <x v="1"/>
    <n v="2.7E-4"/>
    <x v="0"/>
  </r>
  <r>
    <x v="14"/>
    <x v="19"/>
    <x v="0"/>
    <x v="1"/>
    <n v="3.0200000000000001E-3"/>
    <x v="0"/>
  </r>
  <r>
    <x v="14"/>
    <x v="20"/>
    <x v="7"/>
    <x v="1"/>
    <n v="9.0000000000000006E-5"/>
    <x v="0"/>
  </r>
  <r>
    <x v="14"/>
    <x v="20"/>
    <x v="8"/>
    <x v="1"/>
    <n v="6.0000000000000002E-5"/>
    <x v="0"/>
  </r>
  <r>
    <x v="14"/>
    <x v="20"/>
    <x v="2"/>
    <x v="1"/>
    <n v="0"/>
    <x v="0"/>
  </r>
  <r>
    <x v="14"/>
    <x v="20"/>
    <x v="13"/>
    <x v="1"/>
    <n v="0"/>
    <x v="0"/>
  </r>
  <r>
    <x v="14"/>
    <x v="20"/>
    <x v="14"/>
    <x v="1"/>
    <n v="9.0000000000000006E-5"/>
    <x v="0"/>
  </r>
  <r>
    <x v="14"/>
    <x v="20"/>
    <x v="0"/>
    <x v="1"/>
    <n v="1.0200000000000001E-3"/>
    <x v="0"/>
  </r>
  <r>
    <x v="14"/>
    <x v="21"/>
    <x v="1"/>
    <x v="1"/>
    <n v="2.6900000000000001E-3"/>
    <x v="0"/>
  </r>
  <r>
    <x v="14"/>
    <x v="21"/>
    <x v="7"/>
    <x v="1"/>
    <n v="2.7E-4"/>
    <x v="0"/>
  </r>
  <r>
    <x v="14"/>
    <x v="21"/>
    <x v="8"/>
    <x v="1"/>
    <n v="1.8000000000000001E-4"/>
    <x v="0"/>
  </r>
  <r>
    <x v="14"/>
    <x v="21"/>
    <x v="2"/>
    <x v="1"/>
    <n v="0"/>
    <x v="0"/>
  </r>
  <r>
    <x v="14"/>
    <x v="21"/>
    <x v="0"/>
    <x v="1"/>
    <n v="3.0200000000000001E-3"/>
    <x v="0"/>
  </r>
  <r>
    <x v="14"/>
    <x v="22"/>
    <x v="7"/>
    <x v="1"/>
    <n v="1.7000000000000001E-4"/>
    <x v="0"/>
  </r>
  <r>
    <x v="14"/>
    <x v="22"/>
    <x v="8"/>
    <x v="1"/>
    <n v="1.1E-4"/>
    <x v="0"/>
  </r>
  <r>
    <x v="14"/>
    <x v="22"/>
    <x v="2"/>
    <x v="1"/>
    <n v="0"/>
    <x v="0"/>
  </r>
  <r>
    <x v="14"/>
    <x v="22"/>
    <x v="0"/>
    <x v="1"/>
    <n v="1.89E-3"/>
    <x v="0"/>
  </r>
  <r>
    <x v="14"/>
    <x v="23"/>
    <x v="7"/>
    <x v="1"/>
    <n v="9.0000000000000006E-5"/>
    <x v="0"/>
  </r>
  <r>
    <x v="14"/>
    <x v="23"/>
    <x v="8"/>
    <x v="1"/>
    <n v="6.0000000000000002E-5"/>
    <x v="0"/>
  </r>
  <r>
    <x v="14"/>
    <x v="23"/>
    <x v="2"/>
    <x v="1"/>
    <n v="0"/>
    <x v="0"/>
  </r>
  <r>
    <x v="14"/>
    <x v="23"/>
    <x v="0"/>
    <x v="1"/>
    <n v="1.0200000000000001E-3"/>
    <x v="0"/>
  </r>
  <r>
    <x v="14"/>
    <x v="24"/>
    <x v="0"/>
    <x v="1"/>
    <n v="0"/>
    <x v="0"/>
  </r>
  <r>
    <x v="14"/>
    <x v="25"/>
    <x v="7"/>
    <x v="1"/>
    <n v="9.0000000000000006E-5"/>
    <x v="0"/>
  </r>
  <r>
    <x v="14"/>
    <x v="25"/>
    <x v="8"/>
    <x v="1"/>
    <n v="6.0000000000000002E-5"/>
    <x v="0"/>
  </r>
  <r>
    <x v="14"/>
    <x v="25"/>
    <x v="2"/>
    <x v="1"/>
    <n v="0"/>
    <x v="0"/>
  </r>
  <r>
    <x v="14"/>
    <x v="25"/>
    <x v="15"/>
    <x v="1"/>
    <n v="0"/>
    <x v="0"/>
  </r>
  <r>
    <x v="14"/>
    <x v="25"/>
    <x v="0"/>
    <x v="1"/>
    <n v="1.0200000000000001E-3"/>
    <x v="0"/>
  </r>
  <r>
    <x v="14"/>
    <x v="25"/>
    <x v="14"/>
    <x v="1"/>
    <n v="9.0000000000000006E-5"/>
    <x v="0"/>
  </r>
  <r>
    <x v="14"/>
    <x v="26"/>
    <x v="1"/>
    <x v="1"/>
    <n v="2.6900000000000001E-3"/>
    <x v="0"/>
  </r>
  <r>
    <x v="14"/>
    <x v="26"/>
    <x v="7"/>
    <x v="1"/>
    <n v="2.7E-4"/>
    <x v="0"/>
  </r>
  <r>
    <x v="14"/>
    <x v="26"/>
    <x v="8"/>
    <x v="1"/>
    <n v="1.8000000000000001E-4"/>
    <x v="0"/>
  </r>
  <r>
    <x v="14"/>
    <x v="26"/>
    <x v="2"/>
    <x v="1"/>
    <n v="0"/>
    <x v="0"/>
  </r>
  <r>
    <x v="14"/>
    <x v="26"/>
    <x v="15"/>
    <x v="1"/>
    <n v="0"/>
    <x v="0"/>
  </r>
  <r>
    <x v="14"/>
    <x v="26"/>
    <x v="0"/>
    <x v="1"/>
    <n v="3.0200000000000001E-3"/>
    <x v="0"/>
  </r>
  <r>
    <x v="14"/>
    <x v="26"/>
    <x v="14"/>
    <x v="1"/>
    <n v="2.7E-4"/>
    <x v="0"/>
  </r>
  <r>
    <x v="14"/>
    <x v="27"/>
    <x v="0"/>
    <x v="1"/>
    <n v="4.0000000000000003E-5"/>
    <x v="0"/>
  </r>
  <r>
    <x v="14"/>
    <x v="28"/>
    <x v="0"/>
    <x v="1"/>
    <n v="0"/>
    <x v="0"/>
  </r>
  <r>
    <x v="14"/>
    <x v="29"/>
    <x v="7"/>
    <x v="1"/>
    <n v="9.0000000000000006E-5"/>
    <x v="0"/>
  </r>
  <r>
    <x v="14"/>
    <x v="29"/>
    <x v="8"/>
    <x v="1"/>
    <n v="6.0000000000000002E-5"/>
    <x v="0"/>
  </r>
  <r>
    <x v="14"/>
    <x v="29"/>
    <x v="16"/>
    <x v="1"/>
    <n v="0"/>
    <x v="0"/>
  </r>
  <r>
    <x v="14"/>
    <x v="29"/>
    <x v="17"/>
    <x v="1"/>
    <n v="0"/>
    <x v="0"/>
  </r>
  <r>
    <x v="14"/>
    <x v="29"/>
    <x v="18"/>
    <x v="1"/>
    <n v="0"/>
    <x v="0"/>
  </r>
  <r>
    <x v="14"/>
    <x v="29"/>
    <x v="2"/>
    <x v="1"/>
    <n v="0"/>
    <x v="0"/>
  </r>
  <r>
    <x v="14"/>
    <x v="29"/>
    <x v="15"/>
    <x v="1"/>
    <n v="0"/>
    <x v="0"/>
  </r>
  <r>
    <x v="14"/>
    <x v="29"/>
    <x v="0"/>
    <x v="1"/>
    <n v="1.0200000000000001E-3"/>
    <x v="0"/>
  </r>
  <r>
    <x v="14"/>
    <x v="30"/>
    <x v="0"/>
    <x v="1"/>
    <n v="6.0000000000000002E-5"/>
    <x v="0"/>
  </r>
  <r>
    <x v="14"/>
    <x v="31"/>
    <x v="7"/>
    <x v="1"/>
    <n v="9.0000000000000006E-5"/>
    <x v="0"/>
  </r>
  <r>
    <x v="14"/>
    <x v="31"/>
    <x v="8"/>
    <x v="1"/>
    <n v="6.0000000000000002E-5"/>
    <x v="0"/>
  </r>
  <r>
    <x v="14"/>
    <x v="31"/>
    <x v="16"/>
    <x v="1"/>
    <n v="0"/>
    <x v="0"/>
  </r>
  <r>
    <x v="14"/>
    <x v="31"/>
    <x v="17"/>
    <x v="1"/>
    <n v="0"/>
    <x v="0"/>
  </r>
  <r>
    <x v="14"/>
    <x v="31"/>
    <x v="18"/>
    <x v="1"/>
    <n v="0"/>
    <x v="0"/>
  </r>
  <r>
    <x v="14"/>
    <x v="31"/>
    <x v="2"/>
    <x v="1"/>
    <n v="0"/>
    <x v="0"/>
  </r>
  <r>
    <x v="14"/>
    <x v="31"/>
    <x v="15"/>
    <x v="1"/>
    <n v="0"/>
    <x v="0"/>
  </r>
  <r>
    <x v="14"/>
    <x v="31"/>
    <x v="0"/>
    <x v="1"/>
    <n v="1.0200000000000001E-3"/>
    <x v="0"/>
  </r>
  <r>
    <x v="14"/>
    <x v="32"/>
    <x v="0"/>
    <x v="1"/>
    <n v="2E-3"/>
    <x v="0"/>
  </r>
  <r>
    <x v="15"/>
    <x v="11"/>
    <x v="1"/>
    <x v="1"/>
    <n v="2.6900000000000001E-3"/>
    <x v="0"/>
  </r>
  <r>
    <x v="15"/>
    <x v="11"/>
    <x v="7"/>
    <x v="1"/>
    <n v="2.7E-4"/>
    <x v="0"/>
  </r>
  <r>
    <x v="15"/>
    <x v="11"/>
    <x v="8"/>
    <x v="1"/>
    <n v="1.8000000000000001E-4"/>
    <x v="0"/>
  </r>
  <r>
    <x v="15"/>
    <x v="11"/>
    <x v="2"/>
    <x v="1"/>
    <n v="0"/>
    <x v="0"/>
  </r>
  <r>
    <x v="15"/>
    <x v="11"/>
    <x v="0"/>
    <x v="1"/>
    <n v="3.0200000000000001E-3"/>
    <x v="0"/>
  </r>
  <r>
    <x v="15"/>
    <x v="12"/>
    <x v="7"/>
    <x v="1"/>
    <n v="1.7000000000000001E-4"/>
    <x v="0"/>
  </r>
  <r>
    <x v="15"/>
    <x v="12"/>
    <x v="8"/>
    <x v="1"/>
    <n v="1.1E-4"/>
    <x v="0"/>
  </r>
  <r>
    <x v="15"/>
    <x v="12"/>
    <x v="2"/>
    <x v="1"/>
    <n v="0"/>
    <x v="0"/>
  </r>
  <r>
    <x v="15"/>
    <x v="12"/>
    <x v="0"/>
    <x v="1"/>
    <n v="1.89E-3"/>
    <x v="0"/>
  </r>
  <r>
    <x v="15"/>
    <x v="13"/>
    <x v="7"/>
    <x v="1"/>
    <n v="9.0000000000000006E-5"/>
    <x v="0"/>
  </r>
  <r>
    <x v="15"/>
    <x v="13"/>
    <x v="8"/>
    <x v="1"/>
    <n v="6.0000000000000002E-5"/>
    <x v="0"/>
  </r>
  <r>
    <x v="15"/>
    <x v="13"/>
    <x v="2"/>
    <x v="1"/>
    <n v="0"/>
    <x v="0"/>
  </r>
  <r>
    <x v="15"/>
    <x v="13"/>
    <x v="0"/>
    <x v="1"/>
    <n v="1.0200000000000001E-3"/>
    <x v="0"/>
  </r>
  <r>
    <x v="15"/>
    <x v="6"/>
    <x v="1"/>
    <x v="1"/>
    <n v="3.5599999999999998E-3"/>
    <x v="0"/>
  </r>
  <r>
    <x v="15"/>
    <x v="6"/>
    <x v="2"/>
    <x v="1"/>
    <n v="0"/>
    <x v="0"/>
  </r>
  <r>
    <x v="15"/>
    <x v="6"/>
    <x v="0"/>
    <x v="1"/>
    <n v="4.0000000000000001E-3"/>
    <x v="0"/>
  </r>
  <r>
    <x v="15"/>
    <x v="14"/>
    <x v="1"/>
    <x v="1"/>
    <n v="3.5599999999999998E-3"/>
    <x v="0"/>
  </r>
  <r>
    <x v="15"/>
    <x v="14"/>
    <x v="0"/>
    <x v="1"/>
    <n v="4.0000000000000001E-3"/>
    <x v="0"/>
  </r>
  <r>
    <x v="15"/>
    <x v="8"/>
    <x v="0"/>
    <x v="1"/>
    <n v="6.4500000000000002E-2"/>
    <x v="0"/>
  </r>
  <r>
    <x v="15"/>
    <x v="15"/>
    <x v="0"/>
    <x v="1"/>
    <n v="7.1999999999999995E-2"/>
    <x v="0"/>
  </r>
  <r>
    <x v="15"/>
    <x v="15"/>
    <x v="9"/>
    <x v="1"/>
    <n v="5.7599999999999998E-2"/>
    <x v="0"/>
  </r>
  <r>
    <x v="15"/>
    <x v="9"/>
    <x v="0"/>
    <x v="1"/>
    <n v="0.13500000000000001"/>
    <x v="0"/>
  </r>
  <r>
    <x v="15"/>
    <x v="9"/>
    <x v="10"/>
    <x v="1"/>
    <n v="2.16E-3"/>
    <x v="0"/>
  </r>
  <r>
    <x v="15"/>
    <x v="9"/>
    <x v="11"/>
    <x v="1"/>
    <n v="0.1323"/>
    <x v="0"/>
  </r>
  <r>
    <x v="15"/>
    <x v="9"/>
    <x v="12"/>
    <x v="1"/>
    <n v="0.108"/>
    <x v="0"/>
  </r>
  <r>
    <x v="15"/>
    <x v="10"/>
    <x v="0"/>
    <x v="1"/>
    <n v="0.22"/>
    <x v="0"/>
  </r>
  <r>
    <x v="15"/>
    <x v="10"/>
    <x v="10"/>
    <x v="1"/>
    <n v="2.16E-3"/>
    <x v="0"/>
  </r>
  <r>
    <x v="15"/>
    <x v="10"/>
    <x v="11"/>
    <x v="1"/>
    <n v="0.21560000000000001"/>
    <x v="0"/>
  </r>
  <r>
    <x v="15"/>
    <x v="10"/>
    <x v="12"/>
    <x v="1"/>
    <n v="0.17599999999999999"/>
    <x v="0"/>
  </r>
  <r>
    <x v="15"/>
    <x v="16"/>
    <x v="7"/>
    <x v="1"/>
    <n v="9.0000000000000006E-5"/>
    <x v="0"/>
  </r>
  <r>
    <x v="15"/>
    <x v="16"/>
    <x v="8"/>
    <x v="1"/>
    <n v="6.0000000000000002E-5"/>
    <x v="0"/>
  </r>
  <r>
    <x v="15"/>
    <x v="16"/>
    <x v="2"/>
    <x v="1"/>
    <n v="0"/>
    <x v="0"/>
  </r>
  <r>
    <x v="15"/>
    <x v="16"/>
    <x v="13"/>
    <x v="1"/>
    <n v="0"/>
    <x v="0"/>
  </r>
  <r>
    <x v="15"/>
    <x v="16"/>
    <x v="14"/>
    <x v="1"/>
    <n v="9.0000000000000006E-5"/>
    <x v="0"/>
  </r>
  <r>
    <x v="15"/>
    <x v="16"/>
    <x v="0"/>
    <x v="1"/>
    <n v="1.0200000000000001E-3"/>
    <x v="0"/>
  </r>
  <r>
    <x v="15"/>
    <x v="17"/>
    <x v="7"/>
    <x v="1"/>
    <n v="9.0000000000000006E-5"/>
    <x v="0"/>
  </r>
  <r>
    <x v="15"/>
    <x v="17"/>
    <x v="8"/>
    <x v="1"/>
    <n v="6.0000000000000002E-5"/>
    <x v="0"/>
  </r>
  <r>
    <x v="15"/>
    <x v="17"/>
    <x v="2"/>
    <x v="1"/>
    <n v="0"/>
    <x v="0"/>
  </r>
  <r>
    <x v="15"/>
    <x v="17"/>
    <x v="13"/>
    <x v="1"/>
    <n v="0"/>
    <x v="0"/>
  </r>
  <r>
    <x v="15"/>
    <x v="17"/>
    <x v="14"/>
    <x v="1"/>
    <n v="9.0000000000000006E-5"/>
    <x v="0"/>
  </r>
  <r>
    <x v="15"/>
    <x v="17"/>
    <x v="0"/>
    <x v="1"/>
    <n v="1.0200000000000001E-3"/>
    <x v="0"/>
  </r>
  <r>
    <x v="15"/>
    <x v="18"/>
    <x v="7"/>
    <x v="1"/>
    <n v="9.0000000000000006E-5"/>
    <x v="0"/>
  </r>
  <r>
    <x v="15"/>
    <x v="18"/>
    <x v="8"/>
    <x v="1"/>
    <n v="6.0000000000000002E-5"/>
    <x v="0"/>
  </r>
  <r>
    <x v="15"/>
    <x v="18"/>
    <x v="2"/>
    <x v="1"/>
    <n v="0"/>
    <x v="0"/>
  </r>
  <r>
    <x v="15"/>
    <x v="18"/>
    <x v="13"/>
    <x v="1"/>
    <n v="0"/>
    <x v="0"/>
  </r>
  <r>
    <x v="15"/>
    <x v="18"/>
    <x v="14"/>
    <x v="1"/>
    <n v="9.0000000000000006E-5"/>
    <x v="0"/>
  </r>
  <r>
    <x v="15"/>
    <x v="18"/>
    <x v="0"/>
    <x v="1"/>
    <n v="1.0200000000000001E-3"/>
    <x v="0"/>
  </r>
  <r>
    <x v="15"/>
    <x v="19"/>
    <x v="1"/>
    <x v="1"/>
    <n v="2.6900000000000001E-3"/>
    <x v="0"/>
  </r>
  <r>
    <x v="15"/>
    <x v="19"/>
    <x v="7"/>
    <x v="1"/>
    <n v="2.7E-4"/>
    <x v="0"/>
  </r>
  <r>
    <x v="15"/>
    <x v="19"/>
    <x v="8"/>
    <x v="1"/>
    <n v="1.8000000000000001E-4"/>
    <x v="0"/>
  </r>
  <r>
    <x v="15"/>
    <x v="19"/>
    <x v="2"/>
    <x v="1"/>
    <n v="0"/>
    <x v="0"/>
  </r>
  <r>
    <x v="15"/>
    <x v="19"/>
    <x v="13"/>
    <x v="1"/>
    <n v="0"/>
    <x v="0"/>
  </r>
  <r>
    <x v="15"/>
    <x v="19"/>
    <x v="14"/>
    <x v="1"/>
    <n v="2.7E-4"/>
    <x v="0"/>
  </r>
  <r>
    <x v="15"/>
    <x v="19"/>
    <x v="0"/>
    <x v="1"/>
    <n v="3.0200000000000001E-3"/>
    <x v="0"/>
  </r>
  <r>
    <x v="15"/>
    <x v="20"/>
    <x v="7"/>
    <x v="1"/>
    <n v="9.0000000000000006E-5"/>
    <x v="0"/>
  </r>
  <r>
    <x v="15"/>
    <x v="20"/>
    <x v="8"/>
    <x v="1"/>
    <n v="6.0000000000000002E-5"/>
    <x v="0"/>
  </r>
  <r>
    <x v="15"/>
    <x v="20"/>
    <x v="2"/>
    <x v="1"/>
    <n v="0"/>
    <x v="0"/>
  </r>
  <r>
    <x v="15"/>
    <x v="20"/>
    <x v="13"/>
    <x v="1"/>
    <n v="0"/>
    <x v="0"/>
  </r>
  <r>
    <x v="15"/>
    <x v="20"/>
    <x v="14"/>
    <x v="1"/>
    <n v="9.0000000000000006E-5"/>
    <x v="0"/>
  </r>
  <r>
    <x v="15"/>
    <x v="20"/>
    <x v="0"/>
    <x v="1"/>
    <n v="1.0200000000000001E-3"/>
    <x v="0"/>
  </r>
  <r>
    <x v="15"/>
    <x v="21"/>
    <x v="1"/>
    <x v="1"/>
    <n v="2.6900000000000001E-3"/>
    <x v="0"/>
  </r>
  <r>
    <x v="15"/>
    <x v="21"/>
    <x v="7"/>
    <x v="1"/>
    <n v="2.7E-4"/>
    <x v="0"/>
  </r>
  <r>
    <x v="15"/>
    <x v="21"/>
    <x v="8"/>
    <x v="1"/>
    <n v="1.8000000000000001E-4"/>
    <x v="0"/>
  </r>
  <r>
    <x v="15"/>
    <x v="21"/>
    <x v="2"/>
    <x v="1"/>
    <n v="0"/>
    <x v="0"/>
  </r>
  <r>
    <x v="15"/>
    <x v="21"/>
    <x v="0"/>
    <x v="1"/>
    <n v="3.0200000000000001E-3"/>
    <x v="0"/>
  </r>
  <r>
    <x v="15"/>
    <x v="22"/>
    <x v="7"/>
    <x v="1"/>
    <n v="1.7000000000000001E-4"/>
    <x v="0"/>
  </r>
  <r>
    <x v="15"/>
    <x v="22"/>
    <x v="8"/>
    <x v="1"/>
    <n v="1.1E-4"/>
    <x v="0"/>
  </r>
  <r>
    <x v="15"/>
    <x v="22"/>
    <x v="2"/>
    <x v="1"/>
    <n v="0"/>
    <x v="0"/>
  </r>
  <r>
    <x v="15"/>
    <x v="22"/>
    <x v="0"/>
    <x v="1"/>
    <n v="1.89E-3"/>
    <x v="0"/>
  </r>
  <r>
    <x v="15"/>
    <x v="23"/>
    <x v="7"/>
    <x v="1"/>
    <n v="9.0000000000000006E-5"/>
    <x v="0"/>
  </r>
  <r>
    <x v="15"/>
    <x v="23"/>
    <x v="8"/>
    <x v="1"/>
    <n v="6.0000000000000002E-5"/>
    <x v="0"/>
  </r>
  <r>
    <x v="15"/>
    <x v="23"/>
    <x v="2"/>
    <x v="1"/>
    <n v="0"/>
    <x v="0"/>
  </r>
  <r>
    <x v="15"/>
    <x v="23"/>
    <x v="0"/>
    <x v="1"/>
    <n v="1.0200000000000001E-3"/>
    <x v="0"/>
  </r>
  <r>
    <x v="15"/>
    <x v="24"/>
    <x v="0"/>
    <x v="1"/>
    <n v="0"/>
    <x v="0"/>
  </r>
  <r>
    <x v="15"/>
    <x v="25"/>
    <x v="7"/>
    <x v="1"/>
    <n v="9.0000000000000006E-5"/>
    <x v="0"/>
  </r>
  <r>
    <x v="15"/>
    <x v="25"/>
    <x v="8"/>
    <x v="1"/>
    <n v="6.0000000000000002E-5"/>
    <x v="0"/>
  </r>
  <r>
    <x v="15"/>
    <x v="25"/>
    <x v="2"/>
    <x v="1"/>
    <n v="0"/>
    <x v="0"/>
  </r>
  <r>
    <x v="15"/>
    <x v="25"/>
    <x v="15"/>
    <x v="1"/>
    <n v="0"/>
    <x v="0"/>
  </r>
  <r>
    <x v="15"/>
    <x v="25"/>
    <x v="0"/>
    <x v="1"/>
    <n v="1.0200000000000001E-3"/>
    <x v="0"/>
  </r>
  <r>
    <x v="15"/>
    <x v="25"/>
    <x v="14"/>
    <x v="1"/>
    <n v="9.0000000000000006E-5"/>
    <x v="0"/>
  </r>
  <r>
    <x v="15"/>
    <x v="26"/>
    <x v="1"/>
    <x v="1"/>
    <n v="2.6900000000000001E-3"/>
    <x v="0"/>
  </r>
  <r>
    <x v="15"/>
    <x v="26"/>
    <x v="7"/>
    <x v="1"/>
    <n v="2.7E-4"/>
    <x v="0"/>
  </r>
  <r>
    <x v="15"/>
    <x v="26"/>
    <x v="8"/>
    <x v="1"/>
    <n v="1.8000000000000001E-4"/>
    <x v="0"/>
  </r>
  <r>
    <x v="15"/>
    <x v="26"/>
    <x v="2"/>
    <x v="1"/>
    <n v="0"/>
    <x v="0"/>
  </r>
  <r>
    <x v="15"/>
    <x v="26"/>
    <x v="15"/>
    <x v="1"/>
    <n v="0"/>
    <x v="0"/>
  </r>
  <r>
    <x v="15"/>
    <x v="26"/>
    <x v="0"/>
    <x v="1"/>
    <n v="3.0200000000000001E-3"/>
    <x v="0"/>
  </r>
  <r>
    <x v="15"/>
    <x v="26"/>
    <x v="14"/>
    <x v="1"/>
    <n v="2.7E-4"/>
    <x v="0"/>
  </r>
  <r>
    <x v="15"/>
    <x v="27"/>
    <x v="0"/>
    <x v="1"/>
    <n v="4.0000000000000003E-5"/>
    <x v="0"/>
  </r>
  <r>
    <x v="15"/>
    <x v="28"/>
    <x v="0"/>
    <x v="1"/>
    <n v="0"/>
    <x v="0"/>
  </r>
  <r>
    <x v="15"/>
    <x v="29"/>
    <x v="7"/>
    <x v="1"/>
    <n v="9.0000000000000006E-5"/>
    <x v="0"/>
  </r>
  <r>
    <x v="15"/>
    <x v="29"/>
    <x v="8"/>
    <x v="1"/>
    <n v="6.0000000000000002E-5"/>
    <x v="0"/>
  </r>
  <r>
    <x v="15"/>
    <x v="29"/>
    <x v="16"/>
    <x v="1"/>
    <n v="0"/>
    <x v="0"/>
  </r>
  <r>
    <x v="15"/>
    <x v="29"/>
    <x v="17"/>
    <x v="1"/>
    <n v="0"/>
    <x v="0"/>
  </r>
  <r>
    <x v="15"/>
    <x v="29"/>
    <x v="18"/>
    <x v="1"/>
    <n v="0"/>
    <x v="0"/>
  </r>
  <r>
    <x v="15"/>
    <x v="29"/>
    <x v="2"/>
    <x v="1"/>
    <n v="0"/>
    <x v="0"/>
  </r>
  <r>
    <x v="15"/>
    <x v="29"/>
    <x v="15"/>
    <x v="1"/>
    <n v="0"/>
    <x v="0"/>
  </r>
  <r>
    <x v="15"/>
    <x v="29"/>
    <x v="0"/>
    <x v="1"/>
    <n v="1.0200000000000001E-3"/>
    <x v="0"/>
  </r>
  <r>
    <x v="15"/>
    <x v="30"/>
    <x v="0"/>
    <x v="1"/>
    <n v="6.0000000000000002E-5"/>
    <x v="0"/>
  </r>
  <r>
    <x v="15"/>
    <x v="31"/>
    <x v="7"/>
    <x v="1"/>
    <n v="9.0000000000000006E-5"/>
    <x v="0"/>
  </r>
  <r>
    <x v="15"/>
    <x v="31"/>
    <x v="8"/>
    <x v="1"/>
    <n v="6.0000000000000002E-5"/>
    <x v="0"/>
  </r>
  <r>
    <x v="15"/>
    <x v="31"/>
    <x v="16"/>
    <x v="1"/>
    <n v="0"/>
    <x v="0"/>
  </r>
  <r>
    <x v="15"/>
    <x v="31"/>
    <x v="17"/>
    <x v="1"/>
    <n v="0"/>
    <x v="0"/>
  </r>
  <r>
    <x v="15"/>
    <x v="31"/>
    <x v="18"/>
    <x v="1"/>
    <n v="0"/>
    <x v="0"/>
  </r>
  <r>
    <x v="15"/>
    <x v="31"/>
    <x v="2"/>
    <x v="1"/>
    <n v="0"/>
    <x v="0"/>
  </r>
  <r>
    <x v="15"/>
    <x v="31"/>
    <x v="15"/>
    <x v="1"/>
    <n v="0"/>
    <x v="0"/>
  </r>
  <r>
    <x v="15"/>
    <x v="31"/>
    <x v="0"/>
    <x v="1"/>
    <n v="1.0200000000000001E-3"/>
    <x v="0"/>
  </r>
  <r>
    <x v="15"/>
    <x v="32"/>
    <x v="0"/>
    <x v="1"/>
    <n v="2E-3"/>
    <x v="0"/>
  </r>
  <r>
    <x v="16"/>
    <x v="11"/>
    <x v="1"/>
    <x v="1"/>
    <n v="2.6900000000000001E-3"/>
    <x v="0"/>
  </r>
  <r>
    <x v="16"/>
    <x v="11"/>
    <x v="7"/>
    <x v="1"/>
    <n v="2.7E-4"/>
    <x v="0"/>
  </r>
  <r>
    <x v="16"/>
    <x v="11"/>
    <x v="8"/>
    <x v="1"/>
    <n v="1.8000000000000001E-4"/>
    <x v="0"/>
  </r>
  <r>
    <x v="16"/>
    <x v="11"/>
    <x v="2"/>
    <x v="1"/>
    <n v="0"/>
    <x v="0"/>
  </r>
  <r>
    <x v="16"/>
    <x v="11"/>
    <x v="0"/>
    <x v="1"/>
    <n v="3.0200000000000001E-3"/>
    <x v="0"/>
  </r>
  <r>
    <x v="16"/>
    <x v="12"/>
    <x v="7"/>
    <x v="1"/>
    <n v="1.7000000000000001E-4"/>
    <x v="0"/>
  </r>
  <r>
    <x v="16"/>
    <x v="12"/>
    <x v="8"/>
    <x v="1"/>
    <n v="1.1E-4"/>
    <x v="0"/>
  </r>
  <r>
    <x v="16"/>
    <x v="12"/>
    <x v="2"/>
    <x v="1"/>
    <n v="0"/>
    <x v="0"/>
  </r>
  <r>
    <x v="16"/>
    <x v="12"/>
    <x v="0"/>
    <x v="1"/>
    <n v="1.89E-3"/>
    <x v="0"/>
  </r>
  <r>
    <x v="16"/>
    <x v="13"/>
    <x v="7"/>
    <x v="1"/>
    <n v="9.0000000000000006E-5"/>
    <x v="0"/>
  </r>
  <r>
    <x v="16"/>
    <x v="13"/>
    <x v="8"/>
    <x v="1"/>
    <n v="6.0000000000000002E-5"/>
    <x v="0"/>
  </r>
  <r>
    <x v="16"/>
    <x v="13"/>
    <x v="2"/>
    <x v="1"/>
    <n v="0"/>
    <x v="0"/>
  </r>
  <r>
    <x v="16"/>
    <x v="13"/>
    <x v="0"/>
    <x v="1"/>
    <n v="1.0200000000000001E-3"/>
    <x v="0"/>
  </r>
  <r>
    <x v="16"/>
    <x v="6"/>
    <x v="1"/>
    <x v="1"/>
    <n v="3.5599999999999998E-3"/>
    <x v="0"/>
  </r>
  <r>
    <x v="16"/>
    <x v="6"/>
    <x v="2"/>
    <x v="1"/>
    <n v="0"/>
    <x v="0"/>
  </r>
  <r>
    <x v="16"/>
    <x v="6"/>
    <x v="0"/>
    <x v="1"/>
    <n v="4.0000000000000001E-3"/>
    <x v="0"/>
  </r>
  <r>
    <x v="16"/>
    <x v="14"/>
    <x v="1"/>
    <x v="1"/>
    <n v="3.5599999999999998E-3"/>
    <x v="0"/>
  </r>
  <r>
    <x v="16"/>
    <x v="14"/>
    <x v="0"/>
    <x v="1"/>
    <n v="4.0000000000000001E-3"/>
    <x v="0"/>
  </r>
  <r>
    <x v="16"/>
    <x v="8"/>
    <x v="0"/>
    <x v="1"/>
    <n v="6.4500000000000002E-2"/>
    <x v="0"/>
  </r>
  <r>
    <x v="16"/>
    <x v="15"/>
    <x v="0"/>
    <x v="1"/>
    <n v="7.1999999999999995E-2"/>
    <x v="0"/>
  </r>
  <r>
    <x v="16"/>
    <x v="15"/>
    <x v="9"/>
    <x v="1"/>
    <n v="5.7599999999999998E-2"/>
    <x v="0"/>
  </r>
  <r>
    <x v="16"/>
    <x v="9"/>
    <x v="0"/>
    <x v="1"/>
    <n v="0.13500000000000001"/>
    <x v="0"/>
  </r>
  <r>
    <x v="16"/>
    <x v="9"/>
    <x v="10"/>
    <x v="1"/>
    <n v="2.16E-3"/>
    <x v="0"/>
  </r>
  <r>
    <x v="16"/>
    <x v="9"/>
    <x v="11"/>
    <x v="1"/>
    <n v="0.1323"/>
    <x v="0"/>
  </r>
  <r>
    <x v="16"/>
    <x v="9"/>
    <x v="12"/>
    <x v="1"/>
    <n v="0.108"/>
    <x v="0"/>
  </r>
  <r>
    <x v="16"/>
    <x v="10"/>
    <x v="0"/>
    <x v="1"/>
    <n v="0.22"/>
    <x v="0"/>
  </r>
  <r>
    <x v="16"/>
    <x v="10"/>
    <x v="10"/>
    <x v="1"/>
    <n v="2.16E-3"/>
    <x v="0"/>
  </r>
  <r>
    <x v="16"/>
    <x v="10"/>
    <x v="11"/>
    <x v="1"/>
    <n v="0.21560000000000001"/>
    <x v="0"/>
  </r>
  <r>
    <x v="16"/>
    <x v="10"/>
    <x v="12"/>
    <x v="1"/>
    <n v="0.17599999999999999"/>
    <x v="0"/>
  </r>
  <r>
    <x v="16"/>
    <x v="16"/>
    <x v="7"/>
    <x v="1"/>
    <n v="9.0000000000000006E-5"/>
    <x v="0"/>
  </r>
  <r>
    <x v="16"/>
    <x v="16"/>
    <x v="8"/>
    <x v="1"/>
    <n v="6.0000000000000002E-5"/>
    <x v="0"/>
  </r>
  <r>
    <x v="16"/>
    <x v="16"/>
    <x v="2"/>
    <x v="1"/>
    <n v="0"/>
    <x v="0"/>
  </r>
  <r>
    <x v="16"/>
    <x v="16"/>
    <x v="13"/>
    <x v="1"/>
    <n v="0"/>
    <x v="0"/>
  </r>
  <r>
    <x v="16"/>
    <x v="16"/>
    <x v="14"/>
    <x v="1"/>
    <n v="9.0000000000000006E-5"/>
    <x v="0"/>
  </r>
  <r>
    <x v="16"/>
    <x v="16"/>
    <x v="0"/>
    <x v="1"/>
    <n v="1.0200000000000001E-3"/>
    <x v="0"/>
  </r>
  <r>
    <x v="16"/>
    <x v="17"/>
    <x v="7"/>
    <x v="1"/>
    <n v="9.0000000000000006E-5"/>
    <x v="0"/>
  </r>
  <r>
    <x v="16"/>
    <x v="17"/>
    <x v="8"/>
    <x v="1"/>
    <n v="6.0000000000000002E-5"/>
    <x v="0"/>
  </r>
  <r>
    <x v="16"/>
    <x v="17"/>
    <x v="2"/>
    <x v="1"/>
    <n v="0"/>
    <x v="0"/>
  </r>
  <r>
    <x v="16"/>
    <x v="17"/>
    <x v="13"/>
    <x v="1"/>
    <n v="0"/>
    <x v="0"/>
  </r>
  <r>
    <x v="16"/>
    <x v="17"/>
    <x v="14"/>
    <x v="1"/>
    <n v="9.0000000000000006E-5"/>
    <x v="0"/>
  </r>
  <r>
    <x v="16"/>
    <x v="17"/>
    <x v="0"/>
    <x v="1"/>
    <n v="1.0200000000000001E-3"/>
    <x v="0"/>
  </r>
  <r>
    <x v="16"/>
    <x v="18"/>
    <x v="7"/>
    <x v="1"/>
    <n v="9.0000000000000006E-5"/>
    <x v="0"/>
  </r>
  <r>
    <x v="16"/>
    <x v="18"/>
    <x v="8"/>
    <x v="1"/>
    <n v="6.0000000000000002E-5"/>
    <x v="0"/>
  </r>
  <r>
    <x v="16"/>
    <x v="18"/>
    <x v="2"/>
    <x v="1"/>
    <n v="0"/>
    <x v="0"/>
  </r>
  <r>
    <x v="16"/>
    <x v="18"/>
    <x v="13"/>
    <x v="1"/>
    <n v="0"/>
    <x v="0"/>
  </r>
  <r>
    <x v="16"/>
    <x v="18"/>
    <x v="14"/>
    <x v="1"/>
    <n v="9.0000000000000006E-5"/>
    <x v="0"/>
  </r>
  <r>
    <x v="16"/>
    <x v="18"/>
    <x v="0"/>
    <x v="1"/>
    <n v="1.0200000000000001E-3"/>
    <x v="0"/>
  </r>
  <r>
    <x v="16"/>
    <x v="19"/>
    <x v="1"/>
    <x v="1"/>
    <n v="2.6900000000000001E-3"/>
    <x v="0"/>
  </r>
  <r>
    <x v="16"/>
    <x v="19"/>
    <x v="7"/>
    <x v="1"/>
    <n v="2.7E-4"/>
    <x v="0"/>
  </r>
  <r>
    <x v="16"/>
    <x v="19"/>
    <x v="8"/>
    <x v="1"/>
    <n v="1.8000000000000001E-4"/>
    <x v="0"/>
  </r>
  <r>
    <x v="16"/>
    <x v="19"/>
    <x v="2"/>
    <x v="1"/>
    <n v="0"/>
    <x v="0"/>
  </r>
  <r>
    <x v="16"/>
    <x v="19"/>
    <x v="13"/>
    <x v="1"/>
    <n v="0"/>
    <x v="0"/>
  </r>
  <r>
    <x v="16"/>
    <x v="19"/>
    <x v="14"/>
    <x v="1"/>
    <n v="2.7E-4"/>
    <x v="0"/>
  </r>
  <r>
    <x v="16"/>
    <x v="19"/>
    <x v="0"/>
    <x v="1"/>
    <n v="3.0200000000000001E-3"/>
    <x v="0"/>
  </r>
  <r>
    <x v="16"/>
    <x v="20"/>
    <x v="7"/>
    <x v="1"/>
    <n v="9.0000000000000006E-5"/>
    <x v="0"/>
  </r>
  <r>
    <x v="16"/>
    <x v="20"/>
    <x v="8"/>
    <x v="1"/>
    <n v="6.0000000000000002E-5"/>
    <x v="0"/>
  </r>
  <r>
    <x v="16"/>
    <x v="20"/>
    <x v="2"/>
    <x v="1"/>
    <n v="0"/>
    <x v="0"/>
  </r>
  <r>
    <x v="16"/>
    <x v="20"/>
    <x v="13"/>
    <x v="1"/>
    <n v="0"/>
    <x v="0"/>
  </r>
  <r>
    <x v="16"/>
    <x v="20"/>
    <x v="14"/>
    <x v="1"/>
    <n v="9.0000000000000006E-5"/>
    <x v="0"/>
  </r>
  <r>
    <x v="16"/>
    <x v="20"/>
    <x v="0"/>
    <x v="1"/>
    <n v="1.0200000000000001E-3"/>
    <x v="0"/>
  </r>
  <r>
    <x v="16"/>
    <x v="21"/>
    <x v="1"/>
    <x v="1"/>
    <n v="2.6900000000000001E-3"/>
    <x v="0"/>
  </r>
  <r>
    <x v="16"/>
    <x v="21"/>
    <x v="7"/>
    <x v="1"/>
    <n v="2.7E-4"/>
    <x v="0"/>
  </r>
  <r>
    <x v="16"/>
    <x v="21"/>
    <x v="8"/>
    <x v="1"/>
    <n v="1.8000000000000001E-4"/>
    <x v="0"/>
  </r>
  <r>
    <x v="16"/>
    <x v="21"/>
    <x v="2"/>
    <x v="1"/>
    <n v="0"/>
    <x v="0"/>
  </r>
  <r>
    <x v="16"/>
    <x v="21"/>
    <x v="0"/>
    <x v="1"/>
    <n v="3.0200000000000001E-3"/>
    <x v="0"/>
  </r>
  <r>
    <x v="16"/>
    <x v="22"/>
    <x v="7"/>
    <x v="1"/>
    <n v="1.7000000000000001E-4"/>
    <x v="0"/>
  </r>
  <r>
    <x v="16"/>
    <x v="22"/>
    <x v="8"/>
    <x v="1"/>
    <n v="1.1E-4"/>
    <x v="0"/>
  </r>
  <r>
    <x v="16"/>
    <x v="22"/>
    <x v="2"/>
    <x v="1"/>
    <n v="0"/>
    <x v="0"/>
  </r>
  <r>
    <x v="16"/>
    <x v="22"/>
    <x v="0"/>
    <x v="1"/>
    <n v="1.89E-3"/>
    <x v="0"/>
  </r>
  <r>
    <x v="16"/>
    <x v="23"/>
    <x v="7"/>
    <x v="1"/>
    <n v="9.0000000000000006E-5"/>
    <x v="0"/>
  </r>
  <r>
    <x v="16"/>
    <x v="23"/>
    <x v="8"/>
    <x v="1"/>
    <n v="6.0000000000000002E-5"/>
    <x v="0"/>
  </r>
  <r>
    <x v="16"/>
    <x v="23"/>
    <x v="2"/>
    <x v="1"/>
    <n v="0"/>
    <x v="0"/>
  </r>
  <r>
    <x v="16"/>
    <x v="23"/>
    <x v="0"/>
    <x v="1"/>
    <n v="1.0200000000000001E-3"/>
    <x v="0"/>
  </r>
  <r>
    <x v="16"/>
    <x v="24"/>
    <x v="0"/>
    <x v="1"/>
    <n v="0"/>
    <x v="0"/>
  </r>
  <r>
    <x v="16"/>
    <x v="25"/>
    <x v="7"/>
    <x v="1"/>
    <n v="9.0000000000000006E-5"/>
    <x v="0"/>
  </r>
  <r>
    <x v="16"/>
    <x v="25"/>
    <x v="8"/>
    <x v="1"/>
    <n v="6.0000000000000002E-5"/>
    <x v="0"/>
  </r>
  <r>
    <x v="16"/>
    <x v="25"/>
    <x v="2"/>
    <x v="1"/>
    <n v="0"/>
    <x v="0"/>
  </r>
  <r>
    <x v="16"/>
    <x v="25"/>
    <x v="15"/>
    <x v="1"/>
    <n v="0"/>
    <x v="0"/>
  </r>
  <r>
    <x v="16"/>
    <x v="25"/>
    <x v="0"/>
    <x v="1"/>
    <n v="1.0200000000000001E-3"/>
    <x v="0"/>
  </r>
  <r>
    <x v="16"/>
    <x v="25"/>
    <x v="14"/>
    <x v="1"/>
    <n v="9.0000000000000006E-5"/>
    <x v="0"/>
  </r>
  <r>
    <x v="16"/>
    <x v="26"/>
    <x v="1"/>
    <x v="1"/>
    <n v="2.6900000000000001E-3"/>
    <x v="0"/>
  </r>
  <r>
    <x v="16"/>
    <x v="26"/>
    <x v="7"/>
    <x v="1"/>
    <n v="2.7E-4"/>
    <x v="0"/>
  </r>
  <r>
    <x v="16"/>
    <x v="26"/>
    <x v="8"/>
    <x v="1"/>
    <n v="1.8000000000000001E-4"/>
    <x v="0"/>
  </r>
  <r>
    <x v="16"/>
    <x v="26"/>
    <x v="2"/>
    <x v="1"/>
    <n v="0"/>
    <x v="0"/>
  </r>
  <r>
    <x v="16"/>
    <x v="26"/>
    <x v="15"/>
    <x v="1"/>
    <n v="0"/>
    <x v="0"/>
  </r>
  <r>
    <x v="16"/>
    <x v="26"/>
    <x v="0"/>
    <x v="1"/>
    <n v="3.0200000000000001E-3"/>
    <x v="0"/>
  </r>
  <r>
    <x v="16"/>
    <x v="26"/>
    <x v="14"/>
    <x v="1"/>
    <n v="2.7E-4"/>
    <x v="0"/>
  </r>
  <r>
    <x v="16"/>
    <x v="27"/>
    <x v="0"/>
    <x v="1"/>
    <n v="4.0000000000000003E-5"/>
    <x v="0"/>
  </r>
  <r>
    <x v="16"/>
    <x v="28"/>
    <x v="0"/>
    <x v="1"/>
    <n v="0"/>
    <x v="0"/>
  </r>
  <r>
    <x v="16"/>
    <x v="29"/>
    <x v="7"/>
    <x v="1"/>
    <n v="9.0000000000000006E-5"/>
    <x v="0"/>
  </r>
  <r>
    <x v="16"/>
    <x v="29"/>
    <x v="8"/>
    <x v="1"/>
    <n v="6.0000000000000002E-5"/>
    <x v="0"/>
  </r>
  <r>
    <x v="16"/>
    <x v="29"/>
    <x v="16"/>
    <x v="1"/>
    <n v="0"/>
    <x v="0"/>
  </r>
  <r>
    <x v="16"/>
    <x v="29"/>
    <x v="17"/>
    <x v="1"/>
    <n v="0"/>
    <x v="0"/>
  </r>
  <r>
    <x v="16"/>
    <x v="29"/>
    <x v="18"/>
    <x v="1"/>
    <n v="0"/>
    <x v="0"/>
  </r>
  <r>
    <x v="16"/>
    <x v="29"/>
    <x v="2"/>
    <x v="1"/>
    <n v="0"/>
    <x v="0"/>
  </r>
  <r>
    <x v="16"/>
    <x v="29"/>
    <x v="15"/>
    <x v="1"/>
    <n v="0"/>
    <x v="0"/>
  </r>
  <r>
    <x v="16"/>
    <x v="29"/>
    <x v="0"/>
    <x v="1"/>
    <n v="1.0200000000000001E-3"/>
    <x v="0"/>
  </r>
  <r>
    <x v="16"/>
    <x v="30"/>
    <x v="0"/>
    <x v="1"/>
    <n v="6.0000000000000002E-5"/>
    <x v="0"/>
  </r>
  <r>
    <x v="16"/>
    <x v="31"/>
    <x v="7"/>
    <x v="1"/>
    <n v="9.0000000000000006E-5"/>
    <x v="0"/>
  </r>
  <r>
    <x v="16"/>
    <x v="31"/>
    <x v="8"/>
    <x v="1"/>
    <n v="6.0000000000000002E-5"/>
    <x v="0"/>
  </r>
  <r>
    <x v="16"/>
    <x v="31"/>
    <x v="16"/>
    <x v="1"/>
    <n v="0"/>
    <x v="0"/>
  </r>
  <r>
    <x v="16"/>
    <x v="31"/>
    <x v="17"/>
    <x v="1"/>
    <n v="0"/>
    <x v="0"/>
  </r>
  <r>
    <x v="16"/>
    <x v="31"/>
    <x v="18"/>
    <x v="1"/>
    <n v="0"/>
    <x v="0"/>
  </r>
  <r>
    <x v="16"/>
    <x v="31"/>
    <x v="2"/>
    <x v="1"/>
    <n v="0"/>
    <x v="0"/>
  </r>
  <r>
    <x v="16"/>
    <x v="31"/>
    <x v="15"/>
    <x v="1"/>
    <n v="0"/>
    <x v="0"/>
  </r>
  <r>
    <x v="16"/>
    <x v="31"/>
    <x v="0"/>
    <x v="1"/>
    <n v="1.0200000000000001E-3"/>
    <x v="0"/>
  </r>
  <r>
    <x v="16"/>
    <x v="32"/>
    <x v="0"/>
    <x v="1"/>
    <n v="2E-3"/>
    <x v="0"/>
  </r>
  <r>
    <x v="17"/>
    <x v="34"/>
    <x v="46"/>
    <x v="1"/>
    <n v="8.0000000000000004E-4"/>
    <x v="0"/>
  </r>
  <r>
    <x v="17"/>
    <x v="34"/>
    <x v="2"/>
    <x v="1"/>
    <n v="0"/>
    <x v="0"/>
  </r>
  <r>
    <x v="17"/>
    <x v="34"/>
    <x v="0"/>
    <x v="1"/>
    <n v="8.4000000000000003E-4"/>
    <x v="0"/>
  </r>
  <r>
    <x v="17"/>
    <x v="33"/>
    <x v="47"/>
    <x v="1"/>
    <n v="6.4999999999999997E-3"/>
    <x v="0"/>
  </r>
  <r>
    <x v="17"/>
    <x v="33"/>
    <x v="0"/>
    <x v="1"/>
    <n v="6.8399999999999997E-3"/>
    <x v="0"/>
  </r>
  <r>
    <x v="17"/>
    <x v="16"/>
    <x v="46"/>
    <x v="1"/>
    <n v="7.1000000000000002E-4"/>
    <x v="0"/>
  </r>
  <r>
    <x v="17"/>
    <x v="16"/>
    <x v="2"/>
    <x v="1"/>
    <n v="0"/>
    <x v="0"/>
  </r>
  <r>
    <x v="17"/>
    <x v="16"/>
    <x v="0"/>
    <x v="1"/>
    <n v="7.3999999999999999E-4"/>
    <x v="0"/>
  </r>
  <r>
    <x v="17"/>
    <x v="17"/>
    <x v="46"/>
    <x v="1"/>
    <n v="7.1000000000000002E-4"/>
    <x v="0"/>
  </r>
  <r>
    <x v="17"/>
    <x v="17"/>
    <x v="2"/>
    <x v="1"/>
    <n v="0"/>
    <x v="0"/>
  </r>
  <r>
    <x v="17"/>
    <x v="17"/>
    <x v="0"/>
    <x v="1"/>
    <n v="7.3999999999999999E-4"/>
    <x v="0"/>
  </r>
  <r>
    <x v="17"/>
    <x v="35"/>
    <x v="46"/>
    <x v="1"/>
    <n v="7.1000000000000002E-4"/>
    <x v="0"/>
  </r>
  <r>
    <x v="17"/>
    <x v="35"/>
    <x v="2"/>
    <x v="1"/>
    <n v="0"/>
    <x v="0"/>
  </r>
  <r>
    <x v="17"/>
    <x v="35"/>
    <x v="0"/>
    <x v="1"/>
    <n v="7.3999999999999999E-4"/>
    <x v="0"/>
  </r>
  <r>
    <x v="17"/>
    <x v="20"/>
    <x v="46"/>
    <x v="1"/>
    <n v="7.1000000000000002E-4"/>
    <x v="0"/>
  </r>
  <r>
    <x v="17"/>
    <x v="20"/>
    <x v="2"/>
    <x v="1"/>
    <n v="0"/>
    <x v="0"/>
  </r>
  <r>
    <x v="17"/>
    <x v="20"/>
    <x v="0"/>
    <x v="1"/>
    <n v="7.3999999999999999E-4"/>
    <x v="0"/>
  </r>
  <r>
    <x v="17"/>
    <x v="36"/>
    <x v="46"/>
    <x v="1"/>
    <n v="7.1000000000000002E-4"/>
    <x v="0"/>
  </r>
  <r>
    <x v="17"/>
    <x v="36"/>
    <x v="2"/>
    <x v="1"/>
    <n v="0"/>
    <x v="0"/>
  </r>
  <r>
    <x v="17"/>
    <x v="36"/>
    <x v="0"/>
    <x v="1"/>
    <n v="7.3999999999999999E-4"/>
    <x v="0"/>
  </r>
  <r>
    <x v="17"/>
    <x v="24"/>
    <x v="0"/>
    <x v="1"/>
    <n v="0"/>
    <x v="0"/>
  </r>
  <r>
    <x v="17"/>
    <x v="40"/>
    <x v="0"/>
    <x v="1"/>
    <n v="5.6899999999999999E-2"/>
    <x v="0"/>
  </r>
  <r>
    <x v="17"/>
    <x v="40"/>
    <x v="35"/>
    <x v="1"/>
    <n v="3.7949999999999998E-2"/>
    <x v="0"/>
  </r>
  <r>
    <x v="17"/>
    <x v="40"/>
    <x v="36"/>
    <x v="1"/>
    <n v="2.845E-2"/>
    <x v="0"/>
  </r>
  <r>
    <x v="17"/>
    <x v="40"/>
    <x v="48"/>
    <x v="1"/>
    <n v="8.5400000000000007E-3"/>
    <x v="0"/>
  </r>
  <r>
    <x v="17"/>
    <x v="40"/>
    <x v="49"/>
    <x v="1"/>
    <n v="1.7099999999999999E-3"/>
    <x v="0"/>
  </r>
  <r>
    <x v="17"/>
    <x v="40"/>
    <x v="50"/>
    <x v="1"/>
    <n v="1.6800000000000001E-3"/>
    <x v="0"/>
  </r>
  <r>
    <x v="17"/>
    <x v="40"/>
    <x v="51"/>
    <x v="1"/>
    <n v="1.1E-4"/>
    <x v="0"/>
  </r>
  <r>
    <x v="17"/>
    <x v="37"/>
    <x v="16"/>
    <x v="1"/>
    <n v="0"/>
    <x v="0"/>
  </r>
  <r>
    <x v="17"/>
    <x v="37"/>
    <x v="46"/>
    <x v="1"/>
    <n v="6.3000000000000003E-4"/>
    <x v="0"/>
  </r>
  <r>
    <x v="17"/>
    <x v="37"/>
    <x v="2"/>
    <x v="1"/>
    <n v="0"/>
    <x v="0"/>
  </r>
  <r>
    <x v="17"/>
    <x v="37"/>
    <x v="0"/>
    <x v="1"/>
    <n v="6.7000000000000002E-4"/>
    <x v="0"/>
  </r>
  <r>
    <x v="17"/>
    <x v="27"/>
    <x v="0"/>
    <x v="1"/>
    <n v="6.7000000000000002E-4"/>
    <x v="0"/>
  </r>
  <r>
    <x v="17"/>
    <x v="38"/>
    <x v="16"/>
    <x v="1"/>
    <n v="0"/>
    <x v="0"/>
  </r>
  <r>
    <x v="17"/>
    <x v="38"/>
    <x v="46"/>
    <x v="1"/>
    <n v="6.3000000000000003E-4"/>
    <x v="0"/>
  </r>
  <r>
    <x v="17"/>
    <x v="38"/>
    <x v="2"/>
    <x v="1"/>
    <n v="0"/>
    <x v="0"/>
  </r>
  <r>
    <x v="17"/>
    <x v="38"/>
    <x v="0"/>
    <x v="1"/>
    <n v="6.7000000000000002E-4"/>
    <x v="0"/>
  </r>
  <r>
    <x v="17"/>
    <x v="49"/>
    <x v="0"/>
    <x v="1"/>
    <n v="5.6899999999999999E-2"/>
    <x v="0"/>
  </r>
  <r>
    <x v="17"/>
    <x v="49"/>
    <x v="52"/>
    <x v="1"/>
    <n v="4.3770000000000003E-2"/>
    <x v="0"/>
  </r>
  <r>
    <x v="17"/>
    <x v="49"/>
    <x v="53"/>
    <x v="1"/>
    <n v="5.5359999999999999E-2"/>
    <x v="0"/>
  </r>
  <r>
    <x v="18"/>
    <x v="50"/>
    <x v="0"/>
    <x v="1"/>
    <n v="3.0000000000000001E-5"/>
    <x v="0"/>
  </r>
  <r>
    <x v="19"/>
    <x v="34"/>
    <x v="0"/>
    <x v="1"/>
    <n v="1.0000000000000001E-5"/>
    <x v="0"/>
  </r>
  <r>
    <x v="19"/>
    <x v="33"/>
    <x v="0"/>
    <x v="1"/>
    <n v="2.0000000000000002E-5"/>
    <x v="0"/>
  </r>
  <r>
    <x v="19"/>
    <x v="16"/>
    <x v="0"/>
    <x v="1"/>
    <n v="1.0000000000000001E-5"/>
    <x v="0"/>
  </r>
  <r>
    <x v="19"/>
    <x v="17"/>
    <x v="0"/>
    <x v="1"/>
    <n v="1.0000000000000001E-5"/>
    <x v="0"/>
  </r>
  <r>
    <x v="19"/>
    <x v="35"/>
    <x v="0"/>
    <x v="1"/>
    <n v="1.0000000000000001E-5"/>
    <x v="0"/>
  </r>
  <r>
    <x v="19"/>
    <x v="20"/>
    <x v="0"/>
    <x v="1"/>
    <n v="1.0000000000000001E-5"/>
    <x v="0"/>
  </r>
  <r>
    <x v="19"/>
    <x v="36"/>
    <x v="0"/>
    <x v="1"/>
    <n v="1.0000000000000001E-5"/>
    <x v="0"/>
  </r>
  <r>
    <x v="19"/>
    <x v="24"/>
    <x v="0"/>
    <x v="1"/>
    <n v="0"/>
    <x v="0"/>
  </r>
  <r>
    <x v="19"/>
    <x v="41"/>
    <x v="29"/>
    <x v="1"/>
    <n v="4.6499999999999996E-3"/>
    <x v="0"/>
  </r>
  <r>
    <x v="19"/>
    <x v="41"/>
    <x v="30"/>
    <x v="1"/>
    <n v="4.6499999999999996E-3"/>
    <x v="0"/>
  </r>
  <r>
    <x v="19"/>
    <x v="41"/>
    <x v="31"/>
    <x v="1"/>
    <n v="2.6800000000000001E-3"/>
    <x v="0"/>
  </r>
  <r>
    <x v="19"/>
    <x v="41"/>
    <x v="32"/>
    <x v="1"/>
    <n v="2.6800000000000001E-3"/>
    <x v="0"/>
  </r>
  <r>
    <x v="19"/>
    <x v="41"/>
    <x v="33"/>
    <x v="1"/>
    <n v="2.5300000000000001E-3"/>
    <x v="0"/>
  </r>
  <r>
    <x v="19"/>
    <x v="41"/>
    <x v="34"/>
    <x v="1"/>
    <n v="2.3800000000000002E-3"/>
    <x v="0"/>
  </r>
  <r>
    <x v="19"/>
    <x v="41"/>
    <x v="0"/>
    <x v="1"/>
    <n v="5.0699999999999999E-3"/>
    <x v="0"/>
  </r>
  <r>
    <x v="19"/>
    <x v="42"/>
    <x v="29"/>
    <x v="1"/>
    <n v="4.6499999999999996E-3"/>
    <x v="0"/>
  </r>
  <r>
    <x v="19"/>
    <x v="42"/>
    <x v="30"/>
    <x v="1"/>
    <n v="4.6499999999999996E-3"/>
    <x v="0"/>
  </r>
  <r>
    <x v="19"/>
    <x v="42"/>
    <x v="31"/>
    <x v="1"/>
    <n v="2.6800000000000001E-3"/>
    <x v="0"/>
  </r>
  <r>
    <x v="19"/>
    <x v="42"/>
    <x v="32"/>
    <x v="1"/>
    <n v="2.6800000000000001E-3"/>
    <x v="0"/>
  </r>
  <r>
    <x v="19"/>
    <x v="42"/>
    <x v="33"/>
    <x v="1"/>
    <n v="2.5300000000000001E-3"/>
    <x v="0"/>
  </r>
  <r>
    <x v="19"/>
    <x v="42"/>
    <x v="34"/>
    <x v="1"/>
    <n v="2.3800000000000002E-3"/>
    <x v="0"/>
  </r>
  <r>
    <x v="19"/>
    <x v="42"/>
    <x v="0"/>
    <x v="1"/>
    <n v="5.0699999999999999E-3"/>
    <x v="0"/>
  </r>
  <r>
    <x v="19"/>
    <x v="43"/>
    <x v="29"/>
    <x v="1"/>
    <n v="4.6499999999999996E-3"/>
    <x v="0"/>
  </r>
  <r>
    <x v="19"/>
    <x v="43"/>
    <x v="30"/>
    <x v="1"/>
    <n v="4.6499999999999996E-3"/>
    <x v="0"/>
  </r>
  <r>
    <x v="19"/>
    <x v="43"/>
    <x v="31"/>
    <x v="1"/>
    <n v="2.6800000000000001E-3"/>
    <x v="0"/>
  </r>
  <r>
    <x v="19"/>
    <x v="43"/>
    <x v="32"/>
    <x v="1"/>
    <n v="2.6800000000000001E-3"/>
    <x v="0"/>
  </r>
  <r>
    <x v="19"/>
    <x v="43"/>
    <x v="33"/>
    <x v="1"/>
    <n v="2.5300000000000001E-3"/>
    <x v="0"/>
  </r>
  <r>
    <x v="19"/>
    <x v="43"/>
    <x v="34"/>
    <x v="1"/>
    <n v="2.3800000000000002E-3"/>
    <x v="0"/>
  </r>
  <r>
    <x v="19"/>
    <x v="43"/>
    <x v="0"/>
    <x v="1"/>
    <n v="5.0699999999999999E-3"/>
    <x v="0"/>
  </r>
  <r>
    <x v="19"/>
    <x v="0"/>
    <x v="35"/>
    <x v="1"/>
    <n v="2.7999999999999998E-4"/>
    <x v="0"/>
  </r>
  <r>
    <x v="19"/>
    <x v="0"/>
    <x v="36"/>
    <x v="1"/>
    <n v="1.6000000000000001E-4"/>
    <x v="0"/>
  </r>
  <r>
    <x v="19"/>
    <x v="0"/>
    <x v="37"/>
    <x v="1"/>
    <n v="1.4999999999999999E-4"/>
    <x v="0"/>
  </r>
  <r>
    <x v="19"/>
    <x v="0"/>
    <x v="0"/>
    <x v="1"/>
    <n v="2.9999999999999997E-4"/>
    <x v="0"/>
  </r>
  <r>
    <x v="19"/>
    <x v="1"/>
    <x v="35"/>
    <x v="1"/>
    <n v="2.7999999999999998E-4"/>
    <x v="0"/>
  </r>
  <r>
    <x v="19"/>
    <x v="1"/>
    <x v="36"/>
    <x v="1"/>
    <n v="1.6000000000000001E-4"/>
    <x v="0"/>
  </r>
  <r>
    <x v="19"/>
    <x v="1"/>
    <x v="37"/>
    <x v="1"/>
    <n v="1.4999999999999999E-4"/>
    <x v="0"/>
  </r>
  <r>
    <x v="19"/>
    <x v="1"/>
    <x v="0"/>
    <x v="1"/>
    <n v="2.9999999999999997E-4"/>
    <x v="0"/>
  </r>
  <r>
    <x v="19"/>
    <x v="2"/>
    <x v="38"/>
    <x v="1"/>
    <n v="6.4999999999999997E-3"/>
    <x v="0"/>
  </r>
  <r>
    <x v="19"/>
    <x v="2"/>
    <x v="39"/>
    <x v="1"/>
    <n v="6.0000000000000001E-3"/>
    <x v="0"/>
  </r>
  <r>
    <x v="19"/>
    <x v="2"/>
    <x v="40"/>
    <x v="1"/>
    <n v="4.0000000000000001E-3"/>
    <x v="0"/>
  </r>
  <r>
    <x v="19"/>
    <x v="2"/>
    <x v="0"/>
    <x v="1"/>
    <n v="0.01"/>
    <x v="0"/>
  </r>
  <r>
    <x v="19"/>
    <x v="3"/>
    <x v="29"/>
    <x v="1"/>
    <n v="2.7999999999999998E-4"/>
    <x v="0"/>
  </r>
  <r>
    <x v="19"/>
    <x v="3"/>
    <x v="30"/>
    <x v="1"/>
    <n v="2.7999999999999998E-4"/>
    <x v="0"/>
  </r>
  <r>
    <x v="19"/>
    <x v="3"/>
    <x v="31"/>
    <x v="1"/>
    <n v="1.6000000000000001E-4"/>
    <x v="0"/>
  </r>
  <r>
    <x v="19"/>
    <x v="3"/>
    <x v="32"/>
    <x v="1"/>
    <n v="1.6000000000000001E-4"/>
    <x v="0"/>
  </r>
  <r>
    <x v="19"/>
    <x v="3"/>
    <x v="33"/>
    <x v="1"/>
    <n v="1.4999999999999999E-4"/>
    <x v="0"/>
  </r>
  <r>
    <x v="19"/>
    <x v="3"/>
    <x v="34"/>
    <x v="1"/>
    <n v="1.3999999999999999E-4"/>
    <x v="0"/>
  </r>
  <r>
    <x v="19"/>
    <x v="3"/>
    <x v="0"/>
    <x v="1"/>
    <n v="2.9999999999999997E-4"/>
    <x v="0"/>
  </r>
  <r>
    <x v="19"/>
    <x v="4"/>
    <x v="29"/>
    <x v="1"/>
    <n v="2.7999999999999998E-4"/>
    <x v="0"/>
  </r>
  <r>
    <x v="19"/>
    <x v="4"/>
    <x v="30"/>
    <x v="1"/>
    <n v="2.7999999999999998E-4"/>
    <x v="0"/>
  </r>
  <r>
    <x v="19"/>
    <x v="4"/>
    <x v="31"/>
    <x v="1"/>
    <n v="1.6000000000000001E-4"/>
    <x v="0"/>
  </r>
  <r>
    <x v="19"/>
    <x v="4"/>
    <x v="32"/>
    <x v="1"/>
    <n v="1.6000000000000001E-4"/>
    <x v="0"/>
  </r>
  <r>
    <x v="19"/>
    <x v="4"/>
    <x v="33"/>
    <x v="1"/>
    <n v="1.4999999999999999E-4"/>
    <x v="0"/>
  </r>
  <r>
    <x v="19"/>
    <x v="4"/>
    <x v="34"/>
    <x v="1"/>
    <n v="1.3999999999999999E-4"/>
    <x v="0"/>
  </r>
  <r>
    <x v="19"/>
    <x v="4"/>
    <x v="0"/>
    <x v="1"/>
    <n v="2.9999999999999997E-4"/>
    <x v="0"/>
  </r>
  <r>
    <x v="19"/>
    <x v="5"/>
    <x v="41"/>
    <x v="1"/>
    <n v="9.1E-4"/>
    <x v="0"/>
  </r>
  <r>
    <x v="19"/>
    <x v="5"/>
    <x v="42"/>
    <x v="1"/>
    <n v="5.1999999999999995E-4"/>
    <x v="0"/>
  </r>
  <r>
    <x v="19"/>
    <x v="5"/>
    <x v="43"/>
    <x v="1"/>
    <n v="4.8999999999999998E-4"/>
    <x v="0"/>
  </r>
  <r>
    <x v="19"/>
    <x v="5"/>
    <x v="0"/>
    <x v="1"/>
    <n v="9.8999999999999999E-4"/>
    <x v="0"/>
  </r>
  <r>
    <x v="20"/>
    <x v="34"/>
    <x v="46"/>
    <x v="1"/>
    <n v="1.7000000000000001E-4"/>
    <x v="0"/>
  </r>
  <r>
    <x v="20"/>
    <x v="34"/>
    <x v="0"/>
    <x v="1"/>
    <n v="1.8000000000000001E-4"/>
    <x v="0"/>
  </r>
  <r>
    <x v="20"/>
    <x v="33"/>
    <x v="47"/>
    <x v="1"/>
    <n v="5.1000000000000004E-4"/>
    <x v="0"/>
  </r>
  <r>
    <x v="20"/>
    <x v="33"/>
    <x v="0"/>
    <x v="1"/>
    <n v="5.2999999999999998E-4"/>
    <x v="0"/>
  </r>
  <r>
    <x v="20"/>
    <x v="16"/>
    <x v="46"/>
    <x v="1"/>
    <n v="1E-4"/>
    <x v="0"/>
  </r>
  <r>
    <x v="20"/>
    <x v="16"/>
    <x v="0"/>
    <x v="1"/>
    <n v="1.1E-4"/>
    <x v="0"/>
  </r>
  <r>
    <x v="20"/>
    <x v="17"/>
    <x v="46"/>
    <x v="1"/>
    <n v="1E-4"/>
    <x v="0"/>
  </r>
  <r>
    <x v="20"/>
    <x v="17"/>
    <x v="0"/>
    <x v="1"/>
    <n v="1.1E-4"/>
    <x v="0"/>
  </r>
  <r>
    <x v="20"/>
    <x v="35"/>
    <x v="46"/>
    <x v="1"/>
    <n v="1E-4"/>
    <x v="0"/>
  </r>
  <r>
    <x v="20"/>
    <x v="35"/>
    <x v="0"/>
    <x v="1"/>
    <n v="1.1E-4"/>
    <x v="0"/>
  </r>
  <r>
    <x v="20"/>
    <x v="20"/>
    <x v="46"/>
    <x v="1"/>
    <n v="1E-4"/>
    <x v="0"/>
  </r>
  <r>
    <x v="20"/>
    <x v="20"/>
    <x v="0"/>
    <x v="1"/>
    <n v="1.1E-4"/>
    <x v="0"/>
  </r>
  <r>
    <x v="20"/>
    <x v="36"/>
    <x v="46"/>
    <x v="1"/>
    <n v="1E-4"/>
    <x v="0"/>
  </r>
  <r>
    <x v="20"/>
    <x v="36"/>
    <x v="0"/>
    <x v="1"/>
    <n v="1.1E-4"/>
    <x v="0"/>
  </r>
  <r>
    <x v="20"/>
    <x v="24"/>
    <x v="0"/>
    <x v="1"/>
    <n v="0"/>
    <x v="0"/>
  </r>
  <r>
    <x v="20"/>
    <x v="40"/>
    <x v="0"/>
    <x v="1"/>
    <n v="3.959E-2"/>
    <x v="0"/>
  </r>
  <r>
    <x v="20"/>
    <x v="40"/>
    <x v="35"/>
    <x v="1"/>
    <n v="2.6409999999999999E-2"/>
    <x v="0"/>
  </r>
  <r>
    <x v="20"/>
    <x v="40"/>
    <x v="36"/>
    <x v="1"/>
    <n v="1.9800000000000002E-2"/>
    <x v="0"/>
  </r>
  <r>
    <x v="20"/>
    <x v="40"/>
    <x v="48"/>
    <x v="1"/>
    <n v="5.94E-3"/>
    <x v="0"/>
  </r>
  <r>
    <x v="20"/>
    <x v="40"/>
    <x v="49"/>
    <x v="1"/>
    <n v="1.1900000000000001E-3"/>
    <x v="0"/>
  </r>
  <r>
    <x v="20"/>
    <x v="40"/>
    <x v="50"/>
    <x v="1"/>
    <n v="1.17E-3"/>
    <x v="0"/>
  </r>
  <r>
    <x v="20"/>
    <x v="40"/>
    <x v="51"/>
    <x v="1"/>
    <n v="8.0000000000000007E-5"/>
    <x v="0"/>
  </r>
  <r>
    <x v="20"/>
    <x v="37"/>
    <x v="46"/>
    <x v="1"/>
    <n v="1.7000000000000001E-4"/>
    <x v="0"/>
  </r>
  <r>
    <x v="20"/>
    <x v="37"/>
    <x v="0"/>
    <x v="1"/>
    <n v="1.8000000000000001E-4"/>
    <x v="0"/>
  </r>
  <r>
    <x v="20"/>
    <x v="38"/>
    <x v="46"/>
    <x v="1"/>
    <n v="1E-4"/>
    <x v="0"/>
  </r>
  <r>
    <x v="20"/>
    <x v="38"/>
    <x v="0"/>
    <x v="1"/>
    <n v="1.1E-4"/>
    <x v="0"/>
  </r>
  <r>
    <x v="20"/>
    <x v="49"/>
    <x v="0"/>
    <x v="1"/>
    <n v="1.0580000000000001E-2"/>
    <x v="0"/>
  </r>
  <r>
    <x v="20"/>
    <x v="49"/>
    <x v="54"/>
    <x v="1"/>
    <n v="1.03E-2"/>
    <x v="0"/>
  </r>
  <r>
    <x v="20"/>
    <x v="49"/>
    <x v="53"/>
    <x v="1"/>
    <n v="1.03E-2"/>
    <x v="0"/>
  </r>
  <r>
    <x v="20"/>
    <x v="51"/>
    <x v="0"/>
    <x v="1"/>
    <n v="1.0580000000000001E-2"/>
    <x v="0"/>
  </r>
  <r>
    <x v="20"/>
    <x v="51"/>
    <x v="55"/>
    <x v="1"/>
    <n v="1.03E-2"/>
    <x v="0"/>
  </r>
  <r>
    <x v="20"/>
    <x v="41"/>
    <x v="35"/>
    <x v="1"/>
    <n v="2.9170000000000001E-2"/>
    <x v="0"/>
  </r>
  <r>
    <x v="20"/>
    <x v="41"/>
    <x v="36"/>
    <x v="1"/>
    <n v="1.3169999999999999E-2"/>
    <x v="0"/>
  </r>
  <r>
    <x v="20"/>
    <x v="41"/>
    <x v="48"/>
    <x v="1"/>
    <n v="1.3169999999999999E-2"/>
    <x v="0"/>
  </r>
  <r>
    <x v="20"/>
    <x v="41"/>
    <x v="56"/>
    <x v="1"/>
    <n v="0"/>
    <x v="0"/>
  </r>
  <r>
    <x v="20"/>
    <x v="41"/>
    <x v="49"/>
    <x v="1"/>
    <n v="9.3000000000000005E-4"/>
    <x v="0"/>
  </r>
  <r>
    <x v="20"/>
    <x v="41"/>
    <x v="50"/>
    <x v="1"/>
    <n v="8.8000000000000003E-4"/>
    <x v="0"/>
  </r>
  <r>
    <x v="20"/>
    <x v="41"/>
    <x v="51"/>
    <x v="1"/>
    <n v="8.1999999999999998E-4"/>
    <x v="0"/>
  </r>
  <r>
    <x v="20"/>
    <x v="41"/>
    <x v="0"/>
    <x v="1"/>
    <n v="5.1540000000000002E-2"/>
    <x v="0"/>
  </r>
  <r>
    <x v="20"/>
    <x v="42"/>
    <x v="35"/>
    <x v="1"/>
    <n v="3.397E-2"/>
    <x v="0"/>
  </r>
  <r>
    <x v="20"/>
    <x v="42"/>
    <x v="36"/>
    <x v="1"/>
    <n v="1.533E-2"/>
    <x v="0"/>
  </r>
  <r>
    <x v="20"/>
    <x v="42"/>
    <x v="48"/>
    <x v="1"/>
    <n v="1.533E-2"/>
    <x v="0"/>
  </r>
  <r>
    <x v="20"/>
    <x v="42"/>
    <x v="56"/>
    <x v="1"/>
    <n v="0"/>
    <x v="0"/>
  </r>
  <r>
    <x v="20"/>
    <x v="42"/>
    <x v="49"/>
    <x v="1"/>
    <n v="1.08E-3"/>
    <x v="0"/>
  </r>
  <r>
    <x v="20"/>
    <x v="42"/>
    <x v="50"/>
    <x v="1"/>
    <n v="1.0200000000000001E-3"/>
    <x v="0"/>
  </r>
  <r>
    <x v="20"/>
    <x v="42"/>
    <x v="51"/>
    <x v="1"/>
    <n v="9.6000000000000002E-4"/>
    <x v="0"/>
  </r>
  <r>
    <x v="20"/>
    <x v="42"/>
    <x v="0"/>
    <x v="1"/>
    <n v="6.0019999999999997E-2"/>
    <x v="0"/>
  </r>
  <r>
    <x v="20"/>
    <x v="46"/>
    <x v="0"/>
    <x v="1"/>
    <n v="3.959E-2"/>
    <x v="0"/>
  </r>
  <r>
    <x v="20"/>
    <x v="46"/>
    <x v="35"/>
    <x v="1"/>
    <n v="2.6409999999999999E-2"/>
    <x v="0"/>
  </r>
  <r>
    <x v="20"/>
    <x v="46"/>
    <x v="36"/>
    <x v="1"/>
    <n v="1.9800000000000002E-2"/>
    <x v="0"/>
  </r>
  <r>
    <x v="20"/>
    <x v="46"/>
    <x v="48"/>
    <x v="1"/>
    <n v="5.94E-3"/>
    <x v="0"/>
  </r>
  <r>
    <x v="20"/>
    <x v="46"/>
    <x v="56"/>
    <x v="1"/>
    <n v="0"/>
    <x v="0"/>
  </r>
  <r>
    <x v="20"/>
    <x v="46"/>
    <x v="49"/>
    <x v="1"/>
    <n v="1.1900000000000001E-3"/>
    <x v="0"/>
  </r>
  <r>
    <x v="20"/>
    <x v="46"/>
    <x v="50"/>
    <x v="1"/>
    <n v="1.17E-3"/>
    <x v="0"/>
  </r>
  <r>
    <x v="20"/>
    <x v="46"/>
    <x v="51"/>
    <x v="1"/>
    <n v="8.0000000000000007E-5"/>
    <x v="0"/>
  </r>
  <r>
    <x v="20"/>
    <x v="43"/>
    <x v="57"/>
    <x v="1"/>
    <n v="4.8590000000000001E-2"/>
    <x v="0"/>
  </r>
  <r>
    <x v="20"/>
    <x v="43"/>
    <x v="58"/>
    <x v="1"/>
    <n v="2.8060000000000002E-2"/>
    <x v="0"/>
  </r>
  <r>
    <x v="20"/>
    <x v="43"/>
    <x v="59"/>
    <x v="1"/>
    <n v="2.121E-2"/>
    <x v="0"/>
  </r>
  <r>
    <x v="20"/>
    <x v="43"/>
    <x v="60"/>
    <x v="1"/>
    <n v="4.9399999999999999E-3"/>
    <x v="0"/>
  </r>
  <r>
    <x v="20"/>
    <x v="43"/>
    <x v="61"/>
    <x v="1"/>
    <n v="4.9800000000000001E-3"/>
    <x v="0"/>
  </r>
  <r>
    <x v="20"/>
    <x v="43"/>
    <x v="62"/>
    <x v="1"/>
    <n v="5.0000000000000002E-5"/>
    <x v="0"/>
  </r>
  <r>
    <x v="20"/>
    <x v="43"/>
    <x v="0"/>
    <x v="1"/>
    <n v="4.9329999999999999E-2"/>
    <x v="0"/>
  </r>
  <r>
    <x v="20"/>
    <x v="48"/>
    <x v="0"/>
    <x v="1"/>
    <n v="4.4690000000000001E-2"/>
    <x v="0"/>
  </r>
  <r>
    <x v="20"/>
    <x v="48"/>
    <x v="35"/>
    <x v="1"/>
    <n v="2.981E-2"/>
    <x v="0"/>
  </r>
  <r>
    <x v="20"/>
    <x v="48"/>
    <x v="36"/>
    <x v="1"/>
    <n v="2.2349999999999998E-2"/>
    <x v="0"/>
  </r>
  <r>
    <x v="20"/>
    <x v="48"/>
    <x v="48"/>
    <x v="1"/>
    <n v="6.7000000000000002E-3"/>
    <x v="0"/>
  </r>
  <r>
    <x v="20"/>
    <x v="48"/>
    <x v="56"/>
    <x v="1"/>
    <n v="0"/>
    <x v="0"/>
  </r>
  <r>
    <x v="20"/>
    <x v="48"/>
    <x v="49"/>
    <x v="1"/>
    <n v="1.34E-3"/>
    <x v="0"/>
  </r>
  <r>
    <x v="20"/>
    <x v="48"/>
    <x v="50"/>
    <x v="1"/>
    <n v="1.32E-3"/>
    <x v="0"/>
  </r>
  <r>
    <x v="20"/>
    <x v="48"/>
    <x v="51"/>
    <x v="1"/>
    <n v="9.0000000000000006E-5"/>
    <x v="0"/>
  </r>
  <r>
    <x v="20"/>
    <x v="0"/>
    <x v="57"/>
    <x v="1"/>
    <n v="5.2760000000000001E-2"/>
    <x v="0"/>
  </r>
  <r>
    <x v="20"/>
    <x v="0"/>
    <x v="58"/>
    <x v="1"/>
    <n v="3.031E-2"/>
    <x v="0"/>
  </r>
  <r>
    <x v="20"/>
    <x v="0"/>
    <x v="59"/>
    <x v="1"/>
    <n v="2.5319999999999999E-2"/>
    <x v="0"/>
  </r>
  <r>
    <x v="20"/>
    <x v="0"/>
    <x v="60"/>
    <x v="1"/>
    <n v="5.3299999999999997E-3"/>
    <x v="0"/>
  </r>
  <r>
    <x v="20"/>
    <x v="0"/>
    <x v="61"/>
    <x v="1"/>
    <n v="5.3800000000000002E-3"/>
    <x v="0"/>
  </r>
  <r>
    <x v="20"/>
    <x v="0"/>
    <x v="62"/>
    <x v="1"/>
    <n v="5.0000000000000002E-5"/>
    <x v="0"/>
  </r>
  <r>
    <x v="20"/>
    <x v="0"/>
    <x v="63"/>
    <x v="1"/>
    <n v="5.0000000000000002E-5"/>
    <x v="0"/>
  </r>
  <r>
    <x v="20"/>
    <x v="0"/>
    <x v="0"/>
    <x v="1"/>
    <n v="5.33E-2"/>
    <x v="0"/>
  </r>
  <r>
    <x v="20"/>
    <x v="1"/>
    <x v="57"/>
    <x v="1"/>
    <n v="5.2760000000000001E-2"/>
    <x v="0"/>
  </r>
  <r>
    <x v="20"/>
    <x v="1"/>
    <x v="58"/>
    <x v="1"/>
    <n v="3.031E-2"/>
    <x v="0"/>
  </r>
  <r>
    <x v="20"/>
    <x v="1"/>
    <x v="59"/>
    <x v="1"/>
    <n v="2.5319999999999999E-2"/>
    <x v="0"/>
  </r>
  <r>
    <x v="20"/>
    <x v="1"/>
    <x v="60"/>
    <x v="1"/>
    <n v="5.3299999999999997E-3"/>
    <x v="0"/>
  </r>
  <r>
    <x v="20"/>
    <x v="1"/>
    <x v="61"/>
    <x v="1"/>
    <n v="5.3800000000000002E-3"/>
    <x v="0"/>
  </r>
  <r>
    <x v="20"/>
    <x v="1"/>
    <x v="62"/>
    <x v="1"/>
    <n v="5.0000000000000002E-5"/>
    <x v="0"/>
  </r>
  <r>
    <x v="20"/>
    <x v="1"/>
    <x v="63"/>
    <x v="1"/>
    <n v="5.0000000000000002E-5"/>
    <x v="0"/>
  </r>
  <r>
    <x v="20"/>
    <x v="1"/>
    <x v="0"/>
    <x v="1"/>
    <n v="5.33E-2"/>
    <x v="0"/>
  </r>
  <r>
    <x v="20"/>
    <x v="3"/>
    <x v="29"/>
    <x v="1"/>
    <n v="5.7549999999999997E-2"/>
    <x v="0"/>
  </r>
  <r>
    <x v="20"/>
    <x v="3"/>
    <x v="30"/>
    <x v="1"/>
    <n v="5.3519999999999998E-2"/>
    <x v="0"/>
  </r>
  <r>
    <x v="20"/>
    <x v="3"/>
    <x v="31"/>
    <x v="1"/>
    <n v="1.6930000000000001E-2"/>
    <x v="0"/>
  </r>
  <r>
    <x v="20"/>
    <x v="3"/>
    <x v="32"/>
    <x v="1"/>
    <n v="1.6910000000000001E-2"/>
    <x v="0"/>
  </r>
  <r>
    <x v="20"/>
    <x v="3"/>
    <x v="33"/>
    <x v="1"/>
    <n v="2.1000000000000001E-4"/>
    <x v="0"/>
  </r>
  <r>
    <x v="20"/>
    <x v="3"/>
    <x v="34"/>
    <x v="1"/>
    <n v="2.2000000000000001E-4"/>
    <x v="0"/>
  </r>
  <r>
    <x v="20"/>
    <x v="3"/>
    <x v="64"/>
    <x v="1"/>
    <n v="2.9E-4"/>
    <x v="0"/>
  </r>
  <r>
    <x v="20"/>
    <x v="3"/>
    <x v="65"/>
    <x v="1"/>
    <n v="2.2000000000000001E-4"/>
    <x v="0"/>
  </r>
  <r>
    <x v="20"/>
    <x v="3"/>
    <x v="0"/>
    <x v="1"/>
    <n v="5.7549999999999997E-2"/>
    <x v="0"/>
  </r>
  <r>
    <x v="20"/>
    <x v="4"/>
    <x v="29"/>
    <x v="1"/>
    <n v="5.7549999999999997E-2"/>
    <x v="0"/>
  </r>
  <r>
    <x v="20"/>
    <x v="4"/>
    <x v="30"/>
    <x v="1"/>
    <n v="5.3519999999999998E-2"/>
    <x v="0"/>
  </r>
  <r>
    <x v="20"/>
    <x v="4"/>
    <x v="31"/>
    <x v="1"/>
    <n v="1.6930000000000001E-2"/>
    <x v="0"/>
  </r>
  <r>
    <x v="20"/>
    <x v="4"/>
    <x v="32"/>
    <x v="1"/>
    <n v="1.6910000000000001E-2"/>
    <x v="0"/>
  </r>
  <r>
    <x v="20"/>
    <x v="4"/>
    <x v="33"/>
    <x v="1"/>
    <n v="2.1000000000000001E-4"/>
    <x v="0"/>
  </r>
  <r>
    <x v="20"/>
    <x v="4"/>
    <x v="34"/>
    <x v="1"/>
    <n v="2.2000000000000001E-4"/>
    <x v="0"/>
  </r>
  <r>
    <x v="20"/>
    <x v="4"/>
    <x v="64"/>
    <x v="1"/>
    <n v="2.9E-4"/>
    <x v="0"/>
  </r>
  <r>
    <x v="20"/>
    <x v="4"/>
    <x v="65"/>
    <x v="1"/>
    <n v="2.2000000000000001E-4"/>
    <x v="0"/>
  </r>
  <r>
    <x v="20"/>
    <x v="4"/>
    <x v="0"/>
    <x v="1"/>
    <n v="5.7549999999999997E-2"/>
    <x v="0"/>
  </r>
  <r>
    <x v="21"/>
    <x v="52"/>
    <x v="66"/>
    <x v="2"/>
    <n v="0"/>
    <x v="0"/>
  </r>
  <r>
    <x v="21"/>
    <x v="52"/>
    <x v="0"/>
    <x v="2"/>
    <n v="0"/>
    <x v="0"/>
  </r>
  <r>
    <x v="21"/>
    <x v="53"/>
    <x v="67"/>
    <x v="3"/>
    <n v="0"/>
    <x v="0"/>
  </r>
  <r>
    <x v="21"/>
    <x v="53"/>
    <x v="68"/>
    <x v="3"/>
    <n v="0"/>
    <x v="0"/>
  </r>
  <r>
    <x v="21"/>
    <x v="53"/>
    <x v="0"/>
    <x v="3"/>
    <n v="0"/>
    <x v="0"/>
  </r>
  <r>
    <x v="21"/>
    <x v="54"/>
    <x v="67"/>
    <x v="3"/>
    <n v="0"/>
    <x v="0"/>
  </r>
  <r>
    <x v="21"/>
    <x v="54"/>
    <x v="68"/>
    <x v="3"/>
    <n v="0"/>
    <x v="0"/>
  </r>
  <r>
    <x v="21"/>
    <x v="54"/>
    <x v="0"/>
    <x v="3"/>
    <n v="0"/>
    <x v="0"/>
  </r>
  <r>
    <x v="21"/>
    <x v="55"/>
    <x v="69"/>
    <x v="3"/>
    <n v="0"/>
    <x v="0"/>
  </r>
  <r>
    <x v="21"/>
    <x v="55"/>
    <x v="0"/>
    <x v="3"/>
    <n v="0"/>
    <x v="0"/>
  </r>
  <r>
    <x v="21"/>
    <x v="56"/>
    <x v="0"/>
    <x v="4"/>
    <n v="0"/>
    <x v="0"/>
  </r>
  <r>
    <x v="21"/>
    <x v="57"/>
    <x v="67"/>
    <x v="3"/>
    <n v="0"/>
    <x v="0"/>
  </r>
  <r>
    <x v="21"/>
    <x v="57"/>
    <x v="0"/>
    <x v="3"/>
    <n v="0"/>
    <x v="0"/>
  </r>
  <r>
    <x v="21"/>
    <x v="58"/>
    <x v="67"/>
    <x v="3"/>
    <n v="0"/>
    <x v="0"/>
  </r>
  <r>
    <x v="21"/>
    <x v="58"/>
    <x v="70"/>
    <x v="3"/>
    <n v="0"/>
    <x v="0"/>
  </r>
  <r>
    <x v="21"/>
    <x v="58"/>
    <x v="0"/>
    <x v="3"/>
    <n v="0"/>
    <x v="0"/>
  </r>
  <r>
    <x v="21"/>
    <x v="59"/>
    <x v="16"/>
    <x v="5"/>
    <n v="0"/>
    <x v="0"/>
  </r>
  <r>
    <x v="21"/>
    <x v="59"/>
    <x v="17"/>
    <x v="5"/>
    <n v="0"/>
    <x v="0"/>
  </r>
  <r>
    <x v="21"/>
    <x v="59"/>
    <x v="0"/>
    <x v="5"/>
    <n v="0"/>
    <x v="0"/>
  </r>
  <r>
    <x v="21"/>
    <x v="59"/>
    <x v="1"/>
    <x v="5"/>
    <n v="0"/>
    <x v="0"/>
  </r>
  <r>
    <x v="21"/>
    <x v="59"/>
    <x v="2"/>
    <x v="5"/>
    <n v="0"/>
    <x v="0"/>
  </r>
  <r>
    <x v="21"/>
    <x v="59"/>
    <x v="71"/>
    <x v="5"/>
    <n v="0"/>
    <x v="0"/>
  </r>
  <r>
    <x v="21"/>
    <x v="60"/>
    <x v="72"/>
    <x v="5"/>
    <n v="0"/>
    <x v="0"/>
  </r>
  <r>
    <x v="21"/>
    <x v="60"/>
    <x v="73"/>
    <x v="5"/>
    <n v="0"/>
    <x v="0"/>
  </r>
  <r>
    <x v="21"/>
    <x v="60"/>
    <x v="0"/>
    <x v="5"/>
    <n v="0"/>
    <x v="0"/>
  </r>
  <r>
    <x v="21"/>
    <x v="60"/>
    <x v="74"/>
    <x v="5"/>
    <n v="0"/>
    <x v="0"/>
  </r>
  <r>
    <x v="21"/>
    <x v="61"/>
    <x v="0"/>
    <x v="6"/>
    <n v="0"/>
    <x v="0"/>
  </r>
  <r>
    <x v="21"/>
    <x v="61"/>
    <x v="75"/>
    <x v="6"/>
    <n v="0"/>
    <x v="0"/>
  </r>
  <r>
    <x v="21"/>
    <x v="62"/>
    <x v="73"/>
    <x v="7"/>
    <n v="0"/>
    <x v="0"/>
  </r>
  <r>
    <x v="21"/>
    <x v="62"/>
    <x v="0"/>
    <x v="7"/>
    <n v="0"/>
    <x v="0"/>
  </r>
  <r>
    <x v="21"/>
    <x v="63"/>
    <x v="73"/>
    <x v="7"/>
    <n v="0"/>
    <x v="0"/>
  </r>
  <r>
    <x v="21"/>
    <x v="63"/>
    <x v="0"/>
    <x v="7"/>
    <n v="0"/>
    <x v="0"/>
  </r>
  <r>
    <x v="21"/>
    <x v="64"/>
    <x v="73"/>
    <x v="7"/>
    <n v="0"/>
    <x v="0"/>
  </r>
  <r>
    <x v="21"/>
    <x v="64"/>
    <x v="0"/>
    <x v="7"/>
    <n v="0"/>
    <x v="0"/>
  </r>
  <r>
    <x v="21"/>
    <x v="65"/>
    <x v="0"/>
    <x v="8"/>
    <n v="0"/>
    <x v="0"/>
  </r>
  <r>
    <x v="21"/>
    <x v="66"/>
    <x v="0"/>
    <x v="9"/>
    <n v="0"/>
    <x v="0"/>
  </r>
  <r>
    <x v="21"/>
    <x v="66"/>
    <x v="76"/>
    <x v="9"/>
    <n v="0"/>
    <x v="0"/>
  </r>
  <r>
    <x v="21"/>
    <x v="67"/>
    <x v="0"/>
    <x v="7"/>
    <n v="0"/>
    <x v="0"/>
  </r>
  <r>
    <x v="21"/>
    <x v="67"/>
    <x v="1"/>
    <x v="7"/>
    <n v="0"/>
    <x v="0"/>
  </r>
  <r>
    <x v="21"/>
    <x v="67"/>
    <x v="7"/>
    <x v="7"/>
    <n v="0"/>
    <x v="0"/>
  </r>
  <r>
    <x v="21"/>
    <x v="67"/>
    <x v="8"/>
    <x v="7"/>
    <n v="0"/>
    <x v="0"/>
  </r>
  <r>
    <x v="21"/>
    <x v="67"/>
    <x v="2"/>
    <x v="7"/>
    <n v="0"/>
    <x v="0"/>
  </r>
  <r>
    <x v="21"/>
    <x v="68"/>
    <x v="0"/>
    <x v="7"/>
    <n v="1.1900000000000001E-3"/>
    <x v="0"/>
  </r>
  <r>
    <x v="21"/>
    <x v="68"/>
    <x v="1"/>
    <x v="7"/>
    <n v="1.06E-3"/>
    <x v="0"/>
  </r>
  <r>
    <x v="21"/>
    <x v="68"/>
    <x v="2"/>
    <x v="7"/>
    <n v="0"/>
    <x v="0"/>
  </r>
  <r>
    <x v="21"/>
    <x v="69"/>
    <x v="0"/>
    <x v="7"/>
    <n v="0"/>
    <x v="0"/>
  </r>
  <r>
    <x v="21"/>
    <x v="69"/>
    <x v="1"/>
    <x v="7"/>
    <n v="0"/>
    <x v="0"/>
  </r>
  <r>
    <x v="21"/>
    <x v="69"/>
    <x v="7"/>
    <x v="7"/>
    <n v="0"/>
    <x v="0"/>
  </r>
  <r>
    <x v="21"/>
    <x v="69"/>
    <x v="8"/>
    <x v="7"/>
    <n v="0"/>
    <x v="0"/>
  </r>
  <r>
    <x v="21"/>
    <x v="69"/>
    <x v="2"/>
    <x v="7"/>
    <n v="0"/>
    <x v="0"/>
  </r>
  <r>
    <x v="21"/>
    <x v="70"/>
    <x v="77"/>
    <x v="7"/>
    <n v="0.28999999999999998"/>
    <x v="0"/>
  </r>
  <r>
    <x v="21"/>
    <x v="70"/>
    <x v="78"/>
    <x v="7"/>
    <n v="0.13"/>
    <x v="0"/>
  </r>
  <r>
    <x v="21"/>
    <x v="70"/>
    <x v="79"/>
    <x v="7"/>
    <n v="3.0000000000000001E-3"/>
    <x v="0"/>
  </r>
  <r>
    <x v="21"/>
    <x v="70"/>
    <x v="80"/>
    <x v="7"/>
    <n v="0.28000000000000003"/>
    <x v="0"/>
  </r>
  <r>
    <x v="21"/>
    <x v="70"/>
    <x v="81"/>
    <x v="7"/>
    <n v="0.25"/>
    <x v="0"/>
  </r>
  <r>
    <x v="21"/>
    <x v="70"/>
    <x v="82"/>
    <x v="7"/>
    <n v="0.06"/>
    <x v="0"/>
  </r>
  <r>
    <x v="21"/>
    <x v="70"/>
    <x v="0"/>
    <x v="7"/>
    <n v="0.35"/>
    <x v="0"/>
  </r>
  <r>
    <x v="21"/>
    <x v="70"/>
    <x v="83"/>
    <x v="7"/>
    <n v="2E-3"/>
    <x v="0"/>
  </r>
  <r>
    <x v="21"/>
    <x v="70"/>
    <x v="84"/>
    <x v="7"/>
    <n v="3.5000000000000001E-3"/>
    <x v="0"/>
  </r>
  <r>
    <x v="21"/>
    <x v="70"/>
    <x v="85"/>
    <x v="7"/>
    <n v="1E-3"/>
    <x v="0"/>
  </r>
  <r>
    <x v="21"/>
    <x v="70"/>
    <x v="86"/>
    <x v="7"/>
    <n v="2E-3"/>
    <x v="0"/>
  </r>
  <r>
    <x v="21"/>
    <x v="70"/>
    <x v="87"/>
    <x v="7"/>
    <n v="0.04"/>
    <x v="0"/>
  </r>
  <r>
    <x v="21"/>
    <x v="71"/>
    <x v="0"/>
    <x v="7"/>
    <n v="0"/>
    <x v="0"/>
  </r>
  <r>
    <x v="21"/>
    <x v="71"/>
    <x v="1"/>
    <x v="7"/>
    <n v="0"/>
    <x v="0"/>
  </r>
  <r>
    <x v="21"/>
    <x v="71"/>
    <x v="7"/>
    <x v="7"/>
    <n v="0"/>
    <x v="0"/>
  </r>
  <r>
    <x v="21"/>
    <x v="71"/>
    <x v="8"/>
    <x v="7"/>
    <n v="0"/>
    <x v="0"/>
  </r>
  <r>
    <x v="21"/>
    <x v="71"/>
    <x v="2"/>
    <x v="7"/>
    <n v="0"/>
    <x v="0"/>
  </r>
  <r>
    <x v="21"/>
    <x v="72"/>
    <x v="0"/>
    <x v="7"/>
    <n v="0"/>
    <x v="0"/>
  </r>
  <r>
    <x v="21"/>
    <x v="72"/>
    <x v="1"/>
    <x v="7"/>
    <n v="0"/>
    <x v="0"/>
  </r>
  <r>
    <x v="21"/>
    <x v="72"/>
    <x v="7"/>
    <x v="7"/>
    <n v="0"/>
    <x v="0"/>
  </r>
  <r>
    <x v="21"/>
    <x v="72"/>
    <x v="8"/>
    <x v="7"/>
    <n v="0"/>
    <x v="0"/>
  </r>
  <r>
    <x v="21"/>
    <x v="72"/>
    <x v="2"/>
    <x v="7"/>
    <n v="0"/>
    <x v="0"/>
  </r>
  <r>
    <x v="21"/>
    <x v="73"/>
    <x v="0"/>
    <x v="7"/>
    <n v="0"/>
    <x v="0"/>
  </r>
  <r>
    <x v="21"/>
    <x v="73"/>
    <x v="88"/>
    <x v="7"/>
    <n v="0"/>
    <x v="0"/>
  </r>
  <r>
    <x v="21"/>
    <x v="73"/>
    <x v="89"/>
    <x v="7"/>
    <n v="0"/>
    <x v="0"/>
  </r>
  <r>
    <x v="21"/>
    <x v="74"/>
    <x v="0"/>
    <x v="7"/>
    <n v="1.1000000000000001"/>
    <x v="0"/>
  </r>
  <r>
    <x v="21"/>
    <x v="74"/>
    <x v="1"/>
    <x v="7"/>
    <n v="0.97899999999999998"/>
    <x v="0"/>
  </r>
  <r>
    <x v="21"/>
    <x v="74"/>
    <x v="2"/>
    <x v="7"/>
    <n v="2.2000000000000001E-4"/>
    <x v="0"/>
  </r>
  <r>
    <x v="21"/>
    <x v="75"/>
    <x v="0"/>
    <x v="7"/>
    <n v="0.05"/>
    <x v="0"/>
  </r>
  <r>
    <x v="21"/>
    <x v="75"/>
    <x v="1"/>
    <x v="7"/>
    <n v="4.4499999999999998E-2"/>
    <x v="0"/>
  </r>
  <r>
    <x v="21"/>
    <x v="75"/>
    <x v="7"/>
    <x v="7"/>
    <n v="2.5000000000000001E-2"/>
    <x v="0"/>
  </r>
  <r>
    <x v="21"/>
    <x v="75"/>
    <x v="8"/>
    <x v="7"/>
    <n v="2.98E-3"/>
    <x v="0"/>
  </r>
  <r>
    <x v="21"/>
    <x v="75"/>
    <x v="2"/>
    <x v="7"/>
    <n v="1.0000000000000001E-5"/>
    <x v="0"/>
  </r>
  <r>
    <x v="21"/>
    <x v="75"/>
    <x v="14"/>
    <x v="7"/>
    <n v="2.5000000000000001E-2"/>
    <x v="0"/>
  </r>
  <r>
    <x v="21"/>
    <x v="76"/>
    <x v="0"/>
    <x v="7"/>
    <n v="0.8"/>
    <x v="0"/>
  </r>
  <r>
    <x v="21"/>
    <x v="76"/>
    <x v="1"/>
    <x v="7"/>
    <n v="0.71199999999999997"/>
    <x v="0"/>
  </r>
  <r>
    <x v="21"/>
    <x v="76"/>
    <x v="7"/>
    <x v="7"/>
    <n v="0.4"/>
    <x v="0"/>
  </r>
  <r>
    <x v="21"/>
    <x v="76"/>
    <x v="8"/>
    <x v="7"/>
    <n v="4.7600000000000003E-2"/>
    <x v="0"/>
  </r>
  <r>
    <x v="21"/>
    <x v="76"/>
    <x v="2"/>
    <x v="7"/>
    <n v="1.6000000000000001E-4"/>
    <x v="0"/>
  </r>
  <r>
    <x v="21"/>
    <x v="77"/>
    <x v="16"/>
    <x v="10"/>
    <n v="0"/>
    <x v="0"/>
  </r>
  <r>
    <x v="21"/>
    <x v="77"/>
    <x v="17"/>
    <x v="10"/>
    <n v="0"/>
    <x v="0"/>
  </r>
  <r>
    <x v="21"/>
    <x v="77"/>
    <x v="0"/>
    <x v="10"/>
    <n v="0"/>
    <x v="0"/>
  </r>
  <r>
    <x v="21"/>
    <x v="77"/>
    <x v="88"/>
    <x v="10"/>
    <n v="0"/>
    <x v="0"/>
  </r>
  <r>
    <x v="21"/>
    <x v="77"/>
    <x v="89"/>
    <x v="10"/>
    <n v="0"/>
    <x v="0"/>
  </r>
  <r>
    <x v="21"/>
    <x v="78"/>
    <x v="0"/>
    <x v="7"/>
    <n v="0"/>
    <x v="0"/>
  </r>
  <r>
    <x v="21"/>
    <x v="78"/>
    <x v="1"/>
    <x v="7"/>
    <n v="0"/>
    <x v="0"/>
  </r>
  <r>
    <x v="21"/>
    <x v="78"/>
    <x v="2"/>
    <x v="7"/>
    <n v="0"/>
    <x v="0"/>
  </r>
  <r>
    <x v="21"/>
    <x v="79"/>
    <x v="0"/>
    <x v="7"/>
    <n v="0"/>
    <x v="0"/>
  </r>
  <r>
    <x v="21"/>
    <x v="79"/>
    <x v="1"/>
    <x v="7"/>
    <n v="0"/>
    <x v="0"/>
  </r>
  <r>
    <x v="21"/>
    <x v="79"/>
    <x v="2"/>
    <x v="7"/>
    <n v="0"/>
    <x v="0"/>
  </r>
  <r>
    <x v="21"/>
    <x v="80"/>
    <x v="0"/>
    <x v="7"/>
    <n v="1.9499999999999999E-3"/>
    <x v="0"/>
  </r>
  <r>
    <x v="21"/>
    <x v="80"/>
    <x v="1"/>
    <x v="7"/>
    <n v="1.74E-3"/>
    <x v="0"/>
  </r>
  <r>
    <x v="21"/>
    <x v="80"/>
    <x v="7"/>
    <x v="7"/>
    <n v="9.7000000000000005E-4"/>
    <x v="0"/>
  </r>
  <r>
    <x v="21"/>
    <x v="80"/>
    <x v="8"/>
    <x v="7"/>
    <n v="1.2E-4"/>
    <x v="0"/>
  </r>
  <r>
    <x v="21"/>
    <x v="80"/>
    <x v="2"/>
    <x v="7"/>
    <n v="0"/>
    <x v="0"/>
  </r>
  <r>
    <x v="21"/>
    <x v="81"/>
    <x v="0"/>
    <x v="7"/>
    <n v="0"/>
    <x v="0"/>
  </r>
  <r>
    <x v="21"/>
    <x v="81"/>
    <x v="1"/>
    <x v="7"/>
    <n v="0"/>
    <x v="0"/>
  </r>
  <r>
    <x v="21"/>
    <x v="81"/>
    <x v="7"/>
    <x v="7"/>
    <n v="0"/>
    <x v="0"/>
  </r>
  <r>
    <x v="21"/>
    <x v="81"/>
    <x v="8"/>
    <x v="7"/>
    <n v="0"/>
    <x v="0"/>
  </r>
  <r>
    <x v="21"/>
    <x v="81"/>
    <x v="2"/>
    <x v="7"/>
    <n v="0"/>
    <x v="0"/>
  </r>
  <r>
    <x v="21"/>
    <x v="82"/>
    <x v="0"/>
    <x v="7"/>
    <n v="0.05"/>
    <x v="0"/>
  </r>
  <r>
    <x v="21"/>
    <x v="82"/>
    <x v="1"/>
    <x v="7"/>
    <n v="4.4499999999999998E-2"/>
    <x v="0"/>
  </r>
  <r>
    <x v="21"/>
    <x v="82"/>
    <x v="7"/>
    <x v="7"/>
    <n v="2.5000000000000001E-2"/>
    <x v="0"/>
  </r>
  <r>
    <x v="21"/>
    <x v="82"/>
    <x v="8"/>
    <x v="7"/>
    <n v="2.98E-3"/>
    <x v="0"/>
  </r>
  <r>
    <x v="21"/>
    <x v="82"/>
    <x v="2"/>
    <x v="7"/>
    <n v="1.0000000000000001E-5"/>
    <x v="0"/>
  </r>
  <r>
    <x v="21"/>
    <x v="82"/>
    <x v="14"/>
    <x v="7"/>
    <n v="2.5000000000000001E-2"/>
    <x v="0"/>
  </r>
  <r>
    <x v="21"/>
    <x v="83"/>
    <x v="0"/>
    <x v="7"/>
    <n v="0"/>
    <x v="0"/>
  </r>
  <r>
    <x v="21"/>
    <x v="83"/>
    <x v="1"/>
    <x v="7"/>
    <n v="0"/>
    <x v="0"/>
  </r>
  <r>
    <x v="21"/>
    <x v="83"/>
    <x v="7"/>
    <x v="7"/>
    <n v="0"/>
    <x v="0"/>
  </r>
  <r>
    <x v="21"/>
    <x v="83"/>
    <x v="8"/>
    <x v="7"/>
    <n v="0"/>
    <x v="0"/>
  </r>
  <r>
    <x v="21"/>
    <x v="83"/>
    <x v="2"/>
    <x v="7"/>
    <n v="0"/>
    <x v="0"/>
  </r>
  <r>
    <x v="21"/>
    <x v="84"/>
    <x v="0"/>
    <x v="7"/>
    <n v="0"/>
    <x v="0"/>
  </r>
  <r>
    <x v="21"/>
    <x v="84"/>
    <x v="1"/>
    <x v="7"/>
    <n v="0"/>
    <x v="0"/>
  </r>
  <r>
    <x v="21"/>
    <x v="84"/>
    <x v="2"/>
    <x v="7"/>
    <n v="0"/>
    <x v="0"/>
  </r>
  <r>
    <x v="21"/>
    <x v="84"/>
    <x v="71"/>
    <x v="7"/>
    <n v="0"/>
    <x v="0"/>
  </r>
  <r>
    <x v="21"/>
    <x v="85"/>
    <x v="0"/>
    <x v="7"/>
    <n v="0"/>
    <x v="0"/>
  </r>
  <r>
    <x v="21"/>
    <x v="86"/>
    <x v="0"/>
    <x v="7"/>
    <n v="1.7999999999999999E-2"/>
    <x v="0"/>
  </r>
  <r>
    <x v="21"/>
    <x v="86"/>
    <x v="1"/>
    <x v="7"/>
    <n v="1.602E-2"/>
    <x v="0"/>
  </r>
  <r>
    <x v="21"/>
    <x v="86"/>
    <x v="7"/>
    <x v="7"/>
    <n v="8.9999999999999993E-3"/>
    <x v="0"/>
  </r>
  <r>
    <x v="21"/>
    <x v="86"/>
    <x v="8"/>
    <x v="7"/>
    <n v="1.07E-3"/>
    <x v="0"/>
  </r>
  <r>
    <x v="21"/>
    <x v="86"/>
    <x v="2"/>
    <x v="7"/>
    <n v="0"/>
    <x v="0"/>
  </r>
  <r>
    <x v="21"/>
    <x v="87"/>
    <x v="0"/>
    <x v="7"/>
    <n v="0"/>
    <x v="0"/>
  </r>
  <r>
    <x v="21"/>
    <x v="87"/>
    <x v="88"/>
    <x v="7"/>
    <n v="0"/>
    <x v="0"/>
  </r>
  <r>
    <x v="21"/>
    <x v="87"/>
    <x v="89"/>
    <x v="7"/>
    <n v="0"/>
    <x v="0"/>
  </r>
  <r>
    <x v="21"/>
    <x v="88"/>
    <x v="0"/>
    <x v="7"/>
    <n v="0"/>
    <x v="0"/>
  </r>
  <r>
    <x v="21"/>
    <x v="88"/>
    <x v="1"/>
    <x v="7"/>
    <n v="0"/>
    <x v="0"/>
  </r>
  <r>
    <x v="21"/>
    <x v="88"/>
    <x v="7"/>
    <x v="7"/>
    <n v="0"/>
    <x v="0"/>
  </r>
  <r>
    <x v="21"/>
    <x v="88"/>
    <x v="8"/>
    <x v="7"/>
    <n v="0"/>
    <x v="0"/>
  </r>
  <r>
    <x v="21"/>
    <x v="88"/>
    <x v="2"/>
    <x v="7"/>
    <n v="0"/>
    <x v="0"/>
  </r>
  <r>
    <x v="21"/>
    <x v="89"/>
    <x v="0"/>
    <x v="7"/>
    <n v="1.4999999999999999E-4"/>
    <x v="0"/>
  </r>
  <r>
    <x v="21"/>
    <x v="89"/>
    <x v="1"/>
    <x v="7"/>
    <n v="1.2999999999999999E-4"/>
    <x v="0"/>
  </r>
  <r>
    <x v="21"/>
    <x v="89"/>
    <x v="7"/>
    <x v="7"/>
    <n v="6.9999999999999994E-5"/>
    <x v="0"/>
  </r>
  <r>
    <x v="21"/>
    <x v="89"/>
    <x v="8"/>
    <x v="7"/>
    <n v="1.0000000000000001E-5"/>
    <x v="0"/>
  </r>
  <r>
    <x v="21"/>
    <x v="89"/>
    <x v="2"/>
    <x v="7"/>
    <n v="0"/>
    <x v="0"/>
  </r>
  <r>
    <x v="21"/>
    <x v="90"/>
    <x v="0"/>
    <x v="7"/>
    <n v="5.0000000000000001E-3"/>
    <x v="0"/>
  </r>
  <r>
    <x v="21"/>
    <x v="90"/>
    <x v="1"/>
    <x v="7"/>
    <n v="4.45E-3"/>
    <x v="0"/>
  </r>
  <r>
    <x v="21"/>
    <x v="90"/>
    <x v="7"/>
    <x v="7"/>
    <n v="2.5000000000000001E-3"/>
    <x v="0"/>
  </r>
  <r>
    <x v="21"/>
    <x v="90"/>
    <x v="8"/>
    <x v="7"/>
    <n v="2.9999999999999997E-4"/>
    <x v="0"/>
  </r>
  <r>
    <x v="21"/>
    <x v="90"/>
    <x v="2"/>
    <x v="7"/>
    <n v="0"/>
    <x v="0"/>
  </r>
  <r>
    <x v="21"/>
    <x v="90"/>
    <x v="14"/>
    <x v="7"/>
    <n v="2.5000000000000001E-3"/>
    <x v="0"/>
  </r>
  <r>
    <x v="21"/>
    <x v="91"/>
    <x v="0"/>
    <x v="7"/>
    <n v="0"/>
    <x v="0"/>
  </r>
  <r>
    <x v="21"/>
    <x v="91"/>
    <x v="88"/>
    <x v="7"/>
    <n v="0"/>
    <x v="0"/>
  </r>
  <r>
    <x v="21"/>
    <x v="91"/>
    <x v="89"/>
    <x v="7"/>
    <n v="0"/>
    <x v="0"/>
  </r>
  <r>
    <x v="21"/>
    <x v="92"/>
    <x v="0"/>
    <x v="11"/>
    <n v="0"/>
    <x v="0"/>
  </r>
  <r>
    <x v="21"/>
    <x v="92"/>
    <x v="88"/>
    <x v="11"/>
    <n v="0"/>
    <x v="0"/>
  </r>
  <r>
    <x v="21"/>
    <x v="92"/>
    <x v="89"/>
    <x v="11"/>
    <n v="0"/>
    <x v="0"/>
  </r>
  <r>
    <x v="21"/>
    <x v="93"/>
    <x v="90"/>
    <x v="11"/>
    <n v="8.9999999999999993E-3"/>
    <x v="0"/>
  </r>
  <r>
    <x v="21"/>
    <x v="93"/>
    <x v="0"/>
    <x v="11"/>
    <n v="0.01"/>
    <x v="0"/>
  </r>
  <r>
    <x v="21"/>
    <x v="94"/>
    <x v="0"/>
    <x v="11"/>
    <n v="8.0000000000000007E-5"/>
    <x v="0"/>
  </r>
  <r>
    <x v="21"/>
    <x v="95"/>
    <x v="16"/>
    <x v="11"/>
    <n v="0"/>
    <x v="0"/>
  </r>
  <r>
    <x v="21"/>
    <x v="95"/>
    <x v="17"/>
    <x v="11"/>
    <n v="0"/>
    <x v="0"/>
  </r>
  <r>
    <x v="21"/>
    <x v="95"/>
    <x v="0"/>
    <x v="11"/>
    <n v="0"/>
    <x v="0"/>
  </r>
  <r>
    <x v="21"/>
    <x v="95"/>
    <x v="74"/>
    <x v="11"/>
    <n v="0"/>
    <x v="0"/>
  </r>
  <r>
    <x v="21"/>
    <x v="96"/>
    <x v="0"/>
    <x v="11"/>
    <n v="0"/>
    <x v="0"/>
  </r>
  <r>
    <x v="21"/>
    <x v="97"/>
    <x v="0"/>
    <x v="7"/>
    <n v="0"/>
    <x v="0"/>
  </r>
  <r>
    <x v="21"/>
    <x v="97"/>
    <x v="74"/>
    <x v="7"/>
    <n v="0"/>
    <x v="0"/>
  </r>
  <r>
    <x v="21"/>
    <x v="98"/>
    <x v="0"/>
    <x v="7"/>
    <n v="0"/>
    <x v="0"/>
  </r>
  <r>
    <x v="21"/>
    <x v="98"/>
    <x v="74"/>
    <x v="7"/>
    <n v="0"/>
    <x v="0"/>
  </r>
  <r>
    <x v="21"/>
    <x v="99"/>
    <x v="0"/>
    <x v="7"/>
    <n v="0"/>
    <x v="0"/>
  </r>
  <r>
    <x v="21"/>
    <x v="99"/>
    <x v="74"/>
    <x v="7"/>
    <n v="0"/>
    <x v="0"/>
  </r>
  <r>
    <x v="21"/>
    <x v="100"/>
    <x v="0"/>
    <x v="7"/>
    <n v="0"/>
    <x v="0"/>
  </r>
  <r>
    <x v="21"/>
    <x v="100"/>
    <x v="74"/>
    <x v="7"/>
    <n v="0"/>
    <x v="0"/>
  </r>
  <r>
    <x v="21"/>
    <x v="101"/>
    <x v="0"/>
    <x v="7"/>
    <n v="0"/>
    <x v="0"/>
  </r>
  <r>
    <x v="21"/>
    <x v="101"/>
    <x v="74"/>
    <x v="7"/>
    <n v="0"/>
    <x v="0"/>
  </r>
  <r>
    <x v="21"/>
    <x v="102"/>
    <x v="72"/>
    <x v="7"/>
    <n v="0"/>
    <x v="0"/>
  </r>
  <r>
    <x v="21"/>
    <x v="102"/>
    <x v="0"/>
    <x v="7"/>
    <n v="0.69"/>
    <x v="0"/>
  </r>
  <r>
    <x v="21"/>
    <x v="103"/>
    <x v="91"/>
    <x v="1"/>
    <n v="2.5000000000000001E-3"/>
    <x v="0"/>
  </r>
  <r>
    <x v="21"/>
    <x v="103"/>
    <x v="0"/>
    <x v="1"/>
    <n v="3.1440000000000003E-2"/>
    <x v="0"/>
  </r>
  <r>
    <x v="21"/>
    <x v="104"/>
    <x v="72"/>
    <x v="7"/>
    <n v="0"/>
    <x v="0"/>
  </r>
  <r>
    <x v="21"/>
    <x v="104"/>
    <x v="0"/>
    <x v="7"/>
    <n v="0.65"/>
    <x v="0"/>
  </r>
  <r>
    <x v="22"/>
    <x v="34"/>
    <x v="1"/>
    <x v="1"/>
    <n v="8.5400000000000007E-3"/>
    <x v="0"/>
  </r>
  <r>
    <x v="22"/>
    <x v="34"/>
    <x v="7"/>
    <x v="1"/>
    <n v="8.4999999999999995E-4"/>
    <x v="0"/>
  </r>
  <r>
    <x v="22"/>
    <x v="34"/>
    <x v="8"/>
    <x v="1"/>
    <n v="5.6999999999999998E-4"/>
    <x v="0"/>
  </r>
  <r>
    <x v="22"/>
    <x v="34"/>
    <x v="2"/>
    <x v="1"/>
    <n v="0"/>
    <x v="0"/>
  </r>
  <r>
    <x v="22"/>
    <x v="34"/>
    <x v="0"/>
    <x v="1"/>
    <n v="9.5999999999999992E-3"/>
    <x v="0"/>
  </r>
  <r>
    <x v="22"/>
    <x v="16"/>
    <x v="1"/>
    <x v="1"/>
    <n v="8.5400000000000007E-3"/>
    <x v="0"/>
  </r>
  <r>
    <x v="22"/>
    <x v="16"/>
    <x v="7"/>
    <x v="1"/>
    <n v="8.4999999999999995E-4"/>
    <x v="0"/>
  </r>
  <r>
    <x v="22"/>
    <x v="16"/>
    <x v="8"/>
    <x v="1"/>
    <n v="5.6999999999999998E-4"/>
    <x v="0"/>
  </r>
  <r>
    <x v="22"/>
    <x v="16"/>
    <x v="2"/>
    <x v="1"/>
    <n v="0"/>
    <x v="0"/>
  </r>
  <r>
    <x v="22"/>
    <x v="16"/>
    <x v="0"/>
    <x v="1"/>
    <n v="9.5999999999999992E-3"/>
    <x v="0"/>
  </r>
  <r>
    <x v="22"/>
    <x v="17"/>
    <x v="1"/>
    <x v="1"/>
    <n v="8.5400000000000007E-3"/>
    <x v="0"/>
  </r>
  <r>
    <x v="22"/>
    <x v="17"/>
    <x v="7"/>
    <x v="1"/>
    <n v="8.4999999999999995E-4"/>
    <x v="0"/>
  </r>
  <r>
    <x v="22"/>
    <x v="17"/>
    <x v="8"/>
    <x v="1"/>
    <n v="5.6999999999999998E-4"/>
    <x v="0"/>
  </r>
  <r>
    <x v="22"/>
    <x v="17"/>
    <x v="2"/>
    <x v="1"/>
    <n v="0"/>
    <x v="0"/>
  </r>
  <r>
    <x v="22"/>
    <x v="17"/>
    <x v="0"/>
    <x v="1"/>
    <n v="9.5999999999999992E-3"/>
    <x v="0"/>
  </r>
  <r>
    <x v="22"/>
    <x v="35"/>
    <x v="1"/>
    <x v="1"/>
    <n v="8.5400000000000007E-3"/>
    <x v="0"/>
  </r>
  <r>
    <x v="22"/>
    <x v="35"/>
    <x v="7"/>
    <x v="1"/>
    <n v="8.4999999999999995E-4"/>
    <x v="0"/>
  </r>
  <r>
    <x v="22"/>
    <x v="35"/>
    <x v="8"/>
    <x v="1"/>
    <n v="5.6999999999999998E-4"/>
    <x v="0"/>
  </r>
  <r>
    <x v="22"/>
    <x v="35"/>
    <x v="2"/>
    <x v="1"/>
    <n v="0"/>
    <x v="0"/>
  </r>
  <r>
    <x v="22"/>
    <x v="35"/>
    <x v="0"/>
    <x v="1"/>
    <n v="9.5999999999999992E-3"/>
    <x v="0"/>
  </r>
  <r>
    <x v="22"/>
    <x v="20"/>
    <x v="1"/>
    <x v="1"/>
    <n v="8.5400000000000007E-3"/>
    <x v="0"/>
  </r>
  <r>
    <x v="22"/>
    <x v="20"/>
    <x v="7"/>
    <x v="1"/>
    <n v="8.4999999999999995E-4"/>
    <x v="0"/>
  </r>
  <r>
    <x v="22"/>
    <x v="20"/>
    <x v="8"/>
    <x v="1"/>
    <n v="5.6999999999999998E-4"/>
    <x v="0"/>
  </r>
  <r>
    <x v="22"/>
    <x v="20"/>
    <x v="2"/>
    <x v="1"/>
    <n v="0"/>
    <x v="0"/>
  </r>
  <r>
    <x v="22"/>
    <x v="20"/>
    <x v="0"/>
    <x v="1"/>
    <n v="9.5999999999999992E-3"/>
    <x v="0"/>
  </r>
  <r>
    <x v="22"/>
    <x v="36"/>
    <x v="1"/>
    <x v="1"/>
    <n v="8.5400000000000007E-3"/>
    <x v="0"/>
  </r>
  <r>
    <x v="22"/>
    <x v="36"/>
    <x v="7"/>
    <x v="1"/>
    <n v="8.4999999999999995E-4"/>
    <x v="0"/>
  </r>
  <r>
    <x v="22"/>
    <x v="36"/>
    <x v="8"/>
    <x v="1"/>
    <n v="5.6999999999999998E-4"/>
    <x v="0"/>
  </r>
  <r>
    <x v="22"/>
    <x v="36"/>
    <x v="2"/>
    <x v="1"/>
    <n v="0"/>
    <x v="0"/>
  </r>
  <r>
    <x v="22"/>
    <x v="36"/>
    <x v="0"/>
    <x v="1"/>
    <n v="9.5999999999999992E-3"/>
    <x v="0"/>
  </r>
  <r>
    <x v="22"/>
    <x v="24"/>
    <x v="0"/>
    <x v="1"/>
    <n v="0"/>
    <x v="0"/>
  </r>
  <r>
    <x v="22"/>
    <x v="37"/>
    <x v="1"/>
    <x v="1"/>
    <n v="8.5400000000000007E-3"/>
    <x v="0"/>
  </r>
  <r>
    <x v="22"/>
    <x v="37"/>
    <x v="7"/>
    <x v="1"/>
    <n v="8.4999999999999995E-4"/>
    <x v="0"/>
  </r>
  <r>
    <x v="22"/>
    <x v="37"/>
    <x v="8"/>
    <x v="1"/>
    <n v="5.6999999999999998E-4"/>
    <x v="0"/>
  </r>
  <r>
    <x v="22"/>
    <x v="37"/>
    <x v="16"/>
    <x v="1"/>
    <n v="0"/>
    <x v="0"/>
  </r>
  <r>
    <x v="22"/>
    <x v="37"/>
    <x v="2"/>
    <x v="1"/>
    <n v="0"/>
    <x v="0"/>
  </r>
  <r>
    <x v="22"/>
    <x v="37"/>
    <x v="0"/>
    <x v="1"/>
    <n v="9.5999999999999992E-3"/>
    <x v="0"/>
  </r>
  <r>
    <x v="22"/>
    <x v="27"/>
    <x v="0"/>
    <x v="1"/>
    <n v="1.2E-4"/>
    <x v="0"/>
  </r>
  <r>
    <x v="22"/>
    <x v="29"/>
    <x v="1"/>
    <x v="1"/>
    <n v="6.4099999999999999E-3"/>
    <x v="0"/>
  </r>
  <r>
    <x v="22"/>
    <x v="29"/>
    <x v="7"/>
    <x v="1"/>
    <n v="6.4000000000000005E-4"/>
    <x v="0"/>
  </r>
  <r>
    <x v="22"/>
    <x v="29"/>
    <x v="8"/>
    <x v="1"/>
    <n v="4.2999999999999999E-4"/>
    <x v="0"/>
  </r>
  <r>
    <x v="22"/>
    <x v="29"/>
    <x v="16"/>
    <x v="1"/>
    <n v="0"/>
    <x v="0"/>
  </r>
  <r>
    <x v="22"/>
    <x v="29"/>
    <x v="2"/>
    <x v="1"/>
    <n v="0"/>
    <x v="0"/>
  </r>
  <r>
    <x v="22"/>
    <x v="29"/>
    <x v="0"/>
    <x v="1"/>
    <n v="7.1999999999999998E-3"/>
    <x v="0"/>
  </r>
  <r>
    <x v="22"/>
    <x v="30"/>
    <x v="0"/>
    <x v="1"/>
    <n v="6.0000000000000002E-5"/>
    <x v="0"/>
  </r>
  <r>
    <x v="22"/>
    <x v="38"/>
    <x v="1"/>
    <x v="1"/>
    <n v="6.4099999999999999E-3"/>
    <x v="0"/>
  </r>
  <r>
    <x v="22"/>
    <x v="38"/>
    <x v="7"/>
    <x v="1"/>
    <n v="6.4000000000000005E-4"/>
    <x v="0"/>
  </r>
  <r>
    <x v="22"/>
    <x v="38"/>
    <x v="8"/>
    <x v="1"/>
    <n v="4.2999999999999999E-4"/>
    <x v="0"/>
  </r>
  <r>
    <x v="22"/>
    <x v="38"/>
    <x v="16"/>
    <x v="1"/>
    <n v="0"/>
    <x v="0"/>
  </r>
  <r>
    <x v="22"/>
    <x v="38"/>
    <x v="2"/>
    <x v="1"/>
    <n v="0"/>
    <x v="0"/>
  </r>
  <r>
    <x v="22"/>
    <x v="38"/>
    <x v="0"/>
    <x v="1"/>
    <n v="7.1999999999999998E-3"/>
    <x v="0"/>
  </r>
  <r>
    <x v="23"/>
    <x v="34"/>
    <x v="1"/>
    <x v="1"/>
    <n v="1.14E-3"/>
    <x v="0"/>
  </r>
  <r>
    <x v="23"/>
    <x v="34"/>
    <x v="7"/>
    <x v="1"/>
    <n v="1.1E-4"/>
    <x v="0"/>
  </r>
  <r>
    <x v="23"/>
    <x v="34"/>
    <x v="8"/>
    <x v="1"/>
    <n v="8.0000000000000007E-5"/>
    <x v="0"/>
  </r>
  <r>
    <x v="23"/>
    <x v="34"/>
    <x v="2"/>
    <x v="1"/>
    <n v="0"/>
    <x v="0"/>
  </r>
  <r>
    <x v="23"/>
    <x v="34"/>
    <x v="0"/>
    <x v="1"/>
    <n v="1.2800000000000001E-3"/>
    <x v="0"/>
  </r>
  <r>
    <x v="23"/>
    <x v="16"/>
    <x v="1"/>
    <x v="1"/>
    <n v="1.264E-2"/>
    <x v="0"/>
  </r>
  <r>
    <x v="23"/>
    <x v="16"/>
    <x v="7"/>
    <x v="1"/>
    <n v="1.2600000000000001E-3"/>
    <x v="0"/>
  </r>
  <r>
    <x v="23"/>
    <x v="16"/>
    <x v="8"/>
    <x v="1"/>
    <n v="8.4000000000000003E-4"/>
    <x v="0"/>
  </r>
  <r>
    <x v="23"/>
    <x v="16"/>
    <x v="2"/>
    <x v="1"/>
    <n v="0"/>
    <x v="0"/>
  </r>
  <r>
    <x v="23"/>
    <x v="16"/>
    <x v="0"/>
    <x v="1"/>
    <n v="1.4200000000000001E-2"/>
    <x v="0"/>
  </r>
  <r>
    <x v="23"/>
    <x v="17"/>
    <x v="1"/>
    <x v="1"/>
    <n v="1.264E-2"/>
    <x v="0"/>
  </r>
  <r>
    <x v="23"/>
    <x v="17"/>
    <x v="7"/>
    <x v="1"/>
    <n v="1.2600000000000001E-3"/>
    <x v="0"/>
  </r>
  <r>
    <x v="23"/>
    <x v="17"/>
    <x v="8"/>
    <x v="1"/>
    <n v="8.4000000000000003E-4"/>
    <x v="0"/>
  </r>
  <r>
    <x v="23"/>
    <x v="17"/>
    <x v="2"/>
    <x v="1"/>
    <n v="0"/>
    <x v="0"/>
  </r>
  <r>
    <x v="23"/>
    <x v="17"/>
    <x v="0"/>
    <x v="1"/>
    <n v="1.4200000000000001E-2"/>
    <x v="0"/>
  </r>
  <r>
    <x v="23"/>
    <x v="35"/>
    <x v="1"/>
    <x v="1"/>
    <n v="1.264E-2"/>
    <x v="0"/>
  </r>
  <r>
    <x v="23"/>
    <x v="35"/>
    <x v="7"/>
    <x v="1"/>
    <n v="1.2600000000000001E-3"/>
    <x v="0"/>
  </r>
  <r>
    <x v="23"/>
    <x v="35"/>
    <x v="8"/>
    <x v="1"/>
    <n v="8.4000000000000003E-4"/>
    <x v="0"/>
  </r>
  <r>
    <x v="23"/>
    <x v="35"/>
    <x v="2"/>
    <x v="1"/>
    <n v="0"/>
    <x v="0"/>
  </r>
  <r>
    <x v="23"/>
    <x v="35"/>
    <x v="0"/>
    <x v="1"/>
    <n v="1.4200000000000001E-2"/>
    <x v="0"/>
  </r>
  <r>
    <x v="23"/>
    <x v="20"/>
    <x v="1"/>
    <x v="1"/>
    <n v="1.264E-2"/>
    <x v="0"/>
  </r>
  <r>
    <x v="23"/>
    <x v="20"/>
    <x v="7"/>
    <x v="1"/>
    <n v="1.2600000000000001E-3"/>
    <x v="0"/>
  </r>
  <r>
    <x v="23"/>
    <x v="20"/>
    <x v="8"/>
    <x v="1"/>
    <n v="8.4000000000000003E-4"/>
    <x v="0"/>
  </r>
  <r>
    <x v="23"/>
    <x v="20"/>
    <x v="2"/>
    <x v="1"/>
    <n v="0"/>
    <x v="0"/>
  </r>
  <r>
    <x v="23"/>
    <x v="20"/>
    <x v="0"/>
    <x v="1"/>
    <n v="1.4200000000000001E-2"/>
    <x v="0"/>
  </r>
  <r>
    <x v="23"/>
    <x v="36"/>
    <x v="1"/>
    <x v="1"/>
    <n v="1.14E-3"/>
    <x v="0"/>
  </r>
  <r>
    <x v="23"/>
    <x v="36"/>
    <x v="7"/>
    <x v="1"/>
    <n v="1.1E-4"/>
    <x v="0"/>
  </r>
  <r>
    <x v="23"/>
    <x v="36"/>
    <x v="8"/>
    <x v="1"/>
    <n v="8.0000000000000007E-5"/>
    <x v="0"/>
  </r>
  <r>
    <x v="23"/>
    <x v="36"/>
    <x v="2"/>
    <x v="1"/>
    <n v="0"/>
    <x v="0"/>
  </r>
  <r>
    <x v="23"/>
    <x v="36"/>
    <x v="0"/>
    <x v="1"/>
    <n v="1.2800000000000001E-3"/>
    <x v="0"/>
  </r>
  <r>
    <x v="23"/>
    <x v="24"/>
    <x v="0"/>
    <x v="1"/>
    <n v="0"/>
    <x v="0"/>
  </r>
  <r>
    <x v="23"/>
    <x v="37"/>
    <x v="1"/>
    <x v="1"/>
    <n v="1.14E-3"/>
    <x v="0"/>
  </r>
  <r>
    <x v="23"/>
    <x v="37"/>
    <x v="7"/>
    <x v="1"/>
    <n v="1.1E-4"/>
    <x v="0"/>
  </r>
  <r>
    <x v="23"/>
    <x v="37"/>
    <x v="8"/>
    <x v="1"/>
    <n v="8.0000000000000007E-5"/>
    <x v="0"/>
  </r>
  <r>
    <x v="23"/>
    <x v="37"/>
    <x v="16"/>
    <x v="1"/>
    <n v="0"/>
    <x v="0"/>
  </r>
  <r>
    <x v="23"/>
    <x v="37"/>
    <x v="17"/>
    <x v="1"/>
    <n v="0"/>
    <x v="0"/>
  </r>
  <r>
    <x v="23"/>
    <x v="37"/>
    <x v="2"/>
    <x v="1"/>
    <n v="0"/>
    <x v="0"/>
  </r>
  <r>
    <x v="23"/>
    <x v="37"/>
    <x v="0"/>
    <x v="1"/>
    <n v="1.2800000000000001E-3"/>
    <x v="0"/>
  </r>
  <r>
    <x v="23"/>
    <x v="27"/>
    <x v="0"/>
    <x v="1"/>
    <n v="4.0000000000000003E-5"/>
    <x v="0"/>
  </r>
  <r>
    <x v="23"/>
    <x v="38"/>
    <x v="1"/>
    <x v="1"/>
    <n v="1.14E-3"/>
    <x v="0"/>
  </r>
  <r>
    <x v="23"/>
    <x v="38"/>
    <x v="7"/>
    <x v="1"/>
    <n v="1.1E-4"/>
    <x v="0"/>
  </r>
  <r>
    <x v="23"/>
    <x v="38"/>
    <x v="8"/>
    <x v="1"/>
    <n v="8.0000000000000007E-5"/>
    <x v="0"/>
  </r>
  <r>
    <x v="23"/>
    <x v="38"/>
    <x v="16"/>
    <x v="1"/>
    <n v="0"/>
    <x v="0"/>
  </r>
  <r>
    <x v="23"/>
    <x v="38"/>
    <x v="17"/>
    <x v="1"/>
    <n v="0"/>
    <x v="0"/>
  </r>
  <r>
    <x v="23"/>
    <x v="38"/>
    <x v="2"/>
    <x v="1"/>
    <n v="0"/>
    <x v="0"/>
  </r>
  <r>
    <x v="23"/>
    <x v="38"/>
    <x v="0"/>
    <x v="1"/>
    <n v="1.2800000000000001E-3"/>
    <x v="0"/>
  </r>
  <r>
    <x v="24"/>
    <x v="0"/>
    <x v="0"/>
    <x v="0"/>
    <n v="7.0699999999999999E-3"/>
    <x v="0"/>
  </r>
  <r>
    <x v="24"/>
    <x v="1"/>
    <x v="0"/>
    <x v="0"/>
    <n v="7.0699999999999999E-3"/>
    <x v="0"/>
  </r>
  <r>
    <x v="24"/>
    <x v="2"/>
    <x v="0"/>
    <x v="0"/>
    <n v="4.4000000000000002E-4"/>
    <x v="0"/>
  </r>
  <r>
    <x v="24"/>
    <x v="3"/>
    <x v="0"/>
    <x v="0"/>
    <n v="1.0200000000000001E-3"/>
    <x v="0"/>
  </r>
  <r>
    <x v="24"/>
    <x v="4"/>
    <x v="0"/>
    <x v="0"/>
    <n v="1.0200000000000001E-3"/>
    <x v="0"/>
  </r>
  <r>
    <x v="24"/>
    <x v="5"/>
    <x v="0"/>
    <x v="0"/>
    <n v="4.4000000000000002E-4"/>
    <x v="0"/>
  </r>
  <r>
    <x v="25"/>
    <x v="105"/>
    <x v="92"/>
    <x v="12"/>
    <n v="3.0857100000000002"/>
    <x v="1"/>
  </r>
  <r>
    <x v="25"/>
    <x v="105"/>
    <x v="93"/>
    <x v="12"/>
    <n v="3.15"/>
    <x v="1"/>
  </r>
  <r>
    <x v="25"/>
    <x v="105"/>
    <x v="94"/>
    <x v="12"/>
    <n v="2.7E-2"/>
    <x v="1"/>
  </r>
  <r>
    <x v="25"/>
    <x v="105"/>
    <x v="95"/>
    <x v="12"/>
    <n v="9.7200000000000006"/>
    <x v="1"/>
  </r>
  <r>
    <x v="25"/>
    <x v="105"/>
    <x v="96"/>
    <x v="12"/>
    <n v="9.9183699999999995"/>
    <x v="1"/>
  </r>
  <r>
    <x v="25"/>
    <x v="105"/>
    <x v="0"/>
    <x v="12"/>
    <n v="27"/>
    <x v="1"/>
  </r>
  <r>
    <x v="25"/>
    <x v="106"/>
    <x v="97"/>
    <x v="12"/>
    <n v="3.0857100000000002"/>
    <x v="1"/>
  </r>
  <r>
    <x v="25"/>
    <x v="106"/>
    <x v="98"/>
    <x v="12"/>
    <n v="3.24"/>
    <x v="1"/>
  </r>
  <r>
    <x v="25"/>
    <x v="106"/>
    <x v="99"/>
    <x v="12"/>
    <n v="2.7E-2"/>
    <x v="1"/>
  </r>
  <r>
    <x v="25"/>
    <x v="106"/>
    <x v="100"/>
    <x v="12"/>
    <n v="3.15"/>
    <x v="1"/>
  </r>
  <r>
    <x v="25"/>
    <x v="106"/>
    <x v="101"/>
    <x v="12"/>
    <n v="9.7200000000000006"/>
    <x v="1"/>
  </r>
  <r>
    <x v="25"/>
    <x v="106"/>
    <x v="102"/>
    <x v="12"/>
    <n v="9.9183699999999995"/>
    <x v="1"/>
  </r>
  <r>
    <x v="25"/>
    <x v="106"/>
    <x v="0"/>
    <x v="12"/>
    <n v="27"/>
    <x v="1"/>
  </r>
  <r>
    <x v="26"/>
    <x v="107"/>
    <x v="103"/>
    <x v="12"/>
    <n v="0"/>
    <x v="1"/>
  </r>
  <r>
    <x v="26"/>
    <x v="107"/>
    <x v="104"/>
    <x v="12"/>
    <n v="0"/>
    <x v="1"/>
  </r>
  <r>
    <x v="26"/>
    <x v="107"/>
    <x v="105"/>
    <x v="12"/>
    <n v="0"/>
    <x v="1"/>
  </r>
  <r>
    <x v="26"/>
    <x v="107"/>
    <x v="0"/>
    <x v="12"/>
    <n v="0"/>
    <x v="1"/>
  </r>
  <r>
    <x v="26"/>
    <x v="108"/>
    <x v="106"/>
    <x v="12"/>
    <n v="3.0000000000000001E-3"/>
    <x v="1"/>
  </r>
  <r>
    <x v="26"/>
    <x v="108"/>
    <x v="107"/>
    <x v="12"/>
    <n v="0.36"/>
    <x v="1"/>
  </r>
  <r>
    <x v="26"/>
    <x v="108"/>
    <x v="108"/>
    <x v="12"/>
    <n v="2.88"/>
    <x v="1"/>
  </r>
  <r>
    <x v="26"/>
    <x v="108"/>
    <x v="109"/>
    <x v="12"/>
    <n v="2.9387799999999999"/>
    <x v="1"/>
  </r>
  <r>
    <x v="26"/>
    <x v="108"/>
    <x v="0"/>
    <x v="12"/>
    <n v="7.2"/>
    <x v="1"/>
  </r>
  <r>
    <x v="26"/>
    <x v="109"/>
    <x v="110"/>
    <x v="12"/>
    <n v="0"/>
    <x v="1"/>
  </r>
  <r>
    <x v="26"/>
    <x v="109"/>
    <x v="111"/>
    <x v="12"/>
    <n v="0"/>
    <x v="1"/>
  </r>
  <r>
    <x v="26"/>
    <x v="109"/>
    <x v="112"/>
    <x v="12"/>
    <n v="0"/>
    <x v="1"/>
  </r>
  <r>
    <x v="26"/>
    <x v="109"/>
    <x v="0"/>
    <x v="12"/>
    <n v="0"/>
    <x v="1"/>
  </r>
  <r>
    <x v="26"/>
    <x v="110"/>
    <x v="113"/>
    <x v="12"/>
    <n v="0.03"/>
    <x v="1"/>
  </r>
  <r>
    <x v="26"/>
    <x v="110"/>
    <x v="114"/>
    <x v="12"/>
    <n v="17.28"/>
    <x v="1"/>
  </r>
  <r>
    <x v="26"/>
    <x v="110"/>
    <x v="115"/>
    <x v="12"/>
    <n v="17.632650000000002"/>
    <x v="1"/>
  </r>
  <r>
    <x v="26"/>
    <x v="110"/>
    <x v="0"/>
    <x v="12"/>
    <n v="43.2"/>
    <x v="1"/>
  </r>
  <r>
    <x v="26"/>
    <x v="111"/>
    <x v="116"/>
    <x v="12"/>
    <n v="0.03"/>
    <x v="1"/>
  </r>
  <r>
    <x v="26"/>
    <x v="111"/>
    <x v="117"/>
    <x v="12"/>
    <n v="3.87"/>
    <x v="1"/>
  </r>
  <r>
    <x v="26"/>
    <x v="111"/>
    <x v="118"/>
    <x v="12"/>
    <n v="30.96"/>
    <x v="1"/>
  </r>
  <r>
    <x v="26"/>
    <x v="111"/>
    <x v="119"/>
    <x v="12"/>
    <n v="31.591840000000001"/>
    <x v="1"/>
  </r>
  <r>
    <x v="26"/>
    <x v="111"/>
    <x v="0"/>
    <x v="12"/>
    <n v="77.400000000000006"/>
    <x v="1"/>
  </r>
  <r>
    <x v="26"/>
    <x v="112"/>
    <x v="120"/>
    <x v="12"/>
    <n v="0"/>
    <x v="1"/>
  </r>
  <r>
    <x v="26"/>
    <x v="112"/>
    <x v="121"/>
    <x v="12"/>
    <n v="0"/>
    <x v="1"/>
  </r>
  <r>
    <x v="26"/>
    <x v="112"/>
    <x v="122"/>
    <x v="12"/>
    <n v="0"/>
    <x v="1"/>
  </r>
  <r>
    <x v="26"/>
    <x v="112"/>
    <x v="0"/>
    <x v="12"/>
    <n v="0"/>
    <x v="1"/>
  </r>
  <r>
    <x v="26"/>
    <x v="113"/>
    <x v="123"/>
    <x v="12"/>
    <n v="0.03"/>
    <x v="1"/>
  </r>
  <r>
    <x v="26"/>
    <x v="113"/>
    <x v="124"/>
    <x v="12"/>
    <n v="7.2"/>
    <x v="1"/>
  </r>
  <r>
    <x v="26"/>
    <x v="113"/>
    <x v="125"/>
    <x v="12"/>
    <n v="28.8"/>
    <x v="1"/>
  </r>
  <r>
    <x v="26"/>
    <x v="113"/>
    <x v="126"/>
    <x v="12"/>
    <n v="29.38776"/>
    <x v="1"/>
  </r>
  <r>
    <x v="26"/>
    <x v="113"/>
    <x v="0"/>
    <x v="12"/>
    <n v="72"/>
    <x v="1"/>
  </r>
  <r>
    <x v="26"/>
    <x v="114"/>
    <x v="127"/>
    <x v="12"/>
    <n v="0"/>
    <x v="1"/>
  </r>
  <r>
    <x v="26"/>
    <x v="114"/>
    <x v="128"/>
    <x v="12"/>
    <n v="0"/>
    <x v="1"/>
  </r>
  <r>
    <x v="26"/>
    <x v="114"/>
    <x v="129"/>
    <x v="12"/>
    <n v="0"/>
    <x v="1"/>
  </r>
  <r>
    <x v="26"/>
    <x v="114"/>
    <x v="130"/>
    <x v="12"/>
    <n v="0"/>
    <x v="1"/>
  </r>
  <r>
    <x v="26"/>
    <x v="114"/>
    <x v="0"/>
    <x v="12"/>
    <n v="0"/>
    <x v="1"/>
  </r>
  <r>
    <x v="26"/>
    <x v="115"/>
    <x v="131"/>
    <x v="12"/>
    <n v="0.03"/>
    <x v="1"/>
  </r>
  <r>
    <x v="26"/>
    <x v="115"/>
    <x v="132"/>
    <x v="12"/>
    <n v="30.96"/>
    <x v="1"/>
  </r>
  <r>
    <x v="26"/>
    <x v="115"/>
    <x v="133"/>
    <x v="12"/>
    <n v="31.591840000000001"/>
    <x v="1"/>
  </r>
  <r>
    <x v="26"/>
    <x v="115"/>
    <x v="0"/>
    <x v="12"/>
    <n v="77.400000000000006"/>
    <x v="1"/>
  </r>
  <r>
    <x v="1"/>
    <x v="6"/>
    <x v="1"/>
    <x v="1"/>
    <n v="0.01"/>
    <x v="1"/>
  </r>
  <r>
    <x v="1"/>
    <x v="6"/>
    <x v="2"/>
    <x v="1"/>
    <n v="3.0000000000000001E-3"/>
    <x v="1"/>
  </r>
  <r>
    <x v="1"/>
    <x v="6"/>
    <x v="0"/>
    <x v="1"/>
    <n v="0.01"/>
    <x v="1"/>
  </r>
  <r>
    <x v="1"/>
    <x v="7"/>
    <x v="0"/>
    <x v="1"/>
    <n v="0.2"/>
    <x v="1"/>
  </r>
  <r>
    <x v="1"/>
    <x v="8"/>
    <x v="0"/>
    <x v="1"/>
    <n v="3.0000000000000001E-3"/>
    <x v="1"/>
  </r>
  <r>
    <x v="1"/>
    <x v="8"/>
    <x v="3"/>
    <x v="1"/>
    <n v="3.0000000000000001E-3"/>
    <x v="1"/>
  </r>
  <r>
    <x v="1"/>
    <x v="9"/>
    <x v="0"/>
    <x v="1"/>
    <n v="0.15"/>
    <x v="1"/>
  </r>
  <r>
    <x v="1"/>
    <x v="9"/>
    <x v="4"/>
    <x v="1"/>
    <n v="1.4999999999999999E-2"/>
    <x v="1"/>
  </r>
  <r>
    <x v="1"/>
    <x v="9"/>
    <x v="5"/>
    <x v="1"/>
    <n v="2.2499999999999999E-2"/>
    <x v="1"/>
  </r>
  <r>
    <x v="1"/>
    <x v="9"/>
    <x v="6"/>
    <x v="1"/>
    <n v="7.4999999999999997E-3"/>
    <x v="1"/>
  </r>
  <r>
    <x v="1"/>
    <x v="10"/>
    <x v="0"/>
    <x v="1"/>
    <n v="0.1"/>
    <x v="1"/>
  </r>
  <r>
    <x v="1"/>
    <x v="10"/>
    <x v="5"/>
    <x v="1"/>
    <n v="1.4999999999999999E-2"/>
    <x v="1"/>
  </r>
  <r>
    <x v="1"/>
    <x v="10"/>
    <x v="6"/>
    <x v="1"/>
    <n v="5.0000000000000001E-3"/>
    <x v="1"/>
  </r>
  <r>
    <x v="27"/>
    <x v="116"/>
    <x v="134"/>
    <x v="2"/>
    <n v="216.45"/>
    <x v="1"/>
  </r>
  <r>
    <x v="27"/>
    <x v="116"/>
    <x v="135"/>
    <x v="2"/>
    <n v="178.2105"/>
    <x v="1"/>
  </r>
  <r>
    <x v="27"/>
    <x v="116"/>
    <x v="136"/>
    <x v="2"/>
    <n v="160.4135"/>
    <x v="1"/>
  </r>
  <r>
    <x v="27"/>
    <x v="116"/>
    <x v="137"/>
    <x v="2"/>
    <n v="187.59"/>
    <x v="1"/>
  </r>
  <r>
    <x v="27"/>
    <x v="116"/>
    <x v="0"/>
    <x v="2"/>
    <n v="240.5"/>
    <x v="1"/>
  </r>
  <r>
    <x v="27"/>
    <x v="116"/>
    <x v="138"/>
    <x v="2"/>
    <n v="192.4"/>
    <x v="1"/>
  </r>
  <r>
    <x v="27"/>
    <x v="117"/>
    <x v="134"/>
    <x v="2"/>
    <n v="112.53576"/>
    <x v="1"/>
  </r>
  <r>
    <x v="27"/>
    <x v="117"/>
    <x v="135"/>
    <x v="2"/>
    <n v="92.654439999999994"/>
    <x v="1"/>
  </r>
  <r>
    <x v="27"/>
    <x v="117"/>
    <x v="0"/>
    <x v="2"/>
    <n v="125.03973000000001"/>
    <x v="1"/>
  </r>
  <r>
    <x v="27"/>
    <x v="117"/>
    <x v="138"/>
    <x v="2"/>
    <n v="100.03178"/>
    <x v="1"/>
  </r>
  <r>
    <x v="27"/>
    <x v="118"/>
    <x v="0"/>
    <x v="2"/>
    <n v="0"/>
    <x v="1"/>
  </r>
  <r>
    <x v="2"/>
    <x v="34"/>
    <x v="0"/>
    <x v="1"/>
    <n v="1E-3"/>
    <x v="1"/>
  </r>
  <r>
    <x v="2"/>
    <x v="6"/>
    <x v="1"/>
    <x v="1"/>
    <n v="5.0000000000000001E-3"/>
    <x v="1"/>
  </r>
  <r>
    <x v="2"/>
    <x v="6"/>
    <x v="2"/>
    <x v="1"/>
    <n v="5.0000000000000001E-3"/>
    <x v="1"/>
  </r>
  <r>
    <x v="2"/>
    <x v="6"/>
    <x v="0"/>
    <x v="1"/>
    <n v="5.0000000000000001E-3"/>
    <x v="1"/>
  </r>
  <r>
    <x v="2"/>
    <x v="14"/>
    <x v="1"/>
    <x v="1"/>
    <n v="0.01"/>
    <x v="1"/>
  </r>
  <r>
    <x v="2"/>
    <x v="14"/>
    <x v="0"/>
    <x v="1"/>
    <n v="0.01"/>
    <x v="1"/>
  </r>
  <r>
    <x v="2"/>
    <x v="15"/>
    <x v="0"/>
    <x v="1"/>
    <n v="1.4999999999999999E-2"/>
    <x v="1"/>
  </r>
  <r>
    <x v="2"/>
    <x v="15"/>
    <x v="9"/>
    <x v="1"/>
    <n v="3.7499999999999999E-3"/>
    <x v="1"/>
  </r>
  <r>
    <x v="2"/>
    <x v="9"/>
    <x v="0"/>
    <x v="1"/>
    <n v="0.05"/>
    <x v="1"/>
  </r>
  <r>
    <x v="2"/>
    <x v="9"/>
    <x v="10"/>
    <x v="1"/>
    <n v="4.7999999999999996E-3"/>
    <x v="1"/>
  </r>
  <r>
    <x v="2"/>
    <x v="9"/>
    <x v="11"/>
    <x v="1"/>
    <n v="1.4999999999999999E-2"/>
    <x v="1"/>
  </r>
  <r>
    <x v="2"/>
    <x v="9"/>
    <x v="12"/>
    <x v="1"/>
    <n v="0.01"/>
    <x v="1"/>
  </r>
  <r>
    <x v="2"/>
    <x v="10"/>
    <x v="0"/>
    <x v="1"/>
    <n v="0.04"/>
    <x v="1"/>
  </r>
  <r>
    <x v="2"/>
    <x v="10"/>
    <x v="10"/>
    <x v="1"/>
    <n v="4.7999999999999996E-3"/>
    <x v="1"/>
  </r>
  <r>
    <x v="2"/>
    <x v="10"/>
    <x v="11"/>
    <x v="1"/>
    <n v="1.2E-2"/>
    <x v="1"/>
  </r>
  <r>
    <x v="2"/>
    <x v="10"/>
    <x v="12"/>
    <x v="1"/>
    <n v="8.0000000000000002E-3"/>
    <x v="1"/>
  </r>
  <r>
    <x v="2"/>
    <x v="16"/>
    <x v="0"/>
    <x v="1"/>
    <n v="1E-3"/>
    <x v="1"/>
  </r>
  <r>
    <x v="2"/>
    <x v="17"/>
    <x v="0"/>
    <x v="1"/>
    <n v="1E-3"/>
    <x v="1"/>
  </r>
  <r>
    <x v="2"/>
    <x v="18"/>
    <x v="0"/>
    <x v="1"/>
    <n v="1E-3"/>
    <x v="1"/>
  </r>
  <r>
    <x v="2"/>
    <x v="19"/>
    <x v="0"/>
    <x v="1"/>
    <n v="1E-3"/>
    <x v="1"/>
  </r>
  <r>
    <x v="2"/>
    <x v="20"/>
    <x v="0"/>
    <x v="1"/>
    <n v="1E-3"/>
    <x v="1"/>
  </r>
  <r>
    <x v="2"/>
    <x v="36"/>
    <x v="0"/>
    <x v="1"/>
    <n v="1E-3"/>
    <x v="1"/>
  </r>
  <r>
    <x v="2"/>
    <x v="25"/>
    <x v="0"/>
    <x v="1"/>
    <n v="1E-3"/>
    <x v="1"/>
  </r>
  <r>
    <x v="2"/>
    <x v="26"/>
    <x v="0"/>
    <x v="1"/>
    <n v="1E-3"/>
    <x v="1"/>
  </r>
  <r>
    <x v="2"/>
    <x v="27"/>
    <x v="0"/>
    <x v="1"/>
    <n v="0"/>
    <x v="1"/>
  </r>
  <r>
    <x v="2"/>
    <x v="28"/>
    <x v="0"/>
    <x v="1"/>
    <n v="0"/>
    <x v="1"/>
  </r>
  <r>
    <x v="2"/>
    <x v="29"/>
    <x v="0"/>
    <x v="1"/>
    <n v="1E-3"/>
    <x v="1"/>
  </r>
  <r>
    <x v="2"/>
    <x v="30"/>
    <x v="0"/>
    <x v="1"/>
    <n v="1E-3"/>
    <x v="1"/>
  </r>
  <r>
    <x v="2"/>
    <x v="31"/>
    <x v="0"/>
    <x v="1"/>
    <n v="1E-3"/>
    <x v="1"/>
  </r>
  <r>
    <x v="2"/>
    <x v="32"/>
    <x v="0"/>
    <x v="1"/>
    <n v="2E-3"/>
    <x v="1"/>
  </r>
  <r>
    <x v="3"/>
    <x v="34"/>
    <x v="0"/>
    <x v="1"/>
    <n v="1E-3"/>
    <x v="1"/>
  </r>
  <r>
    <x v="3"/>
    <x v="6"/>
    <x v="1"/>
    <x v="1"/>
    <n v="5.0000000000000001E-3"/>
    <x v="1"/>
  </r>
  <r>
    <x v="3"/>
    <x v="6"/>
    <x v="2"/>
    <x v="1"/>
    <n v="5.0000000000000001E-3"/>
    <x v="1"/>
  </r>
  <r>
    <x v="3"/>
    <x v="6"/>
    <x v="0"/>
    <x v="1"/>
    <n v="5.0000000000000001E-3"/>
    <x v="1"/>
  </r>
  <r>
    <x v="3"/>
    <x v="14"/>
    <x v="1"/>
    <x v="1"/>
    <n v="0.01"/>
    <x v="1"/>
  </r>
  <r>
    <x v="3"/>
    <x v="14"/>
    <x v="0"/>
    <x v="1"/>
    <n v="0.01"/>
    <x v="1"/>
  </r>
  <r>
    <x v="3"/>
    <x v="15"/>
    <x v="0"/>
    <x v="1"/>
    <n v="1.4999999999999999E-2"/>
    <x v="1"/>
  </r>
  <r>
    <x v="3"/>
    <x v="15"/>
    <x v="9"/>
    <x v="1"/>
    <n v="3.7499999999999999E-3"/>
    <x v="1"/>
  </r>
  <r>
    <x v="3"/>
    <x v="9"/>
    <x v="0"/>
    <x v="1"/>
    <n v="0.05"/>
    <x v="1"/>
  </r>
  <r>
    <x v="3"/>
    <x v="9"/>
    <x v="10"/>
    <x v="1"/>
    <n v="4.7999999999999996E-3"/>
    <x v="1"/>
  </r>
  <r>
    <x v="3"/>
    <x v="9"/>
    <x v="11"/>
    <x v="1"/>
    <n v="1.4999999999999999E-2"/>
    <x v="1"/>
  </r>
  <r>
    <x v="3"/>
    <x v="9"/>
    <x v="12"/>
    <x v="1"/>
    <n v="0.01"/>
    <x v="1"/>
  </r>
  <r>
    <x v="3"/>
    <x v="10"/>
    <x v="0"/>
    <x v="1"/>
    <n v="0.04"/>
    <x v="1"/>
  </r>
  <r>
    <x v="3"/>
    <x v="10"/>
    <x v="10"/>
    <x v="1"/>
    <n v="4.7999999999999996E-3"/>
    <x v="1"/>
  </r>
  <r>
    <x v="3"/>
    <x v="10"/>
    <x v="11"/>
    <x v="1"/>
    <n v="1.2E-2"/>
    <x v="1"/>
  </r>
  <r>
    <x v="3"/>
    <x v="10"/>
    <x v="12"/>
    <x v="1"/>
    <n v="8.0000000000000002E-3"/>
    <x v="1"/>
  </r>
  <r>
    <x v="3"/>
    <x v="16"/>
    <x v="0"/>
    <x v="1"/>
    <n v="1E-3"/>
    <x v="1"/>
  </r>
  <r>
    <x v="3"/>
    <x v="17"/>
    <x v="0"/>
    <x v="1"/>
    <n v="1E-3"/>
    <x v="1"/>
  </r>
  <r>
    <x v="3"/>
    <x v="18"/>
    <x v="0"/>
    <x v="1"/>
    <n v="1E-3"/>
    <x v="1"/>
  </r>
  <r>
    <x v="3"/>
    <x v="19"/>
    <x v="0"/>
    <x v="1"/>
    <n v="1E-3"/>
    <x v="1"/>
  </r>
  <r>
    <x v="3"/>
    <x v="20"/>
    <x v="0"/>
    <x v="1"/>
    <n v="1E-3"/>
    <x v="1"/>
  </r>
  <r>
    <x v="3"/>
    <x v="36"/>
    <x v="0"/>
    <x v="1"/>
    <n v="1E-3"/>
    <x v="1"/>
  </r>
  <r>
    <x v="3"/>
    <x v="25"/>
    <x v="0"/>
    <x v="1"/>
    <n v="1E-3"/>
    <x v="1"/>
  </r>
  <r>
    <x v="3"/>
    <x v="26"/>
    <x v="0"/>
    <x v="1"/>
    <n v="1E-3"/>
    <x v="1"/>
  </r>
  <r>
    <x v="3"/>
    <x v="27"/>
    <x v="0"/>
    <x v="1"/>
    <n v="0"/>
    <x v="1"/>
  </r>
  <r>
    <x v="3"/>
    <x v="28"/>
    <x v="0"/>
    <x v="1"/>
    <n v="0"/>
    <x v="1"/>
  </r>
  <r>
    <x v="3"/>
    <x v="29"/>
    <x v="0"/>
    <x v="1"/>
    <n v="1E-3"/>
    <x v="1"/>
  </r>
  <r>
    <x v="3"/>
    <x v="30"/>
    <x v="0"/>
    <x v="1"/>
    <n v="1E-3"/>
    <x v="1"/>
  </r>
  <r>
    <x v="3"/>
    <x v="31"/>
    <x v="0"/>
    <x v="1"/>
    <n v="1E-3"/>
    <x v="1"/>
  </r>
  <r>
    <x v="4"/>
    <x v="33"/>
    <x v="0"/>
    <x v="1"/>
    <n v="1E-3"/>
    <x v="1"/>
  </r>
  <r>
    <x v="5"/>
    <x v="33"/>
    <x v="0"/>
    <x v="1"/>
    <n v="1E-3"/>
    <x v="1"/>
  </r>
  <r>
    <x v="28"/>
    <x v="55"/>
    <x v="0"/>
    <x v="3"/>
    <n v="55"/>
    <x v="1"/>
  </r>
  <r>
    <x v="29"/>
    <x v="119"/>
    <x v="139"/>
    <x v="1"/>
    <n v="0.16300000000000001"/>
    <x v="1"/>
  </r>
  <r>
    <x v="29"/>
    <x v="119"/>
    <x v="0"/>
    <x v="1"/>
    <n v="0.32600000000000001"/>
    <x v="1"/>
  </r>
  <r>
    <x v="7"/>
    <x v="33"/>
    <x v="0"/>
    <x v="1"/>
    <n v="0.33050000000000002"/>
    <x v="1"/>
  </r>
  <r>
    <x v="30"/>
    <x v="55"/>
    <x v="0"/>
    <x v="3"/>
    <n v="46"/>
    <x v="1"/>
  </r>
  <r>
    <x v="31"/>
    <x v="120"/>
    <x v="0"/>
    <x v="1"/>
    <n v="0.31675999999999999"/>
    <x v="1"/>
  </r>
  <r>
    <x v="31"/>
    <x v="120"/>
    <x v="140"/>
    <x v="1"/>
    <n v="1.584E-2"/>
    <x v="1"/>
  </r>
  <r>
    <x v="31"/>
    <x v="119"/>
    <x v="139"/>
    <x v="1"/>
    <n v="2.8899999999999999E-2"/>
    <x v="1"/>
  </r>
  <r>
    <x v="31"/>
    <x v="119"/>
    <x v="0"/>
    <x v="1"/>
    <n v="5.79E-2"/>
    <x v="1"/>
  </r>
  <r>
    <x v="8"/>
    <x v="34"/>
    <x v="0"/>
    <x v="1"/>
    <n v="0.01"/>
    <x v="1"/>
  </r>
  <r>
    <x v="8"/>
    <x v="6"/>
    <x v="1"/>
    <x v="1"/>
    <n v="5.0000000000000001E-3"/>
    <x v="1"/>
  </r>
  <r>
    <x v="8"/>
    <x v="6"/>
    <x v="2"/>
    <x v="1"/>
    <n v="5.0000000000000001E-3"/>
    <x v="1"/>
  </r>
  <r>
    <x v="8"/>
    <x v="6"/>
    <x v="0"/>
    <x v="1"/>
    <n v="5.0000000000000001E-3"/>
    <x v="1"/>
  </r>
  <r>
    <x v="8"/>
    <x v="14"/>
    <x v="1"/>
    <x v="1"/>
    <n v="0.01"/>
    <x v="1"/>
  </r>
  <r>
    <x v="8"/>
    <x v="14"/>
    <x v="0"/>
    <x v="1"/>
    <n v="0.01"/>
    <x v="1"/>
  </r>
  <r>
    <x v="8"/>
    <x v="15"/>
    <x v="0"/>
    <x v="1"/>
    <n v="0.01"/>
    <x v="1"/>
  </r>
  <r>
    <x v="8"/>
    <x v="15"/>
    <x v="9"/>
    <x v="1"/>
    <n v="2.5000000000000001E-3"/>
    <x v="1"/>
  </r>
  <r>
    <x v="8"/>
    <x v="9"/>
    <x v="0"/>
    <x v="1"/>
    <n v="0.02"/>
    <x v="1"/>
  </r>
  <r>
    <x v="8"/>
    <x v="9"/>
    <x v="11"/>
    <x v="1"/>
    <n v="6.0000000000000001E-3"/>
    <x v="1"/>
  </r>
  <r>
    <x v="8"/>
    <x v="9"/>
    <x v="12"/>
    <x v="1"/>
    <n v="4.0000000000000001E-3"/>
    <x v="1"/>
  </r>
  <r>
    <x v="8"/>
    <x v="10"/>
    <x v="0"/>
    <x v="1"/>
    <n v="0.02"/>
    <x v="1"/>
  </r>
  <r>
    <x v="8"/>
    <x v="10"/>
    <x v="11"/>
    <x v="1"/>
    <n v="6.0000000000000001E-3"/>
    <x v="1"/>
  </r>
  <r>
    <x v="8"/>
    <x v="10"/>
    <x v="12"/>
    <x v="1"/>
    <n v="4.0000000000000001E-3"/>
    <x v="1"/>
  </r>
  <r>
    <x v="8"/>
    <x v="16"/>
    <x v="0"/>
    <x v="1"/>
    <n v="0.01"/>
    <x v="1"/>
  </r>
  <r>
    <x v="8"/>
    <x v="17"/>
    <x v="0"/>
    <x v="1"/>
    <n v="0.01"/>
    <x v="1"/>
  </r>
  <r>
    <x v="8"/>
    <x v="35"/>
    <x v="0"/>
    <x v="1"/>
    <n v="0.01"/>
    <x v="1"/>
  </r>
  <r>
    <x v="8"/>
    <x v="20"/>
    <x v="0"/>
    <x v="1"/>
    <n v="0.01"/>
    <x v="1"/>
  </r>
  <r>
    <x v="8"/>
    <x v="36"/>
    <x v="0"/>
    <x v="1"/>
    <n v="0.01"/>
    <x v="1"/>
  </r>
  <r>
    <x v="8"/>
    <x v="37"/>
    <x v="0"/>
    <x v="1"/>
    <n v="1E-3"/>
    <x v="1"/>
  </r>
  <r>
    <x v="8"/>
    <x v="38"/>
    <x v="0"/>
    <x v="1"/>
    <n v="1E-3"/>
    <x v="1"/>
  </r>
  <r>
    <x v="8"/>
    <x v="32"/>
    <x v="0"/>
    <x v="1"/>
    <n v="2E-3"/>
    <x v="1"/>
  </r>
  <r>
    <x v="32"/>
    <x v="54"/>
    <x v="141"/>
    <x v="3"/>
    <n v="3.66"/>
    <x v="1"/>
  </r>
  <r>
    <x v="32"/>
    <x v="54"/>
    <x v="142"/>
    <x v="3"/>
    <n v="11.712"/>
    <x v="1"/>
  </r>
  <r>
    <x v="32"/>
    <x v="54"/>
    <x v="143"/>
    <x v="3"/>
    <n v="2.44"/>
    <x v="1"/>
  </r>
  <r>
    <x v="32"/>
    <x v="54"/>
    <x v="0"/>
    <x v="3"/>
    <n v="12.2"/>
    <x v="1"/>
  </r>
  <r>
    <x v="32"/>
    <x v="121"/>
    <x v="141"/>
    <x v="13"/>
    <n v="6.9999999999999999E-4"/>
    <x v="1"/>
  </r>
  <r>
    <x v="32"/>
    <x v="121"/>
    <x v="142"/>
    <x v="13"/>
    <n v="2.5000000000000001E-3"/>
    <x v="1"/>
  </r>
  <r>
    <x v="32"/>
    <x v="121"/>
    <x v="143"/>
    <x v="13"/>
    <n v="5.0000000000000001E-4"/>
    <x v="1"/>
  </r>
  <r>
    <x v="32"/>
    <x v="121"/>
    <x v="0"/>
    <x v="13"/>
    <n v="2.5999999999999999E-3"/>
    <x v="1"/>
  </r>
  <r>
    <x v="33"/>
    <x v="54"/>
    <x v="144"/>
    <x v="3"/>
    <n v="46.36"/>
    <x v="1"/>
  </r>
  <r>
    <x v="33"/>
    <x v="54"/>
    <x v="145"/>
    <x v="3"/>
    <n v="48.8"/>
    <x v="1"/>
  </r>
  <r>
    <x v="33"/>
    <x v="54"/>
    <x v="0"/>
    <x v="3"/>
    <n v="48.8"/>
    <x v="1"/>
  </r>
  <r>
    <x v="33"/>
    <x v="54"/>
    <x v="146"/>
    <x v="3"/>
    <n v="45.14"/>
    <x v="1"/>
  </r>
  <r>
    <x v="33"/>
    <x v="54"/>
    <x v="147"/>
    <x v="3"/>
    <n v="46.36"/>
    <x v="1"/>
  </r>
  <r>
    <x v="33"/>
    <x v="121"/>
    <x v="144"/>
    <x v="13"/>
    <n v="1.0070000000000001E-2"/>
    <x v="1"/>
  </r>
  <r>
    <x v="33"/>
    <x v="121"/>
    <x v="145"/>
    <x v="13"/>
    <n v="1.06E-2"/>
    <x v="1"/>
  </r>
  <r>
    <x v="33"/>
    <x v="121"/>
    <x v="0"/>
    <x v="13"/>
    <n v="1.06E-2"/>
    <x v="1"/>
  </r>
  <r>
    <x v="33"/>
    <x v="121"/>
    <x v="146"/>
    <x v="13"/>
    <n v="9.7999999999999997E-3"/>
    <x v="1"/>
  </r>
  <r>
    <x v="33"/>
    <x v="121"/>
    <x v="147"/>
    <x v="13"/>
    <n v="1.0070000000000001E-2"/>
    <x v="1"/>
  </r>
  <r>
    <x v="9"/>
    <x v="7"/>
    <x v="0"/>
    <x v="1"/>
    <n v="0.75"/>
    <x v="1"/>
  </r>
  <r>
    <x v="9"/>
    <x v="9"/>
    <x v="0"/>
    <x v="1"/>
    <n v="0.55000000000000004"/>
    <x v="1"/>
  </r>
  <r>
    <x v="9"/>
    <x v="9"/>
    <x v="4"/>
    <x v="1"/>
    <n v="1.4999999999999999E-2"/>
    <x v="1"/>
  </r>
  <r>
    <x v="9"/>
    <x v="9"/>
    <x v="5"/>
    <x v="1"/>
    <n v="8.2500000000000004E-2"/>
    <x v="1"/>
  </r>
  <r>
    <x v="9"/>
    <x v="9"/>
    <x v="6"/>
    <x v="1"/>
    <n v="2.75E-2"/>
    <x v="1"/>
  </r>
  <r>
    <x v="9"/>
    <x v="10"/>
    <x v="0"/>
    <x v="1"/>
    <n v="0.4"/>
    <x v="1"/>
  </r>
  <r>
    <x v="9"/>
    <x v="10"/>
    <x v="5"/>
    <x v="1"/>
    <n v="0.06"/>
    <x v="1"/>
  </r>
  <r>
    <x v="9"/>
    <x v="10"/>
    <x v="6"/>
    <x v="1"/>
    <n v="0.02"/>
    <x v="1"/>
  </r>
  <r>
    <x v="34"/>
    <x v="54"/>
    <x v="144"/>
    <x v="3"/>
    <n v="57.95"/>
    <x v="1"/>
  </r>
  <r>
    <x v="34"/>
    <x v="54"/>
    <x v="145"/>
    <x v="3"/>
    <n v="61"/>
    <x v="1"/>
  </r>
  <r>
    <x v="34"/>
    <x v="54"/>
    <x v="0"/>
    <x v="3"/>
    <n v="61"/>
    <x v="1"/>
  </r>
  <r>
    <x v="34"/>
    <x v="54"/>
    <x v="146"/>
    <x v="3"/>
    <n v="57.95"/>
    <x v="1"/>
  </r>
  <r>
    <x v="34"/>
    <x v="54"/>
    <x v="147"/>
    <x v="3"/>
    <n v="57.95"/>
    <x v="1"/>
  </r>
  <r>
    <x v="34"/>
    <x v="121"/>
    <x v="144"/>
    <x v="13"/>
    <n v="7.6E-3"/>
    <x v="1"/>
  </r>
  <r>
    <x v="34"/>
    <x v="121"/>
    <x v="145"/>
    <x v="13"/>
    <n v="8.0000000000000002E-3"/>
    <x v="1"/>
  </r>
  <r>
    <x v="34"/>
    <x v="121"/>
    <x v="0"/>
    <x v="13"/>
    <n v="8.0000000000000002E-3"/>
    <x v="1"/>
  </r>
  <r>
    <x v="34"/>
    <x v="121"/>
    <x v="146"/>
    <x v="13"/>
    <n v="7.6E-3"/>
    <x v="1"/>
  </r>
  <r>
    <x v="34"/>
    <x v="121"/>
    <x v="147"/>
    <x v="13"/>
    <n v="7.6E-3"/>
    <x v="1"/>
  </r>
  <r>
    <x v="35"/>
    <x v="122"/>
    <x v="0"/>
    <x v="14"/>
    <n v="0"/>
    <x v="1"/>
  </r>
  <r>
    <x v="35"/>
    <x v="123"/>
    <x v="0"/>
    <x v="14"/>
    <n v="0"/>
    <x v="1"/>
  </r>
  <r>
    <x v="10"/>
    <x v="39"/>
    <x v="19"/>
    <x v="1"/>
    <n v="8.7499999999999994E-2"/>
    <x v="1"/>
  </r>
  <r>
    <x v="10"/>
    <x v="39"/>
    <x v="20"/>
    <x v="1"/>
    <n v="5.2499999999999998E-2"/>
    <x v="1"/>
  </r>
  <r>
    <x v="10"/>
    <x v="39"/>
    <x v="0"/>
    <x v="1"/>
    <n v="0.35"/>
    <x v="1"/>
  </r>
  <r>
    <x v="10"/>
    <x v="6"/>
    <x v="1"/>
    <x v="1"/>
    <n v="0.01"/>
    <x v="1"/>
  </r>
  <r>
    <x v="10"/>
    <x v="6"/>
    <x v="2"/>
    <x v="1"/>
    <n v="3.0000000000000001E-3"/>
    <x v="1"/>
  </r>
  <r>
    <x v="10"/>
    <x v="6"/>
    <x v="21"/>
    <x v="1"/>
    <n v="3.0000000000000001E-3"/>
    <x v="1"/>
  </r>
  <r>
    <x v="10"/>
    <x v="6"/>
    <x v="0"/>
    <x v="1"/>
    <n v="0.01"/>
    <x v="1"/>
  </r>
  <r>
    <x v="10"/>
    <x v="14"/>
    <x v="1"/>
    <x v="1"/>
    <n v="0.03"/>
    <x v="1"/>
  </r>
  <r>
    <x v="10"/>
    <x v="14"/>
    <x v="2"/>
    <x v="1"/>
    <n v="3.0000000000000001E-3"/>
    <x v="1"/>
  </r>
  <r>
    <x v="10"/>
    <x v="14"/>
    <x v="21"/>
    <x v="1"/>
    <n v="3.0000000000000001E-3"/>
    <x v="1"/>
  </r>
  <r>
    <x v="10"/>
    <x v="14"/>
    <x v="0"/>
    <x v="1"/>
    <n v="0.03"/>
    <x v="1"/>
  </r>
  <r>
    <x v="10"/>
    <x v="7"/>
    <x v="0"/>
    <x v="1"/>
    <n v="0.4"/>
    <x v="1"/>
  </r>
  <r>
    <x v="10"/>
    <x v="8"/>
    <x v="0"/>
    <x v="1"/>
    <n v="3.0000000000000001E-3"/>
    <x v="1"/>
  </r>
  <r>
    <x v="10"/>
    <x v="8"/>
    <x v="3"/>
    <x v="1"/>
    <n v="3.0000000000000001E-3"/>
    <x v="1"/>
  </r>
  <r>
    <x v="10"/>
    <x v="15"/>
    <x v="0"/>
    <x v="1"/>
    <n v="0.6"/>
    <x v="1"/>
  </r>
  <r>
    <x v="10"/>
    <x v="15"/>
    <x v="22"/>
    <x v="1"/>
    <n v="0.42"/>
    <x v="1"/>
  </r>
  <r>
    <x v="10"/>
    <x v="15"/>
    <x v="23"/>
    <x v="1"/>
    <n v="1.2E-2"/>
    <x v="1"/>
  </r>
  <r>
    <x v="10"/>
    <x v="15"/>
    <x v="24"/>
    <x v="1"/>
    <n v="3.0000000000000001E-3"/>
    <x v="1"/>
  </r>
  <r>
    <x v="10"/>
    <x v="15"/>
    <x v="25"/>
    <x v="1"/>
    <n v="3.0000000000000001E-3"/>
    <x v="1"/>
  </r>
  <r>
    <x v="10"/>
    <x v="9"/>
    <x v="0"/>
    <x v="1"/>
    <n v="0.3"/>
    <x v="1"/>
  </r>
  <r>
    <x v="10"/>
    <x v="9"/>
    <x v="4"/>
    <x v="1"/>
    <n v="1.4999999999999999E-2"/>
    <x v="1"/>
  </r>
  <r>
    <x v="10"/>
    <x v="9"/>
    <x v="5"/>
    <x v="1"/>
    <n v="4.4999999999999998E-2"/>
    <x v="1"/>
  </r>
  <r>
    <x v="10"/>
    <x v="9"/>
    <x v="6"/>
    <x v="1"/>
    <n v="1.4999999999999999E-2"/>
    <x v="1"/>
  </r>
  <r>
    <x v="10"/>
    <x v="10"/>
    <x v="0"/>
    <x v="1"/>
    <n v="0.2"/>
    <x v="1"/>
  </r>
  <r>
    <x v="10"/>
    <x v="10"/>
    <x v="26"/>
    <x v="1"/>
    <n v="0.01"/>
    <x v="1"/>
  </r>
  <r>
    <x v="10"/>
    <x v="10"/>
    <x v="5"/>
    <x v="1"/>
    <n v="0.04"/>
    <x v="1"/>
  </r>
  <r>
    <x v="10"/>
    <x v="10"/>
    <x v="6"/>
    <x v="1"/>
    <n v="0.01"/>
    <x v="1"/>
  </r>
  <r>
    <x v="10"/>
    <x v="10"/>
    <x v="27"/>
    <x v="1"/>
    <n v="4.0000000000000001E-3"/>
    <x v="1"/>
  </r>
  <r>
    <x v="10"/>
    <x v="10"/>
    <x v="28"/>
    <x v="1"/>
    <n v="4.0000000000000001E-3"/>
    <x v="1"/>
  </r>
  <r>
    <x v="11"/>
    <x v="34"/>
    <x v="148"/>
    <x v="1"/>
    <n v="2.3E-2"/>
    <x v="1"/>
  </r>
  <r>
    <x v="11"/>
    <x v="34"/>
    <x v="0"/>
    <x v="1"/>
    <n v="4.5999999999999999E-2"/>
    <x v="1"/>
  </r>
  <r>
    <x v="11"/>
    <x v="34"/>
    <x v="149"/>
    <x v="1"/>
    <n v="1.3799999999999999E-3"/>
    <x v="1"/>
  </r>
  <r>
    <x v="11"/>
    <x v="124"/>
    <x v="148"/>
    <x v="1"/>
    <n v="2.3550000000000001E-2"/>
    <x v="1"/>
  </r>
  <r>
    <x v="11"/>
    <x v="124"/>
    <x v="0"/>
    <x v="1"/>
    <n v="4.7100000000000003E-2"/>
    <x v="1"/>
  </r>
  <r>
    <x v="11"/>
    <x v="124"/>
    <x v="149"/>
    <x v="1"/>
    <n v="1.4400000000000001E-3"/>
    <x v="1"/>
  </r>
  <r>
    <x v="11"/>
    <x v="33"/>
    <x v="148"/>
    <x v="1"/>
    <n v="0.1"/>
    <x v="1"/>
  </r>
  <r>
    <x v="11"/>
    <x v="33"/>
    <x v="0"/>
    <x v="1"/>
    <n v="0.2"/>
    <x v="1"/>
  </r>
  <r>
    <x v="11"/>
    <x v="33"/>
    <x v="149"/>
    <x v="1"/>
    <n v="6.0000000000000001E-3"/>
    <x v="1"/>
  </r>
  <r>
    <x v="11"/>
    <x v="16"/>
    <x v="148"/>
    <x v="1"/>
    <n v="2.3E-2"/>
    <x v="1"/>
  </r>
  <r>
    <x v="11"/>
    <x v="16"/>
    <x v="0"/>
    <x v="1"/>
    <n v="4.5999999999999999E-2"/>
    <x v="1"/>
  </r>
  <r>
    <x v="11"/>
    <x v="16"/>
    <x v="149"/>
    <x v="1"/>
    <n v="1.3799999999999999E-3"/>
    <x v="1"/>
  </r>
  <r>
    <x v="11"/>
    <x v="17"/>
    <x v="148"/>
    <x v="1"/>
    <n v="2.3E-2"/>
    <x v="1"/>
  </r>
  <r>
    <x v="11"/>
    <x v="17"/>
    <x v="0"/>
    <x v="1"/>
    <n v="4.5999999999999999E-2"/>
    <x v="1"/>
  </r>
  <r>
    <x v="11"/>
    <x v="17"/>
    <x v="149"/>
    <x v="1"/>
    <n v="1.3799999999999999E-3"/>
    <x v="1"/>
  </r>
  <r>
    <x v="11"/>
    <x v="35"/>
    <x v="148"/>
    <x v="1"/>
    <n v="2.3E-2"/>
    <x v="1"/>
  </r>
  <r>
    <x v="11"/>
    <x v="35"/>
    <x v="0"/>
    <x v="1"/>
    <n v="4.5999999999999999E-2"/>
    <x v="1"/>
  </r>
  <r>
    <x v="11"/>
    <x v="35"/>
    <x v="149"/>
    <x v="1"/>
    <n v="1.3799999999999999E-3"/>
    <x v="1"/>
  </r>
  <r>
    <x v="11"/>
    <x v="20"/>
    <x v="148"/>
    <x v="1"/>
    <n v="2.3E-2"/>
    <x v="1"/>
  </r>
  <r>
    <x v="11"/>
    <x v="20"/>
    <x v="0"/>
    <x v="1"/>
    <n v="4.5999999999999999E-2"/>
    <x v="1"/>
  </r>
  <r>
    <x v="11"/>
    <x v="20"/>
    <x v="149"/>
    <x v="1"/>
    <n v="1.3799999999999999E-3"/>
    <x v="1"/>
  </r>
  <r>
    <x v="11"/>
    <x v="36"/>
    <x v="148"/>
    <x v="1"/>
    <n v="2.3E-2"/>
    <x v="1"/>
  </r>
  <r>
    <x v="11"/>
    <x v="36"/>
    <x v="0"/>
    <x v="1"/>
    <n v="4.5999999999999999E-2"/>
    <x v="1"/>
  </r>
  <r>
    <x v="11"/>
    <x v="36"/>
    <x v="149"/>
    <x v="1"/>
    <n v="1.3799999999999999E-3"/>
    <x v="1"/>
  </r>
  <r>
    <x v="11"/>
    <x v="24"/>
    <x v="148"/>
    <x v="1"/>
    <n v="2.3E-2"/>
    <x v="1"/>
  </r>
  <r>
    <x v="11"/>
    <x v="24"/>
    <x v="0"/>
    <x v="1"/>
    <n v="4.5999999999999999E-2"/>
    <x v="1"/>
  </r>
  <r>
    <x v="11"/>
    <x v="24"/>
    <x v="149"/>
    <x v="1"/>
    <n v="1.3799999999999999E-3"/>
    <x v="1"/>
  </r>
  <r>
    <x v="11"/>
    <x v="40"/>
    <x v="148"/>
    <x v="1"/>
    <n v="2.3E-2"/>
    <x v="1"/>
  </r>
  <r>
    <x v="11"/>
    <x v="40"/>
    <x v="0"/>
    <x v="1"/>
    <n v="0.9"/>
    <x v="1"/>
  </r>
  <r>
    <x v="11"/>
    <x v="40"/>
    <x v="149"/>
    <x v="1"/>
    <n v="1.3799999999999999E-3"/>
    <x v="1"/>
  </r>
  <r>
    <x v="11"/>
    <x v="37"/>
    <x v="148"/>
    <x v="1"/>
    <n v="2.3E-2"/>
    <x v="1"/>
  </r>
  <r>
    <x v="11"/>
    <x v="37"/>
    <x v="0"/>
    <x v="1"/>
    <n v="4.5999999999999999E-2"/>
    <x v="1"/>
  </r>
  <r>
    <x v="11"/>
    <x v="37"/>
    <x v="149"/>
    <x v="1"/>
    <n v="1.3799999999999999E-3"/>
    <x v="1"/>
  </r>
  <r>
    <x v="11"/>
    <x v="29"/>
    <x v="148"/>
    <x v="1"/>
    <n v="2.3E-2"/>
    <x v="1"/>
  </r>
  <r>
    <x v="11"/>
    <x v="29"/>
    <x v="0"/>
    <x v="1"/>
    <n v="4.5999999999999999E-2"/>
    <x v="1"/>
  </r>
  <r>
    <x v="11"/>
    <x v="29"/>
    <x v="149"/>
    <x v="1"/>
    <n v="1.3799999999999999E-3"/>
    <x v="1"/>
  </r>
  <r>
    <x v="11"/>
    <x v="30"/>
    <x v="148"/>
    <x v="1"/>
    <n v="2.3E-2"/>
    <x v="1"/>
  </r>
  <r>
    <x v="11"/>
    <x v="30"/>
    <x v="0"/>
    <x v="1"/>
    <n v="4.5999999999999999E-2"/>
    <x v="1"/>
  </r>
  <r>
    <x v="11"/>
    <x v="30"/>
    <x v="149"/>
    <x v="1"/>
    <n v="1.3799999999999999E-3"/>
    <x v="1"/>
  </r>
  <r>
    <x v="11"/>
    <x v="38"/>
    <x v="148"/>
    <x v="1"/>
    <n v="2.3E-2"/>
    <x v="1"/>
  </r>
  <r>
    <x v="11"/>
    <x v="38"/>
    <x v="0"/>
    <x v="1"/>
    <n v="4.5999999999999999E-2"/>
    <x v="1"/>
  </r>
  <r>
    <x v="11"/>
    <x v="38"/>
    <x v="149"/>
    <x v="1"/>
    <n v="1.3799999999999999E-3"/>
    <x v="1"/>
  </r>
  <r>
    <x v="11"/>
    <x v="120"/>
    <x v="0"/>
    <x v="1"/>
    <n v="2.4E-2"/>
    <x v="1"/>
  </r>
  <r>
    <x v="11"/>
    <x v="120"/>
    <x v="140"/>
    <x v="1"/>
    <n v="2.3999999999999998E-3"/>
    <x v="1"/>
  </r>
  <r>
    <x v="11"/>
    <x v="119"/>
    <x v="139"/>
    <x v="1"/>
    <n v="1.9769999999999999E-2"/>
    <x v="1"/>
  </r>
  <r>
    <x v="11"/>
    <x v="119"/>
    <x v="0"/>
    <x v="1"/>
    <n v="3.1789999999999999E-2"/>
    <x v="1"/>
  </r>
  <r>
    <x v="11"/>
    <x v="125"/>
    <x v="150"/>
    <x v="15"/>
    <n v="4.5399999999999998E-3"/>
    <x v="1"/>
  </r>
  <r>
    <x v="11"/>
    <x v="125"/>
    <x v="0"/>
    <x v="15"/>
    <n v="4.96E-3"/>
    <x v="1"/>
  </r>
  <r>
    <x v="11"/>
    <x v="126"/>
    <x v="148"/>
    <x v="1"/>
    <n v="0"/>
    <x v="1"/>
  </r>
  <r>
    <x v="11"/>
    <x v="126"/>
    <x v="0"/>
    <x v="1"/>
    <n v="0"/>
    <x v="1"/>
  </r>
  <r>
    <x v="11"/>
    <x v="126"/>
    <x v="149"/>
    <x v="1"/>
    <n v="0"/>
    <x v="1"/>
  </r>
  <r>
    <x v="11"/>
    <x v="41"/>
    <x v="29"/>
    <x v="1"/>
    <n v="0.9"/>
    <x v="1"/>
  </r>
  <r>
    <x v="11"/>
    <x v="41"/>
    <x v="30"/>
    <x v="1"/>
    <n v="0.9"/>
    <x v="1"/>
  </r>
  <r>
    <x v="11"/>
    <x v="41"/>
    <x v="31"/>
    <x v="1"/>
    <n v="0.9"/>
    <x v="1"/>
  </r>
  <r>
    <x v="11"/>
    <x v="41"/>
    <x v="32"/>
    <x v="1"/>
    <n v="0.9"/>
    <x v="1"/>
  </r>
  <r>
    <x v="11"/>
    <x v="41"/>
    <x v="33"/>
    <x v="1"/>
    <n v="0.9"/>
    <x v="1"/>
  </r>
  <r>
    <x v="11"/>
    <x v="41"/>
    <x v="34"/>
    <x v="1"/>
    <n v="0.9"/>
    <x v="1"/>
  </r>
  <r>
    <x v="11"/>
    <x v="41"/>
    <x v="0"/>
    <x v="1"/>
    <n v="0.9"/>
    <x v="1"/>
  </r>
  <r>
    <x v="11"/>
    <x v="42"/>
    <x v="29"/>
    <x v="1"/>
    <n v="0.9"/>
    <x v="1"/>
  </r>
  <r>
    <x v="11"/>
    <x v="42"/>
    <x v="30"/>
    <x v="1"/>
    <n v="0.9"/>
    <x v="1"/>
  </r>
  <r>
    <x v="11"/>
    <x v="42"/>
    <x v="31"/>
    <x v="1"/>
    <n v="0.9"/>
    <x v="1"/>
  </r>
  <r>
    <x v="11"/>
    <x v="42"/>
    <x v="32"/>
    <x v="1"/>
    <n v="0.9"/>
    <x v="1"/>
  </r>
  <r>
    <x v="11"/>
    <x v="42"/>
    <x v="33"/>
    <x v="1"/>
    <n v="0.9"/>
    <x v="1"/>
  </r>
  <r>
    <x v="11"/>
    <x v="42"/>
    <x v="34"/>
    <x v="1"/>
    <n v="0.9"/>
    <x v="1"/>
  </r>
  <r>
    <x v="11"/>
    <x v="42"/>
    <x v="0"/>
    <x v="1"/>
    <n v="0.9"/>
    <x v="1"/>
  </r>
  <r>
    <x v="11"/>
    <x v="43"/>
    <x v="29"/>
    <x v="1"/>
    <n v="5.0999999999999997E-2"/>
    <x v="1"/>
  </r>
  <r>
    <x v="11"/>
    <x v="43"/>
    <x v="30"/>
    <x v="1"/>
    <n v="2.1000000000000001E-2"/>
    <x v="1"/>
  </r>
  <r>
    <x v="11"/>
    <x v="43"/>
    <x v="31"/>
    <x v="1"/>
    <n v="1.2E-2"/>
    <x v="1"/>
  </r>
  <r>
    <x v="11"/>
    <x v="43"/>
    <x v="32"/>
    <x v="1"/>
    <n v="8.9999999999999993E-3"/>
    <x v="1"/>
  </r>
  <r>
    <x v="11"/>
    <x v="43"/>
    <x v="33"/>
    <x v="1"/>
    <n v="6.0000000000000001E-3"/>
    <x v="1"/>
  </r>
  <r>
    <x v="11"/>
    <x v="43"/>
    <x v="34"/>
    <x v="1"/>
    <n v="7.0000000000000001E-3"/>
    <x v="1"/>
  </r>
  <r>
    <x v="11"/>
    <x v="43"/>
    <x v="0"/>
    <x v="1"/>
    <n v="0.3"/>
    <x v="1"/>
  </r>
  <r>
    <x v="11"/>
    <x v="0"/>
    <x v="35"/>
    <x v="1"/>
    <n v="0.14193"/>
    <x v="1"/>
  </r>
  <r>
    <x v="11"/>
    <x v="0"/>
    <x v="36"/>
    <x v="1"/>
    <n v="0.19306000000000001"/>
    <x v="1"/>
  </r>
  <r>
    <x v="11"/>
    <x v="0"/>
    <x v="37"/>
    <x v="1"/>
    <n v="0.13059999999999999"/>
    <x v="1"/>
  </r>
  <r>
    <x v="11"/>
    <x v="0"/>
    <x v="0"/>
    <x v="1"/>
    <n v="0.65310999999999997"/>
    <x v="1"/>
  </r>
  <r>
    <x v="11"/>
    <x v="1"/>
    <x v="35"/>
    <x v="1"/>
    <n v="0.14193"/>
    <x v="1"/>
  </r>
  <r>
    <x v="11"/>
    <x v="1"/>
    <x v="36"/>
    <x v="1"/>
    <n v="0.19306000000000001"/>
    <x v="1"/>
  </r>
  <r>
    <x v="11"/>
    <x v="1"/>
    <x v="37"/>
    <x v="1"/>
    <n v="0.13059999999999999"/>
    <x v="1"/>
  </r>
  <r>
    <x v="11"/>
    <x v="1"/>
    <x v="0"/>
    <x v="1"/>
    <n v="0.65310999999999997"/>
    <x v="1"/>
  </r>
  <r>
    <x v="11"/>
    <x v="2"/>
    <x v="38"/>
    <x v="1"/>
    <n v="0.55728"/>
    <x v="1"/>
  </r>
  <r>
    <x v="11"/>
    <x v="2"/>
    <x v="39"/>
    <x v="1"/>
    <n v="0.75883999999999996"/>
    <x v="1"/>
  </r>
  <r>
    <x v="11"/>
    <x v="2"/>
    <x v="40"/>
    <x v="1"/>
    <n v="0.51380000000000003"/>
    <x v="1"/>
  </r>
  <r>
    <x v="11"/>
    <x v="2"/>
    <x v="0"/>
    <x v="1"/>
    <n v="2.569"/>
    <x v="1"/>
  </r>
  <r>
    <x v="11"/>
    <x v="3"/>
    <x v="29"/>
    <x v="1"/>
    <n v="0.15185000000000001"/>
    <x v="1"/>
  </r>
  <r>
    <x v="11"/>
    <x v="3"/>
    <x v="30"/>
    <x v="1"/>
    <n v="0.20677000000000001"/>
    <x v="1"/>
  </r>
  <r>
    <x v="11"/>
    <x v="3"/>
    <x v="31"/>
    <x v="1"/>
    <n v="0.14000000000000001"/>
    <x v="1"/>
  </r>
  <r>
    <x v="11"/>
    <x v="3"/>
    <x v="32"/>
    <x v="1"/>
    <n v="9.1319999999999998E-2"/>
    <x v="1"/>
  </r>
  <r>
    <x v="11"/>
    <x v="3"/>
    <x v="33"/>
    <x v="1"/>
    <n v="9.1319999999999998E-2"/>
    <x v="1"/>
  </r>
  <r>
    <x v="11"/>
    <x v="3"/>
    <x v="34"/>
    <x v="1"/>
    <n v="9.1319999999999998E-2"/>
    <x v="1"/>
  </r>
  <r>
    <x v="11"/>
    <x v="3"/>
    <x v="0"/>
    <x v="1"/>
    <n v="0.7"/>
    <x v="1"/>
  </r>
  <r>
    <x v="11"/>
    <x v="4"/>
    <x v="29"/>
    <x v="1"/>
    <n v="0.15185000000000001"/>
    <x v="1"/>
  </r>
  <r>
    <x v="11"/>
    <x v="4"/>
    <x v="30"/>
    <x v="1"/>
    <n v="0.20677000000000001"/>
    <x v="1"/>
  </r>
  <r>
    <x v="11"/>
    <x v="4"/>
    <x v="31"/>
    <x v="1"/>
    <n v="0.14000000000000001"/>
    <x v="1"/>
  </r>
  <r>
    <x v="11"/>
    <x v="4"/>
    <x v="32"/>
    <x v="1"/>
    <n v="9.1319999999999998E-2"/>
    <x v="1"/>
  </r>
  <r>
    <x v="11"/>
    <x v="4"/>
    <x v="33"/>
    <x v="1"/>
    <n v="9.1319999999999998E-2"/>
    <x v="1"/>
  </r>
  <r>
    <x v="11"/>
    <x v="4"/>
    <x v="34"/>
    <x v="1"/>
    <n v="9.1319999999999998E-2"/>
    <x v="1"/>
  </r>
  <r>
    <x v="11"/>
    <x v="4"/>
    <x v="0"/>
    <x v="1"/>
    <n v="0.7"/>
    <x v="1"/>
  </r>
  <r>
    <x v="11"/>
    <x v="5"/>
    <x v="41"/>
    <x v="1"/>
    <n v="0.43592999999999998"/>
    <x v="1"/>
  </r>
  <r>
    <x v="11"/>
    <x v="5"/>
    <x v="42"/>
    <x v="1"/>
    <n v="0.59360000000000002"/>
    <x v="1"/>
  </r>
  <r>
    <x v="11"/>
    <x v="5"/>
    <x v="43"/>
    <x v="1"/>
    <n v="0.40192"/>
    <x v="1"/>
  </r>
  <r>
    <x v="11"/>
    <x v="5"/>
    <x v="0"/>
    <x v="1"/>
    <n v="2.0095999999999998"/>
    <x v="1"/>
  </r>
  <r>
    <x v="12"/>
    <x v="34"/>
    <x v="0"/>
    <x v="1"/>
    <n v="3.0000000000000001E-3"/>
    <x v="1"/>
  </r>
  <r>
    <x v="12"/>
    <x v="33"/>
    <x v="0"/>
    <x v="1"/>
    <n v="3.0000000000000001E-3"/>
    <x v="1"/>
  </r>
  <r>
    <x v="12"/>
    <x v="44"/>
    <x v="44"/>
    <x v="1"/>
    <n v="3.5000000000000001E-3"/>
    <x v="1"/>
  </r>
  <r>
    <x v="12"/>
    <x v="44"/>
    <x v="45"/>
    <x v="1"/>
    <n v="0"/>
    <x v="1"/>
  </r>
  <r>
    <x v="12"/>
    <x v="44"/>
    <x v="0"/>
    <x v="1"/>
    <n v="4.0000000000000001E-3"/>
    <x v="1"/>
  </r>
  <r>
    <x v="12"/>
    <x v="16"/>
    <x v="0"/>
    <x v="1"/>
    <n v="3.0000000000000001E-3"/>
    <x v="1"/>
  </r>
  <r>
    <x v="12"/>
    <x v="17"/>
    <x v="0"/>
    <x v="1"/>
    <n v="3.0000000000000001E-3"/>
    <x v="1"/>
  </r>
  <r>
    <x v="12"/>
    <x v="35"/>
    <x v="0"/>
    <x v="1"/>
    <n v="3.0000000000000001E-3"/>
    <x v="1"/>
  </r>
  <r>
    <x v="12"/>
    <x v="20"/>
    <x v="0"/>
    <x v="1"/>
    <n v="3.0000000000000001E-3"/>
    <x v="1"/>
  </r>
  <r>
    <x v="12"/>
    <x v="36"/>
    <x v="0"/>
    <x v="1"/>
    <n v="3.0000000000000001E-3"/>
    <x v="1"/>
  </r>
  <r>
    <x v="12"/>
    <x v="40"/>
    <x v="0"/>
    <x v="1"/>
    <n v="7.0000000000000001E-3"/>
    <x v="1"/>
  </r>
  <r>
    <x v="12"/>
    <x v="37"/>
    <x v="0"/>
    <x v="1"/>
    <n v="3.0000000000000001E-3"/>
    <x v="1"/>
  </r>
  <r>
    <x v="12"/>
    <x v="38"/>
    <x v="0"/>
    <x v="1"/>
    <n v="3.0000000000000001E-3"/>
    <x v="1"/>
  </r>
  <r>
    <x v="12"/>
    <x v="41"/>
    <x v="29"/>
    <x v="1"/>
    <n v="0.1"/>
    <x v="1"/>
  </r>
  <r>
    <x v="12"/>
    <x v="41"/>
    <x v="30"/>
    <x v="1"/>
    <n v="0.1"/>
    <x v="1"/>
  </r>
  <r>
    <x v="12"/>
    <x v="41"/>
    <x v="31"/>
    <x v="1"/>
    <n v="0.1"/>
    <x v="1"/>
  </r>
  <r>
    <x v="12"/>
    <x v="41"/>
    <x v="32"/>
    <x v="1"/>
    <n v="0.1"/>
    <x v="1"/>
  </r>
  <r>
    <x v="12"/>
    <x v="41"/>
    <x v="33"/>
    <x v="1"/>
    <n v="0.1"/>
    <x v="1"/>
  </r>
  <r>
    <x v="12"/>
    <x v="41"/>
    <x v="34"/>
    <x v="1"/>
    <n v="0.1"/>
    <x v="1"/>
  </r>
  <r>
    <x v="12"/>
    <x v="41"/>
    <x v="0"/>
    <x v="1"/>
    <n v="0.1"/>
    <x v="1"/>
  </r>
  <r>
    <x v="12"/>
    <x v="127"/>
    <x v="0"/>
    <x v="1"/>
    <n v="5.0000000000000001E-4"/>
    <x v="1"/>
  </r>
  <r>
    <x v="12"/>
    <x v="42"/>
    <x v="29"/>
    <x v="1"/>
    <n v="0.1"/>
    <x v="1"/>
  </r>
  <r>
    <x v="12"/>
    <x v="42"/>
    <x v="30"/>
    <x v="1"/>
    <n v="0.1"/>
    <x v="1"/>
  </r>
  <r>
    <x v="12"/>
    <x v="42"/>
    <x v="31"/>
    <x v="1"/>
    <n v="0.1"/>
    <x v="1"/>
  </r>
  <r>
    <x v="12"/>
    <x v="42"/>
    <x v="32"/>
    <x v="1"/>
    <n v="0.1"/>
    <x v="1"/>
  </r>
  <r>
    <x v="12"/>
    <x v="42"/>
    <x v="33"/>
    <x v="1"/>
    <n v="0.1"/>
    <x v="1"/>
  </r>
  <r>
    <x v="12"/>
    <x v="42"/>
    <x v="34"/>
    <x v="1"/>
    <n v="0.1"/>
    <x v="1"/>
  </r>
  <r>
    <x v="12"/>
    <x v="42"/>
    <x v="0"/>
    <x v="1"/>
    <n v="0.1"/>
    <x v="1"/>
  </r>
  <r>
    <x v="12"/>
    <x v="46"/>
    <x v="29"/>
    <x v="1"/>
    <n v="7.0000000000000001E-3"/>
    <x v="1"/>
  </r>
  <r>
    <x v="12"/>
    <x v="46"/>
    <x v="30"/>
    <x v="1"/>
    <n v="7.0000000000000001E-3"/>
    <x v="1"/>
  </r>
  <r>
    <x v="12"/>
    <x v="46"/>
    <x v="31"/>
    <x v="1"/>
    <n v="7.0000000000000001E-3"/>
    <x v="1"/>
  </r>
  <r>
    <x v="12"/>
    <x v="46"/>
    <x v="32"/>
    <x v="1"/>
    <n v="7.0000000000000001E-3"/>
    <x v="1"/>
  </r>
  <r>
    <x v="12"/>
    <x v="46"/>
    <x v="33"/>
    <x v="1"/>
    <n v="7.0000000000000001E-3"/>
    <x v="1"/>
  </r>
  <r>
    <x v="12"/>
    <x v="46"/>
    <x v="34"/>
    <x v="1"/>
    <n v="7.0000000000000001E-3"/>
    <x v="1"/>
  </r>
  <r>
    <x v="12"/>
    <x v="46"/>
    <x v="0"/>
    <x v="1"/>
    <n v="7.0000000000000001E-3"/>
    <x v="1"/>
  </r>
  <r>
    <x v="12"/>
    <x v="43"/>
    <x v="29"/>
    <x v="1"/>
    <n v="3.0000000000000001E-3"/>
    <x v="1"/>
  </r>
  <r>
    <x v="12"/>
    <x v="43"/>
    <x v="30"/>
    <x v="1"/>
    <n v="3.0000000000000001E-3"/>
    <x v="1"/>
  </r>
  <r>
    <x v="12"/>
    <x v="43"/>
    <x v="31"/>
    <x v="1"/>
    <n v="3.0000000000000001E-3"/>
    <x v="1"/>
  </r>
  <r>
    <x v="12"/>
    <x v="43"/>
    <x v="32"/>
    <x v="1"/>
    <n v="3.0000000000000001E-3"/>
    <x v="1"/>
  </r>
  <r>
    <x v="12"/>
    <x v="43"/>
    <x v="33"/>
    <x v="1"/>
    <n v="3.0000000000000001E-3"/>
    <x v="1"/>
  </r>
  <r>
    <x v="12"/>
    <x v="43"/>
    <x v="34"/>
    <x v="1"/>
    <n v="3.0000000000000001E-3"/>
    <x v="1"/>
  </r>
  <r>
    <x v="12"/>
    <x v="43"/>
    <x v="0"/>
    <x v="1"/>
    <n v="3.0000000000000001E-3"/>
    <x v="1"/>
  </r>
  <r>
    <x v="12"/>
    <x v="47"/>
    <x v="38"/>
    <x v="1"/>
    <n v="0.15"/>
    <x v="1"/>
  </r>
  <r>
    <x v="12"/>
    <x v="47"/>
    <x v="39"/>
    <x v="1"/>
    <n v="0.15"/>
    <x v="1"/>
  </r>
  <r>
    <x v="12"/>
    <x v="47"/>
    <x v="40"/>
    <x v="1"/>
    <n v="0.15"/>
    <x v="1"/>
  </r>
  <r>
    <x v="12"/>
    <x v="47"/>
    <x v="0"/>
    <x v="1"/>
    <n v="0.15"/>
    <x v="1"/>
  </r>
  <r>
    <x v="12"/>
    <x v="48"/>
    <x v="29"/>
    <x v="1"/>
    <n v="4.0000000000000001E-3"/>
    <x v="1"/>
  </r>
  <r>
    <x v="12"/>
    <x v="48"/>
    <x v="30"/>
    <x v="1"/>
    <n v="4.0000000000000001E-3"/>
    <x v="1"/>
  </r>
  <r>
    <x v="12"/>
    <x v="48"/>
    <x v="31"/>
    <x v="1"/>
    <n v="4.0000000000000001E-3"/>
    <x v="1"/>
  </r>
  <r>
    <x v="12"/>
    <x v="48"/>
    <x v="32"/>
    <x v="1"/>
    <n v="4.0000000000000001E-3"/>
    <x v="1"/>
  </r>
  <r>
    <x v="12"/>
    <x v="48"/>
    <x v="33"/>
    <x v="1"/>
    <n v="4.0000000000000001E-3"/>
    <x v="1"/>
  </r>
  <r>
    <x v="12"/>
    <x v="48"/>
    <x v="34"/>
    <x v="1"/>
    <n v="4.0000000000000001E-3"/>
    <x v="1"/>
  </r>
  <r>
    <x v="12"/>
    <x v="48"/>
    <x v="0"/>
    <x v="1"/>
    <n v="4.0000000000000001E-3"/>
    <x v="1"/>
  </r>
  <r>
    <x v="12"/>
    <x v="0"/>
    <x v="35"/>
    <x v="1"/>
    <n v="1.1769999999999999E-2"/>
    <x v="1"/>
  </r>
  <r>
    <x v="12"/>
    <x v="0"/>
    <x v="36"/>
    <x v="1"/>
    <n v="1.601E-2"/>
    <x v="1"/>
  </r>
  <r>
    <x v="12"/>
    <x v="0"/>
    <x v="37"/>
    <x v="1"/>
    <n v="1.0829999999999999E-2"/>
    <x v="1"/>
  </r>
  <r>
    <x v="12"/>
    <x v="0"/>
    <x v="0"/>
    <x v="1"/>
    <n v="5.416E-2"/>
    <x v="1"/>
  </r>
  <r>
    <x v="12"/>
    <x v="1"/>
    <x v="35"/>
    <x v="1"/>
    <n v="1.1769999999999999E-2"/>
    <x v="1"/>
  </r>
  <r>
    <x v="12"/>
    <x v="1"/>
    <x v="36"/>
    <x v="1"/>
    <n v="1.601E-2"/>
    <x v="1"/>
  </r>
  <r>
    <x v="12"/>
    <x v="1"/>
    <x v="37"/>
    <x v="1"/>
    <n v="1.0829999999999999E-2"/>
    <x v="1"/>
  </r>
  <r>
    <x v="12"/>
    <x v="1"/>
    <x v="0"/>
    <x v="1"/>
    <n v="5.416E-2"/>
    <x v="1"/>
  </r>
  <r>
    <x v="12"/>
    <x v="2"/>
    <x v="38"/>
    <x v="1"/>
    <n v="5.5730000000000002E-2"/>
    <x v="1"/>
  </r>
  <r>
    <x v="12"/>
    <x v="2"/>
    <x v="39"/>
    <x v="1"/>
    <n v="7.5880000000000003E-2"/>
    <x v="1"/>
  </r>
  <r>
    <x v="12"/>
    <x v="2"/>
    <x v="40"/>
    <x v="1"/>
    <n v="5.1380000000000002E-2"/>
    <x v="1"/>
  </r>
  <r>
    <x v="12"/>
    <x v="2"/>
    <x v="0"/>
    <x v="1"/>
    <n v="0.25690000000000002"/>
    <x v="1"/>
  </r>
  <r>
    <x v="12"/>
    <x v="3"/>
    <x v="29"/>
    <x v="1"/>
    <n v="1.4999999999999999E-2"/>
    <x v="1"/>
  </r>
  <r>
    <x v="12"/>
    <x v="3"/>
    <x v="30"/>
    <x v="1"/>
    <n v="2.1000000000000001E-2"/>
    <x v="1"/>
  </r>
  <r>
    <x v="12"/>
    <x v="3"/>
    <x v="31"/>
    <x v="1"/>
    <n v="1.6E-2"/>
    <x v="1"/>
  </r>
  <r>
    <x v="12"/>
    <x v="3"/>
    <x v="32"/>
    <x v="1"/>
    <n v="1.0999999999999999E-2"/>
    <x v="1"/>
  </r>
  <r>
    <x v="12"/>
    <x v="3"/>
    <x v="33"/>
    <x v="1"/>
    <n v="1.0999999999999999E-2"/>
    <x v="1"/>
  </r>
  <r>
    <x v="12"/>
    <x v="3"/>
    <x v="34"/>
    <x v="1"/>
    <n v="1.0999999999999999E-2"/>
    <x v="1"/>
  </r>
  <r>
    <x v="12"/>
    <x v="3"/>
    <x v="0"/>
    <x v="1"/>
    <n v="6.9000000000000006E-2"/>
    <x v="1"/>
  </r>
  <r>
    <x v="12"/>
    <x v="4"/>
    <x v="29"/>
    <x v="1"/>
    <n v="1.2999999999999999E-2"/>
    <x v="1"/>
  </r>
  <r>
    <x v="12"/>
    <x v="4"/>
    <x v="30"/>
    <x v="1"/>
    <n v="1.7999999999999999E-2"/>
    <x v="1"/>
  </r>
  <r>
    <x v="12"/>
    <x v="4"/>
    <x v="31"/>
    <x v="1"/>
    <n v="1.2999999999999999E-2"/>
    <x v="1"/>
  </r>
  <r>
    <x v="12"/>
    <x v="4"/>
    <x v="32"/>
    <x v="1"/>
    <n v="8.9999999999999993E-3"/>
    <x v="1"/>
  </r>
  <r>
    <x v="12"/>
    <x v="4"/>
    <x v="33"/>
    <x v="1"/>
    <n v="8.9999999999999993E-3"/>
    <x v="1"/>
  </r>
  <r>
    <x v="12"/>
    <x v="4"/>
    <x v="34"/>
    <x v="1"/>
    <n v="8.9999999999999993E-3"/>
    <x v="1"/>
  </r>
  <r>
    <x v="12"/>
    <x v="4"/>
    <x v="0"/>
    <x v="1"/>
    <n v="5.7000000000000002E-2"/>
    <x v="1"/>
  </r>
  <r>
    <x v="12"/>
    <x v="5"/>
    <x v="41"/>
    <x v="1"/>
    <n v="4.3589999999999997E-2"/>
    <x v="1"/>
  </r>
  <r>
    <x v="12"/>
    <x v="5"/>
    <x v="42"/>
    <x v="1"/>
    <n v="5.9360000000000003E-2"/>
    <x v="1"/>
  </r>
  <r>
    <x v="12"/>
    <x v="5"/>
    <x v="43"/>
    <x v="1"/>
    <n v="4.0189999999999997E-2"/>
    <x v="1"/>
  </r>
  <r>
    <x v="12"/>
    <x v="5"/>
    <x v="0"/>
    <x v="1"/>
    <n v="0.20096"/>
    <x v="1"/>
  </r>
  <r>
    <x v="14"/>
    <x v="34"/>
    <x v="0"/>
    <x v="1"/>
    <n v="1E-3"/>
    <x v="1"/>
  </r>
  <r>
    <x v="14"/>
    <x v="6"/>
    <x v="1"/>
    <x v="1"/>
    <n v="5.0000000000000001E-3"/>
    <x v="1"/>
  </r>
  <r>
    <x v="14"/>
    <x v="6"/>
    <x v="2"/>
    <x v="1"/>
    <n v="5.0000000000000001E-3"/>
    <x v="1"/>
  </r>
  <r>
    <x v="14"/>
    <x v="6"/>
    <x v="0"/>
    <x v="1"/>
    <n v="5.0000000000000001E-3"/>
    <x v="1"/>
  </r>
  <r>
    <x v="14"/>
    <x v="14"/>
    <x v="1"/>
    <x v="1"/>
    <n v="0.01"/>
    <x v="1"/>
  </r>
  <r>
    <x v="14"/>
    <x v="14"/>
    <x v="0"/>
    <x v="1"/>
    <n v="0.01"/>
    <x v="1"/>
  </r>
  <r>
    <x v="14"/>
    <x v="8"/>
    <x v="0"/>
    <x v="1"/>
    <n v="7.4999999999999997E-3"/>
    <x v="1"/>
  </r>
  <r>
    <x v="14"/>
    <x v="15"/>
    <x v="0"/>
    <x v="1"/>
    <n v="1.4999999999999999E-2"/>
    <x v="1"/>
  </r>
  <r>
    <x v="14"/>
    <x v="15"/>
    <x v="9"/>
    <x v="1"/>
    <n v="3.7499999999999999E-3"/>
    <x v="1"/>
  </r>
  <r>
    <x v="14"/>
    <x v="9"/>
    <x v="0"/>
    <x v="1"/>
    <n v="0.04"/>
    <x v="1"/>
  </r>
  <r>
    <x v="14"/>
    <x v="9"/>
    <x v="10"/>
    <x v="1"/>
    <n v="4.7999999999999996E-3"/>
    <x v="1"/>
  </r>
  <r>
    <x v="14"/>
    <x v="9"/>
    <x v="11"/>
    <x v="1"/>
    <n v="1.2E-2"/>
    <x v="1"/>
  </r>
  <r>
    <x v="14"/>
    <x v="9"/>
    <x v="12"/>
    <x v="1"/>
    <n v="8.0000000000000002E-3"/>
    <x v="1"/>
  </r>
  <r>
    <x v="14"/>
    <x v="10"/>
    <x v="0"/>
    <x v="1"/>
    <n v="0.03"/>
    <x v="1"/>
  </r>
  <r>
    <x v="14"/>
    <x v="10"/>
    <x v="10"/>
    <x v="1"/>
    <n v="4.7999999999999996E-3"/>
    <x v="1"/>
  </r>
  <r>
    <x v="14"/>
    <x v="10"/>
    <x v="11"/>
    <x v="1"/>
    <n v="8.9999999999999993E-3"/>
    <x v="1"/>
  </r>
  <r>
    <x v="14"/>
    <x v="10"/>
    <x v="12"/>
    <x v="1"/>
    <n v="6.0000000000000001E-3"/>
    <x v="1"/>
  </r>
  <r>
    <x v="14"/>
    <x v="16"/>
    <x v="0"/>
    <x v="1"/>
    <n v="1E-3"/>
    <x v="1"/>
  </r>
  <r>
    <x v="14"/>
    <x v="17"/>
    <x v="0"/>
    <x v="1"/>
    <n v="1E-3"/>
    <x v="1"/>
  </r>
  <r>
    <x v="14"/>
    <x v="18"/>
    <x v="0"/>
    <x v="1"/>
    <n v="1E-3"/>
    <x v="1"/>
  </r>
  <r>
    <x v="14"/>
    <x v="19"/>
    <x v="0"/>
    <x v="1"/>
    <n v="1E-3"/>
    <x v="1"/>
  </r>
  <r>
    <x v="14"/>
    <x v="20"/>
    <x v="0"/>
    <x v="1"/>
    <n v="1E-3"/>
    <x v="1"/>
  </r>
  <r>
    <x v="14"/>
    <x v="36"/>
    <x v="0"/>
    <x v="1"/>
    <n v="1E-3"/>
    <x v="1"/>
  </r>
  <r>
    <x v="14"/>
    <x v="25"/>
    <x v="0"/>
    <x v="1"/>
    <n v="1E-3"/>
    <x v="1"/>
  </r>
  <r>
    <x v="14"/>
    <x v="26"/>
    <x v="0"/>
    <x v="1"/>
    <n v="1E-3"/>
    <x v="1"/>
  </r>
  <r>
    <x v="14"/>
    <x v="27"/>
    <x v="0"/>
    <x v="1"/>
    <n v="0"/>
    <x v="1"/>
  </r>
  <r>
    <x v="14"/>
    <x v="28"/>
    <x v="0"/>
    <x v="1"/>
    <n v="0"/>
    <x v="1"/>
  </r>
  <r>
    <x v="14"/>
    <x v="29"/>
    <x v="0"/>
    <x v="1"/>
    <n v="1E-3"/>
    <x v="1"/>
  </r>
  <r>
    <x v="14"/>
    <x v="30"/>
    <x v="0"/>
    <x v="1"/>
    <n v="1E-3"/>
    <x v="1"/>
  </r>
  <r>
    <x v="14"/>
    <x v="31"/>
    <x v="0"/>
    <x v="1"/>
    <n v="1E-3"/>
    <x v="1"/>
  </r>
  <r>
    <x v="14"/>
    <x v="32"/>
    <x v="0"/>
    <x v="1"/>
    <n v="2E-3"/>
    <x v="1"/>
  </r>
  <r>
    <x v="15"/>
    <x v="34"/>
    <x v="0"/>
    <x v="1"/>
    <n v="1E-3"/>
    <x v="1"/>
  </r>
  <r>
    <x v="15"/>
    <x v="6"/>
    <x v="1"/>
    <x v="1"/>
    <n v="5.0000000000000001E-3"/>
    <x v="1"/>
  </r>
  <r>
    <x v="15"/>
    <x v="6"/>
    <x v="2"/>
    <x v="1"/>
    <n v="5.0000000000000001E-3"/>
    <x v="1"/>
  </r>
  <r>
    <x v="15"/>
    <x v="6"/>
    <x v="0"/>
    <x v="1"/>
    <n v="5.0000000000000001E-3"/>
    <x v="1"/>
  </r>
  <r>
    <x v="15"/>
    <x v="14"/>
    <x v="1"/>
    <x v="1"/>
    <n v="0.01"/>
    <x v="1"/>
  </r>
  <r>
    <x v="15"/>
    <x v="14"/>
    <x v="0"/>
    <x v="1"/>
    <n v="0.01"/>
    <x v="1"/>
  </r>
  <r>
    <x v="15"/>
    <x v="8"/>
    <x v="0"/>
    <x v="1"/>
    <n v="7.4999999999999997E-3"/>
    <x v="1"/>
  </r>
  <r>
    <x v="15"/>
    <x v="15"/>
    <x v="0"/>
    <x v="1"/>
    <n v="1.4999999999999999E-2"/>
    <x v="1"/>
  </r>
  <r>
    <x v="15"/>
    <x v="15"/>
    <x v="9"/>
    <x v="1"/>
    <n v="3.7499999999999999E-3"/>
    <x v="1"/>
  </r>
  <r>
    <x v="15"/>
    <x v="9"/>
    <x v="0"/>
    <x v="1"/>
    <n v="0.04"/>
    <x v="1"/>
  </r>
  <r>
    <x v="15"/>
    <x v="9"/>
    <x v="10"/>
    <x v="1"/>
    <n v="4.7999999999999996E-3"/>
    <x v="1"/>
  </r>
  <r>
    <x v="15"/>
    <x v="9"/>
    <x v="11"/>
    <x v="1"/>
    <n v="1.2E-2"/>
    <x v="1"/>
  </r>
  <r>
    <x v="15"/>
    <x v="9"/>
    <x v="12"/>
    <x v="1"/>
    <n v="8.0000000000000002E-3"/>
    <x v="1"/>
  </r>
  <r>
    <x v="15"/>
    <x v="10"/>
    <x v="0"/>
    <x v="1"/>
    <n v="0.03"/>
    <x v="1"/>
  </r>
  <r>
    <x v="15"/>
    <x v="10"/>
    <x v="10"/>
    <x v="1"/>
    <n v="4.7999999999999996E-3"/>
    <x v="1"/>
  </r>
  <r>
    <x v="15"/>
    <x v="10"/>
    <x v="11"/>
    <x v="1"/>
    <n v="8.9999999999999993E-3"/>
    <x v="1"/>
  </r>
  <r>
    <x v="15"/>
    <x v="10"/>
    <x v="12"/>
    <x v="1"/>
    <n v="6.0000000000000001E-3"/>
    <x v="1"/>
  </r>
  <r>
    <x v="15"/>
    <x v="16"/>
    <x v="0"/>
    <x v="1"/>
    <n v="1E-3"/>
    <x v="1"/>
  </r>
  <r>
    <x v="15"/>
    <x v="17"/>
    <x v="0"/>
    <x v="1"/>
    <n v="1E-3"/>
    <x v="1"/>
  </r>
  <r>
    <x v="15"/>
    <x v="18"/>
    <x v="0"/>
    <x v="1"/>
    <n v="1E-3"/>
    <x v="1"/>
  </r>
  <r>
    <x v="15"/>
    <x v="19"/>
    <x v="0"/>
    <x v="1"/>
    <n v="1E-3"/>
    <x v="1"/>
  </r>
  <r>
    <x v="15"/>
    <x v="20"/>
    <x v="0"/>
    <x v="1"/>
    <n v="1E-3"/>
    <x v="1"/>
  </r>
  <r>
    <x v="15"/>
    <x v="36"/>
    <x v="0"/>
    <x v="1"/>
    <n v="1E-3"/>
    <x v="1"/>
  </r>
  <r>
    <x v="15"/>
    <x v="25"/>
    <x v="0"/>
    <x v="1"/>
    <n v="1E-3"/>
    <x v="1"/>
  </r>
  <r>
    <x v="15"/>
    <x v="26"/>
    <x v="0"/>
    <x v="1"/>
    <n v="1E-3"/>
    <x v="1"/>
  </r>
  <r>
    <x v="15"/>
    <x v="27"/>
    <x v="0"/>
    <x v="1"/>
    <n v="0"/>
    <x v="1"/>
  </r>
  <r>
    <x v="15"/>
    <x v="28"/>
    <x v="0"/>
    <x v="1"/>
    <n v="0"/>
    <x v="1"/>
  </r>
  <r>
    <x v="15"/>
    <x v="29"/>
    <x v="0"/>
    <x v="1"/>
    <n v="1E-3"/>
    <x v="1"/>
  </r>
  <r>
    <x v="15"/>
    <x v="30"/>
    <x v="0"/>
    <x v="1"/>
    <n v="1E-3"/>
    <x v="1"/>
  </r>
  <r>
    <x v="15"/>
    <x v="31"/>
    <x v="0"/>
    <x v="1"/>
    <n v="1E-3"/>
    <x v="1"/>
  </r>
  <r>
    <x v="15"/>
    <x v="32"/>
    <x v="0"/>
    <x v="1"/>
    <n v="2E-3"/>
    <x v="1"/>
  </r>
  <r>
    <x v="16"/>
    <x v="34"/>
    <x v="0"/>
    <x v="1"/>
    <n v="1E-3"/>
    <x v="1"/>
  </r>
  <r>
    <x v="16"/>
    <x v="6"/>
    <x v="1"/>
    <x v="1"/>
    <n v="5.0000000000000001E-3"/>
    <x v="1"/>
  </r>
  <r>
    <x v="16"/>
    <x v="6"/>
    <x v="2"/>
    <x v="1"/>
    <n v="5.0000000000000001E-3"/>
    <x v="1"/>
  </r>
  <r>
    <x v="16"/>
    <x v="6"/>
    <x v="0"/>
    <x v="1"/>
    <n v="5.0000000000000001E-3"/>
    <x v="1"/>
  </r>
  <r>
    <x v="16"/>
    <x v="14"/>
    <x v="1"/>
    <x v="1"/>
    <n v="0.01"/>
    <x v="1"/>
  </r>
  <r>
    <x v="16"/>
    <x v="14"/>
    <x v="0"/>
    <x v="1"/>
    <n v="0.01"/>
    <x v="1"/>
  </r>
  <r>
    <x v="16"/>
    <x v="8"/>
    <x v="0"/>
    <x v="1"/>
    <n v="7.4999999999999997E-3"/>
    <x v="1"/>
  </r>
  <r>
    <x v="16"/>
    <x v="15"/>
    <x v="0"/>
    <x v="1"/>
    <n v="1.4999999999999999E-2"/>
    <x v="1"/>
  </r>
  <r>
    <x v="16"/>
    <x v="15"/>
    <x v="9"/>
    <x v="1"/>
    <n v="3.7499999999999999E-3"/>
    <x v="1"/>
  </r>
  <r>
    <x v="16"/>
    <x v="9"/>
    <x v="0"/>
    <x v="1"/>
    <n v="0.04"/>
    <x v="1"/>
  </r>
  <r>
    <x v="16"/>
    <x v="9"/>
    <x v="10"/>
    <x v="1"/>
    <n v="4.7999999999999996E-3"/>
    <x v="1"/>
  </r>
  <r>
    <x v="16"/>
    <x v="9"/>
    <x v="11"/>
    <x v="1"/>
    <n v="1.2E-2"/>
    <x v="1"/>
  </r>
  <r>
    <x v="16"/>
    <x v="9"/>
    <x v="12"/>
    <x v="1"/>
    <n v="8.0000000000000002E-3"/>
    <x v="1"/>
  </r>
  <r>
    <x v="16"/>
    <x v="10"/>
    <x v="0"/>
    <x v="1"/>
    <n v="0.03"/>
    <x v="1"/>
  </r>
  <r>
    <x v="16"/>
    <x v="10"/>
    <x v="10"/>
    <x v="1"/>
    <n v="4.7999999999999996E-3"/>
    <x v="1"/>
  </r>
  <r>
    <x v="16"/>
    <x v="10"/>
    <x v="11"/>
    <x v="1"/>
    <n v="8.9999999999999993E-3"/>
    <x v="1"/>
  </r>
  <r>
    <x v="16"/>
    <x v="10"/>
    <x v="12"/>
    <x v="1"/>
    <n v="6.0000000000000001E-3"/>
    <x v="1"/>
  </r>
  <r>
    <x v="16"/>
    <x v="16"/>
    <x v="0"/>
    <x v="1"/>
    <n v="1E-3"/>
    <x v="1"/>
  </r>
  <r>
    <x v="16"/>
    <x v="17"/>
    <x v="0"/>
    <x v="1"/>
    <n v="1E-3"/>
    <x v="1"/>
  </r>
  <r>
    <x v="16"/>
    <x v="18"/>
    <x v="0"/>
    <x v="1"/>
    <n v="1E-3"/>
    <x v="1"/>
  </r>
  <r>
    <x v="16"/>
    <x v="19"/>
    <x v="0"/>
    <x v="1"/>
    <n v="1E-3"/>
    <x v="1"/>
  </r>
  <r>
    <x v="16"/>
    <x v="20"/>
    <x v="0"/>
    <x v="1"/>
    <n v="1E-3"/>
    <x v="1"/>
  </r>
  <r>
    <x v="16"/>
    <x v="36"/>
    <x v="0"/>
    <x v="1"/>
    <n v="1E-3"/>
    <x v="1"/>
  </r>
  <r>
    <x v="16"/>
    <x v="25"/>
    <x v="0"/>
    <x v="1"/>
    <n v="1E-3"/>
    <x v="1"/>
  </r>
  <r>
    <x v="16"/>
    <x v="26"/>
    <x v="0"/>
    <x v="1"/>
    <n v="1E-3"/>
    <x v="1"/>
  </r>
  <r>
    <x v="16"/>
    <x v="27"/>
    <x v="0"/>
    <x v="1"/>
    <n v="0"/>
    <x v="1"/>
  </r>
  <r>
    <x v="16"/>
    <x v="28"/>
    <x v="0"/>
    <x v="1"/>
    <n v="0"/>
    <x v="1"/>
  </r>
  <r>
    <x v="16"/>
    <x v="29"/>
    <x v="0"/>
    <x v="1"/>
    <n v="1E-3"/>
    <x v="1"/>
  </r>
  <r>
    <x v="16"/>
    <x v="30"/>
    <x v="0"/>
    <x v="1"/>
    <n v="1E-3"/>
    <x v="1"/>
  </r>
  <r>
    <x v="16"/>
    <x v="31"/>
    <x v="0"/>
    <x v="1"/>
    <n v="1E-3"/>
    <x v="1"/>
  </r>
  <r>
    <x v="16"/>
    <x v="32"/>
    <x v="0"/>
    <x v="1"/>
    <n v="2E-3"/>
    <x v="1"/>
  </r>
  <r>
    <x v="17"/>
    <x v="34"/>
    <x v="0"/>
    <x v="1"/>
    <n v="3.0000000000000001E-3"/>
    <x v="1"/>
  </r>
  <r>
    <x v="17"/>
    <x v="33"/>
    <x v="0"/>
    <x v="1"/>
    <n v="3.0000000000000001E-3"/>
    <x v="1"/>
  </r>
  <r>
    <x v="17"/>
    <x v="16"/>
    <x v="0"/>
    <x v="1"/>
    <n v="3.0000000000000001E-3"/>
    <x v="1"/>
  </r>
  <r>
    <x v="17"/>
    <x v="17"/>
    <x v="0"/>
    <x v="1"/>
    <n v="3.0000000000000001E-3"/>
    <x v="1"/>
  </r>
  <r>
    <x v="17"/>
    <x v="35"/>
    <x v="0"/>
    <x v="1"/>
    <n v="3.0000000000000001E-3"/>
    <x v="1"/>
  </r>
  <r>
    <x v="17"/>
    <x v="20"/>
    <x v="0"/>
    <x v="1"/>
    <n v="3.0000000000000001E-3"/>
    <x v="1"/>
  </r>
  <r>
    <x v="17"/>
    <x v="36"/>
    <x v="0"/>
    <x v="1"/>
    <n v="3.0000000000000001E-3"/>
    <x v="1"/>
  </r>
  <r>
    <x v="17"/>
    <x v="40"/>
    <x v="0"/>
    <x v="1"/>
    <n v="7.0000000000000001E-3"/>
    <x v="1"/>
  </r>
  <r>
    <x v="17"/>
    <x v="40"/>
    <x v="35"/>
    <x v="1"/>
    <n v="0"/>
    <x v="1"/>
  </r>
  <r>
    <x v="17"/>
    <x v="40"/>
    <x v="36"/>
    <x v="1"/>
    <n v="0"/>
    <x v="1"/>
  </r>
  <r>
    <x v="17"/>
    <x v="40"/>
    <x v="48"/>
    <x v="1"/>
    <n v="0"/>
    <x v="1"/>
  </r>
  <r>
    <x v="17"/>
    <x v="40"/>
    <x v="49"/>
    <x v="1"/>
    <n v="0"/>
    <x v="1"/>
  </r>
  <r>
    <x v="17"/>
    <x v="40"/>
    <x v="50"/>
    <x v="1"/>
    <n v="0"/>
    <x v="1"/>
  </r>
  <r>
    <x v="17"/>
    <x v="40"/>
    <x v="51"/>
    <x v="1"/>
    <n v="0"/>
    <x v="1"/>
  </r>
  <r>
    <x v="17"/>
    <x v="37"/>
    <x v="0"/>
    <x v="1"/>
    <n v="3.0000000000000001E-3"/>
    <x v="1"/>
  </r>
  <r>
    <x v="17"/>
    <x v="27"/>
    <x v="0"/>
    <x v="1"/>
    <n v="0"/>
    <x v="1"/>
  </r>
  <r>
    <x v="17"/>
    <x v="38"/>
    <x v="0"/>
    <x v="1"/>
    <n v="3.0000000000000001E-3"/>
    <x v="1"/>
  </r>
  <r>
    <x v="17"/>
    <x v="49"/>
    <x v="0"/>
    <x v="1"/>
    <n v="7.0000000000000001E-3"/>
    <x v="1"/>
  </r>
  <r>
    <x v="36"/>
    <x v="55"/>
    <x v="0"/>
    <x v="3"/>
    <n v="18"/>
    <x v="1"/>
  </r>
  <r>
    <x v="37"/>
    <x v="58"/>
    <x v="0"/>
    <x v="3"/>
    <n v="0.03"/>
    <x v="1"/>
  </r>
  <r>
    <x v="19"/>
    <x v="34"/>
    <x v="0"/>
    <x v="1"/>
    <n v="1E-3"/>
    <x v="1"/>
  </r>
  <r>
    <x v="19"/>
    <x v="33"/>
    <x v="0"/>
    <x v="1"/>
    <n v="1E-3"/>
    <x v="1"/>
  </r>
  <r>
    <x v="19"/>
    <x v="16"/>
    <x v="0"/>
    <x v="1"/>
    <n v="1E-3"/>
    <x v="1"/>
  </r>
  <r>
    <x v="19"/>
    <x v="17"/>
    <x v="0"/>
    <x v="1"/>
    <n v="1E-3"/>
    <x v="1"/>
  </r>
  <r>
    <x v="19"/>
    <x v="35"/>
    <x v="0"/>
    <x v="1"/>
    <n v="1E-3"/>
    <x v="1"/>
  </r>
  <r>
    <x v="19"/>
    <x v="20"/>
    <x v="0"/>
    <x v="1"/>
    <n v="1E-3"/>
    <x v="1"/>
  </r>
  <r>
    <x v="19"/>
    <x v="36"/>
    <x v="0"/>
    <x v="1"/>
    <n v="1E-3"/>
    <x v="1"/>
  </r>
  <r>
    <x v="19"/>
    <x v="41"/>
    <x v="29"/>
    <x v="1"/>
    <n v="0.08"/>
    <x v="1"/>
  </r>
  <r>
    <x v="19"/>
    <x v="41"/>
    <x v="30"/>
    <x v="1"/>
    <n v="0.08"/>
    <x v="1"/>
  </r>
  <r>
    <x v="19"/>
    <x v="41"/>
    <x v="31"/>
    <x v="1"/>
    <n v="0.08"/>
    <x v="1"/>
  </r>
  <r>
    <x v="19"/>
    <x v="41"/>
    <x v="32"/>
    <x v="1"/>
    <n v="0.08"/>
    <x v="1"/>
  </r>
  <r>
    <x v="19"/>
    <x v="41"/>
    <x v="33"/>
    <x v="1"/>
    <n v="0.08"/>
    <x v="1"/>
  </r>
  <r>
    <x v="19"/>
    <x v="41"/>
    <x v="34"/>
    <x v="1"/>
    <n v="0.08"/>
    <x v="1"/>
  </r>
  <r>
    <x v="19"/>
    <x v="41"/>
    <x v="0"/>
    <x v="1"/>
    <n v="0.08"/>
    <x v="1"/>
  </r>
  <r>
    <x v="19"/>
    <x v="42"/>
    <x v="29"/>
    <x v="1"/>
    <n v="0.08"/>
    <x v="1"/>
  </r>
  <r>
    <x v="19"/>
    <x v="42"/>
    <x v="30"/>
    <x v="1"/>
    <n v="0.08"/>
    <x v="1"/>
  </r>
  <r>
    <x v="19"/>
    <x v="42"/>
    <x v="31"/>
    <x v="1"/>
    <n v="0.08"/>
    <x v="1"/>
  </r>
  <r>
    <x v="19"/>
    <x v="42"/>
    <x v="32"/>
    <x v="1"/>
    <n v="0.08"/>
    <x v="1"/>
  </r>
  <r>
    <x v="19"/>
    <x v="42"/>
    <x v="33"/>
    <x v="1"/>
    <n v="0.08"/>
    <x v="1"/>
  </r>
  <r>
    <x v="19"/>
    <x v="42"/>
    <x v="34"/>
    <x v="1"/>
    <n v="0.08"/>
    <x v="1"/>
  </r>
  <r>
    <x v="19"/>
    <x v="42"/>
    <x v="0"/>
    <x v="1"/>
    <n v="0.08"/>
    <x v="1"/>
  </r>
  <r>
    <x v="19"/>
    <x v="43"/>
    <x v="29"/>
    <x v="1"/>
    <n v="1E-3"/>
    <x v="1"/>
  </r>
  <r>
    <x v="19"/>
    <x v="43"/>
    <x v="30"/>
    <x v="1"/>
    <n v="1E-3"/>
    <x v="1"/>
  </r>
  <r>
    <x v="19"/>
    <x v="43"/>
    <x v="31"/>
    <x v="1"/>
    <n v="1E-3"/>
    <x v="1"/>
  </r>
  <r>
    <x v="19"/>
    <x v="43"/>
    <x v="32"/>
    <x v="1"/>
    <n v="1E-3"/>
    <x v="1"/>
  </r>
  <r>
    <x v="19"/>
    <x v="43"/>
    <x v="33"/>
    <x v="1"/>
    <n v="1E-3"/>
    <x v="1"/>
  </r>
  <r>
    <x v="19"/>
    <x v="43"/>
    <x v="34"/>
    <x v="1"/>
    <n v="1E-3"/>
    <x v="1"/>
  </r>
  <r>
    <x v="19"/>
    <x v="43"/>
    <x v="0"/>
    <x v="1"/>
    <n v="1E-3"/>
    <x v="1"/>
  </r>
  <r>
    <x v="19"/>
    <x v="0"/>
    <x v="35"/>
    <x v="1"/>
    <n v="9.1999999999999998E-3"/>
    <x v="1"/>
  </r>
  <r>
    <x v="19"/>
    <x v="0"/>
    <x v="36"/>
    <x v="1"/>
    <n v="9.1999999999999998E-3"/>
    <x v="1"/>
  </r>
  <r>
    <x v="19"/>
    <x v="0"/>
    <x v="37"/>
    <x v="1"/>
    <n v="9.1999999999999998E-3"/>
    <x v="1"/>
  </r>
  <r>
    <x v="19"/>
    <x v="0"/>
    <x v="0"/>
    <x v="1"/>
    <n v="9.1999999999999998E-3"/>
    <x v="1"/>
  </r>
  <r>
    <x v="19"/>
    <x v="1"/>
    <x v="35"/>
    <x v="1"/>
    <n v="9.1999999999999998E-3"/>
    <x v="1"/>
  </r>
  <r>
    <x v="19"/>
    <x v="1"/>
    <x v="36"/>
    <x v="1"/>
    <n v="9.1999999999999998E-3"/>
    <x v="1"/>
  </r>
  <r>
    <x v="19"/>
    <x v="1"/>
    <x v="37"/>
    <x v="1"/>
    <n v="9.1999999999999998E-3"/>
    <x v="1"/>
  </r>
  <r>
    <x v="19"/>
    <x v="1"/>
    <x v="0"/>
    <x v="1"/>
    <n v="9.1999999999999998E-3"/>
    <x v="1"/>
  </r>
  <r>
    <x v="19"/>
    <x v="2"/>
    <x v="38"/>
    <x v="1"/>
    <n v="0.10050000000000001"/>
    <x v="1"/>
  </r>
  <r>
    <x v="19"/>
    <x v="2"/>
    <x v="39"/>
    <x v="1"/>
    <n v="0.10050000000000001"/>
    <x v="1"/>
  </r>
  <r>
    <x v="19"/>
    <x v="2"/>
    <x v="40"/>
    <x v="1"/>
    <n v="0.10050000000000001"/>
    <x v="1"/>
  </r>
  <r>
    <x v="19"/>
    <x v="2"/>
    <x v="0"/>
    <x v="1"/>
    <n v="0.10050000000000001"/>
    <x v="1"/>
  </r>
  <r>
    <x v="19"/>
    <x v="3"/>
    <x v="29"/>
    <x v="1"/>
    <n v="3.32E-2"/>
    <x v="1"/>
  </r>
  <r>
    <x v="19"/>
    <x v="3"/>
    <x v="30"/>
    <x v="1"/>
    <n v="3.32E-2"/>
    <x v="1"/>
  </r>
  <r>
    <x v="19"/>
    <x v="3"/>
    <x v="31"/>
    <x v="1"/>
    <n v="3.32E-2"/>
    <x v="1"/>
  </r>
  <r>
    <x v="19"/>
    <x v="3"/>
    <x v="32"/>
    <x v="1"/>
    <n v="3.32E-2"/>
    <x v="1"/>
  </r>
  <r>
    <x v="19"/>
    <x v="3"/>
    <x v="33"/>
    <x v="1"/>
    <n v="3.32E-2"/>
    <x v="1"/>
  </r>
  <r>
    <x v="19"/>
    <x v="3"/>
    <x v="34"/>
    <x v="1"/>
    <n v="3.32E-2"/>
    <x v="1"/>
  </r>
  <r>
    <x v="19"/>
    <x v="3"/>
    <x v="0"/>
    <x v="1"/>
    <n v="3.32E-2"/>
    <x v="1"/>
  </r>
  <r>
    <x v="19"/>
    <x v="4"/>
    <x v="29"/>
    <x v="1"/>
    <n v="2.76E-2"/>
    <x v="1"/>
  </r>
  <r>
    <x v="19"/>
    <x v="4"/>
    <x v="30"/>
    <x v="1"/>
    <n v="2.76E-2"/>
    <x v="1"/>
  </r>
  <r>
    <x v="19"/>
    <x v="4"/>
    <x v="31"/>
    <x v="1"/>
    <n v="2.76E-2"/>
    <x v="1"/>
  </r>
  <r>
    <x v="19"/>
    <x v="4"/>
    <x v="32"/>
    <x v="1"/>
    <n v="2.76E-2"/>
    <x v="1"/>
  </r>
  <r>
    <x v="19"/>
    <x v="4"/>
    <x v="33"/>
    <x v="1"/>
    <n v="2.76E-2"/>
    <x v="1"/>
  </r>
  <r>
    <x v="19"/>
    <x v="4"/>
    <x v="34"/>
    <x v="1"/>
    <n v="2.76E-2"/>
    <x v="1"/>
  </r>
  <r>
    <x v="19"/>
    <x v="4"/>
    <x v="0"/>
    <x v="1"/>
    <n v="2.76E-2"/>
    <x v="1"/>
  </r>
  <r>
    <x v="19"/>
    <x v="5"/>
    <x v="41"/>
    <x v="1"/>
    <n v="5.8999999999999997E-2"/>
    <x v="1"/>
  </r>
  <r>
    <x v="19"/>
    <x v="5"/>
    <x v="42"/>
    <x v="1"/>
    <n v="5.8999999999999997E-2"/>
    <x v="1"/>
  </r>
  <r>
    <x v="19"/>
    <x v="5"/>
    <x v="43"/>
    <x v="1"/>
    <n v="5.8999999999999997E-2"/>
    <x v="1"/>
  </r>
  <r>
    <x v="19"/>
    <x v="5"/>
    <x v="0"/>
    <x v="1"/>
    <n v="5.8999999999999997E-2"/>
    <x v="1"/>
  </r>
  <r>
    <x v="20"/>
    <x v="34"/>
    <x v="0"/>
    <x v="1"/>
    <n v="3.0000000000000001E-3"/>
    <x v="1"/>
  </r>
  <r>
    <x v="20"/>
    <x v="33"/>
    <x v="0"/>
    <x v="1"/>
    <n v="3.0000000000000001E-3"/>
    <x v="1"/>
  </r>
  <r>
    <x v="20"/>
    <x v="16"/>
    <x v="0"/>
    <x v="1"/>
    <n v="3.0000000000000001E-3"/>
    <x v="1"/>
  </r>
  <r>
    <x v="20"/>
    <x v="17"/>
    <x v="0"/>
    <x v="1"/>
    <n v="3.0000000000000001E-3"/>
    <x v="1"/>
  </r>
  <r>
    <x v="20"/>
    <x v="35"/>
    <x v="0"/>
    <x v="1"/>
    <n v="3.0000000000000001E-3"/>
    <x v="1"/>
  </r>
  <r>
    <x v="20"/>
    <x v="20"/>
    <x v="0"/>
    <x v="1"/>
    <n v="3.0000000000000001E-3"/>
    <x v="1"/>
  </r>
  <r>
    <x v="20"/>
    <x v="36"/>
    <x v="0"/>
    <x v="1"/>
    <n v="3.0000000000000001E-3"/>
    <x v="1"/>
  </r>
  <r>
    <x v="20"/>
    <x v="40"/>
    <x v="0"/>
    <x v="1"/>
    <n v="7.0000000000000001E-3"/>
    <x v="1"/>
  </r>
  <r>
    <x v="20"/>
    <x v="40"/>
    <x v="35"/>
    <x v="1"/>
    <n v="0"/>
    <x v="1"/>
  </r>
  <r>
    <x v="20"/>
    <x v="40"/>
    <x v="36"/>
    <x v="1"/>
    <n v="0"/>
    <x v="1"/>
  </r>
  <r>
    <x v="20"/>
    <x v="40"/>
    <x v="48"/>
    <x v="1"/>
    <n v="0"/>
    <x v="1"/>
  </r>
  <r>
    <x v="20"/>
    <x v="40"/>
    <x v="49"/>
    <x v="1"/>
    <n v="0"/>
    <x v="1"/>
  </r>
  <r>
    <x v="20"/>
    <x v="40"/>
    <x v="50"/>
    <x v="1"/>
    <n v="0"/>
    <x v="1"/>
  </r>
  <r>
    <x v="20"/>
    <x v="40"/>
    <x v="51"/>
    <x v="1"/>
    <n v="0"/>
    <x v="1"/>
  </r>
  <r>
    <x v="20"/>
    <x v="37"/>
    <x v="0"/>
    <x v="1"/>
    <n v="3.0000000000000001E-3"/>
    <x v="1"/>
  </r>
  <r>
    <x v="20"/>
    <x v="38"/>
    <x v="0"/>
    <x v="1"/>
    <n v="3.0000000000000001E-3"/>
    <x v="1"/>
  </r>
  <r>
    <x v="20"/>
    <x v="49"/>
    <x v="0"/>
    <x v="1"/>
    <n v="7.0000000000000001E-3"/>
    <x v="1"/>
  </r>
  <r>
    <x v="20"/>
    <x v="51"/>
    <x v="0"/>
    <x v="1"/>
    <n v="7.0000000000000001E-3"/>
    <x v="1"/>
  </r>
  <r>
    <x v="20"/>
    <x v="41"/>
    <x v="0"/>
    <x v="1"/>
    <n v="4.15E-3"/>
    <x v="1"/>
  </r>
  <r>
    <x v="20"/>
    <x v="42"/>
    <x v="0"/>
    <x v="1"/>
    <n v="4.15E-3"/>
    <x v="1"/>
  </r>
  <r>
    <x v="20"/>
    <x v="46"/>
    <x v="0"/>
    <x v="1"/>
    <n v="7.0000000000000001E-3"/>
    <x v="1"/>
  </r>
  <r>
    <x v="20"/>
    <x v="43"/>
    <x v="0"/>
    <x v="1"/>
    <n v="3.0000000000000001E-3"/>
    <x v="1"/>
  </r>
  <r>
    <x v="20"/>
    <x v="48"/>
    <x v="0"/>
    <x v="1"/>
    <n v="4.15E-3"/>
    <x v="1"/>
  </r>
  <r>
    <x v="20"/>
    <x v="0"/>
    <x v="57"/>
    <x v="1"/>
    <n v="1.7600000000000001E-2"/>
    <x v="1"/>
  </r>
  <r>
    <x v="20"/>
    <x v="0"/>
    <x v="58"/>
    <x v="1"/>
    <n v="1.7600000000000001E-2"/>
    <x v="1"/>
  </r>
  <r>
    <x v="20"/>
    <x v="0"/>
    <x v="59"/>
    <x v="1"/>
    <n v="1.7600000000000001E-2"/>
    <x v="1"/>
  </r>
  <r>
    <x v="20"/>
    <x v="0"/>
    <x v="60"/>
    <x v="1"/>
    <n v="1.7600000000000001E-2"/>
    <x v="1"/>
  </r>
  <r>
    <x v="20"/>
    <x v="0"/>
    <x v="61"/>
    <x v="1"/>
    <n v="1.7600000000000001E-2"/>
    <x v="1"/>
  </r>
  <r>
    <x v="20"/>
    <x v="0"/>
    <x v="62"/>
    <x v="1"/>
    <n v="1.7600000000000001E-2"/>
    <x v="1"/>
  </r>
  <r>
    <x v="20"/>
    <x v="0"/>
    <x v="63"/>
    <x v="1"/>
    <n v="0"/>
    <x v="1"/>
  </r>
  <r>
    <x v="20"/>
    <x v="0"/>
    <x v="0"/>
    <x v="1"/>
    <n v="1.7600000000000001E-2"/>
    <x v="1"/>
  </r>
  <r>
    <x v="20"/>
    <x v="1"/>
    <x v="57"/>
    <x v="1"/>
    <n v="1.7600000000000001E-2"/>
    <x v="1"/>
  </r>
  <r>
    <x v="20"/>
    <x v="1"/>
    <x v="58"/>
    <x v="1"/>
    <n v="1.7600000000000001E-2"/>
    <x v="1"/>
  </r>
  <r>
    <x v="20"/>
    <x v="1"/>
    <x v="59"/>
    <x v="1"/>
    <n v="1.7600000000000001E-2"/>
    <x v="1"/>
  </r>
  <r>
    <x v="20"/>
    <x v="1"/>
    <x v="60"/>
    <x v="1"/>
    <n v="1.7600000000000001E-2"/>
    <x v="1"/>
  </r>
  <r>
    <x v="20"/>
    <x v="1"/>
    <x v="61"/>
    <x v="1"/>
    <n v="1.7600000000000001E-2"/>
    <x v="1"/>
  </r>
  <r>
    <x v="20"/>
    <x v="1"/>
    <x v="62"/>
    <x v="1"/>
    <n v="1.7600000000000001E-2"/>
    <x v="1"/>
  </r>
  <r>
    <x v="20"/>
    <x v="1"/>
    <x v="63"/>
    <x v="1"/>
    <n v="0"/>
    <x v="1"/>
  </r>
  <r>
    <x v="20"/>
    <x v="1"/>
    <x v="0"/>
    <x v="1"/>
    <n v="1.7600000000000001E-2"/>
    <x v="1"/>
  </r>
  <r>
    <x v="20"/>
    <x v="3"/>
    <x v="29"/>
    <x v="1"/>
    <n v="5.5999999999999999E-3"/>
    <x v="1"/>
  </r>
  <r>
    <x v="20"/>
    <x v="3"/>
    <x v="30"/>
    <x v="1"/>
    <n v="2.3E-3"/>
    <x v="1"/>
  </r>
  <r>
    <x v="20"/>
    <x v="3"/>
    <x v="31"/>
    <x v="1"/>
    <n v="1.6000000000000001E-3"/>
    <x v="1"/>
  </r>
  <r>
    <x v="20"/>
    <x v="3"/>
    <x v="32"/>
    <x v="1"/>
    <n v="0"/>
    <x v="1"/>
  </r>
  <r>
    <x v="20"/>
    <x v="3"/>
    <x v="33"/>
    <x v="1"/>
    <n v="0"/>
    <x v="1"/>
  </r>
  <r>
    <x v="20"/>
    <x v="3"/>
    <x v="34"/>
    <x v="1"/>
    <n v="0"/>
    <x v="1"/>
  </r>
  <r>
    <x v="20"/>
    <x v="3"/>
    <x v="64"/>
    <x v="1"/>
    <n v="0"/>
    <x v="1"/>
  </r>
  <r>
    <x v="20"/>
    <x v="3"/>
    <x v="0"/>
    <x v="1"/>
    <n v="9.2999999999999992E-3"/>
    <x v="1"/>
  </r>
  <r>
    <x v="20"/>
    <x v="4"/>
    <x v="29"/>
    <x v="1"/>
    <n v="4.7000000000000002E-3"/>
    <x v="1"/>
  </r>
  <r>
    <x v="20"/>
    <x v="4"/>
    <x v="30"/>
    <x v="1"/>
    <n v="1.9E-3"/>
    <x v="1"/>
  </r>
  <r>
    <x v="20"/>
    <x v="4"/>
    <x v="31"/>
    <x v="1"/>
    <n v="1.4E-3"/>
    <x v="1"/>
  </r>
  <r>
    <x v="20"/>
    <x v="4"/>
    <x v="32"/>
    <x v="1"/>
    <n v="0"/>
    <x v="1"/>
  </r>
  <r>
    <x v="20"/>
    <x v="4"/>
    <x v="33"/>
    <x v="1"/>
    <n v="0"/>
    <x v="1"/>
  </r>
  <r>
    <x v="20"/>
    <x v="4"/>
    <x v="34"/>
    <x v="1"/>
    <n v="0"/>
    <x v="1"/>
  </r>
  <r>
    <x v="20"/>
    <x v="4"/>
    <x v="64"/>
    <x v="1"/>
    <n v="0"/>
    <x v="1"/>
  </r>
  <r>
    <x v="20"/>
    <x v="4"/>
    <x v="0"/>
    <x v="1"/>
    <n v="7.7999999999999996E-3"/>
    <x v="1"/>
  </r>
  <r>
    <x v="21"/>
    <x v="128"/>
    <x v="0"/>
    <x v="16"/>
    <n v="2.5000000000000001E-2"/>
    <x v="1"/>
  </r>
  <r>
    <x v="21"/>
    <x v="128"/>
    <x v="151"/>
    <x v="16"/>
    <n v="2.5000000000000001E-2"/>
    <x v="1"/>
  </r>
  <r>
    <x v="21"/>
    <x v="128"/>
    <x v="152"/>
    <x v="16"/>
    <n v="1.2500000000000001E-2"/>
    <x v="1"/>
  </r>
  <r>
    <x v="21"/>
    <x v="128"/>
    <x v="0"/>
    <x v="16"/>
    <n v="0.125"/>
    <x v="1"/>
  </r>
  <r>
    <x v="21"/>
    <x v="129"/>
    <x v="0"/>
    <x v="16"/>
    <n v="2.5000000000000001E-2"/>
    <x v="1"/>
  </r>
  <r>
    <x v="21"/>
    <x v="129"/>
    <x v="151"/>
    <x v="16"/>
    <n v="2.5000000000000001E-2"/>
    <x v="1"/>
  </r>
  <r>
    <x v="21"/>
    <x v="129"/>
    <x v="152"/>
    <x v="16"/>
    <n v="1.2500000000000001E-2"/>
    <x v="1"/>
  </r>
  <r>
    <x v="21"/>
    <x v="129"/>
    <x v="0"/>
    <x v="16"/>
    <n v="0.125"/>
    <x v="1"/>
  </r>
  <r>
    <x v="21"/>
    <x v="130"/>
    <x v="0"/>
    <x v="16"/>
    <n v="2.5000000000000001E-2"/>
    <x v="1"/>
  </r>
  <r>
    <x v="21"/>
    <x v="130"/>
    <x v="151"/>
    <x v="16"/>
    <n v="2.5000000000000001E-2"/>
    <x v="1"/>
  </r>
  <r>
    <x v="21"/>
    <x v="130"/>
    <x v="152"/>
    <x v="16"/>
    <n v="1.2500000000000001E-2"/>
    <x v="1"/>
  </r>
  <r>
    <x v="21"/>
    <x v="130"/>
    <x v="0"/>
    <x v="16"/>
    <n v="0.125"/>
    <x v="1"/>
  </r>
  <r>
    <x v="21"/>
    <x v="131"/>
    <x v="0"/>
    <x v="7"/>
    <n v="6.7000000000000004E-2"/>
    <x v="1"/>
  </r>
  <r>
    <x v="21"/>
    <x v="132"/>
    <x v="153"/>
    <x v="7"/>
    <n v="3.2000000000000001E-2"/>
    <x v="1"/>
  </r>
  <r>
    <x v="21"/>
    <x v="132"/>
    <x v="0"/>
    <x v="7"/>
    <n v="0.32200000000000001"/>
    <x v="1"/>
  </r>
  <r>
    <x v="21"/>
    <x v="133"/>
    <x v="0"/>
    <x v="7"/>
    <n v="0.48199999999999998"/>
    <x v="1"/>
  </r>
  <r>
    <x v="21"/>
    <x v="134"/>
    <x v="0"/>
    <x v="7"/>
    <n v="1.675"/>
    <x v="1"/>
  </r>
  <r>
    <x v="21"/>
    <x v="135"/>
    <x v="154"/>
    <x v="7"/>
    <n v="0.26800000000000002"/>
    <x v="1"/>
  </r>
  <r>
    <x v="21"/>
    <x v="135"/>
    <x v="0"/>
    <x v="7"/>
    <n v="2.68"/>
    <x v="1"/>
  </r>
  <r>
    <x v="21"/>
    <x v="136"/>
    <x v="0"/>
    <x v="7"/>
    <n v="4.0199999999999996"/>
    <x v="1"/>
  </r>
  <r>
    <x v="21"/>
    <x v="136"/>
    <x v="155"/>
    <x v="7"/>
    <n v="2.0099999999999998"/>
    <x v="1"/>
  </r>
  <r>
    <x v="21"/>
    <x v="136"/>
    <x v="156"/>
    <x v="7"/>
    <n v="1.206"/>
    <x v="1"/>
  </r>
  <r>
    <x v="21"/>
    <x v="137"/>
    <x v="0"/>
    <x v="17"/>
    <n v="1"/>
    <x v="1"/>
  </r>
  <r>
    <x v="21"/>
    <x v="70"/>
    <x v="77"/>
    <x v="7"/>
    <n v="0.1"/>
    <x v="1"/>
  </r>
  <r>
    <x v="21"/>
    <x v="70"/>
    <x v="78"/>
    <x v="7"/>
    <n v="0.06"/>
    <x v="1"/>
  </r>
  <r>
    <x v="21"/>
    <x v="70"/>
    <x v="79"/>
    <x v="7"/>
    <n v="0.03"/>
    <x v="1"/>
  </r>
  <r>
    <x v="21"/>
    <x v="70"/>
    <x v="80"/>
    <x v="7"/>
    <n v="0.06"/>
    <x v="1"/>
  </r>
  <r>
    <x v="21"/>
    <x v="70"/>
    <x v="81"/>
    <x v="7"/>
    <n v="0.06"/>
    <x v="1"/>
  </r>
  <r>
    <x v="21"/>
    <x v="70"/>
    <x v="82"/>
    <x v="7"/>
    <n v="0.04"/>
    <x v="1"/>
  </r>
  <r>
    <x v="21"/>
    <x v="70"/>
    <x v="0"/>
    <x v="7"/>
    <n v="0.1"/>
    <x v="1"/>
  </r>
  <r>
    <x v="21"/>
    <x v="70"/>
    <x v="83"/>
    <x v="7"/>
    <n v="0.03"/>
    <x v="1"/>
  </r>
  <r>
    <x v="21"/>
    <x v="70"/>
    <x v="84"/>
    <x v="7"/>
    <n v="0.03"/>
    <x v="1"/>
  </r>
  <r>
    <x v="21"/>
    <x v="70"/>
    <x v="85"/>
    <x v="7"/>
    <n v="0.03"/>
    <x v="1"/>
  </r>
  <r>
    <x v="21"/>
    <x v="70"/>
    <x v="86"/>
    <x v="7"/>
    <n v="0.06"/>
    <x v="1"/>
  </r>
  <r>
    <x v="21"/>
    <x v="70"/>
    <x v="87"/>
    <x v="7"/>
    <n v="0.06"/>
    <x v="1"/>
  </r>
  <r>
    <x v="21"/>
    <x v="89"/>
    <x v="157"/>
    <x v="7"/>
    <n v="1.66E-2"/>
    <x v="1"/>
  </r>
  <r>
    <x v="21"/>
    <x v="89"/>
    <x v="0"/>
    <x v="7"/>
    <n v="7.2900000000000006E-2"/>
    <x v="1"/>
  </r>
  <r>
    <x v="21"/>
    <x v="102"/>
    <x v="72"/>
    <x v="7"/>
    <n v="0"/>
    <x v="1"/>
  </r>
  <r>
    <x v="21"/>
    <x v="102"/>
    <x v="0"/>
    <x v="7"/>
    <n v="6.5"/>
    <x v="1"/>
  </r>
  <r>
    <x v="21"/>
    <x v="103"/>
    <x v="91"/>
    <x v="1"/>
    <n v="5.1599999999999997E-3"/>
    <x v="1"/>
  </r>
  <r>
    <x v="21"/>
    <x v="103"/>
    <x v="0"/>
    <x v="1"/>
    <n v="0.18695999999999999"/>
    <x v="1"/>
  </r>
  <r>
    <x v="21"/>
    <x v="104"/>
    <x v="72"/>
    <x v="7"/>
    <n v="0"/>
    <x v="1"/>
  </r>
  <r>
    <x v="21"/>
    <x v="104"/>
    <x v="0"/>
    <x v="7"/>
    <n v="3.66"/>
    <x v="1"/>
  </r>
  <r>
    <x v="38"/>
    <x v="53"/>
    <x v="141"/>
    <x v="3"/>
    <n v="0.3"/>
    <x v="1"/>
  </r>
  <r>
    <x v="38"/>
    <x v="53"/>
    <x v="142"/>
    <x v="3"/>
    <n v="0.96"/>
    <x v="1"/>
  </r>
  <r>
    <x v="38"/>
    <x v="53"/>
    <x v="143"/>
    <x v="3"/>
    <n v="0.2"/>
    <x v="1"/>
  </r>
  <r>
    <x v="38"/>
    <x v="53"/>
    <x v="0"/>
    <x v="3"/>
    <n v="1"/>
    <x v="1"/>
  </r>
  <r>
    <x v="39"/>
    <x v="53"/>
    <x v="144"/>
    <x v="3"/>
    <n v="53.2"/>
    <x v="1"/>
  </r>
  <r>
    <x v="39"/>
    <x v="53"/>
    <x v="145"/>
    <x v="3"/>
    <n v="53.2"/>
    <x v="1"/>
  </r>
  <r>
    <x v="39"/>
    <x v="53"/>
    <x v="0"/>
    <x v="3"/>
    <n v="56"/>
    <x v="1"/>
  </r>
  <r>
    <x v="39"/>
    <x v="53"/>
    <x v="146"/>
    <x v="3"/>
    <n v="51.8"/>
    <x v="1"/>
  </r>
  <r>
    <x v="39"/>
    <x v="53"/>
    <x v="147"/>
    <x v="3"/>
    <n v="53.2"/>
    <x v="1"/>
  </r>
  <r>
    <x v="40"/>
    <x v="58"/>
    <x v="0"/>
    <x v="3"/>
    <n v="0.03"/>
    <x v="1"/>
  </r>
  <r>
    <x v="41"/>
    <x v="53"/>
    <x v="144"/>
    <x v="3"/>
    <n v="54.15"/>
    <x v="1"/>
  </r>
  <r>
    <x v="41"/>
    <x v="53"/>
    <x v="145"/>
    <x v="3"/>
    <n v="57"/>
    <x v="1"/>
  </r>
  <r>
    <x v="41"/>
    <x v="53"/>
    <x v="0"/>
    <x v="3"/>
    <n v="57"/>
    <x v="1"/>
  </r>
  <r>
    <x v="41"/>
    <x v="53"/>
    <x v="146"/>
    <x v="3"/>
    <n v="54.15"/>
    <x v="1"/>
  </r>
  <r>
    <x v="41"/>
    <x v="53"/>
    <x v="147"/>
    <x v="3"/>
    <n v="54.15"/>
    <x v="1"/>
  </r>
  <r>
    <x v="22"/>
    <x v="34"/>
    <x v="0"/>
    <x v="1"/>
    <n v="1.0999999999999999E-2"/>
    <x v="1"/>
  </r>
  <r>
    <x v="22"/>
    <x v="16"/>
    <x v="0"/>
    <x v="1"/>
    <n v="1.0999999999999999E-2"/>
    <x v="1"/>
  </r>
  <r>
    <x v="22"/>
    <x v="17"/>
    <x v="0"/>
    <x v="1"/>
    <n v="1.0999999999999999E-2"/>
    <x v="1"/>
  </r>
  <r>
    <x v="22"/>
    <x v="35"/>
    <x v="0"/>
    <x v="1"/>
    <n v="1.0999999999999999E-2"/>
    <x v="1"/>
  </r>
  <r>
    <x v="22"/>
    <x v="20"/>
    <x v="0"/>
    <x v="1"/>
    <n v="1.0999999999999999E-2"/>
    <x v="1"/>
  </r>
  <r>
    <x v="22"/>
    <x v="36"/>
    <x v="0"/>
    <x v="1"/>
    <n v="1.0999999999999999E-2"/>
    <x v="1"/>
  </r>
  <r>
    <x v="22"/>
    <x v="37"/>
    <x v="0"/>
    <x v="1"/>
    <n v="1.0999999999999999E-2"/>
    <x v="1"/>
  </r>
  <r>
    <x v="22"/>
    <x v="27"/>
    <x v="0"/>
    <x v="1"/>
    <n v="0"/>
    <x v="1"/>
  </r>
  <r>
    <x v="22"/>
    <x v="28"/>
    <x v="0"/>
    <x v="1"/>
    <n v="0"/>
    <x v="1"/>
  </r>
  <r>
    <x v="22"/>
    <x v="29"/>
    <x v="0"/>
    <x v="1"/>
    <n v="1.0999999999999999E-2"/>
    <x v="1"/>
  </r>
  <r>
    <x v="22"/>
    <x v="30"/>
    <x v="0"/>
    <x v="1"/>
    <n v="1.0999999999999999E-2"/>
    <x v="1"/>
  </r>
  <r>
    <x v="22"/>
    <x v="38"/>
    <x v="0"/>
    <x v="1"/>
    <n v="1.0999999999999999E-2"/>
    <x v="1"/>
  </r>
  <r>
    <x v="23"/>
    <x v="34"/>
    <x v="0"/>
    <x v="1"/>
    <n v="0.03"/>
    <x v="1"/>
  </r>
  <r>
    <x v="23"/>
    <x v="16"/>
    <x v="0"/>
    <x v="1"/>
    <n v="0.03"/>
    <x v="1"/>
  </r>
  <r>
    <x v="23"/>
    <x v="17"/>
    <x v="0"/>
    <x v="1"/>
    <n v="0.03"/>
    <x v="1"/>
  </r>
  <r>
    <x v="23"/>
    <x v="35"/>
    <x v="0"/>
    <x v="1"/>
    <n v="0.03"/>
    <x v="1"/>
  </r>
  <r>
    <x v="23"/>
    <x v="20"/>
    <x v="0"/>
    <x v="1"/>
    <n v="0.03"/>
    <x v="1"/>
  </r>
  <r>
    <x v="23"/>
    <x v="36"/>
    <x v="0"/>
    <x v="1"/>
    <n v="0.03"/>
    <x v="1"/>
  </r>
  <r>
    <x v="23"/>
    <x v="37"/>
    <x v="0"/>
    <x v="1"/>
    <n v="0.03"/>
    <x v="1"/>
  </r>
  <r>
    <x v="23"/>
    <x v="27"/>
    <x v="0"/>
    <x v="1"/>
    <n v="0"/>
    <x v="1"/>
  </r>
  <r>
    <x v="23"/>
    <x v="38"/>
    <x v="0"/>
    <x v="1"/>
    <n v="0.03"/>
    <x v="1"/>
  </r>
  <r>
    <x v="42"/>
    <x v="57"/>
    <x v="141"/>
    <x v="3"/>
    <n v="2.2000000000000002"/>
    <x v="1"/>
  </r>
  <r>
    <x v="42"/>
    <x v="57"/>
    <x v="142"/>
    <x v="3"/>
    <n v="4.3600000000000003"/>
    <x v="1"/>
  </r>
  <r>
    <x v="42"/>
    <x v="57"/>
    <x v="143"/>
    <x v="3"/>
    <n v="1"/>
    <x v="1"/>
  </r>
  <r>
    <x v="42"/>
    <x v="57"/>
    <x v="0"/>
    <x v="3"/>
    <n v="5"/>
    <x v="1"/>
  </r>
  <r>
    <x v="43"/>
    <x v="138"/>
    <x v="0"/>
    <x v="11"/>
    <n v="1.0900000000000001"/>
    <x v="1"/>
  </r>
  <r>
    <x v="43"/>
    <x v="138"/>
    <x v="158"/>
    <x v="11"/>
    <n v="2.18E-2"/>
    <x v="1"/>
  </r>
  <r>
    <x v="43"/>
    <x v="138"/>
    <x v="159"/>
    <x v="11"/>
    <n v="2.18E-2"/>
    <x v="1"/>
  </r>
  <r>
    <x v="43"/>
    <x v="138"/>
    <x v="160"/>
    <x v="11"/>
    <n v="5.45E-2"/>
    <x v="1"/>
  </r>
  <r>
    <x v="43"/>
    <x v="138"/>
    <x v="0"/>
    <x v="11"/>
    <n v="5.45"/>
    <x v="1"/>
  </r>
  <r>
    <x v="43"/>
    <x v="138"/>
    <x v="0"/>
    <x v="11"/>
    <n v="1.0900000000000001"/>
    <x v="1"/>
  </r>
  <r>
    <x v="43"/>
    <x v="138"/>
    <x v="0"/>
    <x v="11"/>
    <n v="3.27"/>
    <x v="1"/>
  </r>
  <r>
    <x v="44"/>
    <x v="57"/>
    <x v="0"/>
    <x v="3"/>
    <n v="1.56"/>
    <x v="1"/>
  </r>
  <r>
    <x v="45"/>
    <x v="55"/>
    <x v="0"/>
    <x v="3"/>
    <n v="5"/>
    <x v="1"/>
  </r>
  <r>
    <x v="45"/>
    <x v="55"/>
    <x v="147"/>
    <x v="3"/>
    <n v="4.75"/>
    <x v="1"/>
  </r>
  <r>
    <x v="46"/>
    <x v="119"/>
    <x v="161"/>
    <x v="1"/>
    <n v="5.1999999999999998E-2"/>
    <x v="1"/>
  </r>
  <r>
    <x v="46"/>
    <x v="119"/>
    <x v="162"/>
    <x v="1"/>
    <n v="0.32200000000000001"/>
    <x v="1"/>
  </r>
  <r>
    <x v="46"/>
    <x v="119"/>
    <x v="0"/>
    <x v="1"/>
    <n v="0.85"/>
    <x v="1"/>
  </r>
  <r>
    <x v="47"/>
    <x v="119"/>
    <x v="139"/>
    <x v="1"/>
    <n v="5.7000000000000002E-2"/>
    <x v="1"/>
  </r>
  <r>
    <x v="47"/>
    <x v="119"/>
    <x v="0"/>
    <x v="1"/>
    <n v="0.114"/>
    <x v="1"/>
  </r>
  <r>
    <x v="1"/>
    <x v="6"/>
    <x v="2"/>
    <x v="1"/>
    <n v="0.105"/>
    <x v="2"/>
  </r>
  <r>
    <x v="1"/>
    <x v="6"/>
    <x v="0"/>
    <x v="1"/>
    <n v="0.15"/>
    <x v="2"/>
  </r>
  <r>
    <x v="1"/>
    <x v="7"/>
    <x v="0"/>
    <x v="1"/>
    <n v="6"/>
    <x v="2"/>
  </r>
  <r>
    <x v="1"/>
    <x v="8"/>
    <x v="0"/>
    <x v="1"/>
    <n v="0.315"/>
    <x v="2"/>
  </r>
  <r>
    <x v="1"/>
    <x v="9"/>
    <x v="0"/>
    <x v="1"/>
    <n v="6"/>
    <x v="2"/>
  </r>
  <r>
    <x v="1"/>
    <x v="9"/>
    <x v="4"/>
    <x v="1"/>
    <n v="0.7"/>
    <x v="2"/>
  </r>
  <r>
    <x v="1"/>
    <x v="9"/>
    <x v="5"/>
    <x v="1"/>
    <n v="3"/>
    <x v="2"/>
  </r>
  <r>
    <x v="1"/>
    <x v="9"/>
    <x v="6"/>
    <x v="1"/>
    <n v="1.5"/>
    <x v="2"/>
  </r>
  <r>
    <x v="1"/>
    <x v="10"/>
    <x v="0"/>
    <x v="1"/>
    <n v="3.5"/>
    <x v="2"/>
  </r>
  <r>
    <x v="1"/>
    <x v="10"/>
    <x v="5"/>
    <x v="1"/>
    <n v="1.4"/>
    <x v="2"/>
  </r>
  <r>
    <x v="1"/>
    <x v="10"/>
    <x v="6"/>
    <x v="1"/>
    <n v="0.7"/>
    <x v="2"/>
  </r>
  <r>
    <x v="2"/>
    <x v="11"/>
    <x v="2"/>
    <x v="1"/>
    <n v="0.128"/>
    <x v="2"/>
  </r>
  <r>
    <x v="2"/>
    <x v="11"/>
    <x v="0"/>
    <x v="1"/>
    <n v="0.14000000000000001"/>
    <x v="2"/>
  </r>
  <r>
    <x v="2"/>
    <x v="12"/>
    <x v="2"/>
    <x v="1"/>
    <n v="1.38E-2"/>
    <x v="2"/>
  </r>
  <r>
    <x v="2"/>
    <x v="12"/>
    <x v="0"/>
    <x v="1"/>
    <n v="1.4999999999999999E-2"/>
    <x v="2"/>
  </r>
  <r>
    <x v="2"/>
    <x v="13"/>
    <x v="2"/>
    <x v="1"/>
    <n v="1.38E-2"/>
    <x v="2"/>
  </r>
  <r>
    <x v="2"/>
    <x v="13"/>
    <x v="0"/>
    <x v="1"/>
    <n v="1.4999999999999999E-2"/>
    <x v="2"/>
  </r>
  <r>
    <x v="2"/>
    <x v="6"/>
    <x v="0"/>
    <x v="1"/>
    <n v="0.15"/>
    <x v="2"/>
  </r>
  <r>
    <x v="2"/>
    <x v="14"/>
    <x v="0"/>
    <x v="1"/>
    <n v="0.3"/>
    <x v="2"/>
  </r>
  <r>
    <x v="2"/>
    <x v="15"/>
    <x v="0"/>
    <x v="1"/>
    <n v="7"/>
    <x v="2"/>
  </r>
  <r>
    <x v="2"/>
    <x v="15"/>
    <x v="9"/>
    <x v="1"/>
    <n v="1.4"/>
    <x v="2"/>
  </r>
  <r>
    <x v="2"/>
    <x v="9"/>
    <x v="0"/>
    <x v="1"/>
    <n v="4"/>
    <x v="2"/>
  </r>
  <r>
    <x v="2"/>
    <x v="9"/>
    <x v="10"/>
    <x v="1"/>
    <n v="0.25"/>
    <x v="2"/>
  </r>
  <r>
    <x v="2"/>
    <x v="9"/>
    <x v="11"/>
    <x v="1"/>
    <n v="1.6"/>
    <x v="2"/>
  </r>
  <r>
    <x v="2"/>
    <x v="9"/>
    <x v="12"/>
    <x v="1"/>
    <n v="0.8"/>
    <x v="2"/>
  </r>
  <r>
    <x v="2"/>
    <x v="10"/>
    <x v="0"/>
    <x v="1"/>
    <n v="3.5"/>
    <x v="2"/>
  </r>
  <r>
    <x v="2"/>
    <x v="10"/>
    <x v="10"/>
    <x v="1"/>
    <n v="0.25"/>
    <x v="2"/>
  </r>
  <r>
    <x v="2"/>
    <x v="10"/>
    <x v="11"/>
    <x v="1"/>
    <n v="1.4"/>
    <x v="2"/>
  </r>
  <r>
    <x v="2"/>
    <x v="10"/>
    <x v="12"/>
    <x v="1"/>
    <n v="0.7"/>
    <x v="2"/>
  </r>
  <r>
    <x v="2"/>
    <x v="16"/>
    <x v="2"/>
    <x v="1"/>
    <n v="1.38E-2"/>
    <x v="2"/>
  </r>
  <r>
    <x v="2"/>
    <x v="16"/>
    <x v="0"/>
    <x v="1"/>
    <n v="1.4999999999999999E-2"/>
    <x v="2"/>
  </r>
  <r>
    <x v="2"/>
    <x v="17"/>
    <x v="2"/>
    <x v="1"/>
    <n v="1.38E-2"/>
    <x v="2"/>
  </r>
  <r>
    <x v="2"/>
    <x v="17"/>
    <x v="0"/>
    <x v="1"/>
    <n v="1.4999999999999999E-2"/>
    <x v="2"/>
  </r>
  <r>
    <x v="2"/>
    <x v="18"/>
    <x v="2"/>
    <x v="1"/>
    <n v="1.38E-2"/>
    <x v="2"/>
  </r>
  <r>
    <x v="2"/>
    <x v="18"/>
    <x v="0"/>
    <x v="1"/>
    <n v="1.4999999999999999E-2"/>
    <x v="2"/>
  </r>
  <r>
    <x v="2"/>
    <x v="19"/>
    <x v="2"/>
    <x v="1"/>
    <n v="0.1288"/>
    <x v="2"/>
  </r>
  <r>
    <x v="2"/>
    <x v="19"/>
    <x v="0"/>
    <x v="1"/>
    <n v="0.14000000000000001"/>
    <x v="2"/>
  </r>
  <r>
    <x v="2"/>
    <x v="20"/>
    <x v="2"/>
    <x v="1"/>
    <n v="1.38E-2"/>
    <x v="2"/>
  </r>
  <r>
    <x v="2"/>
    <x v="20"/>
    <x v="0"/>
    <x v="1"/>
    <n v="1.4999999999999999E-2"/>
    <x v="2"/>
  </r>
  <r>
    <x v="2"/>
    <x v="21"/>
    <x v="2"/>
    <x v="1"/>
    <n v="0.1288"/>
    <x v="2"/>
  </r>
  <r>
    <x v="2"/>
    <x v="21"/>
    <x v="0"/>
    <x v="1"/>
    <n v="0.14000000000000001"/>
    <x v="2"/>
  </r>
  <r>
    <x v="2"/>
    <x v="22"/>
    <x v="2"/>
    <x v="1"/>
    <n v="1.38E-2"/>
    <x v="2"/>
  </r>
  <r>
    <x v="2"/>
    <x v="22"/>
    <x v="0"/>
    <x v="1"/>
    <n v="1.4999999999999999E-2"/>
    <x v="2"/>
  </r>
  <r>
    <x v="2"/>
    <x v="23"/>
    <x v="2"/>
    <x v="1"/>
    <n v="1.38E-2"/>
    <x v="2"/>
  </r>
  <r>
    <x v="2"/>
    <x v="23"/>
    <x v="0"/>
    <x v="1"/>
    <n v="1.4999999999999999E-2"/>
    <x v="2"/>
  </r>
  <r>
    <x v="2"/>
    <x v="25"/>
    <x v="2"/>
    <x v="1"/>
    <n v="1.2880000000000001E-2"/>
    <x v="2"/>
  </r>
  <r>
    <x v="2"/>
    <x v="25"/>
    <x v="0"/>
    <x v="1"/>
    <n v="1.4E-2"/>
    <x v="2"/>
  </r>
  <r>
    <x v="2"/>
    <x v="25"/>
    <x v="14"/>
    <x v="1"/>
    <n v="1.2880000000000001E-2"/>
    <x v="2"/>
  </r>
  <r>
    <x v="2"/>
    <x v="26"/>
    <x v="2"/>
    <x v="1"/>
    <n v="0.11132"/>
    <x v="2"/>
  </r>
  <r>
    <x v="2"/>
    <x v="26"/>
    <x v="0"/>
    <x v="1"/>
    <n v="0.121"/>
    <x v="2"/>
  </r>
  <r>
    <x v="2"/>
    <x v="26"/>
    <x v="14"/>
    <x v="1"/>
    <n v="0.11132"/>
    <x v="2"/>
  </r>
  <r>
    <x v="2"/>
    <x v="27"/>
    <x v="0"/>
    <x v="1"/>
    <n v="1.9E-2"/>
    <x v="2"/>
  </r>
  <r>
    <x v="2"/>
    <x v="28"/>
    <x v="0"/>
    <x v="1"/>
    <n v="1.9E-2"/>
    <x v="2"/>
  </r>
  <r>
    <x v="2"/>
    <x v="29"/>
    <x v="16"/>
    <x v="1"/>
    <n v="4.5999999999999999E-3"/>
    <x v="2"/>
  </r>
  <r>
    <x v="2"/>
    <x v="29"/>
    <x v="17"/>
    <x v="1"/>
    <n v="4.5999999999999999E-3"/>
    <x v="2"/>
  </r>
  <r>
    <x v="2"/>
    <x v="29"/>
    <x v="2"/>
    <x v="1"/>
    <n v="4.5999999999999999E-3"/>
    <x v="2"/>
  </r>
  <r>
    <x v="2"/>
    <x v="29"/>
    <x v="0"/>
    <x v="1"/>
    <n v="5.0000000000000001E-3"/>
    <x v="2"/>
  </r>
  <r>
    <x v="2"/>
    <x v="30"/>
    <x v="0"/>
    <x v="1"/>
    <n v="1.9E-2"/>
    <x v="2"/>
  </r>
  <r>
    <x v="2"/>
    <x v="31"/>
    <x v="16"/>
    <x v="1"/>
    <n v="4.5999999999999999E-3"/>
    <x v="2"/>
  </r>
  <r>
    <x v="2"/>
    <x v="31"/>
    <x v="2"/>
    <x v="1"/>
    <n v="4.5999999999999999E-3"/>
    <x v="2"/>
  </r>
  <r>
    <x v="2"/>
    <x v="31"/>
    <x v="0"/>
    <x v="1"/>
    <n v="5.0000000000000001E-3"/>
    <x v="2"/>
  </r>
  <r>
    <x v="2"/>
    <x v="32"/>
    <x v="0"/>
    <x v="1"/>
    <n v="2"/>
    <x v="2"/>
  </r>
  <r>
    <x v="3"/>
    <x v="11"/>
    <x v="2"/>
    <x v="1"/>
    <n v="0.128"/>
    <x v="2"/>
  </r>
  <r>
    <x v="3"/>
    <x v="11"/>
    <x v="0"/>
    <x v="1"/>
    <n v="0.14000000000000001"/>
    <x v="2"/>
  </r>
  <r>
    <x v="3"/>
    <x v="12"/>
    <x v="2"/>
    <x v="1"/>
    <n v="1.38E-2"/>
    <x v="2"/>
  </r>
  <r>
    <x v="3"/>
    <x v="12"/>
    <x v="0"/>
    <x v="1"/>
    <n v="1.4999999999999999E-2"/>
    <x v="2"/>
  </r>
  <r>
    <x v="3"/>
    <x v="13"/>
    <x v="2"/>
    <x v="1"/>
    <n v="1.38E-2"/>
    <x v="2"/>
  </r>
  <r>
    <x v="3"/>
    <x v="13"/>
    <x v="0"/>
    <x v="1"/>
    <n v="1.4999999999999999E-2"/>
    <x v="2"/>
  </r>
  <r>
    <x v="3"/>
    <x v="6"/>
    <x v="0"/>
    <x v="1"/>
    <n v="0.15"/>
    <x v="2"/>
  </r>
  <r>
    <x v="3"/>
    <x v="14"/>
    <x v="0"/>
    <x v="1"/>
    <n v="0.3"/>
    <x v="2"/>
  </r>
  <r>
    <x v="3"/>
    <x v="15"/>
    <x v="0"/>
    <x v="1"/>
    <n v="7"/>
    <x v="2"/>
  </r>
  <r>
    <x v="3"/>
    <x v="15"/>
    <x v="9"/>
    <x v="1"/>
    <n v="1.4"/>
    <x v="2"/>
  </r>
  <r>
    <x v="3"/>
    <x v="9"/>
    <x v="0"/>
    <x v="1"/>
    <n v="4"/>
    <x v="2"/>
  </r>
  <r>
    <x v="3"/>
    <x v="9"/>
    <x v="10"/>
    <x v="1"/>
    <n v="0.25"/>
    <x v="2"/>
  </r>
  <r>
    <x v="3"/>
    <x v="9"/>
    <x v="11"/>
    <x v="1"/>
    <n v="1.6"/>
    <x v="2"/>
  </r>
  <r>
    <x v="3"/>
    <x v="9"/>
    <x v="12"/>
    <x v="1"/>
    <n v="0.8"/>
    <x v="2"/>
  </r>
  <r>
    <x v="3"/>
    <x v="10"/>
    <x v="0"/>
    <x v="1"/>
    <n v="3.5"/>
    <x v="2"/>
  </r>
  <r>
    <x v="3"/>
    <x v="10"/>
    <x v="10"/>
    <x v="1"/>
    <n v="0.25"/>
    <x v="2"/>
  </r>
  <r>
    <x v="3"/>
    <x v="10"/>
    <x v="11"/>
    <x v="1"/>
    <n v="1.4"/>
    <x v="2"/>
  </r>
  <r>
    <x v="3"/>
    <x v="10"/>
    <x v="12"/>
    <x v="1"/>
    <n v="0.7"/>
    <x v="2"/>
  </r>
  <r>
    <x v="3"/>
    <x v="16"/>
    <x v="2"/>
    <x v="1"/>
    <n v="1.38E-2"/>
    <x v="2"/>
  </r>
  <r>
    <x v="3"/>
    <x v="16"/>
    <x v="0"/>
    <x v="1"/>
    <n v="1.4999999999999999E-2"/>
    <x v="2"/>
  </r>
  <r>
    <x v="3"/>
    <x v="17"/>
    <x v="2"/>
    <x v="1"/>
    <n v="1.38E-2"/>
    <x v="2"/>
  </r>
  <r>
    <x v="3"/>
    <x v="17"/>
    <x v="0"/>
    <x v="1"/>
    <n v="1.4999999999999999E-2"/>
    <x v="2"/>
  </r>
  <r>
    <x v="3"/>
    <x v="18"/>
    <x v="2"/>
    <x v="1"/>
    <n v="1.38E-2"/>
    <x v="2"/>
  </r>
  <r>
    <x v="3"/>
    <x v="18"/>
    <x v="0"/>
    <x v="1"/>
    <n v="1.4999999999999999E-2"/>
    <x v="2"/>
  </r>
  <r>
    <x v="3"/>
    <x v="19"/>
    <x v="2"/>
    <x v="1"/>
    <n v="0.1288"/>
    <x v="2"/>
  </r>
  <r>
    <x v="3"/>
    <x v="19"/>
    <x v="0"/>
    <x v="1"/>
    <n v="0.14000000000000001"/>
    <x v="2"/>
  </r>
  <r>
    <x v="3"/>
    <x v="20"/>
    <x v="2"/>
    <x v="1"/>
    <n v="1.38E-2"/>
    <x v="2"/>
  </r>
  <r>
    <x v="3"/>
    <x v="20"/>
    <x v="0"/>
    <x v="1"/>
    <n v="1.4999999999999999E-2"/>
    <x v="2"/>
  </r>
  <r>
    <x v="3"/>
    <x v="21"/>
    <x v="2"/>
    <x v="1"/>
    <n v="0.1288"/>
    <x v="2"/>
  </r>
  <r>
    <x v="3"/>
    <x v="21"/>
    <x v="0"/>
    <x v="1"/>
    <n v="0.14000000000000001"/>
    <x v="2"/>
  </r>
  <r>
    <x v="3"/>
    <x v="22"/>
    <x v="2"/>
    <x v="1"/>
    <n v="1.38E-2"/>
    <x v="2"/>
  </r>
  <r>
    <x v="3"/>
    <x v="22"/>
    <x v="0"/>
    <x v="1"/>
    <n v="1.4999999999999999E-2"/>
    <x v="2"/>
  </r>
  <r>
    <x v="3"/>
    <x v="23"/>
    <x v="2"/>
    <x v="1"/>
    <n v="1.38E-2"/>
    <x v="2"/>
  </r>
  <r>
    <x v="3"/>
    <x v="23"/>
    <x v="0"/>
    <x v="1"/>
    <n v="1.4999999999999999E-2"/>
    <x v="2"/>
  </r>
  <r>
    <x v="3"/>
    <x v="25"/>
    <x v="2"/>
    <x v="1"/>
    <n v="1.2880000000000001E-2"/>
    <x v="2"/>
  </r>
  <r>
    <x v="3"/>
    <x v="25"/>
    <x v="0"/>
    <x v="1"/>
    <n v="1.4E-2"/>
    <x v="2"/>
  </r>
  <r>
    <x v="3"/>
    <x v="25"/>
    <x v="14"/>
    <x v="1"/>
    <n v="1.2880000000000001E-2"/>
    <x v="2"/>
  </r>
  <r>
    <x v="3"/>
    <x v="26"/>
    <x v="2"/>
    <x v="1"/>
    <n v="0.11132"/>
    <x v="2"/>
  </r>
  <r>
    <x v="3"/>
    <x v="26"/>
    <x v="0"/>
    <x v="1"/>
    <n v="0.121"/>
    <x v="2"/>
  </r>
  <r>
    <x v="3"/>
    <x v="26"/>
    <x v="14"/>
    <x v="1"/>
    <n v="0.11132"/>
    <x v="2"/>
  </r>
  <r>
    <x v="3"/>
    <x v="27"/>
    <x v="0"/>
    <x v="1"/>
    <n v="1.9E-2"/>
    <x v="2"/>
  </r>
  <r>
    <x v="3"/>
    <x v="28"/>
    <x v="0"/>
    <x v="1"/>
    <n v="1.9E-2"/>
    <x v="2"/>
  </r>
  <r>
    <x v="3"/>
    <x v="29"/>
    <x v="16"/>
    <x v="1"/>
    <n v="4.5999999999999999E-3"/>
    <x v="2"/>
  </r>
  <r>
    <x v="3"/>
    <x v="29"/>
    <x v="17"/>
    <x v="1"/>
    <n v="4.5999999999999999E-3"/>
    <x v="2"/>
  </r>
  <r>
    <x v="3"/>
    <x v="29"/>
    <x v="2"/>
    <x v="1"/>
    <n v="4.5999999999999999E-3"/>
    <x v="2"/>
  </r>
  <r>
    <x v="3"/>
    <x v="29"/>
    <x v="0"/>
    <x v="1"/>
    <n v="5.0000000000000001E-3"/>
    <x v="2"/>
  </r>
  <r>
    <x v="3"/>
    <x v="30"/>
    <x v="0"/>
    <x v="1"/>
    <n v="1.9E-2"/>
    <x v="2"/>
  </r>
  <r>
    <x v="3"/>
    <x v="31"/>
    <x v="16"/>
    <x v="1"/>
    <n v="4.5999999999999999E-3"/>
    <x v="2"/>
  </r>
  <r>
    <x v="3"/>
    <x v="31"/>
    <x v="2"/>
    <x v="1"/>
    <n v="4.5999999999999999E-3"/>
    <x v="2"/>
  </r>
  <r>
    <x v="3"/>
    <x v="31"/>
    <x v="0"/>
    <x v="1"/>
    <n v="5.0000000000000001E-3"/>
    <x v="2"/>
  </r>
  <r>
    <x v="4"/>
    <x v="33"/>
    <x v="0"/>
    <x v="1"/>
    <n v="3.1E-2"/>
    <x v="2"/>
  </r>
  <r>
    <x v="5"/>
    <x v="33"/>
    <x v="0"/>
    <x v="1"/>
    <n v="3.1E-2"/>
    <x v="2"/>
  </r>
  <r>
    <x v="7"/>
    <x v="33"/>
    <x v="0"/>
    <x v="1"/>
    <n v="0.1"/>
    <x v="2"/>
  </r>
  <r>
    <x v="8"/>
    <x v="34"/>
    <x v="0"/>
    <x v="1"/>
    <n v="0.1"/>
    <x v="2"/>
  </r>
  <r>
    <x v="8"/>
    <x v="6"/>
    <x v="0"/>
    <x v="1"/>
    <n v="0.15"/>
    <x v="2"/>
  </r>
  <r>
    <x v="8"/>
    <x v="14"/>
    <x v="0"/>
    <x v="1"/>
    <n v="0.3"/>
    <x v="2"/>
  </r>
  <r>
    <x v="8"/>
    <x v="15"/>
    <x v="0"/>
    <x v="1"/>
    <n v="5"/>
    <x v="2"/>
  </r>
  <r>
    <x v="8"/>
    <x v="15"/>
    <x v="9"/>
    <x v="1"/>
    <n v="1"/>
    <x v="2"/>
  </r>
  <r>
    <x v="8"/>
    <x v="9"/>
    <x v="0"/>
    <x v="1"/>
    <n v="3"/>
    <x v="2"/>
  </r>
  <r>
    <x v="8"/>
    <x v="9"/>
    <x v="11"/>
    <x v="1"/>
    <n v="1.5"/>
    <x v="2"/>
  </r>
  <r>
    <x v="8"/>
    <x v="9"/>
    <x v="12"/>
    <x v="1"/>
    <n v="0.9"/>
    <x v="2"/>
  </r>
  <r>
    <x v="8"/>
    <x v="10"/>
    <x v="0"/>
    <x v="1"/>
    <n v="2.5"/>
    <x v="2"/>
  </r>
  <r>
    <x v="8"/>
    <x v="10"/>
    <x v="11"/>
    <x v="1"/>
    <n v="1.25"/>
    <x v="2"/>
  </r>
  <r>
    <x v="8"/>
    <x v="10"/>
    <x v="12"/>
    <x v="1"/>
    <n v="0.75"/>
    <x v="2"/>
  </r>
  <r>
    <x v="8"/>
    <x v="16"/>
    <x v="0"/>
    <x v="1"/>
    <n v="0.1"/>
    <x v="2"/>
  </r>
  <r>
    <x v="8"/>
    <x v="17"/>
    <x v="0"/>
    <x v="1"/>
    <n v="0.1"/>
    <x v="2"/>
  </r>
  <r>
    <x v="8"/>
    <x v="35"/>
    <x v="0"/>
    <x v="1"/>
    <n v="0.1"/>
    <x v="2"/>
  </r>
  <r>
    <x v="8"/>
    <x v="20"/>
    <x v="0"/>
    <x v="1"/>
    <n v="0.1"/>
    <x v="2"/>
  </r>
  <r>
    <x v="8"/>
    <x v="36"/>
    <x v="0"/>
    <x v="1"/>
    <n v="0.1"/>
    <x v="2"/>
  </r>
  <r>
    <x v="8"/>
    <x v="37"/>
    <x v="0"/>
    <x v="1"/>
    <n v="0.1"/>
    <x v="2"/>
  </r>
  <r>
    <x v="8"/>
    <x v="38"/>
    <x v="0"/>
    <x v="1"/>
    <n v="0.1"/>
    <x v="2"/>
  </r>
  <r>
    <x v="8"/>
    <x v="32"/>
    <x v="0"/>
    <x v="1"/>
    <n v="2"/>
    <x v="2"/>
  </r>
  <r>
    <x v="9"/>
    <x v="7"/>
    <x v="0"/>
    <x v="1"/>
    <n v="6"/>
    <x v="2"/>
  </r>
  <r>
    <x v="9"/>
    <x v="9"/>
    <x v="0"/>
    <x v="1"/>
    <n v="5"/>
    <x v="2"/>
  </r>
  <r>
    <x v="9"/>
    <x v="9"/>
    <x v="4"/>
    <x v="1"/>
    <n v="0.7"/>
    <x v="2"/>
  </r>
  <r>
    <x v="9"/>
    <x v="9"/>
    <x v="5"/>
    <x v="1"/>
    <n v="2.5"/>
    <x v="2"/>
  </r>
  <r>
    <x v="9"/>
    <x v="9"/>
    <x v="6"/>
    <x v="1"/>
    <n v="1.5"/>
    <x v="2"/>
  </r>
  <r>
    <x v="9"/>
    <x v="10"/>
    <x v="0"/>
    <x v="1"/>
    <n v="4.5"/>
    <x v="2"/>
  </r>
  <r>
    <x v="9"/>
    <x v="10"/>
    <x v="5"/>
    <x v="1"/>
    <n v="1.8"/>
    <x v="2"/>
  </r>
  <r>
    <x v="9"/>
    <x v="10"/>
    <x v="6"/>
    <x v="1"/>
    <n v="1.125"/>
    <x v="2"/>
  </r>
  <r>
    <x v="10"/>
    <x v="39"/>
    <x v="19"/>
    <x v="1"/>
    <n v="3"/>
    <x v="2"/>
  </r>
  <r>
    <x v="10"/>
    <x v="39"/>
    <x v="20"/>
    <x v="1"/>
    <n v="1.5"/>
    <x v="2"/>
  </r>
  <r>
    <x v="10"/>
    <x v="39"/>
    <x v="0"/>
    <x v="1"/>
    <n v="5"/>
    <x v="2"/>
  </r>
  <r>
    <x v="10"/>
    <x v="6"/>
    <x v="2"/>
    <x v="1"/>
    <n v="0.105"/>
    <x v="2"/>
  </r>
  <r>
    <x v="10"/>
    <x v="6"/>
    <x v="21"/>
    <x v="1"/>
    <n v="0.105"/>
    <x v="2"/>
  </r>
  <r>
    <x v="10"/>
    <x v="6"/>
    <x v="0"/>
    <x v="1"/>
    <n v="0.15"/>
    <x v="2"/>
  </r>
  <r>
    <x v="10"/>
    <x v="14"/>
    <x v="2"/>
    <x v="1"/>
    <n v="0.105"/>
    <x v="2"/>
  </r>
  <r>
    <x v="10"/>
    <x v="14"/>
    <x v="21"/>
    <x v="1"/>
    <n v="0.105"/>
    <x v="2"/>
  </r>
  <r>
    <x v="10"/>
    <x v="14"/>
    <x v="0"/>
    <x v="1"/>
    <n v="0.35"/>
    <x v="2"/>
  </r>
  <r>
    <x v="10"/>
    <x v="7"/>
    <x v="0"/>
    <x v="1"/>
    <n v="6"/>
    <x v="2"/>
  </r>
  <r>
    <x v="10"/>
    <x v="8"/>
    <x v="0"/>
    <x v="1"/>
    <n v="0.315"/>
    <x v="2"/>
  </r>
  <r>
    <x v="10"/>
    <x v="15"/>
    <x v="0"/>
    <x v="1"/>
    <n v="7"/>
    <x v="2"/>
  </r>
  <r>
    <x v="10"/>
    <x v="15"/>
    <x v="22"/>
    <x v="1"/>
    <n v="4.9000000000000004"/>
    <x v="2"/>
  </r>
  <r>
    <x v="10"/>
    <x v="15"/>
    <x v="23"/>
    <x v="1"/>
    <n v="0.7"/>
    <x v="2"/>
  </r>
  <r>
    <x v="10"/>
    <x v="15"/>
    <x v="24"/>
    <x v="1"/>
    <n v="0.315"/>
    <x v="2"/>
  </r>
  <r>
    <x v="10"/>
    <x v="15"/>
    <x v="25"/>
    <x v="1"/>
    <n v="0.315"/>
    <x v="2"/>
  </r>
  <r>
    <x v="10"/>
    <x v="9"/>
    <x v="0"/>
    <x v="1"/>
    <n v="6"/>
    <x v="2"/>
  </r>
  <r>
    <x v="10"/>
    <x v="9"/>
    <x v="4"/>
    <x v="1"/>
    <n v="0.7"/>
    <x v="2"/>
  </r>
  <r>
    <x v="10"/>
    <x v="9"/>
    <x v="5"/>
    <x v="1"/>
    <n v="3"/>
    <x v="2"/>
  </r>
  <r>
    <x v="10"/>
    <x v="9"/>
    <x v="6"/>
    <x v="1"/>
    <n v="1.5"/>
    <x v="2"/>
  </r>
  <r>
    <x v="10"/>
    <x v="10"/>
    <x v="0"/>
    <x v="1"/>
    <n v="3"/>
    <x v="2"/>
  </r>
  <r>
    <x v="10"/>
    <x v="10"/>
    <x v="26"/>
    <x v="1"/>
    <n v="0.6"/>
    <x v="2"/>
  </r>
  <r>
    <x v="10"/>
    <x v="10"/>
    <x v="5"/>
    <x v="1"/>
    <n v="1.2"/>
    <x v="2"/>
  </r>
  <r>
    <x v="10"/>
    <x v="10"/>
    <x v="6"/>
    <x v="1"/>
    <n v="0.6"/>
    <x v="2"/>
  </r>
  <r>
    <x v="10"/>
    <x v="10"/>
    <x v="27"/>
    <x v="1"/>
    <n v="0.3"/>
    <x v="2"/>
  </r>
  <r>
    <x v="10"/>
    <x v="10"/>
    <x v="28"/>
    <x v="1"/>
    <n v="0.3"/>
    <x v="2"/>
  </r>
  <r>
    <x v="11"/>
    <x v="34"/>
    <x v="163"/>
    <x v="1"/>
    <n v="1.7479999999999999E-2"/>
    <x v="2"/>
  </r>
  <r>
    <x v="11"/>
    <x v="34"/>
    <x v="0"/>
    <x v="1"/>
    <n v="1.9E-2"/>
    <x v="2"/>
  </r>
  <r>
    <x v="11"/>
    <x v="33"/>
    <x v="0"/>
    <x v="1"/>
    <n v="3.1E-2"/>
    <x v="2"/>
  </r>
  <r>
    <x v="11"/>
    <x v="16"/>
    <x v="163"/>
    <x v="1"/>
    <n v="3.2199999999999999E-2"/>
    <x v="2"/>
  </r>
  <r>
    <x v="11"/>
    <x v="16"/>
    <x v="0"/>
    <x v="1"/>
    <n v="3.5000000000000003E-2"/>
    <x v="2"/>
  </r>
  <r>
    <x v="11"/>
    <x v="17"/>
    <x v="163"/>
    <x v="1"/>
    <n v="3.2199999999999999E-2"/>
    <x v="2"/>
  </r>
  <r>
    <x v="11"/>
    <x v="17"/>
    <x v="0"/>
    <x v="1"/>
    <n v="3.5000000000000003E-2"/>
    <x v="2"/>
  </r>
  <r>
    <x v="11"/>
    <x v="35"/>
    <x v="163"/>
    <x v="1"/>
    <n v="3.2199999999999999E-2"/>
    <x v="2"/>
  </r>
  <r>
    <x v="11"/>
    <x v="35"/>
    <x v="0"/>
    <x v="1"/>
    <n v="3.5000000000000003E-2"/>
    <x v="2"/>
  </r>
  <r>
    <x v="11"/>
    <x v="20"/>
    <x v="163"/>
    <x v="1"/>
    <n v="3.2199999999999999E-2"/>
    <x v="2"/>
  </r>
  <r>
    <x v="11"/>
    <x v="20"/>
    <x v="0"/>
    <x v="1"/>
    <n v="3.5000000000000003E-2"/>
    <x v="2"/>
  </r>
  <r>
    <x v="11"/>
    <x v="36"/>
    <x v="163"/>
    <x v="1"/>
    <n v="3.2199999999999999E-2"/>
    <x v="2"/>
  </r>
  <r>
    <x v="11"/>
    <x v="36"/>
    <x v="0"/>
    <x v="1"/>
    <n v="3.5000000000000003E-2"/>
    <x v="2"/>
  </r>
  <r>
    <x v="11"/>
    <x v="40"/>
    <x v="29"/>
    <x v="1"/>
    <n v="4.05"/>
    <x v="2"/>
  </r>
  <r>
    <x v="11"/>
    <x v="40"/>
    <x v="30"/>
    <x v="1"/>
    <n v="3.24"/>
    <x v="2"/>
  </r>
  <r>
    <x v="11"/>
    <x v="40"/>
    <x v="31"/>
    <x v="1"/>
    <n v="3.24"/>
    <x v="2"/>
  </r>
  <r>
    <x v="11"/>
    <x v="40"/>
    <x v="32"/>
    <x v="1"/>
    <n v="1.89"/>
    <x v="2"/>
  </r>
  <r>
    <x v="11"/>
    <x v="40"/>
    <x v="33"/>
    <x v="1"/>
    <n v="1.89"/>
    <x v="2"/>
  </r>
  <r>
    <x v="11"/>
    <x v="40"/>
    <x v="34"/>
    <x v="1"/>
    <n v="1.89"/>
    <x v="2"/>
  </r>
  <r>
    <x v="11"/>
    <x v="40"/>
    <x v="0"/>
    <x v="1"/>
    <n v="27"/>
    <x v="2"/>
  </r>
  <r>
    <x v="11"/>
    <x v="37"/>
    <x v="0"/>
    <x v="1"/>
    <n v="1.9E-2"/>
    <x v="2"/>
  </r>
  <r>
    <x v="11"/>
    <x v="37"/>
    <x v="164"/>
    <x v="1"/>
    <n v="1.7479999999999999E-2"/>
    <x v="2"/>
  </r>
  <r>
    <x v="11"/>
    <x v="29"/>
    <x v="0"/>
    <x v="1"/>
    <n v="0.01"/>
    <x v="2"/>
  </r>
  <r>
    <x v="11"/>
    <x v="29"/>
    <x v="165"/>
    <x v="1"/>
    <n v="9.1999999999999998E-3"/>
    <x v="2"/>
  </r>
  <r>
    <x v="11"/>
    <x v="30"/>
    <x v="0"/>
    <x v="1"/>
    <n v="0.01"/>
    <x v="2"/>
  </r>
  <r>
    <x v="11"/>
    <x v="38"/>
    <x v="0"/>
    <x v="1"/>
    <n v="0.01"/>
    <x v="2"/>
  </r>
  <r>
    <x v="11"/>
    <x v="38"/>
    <x v="165"/>
    <x v="1"/>
    <n v="9.1999999999999998E-3"/>
    <x v="2"/>
  </r>
  <r>
    <x v="11"/>
    <x v="41"/>
    <x v="29"/>
    <x v="1"/>
    <n v="4.95"/>
    <x v="2"/>
  </r>
  <r>
    <x v="11"/>
    <x v="41"/>
    <x v="30"/>
    <x v="1"/>
    <n v="3.96"/>
    <x v="2"/>
  </r>
  <r>
    <x v="11"/>
    <x v="41"/>
    <x v="31"/>
    <x v="1"/>
    <n v="3.96"/>
    <x v="2"/>
  </r>
  <r>
    <x v="11"/>
    <x v="41"/>
    <x v="32"/>
    <x v="1"/>
    <n v="2.31"/>
    <x v="2"/>
  </r>
  <r>
    <x v="11"/>
    <x v="41"/>
    <x v="33"/>
    <x v="1"/>
    <n v="2.31"/>
    <x v="2"/>
  </r>
  <r>
    <x v="11"/>
    <x v="41"/>
    <x v="34"/>
    <x v="1"/>
    <n v="2.31"/>
    <x v="2"/>
  </r>
  <r>
    <x v="11"/>
    <x v="41"/>
    <x v="0"/>
    <x v="1"/>
    <n v="33"/>
    <x v="2"/>
  </r>
  <r>
    <x v="11"/>
    <x v="42"/>
    <x v="29"/>
    <x v="1"/>
    <n v="4.05"/>
    <x v="2"/>
  </r>
  <r>
    <x v="11"/>
    <x v="42"/>
    <x v="30"/>
    <x v="1"/>
    <n v="3.24"/>
    <x v="2"/>
  </r>
  <r>
    <x v="11"/>
    <x v="42"/>
    <x v="31"/>
    <x v="1"/>
    <n v="3.24"/>
    <x v="2"/>
  </r>
  <r>
    <x v="11"/>
    <x v="42"/>
    <x v="32"/>
    <x v="1"/>
    <n v="1.89"/>
    <x v="2"/>
  </r>
  <r>
    <x v="11"/>
    <x v="42"/>
    <x v="33"/>
    <x v="1"/>
    <n v="1.89"/>
    <x v="2"/>
  </r>
  <r>
    <x v="11"/>
    <x v="42"/>
    <x v="34"/>
    <x v="1"/>
    <n v="1.89"/>
    <x v="2"/>
  </r>
  <r>
    <x v="11"/>
    <x v="42"/>
    <x v="0"/>
    <x v="1"/>
    <n v="27"/>
    <x v="2"/>
  </r>
  <r>
    <x v="11"/>
    <x v="43"/>
    <x v="29"/>
    <x v="1"/>
    <n v="0.23"/>
    <x v="2"/>
  </r>
  <r>
    <x v="11"/>
    <x v="43"/>
    <x v="30"/>
    <x v="1"/>
    <n v="0.16"/>
    <x v="2"/>
  </r>
  <r>
    <x v="11"/>
    <x v="43"/>
    <x v="31"/>
    <x v="1"/>
    <n v="0.14000000000000001"/>
    <x v="2"/>
  </r>
  <r>
    <x v="11"/>
    <x v="43"/>
    <x v="32"/>
    <x v="1"/>
    <n v="5.8000000000000003E-2"/>
    <x v="2"/>
  </r>
  <r>
    <x v="11"/>
    <x v="43"/>
    <x v="33"/>
    <x v="1"/>
    <n v="6.3E-2"/>
    <x v="2"/>
  </r>
  <r>
    <x v="11"/>
    <x v="43"/>
    <x v="34"/>
    <x v="1"/>
    <n v="6.8000000000000005E-2"/>
    <x v="2"/>
  </r>
  <r>
    <x v="11"/>
    <x v="43"/>
    <x v="0"/>
    <x v="1"/>
    <n v="0.7"/>
    <x v="2"/>
  </r>
  <r>
    <x v="11"/>
    <x v="0"/>
    <x v="35"/>
    <x v="1"/>
    <n v="0.111"/>
    <x v="2"/>
  </r>
  <r>
    <x v="11"/>
    <x v="0"/>
    <x v="36"/>
    <x v="1"/>
    <n v="8.8800000000000004E-2"/>
    <x v="2"/>
  </r>
  <r>
    <x v="11"/>
    <x v="0"/>
    <x v="37"/>
    <x v="1"/>
    <n v="8.8800000000000004E-2"/>
    <x v="2"/>
  </r>
  <r>
    <x v="11"/>
    <x v="0"/>
    <x v="0"/>
    <x v="1"/>
    <n v="0.74"/>
    <x v="2"/>
  </r>
  <r>
    <x v="11"/>
    <x v="1"/>
    <x v="35"/>
    <x v="1"/>
    <n v="0.111"/>
    <x v="2"/>
  </r>
  <r>
    <x v="11"/>
    <x v="1"/>
    <x v="36"/>
    <x v="1"/>
    <n v="8.8800000000000004E-2"/>
    <x v="2"/>
  </r>
  <r>
    <x v="11"/>
    <x v="1"/>
    <x v="37"/>
    <x v="1"/>
    <n v="8.8800000000000004E-2"/>
    <x v="2"/>
  </r>
  <r>
    <x v="11"/>
    <x v="1"/>
    <x v="0"/>
    <x v="1"/>
    <n v="0.74"/>
    <x v="2"/>
  </r>
  <r>
    <x v="11"/>
    <x v="2"/>
    <x v="38"/>
    <x v="1"/>
    <n v="0.78"/>
    <x v="2"/>
  </r>
  <r>
    <x v="11"/>
    <x v="2"/>
    <x v="39"/>
    <x v="1"/>
    <n v="0.156"/>
    <x v="2"/>
  </r>
  <r>
    <x v="11"/>
    <x v="2"/>
    <x v="40"/>
    <x v="1"/>
    <n v="0.1404"/>
    <x v="2"/>
  </r>
  <r>
    <x v="11"/>
    <x v="2"/>
    <x v="0"/>
    <x v="1"/>
    <n v="1.56"/>
    <x v="2"/>
  </r>
  <r>
    <x v="11"/>
    <x v="3"/>
    <x v="29"/>
    <x v="1"/>
    <n v="0.28799999999999998"/>
    <x v="2"/>
  </r>
  <r>
    <x v="11"/>
    <x v="3"/>
    <x v="30"/>
    <x v="1"/>
    <n v="8.6400000000000005E-2"/>
    <x v="2"/>
  </r>
  <r>
    <x v="11"/>
    <x v="3"/>
    <x v="31"/>
    <x v="1"/>
    <n v="8.6400000000000005E-2"/>
    <x v="2"/>
  </r>
  <r>
    <x v="11"/>
    <x v="3"/>
    <x v="32"/>
    <x v="1"/>
    <n v="5.04E-2"/>
    <x v="2"/>
  </r>
  <r>
    <x v="11"/>
    <x v="3"/>
    <x v="33"/>
    <x v="1"/>
    <n v="5.04E-2"/>
    <x v="2"/>
  </r>
  <r>
    <x v="11"/>
    <x v="3"/>
    <x v="34"/>
    <x v="1"/>
    <n v="5.04E-2"/>
    <x v="2"/>
  </r>
  <r>
    <x v="11"/>
    <x v="3"/>
    <x v="0"/>
    <x v="1"/>
    <n v="0.72"/>
    <x v="2"/>
  </r>
  <r>
    <x v="11"/>
    <x v="4"/>
    <x v="29"/>
    <x v="1"/>
    <n v="0.28799999999999998"/>
    <x v="2"/>
  </r>
  <r>
    <x v="11"/>
    <x v="4"/>
    <x v="30"/>
    <x v="1"/>
    <n v="8.6400000000000005E-2"/>
    <x v="2"/>
  </r>
  <r>
    <x v="11"/>
    <x v="4"/>
    <x v="31"/>
    <x v="1"/>
    <n v="8.6400000000000005E-2"/>
    <x v="2"/>
  </r>
  <r>
    <x v="11"/>
    <x v="4"/>
    <x v="32"/>
    <x v="1"/>
    <n v="5.04E-2"/>
    <x v="2"/>
  </r>
  <r>
    <x v="11"/>
    <x v="4"/>
    <x v="33"/>
    <x v="1"/>
    <n v="5.04E-2"/>
    <x v="2"/>
  </r>
  <r>
    <x v="11"/>
    <x v="4"/>
    <x v="34"/>
    <x v="1"/>
    <n v="5.04E-2"/>
    <x v="2"/>
  </r>
  <r>
    <x v="11"/>
    <x v="4"/>
    <x v="0"/>
    <x v="1"/>
    <n v="0.72"/>
    <x v="2"/>
  </r>
  <r>
    <x v="11"/>
    <x v="5"/>
    <x v="41"/>
    <x v="1"/>
    <n v="0.75"/>
    <x v="2"/>
  </r>
  <r>
    <x v="11"/>
    <x v="5"/>
    <x v="42"/>
    <x v="1"/>
    <n v="0.3125"/>
    <x v="2"/>
  </r>
  <r>
    <x v="11"/>
    <x v="5"/>
    <x v="43"/>
    <x v="1"/>
    <n v="0.125"/>
    <x v="2"/>
  </r>
  <r>
    <x v="11"/>
    <x v="5"/>
    <x v="0"/>
    <x v="1"/>
    <n v="1.25"/>
    <x v="2"/>
  </r>
  <r>
    <x v="12"/>
    <x v="34"/>
    <x v="0"/>
    <x v="1"/>
    <n v="0.04"/>
    <x v="2"/>
  </r>
  <r>
    <x v="12"/>
    <x v="33"/>
    <x v="0"/>
    <x v="1"/>
    <n v="0.04"/>
    <x v="2"/>
  </r>
  <r>
    <x v="12"/>
    <x v="44"/>
    <x v="44"/>
    <x v="1"/>
    <n v="6.9610000000000005E-2"/>
    <x v="2"/>
  </r>
  <r>
    <x v="12"/>
    <x v="44"/>
    <x v="45"/>
    <x v="1"/>
    <n v="0"/>
    <x v="2"/>
  </r>
  <r>
    <x v="12"/>
    <x v="44"/>
    <x v="0"/>
    <x v="1"/>
    <n v="0.25522"/>
    <x v="2"/>
  </r>
  <r>
    <x v="12"/>
    <x v="16"/>
    <x v="0"/>
    <x v="1"/>
    <n v="0.04"/>
    <x v="2"/>
  </r>
  <r>
    <x v="12"/>
    <x v="17"/>
    <x v="0"/>
    <x v="1"/>
    <n v="0.04"/>
    <x v="2"/>
  </r>
  <r>
    <x v="12"/>
    <x v="35"/>
    <x v="0"/>
    <x v="1"/>
    <n v="0.04"/>
    <x v="2"/>
  </r>
  <r>
    <x v="12"/>
    <x v="20"/>
    <x v="0"/>
    <x v="1"/>
    <n v="0.04"/>
    <x v="2"/>
  </r>
  <r>
    <x v="12"/>
    <x v="36"/>
    <x v="0"/>
    <x v="1"/>
    <n v="0.04"/>
    <x v="2"/>
  </r>
  <r>
    <x v="12"/>
    <x v="40"/>
    <x v="0"/>
    <x v="1"/>
    <n v="22"/>
    <x v="2"/>
  </r>
  <r>
    <x v="12"/>
    <x v="37"/>
    <x v="0"/>
    <x v="1"/>
    <n v="1.4999999999999999E-2"/>
    <x v="2"/>
  </r>
  <r>
    <x v="12"/>
    <x v="38"/>
    <x v="0"/>
    <x v="1"/>
    <n v="1.4999999999999999E-2"/>
    <x v="2"/>
  </r>
  <r>
    <x v="12"/>
    <x v="41"/>
    <x v="29"/>
    <x v="1"/>
    <n v="4.95"/>
    <x v="2"/>
  </r>
  <r>
    <x v="12"/>
    <x v="41"/>
    <x v="30"/>
    <x v="1"/>
    <n v="3.96"/>
    <x v="2"/>
  </r>
  <r>
    <x v="12"/>
    <x v="41"/>
    <x v="31"/>
    <x v="1"/>
    <n v="3.96"/>
    <x v="2"/>
  </r>
  <r>
    <x v="12"/>
    <x v="41"/>
    <x v="32"/>
    <x v="1"/>
    <n v="2.31"/>
    <x v="2"/>
  </r>
  <r>
    <x v="12"/>
    <x v="41"/>
    <x v="33"/>
    <x v="1"/>
    <n v="2.31"/>
    <x v="2"/>
  </r>
  <r>
    <x v="12"/>
    <x v="41"/>
    <x v="34"/>
    <x v="1"/>
    <n v="2.31"/>
    <x v="2"/>
  </r>
  <r>
    <x v="12"/>
    <x v="41"/>
    <x v="0"/>
    <x v="1"/>
    <n v="33"/>
    <x v="2"/>
  </r>
  <r>
    <x v="12"/>
    <x v="45"/>
    <x v="0"/>
    <x v="1"/>
    <n v="0"/>
    <x v="2"/>
  </r>
  <r>
    <x v="12"/>
    <x v="42"/>
    <x v="29"/>
    <x v="1"/>
    <n v="4.05"/>
    <x v="2"/>
  </r>
  <r>
    <x v="12"/>
    <x v="42"/>
    <x v="30"/>
    <x v="1"/>
    <n v="3.24"/>
    <x v="2"/>
  </r>
  <r>
    <x v="12"/>
    <x v="42"/>
    <x v="31"/>
    <x v="1"/>
    <n v="3.24"/>
    <x v="2"/>
  </r>
  <r>
    <x v="12"/>
    <x v="42"/>
    <x v="32"/>
    <x v="1"/>
    <n v="1.89"/>
    <x v="2"/>
  </r>
  <r>
    <x v="12"/>
    <x v="42"/>
    <x v="33"/>
    <x v="1"/>
    <n v="1.89"/>
    <x v="2"/>
  </r>
  <r>
    <x v="12"/>
    <x v="42"/>
    <x v="34"/>
    <x v="1"/>
    <n v="1.89"/>
    <x v="2"/>
  </r>
  <r>
    <x v="12"/>
    <x v="42"/>
    <x v="0"/>
    <x v="1"/>
    <n v="27"/>
    <x v="2"/>
  </r>
  <r>
    <x v="12"/>
    <x v="46"/>
    <x v="29"/>
    <x v="1"/>
    <n v="3.3"/>
    <x v="2"/>
  </r>
  <r>
    <x v="12"/>
    <x v="46"/>
    <x v="30"/>
    <x v="1"/>
    <n v="2.64"/>
    <x v="2"/>
  </r>
  <r>
    <x v="12"/>
    <x v="46"/>
    <x v="31"/>
    <x v="1"/>
    <n v="2.64"/>
    <x v="2"/>
  </r>
  <r>
    <x v="12"/>
    <x v="46"/>
    <x v="32"/>
    <x v="1"/>
    <n v="1.54"/>
    <x v="2"/>
  </r>
  <r>
    <x v="12"/>
    <x v="46"/>
    <x v="33"/>
    <x v="1"/>
    <n v="1.54"/>
    <x v="2"/>
  </r>
  <r>
    <x v="12"/>
    <x v="46"/>
    <x v="34"/>
    <x v="1"/>
    <n v="1.54"/>
    <x v="2"/>
  </r>
  <r>
    <x v="12"/>
    <x v="46"/>
    <x v="0"/>
    <x v="1"/>
    <n v="22"/>
    <x v="2"/>
  </r>
  <r>
    <x v="12"/>
    <x v="43"/>
    <x v="29"/>
    <x v="1"/>
    <n v="8.8000000000000007"/>
    <x v="2"/>
  </r>
  <r>
    <x v="12"/>
    <x v="43"/>
    <x v="30"/>
    <x v="1"/>
    <n v="2.64"/>
    <x v="2"/>
  </r>
  <r>
    <x v="12"/>
    <x v="43"/>
    <x v="31"/>
    <x v="1"/>
    <n v="2.64"/>
    <x v="2"/>
  </r>
  <r>
    <x v="12"/>
    <x v="43"/>
    <x v="32"/>
    <x v="1"/>
    <n v="1.54"/>
    <x v="2"/>
  </r>
  <r>
    <x v="12"/>
    <x v="43"/>
    <x v="33"/>
    <x v="1"/>
    <n v="1.54"/>
    <x v="2"/>
  </r>
  <r>
    <x v="12"/>
    <x v="43"/>
    <x v="34"/>
    <x v="1"/>
    <n v="1.54"/>
    <x v="2"/>
  </r>
  <r>
    <x v="12"/>
    <x v="43"/>
    <x v="0"/>
    <x v="1"/>
    <n v="22"/>
    <x v="2"/>
  </r>
  <r>
    <x v="12"/>
    <x v="47"/>
    <x v="38"/>
    <x v="1"/>
    <n v="7.5"/>
    <x v="2"/>
  </r>
  <r>
    <x v="12"/>
    <x v="47"/>
    <x v="39"/>
    <x v="1"/>
    <n v="1.5"/>
    <x v="2"/>
  </r>
  <r>
    <x v="12"/>
    <x v="47"/>
    <x v="40"/>
    <x v="1"/>
    <n v="1.35"/>
    <x v="2"/>
  </r>
  <r>
    <x v="12"/>
    <x v="47"/>
    <x v="0"/>
    <x v="1"/>
    <n v="15"/>
    <x v="2"/>
  </r>
  <r>
    <x v="12"/>
    <x v="48"/>
    <x v="29"/>
    <x v="1"/>
    <n v="1.0349999999999999"/>
    <x v="2"/>
  </r>
  <r>
    <x v="12"/>
    <x v="48"/>
    <x v="30"/>
    <x v="1"/>
    <n v="0.82799999999999996"/>
    <x v="2"/>
  </r>
  <r>
    <x v="12"/>
    <x v="48"/>
    <x v="31"/>
    <x v="1"/>
    <n v="0.82799999999999996"/>
    <x v="2"/>
  </r>
  <r>
    <x v="12"/>
    <x v="48"/>
    <x v="32"/>
    <x v="1"/>
    <n v="0.48299999999999998"/>
    <x v="2"/>
  </r>
  <r>
    <x v="12"/>
    <x v="48"/>
    <x v="33"/>
    <x v="1"/>
    <n v="0.48299999999999998"/>
    <x v="2"/>
  </r>
  <r>
    <x v="12"/>
    <x v="48"/>
    <x v="34"/>
    <x v="1"/>
    <n v="0.48299999999999998"/>
    <x v="2"/>
  </r>
  <r>
    <x v="12"/>
    <x v="48"/>
    <x v="0"/>
    <x v="1"/>
    <n v="6.9"/>
    <x v="2"/>
  </r>
  <r>
    <x v="12"/>
    <x v="0"/>
    <x v="35"/>
    <x v="1"/>
    <n v="1.1850000000000001"/>
    <x v="2"/>
  </r>
  <r>
    <x v="12"/>
    <x v="0"/>
    <x v="36"/>
    <x v="1"/>
    <n v="0.94799999999999995"/>
    <x v="2"/>
  </r>
  <r>
    <x v="12"/>
    <x v="0"/>
    <x v="37"/>
    <x v="1"/>
    <n v="0.94799999999999995"/>
    <x v="2"/>
  </r>
  <r>
    <x v="12"/>
    <x v="0"/>
    <x v="0"/>
    <x v="1"/>
    <n v="7.9"/>
    <x v="2"/>
  </r>
  <r>
    <x v="12"/>
    <x v="1"/>
    <x v="35"/>
    <x v="1"/>
    <n v="1.1850000000000001"/>
    <x v="2"/>
  </r>
  <r>
    <x v="12"/>
    <x v="1"/>
    <x v="36"/>
    <x v="1"/>
    <n v="0.94799999999999995"/>
    <x v="2"/>
  </r>
  <r>
    <x v="12"/>
    <x v="1"/>
    <x v="37"/>
    <x v="1"/>
    <n v="0.94799999999999995"/>
    <x v="2"/>
  </r>
  <r>
    <x v="12"/>
    <x v="1"/>
    <x v="0"/>
    <x v="1"/>
    <n v="7.9"/>
    <x v="2"/>
  </r>
  <r>
    <x v="12"/>
    <x v="2"/>
    <x v="38"/>
    <x v="1"/>
    <n v="7.5"/>
    <x v="2"/>
  </r>
  <r>
    <x v="12"/>
    <x v="2"/>
    <x v="39"/>
    <x v="1"/>
    <n v="1.5"/>
    <x v="2"/>
  </r>
  <r>
    <x v="12"/>
    <x v="2"/>
    <x v="40"/>
    <x v="1"/>
    <n v="1.35"/>
    <x v="2"/>
  </r>
  <r>
    <x v="12"/>
    <x v="2"/>
    <x v="0"/>
    <x v="1"/>
    <n v="15"/>
    <x v="2"/>
  </r>
  <r>
    <x v="12"/>
    <x v="3"/>
    <x v="29"/>
    <x v="1"/>
    <n v="2.76"/>
    <x v="2"/>
  </r>
  <r>
    <x v="12"/>
    <x v="3"/>
    <x v="30"/>
    <x v="1"/>
    <n v="0.82799999999999996"/>
    <x v="2"/>
  </r>
  <r>
    <x v="12"/>
    <x v="3"/>
    <x v="31"/>
    <x v="1"/>
    <n v="0.82799999999999996"/>
    <x v="2"/>
  </r>
  <r>
    <x v="12"/>
    <x v="3"/>
    <x v="32"/>
    <x v="1"/>
    <n v="0.48299999999999998"/>
    <x v="2"/>
  </r>
  <r>
    <x v="12"/>
    <x v="3"/>
    <x v="33"/>
    <x v="1"/>
    <n v="0.48299999999999998"/>
    <x v="2"/>
  </r>
  <r>
    <x v="12"/>
    <x v="3"/>
    <x v="34"/>
    <x v="1"/>
    <n v="0.48299999999999998"/>
    <x v="2"/>
  </r>
  <r>
    <x v="12"/>
    <x v="3"/>
    <x v="0"/>
    <x v="1"/>
    <n v="6.9"/>
    <x v="2"/>
  </r>
  <r>
    <x v="12"/>
    <x v="4"/>
    <x v="29"/>
    <x v="1"/>
    <n v="2.76"/>
    <x v="2"/>
  </r>
  <r>
    <x v="12"/>
    <x v="4"/>
    <x v="30"/>
    <x v="1"/>
    <n v="0.82799999999999996"/>
    <x v="2"/>
  </r>
  <r>
    <x v="12"/>
    <x v="4"/>
    <x v="31"/>
    <x v="1"/>
    <n v="0.82799999999999996"/>
    <x v="2"/>
  </r>
  <r>
    <x v="12"/>
    <x v="4"/>
    <x v="32"/>
    <x v="1"/>
    <n v="0.48299999999999998"/>
    <x v="2"/>
  </r>
  <r>
    <x v="12"/>
    <x v="4"/>
    <x v="33"/>
    <x v="1"/>
    <n v="0.48299999999999998"/>
    <x v="2"/>
  </r>
  <r>
    <x v="12"/>
    <x v="4"/>
    <x v="34"/>
    <x v="1"/>
    <n v="0.48299999999999998"/>
    <x v="2"/>
  </r>
  <r>
    <x v="12"/>
    <x v="4"/>
    <x v="0"/>
    <x v="1"/>
    <n v="6.9"/>
    <x v="2"/>
  </r>
  <r>
    <x v="12"/>
    <x v="5"/>
    <x v="41"/>
    <x v="1"/>
    <n v="7.2"/>
    <x v="2"/>
  </r>
  <r>
    <x v="12"/>
    <x v="5"/>
    <x v="42"/>
    <x v="1"/>
    <n v="3"/>
    <x v="2"/>
  </r>
  <r>
    <x v="12"/>
    <x v="5"/>
    <x v="43"/>
    <x v="1"/>
    <n v="1.2"/>
    <x v="2"/>
  </r>
  <r>
    <x v="12"/>
    <x v="5"/>
    <x v="0"/>
    <x v="1"/>
    <n v="12"/>
    <x v="2"/>
  </r>
  <r>
    <x v="13"/>
    <x v="34"/>
    <x v="0"/>
    <x v="1"/>
    <n v="0"/>
    <x v="2"/>
  </r>
  <r>
    <x v="13"/>
    <x v="41"/>
    <x v="0"/>
    <x v="1"/>
    <n v="0"/>
    <x v="2"/>
  </r>
  <r>
    <x v="13"/>
    <x v="42"/>
    <x v="0"/>
    <x v="1"/>
    <n v="0"/>
    <x v="2"/>
  </r>
  <r>
    <x v="13"/>
    <x v="46"/>
    <x v="0"/>
    <x v="1"/>
    <n v="0"/>
    <x v="2"/>
  </r>
  <r>
    <x v="13"/>
    <x v="43"/>
    <x v="0"/>
    <x v="1"/>
    <n v="0"/>
    <x v="2"/>
  </r>
  <r>
    <x v="13"/>
    <x v="48"/>
    <x v="0"/>
    <x v="1"/>
    <n v="0"/>
    <x v="2"/>
  </r>
  <r>
    <x v="14"/>
    <x v="11"/>
    <x v="2"/>
    <x v="1"/>
    <n v="9.1999999999999998E-2"/>
    <x v="2"/>
  </r>
  <r>
    <x v="14"/>
    <x v="11"/>
    <x v="0"/>
    <x v="1"/>
    <n v="0.1"/>
    <x v="2"/>
  </r>
  <r>
    <x v="14"/>
    <x v="12"/>
    <x v="2"/>
    <x v="1"/>
    <n v="1.38E-2"/>
    <x v="2"/>
  </r>
  <r>
    <x v="14"/>
    <x v="12"/>
    <x v="0"/>
    <x v="1"/>
    <n v="1.4999999999999999E-2"/>
    <x v="2"/>
  </r>
  <r>
    <x v="14"/>
    <x v="13"/>
    <x v="2"/>
    <x v="1"/>
    <n v="1.38E-2"/>
    <x v="2"/>
  </r>
  <r>
    <x v="14"/>
    <x v="13"/>
    <x v="0"/>
    <x v="1"/>
    <n v="1.4999999999999999E-2"/>
    <x v="2"/>
  </r>
  <r>
    <x v="14"/>
    <x v="6"/>
    <x v="0"/>
    <x v="1"/>
    <n v="0.15"/>
    <x v="2"/>
  </r>
  <r>
    <x v="14"/>
    <x v="14"/>
    <x v="0"/>
    <x v="1"/>
    <n v="0.4"/>
    <x v="2"/>
  </r>
  <r>
    <x v="14"/>
    <x v="8"/>
    <x v="0"/>
    <x v="1"/>
    <n v="0.35"/>
    <x v="2"/>
  </r>
  <r>
    <x v="14"/>
    <x v="15"/>
    <x v="0"/>
    <x v="1"/>
    <n v="7"/>
    <x v="2"/>
  </r>
  <r>
    <x v="14"/>
    <x v="15"/>
    <x v="9"/>
    <x v="1"/>
    <n v="1.4"/>
    <x v="2"/>
  </r>
  <r>
    <x v="14"/>
    <x v="9"/>
    <x v="0"/>
    <x v="1"/>
    <n v="5"/>
    <x v="2"/>
  </r>
  <r>
    <x v="14"/>
    <x v="9"/>
    <x v="10"/>
    <x v="1"/>
    <n v="0.25"/>
    <x v="2"/>
  </r>
  <r>
    <x v="14"/>
    <x v="9"/>
    <x v="11"/>
    <x v="1"/>
    <n v="2"/>
    <x v="2"/>
  </r>
  <r>
    <x v="14"/>
    <x v="9"/>
    <x v="12"/>
    <x v="1"/>
    <n v="1.25"/>
    <x v="2"/>
  </r>
  <r>
    <x v="14"/>
    <x v="10"/>
    <x v="0"/>
    <x v="1"/>
    <n v="3.5"/>
    <x v="2"/>
  </r>
  <r>
    <x v="14"/>
    <x v="10"/>
    <x v="10"/>
    <x v="1"/>
    <n v="0.25"/>
    <x v="2"/>
  </r>
  <r>
    <x v="14"/>
    <x v="10"/>
    <x v="11"/>
    <x v="1"/>
    <n v="1.4"/>
    <x v="2"/>
  </r>
  <r>
    <x v="14"/>
    <x v="10"/>
    <x v="12"/>
    <x v="1"/>
    <n v="0.875"/>
    <x v="2"/>
  </r>
  <r>
    <x v="14"/>
    <x v="16"/>
    <x v="2"/>
    <x v="1"/>
    <n v="1.38E-2"/>
    <x v="2"/>
  </r>
  <r>
    <x v="14"/>
    <x v="16"/>
    <x v="0"/>
    <x v="1"/>
    <n v="1.4999999999999999E-2"/>
    <x v="2"/>
  </r>
  <r>
    <x v="14"/>
    <x v="17"/>
    <x v="2"/>
    <x v="1"/>
    <n v="1.38E-2"/>
    <x v="2"/>
  </r>
  <r>
    <x v="14"/>
    <x v="17"/>
    <x v="0"/>
    <x v="1"/>
    <n v="1.4999999999999999E-2"/>
    <x v="2"/>
  </r>
  <r>
    <x v="14"/>
    <x v="18"/>
    <x v="2"/>
    <x v="1"/>
    <n v="1.38E-2"/>
    <x v="2"/>
  </r>
  <r>
    <x v="14"/>
    <x v="18"/>
    <x v="0"/>
    <x v="1"/>
    <n v="1.4999999999999999E-2"/>
    <x v="2"/>
  </r>
  <r>
    <x v="14"/>
    <x v="19"/>
    <x v="2"/>
    <x v="1"/>
    <n v="0.1288"/>
    <x v="2"/>
  </r>
  <r>
    <x v="14"/>
    <x v="19"/>
    <x v="0"/>
    <x v="1"/>
    <n v="0.14000000000000001"/>
    <x v="2"/>
  </r>
  <r>
    <x v="14"/>
    <x v="20"/>
    <x v="2"/>
    <x v="1"/>
    <n v="1.38E-2"/>
    <x v="2"/>
  </r>
  <r>
    <x v="14"/>
    <x v="20"/>
    <x v="0"/>
    <x v="1"/>
    <n v="1.4999999999999999E-2"/>
    <x v="2"/>
  </r>
  <r>
    <x v="14"/>
    <x v="21"/>
    <x v="2"/>
    <x v="1"/>
    <n v="0.1288"/>
    <x v="2"/>
  </r>
  <r>
    <x v="14"/>
    <x v="21"/>
    <x v="0"/>
    <x v="1"/>
    <n v="0.14000000000000001"/>
    <x v="2"/>
  </r>
  <r>
    <x v="14"/>
    <x v="22"/>
    <x v="2"/>
    <x v="1"/>
    <n v="1.38E-2"/>
    <x v="2"/>
  </r>
  <r>
    <x v="14"/>
    <x v="22"/>
    <x v="0"/>
    <x v="1"/>
    <n v="1.4999999999999999E-2"/>
    <x v="2"/>
  </r>
  <r>
    <x v="14"/>
    <x v="23"/>
    <x v="2"/>
    <x v="1"/>
    <n v="1.38E-2"/>
    <x v="2"/>
  </r>
  <r>
    <x v="14"/>
    <x v="23"/>
    <x v="0"/>
    <x v="1"/>
    <n v="1.4999999999999999E-2"/>
    <x v="2"/>
  </r>
  <r>
    <x v="14"/>
    <x v="25"/>
    <x v="2"/>
    <x v="1"/>
    <n v="1.2880000000000001E-2"/>
    <x v="2"/>
  </r>
  <r>
    <x v="14"/>
    <x v="25"/>
    <x v="0"/>
    <x v="1"/>
    <n v="1.4E-2"/>
    <x v="2"/>
  </r>
  <r>
    <x v="14"/>
    <x v="25"/>
    <x v="14"/>
    <x v="1"/>
    <n v="1.2880000000000001E-2"/>
    <x v="2"/>
  </r>
  <r>
    <x v="14"/>
    <x v="26"/>
    <x v="2"/>
    <x v="1"/>
    <n v="0.11132"/>
    <x v="2"/>
  </r>
  <r>
    <x v="14"/>
    <x v="26"/>
    <x v="0"/>
    <x v="1"/>
    <n v="0.121"/>
    <x v="2"/>
  </r>
  <r>
    <x v="14"/>
    <x v="26"/>
    <x v="14"/>
    <x v="1"/>
    <n v="0.11132"/>
    <x v="2"/>
  </r>
  <r>
    <x v="14"/>
    <x v="27"/>
    <x v="0"/>
    <x v="1"/>
    <n v="1.9E-2"/>
    <x v="2"/>
  </r>
  <r>
    <x v="14"/>
    <x v="28"/>
    <x v="0"/>
    <x v="1"/>
    <n v="1.9E-2"/>
    <x v="2"/>
  </r>
  <r>
    <x v="14"/>
    <x v="29"/>
    <x v="16"/>
    <x v="1"/>
    <n v="5.4999999999999997E-3"/>
    <x v="2"/>
  </r>
  <r>
    <x v="14"/>
    <x v="29"/>
    <x v="17"/>
    <x v="1"/>
    <n v="5.4999999999999997E-3"/>
    <x v="2"/>
  </r>
  <r>
    <x v="14"/>
    <x v="29"/>
    <x v="2"/>
    <x v="1"/>
    <n v="5.4999999999999997E-3"/>
    <x v="2"/>
  </r>
  <r>
    <x v="14"/>
    <x v="29"/>
    <x v="0"/>
    <x v="1"/>
    <n v="6.0000000000000001E-3"/>
    <x v="2"/>
  </r>
  <r>
    <x v="14"/>
    <x v="30"/>
    <x v="0"/>
    <x v="1"/>
    <n v="1.9E-2"/>
    <x v="2"/>
  </r>
  <r>
    <x v="14"/>
    <x v="31"/>
    <x v="16"/>
    <x v="1"/>
    <n v="5.4999999999999997E-3"/>
    <x v="2"/>
  </r>
  <r>
    <x v="14"/>
    <x v="31"/>
    <x v="2"/>
    <x v="1"/>
    <n v="5.4999999999999997E-3"/>
    <x v="2"/>
  </r>
  <r>
    <x v="14"/>
    <x v="31"/>
    <x v="0"/>
    <x v="1"/>
    <n v="6.0000000000000001E-3"/>
    <x v="2"/>
  </r>
  <r>
    <x v="14"/>
    <x v="32"/>
    <x v="0"/>
    <x v="1"/>
    <n v="4"/>
    <x v="2"/>
  </r>
  <r>
    <x v="15"/>
    <x v="11"/>
    <x v="2"/>
    <x v="1"/>
    <n v="9.1999999999999998E-2"/>
    <x v="2"/>
  </r>
  <r>
    <x v="15"/>
    <x v="11"/>
    <x v="0"/>
    <x v="1"/>
    <n v="0.1"/>
    <x v="2"/>
  </r>
  <r>
    <x v="15"/>
    <x v="12"/>
    <x v="2"/>
    <x v="1"/>
    <n v="1.38E-2"/>
    <x v="2"/>
  </r>
  <r>
    <x v="15"/>
    <x v="12"/>
    <x v="0"/>
    <x v="1"/>
    <n v="1.4999999999999999E-2"/>
    <x v="2"/>
  </r>
  <r>
    <x v="15"/>
    <x v="13"/>
    <x v="2"/>
    <x v="1"/>
    <n v="1.38E-2"/>
    <x v="2"/>
  </r>
  <r>
    <x v="15"/>
    <x v="13"/>
    <x v="0"/>
    <x v="1"/>
    <n v="1.4999999999999999E-2"/>
    <x v="2"/>
  </r>
  <r>
    <x v="15"/>
    <x v="6"/>
    <x v="0"/>
    <x v="1"/>
    <n v="0.15"/>
    <x v="2"/>
  </r>
  <r>
    <x v="15"/>
    <x v="14"/>
    <x v="0"/>
    <x v="1"/>
    <n v="0.4"/>
    <x v="2"/>
  </r>
  <r>
    <x v="15"/>
    <x v="8"/>
    <x v="0"/>
    <x v="1"/>
    <n v="0.35"/>
    <x v="2"/>
  </r>
  <r>
    <x v="15"/>
    <x v="15"/>
    <x v="0"/>
    <x v="1"/>
    <n v="7"/>
    <x v="2"/>
  </r>
  <r>
    <x v="15"/>
    <x v="15"/>
    <x v="9"/>
    <x v="1"/>
    <n v="1.4"/>
    <x v="2"/>
  </r>
  <r>
    <x v="15"/>
    <x v="9"/>
    <x v="0"/>
    <x v="1"/>
    <n v="5"/>
    <x v="2"/>
  </r>
  <r>
    <x v="15"/>
    <x v="9"/>
    <x v="10"/>
    <x v="1"/>
    <n v="0.25"/>
    <x v="2"/>
  </r>
  <r>
    <x v="15"/>
    <x v="9"/>
    <x v="11"/>
    <x v="1"/>
    <n v="2"/>
    <x v="2"/>
  </r>
  <r>
    <x v="15"/>
    <x v="9"/>
    <x v="12"/>
    <x v="1"/>
    <n v="1.25"/>
    <x v="2"/>
  </r>
  <r>
    <x v="15"/>
    <x v="10"/>
    <x v="0"/>
    <x v="1"/>
    <n v="3.5"/>
    <x v="2"/>
  </r>
  <r>
    <x v="15"/>
    <x v="10"/>
    <x v="10"/>
    <x v="1"/>
    <n v="0.25"/>
    <x v="2"/>
  </r>
  <r>
    <x v="15"/>
    <x v="10"/>
    <x v="11"/>
    <x v="1"/>
    <n v="1.4"/>
    <x v="2"/>
  </r>
  <r>
    <x v="15"/>
    <x v="10"/>
    <x v="12"/>
    <x v="1"/>
    <n v="0.875"/>
    <x v="2"/>
  </r>
  <r>
    <x v="15"/>
    <x v="16"/>
    <x v="2"/>
    <x v="1"/>
    <n v="1.38E-2"/>
    <x v="2"/>
  </r>
  <r>
    <x v="15"/>
    <x v="16"/>
    <x v="0"/>
    <x v="1"/>
    <n v="1.4999999999999999E-2"/>
    <x v="2"/>
  </r>
  <r>
    <x v="15"/>
    <x v="17"/>
    <x v="2"/>
    <x v="1"/>
    <n v="1.38E-2"/>
    <x v="2"/>
  </r>
  <r>
    <x v="15"/>
    <x v="17"/>
    <x v="0"/>
    <x v="1"/>
    <n v="1.4999999999999999E-2"/>
    <x v="2"/>
  </r>
  <r>
    <x v="15"/>
    <x v="18"/>
    <x v="2"/>
    <x v="1"/>
    <n v="1.38E-2"/>
    <x v="2"/>
  </r>
  <r>
    <x v="15"/>
    <x v="18"/>
    <x v="0"/>
    <x v="1"/>
    <n v="1.4999999999999999E-2"/>
    <x v="2"/>
  </r>
  <r>
    <x v="15"/>
    <x v="19"/>
    <x v="2"/>
    <x v="1"/>
    <n v="0.1288"/>
    <x v="2"/>
  </r>
  <r>
    <x v="15"/>
    <x v="19"/>
    <x v="0"/>
    <x v="1"/>
    <n v="0.14000000000000001"/>
    <x v="2"/>
  </r>
  <r>
    <x v="15"/>
    <x v="20"/>
    <x v="2"/>
    <x v="1"/>
    <n v="1.38E-2"/>
    <x v="2"/>
  </r>
  <r>
    <x v="15"/>
    <x v="20"/>
    <x v="0"/>
    <x v="1"/>
    <n v="1.4999999999999999E-2"/>
    <x v="2"/>
  </r>
  <r>
    <x v="15"/>
    <x v="21"/>
    <x v="2"/>
    <x v="1"/>
    <n v="0.1288"/>
    <x v="2"/>
  </r>
  <r>
    <x v="15"/>
    <x v="21"/>
    <x v="0"/>
    <x v="1"/>
    <n v="0.14000000000000001"/>
    <x v="2"/>
  </r>
  <r>
    <x v="15"/>
    <x v="22"/>
    <x v="2"/>
    <x v="1"/>
    <n v="1.38E-2"/>
    <x v="2"/>
  </r>
  <r>
    <x v="15"/>
    <x v="22"/>
    <x v="0"/>
    <x v="1"/>
    <n v="1.4999999999999999E-2"/>
    <x v="2"/>
  </r>
  <r>
    <x v="15"/>
    <x v="23"/>
    <x v="2"/>
    <x v="1"/>
    <n v="1.38E-2"/>
    <x v="2"/>
  </r>
  <r>
    <x v="15"/>
    <x v="23"/>
    <x v="0"/>
    <x v="1"/>
    <n v="1.4999999999999999E-2"/>
    <x v="2"/>
  </r>
  <r>
    <x v="15"/>
    <x v="25"/>
    <x v="2"/>
    <x v="1"/>
    <n v="1.2880000000000001E-2"/>
    <x v="2"/>
  </r>
  <r>
    <x v="15"/>
    <x v="25"/>
    <x v="0"/>
    <x v="1"/>
    <n v="1.4E-2"/>
    <x v="2"/>
  </r>
  <r>
    <x v="15"/>
    <x v="25"/>
    <x v="14"/>
    <x v="1"/>
    <n v="1.2880000000000001E-2"/>
    <x v="2"/>
  </r>
  <r>
    <x v="15"/>
    <x v="26"/>
    <x v="2"/>
    <x v="1"/>
    <n v="0.11132"/>
    <x v="2"/>
  </r>
  <r>
    <x v="15"/>
    <x v="26"/>
    <x v="0"/>
    <x v="1"/>
    <n v="0.121"/>
    <x v="2"/>
  </r>
  <r>
    <x v="15"/>
    <x v="26"/>
    <x v="14"/>
    <x v="1"/>
    <n v="0.11132"/>
    <x v="2"/>
  </r>
  <r>
    <x v="15"/>
    <x v="27"/>
    <x v="0"/>
    <x v="1"/>
    <n v="1.9E-2"/>
    <x v="2"/>
  </r>
  <r>
    <x v="15"/>
    <x v="28"/>
    <x v="0"/>
    <x v="1"/>
    <n v="1.9E-2"/>
    <x v="2"/>
  </r>
  <r>
    <x v="15"/>
    <x v="29"/>
    <x v="16"/>
    <x v="1"/>
    <n v="5.4999999999999997E-3"/>
    <x v="2"/>
  </r>
  <r>
    <x v="15"/>
    <x v="29"/>
    <x v="17"/>
    <x v="1"/>
    <n v="5.4999999999999997E-3"/>
    <x v="2"/>
  </r>
  <r>
    <x v="15"/>
    <x v="29"/>
    <x v="2"/>
    <x v="1"/>
    <n v="5.4999999999999997E-3"/>
    <x v="2"/>
  </r>
  <r>
    <x v="15"/>
    <x v="29"/>
    <x v="0"/>
    <x v="1"/>
    <n v="6.0000000000000001E-3"/>
    <x v="2"/>
  </r>
  <r>
    <x v="15"/>
    <x v="30"/>
    <x v="0"/>
    <x v="1"/>
    <n v="1.9E-2"/>
    <x v="2"/>
  </r>
  <r>
    <x v="15"/>
    <x v="31"/>
    <x v="16"/>
    <x v="1"/>
    <n v="5.4999999999999997E-3"/>
    <x v="2"/>
  </r>
  <r>
    <x v="15"/>
    <x v="31"/>
    <x v="2"/>
    <x v="1"/>
    <n v="5.4999999999999997E-3"/>
    <x v="2"/>
  </r>
  <r>
    <x v="15"/>
    <x v="31"/>
    <x v="0"/>
    <x v="1"/>
    <n v="6.0000000000000001E-3"/>
    <x v="2"/>
  </r>
  <r>
    <x v="15"/>
    <x v="32"/>
    <x v="0"/>
    <x v="1"/>
    <n v="4"/>
    <x v="2"/>
  </r>
  <r>
    <x v="16"/>
    <x v="11"/>
    <x v="2"/>
    <x v="1"/>
    <n v="9.1999999999999998E-2"/>
    <x v="2"/>
  </r>
  <r>
    <x v="16"/>
    <x v="11"/>
    <x v="0"/>
    <x v="1"/>
    <n v="0.1"/>
    <x v="2"/>
  </r>
  <r>
    <x v="16"/>
    <x v="12"/>
    <x v="2"/>
    <x v="1"/>
    <n v="1.38E-2"/>
    <x v="2"/>
  </r>
  <r>
    <x v="16"/>
    <x v="12"/>
    <x v="0"/>
    <x v="1"/>
    <n v="1.4999999999999999E-2"/>
    <x v="2"/>
  </r>
  <r>
    <x v="16"/>
    <x v="13"/>
    <x v="2"/>
    <x v="1"/>
    <n v="1.38E-2"/>
    <x v="2"/>
  </r>
  <r>
    <x v="16"/>
    <x v="13"/>
    <x v="0"/>
    <x v="1"/>
    <n v="1.4999999999999999E-2"/>
    <x v="2"/>
  </r>
  <r>
    <x v="16"/>
    <x v="6"/>
    <x v="0"/>
    <x v="1"/>
    <n v="0.15"/>
    <x v="2"/>
  </r>
  <r>
    <x v="16"/>
    <x v="14"/>
    <x v="0"/>
    <x v="1"/>
    <n v="0.4"/>
    <x v="2"/>
  </r>
  <r>
    <x v="16"/>
    <x v="8"/>
    <x v="0"/>
    <x v="1"/>
    <n v="0.35"/>
    <x v="2"/>
  </r>
  <r>
    <x v="16"/>
    <x v="15"/>
    <x v="0"/>
    <x v="1"/>
    <n v="7"/>
    <x v="2"/>
  </r>
  <r>
    <x v="16"/>
    <x v="15"/>
    <x v="9"/>
    <x v="1"/>
    <n v="1.4"/>
    <x v="2"/>
  </r>
  <r>
    <x v="16"/>
    <x v="9"/>
    <x v="0"/>
    <x v="1"/>
    <n v="5"/>
    <x v="2"/>
  </r>
  <r>
    <x v="16"/>
    <x v="9"/>
    <x v="10"/>
    <x v="1"/>
    <n v="0.25"/>
    <x v="2"/>
  </r>
  <r>
    <x v="16"/>
    <x v="9"/>
    <x v="11"/>
    <x v="1"/>
    <n v="2"/>
    <x v="2"/>
  </r>
  <r>
    <x v="16"/>
    <x v="9"/>
    <x v="12"/>
    <x v="1"/>
    <n v="1.25"/>
    <x v="2"/>
  </r>
  <r>
    <x v="16"/>
    <x v="10"/>
    <x v="0"/>
    <x v="1"/>
    <n v="3.5"/>
    <x v="2"/>
  </r>
  <r>
    <x v="16"/>
    <x v="10"/>
    <x v="10"/>
    <x v="1"/>
    <n v="0.25"/>
    <x v="2"/>
  </r>
  <r>
    <x v="16"/>
    <x v="10"/>
    <x v="11"/>
    <x v="1"/>
    <n v="1.4"/>
    <x v="2"/>
  </r>
  <r>
    <x v="16"/>
    <x v="10"/>
    <x v="12"/>
    <x v="1"/>
    <n v="0.875"/>
    <x v="2"/>
  </r>
  <r>
    <x v="16"/>
    <x v="16"/>
    <x v="2"/>
    <x v="1"/>
    <n v="1.38E-2"/>
    <x v="2"/>
  </r>
  <r>
    <x v="16"/>
    <x v="16"/>
    <x v="0"/>
    <x v="1"/>
    <n v="1.4999999999999999E-2"/>
    <x v="2"/>
  </r>
  <r>
    <x v="16"/>
    <x v="17"/>
    <x v="2"/>
    <x v="1"/>
    <n v="1.38E-2"/>
    <x v="2"/>
  </r>
  <r>
    <x v="16"/>
    <x v="17"/>
    <x v="0"/>
    <x v="1"/>
    <n v="1.4999999999999999E-2"/>
    <x v="2"/>
  </r>
  <r>
    <x v="16"/>
    <x v="18"/>
    <x v="2"/>
    <x v="1"/>
    <n v="1.38E-2"/>
    <x v="2"/>
  </r>
  <r>
    <x v="16"/>
    <x v="18"/>
    <x v="0"/>
    <x v="1"/>
    <n v="1.4999999999999999E-2"/>
    <x v="2"/>
  </r>
  <r>
    <x v="16"/>
    <x v="19"/>
    <x v="2"/>
    <x v="1"/>
    <n v="0.1288"/>
    <x v="2"/>
  </r>
  <r>
    <x v="16"/>
    <x v="19"/>
    <x v="0"/>
    <x v="1"/>
    <n v="0.14000000000000001"/>
    <x v="2"/>
  </r>
  <r>
    <x v="16"/>
    <x v="20"/>
    <x v="2"/>
    <x v="1"/>
    <n v="1.38E-2"/>
    <x v="2"/>
  </r>
  <r>
    <x v="16"/>
    <x v="20"/>
    <x v="0"/>
    <x v="1"/>
    <n v="1.4999999999999999E-2"/>
    <x v="2"/>
  </r>
  <r>
    <x v="16"/>
    <x v="21"/>
    <x v="2"/>
    <x v="1"/>
    <n v="0.1288"/>
    <x v="2"/>
  </r>
  <r>
    <x v="16"/>
    <x v="21"/>
    <x v="0"/>
    <x v="1"/>
    <n v="0.14000000000000001"/>
    <x v="2"/>
  </r>
  <r>
    <x v="16"/>
    <x v="22"/>
    <x v="2"/>
    <x v="1"/>
    <n v="1.38E-2"/>
    <x v="2"/>
  </r>
  <r>
    <x v="16"/>
    <x v="22"/>
    <x v="0"/>
    <x v="1"/>
    <n v="1.4999999999999999E-2"/>
    <x v="2"/>
  </r>
  <r>
    <x v="16"/>
    <x v="23"/>
    <x v="2"/>
    <x v="1"/>
    <n v="1.38E-2"/>
    <x v="2"/>
  </r>
  <r>
    <x v="16"/>
    <x v="23"/>
    <x v="0"/>
    <x v="1"/>
    <n v="1.4999999999999999E-2"/>
    <x v="2"/>
  </r>
  <r>
    <x v="16"/>
    <x v="25"/>
    <x v="2"/>
    <x v="1"/>
    <n v="1.2880000000000001E-2"/>
    <x v="2"/>
  </r>
  <r>
    <x v="16"/>
    <x v="25"/>
    <x v="0"/>
    <x v="1"/>
    <n v="1.4E-2"/>
    <x v="2"/>
  </r>
  <r>
    <x v="16"/>
    <x v="25"/>
    <x v="14"/>
    <x v="1"/>
    <n v="1.2880000000000001E-2"/>
    <x v="2"/>
  </r>
  <r>
    <x v="16"/>
    <x v="26"/>
    <x v="2"/>
    <x v="1"/>
    <n v="0.11132"/>
    <x v="2"/>
  </r>
  <r>
    <x v="16"/>
    <x v="26"/>
    <x v="0"/>
    <x v="1"/>
    <n v="0.121"/>
    <x v="2"/>
  </r>
  <r>
    <x v="16"/>
    <x v="26"/>
    <x v="14"/>
    <x v="1"/>
    <n v="0.11132"/>
    <x v="2"/>
  </r>
  <r>
    <x v="16"/>
    <x v="27"/>
    <x v="0"/>
    <x v="1"/>
    <n v="1.9E-2"/>
    <x v="2"/>
  </r>
  <r>
    <x v="16"/>
    <x v="28"/>
    <x v="0"/>
    <x v="1"/>
    <n v="1.9E-2"/>
    <x v="2"/>
  </r>
  <r>
    <x v="16"/>
    <x v="29"/>
    <x v="16"/>
    <x v="1"/>
    <n v="5.4999999999999997E-3"/>
    <x v="2"/>
  </r>
  <r>
    <x v="16"/>
    <x v="29"/>
    <x v="17"/>
    <x v="1"/>
    <n v="5.4999999999999997E-3"/>
    <x v="2"/>
  </r>
  <r>
    <x v="16"/>
    <x v="29"/>
    <x v="2"/>
    <x v="1"/>
    <n v="5.4999999999999997E-3"/>
    <x v="2"/>
  </r>
  <r>
    <x v="16"/>
    <x v="29"/>
    <x v="0"/>
    <x v="1"/>
    <n v="6.0000000000000001E-3"/>
    <x v="2"/>
  </r>
  <r>
    <x v="16"/>
    <x v="30"/>
    <x v="0"/>
    <x v="1"/>
    <n v="1.9E-2"/>
    <x v="2"/>
  </r>
  <r>
    <x v="16"/>
    <x v="31"/>
    <x v="16"/>
    <x v="1"/>
    <n v="5.4999999999999997E-3"/>
    <x v="2"/>
  </r>
  <r>
    <x v="16"/>
    <x v="31"/>
    <x v="2"/>
    <x v="1"/>
    <n v="5.4999999999999997E-3"/>
    <x v="2"/>
  </r>
  <r>
    <x v="16"/>
    <x v="31"/>
    <x v="0"/>
    <x v="1"/>
    <n v="6.0000000000000001E-3"/>
    <x v="2"/>
  </r>
  <r>
    <x v="16"/>
    <x v="32"/>
    <x v="0"/>
    <x v="1"/>
    <n v="4"/>
    <x v="2"/>
  </r>
  <r>
    <x v="17"/>
    <x v="34"/>
    <x v="163"/>
    <x v="1"/>
    <n v="3.6799999999999999E-2"/>
    <x v="2"/>
  </r>
  <r>
    <x v="17"/>
    <x v="34"/>
    <x v="0"/>
    <x v="1"/>
    <n v="0.04"/>
    <x v="2"/>
  </r>
  <r>
    <x v="17"/>
    <x v="33"/>
    <x v="47"/>
    <x v="1"/>
    <n v="3.6549999999999999E-2"/>
    <x v="2"/>
  </r>
  <r>
    <x v="17"/>
    <x v="33"/>
    <x v="0"/>
    <x v="1"/>
    <n v="4.2999999999999997E-2"/>
    <x v="2"/>
  </r>
  <r>
    <x v="17"/>
    <x v="16"/>
    <x v="163"/>
    <x v="1"/>
    <n v="3.6799999999999999E-2"/>
    <x v="2"/>
  </r>
  <r>
    <x v="17"/>
    <x v="16"/>
    <x v="0"/>
    <x v="1"/>
    <n v="0.04"/>
    <x v="2"/>
  </r>
  <r>
    <x v="17"/>
    <x v="17"/>
    <x v="163"/>
    <x v="1"/>
    <n v="3.6799999999999999E-2"/>
    <x v="2"/>
  </r>
  <r>
    <x v="17"/>
    <x v="17"/>
    <x v="0"/>
    <x v="1"/>
    <n v="0.04"/>
    <x v="2"/>
  </r>
  <r>
    <x v="17"/>
    <x v="35"/>
    <x v="163"/>
    <x v="1"/>
    <n v="3.6799999999999999E-2"/>
    <x v="2"/>
  </r>
  <r>
    <x v="17"/>
    <x v="35"/>
    <x v="0"/>
    <x v="1"/>
    <n v="0.04"/>
    <x v="2"/>
  </r>
  <r>
    <x v="17"/>
    <x v="20"/>
    <x v="163"/>
    <x v="1"/>
    <n v="3.6799999999999999E-2"/>
    <x v="2"/>
  </r>
  <r>
    <x v="17"/>
    <x v="20"/>
    <x v="0"/>
    <x v="1"/>
    <n v="0.04"/>
    <x v="2"/>
  </r>
  <r>
    <x v="17"/>
    <x v="36"/>
    <x v="163"/>
    <x v="1"/>
    <n v="3.6799999999999999E-2"/>
    <x v="2"/>
  </r>
  <r>
    <x v="17"/>
    <x v="36"/>
    <x v="0"/>
    <x v="1"/>
    <n v="0.04"/>
    <x v="2"/>
  </r>
  <r>
    <x v="17"/>
    <x v="40"/>
    <x v="0"/>
    <x v="1"/>
    <n v="0.25"/>
    <x v="2"/>
  </r>
  <r>
    <x v="17"/>
    <x v="40"/>
    <x v="35"/>
    <x v="1"/>
    <n v="0.23749999999999999"/>
    <x v="2"/>
  </r>
  <r>
    <x v="17"/>
    <x v="40"/>
    <x v="36"/>
    <x v="1"/>
    <n v="0.21"/>
    <x v="2"/>
  </r>
  <r>
    <x v="17"/>
    <x v="40"/>
    <x v="48"/>
    <x v="1"/>
    <n v="0.1125"/>
    <x v="2"/>
  </r>
  <r>
    <x v="17"/>
    <x v="40"/>
    <x v="49"/>
    <x v="1"/>
    <n v="0.09"/>
    <x v="2"/>
  </r>
  <r>
    <x v="17"/>
    <x v="40"/>
    <x v="50"/>
    <x v="1"/>
    <n v="0.09"/>
    <x v="2"/>
  </r>
  <r>
    <x v="17"/>
    <x v="40"/>
    <x v="51"/>
    <x v="1"/>
    <n v="0.09"/>
    <x v="2"/>
  </r>
  <r>
    <x v="17"/>
    <x v="37"/>
    <x v="0"/>
    <x v="1"/>
    <n v="1.4999999999999999E-2"/>
    <x v="2"/>
  </r>
  <r>
    <x v="17"/>
    <x v="37"/>
    <x v="164"/>
    <x v="1"/>
    <n v="1.38E-2"/>
    <x v="2"/>
  </r>
  <r>
    <x v="17"/>
    <x v="27"/>
    <x v="0"/>
    <x v="1"/>
    <n v="0.01"/>
    <x v="2"/>
  </r>
  <r>
    <x v="17"/>
    <x v="38"/>
    <x v="0"/>
    <x v="1"/>
    <n v="0.01"/>
    <x v="2"/>
  </r>
  <r>
    <x v="17"/>
    <x v="38"/>
    <x v="165"/>
    <x v="1"/>
    <n v="9.1999999999999998E-3"/>
    <x v="2"/>
  </r>
  <r>
    <x v="17"/>
    <x v="49"/>
    <x v="0"/>
    <x v="1"/>
    <n v="0.25"/>
    <x v="2"/>
  </r>
  <r>
    <x v="17"/>
    <x v="49"/>
    <x v="53"/>
    <x v="1"/>
    <n v="0.23"/>
    <x v="2"/>
  </r>
  <r>
    <x v="19"/>
    <x v="34"/>
    <x v="0"/>
    <x v="1"/>
    <n v="1.4999999999999999E-2"/>
    <x v="2"/>
  </r>
  <r>
    <x v="19"/>
    <x v="33"/>
    <x v="0"/>
    <x v="1"/>
    <n v="0.04"/>
    <x v="2"/>
  </r>
  <r>
    <x v="19"/>
    <x v="16"/>
    <x v="0"/>
    <x v="1"/>
    <n v="1.4999999999999999E-2"/>
    <x v="2"/>
  </r>
  <r>
    <x v="19"/>
    <x v="17"/>
    <x v="0"/>
    <x v="1"/>
    <n v="1.4999999999999999E-2"/>
    <x v="2"/>
  </r>
  <r>
    <x v="19"/>
    <x v="35"/>
    <x v="0"/>
    <x v="1"/>
    <n v="1.4999999999999999E-2"/>
    <x v="2"/>
  </r>
  <r>
    <x v="19"/>
    <x v="20"/>
    <x v="0"/>
    <x v="1"/>
    <n v="1.4999999999999999E-2"/>
    <x v="2"/>
  </r>
  <r>
    <x v="19"/>
    <x v="36"/>
    <x v="0"/>
    <x v="1"/>
    <n v="1.4999999999999999E-2"/>
    <x v="2"/>
  </r>
  <r>
    <x v="19"/>
    <x v="41"/>
    <x v="29"/>
    <x v="1"/>
    <n v="4.95"/>
    <x v="2"/>
  </r>
  <r>
    <x v="19"/>
    <x v="41"/>
    <x v="30"/>
    <x v="1"/>
    <n v="3.96"/>
    <x v="2"/>
  </r>
  <r>
    <x v="19"/>
    <x v="41"/>
    <x v="31"/>
    <x v="1"/>
    <n v="3.96"/>
    <x v="2"/>
  </r>
  <r>
    <x v="19"/>
    <x v="41"/>
    <x v="32"/>
    <x v="1"/>
    <n v="2.31"/>
    <x v="2"/>
  </r>
  <r>
    <x v="19"/>
    <x v="41"/>
    <x v="33"/>
    <x v="1"/>
    <n v="2.31"/>
    <x v="2"/>
  </r>
  <r>
    <x v="19"/>
    <x v="41"/>
    <x v="34"/>
    <x v="1"/>
    <n v="2.31"/>
    <x v="2"/>
  </r>
  <r>
    <x v="19"/>
    <x v="41"/>
    <x v="0"/>
    <x v="1"/>
    <n v="33"/>
    <x v="2"/>
  </r>
  <r>
    <x v="19"/>
    <x v="42"/>
    <x v="29"/>
    <x v="1"/>
    <n v="4.05"/>
    <x v="2"/>
  </r>
  <r>
    <x v="19"/>
    <x v="42"/>
    <x v="30"/>
    <x v="1"/>
    <n v="3.24"/>
    <x v="2"/>
  </r>
  <r>
    <x v="19"/>
    <x v="42"/>
    <x v="31"/>
    <x v="1"/>
    <n v="3.24"/>
    <x v="2"/>
  </r>
  <r>
    <x v="19"/>
    <x v="42"/>
    <x v="32"/>
    <x v="1"/>
    <n v="1.89"/>
    <x v="2"/>
  </r>
  <r>
    <x v="19"/>
    <x v="42"/>
    <x v="33"/>
    <x v="1"/>
    <n v="1.89"/>
    <x v="2"/>
  </r>
  <r>
    <x v="19"/>
    <x v="42"/>
    <x v="34"/>
    <x v="1"/>
    <n v="1.89"/>
    <x v="2"/>
  </r>
  <r>
    <x v="19"/>
    <x v="42"/>
    <x v="0"/>
    <x v="1"/>
    <n v="27"/>
    <x v="2"/>
  </r>
  <r>
    <x v="19"/>
    <x v="43"/>
    <x v="29"/>
    <x v="1"/>
    <n v="8.8000000000000007"/>
    <x v="2"/>
  </r>
  <r>
    <x v="19"/>
    <x v="43"/>
    <x v="30"/>
    <x v="1"/>
    <n v="2.64"/>
    <x v="2"/>
  </r>
  <r>
    <x v="19"/>
    <x v="43"/>
    <x v="31"/>
    <x v="1"/>
    <n v="2.64"/>
    <x v="2"/>
  </r>
  <r>
    <x v="19"/>
    <x v="43"/>
    <x v="32"/>
    <x v="1"/>
    <n v="1.54"/>
    <x v="2"/>
  </r>
  <r>
    <x v="19"/>
    <x v="43"/>
    <x v="33"/>
    <x v="1"/>
    <n v="1.54"/>
    <x v="2"/>
  </r>
  <r>
    <x v="19"/>
    <x v="43"/>
    <x v="34"/>
    <x v="1"/>
    <n v="1.54"/>
    <x v="2"/>
  </r>
  <r>
    <x v="19"/>
    <x v="43"/>
    <x v="0"/>
    <x v="1"/>
    <n v="22"/>
    <x v="2"/>
  </r>
  <r>
    <x v="19"/>
    <x v="0"/>
    <x v="35"/>
    <x v="1"/>
    <n v="0.22800000000000001"/>
    <x v="2"/>
  </r>
  <r>
    <x v="19"/>
    <x v="0"/>
    <x v="36"/>
    <x v="1"/>
    <n v="0.18240000000000001"/>
    <x v="2"/>
  </r>
  <r>
    <x v="19"/>
    <x v="0"/>
    <x v="37"/>
    <x v="1"/>
    <n v="0.18240000000000001"/>
    <x v="2"/>
  </r>
  <r>
    <x v="19"/>
    <x v="0"/>
    <x v="0"/>
    <x v="1"/>
    <n v="1.52"/>
    <x v="2"/>
  </r>
  <r>
    <x v="19"/>
    <x v="1"/>
    <x v="35"/>
    <x v="1"/>
    <n v="0.22800000000000001"/>
    <x v="2"/>
  </r>
  <r>
    <x v="19"/>
    <x v="1"/>
    <x v="36"/>
    <x v="1"/>
    <n v="0.18240000000000001"/>
    <x v="2"/>
  </r>
  <r>
    <x v="19"/>
    <x v="1"/>
    <x v="37"/>
    <x v="1"/>
    <n v="0.18240000000000001"/>
    <x v="2"/>
  </r>
  <r>
    <x v="19"/>
    <x v="1"/>
    <x v="0"/>
    <x v="1"/>
    <n v="1.52"/>
    <x v="2"/>
  </r>
  <r>
    <x v="19"/>
    <x v="2"/>
    <x v="38"/>
    <x v="1"/>
    <n v="1.575"/>
    <x v="2"/>
  </r>
  <r>
    <x v="19"/>
    <x v="2"/>
    <x v="39"/>
    <x v="1"/>
    <n v="0.315"/>
    <x v="2"/>
  </r>
  <r>
    <x v="19"/>
    <x v="2"/>
    <x v="40"/>
    <x v="1"/>
    <n v="0.28349999999999997"/>
    <x v="2"/>
  </r>
  <r>
    <x v="19"/>
    <x v="2"/>
    <x v="0"/>
    <x v="1"/>
    <n v="3.15"/>
    <x v="2"/>
  </r>
  <r>
    <x v="19"/>
    <x v="3"/>
    <x v="29"/>
    <x v="1"/>
    <n v="0.57999999999999996"/>
    <x v="2"/>
  </r>
  <r>
    <x v="19"/>
    <x v="3"/>
    <x v="30"/>
    <x v="1"/>
    <n v="0.17399999999999999"/>
    <x v="2"/>
  </r>
  <r>
    <x v="19"/>
    <x v="3"/>
    <x v="31"/>
    <x v="1"/>
    <n v="0.17399999999999999"/>
    <x v="2"/>
  </r>
  <r>
    <x v="19"/>
    <x v="3"/>
    <x v="32"/>
    <x v="1"/>
    <n v="0.10150000000000001"/>
    <x v="2"/>
  </r>
  <r>
    <x v="19"/>
    <x v="3"/>
    <x v="33"/>
    <x v="1"/>
    <n v="0.10150000000000001"/>
    <x v="2"/>
  </r>
  <r>
    <x v="19"/>
    <x v="3"/>
    <x v="34"/>
    <x v="1"/>
    <n v="0.10150000000000001"/>
    <x v="2"/>
  </r>
  <r>
    <x v="19"/>
    <x v="3"/>
    <x v="0"/>
    <x v="1"/>
    <n v="1.45"/>
    <x v="2"/>
  </r>
  <r>
    <x v="19"/>
    <x v="4"/>
    <x v="29"/>
    <x v="1"/>
    <n v="0.57999999999999996"/>
    <x v="2"/>
  </r>
  <r>
    <x v="19"/>
    <x v="4"/>
    <x v="30"/>
    <x v="1"/>
    <n v="0.17399999999999999"/>
    <x v="2"/>
  </r>
  <r>
    <x v="19"/>
    <x v="4"/>
    <x v="31"/>
    <x v="1"/>
    <n v="0.17399999999999999"/>
    <x v="2"/>
  </r>
  <r>
    <x v="19"/>
    <x v="4"/>
    <x v="32"/>
    <x v="1"/>
    <n v="0.10150000000000001"/>
    <x v="2"/>
  </r>
  <r>
    <x v="19"/>
    <x v="4"/>
    <x v="33"/>
    <x v="1"/>
    <n v="0.10150000000000001"/>
    <x v="2"/>
  </r>
  <r>
    <x v="19"/>
    <x v="4"/>
    <x v="34"/>
    <x v="1"/>
    <n v="0.10150000000000001"/>
    <x v="2"/>
  </r>
  <r>
    <x v="19"/>
    <x v="4"/>
    <x v="0"/>
    <x v="1"/>
    <n v="1.45"/>
    <x v="2"/>
  </r>
  <r>
    <x v="19"/>
    <x v="5"/>
    <x v="41"/>
    <x v="1"/>
    <n v="1.512"/>
    <x v="2"/>
  </r>
  <r>
    <x v="19"/>
    <x v="5"/>
    <x v="42"/>
    <x v="1"/>
    <n v="0.63"/>
    <x v="2"/>
  </r>
  <r>
    <x v="19"/>
    <x v="5"/>
    <x v="43"/>
    <x v="1"/>
    <n v="0.252"/>
    <x v="2"/>
  </r>
  <r>
    <x v="19"/>
    <x v="5"/>
    <x v="0"/>
    <x v="1"/>
    <n v="2.52"/>
    <x v="2"/>
  </r>
  <r>
    <x v="20"/>
    <x v="34"/>
    <x v="0"/>
    <x v="1"/>
    <n v="0.04"/>
    <x v="2"/>
  </r>
  <r>
    <x v="20"/>
    <x v="33"/>
    <x v="47"/>
    <x v="1"/>
    <n v="3.6549999999999999E-2"/>
    <x v="2"/>
  </r>
  <r>
    <x v="20"/>
    <x v="33"/>
    <x v="0"/>
    <x v="1"/>
    <n v="4.2999999999999997E-2"/>
    <x v="2"/>
  </r>
  <r>
    <x v="20"/>
    <x v="16"/>
    <x v="0"/>
    <x v="1"/>
    <n v="0.04"/>
    <x v="2"/>
  </r>
  <r>
    <x v="20"/>
    <x v="17"/>
    <x v="0"/>
    <x v="1"/>
    <n v="0.04"/>
    <x v="2"/>
  </r>
  <r>
    <x v="20"/>
    <x v="35"/>
    <x v="0"/>
    <x v="1"/>
    <n v="0.04"/>
    <x v="2"/>
  </r>
  <r>
    <x v="20"/>
    <x v="20"/>
    <x v="0"/>
    <x v="1"/>
    <n v="0.04"/>
    <x v="2"/>
  </r>
  <r>
    <x v="20"/>
    <x v="36"/>
    <x v="0"/>
    <x v="1"/>
    <n v="0.04"/>
    <x v="2"/>
  </r>
  <r>
    <x v="20"/>
    <x v="40"/>
    <x v="0"/>
    <x v="1"/>
    <n v="0.25"/>
    <x v="2"/>
  </r>
  <r>
    <x v="20"/>
    <x v="40"/>
    <x v="35"/>
    <x v="1"/>
    <n v="0.23749999999999999"/>
    <x v="2"/>
  </r>
  <r>
    <x v="20"/>
    <x v="40"/>
    <x v="36"/>
    <x v="1"/>
    <n v="0.21"/>
    <x v="2"/>
  </r>
  <r>
    <x v="20"/>
    <x v="40"/>
    <x v="48"/>
    <x v="1"/>
    <n v="0.1125"/>
    <x v="2"/>
  </r>
  <r>
    <x v="20"/>
    <x v="40"/>
    <x v="49"/>
    <x v="1"/>
    <n v="0.09"/>
    <x v="2"/>
  </r>
  <r>
    <x v="20"/>
    <x v="40"/>
    <x v="50"/>
    <x v="1"/>
    <n v="0.09"/>
    <x v="2"/>
  </r>
  <r>
    <x v="20"/>
    <x v="40"/>
    <x v="51"/>
    <x v="1"/>
    <n v="0.09"/>
    <x v="2"/>
  </r>
  <r>
    <x v="20"/>
    <x v="37"/>
    <x v="0"/>
    <x v="1"/>
    <n v="1.4999999999999999E-2"/>
    <x v="2"/>
  </r>
  <r>
    <x v="20"/>
    <x v="38"/>
    <x v="0"/>
    <x v="1"/>
    <n v="0.01"/>
    <x v="2"/>
  </r>
  <r>
    <x v="20"/>
    <x v="49"/>
    <x v="0"/>
    <x v="1"/>
    <n v="0.25"/>
    <x v="2"/>
  </r>
  <r>
    <x v="20"/>
    <x v="49"/>
    <x v="53"/>
    <x v="1"/>
    <n v="0.23"/>
    <x v="2"/>
  </r>
  <r>
    <x v="20"/>
    <x v="51"/>
    <x v="0"/>
    <x v="1"/>
    <n v="0.25"/>
    <x v="2"/>
  </r>
  <r>
    <x v="20"/>
    <x v="41"/>
    <x v="35"/>
    <x v="1"/>
    <n v="0.35149999999999998"/>
    <x v="2"/>
  </r>
  <r>
    <x v="20"/>
    <x v="41"/>
    <x v="36"/>
    <x v="1"/>
    <n v="0.31080000000000002"/>
    <x v="2"/>
  </r>
  <r>
    <x v="20"/>
    <x v="41"/>
    <x v="48"/>
    <x v="1"/>
    <n v="0.16650000000000001"/>
    <x v="2"/>
  </r>
  <r>
    <x v="20"/>
    <x v="41"/>
    <x v="56"/>
    <x v="1"/>
    <n v="0"/>
    <x v="2"/>
  </r>
  <r>
    <x v="20"/>
    <x v="41"/>
    <x v="49"/>
    <x v="1"/>
    <n v="0.13320000000000001"/>
    <x v="2"/>
  </r>
  <r>
    <x v="20"/>
    <x v="41"/>
    <x v="50"/>
    <x v="1"/>
    <n v="0.13320000000000001"/>
    <x v="2"/>
  </r>
  <r>
    <x v="20"/>
    <x v="41"/>
    <x v="51"/>
    <x v="1"/>
    <n v="0.13320000000000001"/>
    <x v="2"/>
  </r>
  <r>
    <x v="20"/>
    <x v="41"/>
    <x v="0"/>
    <x v="1"/>
    <n v="0.37"/>
    <x v="2"/>
  </r>
  <r>
    <x v="20"/>
    <x v="42"/>
    <x v="35"/>
    <x v="1"/>
    <n v="0.35149999999999998"/>
    <x v="2"/>
  </r>
  <r>
    <x v="20"/>
    <x v="42"/>
    <x v="36"/>
    <x v="1"/>
    <n v="0.31080000000000002"/>
    <x v="2"/>
  </r>
  <r>
    <x v="20"/>
    <x v="42"/>
    <x v="48"/>
    <x v="1"/>
    <n v="0.16650000000000001"/>
    <x v="2"/>
  </r>
  <r>
    <x v="20"/>
    <x v="42"/>
    <x v="56"/>
    <x v="1"/>
    <n v="0"/>
    <x v="2"/>
  </r>
  <r>
    <x v="20"/>
    <x v="42"/>
    <x v="49"/>
    <x v="1"/>
    <n v="0.13320000000000001"/>
    <x v="2"/>
  </r>
  <r>
    <x v="20"/>
    <x v="42"/>
    <x v="50"/>
    <x v="1"/>
    <n v="0.13320000000000001"/>
    <x v="2"/>
  </r>
  <r>
    <x v="20"/>
    <x v="42"/>
    <x v="51"/>
    <x v="1"/>
    <n v="0.13320000000000001"/>
    <x v="2"/>
  </r>
  <r>
    <x v="20"/>
    <x v="42"/>
    <x v="0"/>
    <x v="1"/>
    <n v="0.37"/>
    <x v="2"/>
  </r>
  <r>
    <x v="20"/>
    <x v="46"/>
    <x v="0"/>
    <x v="1"/>
    <n v="0.25"/>
    <x v="2"/>
  </r>
  <r>
    <x v="20"/>
    <x v="46"/>
    <x v="35"/>
    <x v="1"/>
    <n v="0.23749999999999999"/>
    <x v="2"/>
  </r>
  <r>
    <x v="20"/>
    <x v="46"/>
    <x v="36"/>
    <x v="1"/>
    <n v="0.21"/>
    <x v="2"/>
  </r>
  <r>
    <x v="20"/>
    <x v="46"/>
    <x v="48"/>
    <x v="1"/>
    <n v="0.1125"/>
    <x v="2"/>
  </r>
  <r>
    <x v="20"/>
    <x v="46"/>
    <x v="56"/>
    <x v="1"/>
    <n v="0"/>
    <x v="2"/>
  </r>
  <r>
    <x v="20"/>
    <x v="46"/>
    <x v="49"/>
    <x v="1"/>
    <n v="0.09"/>
    <x v="2"/>
  </r>
  <r>
    <x v="20"/>
    <x v="46"/>
    <x v="50"/>
    <x v="1"/>
    <n v="0.09"/>
    <x v="2"/>
  </r>
  <r>
    <x v="20"/>
    <x v="46"/>
    <x v="51"/>
    <x v="1"/>
    <n v="0.09"/>
    <x v="2"/>
  </r>
  <r>
    <x v="20"/>
    <x v="43"/>
    <x v="57"/>
    <x v="1"/>
    <n v="0.50349999999999995"/>
    <x v="2"/>
  </r>
  <r>
    <x v="20"/>
    <x v="43"/>
    <x v="58"/>
    <x v="1"/>
    <n v="0.44519999999999998"/>
    <x v="2"/>
  </r>
  <r>
    <x v="20"/>
    <x v="43"/>
    <x v="59"/>
    <x v="1"/>
    <n v="0.23849999999999999"/>
    <x v="2"/>
  </r>
  <r>
    <x v="20"/>
    <x v="43"/>
    <x v="60"/>
    <x v="1"/>
    <n v="0.1908"/>
    <x v="2"/>
  </r>
  <r>
    <x v="20"/>
    <x v="43"/>
    <x v="61"/>
    <x v="1"/>
    <n v="0.1908"/>
    <x v="2"/>
  </r>
  <r>
    <x v="20"/>
    <x v="43"/>
    <x v="62"/>
    <x v="1"/>
    <n v="0.1908"/>
    <x v="2"/>
  </r>
  <r>
    <x v="20"/>
    <x v="43"/>
    <x v="0"/>
    <x v="1"/>
    <n v="0.53"/>
    <x v="2"/>
  </r>
  <r>
    <x v="20"/>
    <x v="48"/>
    <x v="0"/>
    <x v="1"/>
    <n v="0.25"/>
    <x v="2"/>
  </r>
  <r>
    <x v="20"/>
    <x v="48"/>
    <x v="35"/>
    <x v="1"/>
    <n v="0.23749999999999999"/>
    <x v="2"/>
  </r>
  <r>
    <x v="20"/>
    <x v="48"/>
    <x v="36"/>
    <x v="1"/>
    <n v="0.21"/>
    <x v="2"/>
  </r>
  <r>
    <x v="20"/>
    <x v="48"/>
    <x v="48"/>
    <x v="1"/>
    <n v="0.1125"/>
    <x v="2"/>
  </r>
  <r>
    <x v="20"/>
    <x v="48"/>
    <x v="56"/>
    <x v="1"/>
    <n v="0"/>
    <x v="2"/>
  </r>
  <r>
    <x v="20"/>
    <x v="48"/>
    <x v="49"/>
    <x v="1"/>
    <n v="0.09"/>
    <x v="2"/>
  </r>
  <r>
    <x v="20"/>
    <x v="48"/>
    <x v="50"/>
    <x v="1"/>
    <n v="0.09"/>
    <x v="2"/>
  </r>
  <r>
    <x v="20"/>
    <x v="48"/>
    <x v="51"/>
    <x v="1"/>
    <n v="0.09"/>
    <x v="2"/>
  </r>
  <r>
    <x v="20"/>
    <x v="0"/>
    <x v="57"/>
    <x v="1"/>
    <n v="0.85499999999999998"/>
    <x v="2"/>
  </r>
  <r>
    <x v="20"/>
    <x v="0"/>
    <x v="58"/>
    <x v="1"/>
    <n v="0.75600000000000001"/>
    <x v="2"/>
  </r>
  <r>
    <x v="20"/>
    <x v="0"/>
    <x v="59"/>
    <x v="1"/>
    <n v="0.40500000000000003"/>
    <x v="2"/>
  </r>
  <r>
    <x v="20"/>
    <x v="0"/>
    <x v="60"/>
    <x v="1"/>
    <n v="0.32400000000000001"/>
    <x v="2"/>
  </r>
  <r>
    <x v="20"/>
    <x v="0"/>
    <x v="61"/>
    <x v="1"/>
    <n v="0.32400000000000001"/>
    <x v="2"/>
  </r>
  <r>
    <x v="20"/>
    <x v="0"/>
    <x v="62"/>
    <x v="1"/>
    <n v="0.32400000000000001"/>
    <x v="2"/>
  </r>
  <r>
    <x v="20"/>
    <x v="0"/>
    <x v="63"/>
    <x v="1"/>
    <n v="0"/>
    <x v="2"/>
  </r>
  <r>
    <x v="20"/>
    <x v="0"/>
    <x v="0"/>
    <x v="1"/>
    <n v="0.9"/>
    <x v="2"/>
  </r>
  <r>
    <x v="20"/>
    <x v="1"/>
    <x v="57"/>
    <x v="1"/>
    <n v="0.85499999999999998"/>
    <x v="2"/>
  </r>
  <r>
    <x v="20"/>
    <x v="1"/>
    <x v="58"/>
    <x v="1"/>
    <n v="0.75600000000000001"/>
    <x v="2"/>
  </r>
  <r>
    <x v="20"/>
    <x v="1"/>
    <x v="59"/>
    <x v="1"/>
    <n v="0.40500000000000003"/>
    <x v="2"/>
  </r>
  <r>
    <x v="20"/>
    <x v="1"/>
    <x v="60"/>
    <x v="1"/>
    <n v="0.32400000000000001"/>
    <x v="2"/>
  </r>
  <r>
    <x v="20"/>
    <x v="1"/>
    <x v="61"/>
    <x v="1"/>
    <n v="0.32400000000000001"/>
    <x v="2"/>
  </r>
  <r>
    <x v="20"/>
    <x v="1"/>
    <x v="62"/>
    <x v="1"/>
    <n v="0.32400000000000001"/>
    <x v="2"/>
  </r>
  <r>
    <x v="20"/>
    <x v="1"/>
    <x v="63"/>
    <x v="1"/>
    <n v="0"/>
    <x v="2"/>
  </r>
  <r>
    <x v="20"/>
    <x v="1"/>
    <x v="0"/>
    <x v="1"/>
    <n v="0.9"/>
    <x v="2"/>
  </r>
  <r>
    <x v="20"/>
    <x v="3"/>
    <x v="29"/>
    <x v="1"/>
    <n v="0.25729999999999997"/>
    <x v="2"/>
  </r>
  <r>
    <x v="20"/>
    <x v="3"/>
    <x v="30"/>
    <x v="1"/>
    <n v="0.1116"/>
    <x v="2"/>
  </r>
  <r>
    <x v="20"/>
    <x v="3"/>
    <x v="31"/>
    <x v="1"/>
    <n v="0.1116"/>
    <x v="2"/>
  </r>
  <r>
    <x v="20"/>
    <x v="3"/>
    <x v="32"/>
    <x v="1"/>
    <n v="0.1116"/>
    <x v="2"/>
  </r>
  <r>
    <x v="20"/>
    <x v="3"/>
    <x v="33"/>
    <x v="1"/>
    <n v="0.1116"/>
    <x v="2"/>
  </r>
  <r>
    <x v="20"/>
    <x v="3"/>
    <x v="34"/>
    <x v="1"/>
    <n v="0.1116"/>
    <x v="2"/>
  </r>
  <r>
    <x v="20"/>
    <x v="3"/>
    <x v="64"/>
    <x v="1"/>
    <n v="0"/>
    <x v="2"/>
  </r>
  <r>
    <x v="20"/>
    <x v="3"/>
    <x v="0"/>
    <x v="1"/>
    <n v="0.31"/>
    <x v="2"/>
  </r>
  <r>
    <x v="20"/>
    <x v="4"/>
    <x v="29"/>
    <x v="1"/>
    <n v="0.25729999999999997"/>
    <x v="2"/>
  </r>
  <r>
    <x v="20"/>
    <x v="4"/>
    <x v="30"/>
    <x v="1"/>
    <n v="0.1116"/>
    <x v="2"/>
  </r>
  <r>
    <x v="20"/>
    <x v="4"/>
    <x v="31"/>
    <x v="1"/>
    <n v="0.1116"/>
    <x v="2"/>
  </r>
  <r>
    <x v="20"/>
    <x v="4"/>
    <x v="32"/>
    <x v="1"/>
    <n v="0.1116"/>
    <x v="2"/>
  </r>
  <r>
    <x v="20"/>
    <x v="4"/>
    <x v="33"/>
    <x v="1"/>
    <n v="0.1116"/>
    <x v="2"/>
  </r>
  <r>
    <x v="20"/>
    <x v="4"/>
    <x v="34"/>
    <x v="1"/>
    <n v="0.1116"/>
    <x v="2"/>
  </r>
  <r>
    <x v="20"/>
    <x v="4"/>
    <x v="64"/>
    <x v="1"/>
    <n v="0"/>
    <x v="2"/>
  </r>
  <r>
    <x v="20"/>
    <x v="4"/>
    <x v="0"/>
    <x v="1"/>
    <n v="0.31"/>
    <x v="2"/>
  </r>
  <r>
    <x v="21"/>
    <x v="139"/>
    <x v="0"/>
    <x v="18"/>
    <n v="1"/>
    <x v="2"/>
  </r>
  <r>
    <x v="21"/>
    <x v="67"/>
    <x v="0"/>
    <x v="7"/>
    <n v="120"/>
    <x v="2"/>
  </r>
  <r>
    <x v="21"/>
    <x v="67"/>
    <x v="2"/>
    <x v="7"/>
    <n v="102"/>
    <x v="2"/>
  </r>
  <r>
    <x v="21"/>
    <x v="69"/>
    <x v="0"/>
    <x v="7"/>
    <n v="7"/>
    <x v="2"/>
  </r>
  <r>
    <x v="21"/>
    <x v="69"/>
    <x v="2"/>
    <x v="7"/>
    <n v="3"/>
    <x v="2"/>
  </r>
  <r>
    <x v="21"/>
    <x v="70"/>
    <x v="77"/>
    <x v="7"/>
    <n v="5.78"/>
    <x v="2"/>
  </r>
  <r>
    <x v="21"/>
    <x v="70"/>
    <x v="78"/>
    <x v="7"/>
    <n v="0"/>
    <x v="2"/>
  </r>
  <r>
    <x v="21"/>
    <x v="70"/>
    <x v="79"/>
    <x v="7"/>
    <n v="2.5"/>
    <x v="2"/>
  </r>
  <r>
    <x v="21"/>
    <x v="70"/>
    <x v="80"/>
    <x v="7"/>
    <n v="3.3"/>
    <x v="2"/>
  </r>
  <r>
    <x v="21"/>
    <x v="70"/>
    <x v="81"/>
    <x v="7"/>
    <n v="5"/>
    <x v="2"/>
  </r>
  <r>
    <x v="21"/>
    <x v="70"/>
    <x v="82"/>
    <x v="7"/>
    <n v="5"/>
    <x v="2"/>
  </r>
  <r>
    <x v="21"/>
    <x v="70"/>
    <x v="0"/>
    <x v="7"/>
    <n v="10"/>
    <x v="2"/>
  </r>
  <r>
    <x v="21"/>
    <x v="70"/>
    <x v="83"/>
    <x v="7"/>
    <n v="0"/>
    <x v="2"/>
  </r>
  <r>
    <x v="21"/>
    <x v="70"/>
    <x v="84"/>
    <x v="7"/>
    <n v="2.5"/>
    <x v="2"/>
  </r>
  <r>
    <x v="21"/>
    <x v="70"/>
    <x v="85"/>
    <x v="7"/>
    <n v="2.4500000000000002"/>
    <x v="2"/>
  </r>
  <r>
    <x v="21"/>
    <x v="70"/>
    <x v="86"/>
    <x v="7"/>
    <n v="1.8"/>
    <x v="2"/>
  </r>
  <r>
    <x v="21"/>
    <x v="70"/>
    <x v="87"/>
    <x v="7"/>
    <n v="1.47"/>
    <x v="2"/>
  </r>
  <r>
    <x v="21"/>
    <x v="71"/>
    <x v="0"/>
    <x v="7"/>
    <n v="0"/>
    <x v="2"/>
  </r>
  <r>
    <x v="21"/>
    <x v="71"/>
    <x v="2"/>
    <x v="7"/>
    <n v="0"/>
    <x v="2"/>
  </r>
  <r>
    <x v="21"/>
    <x v="72"/>
    <x v="0"/>
    <x v="7"/>
    <n v="0"/>
    <x v="2"/>
  </r>
  <r>
    <x v="21"/>
    <x v="72"/>
    <x v="2"/>
    <x v="7"/>
    <n v="0"/>
    <x v="2"/>
  </r>
  <r>
    <x v="21"/>
    <x v="74"/>
    <x v="0"/>
    <x v="7"/>
    <n v="10"/>
    <x v="2"/>
  </r>
  <r>
    <x v="21"/>
    <x v="74"/>
    <x v="2"/>
    <x v="7"/>
    <n v="8.5"/>
    <x v="2"/>
  </r>
  <r>
    <x v="21"/>
    <x v="75"/>
    <x v="0"/>
    <x v="7"/>
    <n v="0.27"/>
    <x v="2"/>
  </r>
  <r>
    <x v="21"/>
    <x v="75"/>
    <x v="2"/>
    <x v="7"/>
    <n v="0.15"/>
    <x v="2"/>
  </r>
  <r>
    <x v="21"/>
    <x v="76"/>
    <x v="0"/>
    <x v="7"/>
    <n v="8"/>
    <x v="2"/>
  </r>
  <r>
    <x v="21"/>
    <x v="76"/>
    <x v="2"/>
    <x v="7"/>
    <n v="0.61099999999999999"/>
    <x v="2"/>
  </r>
  <r>
    <x v="21"/>
    <x v="78"/>
    <x v="0"/>
    <x v="7"/>
    <n v="2.5"/>
    <x v="2"/>
  </r>
  <r>
    <x v="21"/>
    <x v="78"/>
    <x v="2"/>
    <x v="7"/>
    <n v="0.5"/>
    <x v="2"/>
  </r>
  <r>
    <x v="21"/>
    <x v="79"/>
    <x v="0"/>
    <x v="7"/>
    <n v="0"/>
    <x v="2"/>
  </r>
  <r>
    <x v="21"/>
    <x v="79"/>
    <x v="2"/>
    <x v="7"/>
    <n v="0"/>
    <x v="2"/>
  </r>
  <r>
    <x v="21"/>
    <x v="80"/>
    <x v="0"/>
    <x v="7"/>
    <n v="0.1"/>
    <x v="2"/>
  </r>
  <r>
    <x v="21"/>
    <x v="80"/>
    <x v="2"/>
    <x v="7"/>
    <n v="0.05"/>
    <x v="2"/>
  </r>
  <r>
    <x v="21"/>
    <x v="81"/>
    <x v="0"/>
    <x v="7"/>
    <n v="0"/>
    <x v="2"/>
  </r>
  <r>
    <x v="21"/>
    <x v="81"/>
    <x v="2"/>
    <x v="7"/>
    <n v="0"/>
    <x v="2"/>
  </r>
  <r>
    <x v="21"/>
    <x v="82"/>
    <x v="0"/>
    <x v="7"/>
    <n v="1"/>
    <x v="2"/>
  </r>
  <r>
    <x v="21"/>
    <x v="82"/>
    <x v="2"/>
    <x v="7"/>
    <n v="0.5"/>
    <x v="2"/>
  </r>
  <r>
    <x v="21"/>
    <x v="83"/>
    <x v="0"/>
    <x v="7"/>
    <n v="7.9"/>
    <x v="2"/>
  </r>
  <r>
    <x v="21"/>
    <x v="83"/>
    <x v="2"/>
    <x v="7"/>
    <n v="6.7149999999999999"/>
    <x v="2"/>
  </r>
  <r>
    <x v="21"/>
    <x v="84"/>
    <x v="0"/>
    <x v="7"/>
    <n v="0"/>
    <x v="2"/>
  </r>
  <r>
    <x v="21"/>
    <x v="84"/>
    <x v="2"/>
    <x v="7"/>
    <n v="0"/>
    <x v="2"/>
  </r>
  <r>
    <x v="21"/>
    <x v="85"/>
    <x v="0"/>
    <x v="7"/>
    <n v="0"/>
    <x v="2"/>
  </r>
  <r>
    <x v="21"/>
    <x v="86"/>
    <x v="0"/>
    <x v="7"/>
    <n v="1.4"/>
    <x v="2"/>
  </r>
  <r>
    <x v="21"/>
    <x v="86"/>
    <x v="2"/>
    <x v="7"/>
    <n v="1.19"/>
    <x v="2"/>
  </r>
  <r>
    <x v="21"/>
    <x v="88"/>
    <x v="0"/>
    <x v="7"/>
    <n v="1.5"/>
    <x v="2"/>
  </r>
  <r>
    <x v="21"/>
    <x v="88"/>
    <x v="2"/>
    <x v="7"/>
    <n v="1"/>
    <x v="2"/>
  </r>
  <r>
    <x v="21"/>
    <x v="89"/>
    <x v="0"/>
    <x v="7"/>
    <n v="9.5000000000000001E-2"/>
    <x v="2"/>
  </r>
  <r>
    <x v="21"/>
    <x v="89"/>
    <x v="2"/>
    <x v="7"/>
    <n v="8.5000000000000006E-2"/>
    <x v="2"/>
  </r>
  <r>
    <x v="21"/>
    <x v="90"/>
    <x v="0"/>
    <x v="7"/>
    <n v="12"/>
    <x v="2"/>
  </r>
  <r>
    <x v="21"/>
    <x v="90"/>
    <x v="2"/>
    <x v="7"/>
    <n v="6"/>
    <x v="2"/>
  </r>
  <r>
    <x v="21"/>
    <x v="93"/>
    <x v="0"/>
    <x v="11"/>
    <n v="0.3"/>
    <x v="2"/>
  </r>
  <r>
    <x v="21"/>
    <x v="94"/>
    <x v="0"/>
    <x v="11"/>
    <n v="0.13"/>
    <x v="2"/>
  </r>
  <r>
    <x v="21"/>
    <x v="96"/>
    <x v="0"/>
    <x v="11"/>
    <n v="0"/>
    <x v="2"/>
  </r>
  <r>
    <x v="21"/>
    <x v="102"/>
    <x v="72"/>
    <x v="7"/>
    <n v="0"/>
    <x v="2"/>
  </r>
  <r>
    <x v="21"/>
    <x v="102"/>
    <x v="0"/>
    <x v="7"/>
    <n v="58"/>
    <x v="2"/>
  </r>
  <r>
    <x v="21"/>
    <x v="103"/>
    <x v="91"/>
    <x v="1"/>
    <n v="7.4999999999999997E-3"/>
    <x v="2"/>
  </r>
  <r>
    <x v="21"/>
    <x v="103"/>
    <x v="0"/>
    <x v="1"/>
    <n v="0.15"/>
    <x v="2"/>
  </r>
  <r>
    <x v="21"/>
    <x v="104"/>
    <x v="72"/>
    <x v="7"/>
    <n v="0"/>
    <x v="2"/>
  </r>
  <r>
    <x v="21"/>
    <x v="104"/>
    <x v="0"/>
    <x v="7"/>
    <n v="42"/>
    <x v="2"/>
  </r>
  <r>
    <x v="22"/>
    <x v="34"/>
    <x v="0"/>
    <x v="1"/>
    <n v="0.3"/>
    <x v="2"/>
  </r>
  <r>
    <x v="22"/>
    <x v="16"/>
    <x v="0"/>
    <x v="1"/>
    <n v="0.3"/>
    <x v="2"/>
  </r>
  <r>
    <x v="22"/>
    <x v="17"/>
    <x v="0"/>
    <x v="1"/>
    <n v="0.3"/>
    <x v="2"/>
  </r>
  <r>
    <x v="22"/>
    <x v="35"/>
    <x v="0"/>
    <x v="1"/>
    <n v="0.3"/>
    <x v="2"/>
  </r>
  <r>
    <x v="22"/>
    <x v="20"/>
    <x v="0"/>
    <x v="1"/>
    <n v="0.3"/>
    <x v="2"/>
  </r>
  <r>
    <x v="22"/>
    <x v="36"/>
    <x v="0"/>
    <x v="1"/>
    <n v="0.3"/>
    <x v="2"/>
  </r>
  <r>
    <x v="22"/>
    <x v="37"/>
    <x v="0"/>
    <x v="1"/>
    <n v="0.1"/>
    <x v="2"/>
  </r>
  <r>
    <x v="22"/>
    <x v="27"/>
    <x v="0"/>
    <x v="1"/>
    <n v="0.01"/>
    <x v="2"/>
  </r>
  <r>
    <x v="22"/>
    <x v="28"/>
    <x v="0"/>
    <x v="1"/>
    <n v="0.01"/>
    <x v="2"/>
  </r>
  <r>
    <x v="22"/>
    <x v="29"/>
    <x v="0"/>
    <x v="1"/>
    <n v="0.05"/>
    <x v="2"/>
  </r>
  <r>
    <x v="22"/>
    <x v="30"/>
    <x v="0"/>
    <x v="1"/>
    <n v="0.01"/>
    <x v="2"/>
  </r>
  <r>
    <x v="22"/>
    <x v="38"/>
    <x v="0"/>
    <x v="1"/>
    <n v="0.05"/>
    <x v="2"/>
  </r>
  <r>
    <x v="23"/>
    <x v="34"/>
    <x v="166"/>
    <x v="1"/>
    <n v="5.5199999999999999E-2"/>
    <x v="2"/>
  </r>
  <r>
    <x v="23"/>
    <x v="34"/>
    <x v="0"/>
    <x v="1"/>
    <n v="0.06"/>
    <x v="2"/>
  </r>
  <r>
    <x v="23"/>
    <x v="16"/>
    <x v="166"/>
    <x v="1"/>
    <n v="1.15E-2"/>
    <x v="2"/>
  </r>
  <r>
    <x v="23"/>
    <x v="16"/>
    <x v="0"/>
    <x v="1"/>
    <n v="1.2500000000000001E-2"/>
    <x v="2"/>
  </r>
  <r>
    <x v="23"/>
    <x v="17"/>
    <x v="166"/>
    <x v="1"/>
    <n v="1.15E-2"/>
    <x v="2"/>
  </r>
  <r>
    <x v="23"/>
    <x v="17"/>
    <x v="0"/>
    <x v="1"/>
    <n v="1.2500000000000001E-2"/>
    <x v="2"/>
  </r>
  <r>
    <x v="23"/>
    <x v="35"/>
    <x v="166"/>
    <x v="1"/>
    <n v="1.15E-2"/>
    <x v="2"/>
  </r>
  <r>
    <x v="23"/>
    <x v="35"/>
    <x v="0"/>
    <x v="1"/>
    <n v="1.2500000000000001E-2"/>
    <x v="2"/>
  </r>
  <r>
    <x v="23"/>
    <x v="20"/>
    <x v="166"/>
    <x v="1"/>
    <n v="1.15E-2"/>
    <x v="2"/>
  </r>
  <r>
    <x v="23"/>
    <x v="20"/>
    <x v="0"/>
    <x v="1"/>
    <n v="1.2500000000000001E-2"/>
    <x v="2"/>
  </r>
  <r>
    <x v="23"/>
    <x v="36"/>
    <x v="166"/>
    <x v="1"/>
    <n v="5.5199999999999999E-2"/>
    <x v="2"/>
  </r>
  <r>
    <x v="23"/>
    <x v="36"/>
    <x v="0"/>
    <x v="1"/>
    <n v="0.06"/>
    <x v="2"/>
  </r>
  <r>
    <x v="23"/>
    <x v="37"/>
    <x v="0"/>
    <x v="1"/>
    <n v="1.4999999999999999E-2"/>
    <x v="2"/>
  </r>
  <r>
    <x v="23"/>
    <x v="27"/>
    <x v="0"/>
    <x v="1"/>
    <n v="0.01"/>
    <x v="2"/>
  </r>
  <r>
    <x v="23"/>
    <x v="38"/>
    <x v="0"/>
    <x v="1"/>
    <n v="1.2500000000000001E-2"/>
    <x v="2"/>
  </r>
  <r>
    <x v="23"/>
    <x v="38"/>
    <x v="167"/>
    <x v="1"/>
    <n v="1.15E-2"/>
    <x v="2"/>
  </r>
  <r>
    <x v="1"/>
    <x v="27"/>
    <x v="0"/>
    <x v="1"/>
    <n v="0"/>
    <x v="3"/>
  </r>
  <r>
    <x v="1"/>
    <x v="38"/>
    <x v="0"/>
    <x v="1"/>
    <n v="0"/>
    <x v="3"/>
  </r>
  <r>
    <x v="2"/>
    <x v="34"/>
    <x v="0"/>
    <x v="1"/>
    <n v="99.5"/>
    <x v="3"/>
  </r>
  <r>
    <x v="2"/>
    <x v="124"/>
    <x v="0"/>
    <x v="1"/>
    <n v="99.5"/>
    <x v="3"/>
  </r>
  <r>
    <x v="2"/>
    <x v="33"/>
    <x v="0"/>
    <x v="1"/>
    <n v="99.5"/>
    <x v="3"/>
  </r>
  <r>
    <x v="2"/>
    <x v="16"/>
    <x v="0"/>
    <x v="1"/>
    <n v="99.5"/>
    <x v="3"/>
  </r>
  <r>
    <x v="2"/>
    <x v="17"/>
    <x v="0"/>
    <x v="1"/>
    <n v="99.5"/>
    <x v="3"/>
  </r>
  <r>
    <x v="2"/>
    <x v="18"/>
    <x v="0"/>
    <x v="1"/>
    <n v="99.5"/>
    <x v="3"/>
  </r>
  <r>
    <x v="2"/>
    <x v="19"/>
    <x v="0"/>
    <x v="1"/>
    <n v="99.5"/>
    <x v="3"/>
  </r>
  <r>
    <x v="2"/>
    <x v="20"/>
    <x v="0"/>
    <x v="1"/>
    <n v="99.5"/>
    <x v="3"/>
  </r>
  <r>
    <x v="2"/>
    <x v="140"/>
    <x v="0"/>
    <x v="1"/>
    <n v="99.5"/>
    <x v="3"/>
  </r>
  <r>
    <x v="2"/>
    <x v="24"/>
    <x v="0"/>
    <x v="1"/>
    <n v="25.8"/>
    <x v="3"/>
  </r>
  <r>
    <x v="2"/>
    <x v="25"/>
    <x v="0"/>
    <x v="1"/>
    <n v="99.5"/>
    <x v="3"/>
  </r>
  <r>
    <x v="2"/>
    <x v="26"/>
    <x v="0"/>
    <x v="1"/>
    <n v="99.5"/>
    <x v="3"/>
  </r>
  <r>
    <x v="2"/>
    <x v="27"/>
    <x v="0"/>
    <x v="1"/>
    <n v="99.5"/>
    <x v="3"/>
  </r>
  <r>
    <x v="2"/>
    <x v="28"/>
    <x v="0"/>
    <x v="1"/>
    <n v="9.9499999999999993"/>
    <x v="3"/>
  </r>
  <r>
    <x v="2"/>
    <x v="29"/>
    <x v="0"/>
    <x v="1"/>
    <n v="99.5"/>
    <x v="3"/>
  </r>
  <r>
    <x v="2"/>
    <x v="30"/>
    <x v="0"/>
    <x v="1"/>
    <n v="9.9499999999999993"/>
    <x v="3"/>
  </r>
  <r>
    <x v="2"/>
    <x v="31"/>
    <x v="0"/>
    <x v="1"/>
    <n v="99.5"/>
    <x v="3"/>
  </r>
  <r>
    <x v="2"/>
    <x v="32"/>
    <x v="0"/>
    <x v="1"/>
    <n v="99.5"/>
    <x v="3"/>
  </r>
  <r>
    <x v="3"/>
    <x v="34"/>
    <x v="0"/>
    <x v="1"/>
    <n v="99.5"/>
    <x v="3"/>
  </r>
  <r>
    <x v="3"/>
    <x v="124"/>
    <x v="0"/>
    <x v="1"/>
    <n v="99.5"/>
    <x v="3"/>
  </r>
  <r>
    <x v="3"/>
    <x v="33"/>
    <x v="0"/>
    <x v="1"/>
    <n v="99.5"/>
    <x v="3"/>
  </r>
  <r>
    <x v="3"/>
    <x v="16"/>
    <x v="0"/>
    <x v="1"/>
    <n v="99.5"/>
    <x v="3"/>
  </r>
  <r>
    <x v="3"/>
    <x v="17"/>
    <x v="0"/>
    <x v="1"/>
    <n v="99.5"/>
    <x v="3"/>
  </r>
  <r>
    <x v="3"/>
    <x v="18"/>
    <x v="0"/>
    <x v="1"/>
    <n v="99.5"/>
    <x v="3"/>
  </r>
  <r>
    <x v="3"/>
    <x v="19"/>
    <x v="0"/>
    <x v="1"/>
    <n v="99.5"/>
    <x v="3"/>
  </r>
  <r>
    <x v="3"/>
    <x v="20"/>
    <x v="0"/>
    <x v="1"/>
    <n v="99.5"/>
    <x v="3"/>
  </r>
  <r>
    <x v="3"/>
    <x v="140"/>
    <x v="0"/>
    <x v="1"/>
    <n v="99.5"/>
    <x v="3"/>
  </r>
  <r>
    <x v="3"/>
    <x v="24"/>
    <x v="0"/>
    <x v="1"/>
    <n v="25.8"/>
    <x v="3"/>
  </r>
  <r>
    <x v="3"/>
    <x v="25"/>
    <x v="0"/>
    <x v="1"/>
    <n v="99.5"/>
    <x v="3"/>
  </r>
  <r>
    <x v="3"/>
    <x v="26"/>
    <x v="0"/>
    <x v="1"/>
    <n v="99.5"/>
    <x v="3"/>
  </r>
  <r>
    <x v="3"/>
    <x v="27"/>
    <x v="0"/>
    <x v="1"/>
    <n v="99.5"/>
    <x v="3"/>
  </r>
  <r>
    <x v="3"/>
    <x v="28"/>
    <x v="0"/>
    <x v="1"/>
    <n v="9.9499999999999993"/>
    <x v="3"/>
  </r>
  <r>
    <x v="3"/>
    <x v="29"/>
    <x v="0"/>
    <x v="1"/>
    <n v="99.5"/>
    <x v="3"/>
  </r>
  <r>
    <x v="3"/>
    <x v="30"/>
    <x v="0"/>
    <x v="1"/>
    <n v="9.9499999999999993"/>
    <x v="3"/>
  </r>
  <r>
    <x v="3"/>
    <x v="31"/>
    <x v="0"/>
    <x v="1"/>
    <n v="99.5"/>
    <x v="3"/>
  </r>
  <r>
    <x v="48"/>
    <x v="27"/>
    <x v="0"/>
    <x v="1"/>
    <n v="0"/>
    <x v="3"/>
  </r>
  <r>
    <x v="48"/>
    <x v="38"/>
    <x v="0"/>
    <x v="1"/>
    <n v="0"/>
    <x v="3"/>
  </r>
  <r>
    <x v="8"/>
    <x v="34"/>
    <x v="0"/>
    <x v="1"/>
    <n v="100"/>
    <x v="3"/>
  </r>
  <r>
    <x v="8"/>
    <x v="124"/>
    <x v="0"/>
    <x v="1"/>
    <n v="100"/>
    <x v="3"/>
  </r>
  <r>
    <x v="8"/>
    <x v="33"/>
    <x v="0"/>
    <x v="1"/>
    <n v="100"/>
    <x v="3"/>
  </r>
  <r>
    <x v="8"/>
    <x v="16"/>
    <x v="0"/>
    <x v="1"/>
    <n v="100"/>
    <x v="3"/>
  </r>
  <r>
    <x v="8"/>
    <x v="17"/>
    <x v="0"/>
    <x v="1"/>
    <n v="100"/>
    <x v="3"/>
  </r>
  <r>
    <x v="8"/>
    <x v="35"/>
    <x v="0"/>
    <x v="1"/>
    <n v="100"/>
    <x v="3"/>
  </r>
  <r>
    <x v="8"/>
    <x v="20"/>
    <x v="0"/>
    <x v="1"/>
    <n v="100"/>
    <x v="3"/>
  </r>
  <r>
    <x v="8"/>
    <x v="140"/>
    <x v="0"/>
    <x v="1"/>
    <n v="100"/>
    <x v="3"/>
  </r>
  <r>
    <x v="8"/>
    <x v="24"/>
    <x v="0"/>
    <x v="1"/>
    <n v="25.5"/>
    <x v="3"/>
  </r>
  <r>
    <x v="8"/>
    <x v="37"/>
    <x v="0"/>
    <x v="1"/>
    <n v="100"/>
    <x v="3"/>
  </r>
  <r>
    <x v="8"/>
    <x v="38"/>
    <x v="0"/>
    <x v="1"/>
    <n v="100"/>
    <x v="3"/>
  </r>
  <r>
    <x v="8"/>
    <x v="32"/>
    <x v="0"/>
    <x v="1"/>
    <n v="100"/>
    <x v="3"/>
  </r>
  <r>
    <x v="10"/>
    <x v="27"/>
    <x v="0"/>
    <x v="1"/>
    <n v="0"/>
    <x v="3"/>
  </r>
  <r>
    <x v="10"/>
    <x v="28"/>
    <x v="0"/>
    <x v="1"/>
    <n v="-83.945700000000002"/>
    <x v="3"/>
  </r>
  <r>
    <x v="10"/>
    <x v="29"/>
    <x v="0"/>
    <x v="1"/>
    <n v="0"/>
    <x v="3"/>
  </r>
  <r>
    <x v="10"/>
    <x v="30"/>
    <x v="0"/>
    <x v="1"/>
    <n v="-83.945700000000002"/>
    <x v="3"/>
  </r>
  <r>
    <x v="10"/>
    <x v="38"/>
    <x v="0"/>
    <x v="1"/>
    <n v="0"/>
    <x v="3"/>
  </r>
  <r>
    <x v="11"/>
    <x v="34"/>
    <x v="0"/>
    <x v="1"/>
    <n v="55.8"/>
    <x v="3"/>
  </r>
  <r>
    <x v="11"/>
    <x v="124"/>
    <x v="0"/>
    <x v="1"/>
    <n v="55.8"/>
    <x v="3"/>
  </r>
  <r>
    <x v="11"/>
    <x v="33"/>
    <x v="0"/>
    <x v="1"/>
    <n v="55.8"/>
    <x v="3"/>
  </r>
  <r>
    <x v="11"/>
    <x v="16"/>
    <x v="0"/>
    <x v="1"/>
    <n v="55.8"/>
    <x v="3"/>
  </r>
  <r>
    <x v="11"/>
    <x v="17"/>
    <x v="0"/>
    <x v="1"/>
    <n v="55.8"/>
    <x v="3"/>
  </r>
  <r>
    <x v="11"/>
    <x v="35"/>
    <x v="0"/>
    <x v="1"/>
    <n v="55.8"/>
    <x v="3"/>
  </r>
  <r>
    <x v="11"/>
    <x v="20"/>
    <x v="0"/>
    <x v="1"/>
    <n v="55.8"/>
    <x v="3"/>
  </r>
  <r>
    <x v="11"/>
    <x v="140"/>
    <x v="0"/>
    <x v="1"/>
    <n v="55.8"/>
    <x v="3"/>
  </r>
  <r>
    <x v="11"/>
    <x v="24"/>
    <x v="0"/>
    <x v="1"/>
    <n v="37.799999999999997"/>
    <x v="3"/>
  </r>
  <r>
    <x v="11"/>
    <x v="37"/>
    <x v="0"/>
    <x v="1"/>
    <n v="55.8"/>
    <x v="3"/>
  </r>
  <r>
    <x v="11"/>
    <x v="29"/>
    <x v="0"/>
    <x v="1"/>
    <n v="55.8"/>
    <x v="3"/>
  </r>
  <r>
    <x v="11"/>
    <x v="30"/>
    <x v="0"/>
    <x v="1"/>
    <n v="9.43"/>
    <x v="3"/>
  </r>
  <r>
    <x v="11"/>
    <x v="38"/>
    <x v="0"/>
    <x v="1"/>
    <n v="55.8"/>
    <x v="3"/>
  </r>
  <r>
    <x v="49"/>
    <x v="40"/>
    <x v="0"/>
    <x v="1"/>
    <n v="55.8"/>
    <x v="3"/>
  </r>
  <r>
    <x v="49"/>
    <x v="41"/>
    <x v="0"/>
    <x v="1"/>
    <n v="55.8"/>
    <x v="3"/>
  </r>
  <r>
    <x v="49"/>
    <x v="42"/>
    <x v="0"/>
    <x v="1"/>
    <n v="55.8"/>
    <x v="3"/>
  </r>
  <r>
    <x v="49"/>
    <x v="43"/>
    <x v="0"/>
    <x v="1"/>
    <n v="68.599999999999994"/>
    <x v="3"/>
  </r>
  <r>
    <x v="49"/>
    <x v="0"/>
    <x v="0"/>
    <x v="1"/>
    <n v="55.8"/>
    <x v="3"/>
  </r>
  <r>
    <x v="49"/>
    <x v="1"/>
    <x v="0"/>
    <x v="1"/>
    <n v="55.8"/>
    <x v="3"/>
  </r>
  <r>
    <x v="49"/>
    <x v="2"/>
    <x v="0"/>
    <x v="1"/>
    <n v="55.8"/>
    <x v="3"/>
  </r>
  <r>
    <x v="49"/>
    <x v="3"/>
    <x v="0"/>
    <x v="1"/>
    <n v="55.8"/>
    <x v="3"/>
  </r>
  <r>
    <x v="49"/>
    <x v="4"/>
    <x v="0"/>
    <x v="1"/>
    <n v="55.8"/>
    <x v="3"/>
  </r>
  <r>
    <x v="49"/>
    <x v="5"/>
    <x v="0"/>
    <x v="1"/>
    <n v="55.8"/>
    <x v="3"/>
  </r>
  <r>
    <x v="12"/>
    <x v="34"/>
    <x v="0"/>
    <x v="1"/>
    <n v="68.599999999999994"/>
    <x v="3"/>
  </r>
  <r>
    <x v="12"/>
    <x v="124"/>
    <x v="0"/>
    <x v="1"/>
    <n v="68.599999999999994"/>
    <x v="3"/>
  </r>
  <r>
    <x v="12"/>
    <x v="33"/>
    <x v="0"/>
    <x v="1"/>
    <n v="68.599999999999994"/>
    <x v="3"/>
  </r>
  <r>
    <x v="12"/>
    <x v="44"/>
    <x v="0"/>
    <x v="1"/>
    <n v="64.269139999999993"/>
    <x v="3"/>
  </r>
  <r>
    <x v="12"/>
    <x v="16"/>
    <x v="0"/>
    <x v="1"/>
    <n v="68.599999999999994"/>
    <x v="3"/>
  </r>
  <r>
    <x v="12"/>
    <x v="17"/>
    <x v="0"/>
    <x v="1"/>
    <n v="68.599999999999994"/>
    <x v="3"/>
  </r>
  <r>
    <x v="12"/>
    <x v="35"/>
    <x v="0"/>
    <x v="1"/>
    <n v="68.599999999999994"/>
    <x v="3"/>
  </r>
  <r>
    <x v="12"/>
    <x v="20"/>
    <x v="0"/>
    <x v="1"/>
    <n v="68.599999999999994"/>
    <x v="3"/>
  </r>
  <r>
    <x v="12"/>
    <x v="140"/>
    <x v="0"/>
    <x v="1"/>
    <n v="68.599999999999994"/>
    <x v="3"/>
  </r>
  <r>
    <x v="12"/>
    <x v="24"/>
    <x v="0"/>
    <x v="1"/>
    <n v="18"/>
    <x v="3"/>
  </r>
  <r>
    <x v="12"/>
    <x v="37"/>
    <x v="0"/>
    <x v="1"/>
    <n v="68.599999999999994"/>
    <x v="3"/>
  </r>
  <r>
    <x v="12"/>
    <x v="38"/>
    <x v="0"/>
    <x v="1"/>
    <n v="68.599999999999994"/>
    <x v="3"/>
  </r>
  <r>
    <x v="12"/>
    <x v="127"/>
    <x v="0"/>
    <x v="1"/>
    <n v="68.599999999999994"/>
    <x v="3"/>
  </r>
  <r>
    <x v="12"/>
    <x v="41"/>
    <x v="0"/>
    <x v="1"/>
    <n v="68.599999999999994"/>
    <x v="3"/>
  </r>
  <r>
    <x v="12"/>
    <x v="42"/>
    <x v="0"/>
    <x v="1"/>
    <n v="68.599999999999994"/>
    <x v="3"/>
  </r>
  <r>
    <x v="12"/>
    <x v="46"/>
    <x v="0"/>
    <x v="1"/>
    <n v="68.599999999999994"/>
    <x v="3"/>
  </r>
  <r>
    <x v="12"/>
    <x v="43"/>
    <x v="0"/>
    <x v="1"/>
    <n v="68.599999999999994"/>
    <x v="3"/>
  </r>
  <r>
    <x v="12"/>
    <x v="47"/>
    <x v="0"/>
    <x v="1"/>
    <n v="68.599999999999994"/>
    <x v="3"/>
  </r>
  <r>
    <x v="12"/>
    <x v="48"/>
    <x v="0"/>
    <x v="1"/>
    <n v="68.599999999999994"/>
    <x v="3"/>
  </r>
  <r>
    <x v="12"/>
    <x v="0"/>
    <x v="0"/>
    <x v="1"/>
    <n v="68.599999999999994"/>
    <x v="3"/>
  </r>
  <r>
    <x v="12"/>
    <x v="1"/>
    <x v="0"/>
    <x v="1"/>
    <n v="68.599999999999994"/>
    <x v="3"/>
  </r>
  <r>
    <x v="12"/>
    <x v="2"/>
    <x v="0"/>
    <x v="1"/>
    <n v="68.599999999999994"/>
    <x v="3"/>
  </r>
  <r>
    <x v="12"/>
    <x v="3"/>
    <x v="0"/>
    <x v="1"/>
    <n v="68.599999999999994"/>
    <x v="3"/>
  </r>
  <r>
    <x v="12"/>
    <x v="4"/>
    <x v="0"/>
    <x v="1"/>
    <n v="68.599999999999994"/>
    <x v="3"/>
  </r>
  <r>
    <x v="12"/>
    <x v="5"/>
    <x v="0"/>
    <x v="1"/>
    <n v="68.599999999999994"/>
    <x v="3"/>
  </r>
  <r>
    <x v="14"/>
    <x v="34"/>
    <x v="0"/>
    <x v="1"/>
    <n v="94.3"/>
    <x v="3"/>
  </r>
  <r>
    <x v="14"/>
    <x v="124"/>
    <x v="0"/>
    <x v="1"/>
    <n v="94.3"/>
    <x v="3"/>
  </r>
  <r>
    <x v="14"/>
    <x v="33"/>
    <x v="0"/>
    <x v="1"/>
    <n v="94.3"/>
    <x v="3"/>
  </r>
  <r>
    <x v="14"/>
    <x v="16"/>
    <x v="0"/>
    <x v="1"/>
    <n v="94.3"/>
    <x v="3"/>
  </r>
  <r>
    <x v="14"/>
    <x v="17"/>
    <x v="0"/>
    <x v="1"/>
    <n v="94.3"/>
    <x v="3"/>
  </r>
  <r>
    <x v="14"/>
    <x v="18"/>
    <x v="0"/>
    <x v="1"/>
    <n v="94.3"/>
    <x v="3"/>
  </r>
  <r>
    <x v="14"/>
    <x v="19"/>
    <x v="0"/>
    <x v="1"/>
    <n v="94.3"/>
    <x v="3"/>
  </r>
  <r>
    <x v="14"/>
    <x v="20"/>
    <x v="0"/>
    <x v="1"/>
    <n v="94.3"/>
    <x v="3"/>
  </r>
  <r>
    <x v="14"/>
    <x v="140"/>
    <x v="0"/>
    <x v="1"/>
    <n v="94.3"/>
    <x v="3"/>
  </r>
  <r>
    <x v="14"/>
    <x v="24"/>
    <x v="0"/>
    <x v="1"/>
    <n v="23.9"/>
    <x v="3"/>
  </r>
  <r>
    <x v="14"/>
    <x v="25"/>
    <x v="0"/>
    <x v="1"/>
    <n v="94.3"/>
    <x v="3"/>
  </r>
  <r>
    <x v="14"/>
    <x v="26"/>
    <x v="0"/>
    <x v="1"/>
    <n v="94.3"/>
    <x v="3"/>
  </r>
  <r>
    <x v="14"/>
    <x v="27"/>
    <x v="0"/>
    <x v="1"/>
    <n v="94.3"/>
    <x v="3"/>
  </r>
  <r>
    <x v="14"/>
    <x v="28"/>
    <x v="0"/>
    <x v="1"/>
    <n v="9.43"/>
    <x v="3"/>
  </r>
  <r>
    <x v="14"/>
    <x v="29"/>
    <x v="0"/>
    <x v="1"/>
    <n v="94.3"/>
    <x v="3"/>
  </r>
  <r>
    <x v="14"/>
    <x v="30"/>
    <x v="0"/>
    <x v="1"/>
    <n v="9.43"/>
    <x v="3"/>
  </r>
  <r>
    <x v="14"/>
    <x v="31"/>
    <x v="0"/>
    <x v="1"/>
    <n v="94.3"/>
    <x v="3"/>
  </r>
  <r>
    <x v="14"/>
    <x v="32"/>
    <x v="0"/>
    <x v="1"/>
    <n v="94.3"/>
    <x v="3"/>
  </r>
  <r>
    <x v="15"/>
    <x v="34"/>
    <x v="0"/>
    <x v="1"/>
    <n v="94.3"/>
    <x v="3"/>
  </r>
  <r>
    <x v="15"/>
    <x v="124"/>
    <x v="0"/>
    <x v="1"/>
    <n v="94.3"/>
    <x v="3"/>
  </r>
  <r>
    <x v="15"/>
    <x v="33"/>
    <x v="0"/>
    <x v="1"/>
    <n v="94.3"/>
    <x v="3"/>
  </r>
  <r>
    <x v="15"/>
    <x v="16"/>
    <x v="0"/>
    <x v="1"/>
    <n v="94.3"/>
    <x v="3"/>
  </r>
  <r>
    <x v="15"/>
    <x v="17"/>
    <x v="0"/>
    <x v="1"/>
    <n v="94.3"/>
    <x v="3"/>
  </r>
  <r>
    <x v="15"/>
    <x v="18"/>
    <x v="0"/>
    <x v="1"/>
    <n v="94.3"/>
    <x v="3"/>
  </r>
  <r>
    <x v="15"/>
    <x v="19"/>
    <x v="0"/>
    <x v="1"/>
    <n v="94.3"/>
    <x v="3"/>
  </r>
  <r>
    <x v="15"/>
    <x v="20"/>
    <x v="0"/>
    <x v="1"/>
    <n v="94.3"/>
    <x v="3"/>
  </r>
  <r>
    <x v="15"/>
    <x v="140"/>
    <x v="0"/>
    <x v="1"/>
    <n v="94.3"/>
    <x v="3"/>
  </r>
  <r>
    <x v="15"/>
    <x v="24"/>
    <x v="0"/>
    <x v="1"/>
    <n v="23.9"/>
    <x v="3"/>
  </r>
  <r>
    <x v="15"/>
    <x v="25"/>
    <x v="0"/>
    <x v="1"/>
    <n v="94.3"/>
    <x v="3"/>
  </r>
  <r>
    <x v="15"/>
    <x v="26"/>
    <x v="0"/>
    <x v="1"/>
    <n v="94.3"/>
    <x v="3"/>
  </r>
  <r>
    <x v="15"/>
    <x v="27"/>
    <x v="0"/>
    <x v="1"/>
    <n v="94.3"/>
    <x v="3"/>
  </r>
  <r>
    <x v="15"/>
    <x v="28"/>
    <x v="0"/>
    <x v="1"/>
    <n v="9.43"/>
    <x v="3"/>
  </r>
  <r>
    <x v="15"/>
    <x v="29"/>
    <x v="0"/>
    <x v="1"/>
    <n v="94.3"/>
    <x v="3"/>
  </r>
  <r>
    <x v="15"/>
    <x v="30"/>
    <x v="0"/>
    <x v="1"/>
    <n v="9.43"/>
    <x v="3"/>
  </r>
  <r>
    <x v="15"/>
    <x v="31"/>
    <x v="0"/>
    <x v="1"/>
    <n v="94.3"/>
    <x v="3"/>
  </r>
  <r>
    <x v="15"/>
    <x v="32"/>
    <x v="0"/>
    <x v="1"/>
    <n v="94.3"/>
    <x v="3"/>
  </r>
  <r>
    <x v="16"/>
    <x v="34"/>
    <x v="0"/>
    <x v="1"/>
    <n v="94.3"/>
    <x v="3"/>
  </r>
  <r>
    <x v="16"/>
    <x v="124"/>
    <x v="0"/>
    <x v="1"/>
    <n v="94.3"/>
    <x v="3"/>
  </r>
  <r>
    <x v="16"/>
    <x v="33"/>
    <x v="0"/>
    <x v="1"/>
    <n v="94.3"/>
    <x v="3"/>
  </r>
  <r>
    <x v="16"/>
    <x v="16"/>
    <x v="0"/>
    <x v="1"/>
    <n v="94.3"/>
    <x v="3"/>
  </r>
  <r>
    <x v="16"/>
    <x v="17"/>
    <x v="0"/>
    <x v="1"/>
    <n v="94.3"/>
    <x v="3"/>
  </r>
  <r>
    <x v="16"/>
    <x v="18"/>
    <x v="0"/>
    <x v="1"/>
    <n v="94.3"/>
    <x v="3"/>
  </r>
  <r>
    <x v="16"/>
    <x v="19"/>
    <x v="0"/>
    <x v="1"/>
    <n v="94.3"/>
    <x v="3"/>
  </r>
  <r>
    <x v="16"/>
    <x v="20"/>
    <x v="0"/>
    <x v="1"/>
    <n v="94.3"/>
    <x v="3"/>
  </r>
  <r>
    <x v="16"/>
    <x v="140"/>
    <x v="0"/>
    <x v="1"/>
    <n v="94.3"/>
    <x v="3"/>
  </r>
  <r>
    <x v="16"/>
    <x v="24"/>
    <x v="0"/>
    <x v="1"/>
    <n v="23.9"/>
    <x v="3"/>
  </r>
  <r>
    <x v="16"/>
    <x v="25"/>
    <x v="0"/>
    <x v="1"/>
    <n v="94.3"/>
    <x v="3"/>
  </r>
  <r>
    <x v="16"/>
    <x v="26"/>
    <x v="0"/>
    <x v="1"/>
    <n v="94.3"/>
    <x v="3"/>
  </r>
  <r>
    <x v="16"/>
    <x v="27"/>
    <x v="0"/>
    <x v="1"/>
    <n v="94.3"/>
    <x v="3"/>
  </r>
  <r>
    <x v="16"/>
    <x v="28"/>
    <x v="0"/>
    <x v="1"/>
    <n v="9.43"/>
    <x v="3"/>
  </r>
  <r>
    <x v="16"/>
    <x v="29"/>
    <x v="0"/>
    <x v="1"/>
    <n v="94.3"/>
    <x v="3"/>
  </r>
  <r>
    <x v="16"/>
    <x v="30"/>
    <x v="0"/>
    <x v="1"/>
    <n v="9.43"/>
    <x v="3"/>
  </r>
  <r>
    <x v="16"/>
    <x v="31"/>
    <x v="0"/>
    <x v="1"/>
    <n v="94.3"/>
    <x v="3"/>
  </r>
  <r>
    <x v="16"/>
    <x v="32"/>
    <x v="0"/>
    <x v="1"/>
    <n v="94.3"/>
    <x v="3"/>
  </r>
  <r>
    <x v="17"/>
    <x v="34"/>
    <x v="0"/>
    <x v="1"/>
    <n v="76.7"/>
    <x v="3"/>
  </r>
  <r>
    <x v="17"/>
    <x v="124"/>
    <x v="0"/>
    <x v="1"/>
    <n v="76.7"/>
    <x v="3"/>
  </r>
  <r>
    <x v="17"/>
    <x v="33"/>
    <x v="0"/>
    <x v="1"/>
    <n v="76.7"/>
    <x v="3"/>
  </r>
  <r>
    <x v="17"/>
    <x v="16"/>
    <x v="0"/>
    <x v="1"/>
    <n v="76.7"/>
    <x v="3"/>
  </r>
  <r>
    <x v="17"/>
    <x v="17"/>
    <x v="0"/>
    <x v="1"/>
    <n v="76.7"/>
    <x v="3"/>
  </r>
  <r>
    <x v="17"/>
    <x v="35"/>
    <x v="0"/>
    <x v="1"/>
    <n v="76.7"/>
    <x v="3"/>
  </r>
  <r>
    <x v="17"/>
    <x v="20"/>
    <x v="0"/>
    <x v="1"/>
    <n v="76.7"/>
    <x v="3"/>
  </r>
  <r>
    <x v="17"/>
    <x v="140"/>
    <x v="0"/>
    <x v="1"/>
    <n v="76.7"/>
    <x v="3"/>
  </r>
  <r>
    <x v="17"/>
    <x v="24"/>
    <x v="0"/>
    <x v="1"/>
    <n v="19.5"/>
    <x v="3"/>
  </r>
  <r>
    <x v="17"/>
    <x v="40"/>
    <x v="0"/>
    <x v="1"/>
    <n v="76.7"/>
    <x v="3"/>
  </r>
  <r>
    <x v="17"/>
    <x v="37"/>
    <x v="0"/>
    <x v="1"/>
    <n v="76.7"/>
    <x v="3"/>
  </r>
  <r>
    <x v="17"/>
    <x v="27"/>
    <x v="0"/>
    <x v="1"/>
    <n v="76.7"/>
    <x v="3"/>
  </r>
  <r>
    <x v="17"/>
    <x v="28"/>
    <x v="0"/>
    <x v="1"/>
    <n v="7.67"/>
    <x v="3"/>
  </r>
  <r>
    <x v="17"/>
    <x v="38"/>
    <x v="0"/>
    <x v="1"/>
    <n v="76.7"/>
    <x v="3"/>
  </r>
  <r>
    <x v="17"/>
    <x v="49"/>
    <x v="0"/>
    <x v="1"/>
    <n v="76.7"/>
    <x v="3"/>
  </r>
  <r>
    <x v="19"/>
    <x v="34"/>
    <x v="0"/>
    <x v="1"/>
    <n v="68.599999999999994"/>
    <x v="3"/>
  </r>
  <r>
    <x v="19"/>
    <x v="124"/>
    <x v="0"/>
    <x v="1"/>
    <n v="68.599999999999994"/>
    <x v="3"/>
  </r>
  <r>
    <x v="19"/>
    <x v="33"/>
    <x v="0"/>
    <x v="1"/>
    <n v="68.599999999999994"/>
    <x v="3"/>
  </r>
  <r>
    <x v="19"/>
    <x v="16"/>
    <x v="0"/>
    <x v="1"/>
    <n v="68.599999999999994"/>
    <x v="3"/>
  </r>
  <r>
    <x v="19"/>
    <x v="17"/>
    <x v="0"/>
    <x v="1"/>
    <n v="68.599999999999994"/>
    <x v="3"/>
  </r>
  <r>
    <x v="19"/>
    <x v="35"/>
    <x v="0"/>
    <x v="1"/>
    <n v="68.599999999999994"/>
    <x v="3"/>
  </r>
  <r>
    <x v="19"/>
    <x v="20"/>
    <x v="0"/>
    <x v="1"/>
    <n v="68.599999999999994"/>
    <x v="3"/>
  </r>
  <r>
    <x v="19"/>
    <x v="140"/>
    <x v="0"/>
    <x v="1"/>
    <n v="68.599999999999994"/>
    <x v="3"/>
  </r>
  <r>
    <x v="19"/>
    <x v="24"/>
    <x v="0"/>
    <x v="1"/>
    <n v="18"/>
    <x v="3"/>
  </r>
  <r>
    <x v="19"/>
    <x v="41"/>
    <x v="0"/>
    <x v="1"/>
    <n v="68.599999999999994"/>
    <x v="3"/>
  </r>
  <r>
    <x v="19"/>
    <x v="42"/>
    <x v="0"/>
    <x v="1"/>
    <n v="68.599999999999994"/>
    <x v="3"/>
  </r>
  <r>
    <x v="19"/>
    <x v="43"/>
    <x v="0"/>
    <x v="1"/>
    <n v="68.599999999999994"/>
    <x v="3"/>
  </r>
  <r>
    <x v="19"/>
    <x v="0"/>
    <x v="0"/>
    <x v="1"/>
    <n v="68.599999999999994"/>
    <x v="3"/>
  </r>
  <r>
    <x v="19"/>
    <x v="1"/>
    <x v="0"/>
    <x v="1"/>
    <n v="68.599999999999994"/>
    <x v="3"/>
  </r>
  <r>
    <x v="19"/>
    <x v="2"/>
    <x v="0"/>
    <x v="1"/>
    <n v="68.599999999999994"/>
    <x v="3"/>
  </r>
  <r>
    <x v="19"/>
    <x v="3"/>
    <x v="0"/>
    <x v="1"/>
    <n v="68.599999999999994"/>
    <x v="3"/>
  </r>
  <r>
    <x v="19"/>
    <x v="4"/>
    <x v="0"/>
    <x v="1"/>
    <n v="68.599999999999994"/>
    <x v="3"/>
  </r>
  <r>
    <x v="19"/>
    <x v="5"/>
    <x v="0"/>
    <x v="1"/>
    <n v="68.599999999999994"/>
    <x v="3"/>
  </r>
  <r>
    <x v="20"/>
    <x v="34"/>
    <x v="0"/>
    <x v="1"/>
    <n v="73.400000000000006"/>
    <x v="3"/>
  </r>
  <r>
    <x v="20"/>
    <x v="124"/>
    <x v="0"/>
    <x v="1"/>
    <n v="73.400000000000006"/>
    <x v="3"/>
  </r>
  <r>
    <x v="20"/>
    <x v="33"/>
    <x v="0"/>
    <x v="1"/>
    <n v="73.400000000000006"/>
    <x v="3"/>
  </r>
  <r>
    <x v="20"/>
    <x v="16"/>
    <x v="0"/>
    <x v="1"/>
    <n v="73.400000000000006"/>
    <x v="3"/>
  </r>
  <r>
    <x v="20"/>
    <x v="17"/>
    <x v="0"/>
    <x v="1"/>
    <n v="73.400000000000006"/>
    <x v="3"/>
  </r>
  <r>
    <x v="20"/>
    <x v="35"/>
    <x v="0"/>
    <x v="1"/>
    <n v="73.400000000000006"/>
    <x v="3"/>
  </r>
  <r>
    <x v="20"/>
    <x v="20"/>
    <x v="0"/>
    <x v="1"/>
    <n v="73.400000000000006"/>
    <x v="3"/>
  </r>
  <r>
    <x v="20"/>
    <x v="140"/>
    <x v="0"/>
    <x v="1"/>
    <n v="73.400000000000006"/>
    <x v="3"/>
  </r>
  <r>
    <x v="20"/>
    <x v="24"/>
    <x v="0"/>
    <x v="1"/>
    <n v="36.9"/>
    <x v="3"/>
  </r>
  <r>
    <x v="20"/>
    <x v="37"/>
    <x v="0"/>
    <x v="1"/>
    <n v="73.400000000000006"/>
    <x v="3"/>
  </r>
  <r>
    <x v="20"/>
    <x v="38"/>
    <x v="0"/>
    <x v="1"/>
    <n v="73.400000000000006"/>
    <x v="3"/>
  </r>
  <r>
    <x v="20"/>
    <x v="40"/>
    <x v="0"/>
    <x v="1"/>
    <n v="73.400000000000006"/>
    <x v="3"/>
  </r>
  <r>
    <x v="20"/>
    <x v="49"/>
    <x v="0"/>
    <x v="1"/>
    <n v="73.400000000000006"/>
    <x v="3"/>
  </r>
  <r>
    <x v="20"/>
    <x v="51"/>
    <x v="0"/>
    <x v="1"/>
    <n v="73.400000000000006"/>
    <x v="3"/>
  </r>
  <r>
    <x v="20"/>
    <x v="41"/>
    <x v="0"/>
    <x v="1"/>
    <n v="73.400000000000006"/>
    <x v="3"/>
  </r>
  <r>
    <x v="20"/>
    <x v="42"/>
    <x v="0"/>
    <x v="1"/>
    <n v="73.400000000000006"/>
    <x v="3"/>
  </r>
  <r>
    <x v="20"/>
    <x v="46"/>
    <x v="0"/>
    <x v="1"/>
    <n v="73.400000000000006"/>
    <x v="3"/>
  </r>
  <r>
    <x v="20"/>
    <x v="43"/>
    <x v="0"/>
    <x v="1"/>
    <n v="73.400000000000006"/>
    <x v="3"/>
  </r>
  <r>
    <x v="20"/>
    <x v="48"/>
    <x v="0"/>
    <x v="1"/>
    <n v="73.400000000000006"/>
    <x v="3"/>
  </r>
  <r>
    <x v="20"/>
    <x v="0"/>
    <x v="0"/>
    <x v="1"/>
    <n v="73.400000000000006"/>
    <x v="3"/>
  </r>
  <r>
    <x v="20"/>
    <x v="1"/>
    <x v="0"/>
    <x v="1"/>
    <n v="73.400000000000006"/>
    <x v="3"/>
  </r>
  <r>
    <x v="20"/>
    <x v="3"/>
    <x v="0"/>
    <x v="1"/>
    <n v="73.400000000000006"/>
    <x v="3"/>
  </r>
  <r>
    <x v="20"/>
    <x v="4"/>
    <x v="0"/>
    <x v="1"/>
    <n v="73.400000000000006"/>
    <x v="3"/>
  </r>
  <r>
    <x v="21"/>
    <x v="141"/>
    <x v="0"/>
    <x v="19"/>
    <n v="1000"/>
    <x v="3"/>
  </r>
  <r>
    <x v="21"/>
    <x v="70"/>
    <x v="77"/>
    <x v="7"/>
    <n v="0"/>
    <x v="3"/>
  </r>
  <r>
    <x v="21"/>
    <x v="70"/>
    <x v="78"/>
    <x v="7"/>
    <n v="-35"/>
    <x v="3"/>
  </r>
  <r>
    <x v="21"/>
    <x v="70"/>
    <x v="79"/>
    <x v="7"/>
    <n v="-45"/>
    <x v="3"/>
  </r>
  <r>
    <x v="21"/>
    <x v="70"/>
    <x v="80"/>
    <x v="7"/>
    <n v="-35"/>
    <x v="3"/>
  </r>
  <r>
    <x v="21"/>
    <x v="70"/>
    <x v="81"/>
    <x v="7"/>
    <n v="-25"/>
    <x v="3"/>
  </r>
  <r>
    <x v="21"/>
    <x v="70"/>
    <x v="82"/>
    <x v="7"/>
    <n v="-60"/>
    <x v="3"/>
  </r>
  <r>
    <x v="21"/>
    <x v="70"/>
    <x v="0"/>
    <x v="7"/>
    <n v="0"/>
    <x v="3"/>
  </r>
  <r>
    <x v="21"/>
    <x v="70"/>
    <x v="83"/>
    <x v="7"/>
    <n v="-28"/>
    <x v="3"/>
  </r>
  <r>
    <x v="21"/>
    <x v="70"/>
    <x v="84"/>
    <x v="7"/>
    <n v="-28"/>
    <x v="3"/>
  </r>
  <r>
    <x v="21"/>
    <x v="70"/>
    <x v="85"/>
    <x v="7"/>
    <n v="-40"/>
    <x v="3"/>
  </r>
  <r>
    <x v="21"/>
    <x v="70"/>
    <x v="86"/>
    <x v="7"/>
    <n v="-52.5"/>
    <x v="3"/>
  </r>
  <r>
    <x v="21"/>
    <x v="70"/>
    <x v="87"/>
    <x v="7"/>
    <n v="-52.5"/>
    <x v="3"/>
  </r>
  <r>
    <x v="21"/>
    <x v="75"/>
    <x v="0"/>
    <x v="7"/>
    <n v="500"/>
    <x v="3"/>
  </r>
  <r>
    <x v="21"/>
    <x v="82"/>
    <x v="0"/>
    <x v="7"/>
    <n v="850"/>
    <x v="3"/>
  </r>
  <r>
    <x v="21"/>
    <x v="103"/>
    <x v="91"/>
    <x v="1"/>
    <n v="3.125"/>
    <x v="3"/>
  </r>
  <r>
    <x v="21"/>
    <x v="103"/>
    <x v="0"/>
    <x v="1"/>
    <n v="62.5"/>
    <x v="3"/>
  </r>
  <r>
    <x v="21"/>
    <x v="104"/>
    <x v="72"/>
    <x v="7"/>
    <n v="0"/>
    <x v="3"/>
  </r>
  <r>
    <x v="21"/>
    <x v="104"/>
    <x v="0"/>
    <x v="7"/>
    <n v="56"/>
    <x v="3"/>
  </r>
  <r>
    <x v="50"/>
    <x v="34"/>
    <x v="0"/>
    <x v="1"/>
    <n v="93.272999999999996"/>
    <x v="3"/>
  </r>
  <r>
    <x v="50"/>
    <x v="124"/>
    <x v="0"/>
    <x v="1"/>
    <n v="93.272999999999996"/>
    <x v="3"/>
  </r>
  <r>
    <x v="50"/>
    <x v="16"/>
    <x v="0"/>
    <x v="1"/>
    <n v="93.272999999999996"/>
    <x v="3"/>
  </r>
  <r>
    <x v="50"/>
    <x v="17"/>
    <x v="0"/>
    <x v="1"/>
    <n v="93.272999999999996"/>
    <x v="3"/>
  </r>
  <r>
    <x v="50"/>
    <x v="35"/>
    <x v="0"/>
    <x v="1"/>
    <n v="93.272999999999996"/>
    <x v="3"/>
  </r>
  <r>
    <x v="50"/>
    <x v="20"/>
    <x v="0"/>
    <x v="1"/>
    <n v="93.272999999999996"/>
    <x v="3"/>
  </r>
  <r>
    <x v="50"/>
    <x v="140"/>
    <x v="0"/>
    <x v="1"/>
    <n v="93.272999999999996"/>
    <x v="3"/>
  </r>
  <r>
    <x v="50"/>
    <x v="24"/>
    <x v="0"/>
    <x v="1"/>
    <n v="93.272999999999996"/>
    <x v="3"/>
  </r>
  <r>
    <x v="50"/>
    <x v="37"/>
    <x v="0"/>
    <x v="1"/>
    <n v="93.272999999999996"/>
    <x v="3"/>
  </r>
  <r>
    <x v="50"/>
    <x v="27"/>
    <x v="0"/>
    <x v="1"/>
    <n v="93.272999999999996"/>
    <x v="3"/>
  </r>
  <r>
    <x v="50"/>
    <x v="28"/>
    <x v="0"/>
    <x v="1"/>
    <n v="9.3272999999999993"/>
    <x v="3"/>
  </r>
  <r>
    <x v="50"/>
    <x v="38"/>
    <x v="0"/>
    <x v="1"/>
    <n v="93.272999999999996"/>
    <x v="3"/>
  </r>
  <r>
    <x v="51"/>
    <x v="27"/>
    <x v="0"/>
    <x v="1"/>
    <n v="0"/>
    <x v="3"/>
  </r>
  <r>
    <x v="51"/>
    <x v="28"/>
    <x v="0"/>
    <x v="1"/>
    <n v="-83.945700000000002"/>
    <x v="3"/>
  </r>
  <r>
    <x v="51"/>
    <x v="38"/>
    <x v="0"/>
    <x v="1"/>
    <n v="0"/>
    <x v="3"/>
  </r>
  <r>
    <x v="52"/>
    <x v="142"/>
    <x v="0"/>
    <x v="20"/>
    <n v="1"/>
    <x v="4"/>
  </r>
  <r>
    <x v="52"/>
    <x v="143"/>
    <x v="0"/>
    <x v="20"/>
    <n v="1"/>
    <x v="4"/>
  </r>
  <r>
    <x v="53"/>
    <x v="144"/>
    <x v="168"/>
    <x v="21"/>
    <n v="2.25"/>
    <x v="4"/>
  </r>
  <r>
    <x v="53"/>
    <x v="144"/>
    <x v="169"/>
    <x v="21"/>
    <n v="93"/>
    <x v="4"/>
  </r>
  <r>
    <x v="53"/>
    <x v="144"/>
    <x v="170"/>
    <x v="21"/>
    <n v="4.5"/>
    <x v="4"/>
  </r>
  <r>
    <x v="53"/>
    <x v="144"/>
    <x v="0"/>
    <x v="21"/>
    <n v="543.75"/>
    <x v="4"/>
  </r>
  <r>
    <x v="53"/>
    <x v="145"/>
    <x v="171"/>
    <x v="21"/>
    <n v="0.1"/>
    <x v="4"/>
  </r>
  <r>
    <x v="53"/>
    <x v="145"/>
    <x v="169"/>
    <x v="21"/>
    <n v="12.4"/>
    <x v="4"/>
  </r>
  <r>
    <x v="53"/>
    <x v="145"/>
    <x v="139"/>
    <x v="21"/>
    <n v="126.7"/>
    <x v="4"/>
  </r>
  <r>
    <x v="53"/>
    <x v="145"/>
    <x v="172"/>
    <x v="21"/>
    <n v="0.4"/>
    <x v="4"/>
  </r>
  <r>
    <x v="53"/>
    <x v="145"/>
    <x v="0"/>
    <x v="21"/>
    <n v="181"/>
    <x v="4"/>
  </r>
  <r>
    <x v="53"/>
    <x v="146"/>
    <x v="171"/>
    <x v="21"/>
    <n v="1"/>
    <x v="4"/>
  </r>
  <r>
    <x v="53"/>
    <x v="146"/>
    <x v="169"/>
    <x v="21"/>
    <n v="124"/>
    <x v="4"/>
  </r>
  <r>
    <x v="53"/>
    <x v="146"/>
    <x v="139"/>
    <x v="21"/>
    <n v="217.2"/>
    <x v="4"/>
  </r>
  <r>
    <x v="53"/>
    <x v="146"/>
    <x v="172"/>
    <x v="21"/>
    <n v="4"/>
    <x v="4"/>
  </r>
  <r>
    <x v="53"/>
    <x v="146"/>
    <x v="0"/>
    <x v="21"/>
    <n v="1810"/>
    <x v="4"/>
  </r>
  <r>
    <x v="53"/>
    <x v="147"/>
    <x v="171"/>
    <x v="21"/>
    <n v="0.22"/>
    <x v="4"/>
  </r>
  <r>
    <x v="53"/>
    <x v="147"/>
    <x v="169"/>
    <x v="21"/>
    <n v="27.28"/>
    <x v="4"/>
  </r>
  <r>
    <x v="53"/>
    <x v="147"/>
    <x v="139"/>
    <x v="21"/>
    <n v="266.79399999999998"/>
    <x v="4"/>
  </r>
  <r>
    <x v="53"/>
    <x v="147"/>
    <x v="0"/>
    <x v="21"/>
    <n v="398.2"/>
    <x v="4"/>
  </r>
  <r>
    <x v="53"/>
    <x v="148"/>
    <x v="171"/>
    <x v="21"/>
    <n v="1"/>
    <x v="4"/>
  </r>
  <r>
    <x v="53"/>
    <x v="148"/>
    <x v="169"/>
    <x v="21"/>
    <n v="124"/>
    <x v="4"/>
  </r>
  <r>
    <x v="53"/>
    <x v="148"/>
    <x v="139"/>
    <x v="21"/>
    <n v="362"/>
    <x v="4"/>
  </r>
  <r>
    <x v="53"/>
    <x v="148"/>
    <x v="0"/>
    <x v="21"/>
    <n v="1810"/>
    <x v="4"/>
  </r>
  <r>
    <x v="53"/>
    <x v="149"/>
    <x v="168"/>
    <x v="21"/>
    <n v="3"/>
    <x v="4"/>
  </r>
  <r>
    <x v="53"/>
    <x v="149"/>
    <x v="139"/>
    <x v="21"/>
    <n v="362"/>
    <x v="4"/>
  </r>
  <r>
    <x v="53"/>
    <x v="149"/>
    <x v="0"/>
    <x v="21"/>
    <n v="1810"/>
    <x v="4"/>
  </r>
  <r>
    <x v="53"/>
    <x v="150"/>
    <x v="173"/>
    <x v="21"/>
    <n v="0"/>
    <x v="4"/>
  </r>
  <r>
    <x v="53"/>
    <x v="150"/>
    <x v="139"/>
    <x v="21"/>
    <n v="126.42"/>
    <x v="4"/>
  </r>
  <r>
    <x v="53"/>
    <x v="150"/>
    <x v="0"/>
    <x v="21"/>
    <n v="158.02500000000001"/>
    <x v="4"/>
  </r>
  <r>
    <x v="53"/>
    <x v="151"/>
    <x v="173"/>
    <x v="21"/>
    <n v="0"/>
    <x v="4"/>
  </r>
  <r>
    <x v="53"/>
    <x v="151"/>
    <x v="139"/>
    <x v="21"/>
    <n v="451.5"/>
    <x v="4"/>
  </r>
  <r>
    <x v="53"/>
    <x v="151"/>
    <x v="0"/>
    <x v="21"/>
    <n v="4515"/>
    <x v="4"/>
  </r>
  <r>
    <x v="53"/>
    <x v="152"/>
    <x v="171"/>
    <x v="21"/>
    <n v="2.5000000000000001E-2"/>
    <x v="4"/>
  </r>
  <r>
    <x v="53"/>
    <x v="152"/>
    <x v="168"/>
    <x v="21"/>
    <n v="7.4999999999999997E-2"/>
    <x v="4"/>
  </r>
  <r>
    <x v="53"/>
    <x v="152"/>
    <x v="169"/>
    <x v="21"/>
    <n v="3.1"/>
    <x v="4"/>
  </r>
  <r>
    <x v="53"/>
    <x v="152"/>
    <x v="139"/>
    <x v="21"/>
    <n v="31.675000000000001"/>
    <x v="4"/>
  </r>
  <r>
    <x v="53"/>
    <x v="152"/>
    <x v="0"/>
    <x v="21"/>
    <n v="45.25"/>
    <x v="4"/>
  </r>
  <r>
    <x v="53"/>
    <x v="153"/>
    <x v="171"/>
    <x v="21"/>
    <n v="1"/>
    <x v="4"/>
  </r>
  <r>
    <x v="53"/>
    <x v="153"/>
    <x v="168"/>
    <x v="21"/>
    <n v="3"/>
    <x v="4"/>
  </r>
  <r>
    <x v="53"/>
    <x v="153"/>
    <x v="169"/>
    <x v="21"/>
    <n v="124"/>
    <x v="4"/>
  </r>
  <r>
    <x v="53"/>
    <x v="153"/>
    <x v="139"/>
    <x v="21"/>
    <n v="362"/>
    <x v="4"/>
  </r>
  <r>
    <x v="53"/>
    <x v="153"/>
    <x v="0"/>
    <x v="21"/>
    <n v="1810"/>
    <x v="4"/>
  </r>
  <r>
    <x v="53"/>
    <x v="154"/>
    <x v="169"/>
    <x v="21"/>
    <n v="62"/>
    <x v="4"/>
  </r>
  <r>
    <x v="53"/>
    <x v="154"/>
    <x v="0"/>
    <x v="21"/>
    <n v="905"/>
    <x v="4"/>
  </r>
  <r>
    <x v="53"/>
    <x v="155"/>
    <x v="171"/>
    <x v="21"/>
    <n v="0.13700000000000001"/>
    <x v="4"/>
  </r>
  <r>
    <x v="53"/>
    <x v="155"/>
    <x v="169"/>
    <x v="21"/>
    <n v="16.988"/>
    <x v="4"/>
  </r>
  <r>
    <x v="53"/>
    <x v="155"/>
    <x v="174"/>
    <x v="21"/>
    <n v="0"/>
    <x v="4"/>
  </r>
  <r>
    <x v="53"/>
    <x v="155"/>
    <x v="139"/>
    <x v="21"/>
    <n v="143.82259999999999"/>
    <x v="4"/>
  </r>
  <r>
    <x v="53"/>
    <x v="155"/>
    <x v="0"/>
    <x v="21"/>
    <n v="247.97"/>
    <x v="4"/>
  </r>
  <r>
    <x v="53"/>
    <x v="156"/>
    <x v="171"/>
    <x v="21"/>
    <n v="1"/>
    <x v="4"/>
  </r>
  <r>
    <x v="53"/>
    <x v="156"/>
    <x v="169"/>
    <x v="21"/>
    <n v="124"/>
    <x v="4"/>
  </r>
  <r>
    <x v="53"/>
    <x v="156"/>
    <x v="174"/>
    <x v="21"/>
    <n v="0"/>
    <x v="4"/>
  </r>
  <r>
    <x v="53"/>
    <x v="156"/>
    <x v="139"/>
    <x v="21"/>
    <n v="298.32"/>
    <x v="4"/>
  </r>
  <r>
    <x v="53"/>
    <x v="156"/>
    <x v="0"/>
    <x v="21"/>
    <n v="1810"/>
    <x v="4"/>
  </r>
  <r>
    <x v="53"/>
    <x v="157"/>
    <x v="171"/>
    <x v="21"/>
    <n v="0.15"/>
    <x v="4"/>
  </r>
  <r>
    <x v="53"/>
    <x v="157"/>
    <x v="168"/>
    <x v="21"/>
    <n v="0.45"/>
    <x v="4"/>
  </r>
  <r>
    <x v="53"/>
    <x v="157"/>
    <x v="169"/>
    <x v="21"/>
    <n v="18.600000000000001"/>
    <x v="4"/>
  </r>
  <r>
    <x v="53"/>
    <x v="157"/>
    <x v="170"/>
    <x v="21"/>
    <n v="0.9"/>
    <x v="4"/>
  </r>
  <r>
    <x v="53"/>
    <x v="157"/>
    <x v="0"/>
    <x v="21"/>
    <n v="108.75"/>
    <x v="4"/>
  </r>
  <r>
    <x v="53"/>
    <x v="158"/>
    <x v="171"/>
    <x v="21"/>
    <n v="0.15"/>
    <x v="4"/>
  </r>
  <r>
    <x v="53"/>
    <x v="158"/>
    <x v="168"/>
    <x v="21"/>
    <n v="0.45"/>
    <x v="4"/>
  </r>
  <r>
    <x v="53"/>
    <x v="158"/>
    <x v="169"/>
    <x v="21"/>
    <n v="18.600000000000001"/>
    <x v="4"/>
  </r>
  <r>
    <x v="53"/>
    <x v="158"/>
    <x v="170"/>
    <x v="21"/>
    <n v="0.9"/>
    <x v="4"/>
  </r>
  <r>
    <x v="53"/>
    <x v="158"/>
    <x v="0"/>
    <x v="21"/>
    <n v="108.75"/>
    <x v="4"/>
  </r>
  <r>
    <x v="53"/>
    <x v="159"/>
    <x v="171"/>
    <x v="21"/>
    <n v="0.1"/>
    <x v="4"/>
  </r>
  <r>
    <x v="53"/>
    <x v="159"/>
    <x v="169"/>
    <x v="21"/>
    <n v="12.4"/>
    <x v="4"/>
  </r>
  <r>
    <x v="53"/>
    <x v="159"/>
    <x v="139"/>
    <x v="21"/>
    <n v="126.7"/>
    <x v="4"/>
  </r>
  <r>
    <x v="53"/>
    <x v="159"/>
    <x v="172"/>
    <x v="21"/>
    <n v="0.4"/>
    <x v="4"/>
  </r>
  <r>
    <x v="53"/>
    <x v="159"/>
    <x v="0"/>
    <x v="21"/>
    <n v="181"/>
    <x v="4"/>
  </r>
  <r>
    <x v="53"/>
    <x v="160"/>
    <x v="171"/>
    <x v="21"/>
    <n v="1"/>
    <x v="4"/>
  </r>
  <r>
    <x v="53"/>
    <x v="160"/>
    <x v="169"/>
    <x v="21"/>
    <n v="124"/>
    <x v="4"/>
  </r>
  <r>
    <x v="53"/>
    <x v="160"/>
    <x v="139"/>
    <x v="21"/>
    <n v="217.2"/>
    <x v="4"/>
  </r>
  <r>
    <x v="53"/>
    <x v="160"/>
    <x v="172"/>
    <x v="21"/>
    <n v="4"/>
    <x v="4"/>
  </r>
  <r>
    <x v="53"/>
    <x v="160"/>
    <x v="0"/>
    <x v="21"/>
    <n v="1810"/>
    <x v="4"/>
  </r>
  <r>
    <x v="53"/>
    <x v="161"/>
    <x v="72"/>
    <x v="21"/>
    <n v="0"/>
    <x v="4"/>
  </r>
  <r>
    <x v="53"/>
    <x v="161"/>
    <x v="0"/>
    <x v="21"/>
    <n v="358.5"/>
    <x v="4"/>
  </r>
  <r>
    <x v="53"/>
    <x v="162"/>
    <x v="171"/>
    <x v="22"/>
    <n v="0.1"/>
    <x v="4"/>
  </r>
  <r>
    <x v="53"/>
    <x v="162"/>
    <x v="170"/>
    <x v="22"/>
    <n v="0.4"/>
    <x v="4"/>
  </r>
  <r>
    <x v="53"/>
    <x v="162"/>
    <x v="139"/>
    <x v="22"/>
    <n v="90.5"/>
    <x v="4"/>
  </r>
  <r>
    <x v="53"/>
    <x v="162"/>
    <x v="0"/>
    <x v="22"/>
    <n v="181"/>
    <x v="4"/>
  </r>
  <r>
    <x v="53"/>
    <x v="163"/>
    <x v="171"/>
    <x v="22"/>
    <n v="1"/>
    <x v="4"/>
  </r>
  <r>
    <x v="53"/>
    <x v="163"/>
    <x v="170"/>
    <x v="22"/>
    <n v="4"/>
    <x v="4"/>
  </r>
  <r>
    <x v="53"/>
    <x v="163"/>
    <x v="139"/>
    <x v="22"/>
    <n v="362"/>
    <x v="4"/>
  </r>
  <r>
    <x v="53"/>
    <x v="163"/>
    <x v="0"/>
    <x v="22"/>
    <n v="1810"/>
    <x v="4"/>
  </r>
  <r>
    <x v="53"/>
    <x v="164"/>
    <x v="171"/>
    <x v="22"/>
    <n v="0.1"/>
    <x v="4"/>
  </r>
  <r>
    <x v="53"/>
    <x v="164"/>
    <x v="170"/>
    <x v="22"/>
    <n v="0.4"/>
    <x v="4"/>
  </r>
  <r>
    <x v="53"/>
    <x v="164"/>
    <x v="139"/>
    <x v="22"/>
    <n v="90.5"/>
    <x v="4"/>
  </r>
  <r>
    <x v="53"/>
    <x v="164"/>
    <x v="0"/>
    <x v="22"/>
    <n v="181"/>
    <x v="4"/>
  </r>
  <r>
    <x v="53"/>
    <x v="165"/>
    <x v="171"/>
    <x v="22"/>
    <n v="1"/>
    <x v="4"/>
  </r>
  <r>
    <x v="53"/>
    <x v="165"/>
    <x v="170"/>
    <x v="22"/>
    <n v="4"/>
    <x v="4"/>
  </r>
  <r>
    <x v="53"/>
    <x v="165"/>
    <x v="139"/>
    <x v="22"/>
    <n v="362"/>
    <x v="4"/>
  </r>
  <r>
    <x v="53"/>
    <x v="165"/>
    <x v="0"/>
    <x v="22"/>
    <n v="1810"/>
    <x v="4"/>
  </r>
  <r>
    <x v="53"/>
    <x v="166"/>
    <x v="171"/>
    <x v="22"/>
    <n v="0.1"/>
    <x v="4"/>
  </r>
  <r>
    <x v="53"/>
    <x v="166"/>
    <x v="170"/>
    <x v="22"/>
    <n v="0.4"/>
    <x v="4"/>
  </r>
  <r>
    <x v="53"/>
    <x v="166"/>
    <x v="139"/>
    <x v="22"/>
    <n v="90.5"/>
    <x v="4"/>
  </r>
  <r>
    <x v="53"/>
    <x v="166"/>
    <x v="0"/>
    <x v="22"/>
    <n v="181"/>
    <x v="4"/>
  </r>
  <r>
    <x v="53"/>
    <x v="167"/>
    <x v="171"/>
    <x v="22"/>
    <n v="1"/>
    <x v="4"/>
  </r>
  <r>
    <x v="53"/>
    <x v="167"/>
    <x v="170"/>
    <x v="22"/>
    <n v="4"/>
    <x v="4"/>
  </r>
  <r>
    <x v="53"/>
    <x v="167"/>
    <x v="139"/>
    <x v="22"/>
    <n v="362"/>
    <x v="4"/>
  </r>
  <r>
    <x v="53"/>
    <x v="167"/>
    <x v="0"/>
    <x v="22"/>
    <n v="1810"/>
    <x v="4"/>
  </r>
  <r>
    <x v="53"/>
    <x v="168"/>
    <x v="171"/>
    <x v="22"/>
    <n v="0.1"/>
    <x v="4"/>
  </r>
  <r>
    <x v="53"/>
    <x v="168"/>
    <x v="170"/>
    <x v="22"/>
    <n v="0.4"/>
    <x v="4"/>
  </r>
  <r>
    <x v="53"/>
    <x v="168"/>
    <x v="139"/>
    <x v="22"/>
    <n v="90.5"/>
    <x v="4"/>
  </r>
  <r>
    <x v="53"/>
    <x v="168"/>
    <x v="0"/>
    <x v="22"/>
    <n v="181"/>
    <x v="4"/>
  </r>
  <r>
    <x v="53"/>
    <x v="169"/>
    <x v="171"/>
    <x v="22"/>
    <n v="1"/>
    <x v="4"/>
  </r>
  <r>
    <x v="53"/>
    <x v="169"/>
    <x v="170"/>
    <x v="22"/>
    <n v="4"/>
    <x v="4"/>
  </r>
  <r>
    <x v="53"/>
    <x v="169"/>
    <x v="139"/>
    <x v="22"/>
    <n v="362"/>
    <x v="4"/>
  </r>
  <r>
    <x v="53"/>
    <x v="169"/>
    <x v="0"/>
    <x v="22"/>
    <n v="1810"/>
    <x v="4"/>
  </r>
  <r>
    <x v="53"/>
    <x v="170"/>
    <x v="171"/>
    <x v="21"/>
    <n v="0.3"/>
    <x v="4"/>
  </r>
  <r>
    <x v="53"/>
    <x v="170"/>
    <x v="169"/>
    <x v="21"/>
    <n v="37.200000000000003"/>
    <x v="4"/>
  </r>
  <r>
    <x v="53"/>
    <x v="170"/>
    <x v="139"/>
    <x v="21"/>
    <n v="434.4"/>
    <x v="4"/>
  </r>
  <r>
    <x v="53"/>
    <x v="170"/>
    <x v="0"/>
    <x v="21"/>
    <n v="543"/>
    <x v="4"/>
  </r>
  <r>
    <x v="53"/>
    <x v="171"/>
    <x v="171"/>
    <x v="21"/>
    <n v="1"/>
    <x v="4"/>
  </r>
  <r>
    <x v="53"/>
    <x v="171"/>
    <x v="169"/>
    <x v="21"/>
    <n v="124"/>
    <x v="4"/>
  </r>
  <r>
    <x v="53"/>
    <x v="171"/>
    <x v="139"/>
    <x v="21"/>
    <n v="362"/>
    <x v="4"/>
  </r>
  <r>
    <x v="53"/>
    <x v="171"/>
    <x v="0"/>
    <x v="21"/>
    <n v="1810"/>
    <x v="4"/>
  </r>
  <r>
    <x v="54"/>
    <x v="144"/>
    <x v="168"/>
    <x v="23"/>
    <n v="2.25"/>
    <x v="4"/>
  </r>
  <r>
    <x v="54"/>
    <x v="144"/>
    <x v="169"/>
    <x v="23"/>
    <n v="93"/>
    <x v="4"/>
  </r>
  <r>
    <x v="54"/>
    <x v="144"/>
    <x v="170"/>
    <x v="23"/>
    <n v="4.5"/>
    <x v="4"/>
  </r>
  <r>
    <x v="54"/>
    <x v="144"/>
    <x v="0"/>
    <x v="23"/>
    <n v="1072.5"/>
    <x v="4"/>
  </r>
  <r>
    <x v="54"/>
    <x v="145"/>
    <x v="171"/>
    <x v="23"/>
    <n v="0.1"/>
    <x v="4"/>
  </r>
  <r>
    <x v="54"/>
    <x v="145"/>
    <x v="169"/>
    <x v="23"/>
    <n v="12.4"/>
    <x v="4"/>
  </r>
  <r>
    <x v="54"/>
    <x v="145"/>
    <x v="139"/>
    <x v="23"/>
    <n v="140.1722"/>
    <x v="4"/>
  </r>
  <r>
    <x v="54"/>
    <x v="145"/>
    <x v="172"/>
    <x v="23"/>
    <n v="0.4"/>
    <x v="4"/>
  </r>
  <r>
    <x v="54"/>
    <x v="145"/>
    <x v="0"/>
    <x v="23"/>
    <n v="200.24600000000001"/>
    <x v="4"/>
  </r>
  <r>
    <x v="54"/>
    <x v="146"/>
    <x v="171"/>
    <x v="23"/>
    <n v="1"/>
    <x v="4"/>
  </r>
  <r>
    <x v="54"/>
    <x v="146"/>
    <x v="169"/>
    <x v="23"/>
    <n v="124"/>
    <x v="4"/>
  </r>
  <r>
    <x v="54"/>
    <x v="146"/>
    <x v="139"/>
    <x v="23"/>
    <n v="240.29519999999999"/>
    <x v="4"/>
  </r>
  <r>
    <x v="54"/>
    <x v="146"/>
    <x v="172"/>
    <x v="23"/>
    <n v="4"/>
    <x v="4"/>
  </r>
  <r>
    <x v="54"/>
    <x v="146"/>
    <x v="0"/>
    <x v="23"/>
    <n v="2002.46"/>
    <x v="4"/>
  </r>
  <r>
    <x v="54"/>
    <x v="147"/>
    <x v="171"/>
    <x v="23"/>
    <n v="0.22"/>
    <x v="4"/>
  </r>
  <r>
    <x v="54"/>
    <x v="147"/>
    <x v="169"/>
    <x v="23"/>
    <n v="27.28"/>
    <x v="4"/>
  </r>
  <r>
    <x v="54"/>
    <x v="147"/>
    <x v="139"/>
    <x v="23"/>
    <n v="472.71179999999998"/>
    <x v="4"/>
  </r>
  <r>
    <x v="54"/>
    <x v="147"/>
    <x v="0"/>
    <x v="23"/>
    <n v="705.54"/>
    <x v="4"/>
  </r>
  <r>
    <x v="54"/>
    <x v="148"/>
    <x v="171"/>
    <x v="23"/>
    <n v="1"/>
    <x v="4"/>
  </r>
  <r>
    <x v="54"/>
    <x v="148"/>
    <x v="169"/>
    <x v="23"/>
    <n v="124"/>
    <x v="4"/>
  </r>
  <r>
    <x v="54"/>
    <x v="148"/>
    <x v="139"/>
    <x v="23"/>
    <n v="641.4"/>
    <x v="4"/>
  </r>
  <r>
    <x v="54"/>
    <x v="148"/>
    <x v="0"/>
    <x v="23"/>
    <n v="3207"/>
    <x v="4"/>
  </r>
  <r>
    <x v="54"/>
    <x v="149"/>
    <x v="168"/>
    <x v="23"/>
    <n v="3"/>
    <x v="4"/>
  </r>
  <r>
    <x v="54"/>
    <x v="149"/>
    <x v="139"/>
    <x v="23"/>
    <n v="286"/>
    <x v="4"/>
  </r>
  <r>
    <x v="54"/>
    <x v="149"/>
    <x v="0"/>
    <x v="23"/>
    <n v="1430"/>
    <x v="4"/>
  </r>
  <r>
    <x v="54"/>
    <x v="150"/>
    <x v="173"/>
    <x v="23"/>
    <n v="0"/>
    <x v="4"/>
  </r>
  <r>
    <x v="54"/>
    <x v="150"/>
    <x v="139"/>
    <x v="23"/>
    <n v="190.52600000000001"/>
    <x v="4"/>
  </r>
  <r>
    <x v="54"/>
    <x v="150"/>
    <x v="0"/>
    <x v="23"/>
    <n v="238.1575"/>
    <x v="4"/>
  </r>
  <r>
    <x v="54"/>
    <x v="151"/>
    <x v="173"/>
    <x v="23"/>
    <n v="0"/>
    <x v="4"/>
  </r>
  <r>
    <x v="54"/>
    <x v="151"/>
    <x v="139"/>
    <x v="23"/>
    <n v="680.45"/>
    <x v="4"/>
  </r>
  <r>
    <x v="54"/>
    <x v="151"/>
    <x v="0"/>
    <x v="23"/>
    <n v="6804.5"/>
    <x v="4"/>
  </r>
  <r>
    <x v="54"/>
    <x v="152"/>
    <x v="171"/>
    <x v="23"/>
    <n v="2.5000000000000001E-2"/>
    <x v="4"/>
  </r>
  <r>
    <x v="54"/>
    <x v="152"/>
    <x v="168"/>
    <x v="23"/>
    <n v="7.4999999999999997E-2"/>
    <x v="4"/>
  </r>
  <r>
    <x v="54"/>
    <x v="152"/>
    <x v="169"/>
    <x v="23"/>
    <n v="3.1"/>
    <x v="4"/>
  </r>
  <r>
    <x v="54"/>
    <x v="152"/>
    <x v="139"/>
    <x v="23"/>
    <n v="36.53125"/>
    <x v="4"/>
  </r>
  <r>
    <x v="54"/>
    <x v="152"/>
    <x v="0"/>
    <x v="23"/>
    <n v="52.1875"/>
    <x v="4"/>
  </r>
  <r>
    <x v="54"/>
    <x v="153"/>
    <x v="171"/>
    <x v="23"/>
    <n v="1"/>
    <x v="4"/>
  </r>
  <r>
    <x v="54"/>
    <x v="153"/>
    <x v="168"/>
    <x v="23"/>
    <n v="3"/>
    <x v="4"/>
  </r>
  <r>
    <x v="54"/>
    <x v="153"/>
    <x v="169"/>
    <x v="23"/>
    <n v="124"/>
    <x v="4"/>
  </r>
  <r>
    <x v="54"/>
    <x v="153"/>
    <x v="139"/>
    <x v="23"/>
    <n v="417.5"/>
    <x v="4"/>
  </r>
  <r>
    <x v="54"/>
    <x v="153"/>
    <x v="0"/>
    <x v="23"/>
    <n v="2087.5"/>
    <x v="4"/>
  </r>
  <r>
    <x v="54"/>
    <x v="172"/>
    <x v="175"/>
    <x v="23"/>
    <n v="22.2"/>
    <x v="4"/>
  </r>
  <r>
    <x v="54"/>
    <x v="172"/>
    <x v="0"/>
    <x v="23"/>
    <n v="444"/>
    <x v="4"/>
  </r>
  <r>
    <x v="54"/>
    <x v="173"/>
    <x v="175"/>
    <x v="23"/>
    <n v="22.2"/>
    <x v="4"/>
  </r>
  <r>
    <x v="54"/>
    <x v="173"/>
    <x v="0"/>
    <x v="23"/>
    <n v="444"/>
    <x v="4"/>
  </r>
  <r>
    <x v="54"/>
    <x v="154"/>
    <x v="169"/>
    <x v="23"/>
    <n v="62"/>
    <x v="4"/>
  </r>
  <r>
    <x v="54"/>
    <x v="154"/>
    <x v="0"/>
    <x v="23"/>
    <n v="715"/>
    <x v="4"/>
  </r>
  <r>
    <x v="54"/>
    <x v="155"/>
    <x v="171"/>
    <x v="23"/>
    <n v="0.13700000000000001"/>
    <x v="4"/>
  </r>
  <r>
    <x v="54"/>
    <x v="155"/>
    <x v="169"/>
    <x v="23"/>
    <n v="16.988"/>
    <x v="4"/>
  </r>
  <r>
    <x v="54"/>
    <x v="155"/>
    <x v="174"/>
    <x v="23"/>
    <n v="0"/>
    <x v="4"/>
  </r>
  <r>
    <x v="54"/>
    <x v="155"/>
    <x v="139"/>
    <x v="23"/>
    <n v="197.53756000000001"/>
    <x v="4"/>
  </r>
  <r>
    <x v="54"/>
    <x v="155"/>
    <x v="0"/>
    <x v="23"/>
    <n v="340.58199999999999"/>
    <x v="4"/>
  </r>
  <r>
    <x v="54"/>
    <x v="156"/>
    <x v="171"/>
    <x v="23"/>
    <n v="1"/>
    <x v="4"/>
  </r>
  <r>
    <x v="54"/>
    <x v="156"/>
    <x v="169"/>
    <x v="23"/>
    <n v="124"/>
    <x v="4"/>
  </r>
  <r>
    <x v="54"/>
    <x v="156"/>
    <x v="174"/>
    <x v="23"/>
    <n v="0"/>
    <x v="4"/>
  </r>
  <r>
    <x v="54"/>
    <x v="156"/>
    <x v="139"/>
    <x v="23"/>
    <n v="298.32"/>
    <x v="4"/>
  </r>
  <r>
    <x v="54"/>
    <x v="156"/>
    <x v="0"/>
    <x v="23"/>
    <n v="2486"/>
    <x v="4"/>
  </r>
  <r>
    <x v="54"/>
    <x v="157"/>
    <x v="171"/>
    <x v="23"/>
    <n v="0.15"/>
    <x v="4"/>
  </r>
  <r>
    <x v="54"/>
    <x v="157"/>
    <x v="168"/>
    <x v="23"/>
    <n v="0.45"/>
    <x v="4"/>
  </r>
  <r>
    <x v="54"/>
    <x v="157"/>
    <x v="169"/>
    <x v="23"/>
    <n v="18.600000000000001"/>
    <x v="4"/>
  </r>
  <r>
    <x v="54"/>
    <x v="157"/>
    <x v="170"/>
    <x v="23"/>
    <n v="0.9"/>
    <x v="4"/>
  </r>
  <r>
    <x v="54"/>
    <x v="157"/>
    <x v="0"/>
    <x v="23"/>
    <n v="171.15"/>
    <x v="4"/>
  </r>
  <r>
    <x v="54"/>
    <x v="158"/>
    <x v="171"/>
    <x v="23"/>
    <n v="0.15"/>
    <x v="4"/>
  </r>
  <r>
    <x v="54"/>
    <x v="158"/>
    <x v="168"/>
    <x v="23"/>
    <n v="0.45"/>
    <x v="4"/>
  </r>
  <r>
    <x v="54"/>
    <x v="158"/>
    <x v="169"/>
    <x v="23"/>
    <n v="18.600000000000001"/>
    <x v="4"/>
  </r>
  <r>
    <x v="54"/>
    <x v="158"/>
    <x v="170"/>
    <x v="23"/>
    <n v="0.9"/>
    <x v="4"/>
  </r>
  <r>
    <x v="54"/>
    <x v="158"/>
    <x v="0"/>
    <x v="23"/>
    <n v="171.15"/>
    <x v="4"/>
  </r>
  <r>
    <x v="54"/>
    <x v="159"/>
    <x v="171"/>
    <x v="23"/>
    <n v="0.1"/>
    <x v="4"/>
  </r>
  <r>
    <x v="54"/>
    <x v="159"/>
    <x v="169"/>
    <x v="23"/>
    <n v="12.4"/>
    <x v="4"/>
  </r>
  <r>
    <x v="54"/>
    <x v="159"/>
    <x v="139"/>
    <x v="23"/>
    <n v="140.1722"/>
    <x v="4"/>
  </r>
  <r>
    <x v="54"/>
    <x v="159"/>
    <x v="172"/>
    <x v="23"/>
    <n v="0.4"/>
    <x v="4"/>
  </r>
  <r>
    <x v="54"/>
    <x v="159"/>
    <x v="0"/>
    <x v="23"/>
    <n v="200.24600000000001"/>
    <x v="4"/>
  </r>
  <r>
    <x v="54"/>
    <x v="160"/>
    <x v="171"/>
    <x v="23"/>
    <n v="1"/>
    <x v="4"/>
  </r>
  <r>
    <x v="54"/>
    <x v="160"/>
    <x v="169"/>
    <x v="23"/>
    <n v="124"/>
    <x v="4"/>
  </r>
  <r>
    <x v="54"/>
    <x v="160"/>
    <x v="139"/>
    <x v="23"/>
    <n v="240.29519999999999"/>
    <x v="4"/>
  </r>
  <r>
    <x v="54"/>
    <x v="160"/>
    <x v="172"/>
    <x v="23"/>
    <n v="4"/>
    <x v="4"/>
  </r>
  <r>
    <x v="54"/>
    <x v="160"/>
    <x v="0"/>
    <x v="23"/>
    <n v="2002.46"/>
    <x v="4"/>
  </r>
  <r>
    <x v="54"/>
    <x v="161"/>
    <x v="72"/>
    <x v="23"/>
    <n v="0"/>
    <x v="4"/>
  </r>
  <r>
    <x v="54"/>
    <x v="161"/>
    <x v="0"/>
    <x v="23"/>
    <n v="1640"/>
    <x v="4"/>
  </r>
  <r>
    <x v="54"/>
    <x v="162"/>
    <x v="171"/>
    <x v="23"/>
    <n v="0.1"/>
    <x v="4"/>
  </r>
  <r>
    <x v="54"/>
    <x v="162"/>
    <x v="170"/>
    <x v="23"/>
    <n v="0.4"/>
    <x v="4"/>
  </r>
  <r>
    <x v="54"/>
    <x v="162"/>
    <x v="139"/>
    <x v="23"/>
    <n v="71.5"/>
    <x v="4"/>
  </r>
  <r>
    <x v="54"/>
    <x v="162"/>
    <x v="0"/>
    <x v="23"/>
    <n v="143"/>
    <x v="4"/>
  </r>
  <r>
    <x v="54"/>
    <x v="163"/>
    <x v="171"/>
    <x v="23"/>
    <n v="1"/>
    <x v="4"/>
  </r>
  <r>
    <x v="54"/>
    <x v="163"/>
    <x v="170"/>
    <x v="23"/>
    <n v="4"/>
    <x v="4"/>
  </r>
  <r>
    <x v="54"/>
    <x v="163"/>
    <x v="139"/>
    <x v="23"/>
    <n v="286"/>
    <x v="4"/>
  </r>
  <r>
    <x v="54"/>
    <x v="163"/>
    <x v="0"/>
    <x v="23"/>
    <n v="1430"/>
    <x v="4"/>
  </r>
  <r>
    <x v="54"/>
    <x v="164"/>
    <x v="171"/>
    <x v="23"/>
    <n v="0.1"/>
    <x v="4"/>
  </r>
  <r>
    <x v="54"/>
    <x v="164"/>
    <x v="170"/>
    <x v="23"/>
    <n v="0.4"/>
    <x v="4"/>
  </r>
  <r>
    <x v="54"/>
    <x v="164"/>
    <x v="139"/>
    <x v="23"/>
    <n v="71.5"/>
    <x v="4"/>
  </r>
  <r>
    <x v="54"/>
    <x v="164"/>
    <x v="0"/>
    <x v="23"/>
    <n v="143"/>
    <x v="4"/>
  </r>
  <r>
    <x v="54"/>
    <x v="165"/>
    <x v="171"/>
    <x v="23"/>
    <n v="1"/>
    <x v="4"/>
  </r>
  <r>
    <x v="54"/>
    <x v="165"/>
    <x v="170"/>
    <x v="23"/>
    <n v="4"/>
    <x v="4"/>
  </r>
  <r>
    <x v="54"/>
    <x v="165"/>
    <x v="139"/>
    <x v="23"/>
    <n v="286"/>
    <x v="4"/>
  </r>
  <r>
    <x v="54"/>
    <x v="165"/>
    <x v="0"/>
    <x v="23"/>
    <n v="1430"/>
    <x v="4"/>
  </r>
  <r>
    <x v="54"/>
    <x v="166"/>
    <x v="171"/>
    <x v="23"/>
    <n v="0.1"/>
    <x v="4"/>
  </r>
  <r>
    <x v="54"/>
    <x v="166"/>
    <x v="170"/>
    <x v="23"/>
    <n v="0.4"/>
    <x v="4"/>
  </r>
  <r>
    <x v="54"/>
    <x v="166"/>
    <x v="139"/>
    <x v="23"/>
    <n v="71.5"/>
    <x v="4"/>
  </r>
  <r>
    <x v="54"/>
    <x v="166"/>
    <x v="0"/>
    <x v="23"/>
    <n v="143"/>
    <x v="4"/>
  </r>
  <r>
    <x v="54"/>
    <x v="167"/>
    <x v="171"/>
    <x v="23"/>
    <n v="1"/>
    <x v="4"/>
  </r>
  <r>
    <x v="54"/>
    <x v="167"/>
    <x v="170"/>
    <x v="23"/>
    <n v="4"/>
    <x v="4"/>
  </r>
  <r>
    <x v="54"/>
    <x v="167"/>
    <x v="139"/>
    <x v="23"/>
    <n v="286"/>
    <x v="4"/>
  </r>
  <r>
    <x v="54"/>
    <x v="167"/>
    <x v="0"/>
    <x v="23"/>
    <n v="1430"/>
    <x v="4"/>
  </r>
  <r>
    <x v="54"/>
    <x v="168"/>
    <x v="171"/>
    <x v="23"/>
    <n v="0.1"/>
    <x v="4"/>
  </r>
  <r>
    <x v="54"/>
    <x v="168"/>
    <x v="170"/>
    <x v="23"/>
    <n v="0.4"/>
    <x v="4"/>
  </r>
  <r>
    <x v="54"/>
    <x v="168"/>
    <x v="139"/>
    <x v="23"/>
    <n v="71.5"/>
    <x v="4"/>
  </r>
  <r>
    <x v="54"/>
    <x v="168"/>
    <x v="0"/>
    <x v="23"/>
    <n v="143"/>
    <x v="4"/>
  </r>
  <r>
    <x v="54"/>
    <x v="169"/>
    <x v="171"/>
    <x v="23"/>
    <n v="1"/>
    <x v="4"/>
  </r>
  <r>
    <x v="54"/>
    <x v="169"/>
    <x v="170"/>
    <x v="23"/>
    <n v="4"/>
    <x v="4"/>
  </r>
  <r>
    <x v="54"/>
    <x v="169"/>
    <x v="139"/>
    <x v="23"/>
    <n v="286"/>
    <x v="4"/>
  </r>
  <r>
    <x v="54"/>
    <x v="169"/>
    <x v="0"/>
    <x v="23"/>
    <n v="1430"/>
    <x v="4"/>
  </r>
  <r>
    <x v="54"/>
    <x v="170"/>
    <x v="171"/>
    <x v="23"/>
    <n v="0.3"/>
    <x v="4"/>
  </r>
  <r>
    <x v="54"/>
    <x v="170"/>
    <x v="169"/>
    <x v="23"/>
    <n v="37.200000000000003"/>
    <x v="4"/>
  </r>
  <r>
    <x v="54"/>
    <x v="170"/>
    <x v="139"/>
    <x v="23"/>
    <n v="454.08"/>
    <x v="4"/>
  </r>
  <r>
    <x v="54"/>
    <x v="170"/>
    <x v="0"/>
    <x v="23"/>
    <n v="567.6"/>
    <x v="4"/>
  </r>
  <r>
    <x v="54"/>
    <x v="171"/>
    <x v="171"/>
    <x v="23"/>
    <n v="1"/>
    <x v="4"/>
  </r>
  <r>
    <x v="54"/>
    <x v="171"/>
    <x v="169"/>
    <x v="23"/>
    <n v="124"/>
    <x v="4"/>
  </r>
  <r>
    <x v="54"/>
    <x v="171"/>
    <x v="139"/>
    <x v="23"/>
    <n v="378.4"/>
    <x v="4"/>
  </r>
  <r>
    <x v="54"/>
    <x v="171"/>
    <x v="0"/>
    <x v="23"/>
    <n v="1892"/>
    <x v="4"/>
  </r>
  <r>
    <x v="55"/>
    <x v="174"/>
    <x v="176"/>
    <x v="24"/>
    <n v="443.4"/>
    <x v="4"/>
  </r>
  <r>
    <x v="55"/>
    <x v="174"/>
    <x v="177"/>
    <x v="24"/>
    <n v="0"/>
    <x v="4"/>
  </r>
  <r>
    <x v="55"/>
    <x v="174"/>
    <x v="0"/>
    <x v="24"/>
    <n v="2956"/>
    <x v="4"/>
  </r>
  <r>
    <x v="55"/>
    <x v="174"/>
    <x v="178"/>
    <x v="24"/>
    <n v="2187.44"/>
    <x v="4"/>
  </r>
  <r>
    <x v="55"/>
    <x v="175"/>
    <x v="179"/>
    <x v="24"/>
    <n v="0"/>
    <x v="4"/>
  </r>
  <r>
    <x v="55"/>
    <x v="175"/>
    <x v="0"/>
    <x v="24"/>
    <n v="295.60000000000002"/>
    <x v="4"/>
  </r>
  <r>
    <x v="55"/>
    <x v="176"/>
    <x v="180"/>
    <x v="24"/>
    <n v="421.23"/>
    <x v="4"/>
  </r>
  <r>
    <x v="55"/>
    <x v="176"/>
    <x v="181"/>
    <x v="24"/>
    <n v="0"/>
    <x v="4"/>
  </r>
  <r>
    <x v="55"/>
    <x v="176"/>
    <x v="0"/>
    <x v="24"/>
    <n v="14041"/>
    <x v="4"/>
  </r>
  <r>
    <x v="55"/>
    <x v="176"/>
    <x v="182"/>
    <x v="24"/>
    <n v="10390.34"/>
    <x v="4"/>
  </r>
  <r>
    <x v="55"/>
    <x v="177"/>
    <x v="183"/>
    <x v="24"/>
    <n v="413.84"/>
    <x v="4"/>
  </r>
  <r>
    <x v="55"/>
    <x v="177"/>
    <x v="184"/>
    <x v="24"/>
    <n v="0"/>
    <x v="4"/>
  </r>
  <r>
    <x v="55"/>
    <x v="177"/>
    <x v="0"/>
    <x v="24"/>
    <n v="5173"/>
    <x v="4"/>
  </r>
  <r>
    <x v="55"/>
    <x v="177"/>
    <x v="185"/>
    <x v="24"/>
    <n v="3714.7312999999999"/>
    <x v="4"/>
  </r>
  <r>
    <x v="55"/>
    <x v="178"/>
    <x v="72"/>
    <x v="25"/>
    <n v="0"/>
    <x v="4"/>
  </r>
  <r>
    <x v="55"/>
    <x v="178"/>
    <x v="0"/>
    <x v="25"/>
    <n v="739"/>
    <x v="4"/>
  </r>
  <r>
    <x v="55"/>
    <x v="179"/>
    <x v="186"/>
    <x v="25"/>
    <n v="73.900000000000006"/>
    <x v="4"/>
  </r>
  <r>
    <x v="55"/>
    <x v="179"/>
    <x v="0"/>
    <x v="25"/>
    <n v="7390"/>
    <x v="4"/>
  </r>
  <r>
    <x v="56"/>
    <x v="180"/>
    <x v="139"/>
    <x v="26"/>
    <n v="3648"/>
    <x v="4"/>
  </r>
  <r>
    <x v="56"/>
    <x v="180"/>
    <x v="0"/>
    <x v="26"/>
    <n v="22800"/>
    <x v="4"/>
  </r>
  <r>
    <x v="56"/>
    <x v="181"/>
    <x v="187"/>
    <x v="27"/>
    <n v="0"/>
    <x v="4"/>
  </r>
  <r>
    <x v="56"/>
    <x v="181"/>
    <x v="0"/>
    <x v="27"/>
    <n v="22800"/>
    <x v="4"/>
  </r>
  <r>
    <x v="56"/>
    <x v="182"/>
    <x v="72"/>
    <x v="26"/>
    <n v="0"/>
    <x v="4"/>
  </r>
  <r>
    <x v="56"/>
    <x v="182"/>
    <x v="0"/>
    <x v="26"/>
    <n v="22800"/>
    <x v="4"/>
  </r>
  <r>
    <x v="56"/>
    <x v="183"/>
    <x v="72"/>
    <x v="26"/>
    <n v="0"/>
    <x v="4"/>
  </r>
  <r>
    <x v="56"/>
    <x v="183"/>
    <x v="0"/>
    <x v="26"/>
    <n v="22800"/>
    <x v="4"/>
  </r>
  <r>
    <x v="27"/>
    <x v="184"/>
    <x v="188"/>
    <x v="22"/>
    <n v="0"/>
    <x v="5"/>
  </r>
  <r>
    <x v="27"/>
    <x v="184"/>
    <x v="189"/>
    <x v="22"/>
    <n v="0"/>
    <x v="5"/>
  </r>
  <r>
    <x v="27"/>
    <x v="184"/>
    <x v="190"/>
    <x v="22"/>
    <n v="0"/>
    <x v="5"/>
  </r>
  <r>
    <x v="27"/>
    <x v="184"/>
    <x v="0"/>
    <x v="22"/>
    <n v="0"/>
    <x v="5"/>
  </r>
  <r>
    <x v="27"/>
    <x v="184"/>
    <x v="191"/>
    <x v="22"/>
    <n v="0"/>
    <x v="5"/>
  </r>
  <r>
    <x v="27"/>
    <x v="185"/>
    <x v="188"/>
    <x v="22"/>
    <n v="0"/>
    <x v="5"/>
  </r>
  <r>
    <x v="27"/>
    <x v="185"/>
    <x v="189"/>
    <x v="22"/>
    <n v="0"/>
    <x v="5"/>
  </r>
  <r>
    <x v="27"/>
    <x v="185"/>
    <x v="190"/>
    <x v="22"/>
    <n v="0"/>
    <x v="5"/>
  </r>
  <r>
    <x v="27"/>
    <x v="185"/>
    <x v="0"/>
    <x v="22"/>
    <n v="0"/>
    <x v="5"/>
  </r>
  <r>
    <x v="27"/>
    <x v="185"/>
    <x v="191"/>
    <x v="22"/>
    <n v="0"/>
    <x v="5"/>
  </r>
  <r>
    <x v="27"/>
    <x v="122"/>
    <x v="0"/>
    <x v="2"/>
    <n v="0"/>
    <x v="5"/>
  </r>
  <r>
    <x v="27"/>
    <x v="123"/>
    <x v="188"/>
    <x v="2"/>
    <n v="0"/>
    <x v="5"/>
  </r>
  <r>
    <x v="27"/>
    <x v="123"/>
    <x v="189"/>
    <x v="2"/>
    <n v="0"/>
    <x v="5"/>
  </r>
  <r>
    <x v="27"/>
    <x v="123"/>
    <x v="190"/>
    <x v="2"/>
    <n v="0"/>
    <x v="5"/>
  </r>
  <r>
    <x v="27"/>
    <x v="123"/>
    <x v="0"/>
    <x v="2"/>
    <n v="0"/>
    <x v="5"/>
  </r>
  <r>
    <x v="27"/>
    <x v="123"/>
    <x v="191"/>
    <x v="2"/>
    <n v="0"/>
    <x v="5"/>
  </r>
  <r>
    <x v="27"/>
    <x v="186"/>
    <x v="192"/>
    <x v="2"/>
    <n v="0.78571000000000002"/>
    <x v="5"/>
  </r>
  <r>
    <x v="27"/>
    <x v="186"/>
    <x v="0"/>
    <x v="2"/>
    <n v="12.571429999999999"/>
    <x v="5"/>
  </r>
  <r>
    <x v="2"/>
    <x v="34"/>
    <x v="193"/>
    <x v="1"/>
    <n v="8.0000000000000002E-3"/>
    <x v="5"/>
  </r>
  <r>
    <x v="2"/>
    <x v="34"/>
    <x v="0"/>
    <x v="1"/>
    <n v="1.4E-3"/>
    <x v="5"/>
  </r>
  <r>
    <x v="2"/>
    <x v="12"/>
    <x v="194"/>
    <x v="1"/>
    <n v="1.6E-2"/>
    <x v="5"/>
  </r>
  <r>
    <x v="2"/>
    <x v="12"/>
    <x v="0"/>
    <x v="1"/>
    <n v="0.08"/>
    <x v="5"/>
  </r>
  <r>
    <x v="2"/>
    <x v="33"/>
    <x v="0"/>
    <x v="1"/>
    <n v="1.4E-3"/>
    <x v="5"/>
  </r>
  <r>
    <x v="2"/>
    <x v="16"/>
    <x v="195"/>
    <x v="1"/>
    <n v="0.02"/>
    <x v="5"/>
  </r>
  <r>
    <x v="2"/>
    <x v="16"/>
    <x v="193"/>
    <x v="1"/>
    <n v="8.0000000000000002E-3"/>
    <x v="5"/>
  </r>
  <r>
    <x v="2"/>
    <x v="16"/>
    <x v="0"/>
    <x v="1"/>
    <n v="1.4E-3"/>
    <x v="5"/>
  </r>
  <r>
    <x v="2"/>
    <x v="17"/>
    <x v="195"/>
    <x v="1"/>
    <n v="0.02"/>
    <x v="5"/>
  </r>
  <r>
    <x v="2"/>
    <x v="17"/>
    <x v="193"/>
    <x v="1"/>
    <n v="8.0000000000000002E-3"/>
    <x v="5"/>
  </r>
  <r>
    <x v="2"/>
    <x v="17"/>
    <x v="0"/>
    <x v="1"/>
    <n v="1.4E-3"/>
    <x v="5"/>
  </r>
  <r>
    <x v="2"/>
    <x v="18"/>
    <x v="195"/>
    <x v="1"/>
    <n v="0.02"/>
    <x v="5"/>
  </r>
  <r>
    <x v="2"/>
    <x v="18"/>
    <x v="194"/>
    <x v="1"/>
    <n v="4.0000000000000001E-3"/>
    <x v="5"/>
  </r>
  <r>
    <x v="2"/>
    <x v="18"/>
    <x v="193"/>
    <x v="1"/>
    <n v="8.0000000000000002E-3"/>
    <x v="5"/>
  </r>
  <r>
    <x v="2"/>
    <x v="18"/>
    <x v="0"/>
    <x v="1"/>
    <n v="1.4E-3"/>
    <x v="5"/>
  </r>
  <r>
    <x v="2"/>
    <x v="19"/>
    <x v="195"/>
    <x v="1"/>
    <n v="0.02"/>
    <x v="5"/>
  </r>
  <r>
    <x v="2"/>
    <x v="19"/>
    <x v="194"/>
    <x v="1"/>
    <n v="4.0000000000000001E-3"/>
    <x v="5"/>
  </r>
  <r>
    <x v="2"/>
    <x v="19"/>
    <x v="193"/>
    <x v="1"/>
    <n v="8.0000000000000002E-3"/>
    <x v="5"/>
  </r>
  <r>
    <x v="2"/>
    <x v="19"/>
    <x v="0"/>
    <x v="1"/>
    <n v="1.4E-3"/>
    <x v="5"/>
  </r>
  <r>
    <x v="2"/>
    <x v="20"/>
    <x v="195"/>
    <x v="1"/>
    <n v="0.02"/>
    <x v="5"/>
  </r>
  <r>
    <x v="2"/>
    <x v="20"/>
    <x v="194"/>
    <x v="1"/>
    <n v="4.0000000000000001E-3"/>
    <x v="5"/>
  </r>
  <r>
    <x v="2"/>
    <x v="20"/>
    <x v="193"/>
    <x v="1"/>
    <n v="8.0000000000000002E-3"/>
    <x v="5"/>
  </r>
  <r>
    <x v="2"/>
    <x v="20"/>
    <x v="0"/>
    <x v="1"/>
    <n v="1.4E-3"/>
    <x v="5"/>
  </r>
  <r>
    <x v="2"/>
    <x v="36"/>
    <x v="193"/>
    <x v="1"/>
    <n v="8.0000000000000002E-3"/>
    <x v="5"/>
  </r>
  <r>
    <x v="2"/>
    <x v="36"/>
    <x v="0"/>
    <x v="1"/>
    <n v="1.4E-3"/>
    <x v="5"/>
  </r>
  <r>
    <x v="2"/>
    <x v="22"/>
    <x v="194"/>
    <x v="1"/>
    <n v="1.6E-2"/>
    <x v="5"/>
  </r>
  <r>
    <x v="2"/>
    <x v="22"/>
    <x v="0"/>
    <x v="1"/>
    <n v="0.08"/>
    <x v="5"/>
  </r>
  <r>
    <x v="2"/>
    <x v="25"/>
    <x v="195"/>
    <x v="1"/>
    <n v="0.02"/>
    <x v="5"/>
  </r>
  <r>
    <x v="2"/>
    <x v="25"/>
    <x v="194"/>
    <x v="1"/>
    <n v="4.0000000000000001E-3"/>
    <x v="5"/>
  </r>
  <r>
    <x v="2"/>
    <x v="25"/>
    <x v="0"/>
    <x v="1"/>
    <n v="1.4E-3"/>
    <x v="5"/>
  </r>
  <r>
    <x v="2"/>
    <x v="26"/>
    <x v="195"/>
    <x v="1"/>
    <n v="0.02"/>
    <x v="5"/>
  </r>
  <r>
    <x v="2"/>
    <x v="26"/>
    <x v="194"/>
    <x v="1"/>
    <n v="4.0000000000000001E-3"/>
    <x v="5"/>
  </r>
  <r>
    <x v="2"/>
    <x v="26"/>
    <x v="0"/>
    <x v="1"/>
    <n v="1.4E-3"/>
    <x v="5"/>
  </r>
  <r>
    <x v="2"/>
    <x v="27"/>
    <x v="0"/>
    <x v="1"/>
    <n v="1E-4"/>
    <x v="5"/>
  </r>
  <r>
    <x v="2"/>
    <x v="28"/>
    <x v="0"/>
    <x v="1"/>
    <n v="1E-4"/>
    <x v="5"/>
  </r>
  <r>
    <x v="2"/>
    <x v="29"/>
    <x v="0"/>
    <x v="1"/>
    <n v="1.4E-3"/>
    <x v="5"/>
  </r>
  <r>
    <x v="2"/>
    <x v="30"/>
    <x v="0"/>
    <x v="1"/>
    <n v="1E-4"/>
    <x v="5"/>
  </r>
  <r>
    <x v="2"/>
    <x v="31"/>
    <x v="195"/>
    <x v="1"/>
    <n v="0.02"/>
    <x v="5"/>
  </r>
  <r>
    <x v="2"/>
    <x v="31"/>
    <x v="194"/>
    <x v="1"/>
    <n v="4.0000000000000001E-3"/>
    <x v="5"/>
  </r>
  <r>
    <x v="2"/>
    <x v="31"/>
    <x v="0"/>
    <x v="1"/>
    <n v="1.4E-3"/>
    <x v="5"/>
  </r>
  <r>
    <x v="2"/>
    <x v="32"/>
    <x v="0"/>
    <x v="1"/>
    <n v="1.4E-3"/>
    <x v="5"/>
  </r>
  <r>
    <x v="3"/>
    <x v="34"/>
    <x v="193"/>
    <x v="1"/>
    <n v="8.0000000000000002E-3"/>
    <x v="5"/>
  </r>
  <r>
    <x v="3"/>
    <x v="34"/>
    <x v="0"/>
    <x v="1"/>
    <n v="1.4E-3"/>
    <x v="5"/>
  </r>
  <r>
    <x v="3"/>
    <x v="12"/>
    <x v="194"/>
    <x v="1"/>
    <n v="1.6E-2"/>
    <x v="5"/>
  </r>
  <r>
    <x v="3"/>
    <x v="12"/>
    <x v="0"/>
    <x v="1"/>
    <n v="0.08"/>
    <x v="5"/>
  </r>
  <r>
    <x v="3"/>
    <x v="33"/>
    <x v="0"/>
    <x v="1"/>
    <n v="1.4E-3"/>
    <x v="5"/>
  </r>
  <r>
    <x v="3"/>
    <x v="16"/>
    <x v="195"/>
    <x v="1"/>
    <n v="0"/>
    <x v="5"/>
  </r>
  <r>
    <x v="3"/>
    <x v="16"/>
    <x v="193"/>
    <x v="1"/>
    <n v="8.0000000000000002E-3"/>
    <x v="5"/>
  </r>
  <r>
    <x v="3"/>
    <x v="16"/>
    <x v="0"/>
    <x v="1"/>
    <n v="1.4E-3"/>
    <x v="5"/>
  </r>
  <r>
    <x v="3"/>
    <x v="17"/>
    <x v="195"/>
    <x v="1"/>
    <n v="0"/>
    <x v="5"/>
  </r>
  <r>
    <x v="3"/>
    <x v="17"/>
    <x v="193"/>
    <x v="1"/>
    <n v="8.0000000000000002E-3"/>
    <x v="5"/>
  </r>
  <r>
    <x v="3"/>
    <x v="17"/>
    <x v="0"/>
    <x v="1"/>
    <n v="1.4E-3"/>
    <x v="5"/>
  </r>
  <r>
    <x v="3"/>
    <x v="18"/>
    <x v="195"/>
    <x v="1"/>
    <n v="0.02"/>
    <x v="5"/>
  </r>
  <r>
    <x v="3"/>
    <x v="18"/>
    <x v="194"/>
    <x v="1"/>
    <n v="4.0000000000000001E-3"/>
    <x v="5"/>
  </r>
  <r>
    <x v="3"/>
    <x v="18"/>
    <x v="193"/>
    <x v="1"/>
    <n v="8.0000000000000002E-3"/>
    <x v="5"/>
  </r>
  <r>
    <x v="3"/>
    <x v="18"/>
    <x v="0"/>
    <x v="1"/>
    <n v="1.4E-3"/>
    <x v="5"/>
  </r>
  <r>
    <x v="3"/>
    <x v="19"/>
    <x v="195"/>
    <x v="1"/>
    <n v="0.02"/>
    <x v="5"/>
  </r>
  <r>
    <x v="3"/>
    <x v="19"/>
    <x v="194"/>
    <x v="1"/>
    <n v="4.0000000000000001E-3"/>
    <x v="5"/>
  </r>
  <r>
    <x v="3"/>
    <x v="19"/>
    <x v="193"/>
    <x v="1"/>
    <n v="8.0000000000000002E-3"/>
    <x v="5"/>
  </r>
  <r>
    <x v="3"/>
    <x v="19"/>
    <x v="0"/>
    <x v="1"/>
    <n v="1.4E-3"/>
    <x v="5"/>
  </r>
  <r>
    <x v="3"/>
    <x v="20"/>
    <x v="195"/>
    <x v="1"/>
    <n v="0"/>
    <x v="5"/>
  </r>
  <r>
    <x v="3"/>
    <x v="20"/>
    <x v="194"/>
    <x v="1"/>
    <n v="0"/>
    <x v="5"/>
  </r>
  <r>
    <x v="3"/>
    <x v="20"/>
    <x v="193"/>
    <x v="1"/>
    <n v="8.0000000000000002E-3"/>
    <x v="5"/>
  </r>
  <r>
    <x v="3"/>
    <x v="20"/>
    <x v="0"/>
    <x v="1"/>
    <n v="1.4E-3"/>
    <x v="5"/>
  </r>
  <r>
    <x v="3"/>
    <x v="36"/>
    <x v="193"/>
    <x v="1"/>
    <n v="8.0000000000000002E-3"/>
    <x v="5"/>
  </r>
  <r>
    <x v="3"/>
    <x v="36"/>
    <x v="0"/>
    <x v="1"/>
    <n v="1.4E-3"/>
    <x v="5"/>
  </r>
  <r>
    <x v="3"/>
    <x v="22"/>
    <x v="194"/>
    <x v="1"/>
    <n v="1.6E-2"/>
    <x v="5"/>
  </r>
  <r>
    <x v="3"/>
    <x v="22"/>
    <x v="0"/>
    <x v="1"/>
    <n v="0.08"/>
    <x v="5"/>
  </r>
  <r>
    <x v="3"/>
    <x v="25"/>
    <x v="195"/>
    <x v="1"/>
    <n v="0.02"/>
    <x v="5"/>
  </r>
  <r>
    <x v="3"/>
    <x v="25"/>
    <x v="194"/>
    <x v="1"/>
    <n v="4.0000000000000001E-3"/>
    <x v="5"/>
  </r>
  <r>
    <x v="3"/>
    <x v="25"/>
    <x v="0"/>
    <x v="1"/>
    <n v="1.4E-3"/>
    <x v="5"/>
  </r>
  <r>
    <x v="3"/>
    <x v="26"/>
    <x v="195"/>
    <x v="1"/>
    <n v="0.02"/>
    <x v="5"/>
  </r>
  <r>
    <x v="3"/>
    <x v="26"/>
    <x v="194"/>
    <x v="1"/>
    <n v="4.0000000000000001E-3"/>
    <x v="5"/>
  </r>
  <r>
    <x v="3"/>
    <x v="26"/>
    <x v="0"/>
    <x v="1"/>
    <n v="1.4E-3"/>
    <x v="5"/>
  </r>
  <r>
    <x v="3"/>
    <x v="27"/>
    <x v="0"/>
    <x v="1"/>
    <n v="1E-4"/>
    <x v="5"/>
  </r>
  <r>
    <x v="3"/>
    <x v="28"/>
    <x v="0"/>
    <x v="1"/>
    <n v="1E-4"/>
    <x v="5"/>
  </r>
  <r>
    <x v="3"/>
    <x v="29"/>
    <x v="0"/>
    <x v="1"/>
    <n v="1.4E-3"/>
    <x v="5"/>
  </r>
  <r>
    <x v="3"/>
    <x v="30"/>
    <x v="0"/>
    <x v="1"/>
    <n v="1E-4"/>
    <x v="5"/>
  </r>
  <r>
    <x v="3"/>
    <x v="31"/>
    <x v="195"/>
    <x v="1"/>
    <n v="0.02"/>
    <x v="5"/>
  </r>
  <r>
    <x v="3"/>
    <x v="31"/>
    <x v="194"/>
    <x v="1"/>
    <n v="4.0000000000000001E-3"/>
    <x v="5"/>
  </r>
  <r>
    <x v="3"/>
    <x v="31"/>
    <x v="0"/>
    <x v="1"/>
    <n v="1.4E-3"/>
    <x v="5"/>
  </r>
  <r>
    <x v="8"/>
    <x v="34"/>
    <x v="0"/>
    <x v="1"/>
    <n v="1.4E-3"/>
    <x v="5"/>
  </r>
  <r>
    <x v="8"/>
    <x v="33"/>
    <x v="0"/>
    <x v="1"/>
    <n v="1.4E-3"/>
    <x v="5"/>
  </r>
  <r>
    <x v="8"/>
    <x v="16"/>
    <x v="0"/>
    <x v="1"/>
    <n v="1.4E-3"/>
    <x v="5"/>
  </r>
  <r>
    <x v="8"/>
    <x v="17"/>
    <x v="0"/>
    <x v="1"/>
    <n v="1.4E-3"/>
    <x v="5"/>
  </r>
  <r>
    <x v="8"/>
    <x v="35"/>
    <x v="0"/>
    <x v="1"/>
    <n v="1.4E-3"/>
    <x v="5"/>
  </r>
  <r>
    <x v="8"/>
    <x v="20"/>
    <x v="0"/>
    <x v="1"/>
    <n v="1.4E-3"/>
    <x v="5"/>
  </r>
  <r>
    <x v="8"/>
    <x v="36"/>
    <x v="0"/>
    <x v="1"/>
    <n v="1.4E-3"/>
    <x v="5"/>
  </r>
  <r>
    <x v="8"/>
    <x v="37"/>
    <x v="0"/>
    <x v="1"/>
    <n v="1.4E-3"/>
    <x v="5"/>
  </r>
  <r>
    <x v="8"/>
    <x v="38"/>
    <x v="0"/>
    <x v="1"/>
    <n v="1.4E-3"/>
    <x v="5"/>
  </r>
  <r>
    <x v="8"/>
    <x v="32"/>
    <x v="0"/>
    <x v="1"/>
    <n v="1.4E-3"/>
    <x v="5"/>
  </r>
  <r>
    <x v="32"/>
    <x v="187"/>
    <x v="0"/>
    <x v="28"/>
    <n v="1.57E-3"/>
    <x v="5"/>
  </r>
  <r>
    <x v="34"/>
    <x v="187"/>
    <x v="0"/>
    <x v="28"/>
    <n v="3.143E-2"/>
    <x v="5"/>
  </r>
  <r>
    <x v="57"/>
    <x v="187"/>
    <x v="0"/>
    <x v="28"/>
    <n v="1.57E-3"/>
    <x v="5"/>
  </r>
  <r>
    <x v="11"/>
    <x v="34"/>
    <x v="196"/>
    <x v="1"/>
    <n v="8.0000000000000002E-3"/>
    <x v="5"/>
  </r>
  <r>
    <x v="11"/>
    <x v="34"/>
    <x v="0"/>
    <x v="1"/>
    <n v="1E-4"/>
    <x v="5"/>
  </r>
  <r>
    <x v="11"/>
    <x v="33"/>
    <x v="0"/>
    <x v="1"/>
    <n v="1E-4"/>
    <x v="5"/>
  </r>
  <r>
    <x v="11"/>
    <x v="16"/>
    <x v="196"/>
    <x v="1"/>
    <n v="8.0000000000000002E-3"/>
    <x v="5"/>
  </r>
  <r>
    <x v="11"/>
    <x v="16"/>
    <x v="0"/>
    <x v="1"/>
    <n v="1E-4"/>
    <x v="5"/>
  </r>
  <r>
    <x v="11"/>
    <x v="17"/>
    <x v="196"/>
    <x v="1"/>
    <n v="8.0000000000000002E-3"/>
    <x v="5"/>
  </r>
  <r>
    <x v="11"/>
    <x v="17"/>
    <x v="0"/>
    <x v="1"/>
    <n v="1E-4"/>
    <x v="5"/>
  </r>
  <r>
    <x v="11"/>
    <x v="35"/>
    <x v="196"/>
    <x v="1"/>
    <n v="8.0000000000000002E-3"/>
    <x v="5"/>
  </r>
  <r>
    <x v="11"/>
    <x v="35"/>
    <x v="0"/>
    <x v="1"/>
    <n v="1E-4"/>
    <x v="5"/>
  </r>
  <r>
    <x v="11"/>
    <x v="20"/>
    <x v="196"/>
    <x v="1"/>
    <n v="8.0000000000000002E-3"/>
    <x v="5"/>
  </r>
  <r>
    <x v="11"/>
    <x v="20"/>
    <x v="0"/>
    <x v="1"/>
    <n v="1E-4"/>
    <x v="5"/>
  </r>
  <r>
    <x v="11"/>
    <x v="36"/>
    <x v="196"/>
    <x v="1"/>
    <n v="8.0000000000000002E-3"/>
    <x v="5"/>
  </r>
  <r>
    <x v="11"/>
    <x v="36"/>
    <x v="0"/>
    <x v="1"/>
    <n v="1E-4"/>
    <x v="5"/>
  </r>
  <r>
    <x v="11"/>
    <x v="37"/>
    <x v="0"/>
    <x v="1"/>
    <n v="1E-4"/>
    <x v="5"/>
  </r>
  <r>
    <x v="11"/>
    <x v="29"/>
    <x v="0"/>
    <x v="1"/>
    <n v="1E-4"/>
    <x v="5"/>
  </r>
  <r>
    <x v="11"/>
    <x v="30"/>
    <x v="0"/>
    <x v="1"/>
    <n v="1E-4"/>
    <x v="5"/>
  </r>
  <r>
    <x v="11"/>
    <x v="38"/>
    <x v="0"/>
    <x v="1"/>
    <n v="1E-4"/>
    <x v="5"/>
  </r>
  <r>
    <x v="11"/>
    <x v="0"/>
    <x v="0"/>
    <x v="1"/>
    <n v="1E-4"/>
    <x v="5"/>
  </r>
  <r>
    <x v="11"/>
    <x v="1"/>
    <x v="0"/>
    <x v="1"/>
    <n v="1E-4"/>
    <x v="5"/>
  </r>
  <r>
    <x v="11"/>
    <x v="2"/>
    <x v="0"/>
    <x v="1"/>
    <n v="3.0999999999999999E-3"/>
    <x v="5"/>
  </r>
  <r>
    <x v="11"/>
    <x v="3"/>
    <x v="0"/>
    <x v="1"/>
    <n v="1E-4"/>
    <x v="5"/>
  </r>
  <r>
    <x v="11"/>
    <x v="4"/>
    <x v="0"/>
    <x v="1"/>
    <n v="1E-4"/>
    <x v="5"/>
  </r>
  <r>
    <x v="11"/>
    <x v="5"/>
    <x v="0"/>
    <x v="1"/>
    <n v="3.0999999999999999E-3"/>
    <x v="5"/>
  </r>
  <r>
    <x v="12"/>
    <x v="34"/>
    <x v="0"/>
    <x v="1"/>
    <n v="5.9999999999999995E-4"/>
    <x v="5"/>
  </r>
  <r>
    <x v="12"/>
    <x v="33"/>
    <x v="0"/>
    <x v="1"/>
    <n v="5.9999999999999995E-4"/>
    <x v="5"/>
  </r>
  <r>
    <x v="12"/>
    <x v="44"/>
    <x v="44"/>
    <x v="1"/>
    <n v="5.9999999999999995E-4"/>
    <x v="5"/>
  </r>
  <r>
    <x v="12"/>
    <x v="44"/>
    <x v="45"/>
    <x v="1"/>
    <n v="0"/>
    <x v="5"/>
  </r>
  <r>
    <x v="12"/>
    <x v="44"/>
    <x v="0"/>
    <x v="1"/>
    <n v="5.9999999999999995E-4"/>
    <x v="5"/>
  </r>
  <r>
    <x v="12"/>
    <x v="16"/>
    <x v="0"/>
    <x v="1"/>
    <n v="5.9999999999999995E-4"/>
    <x v="5"/>
  </r>
  <r>
    <x v="12"/>
    <x v="17"/>
    <x v="0"/>
    <x v="1"/>
    <n v="5.9999999999999995E-4"/>
    <x v="5"/>
  </r>
  <r>
    <x v="12"/>
    <x v="35"/>
    <x v="0"/>
    <x v="1"/>
    <n v="5.9999999999999995E-4"/>
    <x v="5"/>
  </r>
  <r>
    <x v="12"/>
    <x v="20"/>
    <x v="0"/>
    <x v="1"/>
    <n v="5.9999999999999995E-4"/>
    <x v="5"/>
  </r>
  <r>
    <x v="12"/>
    <x v="36"/>
    <x v="0"/>
    <x v="1"/>
    <n v="5.9999999999999995E-4"/>
    <x v="5"/>
  </r>
  <r>
    <x v="12"/>
    <x v="40"/>
    <x v="0"/>
    <x v="1"/>
    <n v="3.0999999999999999E-3"/>
    <x v="5"/>
  </r>
  <r>
    <x v="12"/>
    <x v="37"/>
    <x v="0"/>
    <x v="1"/>
    <n v="5.9999999999999995E-4"/>
    <x v="5"/>
  </r>
  <r>
    <x v="12"/>
    <x v="38"/>
    <x v="0"/>
    <x v="1"/>
    <n v="5.9999999999999995E-4"/>
    <x v="5"/>
  </r>
  <r>
    <x v="12"/>
    <x v="41"/>
    <x v="0"/>
    <x v="1"/>
    <n v="3.0999999999999999E-3"/>
    <x v="5"/>
  </r>
  <r>
    <x v="12"/>
    <x v="127"/>
    <x v="0"/>
    <x v="1"/>
    <n v="3.0999999999999999E-3"/>
    <x v="5"/>
  </r>
  <r>
    <x v="12"/>
    <x v="42"/>
    <x v="0"/>
    <x v="1"/>
    <n v="3.0999999999999999E-3"/>
    <x v="5"/>
  </r>
  <r>
    <x v="12"/>
    <x v="46"/>
    <x v="0"/>
    <x v="1"/>
    <n v="3.0999999999999999E-3"/>
    <x v="5"/>
  </r>
  <r>
    <x v="12"/>
    <x v="43"/>
    <x v="0"/>
    <x v="1"/>
    <n v="3.0999999999999999E-3"/>
    <x v="5"/>
  </r>
  <r>
    <x v="12"/>
    <x v="47"/>
    <x v="0"/>
    <x v="1"/>
    <n v="3.0999999999999999E-3"/>
    <x v="5"/>
  </r>
  <r>
    <x v="12"/>
    <x v="48"/>
    <x v="0"/>
    <x v="1"/>
    <n v="3.0999999999999999E-3"/>
    <x v="5"/>
  </r>
  <r>
    <x v="12"/>
    <x v="0"/>
    <x v="0"/>
    <x v="1"/>
    <n v="3.0999999999999999E-3"/>
    <x v="5"/>
  </r>
  <r>
    <x v="12"/>
    <x v="1"/>
    <x v="0"/>
    <x v="1"/>
    <n v="3.0999999999999999E-3"/>
    <x v="5"/>
  </r>
  <r>
    <x v="12"/>
    <x v="2"/>
    <x v="0"/>
    <x v="1"/>
    <n v="3.0999999999999999E-3"/>
    <x v="5"/>
  </r>
  <r>
    <x v="12"/>
    <x v="3"/>
    <x v="29"/>
    <x v="1"/>
    <n v="1.3599999999999999E-2"/>
    <x v="5"/>
  </r>
  <r>
    <x v="12"/>
    <x v="3"/>
    <x v="30"/>
    <x v="1"/>
    <n v="5.4999999999999997E-3"/>
    <x v="5"/>
  </r>
  <r>
    <x v="12"/>
    <x v="3"/>
    <x v="31"/>
    <x v="1"/>
    <n v="5.4999999999999997E-3"/>
    <x v="5"/>
  </r>
  <r>
    <x v="12"/>
    <x v="3"/>
    <x v="32"/>
    <x v="1"/>
    <n v="5.4999999999999997E-3"/>
    <x v="5"/>
  </r>
  <r>
    <x v="12"/>
    <x v="3"/>
    <x v="33"/>
    <x v="1"/>
    <n v="5.4999999999999997E-3"/>
    <x v="5"/>
  </r>
  <r>
    <x v="12"/>
    <x v="3"/>
    <x v="34"/>
    <x v="1"/>
    <n v="5.4999999999999997E-3"/>
    <x v="5"/>
  </r>
  <r>
    <x v="12"/>
    <x v="3"/>
    <x v="0"/>
    <x v="1"/>
    <n v="3.0999999999999999E-3"/>
    <x v="5"/>
  </r>
  <r>
    <x v="12"/>
    <x v="4"/>
    <x v="29"/>
    <x v="1"/>
    <n v="1.3599999999999999E-2"/>
    <x v="5"/>
  </r>
  <r>
    <x v="12"/>
    <x v="4"/>
    <x v="30"/>
    <x v="1"/>
    <n v="5.4999999999999997E-3"/>
    <x v="5"/>
  </r>
  <r>
    <x v="12"/>
    <x v="4"/>
    <x v="31"/>
    <x v="1"/>
    <n v="5.4999999999999997E-3"/>
    <x v="5"/>
  </r>
  <r>
    <x v="12"/>
    <x v="4"/>
    <x v="32"/>
    <x v="1"/>
    <n v="5.4999999999999997E-3"/>
    <x v="5"/>
  </r>
  <r>
    <x v="12"/>
    <x v="4"/>
    <x v="33"/>
    <x v="1"/>
    <n v="5.4999999999999997E-3"/>
    <x v="5"/>
  </r>
  <r>
    <x v="12"/>
    <x v="4"/>
    <x v="34"/>
    <x v="1"/>
    <n v="5.4999999999999997E-3"/>
    <x v="5"/>
  </r>
  <r>
    <x v="12"/>
    <x v="4"/>
    <x v="0"/>
    <x v="1"/>
    <n v="3.0999999999999999E-3"/>
    <x v="5"/>
  </r>
  <r>
    <x v="12"/>
    <x v="5"/>
    <x v="0"/>
    <x v="1"/>
    <n v="3.0999999999999999E-3"/>
    <x v="5"/>
  </r>
  <r>
    <x v="13"/>
    <x v="34"/>
    <x v="0"/>
    <x v="1"/>
    <n v="1E-4"/>
    <x v="5"/>
  </r>
  <r>
    <x v="13"/>
    <x v="16"/>
    <x v="0"/>
    <x v="1"/>
    <n v="1E-4"/>
    <x v="5"/>
  </r>
  <r>
    <x v="13"/>
    <x v="17"/>
    <x v="0"/>
    <x v="1"/>
    <n v="1E-4"/>
    <x v="5"/>
  </r>
  <r>
    <x v="13"/>
    <x v="35"/>
    <x v="0"/>
    <x v="1"/>
    <n v="1E-4"/>
    <x v="5"/>
  </r>
  <r>
    <x v="13"/>
    <x v="20"/>
    <x v="0"/>
    <x v="1"/>
    <n v="1E-4"/>
    <x v="5"/>
  </r>
  <r>
    <x v="13"/>
    <x v="36"/>
    <x v="0"/>
    <x v="1"/>
    <n v="1E-4"/>
    <x v="5"/>
  </r>
  <r>
    <x v="14"/>
    <x v="34"/>
    <x v="193"/>
    <x v="1"/>
    <n v="8.0000000000000002E-3"/>
    <x v="5"/>
  </r>
  <r>
    <x v="14"/>
    <x v="34"/>
    <x v="0"/>
    <x v="1"/>
    <n v="1.4E-3"/>
    <x v="5"/>
  </r>
  <r>
    <x v="14"/>
    <x v="12"/>
    <x v="194"/>
    <x v="1"/>
    <n v="1.6E-2"/>
    <x v="5"/>
  </r>
  <r>
    <x v="14"/>
    <x v="12"/>
    <x v="0"/>
    <x v="1"/>
    <n v="0.08"/>
    <x v="5"/>
  </r>
  <r>
    <x v="14"/>
    <x v="33"/>
    <x v="0"/>
    <x v="1"/>
    <n v="1.4E-3"/>
    <x v="5"/>
  </r>
  <r>
    <x v="14"/>
    <x v="16"/>
    <x v="195"/>
    <x v="1"/>
    <n v="0.02"/>
    <x v="5"/>
  </r>
  <r>
    <x v="14"/>
    <x v="16"/>
    <x v="193"/>
    <x v="1"/>
    <n v="8.0000000000000002E-3"/>
    <x v="5"/>
  </r>
  <r>
    <x v="14"/>
    <x v="16"/>
    <x v="0"/>
    <x v="1"/>
    <n v="1.4E-3"/>
    <x v="5"/>
  </r>
  <r>
    <x v="14"/>
    <x v="17"/>
    <x v="195"/>
    <x v="1"/>
    <n v="0.02"/>
    <x v="5"/>
  </r>
  <r>
    <x v="14"/>
    <x v="17"/>
    <x v="193"/>
    <x v="1"/>
    <n v="8.0000000000000002E-3"/>
    <x v="5"/>
  </r>
  <r>
    <x v="14"/>
    <x v="17"/>
    <x v="0"/>
    <x v="1"/>
    <n v="1.4E-3"/>
    <x v="5"/>
  </r>
  <r>
    <x v="14"/>
    <x v="18"/>
    <x v="195"/>
    <x v="1"/>
    <n v="0.02"/>
    <x v="5"/>
  </r>
  <r>
    <x v="14"/>
    <x v="18"/>
    <x v="194"/>
    <x v="1"/>
    <n v="4.0000000000000001E-3"/>
    <x v="5"/>
  </r>
  <r>
    <x v="14"/>
    <x v="18"/>
    <x v="193"/>
    <x v="1"/>
    <n v="8.0000000000000002E-3"/>
    <x v="5"/>
  </r>
  <r>
    <x v="14"/>
    <x v="18"/>
    <x v="0"/>
    <x v="1"/>
    <n v="1.4E-3"/>
    <x v="5"/>
  </r>
  <r>
    <x v="14"/>
    <x v="19"/>
    <x v="195"/>
    <x v="1"/>
    <n v="0.02"/>
    <x v="5"/>
  </r>
  <r>
    <x v="14"/>
    <x v="19"/>
    <x v="194"/>
    <x v="1"/>
    <n v="4.0000000000000001E-3"/>
    <x v="5"/>
  </r>
  <r>
    <x v="14"/>
    <x v="19"/>
    <x v="193"/>
    <x v="1"/>
    <n v="8.0000000000000002E-3"/>
    <x v="5"/>
  </r>
  <r>
    <x v="14"/>
    <x v="19"/>
    <x v="0"/>
    <x v="1"/>
    <n v="1.4E-3"/>
    <x v="5"/>
  </r>
  <r>
    <x v="14"/>
    <x v="20"/>
    <x v="195"/>
    <x v="1"/>
    <n v="0.02"/>
    <x v="5"/>
  </r>
  <r>
    <x v="14"/>
    <x v="20"/>
    <x v="194"/>
    <x v="1"/>
    <n v="4.0000000000000001E-3"/>
    <x v="5"/>
  </r>
  <r>
    <x v="14"/>
    <x v="20"/>
    <x v="193"/>
    <x v="1"/>
    <n v="8.0000000000000002E-3"/>
    <x v="5"/>
  </r>
  <r>
    <x v="14"/>
    <x v="20"/>
    <x v="0"/>
    <x v="1"/>
    <n v="1.4E-3"/>
    <x v="5"/>
  </r>
  <r>
    <x v="14"/>
    <x v="36"/>
    <x v="193"/>
    <x v="1"/>
    <n v="8.0000000000000002E-3"/>
    <x v="5"/>
  </r>
  <r>
    <x v="14"/>
    <x v="36"/>
    <x v="0"/>
    <x v="1"/>
    <n v="1.4E-3"/>
    <x v="5"/>
  </r>
  <r>
    <x v="14"/>
    <x v="22"/>
    <x v="194"/>
    <x v="1"/>
    <n v="1.6E-2"/>
    <x v="5"/>
  </r>
  <r>
    <x v="14"/>
    <x v="22"/>
    <x v="0"/>
    <x v="1"/>
    <n v="0.08"/>
    <x v="5"/>
  </r>
  <r>
    <x v="14"/>
    <x v="25"/>
    <x v="195"/>
    <x v="1"/>
    <n v="0.02"/>
    <x v="5"/>
  </r>
  <r>
    <x v="14"/>
    <x v="25"/>
    <x v="194"/>
    <x v="1"/>
    <n v="4.0000000000000001E-3"/>
    <x v="5"/>
  </r>
  <r>
    <x v="14"/>
    <x v="25"/>
    <x v="0"/>
    <x v="1"/>
    <n v="1.4E-3"/>
    <x v="5"/>
  </r>
  <r>
    <x v="14"/>
    <x v="26"/>
    <x v="195"/>
    <x v="1"/>
    <n v="0.02"/>
    <x v="5"/>
  </r>
  <r>
    <x v="14"/>
    <x v="26"/>
    <x v="194"/>
    <x v="1"/>
    <n v="4.0000000000000001E-3"/>
    <x v="5"/>
  </r>
  <r>
    <x v="14"/>
    <x v="26"/>
    <x v="0"/>
    <x v="1"/>
    <n v="1.4E-3"/>
    <x v="5"/>
  </r>
  <r>
    <x v="14"/>
    <x v="27"/>
    <x v="0"/>
    <x v="1"/>
    <n v="1E-4"/>
    <x v="5"/>
  </r>
  <r>
    <x v="14"/>
    <x v="28"/>
    <x v="0"/>
    <x v="1"/>
    <n v="1E-4"/>
    <x v="5"/>
  </r>
  <r>
    <x v="14"/>
    <x v="29"/>
    <x v="0"/>
    <x v="1"/>
    <n v="1.4E-3"/>
    <x v="5"/>
  </r>
  <r>
    <x v="14"/>
    <x v="30"/>
    <x v="0"/>
    <x v="1"/>
    <n v="1E-4"/>
    <x v="5"/>
  </r>
  <r>
    <x v="14"/>
    <x v="31"/>
    <x v="195"/>
    <x v="1"/>
    <n v="0.02"/>
    <x v="5"/>
  </r>
  <r>
    <x v="14"/>
    <x v="31"/>
    <x v="194"/>
    <x v="1"/>
    <n v="4.0000000000000001E-3"/>
    <x v="5"/>
  </r>
  <r>
    <x v="14"/>
    <x v="31"/>
    <x v="0"/>
    <x v="1"/>
    <n v="1.4E-3"/>
    <x v="5"/>
  </r>
  <r>
    <x v="14"/>
    <x v="32"/>
    <x v="0"/>
    <x v="1"/>
    <n v="1.4E-3"/>
    <x v="5"/>
  </r>
  <r>
    <x v="15"/>
    <x v="34"/>
    <x v="193"/>
    <x v="1"/>
    <n v="8.0000000000000002E-3"/>
    <x v="5"/>
  </r>
  <r>
    <x v="15"/>
    <x v="34"/>
    <x v="0"/>
    <x v="1"/>
    <n v="1.4E-3"/>
    <x v="5"/>
  </r>
  <r>
    <x v="15"/>
    <x v="12"/>
    <x v="194"/>
    <x v="1"/>
    <n v="1.6E-2"/>
    <x v="5"/>
  </r>
  <r>
    <x v="15"/>
    <x v="12"/>
    <x v="0"/>
    <x v="1"/>
    <n v="0.08"/>
    <x v="5"/>
  </r>
  <r>
    <x v="15"/>
    <x v="33"/>
    <x v="0"/>
    <x v="1"/>
    <n v="1.4E-3"/>
    <x v="5"/>
  </r>
  <r>
    <x v="15"/>
    <x v="16"/>
    <x v="195"/>
    <x v="1"/>
    <n v="0"/>
    <x v="5"/>
  </r>
  <r>
    <x v="15"/>
    <x v="16"/>
    <x v="193"/>
    <x v="1"/>
    <n v="8.0000000000000002E-3"/>
    <x v="5"/>
  </r>
  <r>
    <x v="15"/>
    <x v="16"/>
    <x v="0"/>
    <x v="1"/>
    <n v="1.4E-3"/>
    <x v="5"/>
  </r>
  <r>
    <x v="15"/>
    <x v="17"/>
    <x v="195"/>
    <x v="1"/>
    <n v="0"/>
    <x v="5"/>
  </r>
  <r>
    <x v="15"/>
    <x v="17"/>
    <x v="193"/>
    <x v="1"/>
    <n v="8.0000000000000002E-3"/>
    <x v="5"/>
  </r>
  <r>
    <x v="15"/>
    <x v="17"/>
    <x v="0"/>
    <x v="1"/>
    <n v="1.4E-3"/>
    <x v="5"/>
  </r>
  <r>
    <x v="15"/>
    <x v="18"/>
    <x v="195"/>
    <x v="1"/>
    <n v="0.02"/>
    <x v="5"/>
  </r>
  <r>
    <x v="15"/>
    <x v="18"/>
    <x v="194"/>
    <x v="1"/>
    <n v="4.0000000000000001E-3"/>
    <x v="5"/>
  </r>
  <r>
    <x v="15"/>
    <x v="18"/>
    <x v="193"/>
    <x v="1"/>
    <n v="8.0000000000000002E-3"/>
    <x v="5"/>
  </r>
  <r>
    <x v="15"/>
    <x v="18"/>
    <x v="0"/>
    <x v="1"/>
    <n v="1.4E-3"/>
    <x v="5"/>
  </r>
  <r>
    <x v="15"/>
    <x v="19"/>
    <x v="195"/>
    <x v="1"/>
    <n v="0.02"/>
    <x v="5"/>
  </r>
  <r>
    <x v="15"/>
    <x v="19"/>
    <x v="194"/>
    <x v="1"/>
    <n v="4.0000000000000001E-3"/>
    <x v="5"/>
  </r>
  <r>
    <x v="15"/>
    <x v="19"/>
    <x v="193"/>
    <x v="1"/>
    <n v="8.0000000000000002E-3"/>
    <x v="5"/>
  </r>
  <r>
    <x v="15"/>
    <x v="19"/>
    <x v="0"/>
    <x v="1"/>
    <n v="1.4E-3"/>
    <x v="5"/>
  </r>
  <r>
    <x v="15"/>
    <x v="20"/>
    <x v="195"/>
    <x v="1"/>
    <n v="0"/>
    <x v="5"/>
  </r>
  <r>
    <x v="15"/>
    <x v="20"/>
    <x v="194"/>
    <x v="1"/>
    <n v="0"/>
    <x v="5"/>
  </r>
  <r>
    <x v="15"/>
    <x v="20"/>
    <x v="193"/>
    <x v="1"/>
    <n v="8.0000000000000002E-3"/>
    <x v="5"/>
  </r>
  <r>
    <x v="15"/>
    <x v="20"/>
    <x v="0"/>
    <x v="1"/>
    <n v="1.4E-3"/>
    <x v="5"/>
  </r>
  <r>
    <x v="15"/>
    <x v="36"/>
    <x v="193"/>
    <x v="1"/>
    <n v="8.0000000000000002E-3"/>
    <x v="5"/>
  </r>
  <r>
    <x v="15"/>
    <x v="36"/>
    <x v="0"/>
    <x v="1"/>
    <n v="1.4E-3"/>
    <x v="5"/>
  </r>
  <r>
    <x v="15"/>
    <x v="22"/>
    <x v="194"/>
    <x v="1"/>
    <n v="1.6E-2"/>
    <x v="5"/>
  </r>
  <r>
    <x v="15"/>
    <x v="22"/>
    <x v="0"/>
    <x v="1"/>
    <n v="0.08"/>
    <x v="5"/>
  </r>
  <r>
    <x v="15"/>
    <x v="25"/>
    <x v="195"/>
    <x v="1"/>
    <n v="0.02"/>
    <x v="5"/>
  </r>
  <r>
    <x v="15"/>
    <x v="25"/>
    <x v="194"/>
    <x v="1"/>
    <n v="4.0000000000000001E-3"/>
    <x v="5"/>
  </r>
  <r>
    <x v="15"/>
    <x v="25"/>
    <x v="0"/>
    <x v="1"/>
    <n v="1.4E-3"/>
    <x v="5"/>
  </r>
  <r>
    <x v="15"/>
    <x v="26"/>
    <x v="195"/>
    <x v="1"/>
    <n v="0.02"/>
    <x v="5"/>
  </r>
  <r>
    <x v="15"/>
    <x v="26"/>
    <x v="194"/>
    <x v="1"/>
    <n v="4.0000000000000001E-3"/>
    <x v="5"/>
  </r>
  <r>
    <x v="15"/>
    <x v="26"/>
    <x v="0"/>
    <x v="1"/>
    <n v="1.4E-3"/>
    <x v="5"/>
  </r>
  <r>
    <x v="15"/>
    <x v="27"/>
    <x v="0"/>
    <x v="1"/>
    <n v="1E-4"/>
    <x v="5"/>
  </r>
  <r>
    <x v="15"/>
    <x v="28"/>
    <x v="0"/>
    <x v="1"/>
    <n v="1E-4"/>
    <x v="5"/>
  </r>
  <r>
    <x v="15"/>
    <x v="29"/>
    <x v="0"/>
    <x v="1"/>
    <n v="1.4E-3"/>
    <x v="5"/>
  </r>
  <r>
    <x v="15"/>
    <x v="30"/>
    <x v="0"/>
    <x v="1"/>
    <n v="1E-4"/>
    <x v="5"/>
  </r>
  <r>
    <x v="15"/>
    <x v="31"/>
    <x v="195"/>
    <x v="1"/>
    <n v="0.02"/>
    <x v="5"/>
  </r>
  <r>
    <x v="15"/>
    <x v="31"/>
    <x v="194"/>
    <x v="1"/>
    <n v="4.0000000000000001E-3"/>
    <x v="5"/>
  </r>
  <r>
    <x v="15"/>
    <x v="31"/>
    <x v="0"/>
    <x v="1"/>
    <n v="1.4E-3"/>
    <x v="5"/>
  </r>
  <r>
    <x v="15"/>
    <x v="32"/>
    <x v="0"/>
    <x v="1"/>
    <n v="1.4E-3"/>
    <x v="5"/>
  </r>
  <r>
    <x v="16"/>
    <x v="34"/>
    <x v="193"/>
    <x v="1"/>
    <n v="8.0000000000000002E-3"/>
    <x v="5"/>
  </r>
  <r>
    <x v="16"/>
    <x v="34"/>
    <x v="0"/>
    <x v="1"/>
    <n v="1.4E-3"/>
    <x v="5"/>
  </r>
  <r>
    <x v="16"/>
    <x v="12"/>
    <x v="194"/>
    <x v="1"/>
    <n v="1.6E-2"/>
    <x v="5"/>
  </r>
  <r>
    <x v="16"/>
    <x v="12"/>
    <x v="0"/>
    <x v="1"/>
    <n v="0.08"/>
    <x v="5"/>
  </r>
  <r>
    <x v="16"/>
    <x v="33"/>
    <x v="0"/>
    <x v="1"/>
    <n v="1.4E-3"/>
    <x v="5"/>
  </r>
  <r>
    <x v="16"/>
    <x v="16"/>
    <x v="195"/>
    <x v="1"/>
    <n v="0"/>
    <x v="5"/>
  </r>
  <r>
    <x v="16"/>
    <x v="16"/>
    <x v="193"/>
    <x v="1"/>
    <n v="8.0000000000000002E-3"/>
    <x v="5"/>
  </r>
  <r>
    <x v="16"/>
    <x v="16"/>
    <x v="0"/>
    <x v="1"/>
    <n v="1.4E-3"/>
    <x v="5"/>
  </r>
  <r>
    <x v="16"/>
    <x v="17"/>
    <x v="195"/>
    <x v="1"/>
    <n v="0"/>
    <x v="5"/>
  </r>
  <r>
    <x v="16"/>
    <x v="17"/>
    <x v="193"/>
    <x v="1"/>
    <n v="8.0000000000000002E-3"/>
    <x v="5"/>
  </r>
  <r>
    <x v="16"/>
    <x v="17"/>
    <x v="0"/>
    <x v="1"/>
    <n v="1.4E-3"/>
    <x v="5"/>
  </r>
  <r>
    <x v="16"/>
    <x v="18"/>
    <x v="195"/>
    <x v="1"/>
    <n v="0.02"/>
    <x v="5"/>
  </r>
  <r>
    <x v="16"/>
    <x v="18"/>
    <x v="194"/>
    <x v="1"/>
    <n v="4.0000000000000001E-3"/>
    <x v="5"/>
  </r>
  <r>
    <x v="16"/>
    <x v="18"/>
    <x v="193"/>
    <x v="1"/>
    <n v="8.0000000000000002E-3"/>
    <x v="5"/>
  </r>
  <r>
    <x v="16"/>
    <x v="18"/>
    <x v="0"/>
    <x v="1"/>
    <n v="1.4E-3"/>
    <x v="5"/>
  </r>
  <r>
    <x v="16"/>
    <x v="19"/>
    <x v="195"/>
    <x v="1"/>
    <n v="0.02"/>
    <x v="5"/>
  </r>
  <r>
    <x v="16"/>
    <x v="19"/>
    <x v="194"/>
    <x v="1"/>
    <n v="4.0000000000000001E-3"/>
    <x v="5"/>
  </r>
  <r>
    <x v="16"/>
    <x v="19"/>
    <x v="193"/>
    <x v="1"/>
    <n v="8.0000000000000002E-3"/>
    <x v="5"/>
  </r>
  <r>
    <x v="16"/>
    <x v="19"/>
    <x v="0"/>
    <x v="1"/>
    <n v="1.4E-3"/>
    <x v="5"/>
  </r>
  <r>
    <x v="16"/>
    <x v="20"/>
    <x v="195"/>
    <x v="1"/>
    <n v="0"/>
    <x v="5"/>
  </r>
  <r>
    <x v="16"/>
    <x v="20"/>
    <x v="194"/>
    <x v="1"/>
    <n v="0"/>
    <x v="5"/>
  </r>
  <r>
    <x v="16"/>
    <x v="20"/>
    <x v="193"/>
    <x v="1"/>
    <n v="8.0000000000000002E-3"/>
    <x v="5"/>
  </r>
  <r>
    <x v="16"/>
    <x v="20"/>
    <x v="0"/>
    <x v="1"/>
    <n v="1.4E-3"/>
    <x v="5"/>
  </r>
  <r>
    <x v="16"/>
    <x v="36"/>
    <x v="193"/>
    <x v="1"/>
    <n v="8.0000000000000002E-3"/>
    <x v="5"/>
  </r>
  <r>
    <x v="16"/>
    <x v="36"/>
    <x v="0"/>
    <x v="1"/>
    <n v="1.4E-3"/>
    <x v="5"/>
  </r>
  <r>
    <x v="16"/>
    <x v="22"/>
    <x v="194"/>
    <x v="1"/>
    <n v="1.6E-2"/>
    <x v="5"/>
  </r>
  <r>
    <x v="16"/>
    <x v="22"/>
    <x v="0"/>
    <x v="1"/>
    <n v="0.08"/>
    <x v="5"/>
  </r>
  <r>
    <x v="16"/>
    <x v="25"/>
    <x v="195"/>
    <x v="1"/>
    <n v="0.02"/>
    <x v="5"/>
  </r>
  <r>
    <x v="16"/>
    <x v="25"/>
    <x v="194"/>
    <x v="1"/>
    <n v="4.0000000000000001E-3"/>
    <x v="5"/>
  </r>
  <r>
    <x v="16"/>
    <x v="25"/>
    <x v="0"/>
    <x v="1"/>
    <n v="1.4E-3"/>
    <x v="5"/>
  </r>
  <r>
    <x v="16"/>
    <x v="26"/>
    <x v="195"/>
    <x v="1"/>
    <n v="0.02"/>
    <x v="5"/>
  </r>
  <r>
    <x v="16"/>
    <x v="26"/>
    <x v="194"/>
    <x v="1"/>
    <n v="4.0000000000000001E-3"/>
    <x v="5"/>
  </r>
  <r>
    <x v="16"/>
    <x v="26"/>
    <x v="0"/>
    <x v="1"/>
    <n v="1.4E-3"/>
    <x v="5"/>
  </r>
  <r>
    <x v="16"/>
    <x v="27"/>
    <x v="0"/>
    <x v="1"/>
    <n v="1E-4"/>
    <x v="5"/>
  </r>
  <r>
    <x v="16"/>
    <x v="28"/>
    <x v="0"/>
    <x v="1"/>
    <n v="1E-4"/>
    <x v="5"/>
  </r>
  <r>
    <x v="16"/>
    <x v="29"/>
    <x v="0"/>
    <x v="1"/>
    <n v="1.4E-3"/>
    <x v="5"/>
  </r>
  <r>
    <x v="16"/>
    <x v="30"/>
    <x v="0"/>
    <x v="1"/>
    <n v="1E-4"/>
    <x v="5"/>
  </r>
  <r>
    <x v="16"/>
    <x v="31"/>
    <x v="195"/>
    <x v="1"/>
    <n v="0.02"/>
    <x v="5"/>
  </r>
  <r>
    <x v="16"/>
    <x v="31"/>
    <x v="194"/>
    <x v="1"/>
    <n v="4.0000000000000001E-3"/>
    <x v="5"/>
  </r>
  <r>
    <x v="16"/>
    <x v="31"/>
    <x v="0"/>
    <x v="1"/>
    <n v="1.4E-3"/>
    <x v="5"/>
  </r>
  <r>
    <x v="16"/>
    <x v="32"/>
    <x v="0"/>
    <x v="1"/>
    <n v="1.4E-3"/>
    <x v="5"/>
  </r>
  <r>
    <x v="17"/>
    <x v="34"/>
    <x v="196"/>
    <x v="1"/>
    <n v="8.0000000000000002E-3"/>
    <x v="5"/>
  </r>
  <r>
    <x v="17"/>
    <x v="34"/>
    <x v="0"/>
    <x v="1"/>
    <n v="5.9999999999999995E-4"/>
    <x v="5"/>
  </r>
  <r>
    <x v="17"/>
    <x v="33"/>
    <x v="0"/>
    <x v="1"/>
    <n v="5.9999999999999995E-4"/>
    <x v="5"/>
  </r>
  <r>
    <x v="17"/>
    <x v="16"/>
    <x v="0"/>
    <x v="1"/>
    <n v="5.9999999999999995E-4"/>
    <x v="5"/>
  </r>
  <r>
    <x v="17"/>
    <x v="17"/>
    <x v="0"/>
    <x v="1"/>
    <n v="5.9999999999999995E-4"/>
    <x v="5"/>
  </r>
  <r>
    <x v="17"/>
    <x v="35"/>
    <x v="0"/>
    <x v="1"/>
    <n v="5.9999999999999995E-4"/>
    <x v="5"/>
  </r>
  <r>
    <x v="17"/>
    <x v="20"/>
    <x v="0"/>
    <x v="1"/>
    <n v="5.9999999999999995E-4"/>
    <x v="5"/>
  </r>
  <r>
    <x v="17"/>
    <x v="36"/>
    <x v="0"/>
    <x v="1"/>
    <n v="5.9999999999999995E-4"/>
    <x v="5"/>
  </r>
  <r>
    <x v="17"/>
    <x v="37"/>
    <x v="0"/>
    <x v="1"/>
    <n v="5.9999999999999995E-4"/>
    <x v="5"/>
  </r>
  <r>
    <x v="17"/>
    <x v="27"/>
    <x v="0"/>
    <x v="1"/>
    <n v="1E-4"/>
    <x v="5"/>
  </r>
  <r>
    <x v="17"/>
    <x v="38"/>
    <x v="0"/>
    <x v="1"/>
    <n v="5.9999999999999995E-4"/>
    <x v="5"/>
  </r>
  <r>
    <x v="36"/>
    <x v="187"/>
    <x v="0"/>
    <x v="28"/>
    <n v="1.57E-3"/>
    <x v="5"/>
  </r>
  <r>
    <x v="37"/>
    <x v="187"/>
    <x v="0"/>
    <x v="28"/>
    <n v="7.8600000000000007E-3"/>
    <x v="5"/>
  </r>
  <r>
    <x v="19"/>
    <x v="34"/>
    <x v="0"/>
    <x v="1"/>
    <n v="5.9999999999999995E-4"/>
    <x v="5"/>
  </r>
  <r>
    <x v="19"/>
    <x v="33"/>
    <x v="0"/>
    <x v="1"/>
    <n v="5.9999999999999995E-4"/>
    <x v="5"/>
  </r>
  <r>
    <x v="19"/>
    <x v="16"/>
    <x v="0"/>
    <x v="1"/>
    <n v="5.9999999999999995E-4"/>
    <x v="5"/>
  </r>
  <r>
    <x v="19"/>
    <x v="17"/>
    <x v="0"/>
    <x v="1"/>
    <n v="5.9999999999999995E-4"/>
    <x v="5"/>
  </r>
  <r>
    <x v="19"/>
    <x v="35"/>
    <x v="0"/>
    <x v="1"/>
    <n v="5.9999999999999995E-4"/>
    <x v="5"/>
  </r>
  <r>
    <x v="19"/>
    <x v="20"/>
    <x v="0"/>
    <x v="1"/>
    <n v="5.9999999999999995E-4"/>
    <x v="5"/>
  </r>
  <r>
    <x v="19"/>
    <x v="36"/>
    <x v="0"/>
    <x v="1"/>
    <n v="5.9999999999999995E-4"/>
    <x v="5"/>
  </r>
  <r>
    <x v="19"/>
    <x v="0"/>
    <x v="0"/>
    <x v="1"/>
    <n v="5.9999999999999995E-4"/>
    <x v="5"/>
  </r>
  <r>
    <x v="19"/>
    <x v="1"/>
    <x v="0"/>
    <x v="1"/>
    <n v="5.9999999999999995E-4"/>
    <x v="5"/>
  </r>
  <r>
    <x v="19"/>
    <x v="2"/>
    <x v="0"/>
    <x v="1"/>
    <n v="3.0999999999999999E-3"/>
    <x v="5"/>
  </r>
  <r>
    <x v="19"/>
    <x v="3"/>
    <x v="0"/>
    <x v="1"/>
    <n v="5.9999999999999995E-4"/>
    <x v="5"/>
  </r>
  <r>
    <x v="19"/>
    <x v="4"/>
    <x v="0"/>
    <x v="1"/>
    <n v="5.9999999999999995E-4"/>
    <x v="5"/>
  </r>
  <r>
    <x v="19"/>
    <x v="5"/>
    <x v="0"/>
    <x v="1"/>
    <n v="3.0999999999999999E-3"/>
    <x v="5"/>
  </r>
  <r>
    <x v="20"/>
    <x v="34"/>
    <x v="0"/>
    <x v="1"/>
    <n v="5.9999999999999995E-4"/>
    <x v="5"/>
  </r>
  <r>
    <x v="20"/>
    <x v="33"/>
    <x v="0"/>
    <x v="1"/>
    <n v="5.9999999999999995E-4"/>
    <x v="5"/>
  </r>
  <r>
    <x v="20"/>
    <x v="16"/>
    <x v="0"/>
    <x v="1"/>
    <n v="5.9999999999999995E-4"/>
    <x v="5"/>
  </r>
  <r>
    <x v="20"/>
    <x v="17"/>
    <x v="0"/>
    <x v="1"/>
    <n v="5.9999999999999995E-4"/>
    <x v="5"/>
  </r>
  <r>
    <x v="20"/>
    <x v="35"/>
    <x v="0"/>
    <x v="1"/>
    <n v="5.9999999999999995E-4"/>
    <x v="5"/>
  </r>
  <r>
    <x v="20"/>
    <x v="20"/>
    <x v="0"/>
    <x v="1"/>
    <n v="5.9999999999999995E-4"/>
    <x v="5"/>
  </r>
  <r>
    <x v="20"/>
    <x v="36"/>
    <x v="0"/>
    <x v="1"/>
    <n v="5.9999999999999995E-4"/>
    <x v="5"/>
  </r>
  <r>
    <x v="20"/>
    <x v="40"/>
    <x v="0"/>
    <x v="1"/>
    <n v="1.8E-3"/>
    <x v="5"/>
  </r>
  <r>
    <x v="20"/>
    <x v="37"/>
    <x v="0"/>
    <x v="1"/>
    <n v="5.9999999999999995E-4"/>
    <x v="5"/>
  </r>
  <r>
    <x v="20"/>
    <x v="38"/>
    <x v="0"/>
    <x v="1"/>
    <n v="5.9999999999999995E-4"/>
    <x v="5"/>
  </r>
  <r>
    <x v="20"/>
    <x v="41"/>
    <x v="0"/>
    <x v="1"/>
    <n v="1.8E-3"/>
    <x v="5"/>
  </r>
  <r>
    <x v="20"/>
    <x v="42"/>
    <x v="0"/>
    <x v="1"/>
    <n v="1.8E-3"/>
    <x v="5"/>
  </r>
  <r>
    <x v="20"/>
    <x v="46"/>
    <x v="0"/>
    <x v="1"/>
    <n v="1.8E-3"/>
    <x v="5"/>
  </r>
  <r>
    <x v="20"/>
    <x v="43"/>
    <x v="0"/>
    <x v="1"/>
    <n v="1.8E-3"/>
    <x v="5"/>
  </r>
  <r>
    <x v="20"/>
    <x v="48"/>
    <x v="0"/>
    <x v="1"/>
    <n v="1.8E-3"/>
    <x v="5"/>
  </r>
  <r>
    <x v="20"/>
    <x v="0"/>
    <x v="57"/>
    <x v="1"/>
    <n v="7.6999999999999996E-4"/>
    <x v="5"/>
  </r>
  <r>
    <x v="20"/>
    <x v="0"/>
    <x v="58"/>
    <x v="1"/>
    <n v="7.3999999999999999E-4"/>
    <x v="5"/>
  </r>
  <r>
    <x v="20"/>
    <x v="0"/>
    <x v="59"/>
    <x v="1"/>
    <n v="2.9E-4"/>
    <x v="5"/>
  </r>
  <r>
    <x v="20"/>
    <x v="0"/>
    <x v="60"/>
    <x v="1"/>
    <n v="3.0999999999999999E-3"/>
    <x v="5"/>
  </r>
  <r>
    <x v="20"/>
    <x v="0"/>
    <x v="61"/>
    <x v="1"/>
    <n v="3.0999999999999999E-3"/>
    <x v="5"/>
  </r>
  <r>
    <x v="20"/>
    <x v="0"/>
    <x v="62"/>
    <x v="1"/>
    <n v="3.0999999999999999E-3"/>
    <x v="5"/>
  </r>
  <r>
    <x v="20"/>
    <x v="0"/>
    <x v="63"/>
    <x v="1"/>
    <n v="3.14E-3"/>
    <x v="5"/>
  </r>
  <r>
    <x v="20"/>
    <x v="0"/>
    <x v="0"/>
    <x v="1"/>
    <n v="1.8E-3"/>
    <x v="5"/>
  </r>
  <r>
    <x v="20"/>
    <x v="1"/>
    <x v="57"/>
    <x v="1"/>
    <n v="1.06E-3"/>
    <x v="5"/>
  </r>
  <r>
    <x v="20"/>
    <x v="1"/>
    <x v="58"/>
    <x v="1"/>
    <n v="1.0200000000000001E-3"/>
    <x v="5"/>
  </r>
  <r>
    <x v="20"/>
    <x v="1"/>
    <x v="59"/>
    <x v="1"/>
    <n v="6.0999999999999997E-4"/>
    <x v="5"/>
  </r>
  <r>
    <x v="20"/>
    <x v="1"/>
    <x v="60"/>
    <x v="1"/>
    <n v="3.0999999999999999E-3"/>
    <x v="5"/>
  </r>
  <r>
    <x v="20"/>
    <x v="1"/>
    <x v="61"/>
    <x v="1"/>
    <n v="3.0999999999999999E-3"/>
    <x v="5"/>
  </r>
  <r>
    <x v="20"/>
    <x v="1"/>
    <x v="62"/>
    <x v="1"/>
    <n v="3.0999999999999999E-3"/>
    <x v="5"/>
  </r>
  <r>
    <x v="20"/>
    <x v="1"/>
    <x v="63"/>
    <x v="1"/>
    <n v="4.8500000000000001E-3"/>
    <x v="5"/>
  </r>
  <r>
    <x v="20"/>
    <x v="1"/>
    <x v="0"/>
    <x v="1"/>
    <n v="1.8E-3"/>
    <x v="5"/>
  </r>
  <r>
    <x v="20"/>
    <x v="3"/>
    <x v="29"/>
    <x v="1"/>
    <n v="1.8E-3"/>
    <x v="5"/>
  </r>
  <r>
    <x v="20"/>
    <x v="3"/>
    <x v="30"/>
    <x v="1"/>
    <n v="1.8E-3"/>
    <x v="5"/>
  </r>
  <r>
    <x v="20"/>
    <x v="3"/>
    <x v="31"/>
    <x v="1"/>
    <n v="1.8E-3"/>
    <x v="5"/>
  </r>
  <r>
    <x v="20"/>
    <x v="3"/>
    <x v="32"/>
    <x v="1"/>
    <n v="5.1999999999999998E-3"/>
    <x v="5"/>
  </r>
  <r>
    <x v="20"/>
    <x v="3"/>
    <x v="33"/>
    <x v="1"/>
    <n v="5.1999999999999998E-3"/>
    <x v="5"/>
  </r>
  <r>
    <x v="20"/>
    <x v="3"/>
    <x v="34"/>
    <x v="1"/>
    <n v="5.1999999999999998E-3"/>
    <x v="5"/>
  </r>
  <r>
    <x v="20"/>
    <x v="3"/>
    <x v="64"/>
    <x v="1"/>
    <n v="2.9199999999999999E-3"/>
    <x v="5"/>
  </r>
  <r>
    <x v="20"/>
    <x v="3"/>
    <x v="0"/>
    <x v="1"/>
    <n v="1.8E-3"/>
    <x v="5"/>
  </r>
  <r>
    <x v="20"/>
    <x v="4"/>
    <x v="29"/>
    <x v="1"/>
    <n v="9.5E-4"/>
    <x v="5"/>
  </r>
  <r>
    <x v="20"/>
    <x v="4"/>
    <x v="30"/>
    <x v="1"/>
    <n v="1.5E-3"/>
    <x v="5"/>
  </r>
  <r>
    <x v="20"/>
    <x v="4"/>
    <x v="31"/>
    <x v="1"/>
    <n v="1.73E-3"/>
    <x v="5"/>
  </r>
  <r>
    <x v="20"/>
    <x v="4"/>
    <x v="32"/>
    <x v="1"/>
    <n v="5.1999999999999998E-3"/>
    <x v="5"/>
  </r>
  <r>
    <x v="20"/>
    <x v="4"/>
    <x v="33"/>
    <x v="1"/>
    <n v="1.75E-3"/>
    <x v="5"/>
  </r>
  <r>
    <x v="20"/>
    <x v="4"/>
    <x v="34"/>
    <x v="1"/>
    <n v="1.82E-3"/>
    <x v="5"/>
  </r>
  <r>
    <x v="20"/>
    <x v="4"/>
    <x v="64"/>
    <x v="1"/>
    <n v="1.82E-3"/>
    <x v="5"/>
  </r>
  <r>
    <x v="20"/>
    <x v="4"/>
    <x v="0"/>
    <x v="1"/>
    <n v="1.8E-3"/>
    <x v="5"/>
  </r>
  <r>
    <x v="21"/>
    <x v="188"/>
    <x v="0"/>
    <x v="29"/>
    <n v="1"/>
    <x v="5"/>
  </r>
  <r>
    <x v="21"/>
    <x v="189"/>
    <x v="197"/>
    <x v="7"/>
    <n v="15"/>
    <x v="5"/>
  </r>
  <r>
    <x v="21"/>
    <x v="189"/>
    <x v="0"/>
    <x v="7"/>
    <n v="300"/>
    <x v="5"/>
  </r>
  <r>
    <x v="21"/>
    <x v="189"/>
    <x v="198"/>
    <x v="7"/>
    <n v="3"/>
    <x v="5"/>
  </r>
  <r>
    <x v="21"/>
    <x v="70"/>
    <x v="77"/>
    <x v="7"/>
    <n v="0.01"/>
    <x v="5"/>
  </r>
  <r>
    <x v="21"/>
    <x v="70"/>
    <x v="78"/>
    <x v="7"/>
    <n v="8.0000000000000002E-3"/>
    <x v="5"/>
  </r>
  <r>
    <x v="21"/>
    <x v="70"/>
    <x v="79"/>
    <x v="7"/>
    <n v="5.0000000000000001E-3"/>
    <x v="5"/>
  </r>
  <r>
    <x v="21"/>
    <x v="70"/>
    <x v="80"/>
    <x v="7"/>
    <n v="8.0000000000000002E-3"/>
    <x v="5"/>
  </r>
  <r>
    <x v="21"/>
    <x v="70"/>
    <x v="81"/>
    <x v="7"/>
    <n v="8.0000000000000002E-3"/>
    <x v="5"/>
  </r>
  <r>
    <x v="21"/>
    <x v="70"/>
    <x v="82"/>
    <x v="7"/>
    <n v="8.0000000000000002E-3"/>
    <x v="5"/>
  </r>
  <r>
    <x v="21"/>
    <x v="70"/>
    <x v="0"/>
    <x v="7"/>
    <n v="0.01"/>
    <x v="5"/>
  </r>
  <r>
    <x v="21"/>
    <x v="70"/>
    <x v="83"/>
    <x v="7"/>
    <n v="5.0000000000000001E-3"/>
    <x v="5"/>
  </r>
  <r>
    <x v="21"/>
    <x v="70"/>
    <x v="84"/>
    <x v="7"/>
    <n v="5.0000000000000001E-3"/>
    <x v="5"/>
  </r>
  <r>
    <x v="21"/>
    <x v="70"/>
    <x v="85"/>
    <x v="7"/>
    <n v="5.0000000000000001E-3"/>
    <x v="5"/>
  </r>
  <r>
    <x v="21"/>
    <x v="70"/>
    <x v="86"/>
    <x v="7"/>
    <n v="8.0000000000000002E-3"/>
    <x v="5"/>
  </r>
  <r>
    <x v="21"/>
    <x v="70"/>
    <x v="87"/>
    <x v="7"/>
    <n v="8.0000000000000002E-3"/>
    <x v="5"/>
  </r>
  <r>
    <x v="21"/>
    <x v="190"/>
    <x v="199"/>
    <x v="7"/>
    <n v="0.36"/>
    <x v="5"/>
  </r>
  <r>
    <x v="21"/>
    <x v="190"/>
    <x v="197"/>
    <x v="7"/>
    <n v="1.1399999999999999"/>
    <x v="5"/>
  </r>
  <r>
    <x v="21"/>
    <x v="190"/>
    <x v="0"/>
    <x v="7"/>
    <n v="5.7"/>
    <x v="5"/>
  </r>
  <r>
    <x v="58"/>
    <x v="184"/>
    <x v="200"/>
    <x v="28"/>
    <n v="4.5960000000000001E-2"/>
    <x v="5"/>
  </r>
  <r>
    <x v="58"/>
    <x v="184"/>
    <x v="188"/>
    <x v="28"/>
    <n v="2.7269999999999999E-2"/>
    <x v="5"/>
  </r>
  <r>
    <x v="58"/>
    <x v="184"/>
    <x v="189"/>
    <x v="28"/>
    <n v="2.8799999999999999E-2"/>
    <x v="5"/>
  </r>
  <r>
    <x v="58"/>
    <x v="184"/>
    <x v="190"/>
    <x v="28"/>
    <n v="2.3599999999999999E-2"/>
    <x v="5"/>
  </r>
  <r>
    <x v="58"/>
    <x v="184"/>
    <x v="0"/>
    <x v="28"/>
    <n v="3.0640000000000001E-2"/>
    <x v="5"/>
  </r>
  <r>
    <x v="58"/>
    <x v="184"/>
    <x v="191"/>
    <x v="28"/>
    <n v="2.053E-2"/>
    <x v="5"/>
  </r>
  <r>
    <x v="58"/>
    <x v="185"/>
    <x v="200"/>
    <x v="28"/>
    <n v="4.5960000000000001E-2"/>
    <x v="5"/>
  </r>
  <r>
    <x v="58"/>
    <x v="185"/>
    <x v="188"/>
    <x v="28"/>
    <n v="2.7269999999999999E-2"/>
    <x v="5"/>
  </r>
  <r>
    <x v="58"/>
    <x v="185"/>
    <x v="189"/>
    <x v="28"/>
    <n v="2.8799999999999999E-2"/>
    <x v="5"/>
  </r>
  <r>
    <x v="58"/>
    <x v="185"/>
    <x v="190"/>
    <x v="28"/>
    <n v="2.3599999999999999E-2"/>
    <x v="5"/>
  </r>
  <r>
    <x v="58"/>
    <x v="185"/>
    <x v="0"/>
    <x v="28"/>
    <n v="3.0640000000000001E-2"/>
    <x v="5"/>
  </r>
  <r>
    <x v="58"/>
    <x v="185"/>
    <x v="191"/>
    <x v="28"/>
    <n v="2.053E-2"/>
    <x v="5"/>
  </r>
  <r>
    <x v="58"/>
    <x v="122"/>
    <x v="0"/>
    <x v="22"/>
    <n v="5.6239999999999998E-2"/>
    <x v="5"/>
  </r>
  <r>
    <x v="58"/>
    <x v="123"/>
    <x v="200"/>
    <x v="28"/>
    <n v="4.5960000000000001E-2"/>
    <x v="5"/>
  </r>
  <r>
    <x v="58"/>
    <x v="123"/>
    <x v="188"/>
    <x v="28"/>
    <n v="2.7269999999999999E-2"/>
    <x v="5"/>
  </r>
  <r>
    <x v="58"/>
    <x v="123"/>
    <x v="189"/>
    <x v="28"/>
    <n v="2.8799999999999999E-2"/>
    <x v="5"/>
  </r>
  <r>
    <x v="58"/>
    <x v="123"/>
    <x v="190"/>
    <x v="28"/>
    <n v="2.3599999999999999E-2"/>
    <x v="5"/>
  </r>
  <r>
    <x v="58"/>
    <x v="123"/>
    <x v="0"/>
    <x v="28"/>
    <n v="3.0640000000000001E-2"/>
    <x v="5"/>
  </r>
  <r>
    <x v="58"/>
    <x v="123"/>
    <x v="191"/>
    <x v="28"/>
    <n v="2.053E-2"/>
    <x v="5"/>
  </r>
  <r>
    <x v="38"/>
    <x v="187"/>
    <x v="0"/>
    <x v="28"/>
    <n v="1.57E-3"/>
    <x v="5"/>
  </r>
  <r>
    <x v="40"/>
    <x v="187"/>
    <x v="0"/>
    <x v="28"/>
    <n v="7.8600000000000007E-3"/>
    <x v="5"/>
  </r>
  <r>
    <x v="41"/>
    <x v="187"/>
    <x v="0"/>
    <x v="28"/>
    <n v="3.143E-2"/>
    <x v="5"/>
  </r>
  <r>
    <x v="22"/>
    <x v="34"/>
    <x v="0"/>
    <x v="1"/>
    <n v="4.0000000000000001E-3"/>
    <x v="5"/>
  </r>
  <r>
    <x v="22"/>
    <x v="33"/>
    <x v="0"/>
    <x v="1"/>
    <n v="4.0000000000000001E-3"/>
    <x v="5"/>
  </r>
  <r>
    <x v="22"/>
    <x v="16"/>
    <x v="195"/>
    <x v="1"/>
    <n v="0.02"/>
    <x v="5"/>
  </r>
  <r>
    <x v="22"/>
    <x v="16"/>
    <x v="0"/>
    <x v="1"/>
    <n v="4.0000000000000001E-3"/>
    <x v="5"/>
  </r>
  <r>
    <x v="22"/>
    <x v="17"/>
    <x v="195"/>
    <x v="1"/>
    <n v="0.02"/>
    <x v="5"/>
  </r>
  <r>
    <x v="22"/>
    <x v="17"/>
    <x v="0"/>
    <x v="1"/>
    <n v="4.0000000000000001E-3"/>
    <x v="5"/>
  </r>
  <r>
    <x v="22"/>
    <x v="35"/>
    <x v="195"/>
    <x v="1"/>
    <n v="0.02"/>
    <x v="5"/>
  </r>
  <r>
    <x v="22"/>
    <x v="35"/>
    <x v="194"/>
    <x v="1"/>
    <n v="4.0000000000000001E-3"/>
    <x v="5"/>
  </r>
  <r>
    <x v="22"/>
    <x v="35"/>
    <x v="0"/>
    <x v="1"/>
    <n v="4.0000000000000001E-3"/>
    <x v="5"/>
  </r>
  <r>
    <x v="22"/>
    <x v="20"/>
    <x v="195"/>
    <x v="1"/>
    <n v="0.02"/>
    <x v="5"/>
  </r>
  <r>
    <x v="22"/>
    <x v="20"/>
    <x v="194"/>
    <x v="1"/>
    <n v="4.0000000000000001E-3"/>
    <x v="5"/>
  </r>
  <r>
    <x v="22"/>
    <x v="20"/>
    <x v="0"/>
    <x v="1"/>
    <n v="4.0000000000000001E-3"/>
    <x v="5"/>
  </r>
  <r>
    <x v="22"/>
    <x v="36"/>
    <x v="0"/>
    <x v="1"/>
    <n v="4.0000000000000001E-3"/>
    <x v="5"/>
  </r>
  <r>
    <x v="22"/>
    <x v="37"/>
    <x v="195"/>
    <x v="1"/>
    <n v="0.02"/>
    <x v="5"/>
  </r>
  <r>
    <x v="22"/>
    <x v="37"/>
    <x v="194"/>
    <x v="1"/>
    <n v="4.0000000000000001E-3"/>
    <x v="5"/>
  </r>
  <r>
    <x v="22"/>
    <x v="37"/>
    <x v="0"/>
    <x v="1"/>
    <n v="4.0000000000000001E-3"/>
    <x v="5"/>
  </r>
  <r>
    <x v="22"/>
    <x v="27"/>
    <x v="0"/>
    <x v="1"/>
    <n v="1E-4"/>
    <x v="5"/>
  </r>
  <r>
    <x v="22"/>
    <x v="28"/>
    <x v="0"/>
    <x v="1"/>
    <n v="1E-4"/>
    <x v="5"/>
  </r>
  <r>
    <x v="22"/>
    <x v="29"/>
    <x v="0"/>
    <x v="1"/>
    <n v="4.0000000000000001E-3"/>
    <x v="5"/>
  </r>
  <r>
    <x v="22"/>
    <x v="30"/>
    <x v="0"/>
    <x v="1"/>
    <n v="1E-4"/>
    <x v="5"/>
  </r>
  <r>
    <x v="22"/>
    <x v="38"/>
    <x v="195"/>
    <x v="1"/>
    <n v="0.02"/>
    <x v="5"/>
  </r>
  <r>
    <x v="22"/>
    <x v="38"/>
    <x v="194"/>
    <x v="1"/>
    <n v="4.0000000000000001E-3"/>
    <x v="5"/>
  </r>
  <r>
    <x v="22"/>
    <x v="38"/>
    <x v="0"/>
    <x v="1"/>
    <n v="4.0000000000000001E-3"/>
    <x v="5"/>
  </r>
  <r>
    <x v="23"/>
    <x v="34"/>
    <x v="0"/>
    <x v="1"/>
    <n v="4.0000000000000001E-3"/>
    <x v="5"/>
  </r>
  <r>
    <x v="23"/>
    <x v="33"/>
    <x v="0"/>
    <x v="1"/>
    <n v="4.0000000000000001E-3"/>
    <x v="5"/>
  </r>
  <r>
    <x v="23"/>
    <x v="16"/>
    <x v="195"/>
    <x v="1"/>
    <n v="0.02"/>
    <x v="5"/>
  </r>
  <r>
    <x v="23"/>
    <x v="16"/>
    <x v="0"/>
    <x v="1"/>
    <n v="4.0000000000000001E-3"/>
    <x v="5"/>
  </r>
  <r>
    <x v="23"/>
    <x v="17"/>
    <x v="195"/>
    <x v="1"/>
    <n v="0.02"/>
    <x v="5"/>
  </r>
  <r>
    <x v="23"/>
    <x v="17"/>
    <x v="0"/>
    <x v="1"/>
    <n v="4.0000000000000001E-3"/>
    <x v="5"/>
  </r>
  <r>
    <x v="23"/>
    <x v="35"/>
    <x v="195"/>
    <x v="1"/>
    <n v="0.02"/>
    <x v="5"/>
  </r>
  <r>
    <x v="23"/>
    <x v="35"/>
    <x v="194"/>
    <x v="1"/>
    <n v="4.0000000000000001E-3"/>
    <x v="5"/>
  </r>
  <r>
    <x v="23"/>
    <x v="35"/>
    <x v="0"/>
    <x v="1"/>
    <n v="4.0000000000000001E-3"/>
    <x v="5"/>
  </r>
  <r>
    <x v="23"/>
    <x v="20"/>
    <x v="195"/>
    <x v="1"/>
    <n v="0.02"/>
    <x v="5"/>
  </r>
  <r>
    <x v="23"/>
    <x v="20"/>
    <x v="194"/>
    <x v="1"/>
    <n v="4.0000000000000001E-3"/>
    <x v="5"/>
  </r>
  <r>
    <x v="23"/>
    <x v="20"/>
    <x v="0"/>
    <x v="1"/>
    <n v="4.0000000000000001E-3"/>
    <x v="5"/>
  </r>
  <r>
    <x v="23"/>
    <x v="36"/>
    <x v="0"/>
    <x v="1"/>
    <n v="4.0000000000000001E-3"/>
    <x v="5"/>
  </r>
  <r>
    <x v="23"/>
    <x v="37"/>
    <x v="195"/>
    <x v="1"/>
    <n v="0.02"/>
    <x v="5"/>
  </r>
  <r>
    <x v="23"/>
    <x v="37"/>
    <x v="194"/>
    <x v="1"/>
    <n v="4.0000000000000001E-3"/>
    <x v="5"/>
  </r>
  <r>
    <x v="23"/>
    <x v="37"/>
    <x v="0"/>
    <x v="1"/>
    <n v="4.0000000000000001E-3"/>
    <x v="5"/>
  </r>
  <r>
    <x v="23"/>
    <x v="27"/>
    <x v="0"/>
    <x v="1"/>
    <n v="1E-4"/>
    <x v="5"/>
  </r>
  <r>
    <x v="23"/>
    <x v="38"/>
    <x v="195"/>
    <x v="1"/>
    <n v="0.02"/>
    <x v="5"/>
  </r>
  <r>
    <x v="23"/>
    <x v="38"/>
    <x v="194"/>
    <x v="1"/>
    <n v="4.0000000000000001E-3"/>
    <x v="5"/>
  </r>
  <r>
    <x v="23"/>
    <x v="38"/>
    <x v="0"/>
    <x v="1"/>
    <n v="4.0000000000000001E-3"/>
    <x v="5"/>
  </r>
  <r>
    <x v="42"/>
    <x v="187"/>
    <x v="0"/>
    <x v="28"/>
    <n v="1.57E-3"/>
    <x v="5"/>
  </r>
  <r>
    <x v="43"/>
    <x v="191"/>
    <x v="0"/>
    <x v="11"/>
    <n v="9.2300000000000004E-3"/>
    <x v="5"/>
  </r>
  <r>
    <x v="43"/>
    <x v="191"/>
    <x v="201"/>
    <x v="11"/>
    <n v="9.2300000000000004E-3"/>
    <x v="5"/>
  </r>
  <r>
    <x v="43"/>
    <x v="191"/>
    <x v="202"/>
    <x v="11"/>
    <n v="9.2300000000000004E-3"/>
    <x v="5"/>
  </r>
  <r>
    <x v="43"/>
    <x v="191"/>
    <x v="203"/>
    <x v="11"/>
    <n v="0"/>
    <x v="5"/>
  </r>
  <r>
    <x v="43"/>
    <x v="138"/>
    <x v="0"/>
    <x v="11"/>
    <n v="0.10199999999999999"/>
    <x v="5"/>
  </r>
  <r>
    <x v="43"/>
    <x v="138"/>
    <x v="204"/>
    <x v="11"/>
    <n v="6.2E-2"/>
    <x v="5"/>
  </r>
  <r>
    <x v="44"/>
    <x v="187"/>
    <x v="0"/>
    <x v="28"/>
    <n v="3.143E-2"/>
    <x v="5"/>
  </r>
  <r>
    <x v="45"/>
    <x v="187"/>
    <x v="0"/>
    <x v="28"/>
    <n v="1.57E-3"/>
    <x v="5"/>
  </r>
  <r>
    <x v="2"/>
    <x v="34"/>
    <x v="205"/>
    <x v="1"/>
    <n v="0.1"/>
    <x v="6"/>
  </r>
  <r>
    <x v="2"/>
    <x v="34"/>
    <x v="166"/>
    <x v="1"/>
    <n v="0.04"/>
    <x v="6"/>
  </r>
  <r>
    <x v="2"/>
    <x v="34"/>
    <x v="193"/>
    <x v="1"/>
    <n v="0.06"/>
    <x v="6"/>
  </r>
  <r>
    <x v="2"/>
    <x v="34"/>
    <x v="0"/>
    <x v="1"/>
    <n v="0.2"/>
    <x v="6"/>
  </r>
  <r>
    <x v="2"/>
    <x v="124"/>
    <x v="0"/>
    <x v="1"/>
    <n v="0"/>
    <x v="6"/>
  </r>
  <r>
    <x v="2"/>
    <x v="33"/>
    <x v="0"/>
    <x v="1"/>
    <n v="7.0000000000000007E-2"/>
    <x v="6"/>
  </r>
  <r>
    <x v="2"/>
    <x v="16"/>
    <x v="205"/>
    <x v="1"/>
    <n v="0.1"/>
    <x v="6"/>
  </r>
  <r>
    <x v="2"/>
    <x v="16"/>
    <x v="166"/>
    <x v="1"/>
    <n v="0.04"/>
    <x v="6"/>
  </r>
  <r>
    <x v="2"/>
    <x v="16"/>
    <x v="193"/>
    <x v="1"/>
    <n v="0.06"/>
    <x v="6"/>
  </r>
  <r>
    <x v="2"/>
    <x v="16"/>
    <x v="0"/>
    <x v="1"/>
    <n v="0.2"/>
    <x v="6"/>
  </r>
  <r>
    <x v="2"/>
    <x v="17"/>
    <x v="205"/>
    <x v="1"/>
    <n v="0.1"/>
    <x v="6"/>
  </r>
  <r>
    <x v="2"/>
    <x v="17"/>
    <x v="166"/>
    <x v="1"/>
    <n v="0.04"/>
    <x v="6"/>
  </r>
  <r>
    <x v="2"/>
    <x v="17"/>
    <x v="193"/>
    <x v="1"/>
    <n v="0.06"/>
    <x v="6"/>
  </r>
  <r>
    <x v="2"/>
    <x v="17"/>
    <x v="0"/>
    <x v="1"/>
    <n v="0.2"/>
    <x v="6"/>
  </r>
  <r>
    <x v="2"/>
    <x v="18"/>
    <x v="205"/>
    <x v="1"/>
    <n v="0.1"/>
    <x v="6"/>
  </r>
  <r>
    <x v="2"/>
    <x v="18"/>
    <x v="166"/>
    <x v="1"/>
    <n v="0.04"/>
    <x v="6"/>
  </r>
  <r>
    <x v="2"/>
    <x v="18"/>
    <x v="193"/>
    <x v="1"/>
    <n v="0.06"/>
    <x v="6"/>
  </r>
  <r>
    <x v="2"/>
    <x v="18"/>
    <x v="0"/>
    <x v="1"/>
    <n v="0.2"/>
    <x v="6"/>
  </r>
  <r>
    <x v="2"/>
    <x v="19"/>
    <x v="205"/>
    <x v="1"/>
    <n v="0.1"/>
    <x v="6"/>
  </r>
  <r>
    <x v="2"/>
    <x v="19"/>
    <x v="166"/>
    <x v="1"/>
    <n v="0.04"/>
    <x v="6"/>
  </r>
  <r>
    <x v="2"/>
    <x v="19"/>
    <x v="193"/>
    <x v="1"/>
    <n v="0.06"/>
    <x v="6"/>
  </r>
  <r>
    <x v="2"/>
    <x v="19"/>
    <x v="0"/>
    <x v="1"/>
    <n v="0.2"/>
    <x v="6"/>
  </r>
  <r>
    <x v="2"/>
    <x v="20"/>
    <x v="205"/>
    <x v="1"/>
    <n v="0.1"/>
    <x v="6"/>
  </r>
  <r>
    <x v="2"/>
    <x v="20"/>
    <x v="166"/>
    <x v="1"/>
    <n v="0.04"/>
    <x v="6"/>
  </r>
  <r>
    <x v="2"/>
    <x v="20"/>
    <x v="193"/>
    <x v="1"/>
    <n v="0.06"/>
    <x v="6"/>
  </r>
  <r>
    <x v="2"/>
    <x v="20"/>
    <x v="0"/>
    <x v="1"/>
    <n v="0.2"/>
    <x v="6"/>
  </r>
  <r>
    <x v="2"/>
    <x v="36"/>
    <x v="205"/>
    <x v="1"/>
    <n v="0.1"/>
    <x v="6"/>
  </r>
  <r>
    <x v="2"/>
    <x v="36"/>
    <x v="166"/>
    <x v="1"/>
    <n v="0.04"/>
    <x v="6"/>
  </r>
  <r>
    <x v="2"/>
    <x v="36"/>
    <x v="193"/>
    <x v="1"/>
    <n v="0.06"/>
    <x v="6"/>
  </r>
  <r>
    <x v="2"/>
    <x v="36"/>
    <x v="0"/>
    <x v="1"/>
    <n v="0.2"/>
    <x v="6"/>
  </r>
  <r>
    <x v="2"/>
    <x v="25"/>
    <x v="0"/>
    <x v="1"/>
    <n v="0.27"/>
    <x v="6"/>
  </r>
  <r>
    <x v="2"/>
    <x v="25"/>
    <x v="206"/>
    <x v="1"/>
    <n v="9.4500000000000001E-2"/>
    <x v="6"/>
  </r>
  <r>
    <x v="2"/>
    <x v="25"/>
    <x v="207"/>
    <x v="1"/>
    <n v="5.3999999999999999E-2"/>
    <x v="6"/>
  </r>
  <r>
    <x v="2"/>
    <x v="26"/>
    <x v="0"/>
    <x v="1"/>
    <n v="0.27"/>
    <x v="6"/>
  </r>
  <r>
    <x v="2"/>
    <x v="26"/>
    <x v="206"/>
    <x v="1"/>
    <n v="9.4500000000000001E-2"/>
    <x v="6"/>
  </r>
  <r>
    <x v="2"/>
    <x v="26"/>
    <x v="207"/>
    <x v="1"/>
    <n v="5.3999999999999999E-2"/>
    <x v="6"/>
  </r>
  <r>
    <x v="2"/>
    <x v="27"/>
    <x v="0"/>
    <x v="1"/>
    <n v="8.9999999999999993E-3"/>
    <x v="6"/>
  </r>
  <r>
    <x v="2"/>
    <x v="28"/>
    <x v="0"/>
    <x v="1"/>
    <n v="8.9999999999999993E-3"/>
    <x v="6"/>
  </r>
  <r>
    <x v="2"/>
    <x v="29"/>
    <x v="0"/>
    <x v="1"/>
    <n v="0.1"/>
    <x v="6"/>
  </r>
  <r>
    <x v="2"/>
    <x v="29"/>
    <x v="208"/>
    <x v="1"/>
    <n v="0.02"/>
    <x v="6"/>
  </r>
  <r>
    <x v="2"/>
    <x v="30"/>
    <x v="0"/>
    <x v="1"/>
    <n v="8.9999999999999993E-3"/>
    <x v="6"/>
  </r>
  <r>
    <x v="2"/>
    <x v="31"/>
    <x v="0"/>
    <x v="1"/>
    <n v="0.1"/>
    <x v="6"/>
  </r>
  <r>
    <x v="2"/>
    <x v="31"/>
    <x v="208"/>
    <x v="1"/>
    <n v="0.02"/>
    <x v="6"/>
  </r>
  <r>
    <x v="2"/>
    <x v="32"/>
    <x v="0"/>
    <x v="1"/>
    <n v="0.08"/>
    <x v="6"/>
  </r>
  <r>
    <x v="3"/>
    <x v="34"/>
    <x v="205"/>
    <x v="1"/>
    <n v="0.1"/>
    <x v="6"/>
  </r>
  <r>
    <x v="3"/>
    <x v="34"/>
    <x v="166"/>
    <x v="1"/>
    <n v="0.04"/>
    <x v="6"/>
  </r>
  <r>
    <x v="3"/>
    <x v="34"/>
    <x v="193"/>
    <x v="1"/>
    <n v="0.06"/>
    <x v="6"/>
  </r>
  <r>
    <x v="3"/>
    <x v="34"/>
    <x v="0"/>
    <x v="1"/>
    <n v="0.2"/>
    <x v="6"/>
  </r>
  <r>
    <x v="3"/>
    <x v="124"/>
    <x v="0"/>
    <x v="1"/>
    <n v="0"/>
    <x v="6"/>
  </r>
  <r>
    <x v="3"/>
    <x v="33"/>
    <x v="0"/>
    <x v="1"/>
    <n v="7.0000000000000007E-2"/>
    <x v="6"/>
  </r>
  <r>
    <x v="3"/>
    <x v="16"/>
    <x v="205"/>
    <x v="1"/>
    <n v="0.1"/>
    <x v="6"/>
  </r>
  <r>
    <x v="3"/>
    <x v="16"/>
    <x v="166"/>
    <x v="1"/>
    <n v="0.04"/>
    <x v="6"/>
  </r>
  <r>
    <x v="3"/>
    <x v="16"/>
    <x v="193"/>
    <x v="1"/>
    <n v="0.06"/>
    <x v="6"/>
  </r>
  <r>
    <x v="3"/>
    <x v="16"/>
    <x v="0"/>
    <x v="1"/>
    <n v="0.2"/>
    <x v="6"/>
  </r>
  <r>
    <x v="3"/>
    <x v="17"/>
    <x v="205"/>
    <x v="1"/>
    <n v="0.1"/>
    <x v="6"/>
  </r>
  <r>
    <x v="3"/>
    <x v="17"/>
    <x v="166"/>
    <x v="1"/>
    <n v="0.04"/>
    <x v="6"/>
  </r>
  <r>
    <x v="3"/>
    <x v="17"/>
    <x v="193"/>
    <x v="1"/>
    <n v="0.06"/>
    <x v="6"/>
  </r>
  <r>
    <x v="3"/>
    <x v="17"/>
    <x v="0"/>
    <x v="1"/>
    <n v="0.2"/>
    <x v="6"/>
  </r>
  <r>
    <x v="3"/>
    <x v="18"/>
    <x v="205"/>
    <x v="1"/>
    <n v="0.1"/>
    <x v="6"/>
  </r>
  <r>
    <x v="3"/>
    <x v="18"/>
    <x v="166"/>
    <x v="1"/>
    <n v="0.04"/>
    <x v="6"/>
  </r>
  <r>
    <x v="3"/>
    <x v="18"/>
    <x v="193"/>
    <x v="1"/>
    <n v="0.06"/>
    <x v="6"/>
  </r>
  <r>
    <x v="3"/>
    <x v="18"/>
    <x v="0"/>
    <x v="1"/>
    <n v="0.2"/>
    <x v="6"/>
  </r>
  <r>
    <x v="3"/>
    <x v="19"/>
    <x v="205"/>
    <x v="1"/>
    <n v="0.1"/>
    <x v="6"/>
  </r>
  <r>
    <x v="3"/>
    <x v="19"/>
    <x v="166"/>
    <x v="1"/>
    <n v="0.04"/>
    <x v="6"/>
  </r>
  <r>
    <x v="3"/>
    <x v="19"/>
    <x v="193"/>
    <x v="1"/>
    <n v="0.06"/>
    <x v="6"/>
  </r>
  <r>
    <x v="3"/>
    <x v="19"/>
    <x v="0"/>
    <x v="1"/>
    <n v="0.2"/>
    <x v="6"/>
  </r>
  <r>
    <x v="3"/>
    <x v="20"/>
    <x v="205"/>
    <x v="1"/>
    <n v="0.1"/>
    <x v="6"/>
  </r>
  <r>
    <x v="3"/>
    <x v="20"/>
    <x v="166"/>
    <x v="1"/>
    <n v="0.04"/>
    <x v="6"/>
  </r>
  <r>
    <x v="3"/>
    <x v="20"/>
    <x v="193"/>
    <x v="1"/>
    <n v="0.06"/>
    <x v="6"/>
  </r>
  <r>
    <x v="3"/>
    <x v="20"/>
    <x v="0"/>
    <x v="1"/>
    <n v="0.2"/>
    <x v="6"/>
  </r>
  <r>
    <x v="3"/>
    <x v="36"/>
    <x v="205"/>
    <x v="1"/>
    <n v="0.1"/>
    <x v="6"/>
  </r>
  <r>
    <x v="3"/>
    <x v="36"/>
    <x v="166"/>
    <x v="1"/>
    <n v="0.04"/>
    <x v="6"/>
  </r>
  <r>
    <x v="3"/>
    <x v="36"/>
    <x v="193"/>
    <x v="1"/>
    <n v="0.06"/>
    <x v="6"/>
  </r>
  <r>
    <x v="3"/>
    <x v="36"/>
    <x v="0"/>
    <x v="1"/>
    <n v="0.2"/>
    <x v="6"/>
  </r>
  <r>
    <x v="3"/>
    <x v="25"/>
    <x v="0"/>
    <x v="1"/>
    <n v="0.27"/>
    <x v="6"/>
  </r>
  <r>
    <x v="3"/>
    <x v="25"/>
    <x v="206"/>
    <x v="1"/>
    <n v="9.4500000000000001E-2"/>
    <x v="6"/>
  </r>
  <r>
    <x v="3"/>
    <x v="25"/>
    <x v="207"/>
    <x v="1"/>
    <n v="5.3999999999999999E-2"/>
    <x v="6"/>
  </r>
  <r>
    <x v="3"/>
    <x v="26"/>
    <x v="0"/>
    <x v="1"/>
    <n v="0.27"/>
    <x v="6"/>
  </r>
  <r>
    <x v="3"/>
    <x v="26"/>
    <x v="206"/>
    <x v="1"/>
    <n v="9.4500000000000001E-2"/>
    <x v="6"/>
  </r>
  <r>
    <x v="3"/>
    <x v="26"/>
    <x v="207"/>
    <x v="1"/>
    <n v="5.3999999999999999E-2"/>
    <x v="6"/>
  </r>
  <r>
    <x v="3"/>
    <x v="27"/>
    <x v="0"/>
    <x v="1"/>
    <n v="8.9999999999999993E-3"/>
    <x v="6"/>
  </r>
  <r>
    <x v="3"/>
    <x v="28"/>
    <x v="0"/>
    <x v="1"/>
    <n v="8.9999999999999993E-3"/>
    <x v="6"/>
  </r>
  <r>
    <x v="3"/>
    <x v="29"/>
    <x v="0"/>
    <x v="1"/>
    <n v="0.1"/>
    <x v="6"/>
  </r>
  <r>
    <x v="3"/>
    <x v="29"/>
    <x v="208"/>
    <x v="1"/>
    <n v="0.02"/>
    <x v="6"/>
  </r>
  <r>
    <x v="3"/>
    <x v="30"/>
    <x v="0"/>
    <x v="1"/>
    <n v="8.9999999999999993E-3"/>
    <x v="6"/>
  </r>
  <r>
    <x v="3"/>
    <x v="31"/>
    <x v="0"/>
    <x v="1"/>
    <n v="0.1"/>
    <x v="6"/>
  </r>
  <r>
    <x v="3"/>
    <x v="31"/>
    <x v="208"/>
    <x v="1"/>
    <n v="0.02"/>
    <x v="6"/>
  </r>
  <r>
    <x v="8"/>
    <x v="34"/>
    <x v="0"/>
    <x v="1"/>
    <n v="0.14000000000000001"/>
    <x v="6"/>
  </r>
  <r>
    <x v="8"/>
    <x v="124"/>
    <x v="0"/>
    <x v="1"/>
    <n v="0"/>
    <x v="6"/>
  </r>
  <r>
    <x v="8"/>
    <x v="33"/>
    <x v="0"/>
    <x v="1"/>
    <n v="0.08"/>
    <x v="6"/>
  </r>
  <r>
    <x v="8"/>
    <x v="16"/>
    <x v="0"/>
    <x v="1"/>
    <n v="0.14000000000000001"/>
    <x v="6"/>
  </r>
  <r>
    <x v="8"/>
    <x v="17"/>
    <x v="0"/>
    <x v="1"/>
    <n v="0.14000000000000001"/>
    <x v="6"/>
  </r>
  <r>
    <x v="8"/>
    <x v="35"/>
    <x v="0"/>
    <x v="1"/>
    <n v="0.14000000000000001"/>
    <x v="6"/>
  </r>
  <r>
    <x v="8"/>
    <x v="20"/>
    <x v="0"/>
    <x v="1"/>
    <n v="0.14000000000000001"/>
    <x v="6"/>
  </r>
  <r>
    <x v="8"/>
    <x v="36"/>
    <x v="0"/>
    <x v="1"/>
    <n v="0.03"/>
    <x v="6"/>
  </r>
  <r>
    <x v="8"/>
    <x v="37"/>
    <x v="0"/>
    <x v="1"/>
    <n v="0.14000000000000001"/>
    <x v="6"/>
  </r>
  <r>
    <x v="8"/>
    <x v="38"/>
    <x v="0"/>
    <x v="1"/>
    <n v="6.5000000000000002E-2"/>
    <x v="6"/>
  </r>
  <r>
    <x v="8"/>
    <x v="32"/>
    <x v="0"/>
    <x v="1"/>
    <n v="7.0000000000000007E-2"/>
    <x v="6"/>
  </r>
  <r>
    <x v="11"/>
    <x v="34"/>
    <x v="209"/>
    <x v="1"/>
    <n v="0.05"/>
    <x v="6"/>
  </r>
  <r>
    <x v="11"/>
    <x v="34"/>
    <x v="163"/>
    <x v="1"/>
    <n v="0.02"/>
    <x v="6"/>
  </r>
  <r>
    <x v="11"/>
    <x v="34"/>
    <x v="196"/>
    <x v="1"/>
    <n v="0.03"/>
    <x v="6"/>
  </r>
  <r>
    <x v="11"/>
    <x v="34"/>
    <x v="0"/>
    <x v="1"/>
    <n v="0.1"/>
    <x v="6"/>
  </r>
  <r>
    <x v="11"/>
    <x v="124"/>
    <x v="0"/>
    <x v="1"/>
    <n v="0"/>
    <x v="6"/>
  </r>
  <r>
    <x v="11"/>
    <x v="33"/>
    <x v="210"/>
    <x v="1"/>
    <n v="4.6800000000000001E-2"/>
    <x v="6"/>
  </r>
  <r>
    <x v="11"/>
    <x v="33"/>
    <x v="211"/>
    <x v="1"/>
    <n v="0.03"/>
    <x v="6"/>
  </r>
  <r>
    <x v="11"/>
    <x v="33"/>
    <x v="0"/>
    <x v="1"/>
    <n v="0.06"/>
    <x v="6"/>
  </r>
  <r>
    <x v="11"/>
    <x v="16"/>
    <x v="209"/>
    <x v="1"/>
    <n v="0.05"/>
    <x v="6"/>
  </r>
  <r>
    <x v="11"/>
    <x v="16"/>
    <x v="163"/>
    <x v="1"/>
    <n v="0.02"/>
    <x v="6"/>
  </r>
  <r>
    <x v="11"/>
    <x v="16"/>
    <x v="196"/>
    <x v="1"/>
    <n v="0.03"/>
    <x v="6"/>
  </r>
  <r>
    <x v="11"/>
    <x v="16"/>
    <x v="0"/>
    <x v="1"/>
    <n v="0.1"/>
    <x v="6"/>
  </r>
  <r>
    <x v="11"/>
    <x v="17"/>
    <x v="209"/>
    <x v="1"/>
    <n v="0.05"/>
    <x v="6"/>
  </r>
  <r>
    <x v="11"/>
    <x v="17"/>
    <x v="163"/>
    <x v="1"/>
    <n v="0.02"/>
    <x v="6"/>
  </r>
  <r>
    <x v="11"/>
    <x v="17"/>
    <x v="196"/>
    <x v="1"/>
    <n v="0.03"/>
    <x v="6"/>
  </r>
  <r>
    <x v="11"/>
    <x v="17"/>
    <x v="0"/>
    <x v="1"/>
    <n v="0.1"/>
    <x v="6"/>
  </r>
  <r>
    <x v="11"/>
    <x v="35"/>
    <x v="209"/>
    <x v="1"/>
    <n v="0.05"/>
    <x v="6"/>
  </r>
  <r>
    <x v="11"/>
    <x v="35"/>
    <x v="163"/>
    <x v="1"/>
    <n v="0.02"/>
    <x v="6"/>
  </r>
  <r>
    <x v="11"/>
    <x v="35"/>
    <x v="196"/>
    <x v="1"/>
    <n v="0.03"/>
    <x v="6"/>
  </r>
  <r>
    <x v="11"/>
    <x v="35"/>
    <x v="0"/>
    <x v="1"/>
    <n v="0.1"/>
    <x v="6"/>
  </r>
  <r>
    <x v="11"/>
    <x v="20"/>
    <x v="209"/>
    <x v="1"/>
    <n v="0.05"/>
    <x v="6"/>
  </r>
  <r>
    <x v="11"/>
    <x v="20"/>
    <x v="163"/>
    <x v="1"/>
    <n v="0.02"/>
    <x v="6"/>
  </r>
  <r>
    <x v="11"/>
    <x v="20"/>
    <x v="196"/>
    <x v="1"/>
    <n v="0.03"/>
    <x v="6"/>
  </r>
  <r>
    <x v="11"/>
    <x v="20"/>
    <x v="0"/>
    <x v="1"/>
    <n v="0.1"/>
    <x v="6"/>
  </r>
  <r>
    <x v="11"/>
    <x v="36"/>
    <x v="209"/>
    <x v="1"/>
    <n v="0.05"/>
    <x v="6"/>
  </r>
  <r>
    <x v="11"/>
    <x v="36"/>
    <x v="163"/>
    <x v="1"/>
    <n v="0.02"/>
    <x v="6"/>
  </r>
  <r>
    <x v="11"/>
    <x v="36"/>
    <x v="196"/>
    <x v="1"/>
    <n v="0.03"/>
    <x v="6"/>
  </r>
  <r>
    <x v="11"/>
    <x v="36"/>
    <x v="0"/>
    <x v="1"/>
    <n v="0.1"/>
    <x v="6"/>
  </r>
  <r>
    <x v="11"/>
    <x v="40"/>
    <x v="29"/>
    <x v="1"/>
    <n v="0.24940000000000001"/>
    <x v="6"/>
  </r>
  <r>
    <x v="11"/>
    <x v="40"/>
    <x v="30"/>
    <x v="1"/>
    <n v="0.1118"/>
    <x v="6"/>
  </r>
  <r>
    <x v="11"/>
    <x v="40"/>
    <x v="31"/>
    <x v="1"/>
    <n v="6.88E-2"/>
    <x v="6"/>
  </r>
  <r>
    <x v="11"/>
    <x v="40"/>
    <x v="32"/>
    <x v="1"/>
    <n v="3.44E-2"/>
    <x v="6"/>
  </r>
  <r>
    <x v="11"/>
    <x v="40"/>
    <x v="33"/>
    <x v="1"/>
    <n v="2.58E-2"/>
    <x v="6"/>
  </r>
  <r>
    <x v="11"/>
    <x v="40"/>
    <x v="34"/>
    <x v="1"/>
    <n v="1.72E-2"/>
    <x v="6"/>
  </r>
  <r>
    <x v="11"/>
    <x v="40"/>
    <x v="0"/>
    <x v="1"/>
    <n v="0.86"/>
    <x v="6"/>
  </r>
  <r>
    <x v="11"/>
    <x v="37"/>
    <x v="0"/>
    <x v="1"/>
    <n v="0.15"/>
    <x v="6"/>
  </r>
  <r>
    <x v="11"/>
    <x v="37"/>
    <x v="212"/>
    <x v="1"/>
    <n v="5.2499999999999998E-2"/>
    <x v="6"/>
  </r>
  <r>
    <x v="11"/>
    <x v="37"/>
    <x v="164"/>
    <x v="1"/>
    <n v="0.03"/>
    <x v="6"/>
  </r>
  <r>
    <x v="11"/>
    <x v="29"/>
    <x v="0"/>
    <x v="1"/>
    <n v="0.03"/>
    <x v="6"/>
  </r>
  <r>
    <x v="11"/>
    <x v="29"/>
    <x v="165"/>
    <x v="1"/>
    <n v="6.0000000000000001E-3"/>
    <x v="6"/>
  </r>
  <r>
    <x v="11"/>
    <x v="30"/>
    <x v="0"/>
    <x v="1"/>
    <n v="0.03"/>
    <x v="6"/>
  </r>
  <r>
    <x v="11"/>
    <x v="38"/>
    <x v="0"/>
    <x v="1"/>
    <n v="0.03"/>
    <x v="6"/>
  </r>
  <r>
    <x v="11"/>
    <x v="38"/>
    <x v="165"/>
    <x v="1"/>
    <n v="6.0000000000000001E-3"/>
    <x v="6"/>
  </r>
  <r>
    <x v="11"/>
    <x v="49"/>
    <x v="0"/>
    <x v="1"/>
    <n v="0"/>
    <x v="6"/>
  </r>
  <r>
    <x v="11"/>
    <x v="49"/>
    <x v="54"/>
    <x v="1"/>
    <n v="0"/>
    <x v="6"/>
  </r>
  <r>
    <x v="11"/>
    <x v="49"/>
    <x v="53"/>
    <x v="1"/>
    <n v="0"/>
    <x v="6"/>
  </r>
  <r>
    <x v="11"/>
    <x v="51"/>
    <x v="0"/>
    <x v="1"/>
    <n v="0"/>
    <x v="6"/>
  </r>
  <r>
    <x v="11"/>
    <x v="51"/>
    <x v="55"/>
    <x v="1"/>
    <n v="0"/>
    <x v="6"/>
  </r>
  <r>
    <x v="11"/>
    <x v="51"/>
    <x v="53"/>
    <x v="1"/>
    <n v="0"/>
    <x v="6"/>
  </r>
  <r>
    <x v="11"/>
    <x v="41"/>
    <x v="29"/>
    <x v="1"/>
    <n v="1.4500000000000001E-2"/>
    <x v="6"/>
  </r>
  <r>
    <x v="11"/>
    <x v="41"/>
    <x v="30"/>
    <x v="1"/>
    <n v="6.4999999999999997E-3"/>
    <x v="6"/>
  </r>
  <r>
    <x v="11"/>
    <x v="41"/>
    <x v="31"/>
    <x v="1"/>
    <n v="4.0000000000000001E-3"/>
    <x v="6"/>
  </r>
  <r>
    <x v="11"/>
    <x v="41"/>
    <x v="32"/>
    <x v="1"/>
    <n v="2E-3"/>
    <x v="6"/>
  </r>
  <r>
    <x v="11"/>
    <x v="41"/>
    <x v="33"/>
    <x v="1"/>
    <n v="1.5E-3"/>
    <x v="6"/>
  </r>
  <r>
    <x v="11"/>
    <x v="41"/>
    <x v="34"/>
    <x v="1"/>
    <n v="1E-3"/>
    <x v="6"/>
  </r>
  <r>
    <x v="11"/>
    <x v="41"/>
    <x v="0"/>
    <x v="1"/>
    <n v="0.05"/>
    <x v="6"/>
  </r>
  <r>
    <x v="11"/>
    <x v="42"/>
    <x v="29"/>
    <x v="1"/>
    <n v="1.4500000000000001E-2"/>
    <x v="6"/>
  </r>
  <r>
    <x v="11"/>
    <x v="42"/>
    <x v="30"/>
    <x v="1"/>
    <n v="6.4999999999999997E-3"/>
    <x v="6"/>
  </r>
  <r>
    <x v="11"/>
    <x v="42"/>
    <x v="31"/>
    <x v="1"/>
    <n v="4.0000000000000001E-3"/>
    <x v="6"/>
  </r>
  <r>
    <x v="11"/>
    <x v="42"/>
    <x v="32"/>
    <x v="1"/>
    <n v="2E-3"/>
    <x v="6"/>
  </r>
  <r>
    <x v="11"/>
    <x v="42"/>
    <x v="33"/>
    <x v="1"/>
    <n v="1.5E-3"/>
    <x v="6"/>
  </r>
  <r>
    <x v="11"/>
    <x v="42"/>
    <x v="34"/>
    <x v="1"/>
    <n v="1E-3"/>
    <x v="6"/>
  </r>
  <r>
    <x v="11"/>
    <x v="42"/>
    <x v="0"/>
    <x v="1"/>
    <n v="0.05"/>
    <x v="6"/>
  </r>
  <r>
    <x v="11"/>
    <x v="43"/>
    <x v="29"/>
    <x v="1"/>
    <n v="0.14299999999999999"/>
    <x v="6"/>
  </r>
  <r>
    <x v="11"/>
    <x v="43"/>
    <x v="30"/>
    <x v="1"/>
    <n v="6.0999999999999999E-2"/>
    <x v="6"/>
  </r>
  <r>
    <x v="11"/>
    <x v="43"/>
    <x v="31"/>
    <x v="1"/>
    <n v="3.5000000000000003E-2"/>
    <x v="6"/>
  </r>
  <r>
    <x v="11"/>
    <x v="43"/>
    <x v="32"/>
    <x v="1"/>
    <n v="1.9E-2"/>
    <x v="6"/>
  </r>
  <r>
    <x v="11"/>
    <x v="43"/>
    <x v="33"/>
    <x v="1"/>
    <n v="1.7000000000000001E-2"/>
    <x v="6"/>
  </r>
  <r>
    <x v="11"/>
    <x v="43"/>
    <x v="34"/>
    <x v="1"/>
    <n v="1.7999999999999999E-2"/>
    <x v="6"/>
  </r>
  <r>
    <x v="11"/>
    <x v="43"/>
    <x v="0"/>
    <x v="1"/>
    <n v="0.86"/>
    <x v="6"/>
  </r>
  <r>
    <x v="11"/>
    <x v="0"/>
    <x v="35"/>
    <x v="1"/>
    <n v="0.14399999999999999"/>
    <x v="6"/>
  </r>
  <r>
    <x v="11"/>
    <x v="0"/>
    <x v="36"/>
    <x v="1"/>
    <n v="0.08"/>
    <x v="6"/>
  </r>
  <r>
    <x v="11"/>
    <x v="0"/>
    <x v="37"/>
    <x v="1"/>
    <n v="5.6000000000000001E-2"/>
    <x v="6"/>
  </r>
  <r>
    <x v="11"/>
    <x v="0"/>
    <x v="0"/>
    <x v="1"/>
    <n v="0.8"/>
    <x v="6"/>
  </r>
  <r>
    <x v="11"/>
    <x v="1"/>
    <x v="35"/>
    <x v="1"/>
    <n v="0.14399999999999999"/>
    <x v="6"/>
  </r>
  <r>
    <x v="11"/>
    <x v="1"/>
    <x v="36"/>
    <x v="1"/>
    <n v="0.08"/>
    <x v="6"/>
  </r>
  <r>
    <x v="11"/>
    <x v="1"/>
    <x v="37"/>
    <x v="1"/>
    <n v="5.6000000000000001E-2"/>
    <x v="6"/>
  </r>
  <r>
    <x v="11"/>
    <x v="1"/>
    <x v="0"/>
    <x v="1"/>
    <n v="0.8"/>
    <x v="6"/>
  </r>
  <r>
    <x v="11"/>
    <x v="2"/>
    <x v="38"/>
    <x v="1"/>
    <n v="0.2"/>
    <x v="6"/>
  </r>
  <r>
    <x v="11"/>
    <x v="2"/>
    <x v="39"/>
    <x v="1"/>
    <n v="0.2"/>
    <x v="6"/>
  </r>
  <r>
    <x v="11"/>
    <x v="2"/>
    <x v="40"/>
    <x v="1"/>
    <n v="0.14799999999999999"/>
    <x v="6"/>
  </r>
  <r>
    <x v="11"/>
    <x v="2"/>
    <x v="0"/>
    <x v="1"/>
    <n v="0.2"/>
    <x v="6"/>
  </r>
  <r>
    <x v="11"/>
    <x v="3"/>
    <x v="29"/>
    <x v="1"/>
    <n v="0.1885"/>
    <x v="6"/>
  </r>
  <r>
    <x v="11"/>
    <x v="3"/>
    <x v="30"/>
    <x v="1"/>
    <n v="8.4500000000000006E-2"/>
    <x v="6"/>
  </r>
  <r>
    <x v="11"/>
    <x v="3"/>
    <x v="31"/>
    <x v="1"/>
    <n v="5.1999999999999998E-2"/>
    <x v="6"/>
  </r>
  <r>
    <x v="11"/>
    <x v="3"/>
    <x v="32"/>
    <x v="1"/>
    <n v="2.5999999999999999E-2"/>
    <x v="6"/>
  </r>
  <r>
    <x v="11"/>
    <x v="3"/>
    <x v="33"/>
    <x v="1"/>
    <n v="1.95E-2"/>
    <x v="6"/>
  </r>
  <r>
    <x v="11"/>
    <x v="3"/>
    <x v="34"/>
    <x v="1"/>
    <n v="1.2999999999999999E-2"/>
    <x v="6"/>
  </r>
  <r>
    <x v="11"/>
    <x v="3"/>
    <x v="0"/>
    <x v="1"/>
    <n v="0.65"/>
    <x v="6"/>
  </r>
  <r>
    <x v="11"/>
    <x v="4"/>
    <x v="29"/>
    <x v="1"/>
    <n v="0.1885"/>
    <x v="6"/>
  </r>
  <r>
    <x v="11"/>
    <x v="4"/>
    <x v="30"/>
    <x v="1"/>
    <n v="8.4500000000000006E-2"/>
    <x v="6"/>
  </r>
  <r>
    <x v="11"/>
    <x v="4"/>
    <x v="31"/>
    <x v="1"/>
    <n v="5.1999999999999998E-2"/>
    <x v="6"/>
  </r>
  <r>
    <x v="11"/>
    <x v="4"/>
    <x v="32"/>
    <x v="1"/>
    <n v="2.5999999999999999E-2"/>
    <x v="6"/>
  </r>
  <r>
    <x v="11"/>
    <x v="4"/>
    <x v="33"/>
    <x v="1"/>
    <n v="1.95E-2"/>
    <x v="6"/>
  </r>
  <r>
    <x v="11"/>
    <x v="4"/>
    <x v="34"/>
    <x v="1"/>
    <n v="1.2999999999999999E-2"/>
    <x v="6"/>
  </r>
  <r>
    <x v="11"/>
    <x v="4"/>
    <x v="0"/>
    <x v="1"/>
    <n v="0.65"/>
    <x v="6"/>
  </r>
  <r>
    <x v="11"/>
    <x v="5"/>
    <x v="41"/>
    <x v="1"/>
    <n v="0.13"/>
    <x v="6"/>
  </r>
  <r>
    <x v="11"/>
    <x v="5"/>
    <x v="42"/>
    <x v="1"/>
    <n v="0.1157"/>
    <x v="6"/>
  </r>
  <r>
    <x v="11"/>
    <x v="5"/>
    <x v="43"/>
    <x v="1"/>
    <n v="5.8500000000000003E-2"/>
    <x v="6"/>
  </r>
  <r>
    <x v="11"/>
    <x v="5"/>
    <x v="0"/>
    <x v="1"/>
    <n v="0.13"/>
    <x v="6"/>
  </r>
  <r>
    <x v="12"/>
    <x v="34"/>
    <x v="209"/>
    <x v="1"/>
    <n v="0.05"/>
    <x v="6"/>
  </r>
  <r>
    <x v="12"/>
    <x v="34"/>
    <x v="0"/>
    <x v="1"/>
    <n v="0.1"/>
    <x v="6"/>
  </r>
  <r>
    <x v="12"/>
    <x v="124"/>
    <x v="0"/>
    <x v="1"/>
    <n v="0"/>
    <x v="6"/>
  </r>
  <r>
    <x v="12"/>
    <x v="33"/>
    <x v="213"/>
    <x v="1"/>
    <n v="5.28E-2"/>
    <x v="6"/>
  </r>
  <r>
    <x v="12"/>
    <x v="33"/>
    <x v="214"/>
    <x v="1"/>
    <n v="4.2000000000000003E-2"/>
    <x v="6"/>
  </r>
  <r>
    <x v="12"/>
    <x v="33"/>
    <x v="0"/>
    <x v="1"/>
    <n v="0.06"/>
    <x v="6"/>
  </r>
  <r>
    <x v="12"/>
    <x v="44"/>
    <x v="44"/>
    <x v="1"/>
    <n v="1.8600000000000001E-3"/>
    <x v="6"/>
  </r>
  <r>
    <x v="12"/>
    <x v="44"/>
    <x v="45"/>
    <x v="1"/>
    <n v="0"/>
    <x v="6"/>
  </r>
  <r>
    <x v="12"/>
    <x v="44"/>
    <x v="0"/>
    <x v="1"/>
    <n v="1.8600000000000001E-3"/>
    <x v="6"/>
  </r>
  <r>
    <x v="12"/>
    <x v="16"/>
    <x v="209"/>
    <x v="1"/>
    <n v="3.5000000000000003E-2"/>
    <x v="6"/>
  </r>
  <r>
    <x v="12"/>
    <x v="16"/>
    <x v="0"/>
    <x v="1"/>
    <n v="7.0000000000000007E-2"/>
    <x v="6"/>
  </r>
  <r>
    <x v="12"/>
    <x v="17"/>
    <x v="209"/>
    <x v="1"/>
    <n v="3.5000000000000003E-2"/>
    <x v="6"/>
  </r>
  <r>
    <x v="12"/>
    <x v="17"/>
    <x v="0"/>
    <x v="1"/>
    <n v="7.0000000000000007E-2"/>
    <x v="6"/>
  </r>
  <r>
    <x v="12"/>
    <x v="35"/>
    <x v="209"/>
    <x v="1"/>
    <n v="3.5000000000000003E-2"/>
    <x v="6"/>
  </r>
  <r>
    <x v="12"/>
    <x v="35"/>
    <x v="0"/>
    <x v="1"/>
    <n v="7.0000000000000007E-2"/>
    <x v="6"/>
  </r>
  <r>
    <x v="12"/>
    <x v="20"/>
    <x v="209"/>
    <x v="1"/>
    <n v="3.5000000000000003E-2"/>
    <x v="6"/>
  </r>
  <r>
    <x v="12"/>
    <x v="20"/>
    <x v="0"/>
    <x v="1"/>
    <n v="7.0000000000000007E-2"/>
    <x v="6"/>
  </r>
  <r>
    <x v="12"/>
    <x v="36"/>
    <x v="209"/>
    <x v="1"/>
    <n v="3.5000000000000003E-2"/>
    <x v="6"/>
  </r>
  <r>
    <x v="12"/>
    <x v="36"/>
    <x v="0"/>
    <x v="1"/>
    <n v="7.0000000000000007E-2"/>
    <x v="6"/>
  </r>
  <r>
    <x v="12"/>
    <x v="40"/>
    <x v="0"/>
    <x v="1"/>
    <n v="0"/>
    <x v="6"/>
  </r>
  <r>
    <x v="12"/>
    <x v="37"/>
    <x v="0"/>
    <x v="1"/>
    <n v="7.0000000000000007E-2"/>
    <x v="6"/>
  </r>
  <r>
    <x v="12"/>
    <x v="37"/>
    <x v="212"/>
    <x v="1"/>
    <n v="2.4500000000000001E-2"/>
    <x v="6"/>
  </r>
  <r>
    <x v="12"/>
    <x v="38"/>
    <x v="0"/>
    <x v="1"/>
    <n v="7.0000000000000007E-2"/>
    <x v="6"/>
  </r>
  <r>
    <x v="12"/>
    <x v="41"/>
    <x v="29"/>
    <x v="1"/>
    <n v="0.23200000000000001"/>
    <x v="6"/>
  </r>
  <r>
    <x v="12"/>
    <x v="41"/>
    <x v="30"/>
    <x v="1"/>
    <n v="0.104"/>
    <x v="6"/>
  </r>
  <r>
    <x v="12"/>
    <x v="41"/>
    <x v="31"/>
    <x v="1"/>
    <n v="6.4000000000000001E-2"/>
    <x v="6"/>
  </r>
  <r>
    <x v="12"/>
    <x v="41"/>
    <x v="32"/>
    <x v="1"/>
    <n v="3.2000000000000001E-2"/>
    <x v="6"/>
  </r>
  <r>
    <x v="12"/>
    <x v="41"/>
    <x v="33"/>
    <x v="1"/>
    <n v="2.4E-2"/>
    <x v="6"/>
  </r>
  <r>
    <x v="12"/>
    <x v="41"/>
    <x v="34"/>
    <x v="1"/>
    <n v="1.6E-2"/>
    <x v="6"/>
  </r>
  <r>
    <x v="12"/>
    <x v="41"/>
    <x v="0"/>
    <x v="1"/>
    <n v="0.8"/>
    <x v="6"/>
  </r>
  <r>
    <x v="12"/>
    <x v="45"/>
    <x v="0"/>
    <x v="1"/>
    <n v="0.03"/>
    <x v="6"/>
  </r>
  <r>
    <x v="12"/>
    <x v="42"/>
    <x v="29"/>
    <x v="1"/>
    <n v="0.23200000000000001"/>
    <x v="6"/>
  </r>
  <r>
    <x v="12"/>
    <x v="42"/>
    <x v="30"/>
    <x v="1"/>
    <n v="0.104"/>
    <x v="6"/>
  </r>
  <r>
    <x v="12"/>
    <x v="42"/>
    <x v="31"/>
    <x v="1"/>
    <n v="6.4000000000000001E-2"/>
    <x v="6"/>
  </r>
  <r>
    <x v="12"/>
    <x v="42"/>
    <x v="32"/>
    <x v="1"/>
    <n v="3.2000000000000001E-2"/>
    <x v="6"/>
  </r>
  <r>
    <x v="12"/>
    <x v="42"/>
    <x v="33"/>
    <x v="1"/>
    <n v="2.4E-2"/>
    <x v="6"/>
  </r>
  <r>
    <x v="12"/>
    <x v="42"/>
    <x v="34"/>
    <x v="1"/>
    <n v="1.6E-2"/>
    <x v="6"/>
  </r>
  <r>
    <x v="12"/>
    <x v="42"/>
    <x v="0"/>
    <x v="1"/>
    <n v="0.8"/>
    <x v="6"/>
  </r>
  <r>
    <x v="12"/>
    <x v="46"/>
    <x v="29"/>
    <x v="1"/>
    <n v="0.23200000000000001"/>
    <x v="6"/>
  </r>
  <r>
    <x v="12"/>
    <x v="46"/>
    <x v="30"/>
    <x v="1"/>
    <n v="0.104"/>
    <x v="6"/>
  </r>
  <r>
    <x v="12"/>
    <x v="46"/>
    <x v="31"/>
    <x v="1"/>
    <n v="6.4000000000000001E-2"/>
    <x v="6"/>
  </r>
  <r>
    <x v="12"/>
    <x v="46"/>
    <x v="32"/>
    <x v="1"/>
    <n v="3.2000000000000001E-2"/>
    <x v="6"/>
  </r>
  <r>
    <x v="12"/>
    <x v="46"/>
    <x v="33"/>
    <x v="1"/>
    <n v="2.4E-2"/>
    <x v="6"/>
  </r>
  <r>
    <x v="12"/>
    <x v="46"/>
    <x v="34"/>
    <x v="1"/>
    <n v="1.6E-2"/>
    <x v="6"/>
  </r>
  <r>
    <x v="12"/>
    <x v="46"/>
    <x v="0"/>
    <x v="1"/>
    <n v="0.8"/>
    <x v="6"/>
  </r>
  <r>
    <x v="12"/>
    <x v="43"/>
    <x v="29"/>
    <x v="1"/>
    <n v="0.23200000000000001"/>
    <x v="6"/>
  </r>
  <r>
    <x v="12"/>
    <x v="43"/>
    <x v="30"/>
    <x v="1"/>
    <n v="0.104"/>
    <x v="6"/>
  </r>
  <r>
    <x v="12"/>
    <x v="43"/>
    <x v="31"/>
    <x v="1"/>
    <n v="6.4000000000000001E-2"/>
    <x v="6"/>
  </r>
  <r>
    <x v="12"/>
    <x v="43"/>
    <x v="32"/>
    <x v="1"/>
    <n v="3.2000000000000001E-2"/>
    <x v="6"/>
  </r>
  <r>
    <x v="12"/>
    <x v="43"/>
    <x v="33"/>
    <x v="1"/>
    <n v="2.4E-2"/>
    <x v="6"/>
  </r>
  <r>
    <x v="12"/>
    <x v="43"/>
    <x v="34"/>
    <x v="1"/>
    <n v="1.6E-2"/>
    <x v="6"/>
  </r>
  <r>
    <x v="12"/>
    <x v="43"/>
    <x v="0"/>
    <x v="1"/>
    <n v="0.8"/>
    <x v="6"/>
  </r>
  <r>
    <x v="12"/>
    <x v="47"/>
    <x v="38"/>
    <x v="1"/>
    <n v="0.2"/>
    <x v="6"/>
  </r>
  <r>
    <x v="12"/>
    <x v="47"/>
    <x v="39"/>
    <x v="1"/>
    <n v="0.2"/>
    <x v="6"/>
  </r>
  <r>
    <x v="12"/>
    <x v="47"/>
    <x v="40"/>
    <x v="1"/>
    <n v="0.14799999999999999"/>
    <x v="6"/>
  </r>
  <r>
    <x v="12"/>
    <x v="47"/>
    <x v="0"/>
    <x v="1"/>
    <n v="0.2"/>
    <x v="6"/>
  </r>
  <r>
    <x v="12"/>
    <x v="48"/>
    <x v="29"/>
    <x v="1"/>
    <n v="0.23200000000000001"/>
    <x v="6"/>
  </r>
  <r>
    <x v="12"/>
    <x v="48"/>
    <x v="30"/>
    <x v="1"/>
    <n v="0.104"/>
    <x v="6"/>
  </r>
  <r>
    <x v="12"/>
    <x v="48"/>
    <x v="31"/>
    <x v="1"/>
    <n v="6.4000000000000001E-2"/>
    <x v="6"/>
  </r>
  <r>
    <x v="12"/>
    <x v="48"/>
    <x v="32"/>
    <x v="1"/>
    <n v="3.2000000000000001E-2"/>
    <x v="6"/>
  </r>
  <r>
    <x v="12"/>
    <x v="48"/>
    <x v="33"/>
    <x v="1"/>
    <n v="2.4E-2"/>
    <x v="6"/>
  </r>
  <r>
    <x v="12"/>
    <x v="48"/>
    <x v="34"/>
    <x v="1"/>
    <n v="1.6E-2"/>
    <x v="6"/>
  </r>
  <r>
    <x v="12"/>
    <x v="48"/>
    <x v="0"/>
    <x v="1"/>
    <n v="0.8"/>
    <x v="6"/>
  </r>
  <r>
    <x v="12"/>
    <x v="0"/>
    <x v="35"/>
    <x v="1"/>
    <n v="0.14399999999999999"/>
    <x v="6"/>
  </r>
  <r>
    <x v="12"/>
    <x v="0"/>
    <x v="36"/>
    <x v="1"/>
    <n v="0.08"/>
    <x v="6"/>
  </r>
  <r>
    <x v="12"/>
    <x v="0"/>
    <x v="37"/>
    <x v="1"/>
    <n v="5.6000000000000001E-2"/>
    <x v="6"/>
  </r>
  <r>
    <x v="12"/>
    <x v="0"/>
    <x v="0"/>
    <x v="1"/>
    <n v="0.8"/>
    <x v="6"/>
  </r>
  <r>
    <x v="12"/>
    <x v="1"/>
    <x v="35"/>
    <x v="1"/>
    <n v="0.14399999999999999"/>
    <x v="6"/>
  </r>
  <r>
    <x v="12"/>
    <x v="1"/>
    <x v="36"/>
    <x v="1"/>
    <n v="0.08"/>
    <x v="6"/>
  </r>
  <r>
    <x v="12"/>
    <x v="1"/>
    <x v="37"/>
    <x v="1"/>
    <n v="5.6000000000000001E-2"/>
    <x v="6"/>
  </r>
  <r>
    <x v="12"/>
    <x v="1"/>
    <x v="0"/>
    <x v="1"/>
    <n v="0.8"/>
    <x v="6"/>
  </r>
  <r>
    <x v="12"/>
    <x v="2"/>
    <x v="38"/>
    <x v="1"/>
    <n v="0.2"/>
    <x v="6"/>
  </r>
  <r>
    <x v="12"/>
    <x v="2"/>
    <x v="39"/>
    <x v="1"/>
    <n v="0.2"/>
    <x v="6"/>
  </r>
  <r>
    <x v="12"/>
    <x v="2"/>
    <x v="40"/>
    <x v="1"/>
    <n v="0.14799999999999999"/>
    <x v="6"/>
  </r>
  <r>
    <x v="12"/>
    <x v="2"/>
    <x v="0"/>
    <x v="1"/>
    <n v="0.2"/>
    <x v="6"/>
  </r>
  <r>
    <x v="12"/>
    <x v="3"/>
    <x v="29"/>
    <x v="1"/>
    <n v="0.22040000000000001"/>
    <x v="6"/>
  </r>
  <r>
    <x v="12"/>
    <x v="3"/>
    <x v="30"/>
    <x v="1"/>
    <n v="9.8799999999999999E-2"/>
    <x v="6"/>
  </r>
  <r>
    <x v="12"/>
    <x v="3"/>
    <x v="31"/>
    <x v="1"/>
    <n v="6.08E-2"/>
    <x v="6"/>
  </r>
  <r>
    <x v="12"/>
    <x v="3"/>
    <x v="32"/>
    <x v="1"/>
    <n v="3.04E-2"/>
    <x v="6"/>
  </r>
  <r>
    <x v="12"/>
    <x v="3"/>
    <x v="33"/>
    <x v="1"/>
    <n v="2.2800000000000001E-2"/>
    <x v="6"/>
  </r>
  <r>
    <x v="12"/>
    <x v="3"/>
    <x v="34"/>
    <x v="1"/>
    <n v="1.52E-2"/>
    <x v="6"/>
  </r>
  <r>
    <x v="12"/>
    <x v="3"/>
    <x v="0"/>
    <x v="1"/>
    <n v="0.76"/>
    <x v="6"/>
  </r>
  <r>
    <x v="12"/>
    <x v="4"/>
    <x v="29"/>
    <x v="1"/>
    <n v="0.22040000000000001"/>
    <x v="6"/>
  </r>
  <r>
    <x v="12"/>
    <x v="4"/>
    <x v="30"/>
    <x v="1"/>
    <n v="9.8799999999999999E-2"/>
    <x v="6"/>
  </r>
  <r>
    <x v="12"/>
    <x v="4"/>
    <x v="31"/>
    <x v="1"/>
    <n v="6.08E-2"/>
    <x v="6"/>
  </r>
  <r>
    <x v="12"/>
    <x v="4"/>
    <x v="32"/>
    <x v="1"/>
    <n v="3.04E-2"/>
    <x v="6"/>
  </r>
  <r>
    <x v="12"/>
    <x v="4"/>
    <x v="33"/>
    <x v="1"/>
    <n v="2.2800000000000001E-2"/>
    <x v="6"/>
  </r>
  <r>
    <x v="12"/>
    <x v="4"/>
    <x v="34"/>
    <x v="1"/>
    <n v="1.52E-2"/>
    <x v="6"/>
  </r>
  <r>
    <x v="12"/>
    <x v="4"/>
    <x v="0"/>
    <x v="1"/>
    <n v="0.76"/>
    <x v="6"/>
  </r>
  <r>
    <x v="12"/>
    <x v="5"/>
    <x v="41"/>
    <x v="1"/>
    <n v="0.13"/>
    <x v="6"/>
  </r>
  <r>
    <x v="12"/>
    <x v="5"/>
    <x v="42"/>
    <x v="1"/>
    <n v="0.1157"/>
    <x v="6"/>
  </r>
  <r>
    <x v="12"/>
    <x v="5"/>
    <x v="43"/>
    <x v="1"/>
    <n v="5.8500000000000003E-2"/>
    <x v="6"/>
  </r>
  <r>
    <x v="12"/>
    <x v="5"/>
    <x v="0"/>
    <x v="1"/>
    <n v="0.13"/>
    <x v="6"/>
  </r>
  <r>
    <x v="13"/>
    <x v="34"/>
    <x v="0"/>
    <x v="1"/>
    <n v="7.0000000000000001E-3"/>
    <x v="6"/>
  </r>
  <r>
    <x v="13"/>
    <x v="124"/>
    <x v="0"/>
    <x v="1"/>
    <n v="0"/>
    <x v="6"/>
  </r>
  <r>
    <x v="13"/>
    <x v="33"/>
    <x v="0"/>
    <x v="1"/>
    <n v="7.0000000000000001E-3"/>
    <x v="6"/>
  </r>
  <r>
    <x v="13"/>
    <x v="16"/>
    <x v="0"/>
    <x v="1"/>
    <n v="7.0000000000000001E-3"/>
    <x v="6"/>
  </r>
  <r>
    <x v="13"/>
    <x v="17"/>
    <x v="0"/>
    <x v="1"/>
    <n v="7.0000000000000001E-3"/>
    <x v="6"/>
  </r>
  <r>
    <x v="13"/>
    <x v="35"/>
    <x v="0"/>
    <x v="1"/>
    <n v="7.0000000000000001E-3"/>
    <x v="6"/>
  </r>
  <r>
    <x v="13"/>
    <x v="20"/>
    <x v="0"/>
    <x v="1"/>
    <n v="7.0000000000000001E-3"/>
    <x v="6"/>
  </r>
  <r>
    <x v="13"/>
    <x v="36"/>
    <x v="0"/>
    <x v="1"/>
    <n v="7.0000000000000001E-3"/>
    <x v="6"/>
  </r>
  <r>
    <x v="13"/>
    <x v="37"/>
    <x v="0"/>
    <x v="1"/>
    <n v="7.0000000000000001E-3"/>
    <x v="6"/>
  </r>
  <r>
    <x v="13"/>
    <x v="38"/>
    <x v="0"/>
    <x v="1"/>
    <n v="7.0000000000000001E-3"/>
    <x v="6"/>
  </r>
  <r>
    <x v="13"/>
    <x v="41"/>
    <x v="0"/>
    <x v="1"/>
    <n v="7.0000000000000001E-3"/>
    <x v="6"/>
  </r>
  <r>
    <x v="13"/>
    <x v="42"/>
    <x v="0"/>
    <x v="1"/>
    <n v="7.0000000000000001E-3"/>
    <x v="6"/>
  </r>
  <r>
    <x v="13"/>
    <x v="46"/>
    <x v="0"/>
    <x v="1"/>
    <n v="7.0000000000000001E-3"/>
    <x v="6"/>
  </r>
  <r>
    <x v="13"/>
    <x v="43"/>
    <x v="0"/>
    <x v="1"/>
    <n v="7.0000000000000001E-3"/>
    <x v="6"/>
  </r>
  <r>
    <x v="13"/>
    <x v="48"/>
    <x v="0"/>
    <x v="1"/>
    <n v="7.0000000000000001E-3"/>
    <x v="6"/>
  </r>
  <r>
    <x v="13"/>
    <x v="0"/>
    <x v="0"/>
    <x v="1"/>
    <n v="7.0000000000000001E-3"/>
    <x v="6"/>
  </r>
  <r>
    <x v="13"/>
    <x v="1"/>
    <x v="0"/>
    <x v="1"/>
    <n v="7.0000000000000001E-3"/>
    <x v="6"/>
  </r>
  <r>
    <x v="13"/>
    <x v="3"/>
    <x v="0"/>
    <x v="1"/>
    <n v="7.0000000000000001E-3"/>
    <x v="6"/>
  </r>
  <r>
    <x v="13"/>
    <x v="4"/>
    <x v="0"/>
    <x v="1"/>
    <n v="7.0000000000000001E-3"/>
    <x v="6"/>
  </r>
  <r>
    <x v="14"/>
    <x v="34"/>
    <x v="205"/>
    <x v="1"/>
    <n v="0.115"/>
    <x v="6"/>
  </r>
  <r>
    <x v="14"/>
    <x v="34"/>
    <x v="166"/>
    <x v="1"/>
    <n v="4.5999999999999999E-2"/>
    <x v="6"/>
  </r>
  <r>
    <x v="14"/>
    <x v="34"/>
    <x v="193"/>
    <x v="1"/>
    <n v="6.9000000000000006E-2"/>
    <x v="6"/>
  </r>
  <r>
    <x v="14"/>
    <x v="34"/>
    <x v="0"/>
    <x v="1"/>
    <n v="0.23"/>
    <x v="6"/>
  </r>
  <r>
    <x v="14"/>
    <x v="124"/>
    <x v="0"/>
    <x v="1"/>
    <n v="0"/>
    <x v="6"/>
  </r>
  <r>
    <x v="14"/>
    <x v="33"/>
    <x v="0"/>
    <x v="1"/>
    <n v="0.08"/>
    <x v="6"/>
  </r>
  <r>
    <x v="14"/>
    <x v="16"/>
    <x v="205"/>
    <x v="1"/>
    <n v="0.115"/>
    <x v="6"/>
  </r>
  <r>
    <x v="14"/>
    <x v="16"/>
    <x v="166"/>
    <x v="1"/>
    <n v="4.5999999999999999E-2"/>
    <x v="6"/>
  </r>
  <r>
    <x v="14"/>
    <x v="16"/>
    <x v="193"/>
    <x v="1"/>
    <n v="6.9000000000000006E-2"/>
    <x v="6"/>
  </r>
  <r>
    <x v="14"/>
    <x v="16"/>
    <x v="0"/>
    <x v="1"/>
    <n v="0.23"/>
    <x v="6"/>
  </r>
  <r>
    <x v="14"/>
    <x v="17"/>
    <x v="205"/>
    <x v="1"/>
    <n v="0.115"/>
    <x v="6"/>
  </r>
  <r>
    <x v="14"/>
    <x v="17"/>
    <x v="166"/>
    <x v="1"/>
    <n v="4.5999999999999999E-2"/>
    <x v="6"/>
  </r>
  <r>
    <x v="14"/>
    <x v="17"/>
    <x v="193"/>
    <x v="1"/>
    <n v="6.9000000000000006E-2"/>
    <x v="6"/>
  </r>
  <r>
    <x v="14"/>
    <x v="17"/>
    <x v="0"/>
    <x v="1"/>
    <n v="0.23"/>
    <x v="6"/>
  </r>
  <r>
    <x v="14"/>
    <x v="18"/>
    <x v="205"/>
    <x v="1"/>
    <n v="0.115"/>
    <x v="6"/>
  </r>
  <r>
    <x v="14"/>
    <x v="18"/>
    <x v="166"/>
    <x v="1"/>
    <n v="4.5999999999999999E-2"/>
    <x v="6"/>
  </r>
  <r>
    <x v="14"/>
    <x v="18"/>
    <x v="193"/>
    <x v="1"/>
    <n v="6.9000000000000006E-2"/>
    <x v="6"/>
  </r>
  <r>
    <x v="14"/>
    <x v="18"/>
    <x v="0"/>
    <x v="1"/>
    <n v="0.23"/>
    <x v="6"/>
  </r>
  <r>
    <x v="14"/>
    <x v="19"/>
    <x v="205"/>
    <x v="1"/>
    <n v="0.115"/>
    <x v="6"/>
  </r>
  <r>
    <x v="14"/>
    <x v="19"/>
    <x v="166"/>
    <x v="1"/>
    <n v="4.5999999999999999E-2"/>
    <x v="6"/>
  </r>
  <r>
    <x v="14"/>
    <x v="19"/>
    <x v="193"/>
    <x v="1"/>
    <n v="6.9000000000000006E-2"/>
    <x v="6"/>
  </r>
  <r>
    <x v="14"/>
    <x v="19"/>
    <x v="0"/>
    <x v="1"/>
    <n v="0.23"/>
    <x v="6"/>
  </r>
  <r>
    <x v="14"/>
    <x v="20"/>
    <x v="205"/>
    <x v="1"/>
    <n v="0.115"/>
    <x v="6"/>
  </r>
  <r>
    <x v="14"/>
    <x v="20"/>
    <x v="166"/>
    <x v="1"/>
    <n v="4.5999999999999999E-2"/>
    <x v="6"/>
  </r>
  <r>
    <x v="14"/>
    <x v="20"/>
    <x v="193"/>
    <x v="1"/>
    <n v="6.9000000000000006E-2"/>
    <x v="6"/>
  </r>
  <r>
    <x v="14"/>
    <x v="20"/>
    <x v="0"/>
    <x v="1"/>
    <n v="0.23"/>
    <x v="6"/>
  </r>
  <r>
    <x v="14"/>
    <x v="36"/>
    <x v="205"/>
    <x v="1"/>
    <n v="0.115"/>
    <x v="6"/>
  </r>
  <r>
    <x v="14"/>
    <x v="36"/>
    <x v="166"/>
    <x v="1"/>
    <n v="4.5999999999999999E-2"/>
    <x v="6"/>
  </r>
  <r>
    <x v="14"/>
    <x v="36"/>
    <x v="193"/>
    <x v="1"/>
    <n v="6.9000000000000006E-2"/>
    <x v="6"/>
  </r>
  <r>
    <x v="14"/>
    <x v="36"/>
    <x v="0"/>
    <x v="1"/>
    <n v="0.23"/>
    <x v="6"/>
  </r>
  <r>
    <x v="14"/>
    <x v="25"/>
    <x v="0"/>
    <x v="1"/>
    <n v="0.3"/>
    <x v="6"/>
  </r>
  <r>
    <x v="14"/>
    <x v="25"/>
    <x v="215"/>
    <x v="1"/>
    <n v="0.15"/>
    <x v="6"/>
  </r>
  <r>
    <x v="14"/>
    <x v="25"/>
    <x v="216"/>
    <x v="1"/>
    <n v="0.06"/>
    <x v="6"/>
  </r>
  <r>
    <x v="14"/>
    <x v="26"/>
    <x v="0"/>
    <x v="1"/>
    <n v="0.3"/>
    <x v="6"/>
  </r>
  <r>
    <x v="14"/>
    <x v="26"/>
    <x v="215"/>
    <x v="1"/>
    <n v="0.15"/>
    <x v="6"/>
  </r>
  <r>
    <x v="14"/>
    <x v="26"/>
    <x v="216"/>
    <x v="1"/>
    <n v="0.06"/>
    <x v="6"/>
  </r>
  <r>
    <x v="14"/>
    <x v="27"/>
    <x v="0"/>
    <x v="1"/>
    <n v="8.9999999999999993E-3"/>
    <x v="6"/>
  </r>
  <r>
    <x v="14"/>
    <x v="28"/>
    <x v="0"/>
    <x v="1"/>
    <n v="8.9999999999999993E-3"/>
    <x v="6"/>
  </r>
  <r>
    <x v="14"/>
    <x v="29"/>
    <x v="0"/>
    <x v="1"/>
    <n v="0.15"/>
    <x v="6"/>
  </r>
  <r>
    <x v="14"/>
    <x v="29"/>
    <x v="167"/>
    <x v="1"/>
    <n v="0.03"/>
    <x v="6"/>
  </r>
  <r>
    <x v="14"/>
    <x v="30"/>
    <x v="0"/>
    <x v="1"/>
    <n v="8.9999999999999993E-3"/>
    <x v="6"/>
  </r>
  <r>
    <x v="14"/>
    <x v="31"/>
    <x v="0"/>
    <x v="1"/>
    <n v="0.15"/>
    <x v="6"/>
  </r>
  <r>
    <x v="14"/>
    <x v="31"/>
    <x v="167"/>
    <x v="1"/>
    <n v="0.03"/>
    <x v="6"/>
  </r>
  <r>
    <x v="14"/>
    <x v="32"/>
    <x v="0"/>
    <x v="1"/>
    <n v="0.08"/>
    <x v="6"/>
  </r>
  <r>
    <x v="15"/>
    <x v="34"/>
    <x v="205"/>
    <x v="1"/>
    <n v="0.115"/>
    <x v="6"/>
  </r>
  <r>
    <x v="15"/>
    <x v="34"/>
    <x v="166"/>
    <x v="1"/>
    <n v="4.5999999999999999E-2"/>
    <x v="6"/>
  </r>
  <r>
    <x v="15"/>
    <x v="34"/>
    <x v="193"/>
    <x v="1"/>
    <n v="6.9000000000000006E-2"/>
    <x v="6"/>
  </r>
  <r>
    <x v="15"/>
    <x v="34"/>
    <x v="0"/>
    <x v="1"/>
    <n v="0.23"/>
    <x v="6"/>
  </r>
  <r>
    <x v="15"/>
    <x v="124"/>
    <x v="0"/>
    <x v="1"/>
    <n v="0"/>
    <x v="6"/>
  </r>
  <r>
    <x v="15"/>
    <x v="33"/>
    <x v="0"/>
    <x v="1"/>
    <n v="0.08"/>
    <x v="6"/>
  </r>
  <r>
    <x v="15"/>
    <x v="16"/>
    <x v="205"/>
    <x v="1"/>
    <n v="0.115"/>
    <x v="6"/>
  </r>
  <r>
    <x v="15"/>
    <x v="16"/>
    <x v="166"/>
    <x v="1"/>
    <n v="4.5999999999999999E-2"/>
    <x v="6"/>
  </r>
  <r>
    <x v="15"/>
    <x v="16"/>
    <x v="193"/>
    <x v="1"/>
    <n v="6.9000000000000006E-2"/>
    <x v="6"/>
  </r>
  <r>
    <x v="15"/>
    <x v="16"/>
    <x v="0"/>
    <x v="1"/>
    <n v="0.23"/>
    <x v="6"/>
  </r>
  <r>
    <x v="15"/>
    <x v="17"/>
    <x v="205"/>
    <x v="1"/>
    <n v="0.115"/>
    <x v="6"/>
  </r>
  <r>
    <x v="15"/>
    <x v="17"/>
    <x v="166"/>
    <x v="1"/>
    <n v="4.5999999999999999E-2"/>
    <x v="6"/>
  </r>
  <r>
    <x v="15"/>
    <x v="17"/>
    <x v="193"/>
    <x v="1"/>
    <n v="6.9000000000000006E-2"/>
    <x v="6"/>
  </r>
  <r>
    <x v="15"/>
    <x v="17"/>
    <x v="0"/>
    <x v="1"/>
    <n v="0.23"/>
    <x v="6"/>
  </r>
  <r>
    <x v="15"/>
    <x v="18"/>
    <x v="205"/>
    <x v="1"/>
    <n v="0.115"/>
    <x v="6"/>
  </r>
  <r>
    <x v="15"/>
    <x v="18"/>
    <x v="166"/>
    <x v="1"/>
    <n v="4.5999999999999999E-2"/>
    <x v="6"/>
  </r>
  <r>
    <x v="15"/>
    <x v="18"/>
    <x v="193"/>
    <x v="1"/>
    <n v="6.9000000000000006E-2"/>
    <x v="6"/>
  </r>
  <r>
    <x v="15"/>
    <x v="18"/>
    <x v="0"/>
    <x v="1"/>
    <n v="0.23"/>
    <x v="6"/>
  </r>
  <r>
    <x v="15"/>
    <x v="19"/>
    <x v="205"/>
    <x v="1"/>
    <n v="0.115"/>
    <x v="6"/>
  </r>
  <r>
    <x v="15"/>
    <x v="19"/>
    <x v="166"/>
    <x v="1"/>
    <n v="4.5999999999999999E-2"/>
    <x v="6"/>
  </r>
  <r>
    <x v="15"/>
    <x v="19"/>
    <x v="193"/>
    <x v="1"/>
    <n v="6.9000000000000006E-2"/>
    <x v="6"/>
  </r>
  <r>
    <x v="15"/>
    <x v="19"/>
    <x v="0"/>
    <x v="1"/>
    <n v="0.23"/>
    <x v="6"/>
  </r>
  <r>
    <x v="15"/>
    <x v="20"/>
    <x v="205"/>
    <x v="1"/>
    <n v="0.115"/>
    <x v="6"/>
  </r>
  <r>
    <x v="15"/>
    <x v="20"/>
    <x v="166"/>
    <x v="1"/>
    <n v="4.5999999999999999E-2"/>
    <x v="6"/>
  </r>
  <r>
    <x v="15"/>
    <x v="20"/>
    <x v="193"/>
    <x v="1"/>
    <n v="6.9000000000000006E-2"/>
    <x v="6"/>
  </r>
  <r>
    <x v="15"/>
    <x v="20"/>
    <x v="0"/>
    <x v="1"/>
    <n v="0.23"/>
    <x v="6"/>
  </r>
  <r>
    <x v="15"/>
    <x v="36"/>
    <x v="205"/>
    <x v="1"/>
    <n v="0.115"/>
    <x v="6"/>
  </r>
  <r>
    <x v="15"/>
    <x v="36"/>
    <x v="166"/>
    <x v="1"/>
    <n v="4.5999999999999999E-2"/>
    <x v="6"/>
  </r>
  <r>
    <x v="15"/>
    <x v="36"/>
    <x v="193"/>
    <x v="1"/>
    <n v="6.9000000000000006E-2"/>
    <x v="6"/>
  </r>
  <r>
    <x v="15"/>
    <x v="36"/>
    <x v="0"/>
    <x v="1"/>
    <n v="0.23"/>
    <x v="6"/>
  </r>
  <r>
    <x v="15"/>
    <x v="25"/>
    <x v="0"/>
    <x v="1"/>
    <n v="0.3"/>
    <x v="6"/>
  </r>
  <r>
    <x v="15"/>
    <x v="25"/>
    <x v="215"/>
    <x v="1"/>
    <n v="0.15"/>
    <x v="6"/>
  </r>
  <r>
    <x v="15"/>
    <x v="25"/>
    <x v="216"/>
    <x v="1"/>
    <n v="0.06"/>
    <x v="6"/>
  </r>
  <r>
    <x v="15"/>
    <x v="26"/>
    <x v="0"/>
    <x v="1"/>
    <n v="0.3"/>
    <x v="6"/>
  </r>
  <r>
    <x v="15"/>
    <x v="26"/>
    <x v="215"/>
    <x v="1"/>
    <n v="0.15"/>
    <x v="6"/>
  </r>
  <r>
    <x v="15"/>
    <x v="26"/>
    <x v="216"/>
    <x v="1"/>
    <n v="0.06"/>
    <x v="6"/>
  </r>
  <r>
    <x v="15"/>
    <x v="27"/>
    <x v="0"/>
    <x v="1"/>
    <n v="8.9999999999999993E-3"/>
    <x v="6"/>
  </r>
  <r>
    <x v="15"/>
    <x v="28"/>
    <x v="0"/>
    <x v="1"/>
    <n v="8.9999999999999993E-3"/>
    <x v="6"/>
  </r>
  <r>
    <x v="15"/>
    <x v="29"/>
    <x v="0"/>
    <x v="1"/>
    <n v="0.15"/>
    <x v="6"/>
  </r>
  <r>
    <x v="15"/>
    <x v="29"/>
    <x v="167"/>
    <x v="1"/>
    <n v="0.03"/>
    <x v="6"/>
  </r>
  <r>
    <x v="15"/>
    <x v="30"/>
    <x v="0"/>
    <x v="1"/>
    <n v="8.9999999999999993E-3"/>
    <x v="6"/>
  </r>
  <r>
    <x v="15"/>
    <x v="31"/>
    <x v="0"/>
    <x v="1"/>
    <n v="0.15"/>
    <x v="6"/>
  </r>
  <r>
    <x v="15"/>
    <x v="31"/>
    <x v="167"/>
    <x v="1"/>
    <n v="0.03"/>
    <x v="6"/>
  </r>
  <r>
    <x v="15"/>
    <x v="32"/>
    <x v="0"/>
    <x v="1"/>
    <n v="0.08"/>
    <x v="6"/>
  </r>
  <r>
    <x v="16"/>
    <x v="34"/>
    <x v="205"/>
    <x v="1"/>
    <n v="0.115"/>
    <x v="6"/>
  </r>
  <r>
    <x v="16"/>
    <x v="34"/>
    <x v="166"/>
    <x v="1"/>
    <n v="4.5999999999999999E-2"/>
    <x v="6"/>
  </r>
  <r>
    <x v="16"/>
    <x v="34"/>
    <x v="193"/>
    <x v="1"/>
    <n v="6.9000000000000006E-2"/>
    <x v="6"/>
  </r>
  <r>
    <x v="16"/>
    <x v="34"/>
    <x v="0"/>
    <x v="1"/>
    <n v="0.23"/>
    <x v="6"/>
  </r>
  <r>
    <x v="16"/>
    <x v="124"/>
    <x v="0"/>
    <x v="1"/>
    <n v="0"/>
    <x v="6"/>
  </r>
  <r>
    <x v="16"/>
    <x v="33"/>
    <x v="0"/>
    <x v="1"/>
    <n v="0.08"/>
    <x v="6"/>
  </r>
  <r>
    <x v="16"/>
    <x v="16"/>
    <x v="205"/>
    <x v="1"/>
    <n v="0.115"/>
    <x v="6"/>
  </r>
  <r>
    <x v="16"/>
    <x v="16"/>
    <x v="166"/>
    <x v="1"/>
    <n v="4.5999999999999999E-2"/>
    <x v="6"/>
  </r>
  <r>
    <x v="16"/>
    <x v="16"/>
    <x v="193"/>
    <x v="1"/>
    <n v="6.9000000000000006E-2"/>
    <x v="6"/>
  </r>
  <r>
    <x v="16"/>
    <x v="16"/>
    <x v="0"/>
    <x v="1"/>
    <n v="0.23"/>
    <x v="6"/>
  </r>
  <r>
    <x v="16"/>
    <x v="17"/>
    <x v="205"/>
    <x v="1"/>
    <n v="0.115"/>
    <x v="6"/>
  </r>
  <r>
    <x v="16"/>
    <x v="17"/>
    <x v="166"/>
    <x v="1"/>
    <n v="4.5999999999999999E-2"/>
    <x v="6"/>
  </r>
  <r>
    <x v="16"/>
    <x v="17"/>
    <x v="193"/>
    <x v="1"/>
    <n v="6.9000000000000006E-2"/>
    <x v="6"/>
  </r>
  <r>
    <x v="16"/>
    <x v="17"/>
    <x v="0"/>
    <x v="1"/>
    <n v="0.23"/>
    <x v="6"/>
  </r>
  <r>
    <x v="16"/>
    <x v="18"/>
    <x v="205"/>
    <x v="1"/>
    <n v="0.115"/>
    <x v="6"/>
  </r>
  <r>
    <x v="16"/>
    <x v="18"/>
    <x v="166"/>
    <x v="1"/>
    <n v="4.5999999999999999E-2"/>
    <x v="6"/>
  </r>
  <r>
    <x v="16"/>
    <x v="18"/>
    <x v="193"/>
    <x v="1"/>
    <n v="6.9000000000000006E-2"/>
    <x v="6"/>
  </r>
  <r>
    <x v="16"/>
    <x v="18"/>
    <x v="0"/>
    <x v="1"/>
    <n v="0.23"/>
    <x v="6"/>
  </r>
  <r>
    <x v="16"/>
    <x v="19"/>
    <x v="205"/>
    <x v="1"/>
    <n v="0.115"/>
    <x v="6"/>
  </r>
  <r>
    <x v="16"/>
    <x v="19"/>
    <x v="166"/>
    <x v="1"/>
    <n v="4.5999999999999999E-2"/>
    <x v="6"/>
  </r>
  <r>
    <x v="16"/>
    <x v="19"/>
    <x v="193"/>
    <x v="1"/>
    <n v="6.9000000000000006E-2"/>
    <x v="6"/>
  </r>
  <r>
    <x v="16"/>
    <x v="19"/>
    <x v="0"/>
    <x v="1"/>
    <n v="0.23"/>
    <x v="6"/>
  </r>
  <r>
    <x v="16"/>
    <x v="20"/>
    <x v="205"/>
    <x v="1"/>
    <n v="0.115"/>
    <x v="6"/>
  </r>
  <r>
    <x v="16"/>
    <x v="20"/>
    <x v="166"/>
    <x v="1"/>
    <n v="4.5999999999999999E-2"/>
    <x v="6"/>
  </r>
  <r>
    <x v="16"/>
    <x v="20"/>
    <x v="193"/>
    <x v="1"/>
    <n v="6.9000000000000006E-2"/>
    <x v="6"/>
  </r>
  <r>
    <x v="16"/>
    <x v="20"/>
    <x v="0"/>
    <x v="1"/>
    <n v="0.23"/>
    <x v="6"/>
  </r>
  <r>
    <x v="16"/>
    <x v="36"/>
    <x v="205"/>
    <x v="1"/>
    <n v="0.115"/>
    <x v="6"/>
  </r>
  <r>
    <x v="16"/>
    <x v="36"/>
    <x v="166"/>
    <x v="1"/>
    <n v="4.5999999999999999E-2"/>
    <x v="6"/>
  </r>
  <r>
    <x v="16"/>
    <x v="36"/>
    <x v="193"/>
    <x v="1"/>
    <n v="6.9000000000000006E-2"/>
    <x v="6"/>
  </r>
  <r>
    <x v="16"/>
    <x v="36"/>
    <x v="0"/>
    <x v="1"/>
    <n v="0.23"/>
    <x v="6"/>
  </r>
  <r>
    <x v="16"/>
    <x v="25"/>
    <x v="0"/>
    <x v="1"/>
    <n v="0.3"/>
    <x v="6"/>
  </r>
  <r>
    <x v="16"/>
    <x v="25"/>
    <x v="215"/>
    <x v="1"/>
    <n v="0.15"/>
    <x v="6"/>
  </r>
  <r>
    <x v="16"/>
    <x v="25"/>
    <x v="216"/>
    <x v="1"/>
    <n v="0.06"/>
    <x v="6"/>
  </r>
  <r>
    <x v="16"/>
    <x v="26"/>
    <x v="0"/>
    <x v="1"/>
    <n v="0.3"/>
    <x v="6"/>
  </r>
  <r>
    <x v="16"/>
    <x v="26"/>
    <x v="215"/>
    <x v="1"/>
    <n v="0.15"/>
    <x v="6"/>
  </r>
  <r>
    <x v="16"/>
    <x v="26"/>
    <x v="216"/>
    <x v="1"/>
    <n v="0.06"/>
    <x v="6"/>
  </r>
  <r>
    <x v="16"/>
    <x v="27"/>
    <x v="0"/>
    <x v="1"/>
    <n v="8.9999999999999993E-3"/>
    <x v="6"/>
  </r>
  <r>
    <x v="16"/>
    <x v="28"/>
    <x v="0"/>
    <x v="1"/>
    <n v="8.9999999999999993E-3"/>
    <x v="6"/>
  </r>
  <r>
    <x v="16"/>
    <x v="29"/>
    <x v="0"/>
    <x v="1"/>
    <n v="0.15"/>
    <x v="6"/>
  </r>
  <r>
    <x v="16"/>
    <x v="29"/>
    <x v="167"/>
    <x v="1"/>
    <n v="0.03"/>
    <x v="6"/>
  </r>
  <r>
    <x v="16"/>
    <x v="30"/>
    <x v="0"/>
    <x v="1"/>
    <n v="8.9999999999999993E-3"/>
    <x v="6"/>
  </r>
  <r>
    <x v="16"/>
    <x v="31"/>
    <x v="0"/>
    <x v="1"/>
    <n v="0.15"/>
    <x v="6"/>
  </r>
  <r>
    <x v="16"/>
    <x v="31"/>
    <x v="167"/>
    <x v="1"/>
    <n v="0.03"/>
    <x v="6"/>
  </r>
  <r>
    <x v="16"/>
    <x v="32"/>
    <x v="0"/>
    <x v="1"/>
    <n v="0.08"/>
    <x v="6"/>
  </r>
  <r>
    <x v="17"/>
    <x v="34"/>
    <x v="209"/>
    <x v="1"/>
    <n v="9.5000000000000001E-2"/>
    <x v="6"/>
  </r>
  <r>
    <x v="17"/>
    <x v="34"/>
    <x v="163"/>
    <x v="1"/>
    <n v="3.7999999999999999E-2"/>
    <x v="6"/>
  </r>
  <r>
    <x v="17"/>
    <x v="34"/>
    <x v="196"/>
    <x v="1"/>
    <n v="5.7000000000000002E-2"/>
    <x v="6"/>
  </r>
  <r>
    <x v="17"/>
    <x v="34"/>
    <x v="0"/>
    <x v="1"/>
    <n v="0.19"/>
    <x v="6"/>
  </r>
  <r>
    <x v="17"/>
    <x v="124"/>
    <x v="0"/>
    <x v="1"/>
    <n v="0"/>
    <x v="6"/>
  </r>
  <r>
    <x v="17"/>
    <x v="33"/>
    <x v="217"/>
    <x v="1"/>
    <n v="0.08"/>
    <x v="6"/>
  </r>
  <r>
    <x v="17"/>
    <x v="33"/>
    <x v="0"/>
    <x v="1"/>
    <n v="0.16"/>
    <x v="6"/>
  </r>
  <r>
    <x v="17"/>
    <x v="16"/>
    <x v="209"/>
    <x v="1"/>
    <n v="9.5000000000000001E-2"/>
    <x v="6"/>
  </r>
  <r>
    <x v="17"/>
    <x v="16"/>
    <x v="163"/>
    <x v="1"/>
    <n v="3.7999999999999999E-2"/>
    <x v="6"/>
  </r>
  <r>
    <x v="17"/>
    <x v="16"/>
    <x v="193"/>
    <x v="1"/>
    <n v="5.7000000000000002E-2"/>
    <x v="6"/>
  </r>
  <r>
    <x v="17"/>
    <x v="16"/>
    <x v="0"/>
    <x v="1"/>
    <n v="0.19"/>
    <x v="6"/>
  </r>
  <r>
    <x v="17"/>
    <x v="17"/>
    <x v="209"/>
    <x v="1"/>
    <n v="9.5000000000000001E-2"/>
    <x v="6"/>
  </r>
  <r>
    <x v="17"/>
    <x v="17"/>
    <x v="163"/>
    <x v="1"/>
    <n v="3.7999999999999999E-2"/>
    <x v="6"/>
  </r>
  <r>
    <x v="17"/>
    <x v="17"/>
    <x v="193"/>
    <x v="1"/>
    <n v="5.7000000000000002E-2"/>
    <x v="6"/>
  </r>
  <r>
    <x v="17"/>
    <x v="17"/>
    <x v="0"/>
    <x v="1"/>
    <n v="0.19"/>
    <x v="6"/>
  </r>
  <r>
    <x v="17"/>
    <x v="35"/>
    <x v="209"/>
    <x v="1"/>
    <n v="9.5000000000000001E-2"/>
    <x v="6"/>
  </r>
  <r>
    <x v="17"/>
    <x v="35"/>
    <x v="163"/>
    <x v="1"/>
    <n v="3.7999999999999999E-2"/>
    <x v="6"/>
  </r>
  <r>
    <x v="17"/>
    <x v="35"/>
    <x v="193"/>
    <x v="1"/>
    <n v="5.7000000000000002E-2"/>
    <x v="6"/>
  </r>
  <r>
    <x v="17"/>
    <x v="35"/>
    <x v="0"/>
    <x v="1"/>
    <n v="0.19"/>
    <x v="6"/>
  </r>
  <r>
    <x v="17"/>
    <x v="20"/>
    <x v="209"/>
    <x v="1"/>
    <n v="9.5000000000000001E-2"/>
    <x v="6"/>
  </r>
  <r>
    <x v="17"/>
    <x v="20"/>
    <x v="163"/>
    <x v="1"/>
    <n v="3.7999999999999999E-2"/>
    <x v="6"/>
  </r>
  <r>
    <x v="17"/>
    <x v="20"/>
    <x v="193"/>
    <x v="1"/>
    <n v="5.7000000000000002E-2"/>
    <x v="6"/>
  </r>
  <r>
    <x v="17"/>
    <x v="20"/>
    <x v="0"/>
    <x v="1"/>
    <n v="0.19"/>
    <x v="6"/>
  </r>
  <r>
    <x v="17"/>
    <x v="36"/>
    <x v="209"/>
    <x v="1"/>
    <n v="9.5000000000000001E-2"/>
    <x v="6"/>
  </r>
  <r>
    <x v="17"/>
    <x v="36"/>
    <x v="163"/>
    <x v="1"/>
    <n v="3.7999999999999999E-2"/>
    <x v="6"/>
  </r>
  <r>
    <x v="17"/>
    <x v="36"/>
    <x v="193"/>
    <x v="1"/>
    <n v="5.7000000000000002E-2"/>
    <x v="6"/>
  </r>
  <r>
    <x v="17"/>
    <x v="36"/>
    <x v="0"/>
    <x v="1"/>
    <n v="0.19"/>
    <x v="6"/>
  </r>
  <r>
    <x v="17"/>
    <x v="40"/>
    <x v="0"/>
    <x v="1"/>
    <n v="1.1000000000000001"/>
    <x v="6"/>
  </r>
  <r>
    <x v="17"/>
    <x v="40"/>
    <x v="35"/>
    <x v="1"/>
    <n v="0.72599999999999998"/>
    <x v="6"/>
  </r>
  <r>
    <x v="17"/>
    <x v="40"/>
    <x v="36"/>
    <x v="1"/>
    <n v="0.66"/>
    <x v="6"/>
  </r>
  <r>
    <x v="17"/>
    <x v="40"/>
    <x v="48"/>
    <x v="1"/>
    <n v="0.495"/>
    <x v="6"/>
  </r>
  <r>
    <x v="17"/>
    <x v="40"/>
    <x v="49"/>
    <x v="1"/>
    <n v="0.33"/>
    <x v="6"/>
  </r>
  <r>
    <x v="17"/>
    <x v="40"/>
    <x v="50"/>
    <x v="1"/>
    <n v="0.20899999999999999"/>
    <x v="6"/>
  </r>
  <r>
    <x v="17"/>
    <x v="40"/>
    <x v="51"/>
    <x v="1"/>
    <n v="4.9500000000000002E-2"/>
    <x v="6"/>
  </r>
  <r>
    <x v="17"/>
    <x v="37"/>
    <x v="0"/>
    <x v="1"/>
    <n v="0.2"/>
    <x v="6"/>
  </r>
  <r>
    <x v="17"/>
    <x v="37"/>
    <x v="212"/>
    <x v="1"/>
    <n v="7.0000000000000007E-2"/>
    <x v="6"/>
  </r>
  <r>
    <x v="17"/>
    <x v="37"/>
    <x v="164"/>
    <x v="1"/>
    <n v="0.04"/>
    <x v="6"/>
  </r>
  <r>
    <x v="17"/>
    <x v="27"/>
    <x v="0"/>
    <x v="1"/>
    <n v="0.1"/>
    <x v="6"/>
  </r>
  <r>
    <x v="17"/>
    <x v="38"/>
    <x v="0"/>
    <x v="1"/>
    <n v="0.1"/>
    <x v="6"/>
  </r>
  <r>
    <x v="17"/>
    <x v="38"/>
    <x v="165"/>
    <x v="1"/>
    <n v="0.02"/>
    <x v="6"/>
  </r>
  <r>
    <x v="17"/>
    <x v="49"/>
    <x v="0"/>
    <x v="1"/>
    <n v="1.4"/>
    <x v="6"/>
  </r>
  <r>
    <x v="17"/>
    <x v="49"/>
    <x v="52"/>
    <x v="1"/>
    <n v="0.7"/>
    <x v="6"/>
  </r>
  <r>
    <x v="17"/>
    <x v="49"/>
    <x v="53"/>
    <x v="1"/>
    <n v="0.14000000000000001"/>
    <x v="6"/>
  </r>
  <r>
    <x v="19"/>
    <x v="34"/>
    <x v="209"/>
    <x v="1"/>
    <n v="0.05"/>
    <x v="6"/>
  </r>
  <r>
    <x v="19"/>
    <x v="34"/>
    <x v="0"/>
    <x v="1"/>
    <n v="0.1"/>
    <x v="6"/>
  </r>
  <r>
    <x v="19"/>
    <x v="124"/>
    <x v="0"/>
    <x v="1"/>
    <n v="0"/>
    <x v="6"/>
  </r>
  <r>
    <x v="19"/>
    <x v="33"/>
    <x v="213"/>
    <x v="1"/>
    <n v="5.28E-2"/>
    <x v="6"/>
  </r>
  <r>
    <x v="19"/>
    <x v="33"/>
    <x v="214"/>
    <x v="1"/>
    <n v="4.2000000000000003E-2"/>
    <x v="6"/>
  </r>
  <r>
    <x v="19"/>
    <x v="33"/>
    <x v="0"/>
    <x v="1"/>
    <n v="0.06"/>
    <x v="6"/>
  </r>
  <r>
    <x v="19"/>
    <x v="16"/>
    <x v="209"/>
    <x v="1"/>
    <n v="3.5000000000000003E-2"/>
    <x v="6"/>
  </r>
  <r>
    <x v="19"/>
    <x v="16"/>
    <x v="0"/>
    <x v="1"/>
    <n v="7.0000000000000007E-2"/>
    <x v="6"/>
  </r>
  <r>
    <x v="19"/>
    <x v="17"/>
    <x v="209"/>
    <x v="1"/>
    <n v="3.5000000000000003E-2"/>
    <x v="6"/>
  </r>
  <r>
    <x v="19"/>
    <x v="17"/>
    <x v="0"/>
    <x v="1"/>
    <n v="7.0000000000000007E-2"/>
    <x v="6"/>
  </r>
  <r>
    <x v="19"/>
    <x v="35"/>
    <x v="209"/>
    <x v="1"/>
    <n v="3.5000000000000003E-2"/>
    <x v="6"/>
  </r>
  <r>
    <x v="19"/>
    <x v="35"/>
    <x v="0"/>
    <x v="1"/>
    <n v="7.0000000000000007E-2"/>
    <x v="6"/>
  </r>
  <r>
    <x v="19"/>
    <x v="20"/>
    <x v="209"/>
    <x v="1"/>
    <n v="3.5000000000000003E-2"/>
    <x v="6"/>
  </r>
  <r>
    <x v="19"/>
    <x v="20"/>
    <x v="0"/>
    <x v="1"/>
    <n v="7.0000000000000007E-2"/>
    <x v="6"/>
  </r>
  <r>
    <x v="19"/>
    <x v="36"/>
    <x v="209"/>
    <x v="1"/>
    <n v="3.5000000000000003E-2"/>
    <x v="6"/>
  </r>
  <r>
    <x v="19"/>
    <x v="36"/>
    <x v="0"/>
    <x v="1"/>
    <n v="7.0000000000000007E-2"/>
    <x v="6"/>
  </r>
  <r>
    <x v="19"/>
    <x v="41"/>
    <x v="29"/>
    <x v="1"/>
    <n v="0.23200000000000001"/>
    <x v="6"/>
  </r>
  <r>
    <x v="19"/>
    <x v="41"/>
    <x v="30"/>
    <x v="1"/>
    <n v="0.104"/>
    <x v="6"/>
  </r>
  <r>
    <x v="19"/>
    <x v="41"/>
    <x v="31"/>
    <x v="1"/>
    <n v="6.4000000000000001E-2"/>
    <x v="6"/>
  </r>
  <r>
    <x v="19"/>
    <x v="41"/>
    <x v="32"/>
    <x v="1"/>
    <n v="3.2000000000000001E-2"/>
    <x v="6"/>
  </r>
  <r>
    <x v="19"/>
    <x v="41"/>
    <x v="33"/>
    <x v="1"/>
    <n v="2.4E-2"/>
    <x v="6"/>
  </r>
  <r>
    <x v="19"/>
    <x v="41"/>
    <x v="34"/>
    <x v="1"/>
    <n v="1.6E-2"/>
    <x v="6"/>
  </r>
  <r>
    <x v="19"/>
    <x v="41"/>
    <x v="0"/>
    <x v="1"/>
    <n v="0.8"/>
    <x v="6"/>
  </r>
  <r>
    <x v="19"/>
    <x v="42"/>
    <x v="29"/>
    <x v="1"/>
    <n v="0.23200000000000001"/>
    <x v="6"/>
  </r>
  <r>
    <x v="19"/>
    <x v="42"/>
    <x v="30"/>
    <x v="1"/>
    <n v="0.104"/>
    <x v="6"/>
  </r>
  <r>
    <x v="19"/>
    <x v="42"/>
    <x v="31"/>
    <x v="1"/>
    <n v="6.4000000000000001E-2"/>
    <x v="6"/>
  </r>
  <r>
    <x v="19"/>
    <x v="42"/>
    <x v="32"/>
    <x v="1"/>
    <n v="3.2000000000000001E-2"/>
    <x v="6"/>
  </r>
  <r>
    <x v="19"/>
    <x v="42"/>
    <x v="33"/>
    <x v="1"/>
    <n v="2.4E-2"/>
    <x v="6"/>
  </r>
  <r>
    <x v="19"/>
    <x v="42"/>
    <x v="34"/>
    <x v="1"/>
    <n v="1.6E-2"/>
    <x v="6"/>
  </r>
  <r>
    <x v="19"/>
    <x v="42"/>
    <x v="0"/>
    <x v="1"/>
    <n v="0.8"/>
    <x v="6"/>
  </r>
  <r>
    <x v="19"/>
    <x v="43"/>
    <x v="29"/>
    <x v="1"/>
    <n v="0.23200000000000001"/>
    <x v="6"/>
  </r>
  <r>
    <x v="19"/>
    <x v="43"/>
    <x v="30"/>
    <x v="1"/>
    <n v="0.104"/>
    <x v="6"/>
  </r>
  <r>
    <x v="19"/>
    <x v="43"/>
    <x v="31"/>
    <x v="1"/>
    <n v="6.4000000000000001E-2"/>
    <x v="6"/>
  </r>
  <r>
    <x v="19"/>
    <x v="43"/>
    <x v="32"/>
    <x v="1"/>
    <n v="3.2000000000000001E-2"/>
    <x v="6"/>
  </r>
  <r>
    <x v="19"/>
    <x v="43"/>
    <x v="33"/>
    <x v="1"/>
    <n v="2.4E-2"/>
    <x v="6"/>
  </r>
  <r>
    <x v="19"/>
    <x v="43"/>
    <x v="34"/>
    <x v="1"/>
    <n v="1.6E-2"/>
    <x v="6"/>
  </r>
  <r>
    <x v="19"/>
    <x v="43"/>
    <x v="0"/>
    <x v="1"/>
    <n v="0.8"/>
    <x v="6"/>
  </r>
  <r>
    <x v="19"/>
    <x v="0"/>
    <x v="35"/>
    <x v="1"/>
    <n v="0.14399999999999999"/>
    <x v="6"/>
  </r>
  <r>
    <x v="19"/>
    <x v="0"/>
    <x v="36"/>
    <x v="1"/>
    <n v="0.08"/>
    <x v="6"/>
  </r>
  <r>
    <x v="19"/>
    <x v="0"/>
    <x v="37"/>
    <x v="1"/>
    <n v="5.6000000000000001E-2"/>
    <x v="6"/>
  </r>
  <r>
    <x v="19"/>
    <x v="0"/>
    <x v="0"/>
    <x v="1"/>
    <n v="0.8"/>
    <x v="6"/>
  </r>
  <r>
    <x v="19"/>
    <x v="1"/>
    <x v="35"/>
    <x v="1"/>
    <n v="0.14399999999999999"/>
    <x v="6"/>
  </r>
  <r>
    <x v="19"/>
    <x v="1"/>
    <x v="36"/>
    <x v="1"/>
    <n v="0.08"/>
    <x v="6"/>
  </r>
  <r>
    <x v="19"/>
    <x v="1"/>
    <x v="37"/>
    <x v="1"/>
    <n v="5.6000000000000001E-2"/>
    <x v="6"/>
  </r>
  <r>
    <x v="19"/>
    <x v="1"/>
    <x v="0"/>
    <x v="1"/>
    <n v="0.8"/>
    <x v="6"/>
  </r>
  <r>
    <x v="19"/>
    <x v="2"/>
    <x v="38"/>
    <x v="1"/>
    <n v="0.2"/>
    <x v="6"/>
  </r>
  <r>
    <x v="19"/>
    <x v="2"/>
    <x v="39"/>
    <x v="1"/>
    <n v="0.2"/>
    <x v="6"/>
  </r>
  <r>
    <x v="19"/>
    <x v="2"/>
    <x v="40"/>
    <x v="1"/>
    <n v="0.14799999999999999"/>
    <x v="6"/>
  </r>
  <r>
    <x v="19"/>
    <x v="2"/>
    <x v="0"/>
    <x v="1"/>
    <n v="0.2"/>
    <x v="6"/>
  </r>
  <r>
    <x v="19"/>
    <x v="3"/>
    <x v="29"/>
    <x v="1"/>
    <n v="0.22040000000000001"/>
    <x v="6"/>
  </r>
  <r>
    <x v="19"/>
    <x v="3"/>
    <x v="30"/>
    <x v="1"/>
    <n v="9.8799999999999999E-2"/>
    <x v="6"/>
  </r>
  <r>
    <x v="19"/>
    <x v="3"/>
    <x v="31"/>
    <x v="1"/>
    <n v="6.08E-2"/>
    <x v="6"/>
  </r>
  <r>
    <x v="19"/>
    <x v="3"/>
    <x v="32"/>
    <x v="1"/>
    <n v="3.04E-2"/>
    <x v="6"/>
  </r>
  <r>
    <x v="19"/>
    <x v="3"/>
    <x v="33"/>
    <x v="1"/>
    <n v="2.2800000000000001E-2"/>
    <x v="6"/>
  </r>
  <r>
    <x v="19"/>
    <x v="3"/>
    <x v="34"/>
    <x v="1"/>
    <n v="1.52E-2"/>
    <x v="6"/>
  </r>
  <r>
    <x v="19"/>
    <x v="3"/>
    <x v="0"/>
    <x v="1"/>
    <n v="0.76"/>
    <x v="6"/>
  </r>
  <r>
    <x v="19"/>
    <x v="4"/>
    <x v="29"/>
    <x v="1"/>
    <n v="0.22040000000000001"/>
    <x v="6"/>
  </r>
  <r>
    <x v="19"/>
    <x v="4"/>
    <x v="30"/>
    <x v="1"/>
    <n v="9.8799999999999999E-2"/>
    <x v="6"/>
  </r>
  <r>
    <x v="19"/>
    <x v="4"/>
    <x v="31"/>
    <x v="1"/>
    <n v="6.08E-2"/>
    <x v="6"/>
  </r>
  <r>
    <x v="19"/>
    <x v="4"/>
    <x v="32"/>
    <x v="1"/>
    <n v="3.04E-2"/>
    <x v="6"/>
  </r>
  <r>
    <x v="19"/>
    <x v="4"/>
    <x v="33"/>
    <x v="1"/>
    <n v="2.2800000000000001E-2"/>
    <x v="6"/>
  </r>
  <r>
    <x v="19"/>
    <x v="4"/>
    <x v="34"/>
    <x v="1"/>
    <n v="1.52E-2"/>
    <x v="6"/>
  </r>
  <r>
    <x v="19"/>
    <x v="4"/>
    <x v="0"/>
    <x v="1"/>
    <n v="0.76"/>
    <x v="6"/>
  </r>
  <r>
    <x v="19"/>
    <x v="5"/>
    <x v="41"/>
    <x v="1"/>
    <n v="0.13"/>
    <x v="6"/>
  </r>
  <r>
    <x v="19"/>
    <x v="5"/>
    <x v="42"/>
    <x v="1"/>
    <n v="0.1157"/>
    <x v="6"/>
  </r>
  <r>
    <x v="19"/>
    <x v="5"/>
    <x v="43"/>
    <x v="1"/>
    <n v="5.8500000000000003E-2"/>
    <x v="6"/>
  </r>
  <r>
    <x v="19"/>
    <x v="5"/>
    <x v="0"/>
    <x v="1"/>
    <n v="0.13"/>
    <x v="6"/>
  </r>
  <r>
    <x v="20"/>
    <x v="34"/>
    <x v="209"/>
    <x v="1"/>
    <n v="7.4999999999999997E-2"/>
    <x v="6"/>
  </r>
  <r>
    <x v="20"/>
    <x v="34"/>
    <x v="0"/>
    <x v="1"/>
    <n v="0.15"/>
    <x v="6"/>
  </r>
  <r>
    <x v="20"/>
    <x v="124"/>
    <x v="0"/>
    <x v="1"/>
    <n v="0"/>
    <x v="6"/>
  </r>
  <r>
    <x v="20"/>
    <x v="33"/>
    <x v="213"/>
    <x v="1"/>
    <n v="5.28E-2"/>
    <x v="6"/>
  </r>
  <r>
    <x v="20"/>
    <x v="33"/>
    <x v="214"/>
    <x v="1"/>
    <n v="4.2000000000000003E-2"/>
    <x v="6"/>
  </r>
  <r>
    <x v="20"/>
    <x v="33"/>
    <x v="0"/>
    <x v="1"/>
    <n v="0.06"/>
    <x v="6"/>
  </r>
  <r>
    <x v="20"/>
    <x v="16"/>
    <x v="209"/>
    <x v="1"/>
    <n v="7.4999999999999997E-2"/>
    <x v="6"/>
  </r>
  <r>
    <x v="20"/>
    <x v="16"/>
    <x v="0"/>
    <x v="1"/>
    <n v="0.15"/>
    <x v="6"/>
  </r>
  <r>
    <x v="20"/>
    <x v="17"/>
    <x v="209"/>
    <x v="1"/>
    <n v="7.4999999999999997E-2"/>
    <x v="6"/>
  </r>
  <r>
    <x v="20"/>
    <x v="17"/>
    <x v="0"/>
    <x v="1"/>
    <n v="0.15"/>
    <x v="6"/>
  </r>
  <r>
    <x v="20"/>
    <x v="35"/>
    <x v="209"/>
    <x v="1"/>
    <n v="7.4999999999999997E-2"/>
    <x v="6"/>
  </r>
  <r>
    <x v="20"/>
    <x v="35"/>
    <x v="0"/>
    <x v="1"/>
    <n v="0.15"/>
    <x v="6"/>
  </r>
  <r>
    <x v="20"/>
    <x v="20"/>
    <x v="209"/>
    <x v="1"/>
    <n v="7.4999999999999997E-2"/>
    <x v="6"/>
  </r>
  <r>
    <x v="20"/>
    <x v="20"/>
    <x v="0"/>
    <x v="1"/>
    <n v="0.15"/>
    <x v="6"/>
  </r>
  <r>
    <x v="20"/>
    <x v="36"/>
    <x v="209"/>
    <x v="1"/>
    <n v="7.4999999999999997E-2"/>
    <x v="6"/>
  </r>
  <r>
    <x v="20"/>
    <x v="36"/>
    <x v="0"/>
    <x v="1"/>
    <n v="0.15"/>
    <x v="6"/>
  </r>
  <r>
    <x v="20"/>
    <x v="40"/>
    <x v="0"/>
    <x v="1"/>
    <n v="1.1000000000000001"/>
    <x v="6"/>
  </r>
  <r>
    <x v="20"/>
    <x v="40"/>
    <x v="35"/>
    <x v="1"/>
    <n v="0.72599999999999998"/>
    <x v="6"/>
  </r>
  <r>
    <x v="20"/>
    <x v="40"/>
    <x v="36"/>
    <x v="1"/>
    <n v="0.66"/>
    <x v="6"/>
  </r>
  <r>
    <x v="20"/>
    <x v="40"/>
    <x v="48"/>
    <x v="1"/>
    <n v="0.495"/>
    <x v="6"/>
  </r>
  <r>
    <x v="20"/>
    <x v="40"/>
    <x v="49"/>
    <x v="1"/>
    <n v="0.33"/>
    <x v="6"/>
  </r>
  <r>
    <x v="20"/>
    <x v="40"/>
    <x v="50"/>
    <x v="1"/>
    <n v="0.20899999999999999"/>
    <x v="6"/>
  </r>
  <r>
    <x v="20"/>
    <x v="40"/>
    <x v="51"/>
    <x v="1"/>
    <n v="4.9500000000000002E-2"/>
    <x v="6"/>
  </r>
  <r>
    <x v="20"/>
    <x v="37"/>
    <x v="0"/>
    <x v="1"/>
    <n v="0.08"/>
    <x v="6"/>
  </r>
  <r>
    <x v="20"/>
    <x v="37"/>
    <x v="212"/>
    <x v="1"/>
    <n v="2.8000000000000001E-2"/>
    <x v="6"/>
  </r>
  <r>
    <x v="20"/>
    <x v="38"/>
    <x v="0"/>
    <x v="1"/>
    <n v="0.05"/>
    <x v="6"/>
  </r>
  <r>
    <x v="20"/>
    <x v="49"/>
    <x v="0"/>
    <x v="1"/>
    <n v="1.4"/>
    <x v="6"/>
  </r>
  <r>
    <x v="20"/>
    <x v="49"/>
    <x v="54"/>
    <x v="1"/>
    <n v="0.7"/>
    <x v="6"/>
  </r>
  <r>
    <x v="20"/>
    <x v="49"/>
    <x v="53"/>
    <x v="1"/>
    <n v="0.14000000000000001"/>
    <x v="6"/>
  </r>
  <r>
    <x v="20"/>
    <x v="51"/>
    <x v="0"/>
    <x v="1"/>
    <n v="1.4"/>
    <x v="6"/>
  </r>
  <r>
    <x v="20"/>
    <x v="51"/>
    <x v="55"/>
    <x v="1"/>
    <n v="0.7"/>
    <x v="6"/>
  </r>
  <r>
    <x v="20"/>
    <x v="51"/>
    <x v="53"/>
    <x v="1"/>
    <n v="0.14000000000000001"/>
    <x v="6"/>
  </r>
  <r>
    <x v="20"/>
    <x v="41"/>
    <x v="35"/>
    <x v="1"/>
    <n v="0.72599999999999998"/>
    <x v="6"/>
  </r>
  <r>
    <x v="20"/>
    <x v="41"/>
    <x v="36"/>
    <x v="1"/>
    <n v="0.55000000000000004"/>
    <x v="6"/>
  </r>
  <r>
    <x v="20"/>
    <x v="41"/>
    <x v="48"/>
    <x v="1"/>
    <n v="0.33"/>
    <x v="6"/>
  </r>
  <r>
    <x v="20"/>
    <x v="41"/>
    <x v="56"/>
    <x v="1"/>
    <n v="0"/>
    <x v="6"/>
  </r>
  <r>
    <x v="20"/>
    <x v="41"/>
    <x v="49"/>
    <x v="1"/>
    <n v="0.28599999999999998"/>
    <x v="6"/>
  </r>
  <r>
    <x v="20"/>
    <x v="41"/>
    <x v="50"/>
    <x v="1"/>
    <n v="6.6000000000000003E-2"/>
    <x v="6"/>
  </r>
  <r>
    <x v="20"/>
    <x v="41"/>
    <x v="51"/>
    <x v="1"/>
    <n v="3.3000000000000002E-2"/>
    <x v="6"/>
  </r>
  <r>
    <x v="20"/>
    <x v="41"/>
    <x v="0"/>
    <x v="1"/>
    <n v="1.1000000000000001"/>
    <x v="6"/>
  </r>
  <r>
    <x v="20"/>
    <x v="42"/>
    <x v="35"/>
    <x v="1"/>
    <n v="0.72599999999999998"/>
    <x v="6"/>
  </r>
  <r>
    <x v="20"/>
    <x v="42"/>
    <x v="36"/>
    <x v="1"/>
    <n v="0.55000000000000004"/>
    <x v="6"/>
  </r>
  <r>
    <x v="20"/>
    <x v="42"/>
    <x v="48"/>
    <x v="1"/>
    <n v="0.33"/>
    <x v="6"/>
  </r>
  <r>
    <x v="20"/>
    <x v="42"/>
    <x v="56"/>
    <x v="1"/>
    <n v="0"/>
    <x v="6"/>
  </r>
  <r>
    <x v="20"/>
    <x v="42"/>
    <x v="49"/>
    <x v="1"/>
    <n v="0.28599999999999998"/>
    <x v="6"/>
  </r>
  <r>
    <x v="20"/>
    <x v="42"/>
    <x v="50"/>
    <x v="1"/>
    <n v="6.6000000000000003E-2"/>
    <x v="6"/>
  </r>
  <r>
    <x v="20"/>
    <x v="42"/>
    <x v="51"/>
    <x v="1"/>
    <n v="3.3000000000000002E-2"/>
    <x v="6"/>
  </r>
  <r>
    <x v="20"/>
    <x v="42"/>
    <x v="0"/>
    <x v="1"/>
    <n v="1.1000000000000001"/>
    <x v="6"/>
  </r>
  <r>
    <x v="20"/>
    <x v="46"/>
    <x v="0"/>
    <x v="1"/>
    <n v="1.1000000000000001"/>
    <x v="6"/>
  </r>
  <r>
    <x v="20"/>
    <x v="46"/>
    <x v="35"/>
    <x v="1"/>
    <n v="0.72599999999999998"/>
    <x v="6"/>
  </r>
  <r>
    <x v="20"/>
    <x v="46"/>
    <x v="36"/>
    <x v="1"/>
    <n v="0.66"/>
    <x v="6"/>
  </r>
  <r>
    <x v="20"/>
    <x v="46"/>
    <x v="48"/>
    <x v="1"/>
    <n v="0.495"/>
    <x v="6"/>
  </r>
  <r>
    <x v="20"/>
    <x v="46"/>
    <x v="56"/>
    <x v="1"/>
    <n v="0"/>
    <x v="6"/>
  </r>
  <r>
    <x v="20"/>
    <x v="46"/>
    <x v="49"/>
    <x v="1"/>
    <n v="0.33"/>
    <x v="6"/>
  </r>
  <r>
    <x v="20"/>
    <x v="46"/>
    <x v="50"/>
    <x v="1"/>
    <n v="0.20899999999999999"/>
    <x v="6"/>
  </r>
  <r>
    <x v="20"/>
    <x v="46"/>
    <x v="51"/>
    <x v="1"/>
    <n v="4.9500000000000002E-2"/>
    <x v="6"/>
  </r>
  <r>
    <x v="20"/>
    <x v="43"/>
    <x v="57"/>
    <x v="1"/>
    <n v="1.0449999999999999"/>
    <x v="6"/>
  </r>
  <r>
    <x v="20"/>
    <x v="43"/>
    <x v="58"/>
    <x v="1"/>
    <n v="0.99"/>
    <x v="6"/>
  </r>
  <r>
    <x v="20"/>
    <x v="43"/>
    <x v="59"/>
    <x v="1"/>
    <n v="0.99"/>
    <x v="6"/>
  </r>
  <r>
    <x v="20"/>
    <x v="43"/>
    <x v="60"/>
    <x v="1"/>
    <n v="0.71499999999999997"/>
    <x v="6"/>
  </r>
  <r>
    <x v="20"/>
    <x v="43"/>
    <x v="61"/>
    <x v="1"/>
    <n v="0.33"/>
    <x v="6"/>
  </r>
  <r>
    <x v="20"/>
    <x v="43"/>
    <x v="62"/>
    <x v="1"/>
    <n v="4.9500000000000002E-2"/>
    <x v="6"/>
  </r>
  <r>
    <x v="20"/>
    <x v="43"/>
    <x v="0"/>
    <x v="1"/>
    <n v="1.1000000000000001"/>
    <x v="6"/>
  </r>
  <r>
    <x v="20"/>
    <x v="48"/>
    <x v="0"/>
    <x v="1"/>
    <n v="1.1000000000000001"/>
    <x v="6"/>
  </r>
  <r>
    <x v="20"/>
    <x v="48"/>
    <x v="35"/>
    <x v="1"/>
    <n v="0.72599999999999998"/>
    <x v="6"/>
  </r>
  <r>
    <x v="20"/>
    <x v="48"/>
    <x v="36"/>
    <x v="1"/>
    <n v="0.66"/>
    <x v="6"/>
  </r>
  <r>
    <x v="20"/>
    <x v="48"/>
    <x v="48"/>
    <x v="1"/>
    <n v="0.495"/>
    <x v="6"/>
  </r>
  <r>
    <x v="20"/>
    <x v="48"/>
    <x v="56"/>
    <x v="1"/>
    <n v="0"/>
    <x v="6"/>
  </r>
  <r>
    <x v="20"/>
    <x v="48"/>
    <x v="49"/>
    <x v="1"/>
    <n v="0.33"/>
    <x v="6"/>
  </r>
  <r>
    <x v="20"/>
    <x v="48"/>
    <x v="50"/>
    <x v="1"/>
    <n v="0.20899999999999999"/>
    <x v="6"/>
  </r>
  <r>
    <x v="20"/>
    <x v="48"/>
    <x v="51"/>
    <x v="1"/>
    <n v="4.9500000000000002E-2"/>
    <x v="6"/>
  </r>
  <r>
    <x v="20"/>
    <x v="0"/>
    <x v="57"/>
    <x v="1"/>
    <n v="1.0449999999999999"/>
    <x v="6"/>
  </r>
  <r>
    <x v="20"/>
    <x v="0"/>
    <x v="58"/>
    <x v="1"/>
    <n v="0.99"/>
    <x v="6"/>
  </r>
  <r>
    <x v="20"/>
    <x v="0"/>
    <x v="59"/>
    <x v="1"/>
    <n v="0.99"/>
    <x v="6"/>
  </r>
  <r>
    <x v="20"/>
    <x v="0"/>
    <x v="60"/>
    <x v="1"/>
    <n v="0.71499999999999997"/>
    <x v="6"/>
  </r>
  <r>
    <x v="20"/>
    <x v="0"/>
    <x v="61"/>
    <x v="1"/>
    <n v="0.33"/>
    <x v="6"/>
  </r>
  <r>
    <x v="20"/>
    <x v="0"/>
    <x v="62"/>
    <x v="1"/>
    <n v="4.9500000000000002E-2"/>
    <x v="6"/>
  </r>
  <r>
    <x v="20"/>
    <x v="0"/>
    <x v="63"/>
    <x v="1"/>
    <n v="2.4750000000000001E-2"/>
    <x v="6"/>
  </r>
  <r>
    <x v="20"/>
    <x v="0"/>
    <x v="0"/>
    <x v="1"/>
    <n v="1.1000000000000001"/>
    <x v="6"/>
  </r>
  <r>
    <x v="20"/>
    <x v="1"/>
    <x v="57"/>
    <x v="1"/>
    <n v="1.0449999999999999"/>
    <x v="6"/>
  </r>
  <r>
    <x v="20"/>
    <x v="1"/>
    <x v="58"/>
    <x v="1"/>
    <n v="0.99"/>
    <x v="6"/>
  </r>
  <r>
    <x v="20"/>
    <x v="1"/>
    <x v="59"/>
    <x v="1"/>
    <n v="0.99"/>
    <x v="6"/>
  </r>
  <r>
    <x v="20"/>
    <x v="1"/>
    <x v="60"/>
    <x v="1"/>
    <n v="0.71499999999999997"/>
    <x v="6"/>
  </r>
  <r>
    <x v="20"/>
    <x v="1"/>
    <x v="61"/>
    <x v="1"/>
    <n v="0.33"/>
    <x v="6"/>
  </r>
  <r>
    <x v="20"/>
    <x v="1"/>
    <x v="62"/>
    <x v="1"/>
    <n v="4.9500000000000002E-2"/>
    <x v="6"/>
  </r>
  <r>
    <x v="20"/>
    <x v="1"/>
    <x v="63"/>
    <x v="1"/>
    <n v="2.4750000000000001E-2"/>
    <x v="6"/>
  </r>
  <r>
    <x v="20"/>
    <x v="1"/>
    <x v="0"/>
    <x v="1"/>
    <n v="1.1000000000000001"/>
    <x v="6"/>
  </r>
  <r>
    <x v="20"/>
    <x v="3"/>
    <x v="29"/>
    <x v="1"/>
    <n v="0.36749999999999999"/>
    <x v="6"/>
  </r>
  <r>
    <x v="20"/>
    <x v="3"/>
    <x v="30"/>
    <x v="1"/>
    <n v="0.38500000000000001"/>
    <x v="6"/>
  </r>
  <r>
    <x v="20"/>
    <x v="3"/>
    <x v="31"/>
    <x v="1"/>
    <n v="0.40250000000000002"/>
    <x v="6"/>
  </r>
  <r>
    <x v="20"/>
    <x v="3"/>
    <x v="32"/>
    <x v="1"/>
    <n v="0.38500000000000001"/>
    <x v="6"/>
  </r>
  <r>
    <x v="20"/>
    <x v="3"/>
    <x v="33"/>
    <x v="1"/>
    <n v="0.35"/>
    <x v="6"/>
  </r>
  <r>
    <x v="20"/>
    <x v="3"/>
    <x v="34"/>
    <x v="1"/>
    <n v="0.17499999999999999"/>
    <x v="6"/>
  </r>
  <r>
    <x v="20"/>
    <x v="3"/>
    <x v="64"/>
    <x v="1"/>
    <n v="5.2499999999999998E-2"/>
    <x v="6"/>
  </r>
  <r>
    <x v="20"/>
    <x v="3"/>
    <x v="65"/>
    <x v="1"/>
    <n v="6.0199999999999997E-2"/>
    <x v="6"/>
  </r>
  <r>
    <x v="20"/>
    <x v="3"/>
    <x v="0"/>
    <x v="1"/>
    <n v="0.35"/>
    <x v="6"/>
  </r>
  <r>
    <x v="20"/>
    <x v="4"/>
    <x v="29"/>
    <x v="1"/>
    <n v="0.36749999999999999"/>
    <x v="6"/>
  </r>
  <r>
    <x v="20"/>
    <x v="4"/>
    <x v="30"/>
    <x v="1"/>
    <n v="0.38500000000000001"/>
    <x v="6"/>
  </r>
  <r>
    <x v="20"/>
    <x v="4"/>
    <x v="31"/>
    <x v="1"/>
    <n v="0.40250000000000002"/>
    <x v="6"/>
  </r>
  <r>
    <x v="20"/>
    <x v="4"/>
    <x v="32"/>
    <x v="1"/>
    <n v="0.38500000000000001"/>
    <x v="6"/>
  </r>
  <r>
    <x v="20"/>
    <x v="4"/>
    <x v="33"/>
    <x v="1"/>
    <n v="0.35"/>
    <x v="6"/>
  </r>
  <r>
    <x v="20"/>
    <x v="4"/>
    <x v="34"/>
    <x v="1"/>
    <n v="0.17499999999999999"/>
    <x v="6"/>
  </r>
  <r>
    <x v="20"/>
    <x v="4"/>
    <x v="64"/>
    <x v="1"/>
    <n v="5.2499999999999998E-2"/>
    <x v="6"/>
  </r>
  <r>
    <x v="20"/>
    <x v="4"/>
    <x v="65"/>
    <x v="1"/>
    <n v="6.0199999999999997E-2"/>
    <x v="6"/>
  </r>
  <r>
    <x v="20"/>
    <x v="4"/>
    <x v="0"/>
    <x v="1"/>
    <n v="0.35"/>
    <x v="6"/>
  </r>
  <r>
    <x v="21"/>
    <x v="192"/>
    <x v="0"/>
    <x v="30"/>
    <n v="1"/>
    <x v="6"/>
  </r>
  <r>
    <x v="21"/>
    <x v="70"/>
    <x v="77"/>
    <x v="7"/>
    <n v="1E-4"/>
    <x v="6"/>
  </r>
  <r>
    <x v="21"/>
    <x v="70"/>
    <x v="78"/>
    <x v="7"/>
    <n v="5.0000000000000002E-5"/>
    <x v="6"/>
  </r>
  <r>
    <x v="21"/>
    <x v="70"/>
    <x v="79"/>
    <x v="7"/>
    <n v="6.7000000000000004E-2"/>
    <x v="6"/>
  </r>
  <r>
    <x v="21"/>
    <x v="70"/>
    <x v="80"/>
    <x v="7"/>
    <n v="5.0000000000000002E-5"/>
    <x v="6"/>
  </r>
  <r>
    <x v="21"/>
    <x v="70"/>
    <x v="81"/>
    <x v="7"/>
    <n v="5.0000000000000002E-5"/>
    <x v="6"/>
  </r>
  <r>
    <x v="21"/>
    <x v="70"/>
    <x v="82"/>
    <x v="7"/>
    <n v="6.0000000000000002E-5"/>
    <x v="6"/>
  </r>
  <r>
    <x v="21"/>
    <x v="70"/>
    <x v="0"/>
    <x v="7"/>
    <n v="1.4999999999999999E-4"/>
    <x v="6"/>
  </r>
  <r>
    <x v="21"/>
    <x v="70"/>
    <x v="83"/>
    <x v="7"/>
    <n v="1.7999999999999999E-2"/>
    <x v="6"/>
  </r>
  <r>
    <x v="21"/>
    <x v="70"/>
    <x v="84"/>
    <x v="7"/>
    <n v="1.7999999999999999E-2"/>
    <x v="6"/>
  </r>
  <r>
    <x v="21"/>
    <x v="70"/>
    <x v="85"/>
    <x v="7"/>
    <n v="0.23699999999999999"/>
    <x v="6"/>
  </r>
  <r>
    <x v="21"/>
    <x v="70"/>
    <x v="86"/>
    <x v="7"/>
    <n v="1.2749999999999999E-2"/>
    <x v="6"/>
  </r>
  <r>
    <x v="21"/>
    <x v="70"/>
    <x v="87"/>
    <x v="7"/>
    <n v="4.0000000000000003E-5"/>
    <x v="6"/>
  </r>
  <r>
    <x v="21"/>
    <x v="75"/>
    <x v="0"/>
    <x v="7"/>
    <n v="2.57"/>
    <x v="6"/>
  </r>
  <r>
    <x v="21"/>
    <x v="75"/>
    <x v="218"/>
    <x v="7"/>
    <n v="1.542"/>
    <x v="6"/>
  </r>
  <r>
    <x v="21"/>
    <x v="75"/>
    <x v="219"/>
    <x v="7"/>
    <n v="1.028"/>
    <x v="6"/>
  </r>
  <r>
    <x v="21"/>
    <x v="75"/>
    <x v="220"/>
    <x v="7"/>
    <n v="0.51400000000000001"/>
    <x v="6"/>
  </r>
  <r>
    <x v="21"/>
    <x v="76"/>
    <x v="0"/>
    <x v="7"/>
    <n v="1"/>
    <x v="6"/>
  </r>
  <r>
    <x v="21"/>
    <x v="76"/>
    <x v="218"/>
    <x v="7"/>
    <n v="0.6"/>
    <x v="6"/>
  </r>
  <r>
    <x v="21"/>
    <x v="76"/>
    <x v="219"/>
    <x v="7"/>
    <n v="0.4"/>
    <x v="6"/>
  </r>
  <r>
    <x v="21"/>
    <x v="76"/>
    <x v="220"/>
    <x v="7"/>
    <n v="0.2"/>
    <x v="6"/>
  </r>
  <r>
    <x v="21"/>
    <x v="80"/>
    <x v="0"/>
    <x v="7"/>
    <n v="8.1199999999999992"/>
    <x v="6"/>
  </r>
  <r>
    <x v="21"/>
    <x v="80"/>
    <x v="218"/>
    <x v="7"/>
    <n v="4.8719999999999999"/>
    <x v="6"/>
  </r>
  <r>
    <x v="21"/>
    <x v="80"/>
    <x v="219"/>
    <x v="7"/>
    <n v="2.9232"/>
    <x v="6"/>
  </r>
  <r>
    <x v="21"/>
    <x v="80"/>
    <x v="220"/>
    <x v="7"/>
    <n v="1.6240000000000001"/>
    <x v="6"/>
  </r>
  <r>
    <x v="21"/>
    <x v="82"/>
    <x v="0"/>
    <x v="7"/>
    <n v="3.59"/>
    <x v="6"/>
  </r>
  <r>
    <x v="21"/>
    <x v="82"/>
    <x v="218"/>
    <x v="7"/>
    <n v="2.1539999999999999"/>
    <x v="6"/>
  </r>
  <r>
    <x v="21"/>
    <x v="82"/>
    <x v="219"/>
    <x v="7"/>
    <n v="1.4359999999999999"/>
    <x v="6"/>
  </r>
  <r>
    <x v="21"/>
    <x v="82"/>
    <x v="220"/>
    <x v="7"/>
    <n v="0.71799999999999997"/>
    <x v="6"/>
  </r>
  <r>
    <x v="21"/>
    <x v="190"/>
    <x v="0"/>
    <x v="7"/>
    <n v="7"/>
    <x v="6"/>
  </r>
  <r>
    <x v="21"/>
    <x v="190"/>
    <x v="218"/>
    <x v="7"/>
    <n v="4.2"/>
    <x v="6"/>
  </r>
  <r>
    <x v="21"/>
    <x v="190"/>
    <x v="219"/>
    <x v="7"/>
    <n v="2.8"/>
    <x v="6"/>
  </r>
  <r>
    <x v="21"/>
    <x v="190"/>
    <x v="220"/>
    <x v="7"/>
    <n v="1.4"/>
    <x v="6"/>
  </r>
  <r>
    <x v="21"/>
    <x v="84"/>
    <x v="0"/>
    <x v="7"/>
    <n v="0"/>
    <x v="6"/>
  </r>
  <r>
    <x v="21"/>
    <x v="84"/>
    <x v="218"/>
    <x v="7"/>
    <n v="0"/>
    <x v="6"/>
  </r>
  <r>
    <x v="21"/>
    <x v="84"/>
    <x v="219"/>
    <x v="7"/>
    <n v="0"/>
    <x v="6"/>
  </r>
  <r>
    <x v="21"/>
    <x v="84"/>
    <x v="220"/>
    <x v="7"/>
    <n v="0"/>
    <x v="6"/>
  </r>
  <r>
    <x v="21"/>
    <x v="86"/>
    <x v="0"/>
    <x v="7"/>
    <n v="0.3"/>
    <x v="6"/>
  </r>
  <r>
    <x v="21"/>
    <x v="86"/>
    <x v="218"/>
    <x v="7"/>
    <n v="0.18"/>
    <x v="6"/>
  </r>
  <r>
    <x v="21"/>
    <x v="86"/>
    <x v="219"/>
    <x v="7"/>
    <n v="0.12"/>
    <x v="6"/>
  </r>
  <r>
    <x v="21"/>
    <x v="86"/>
    <x v="220"/>
    <x v="7"/>
    <n v="0.06"/>
    <x v="6"/>
  </r>
  <r>
    <x v="21"/>
    <x v="88"/>
    <x v="0"/>
    <x v="7"/>
    <n v="1.4"/>
    <x v="6"/>
  </r>
  <r>
    <x v="21"/>
    <x v="88"/>
    <x v="218"/>
    <x v="7"/>
    <n v="0.84"/>
    <x v="6"/>
  </r>
  <r>
    <x v="21"/>
    <x v="88"/>
    <x v="219"/>
    <x v="7"/>
    <n v="0.56000000000000005"/>
    <x v="6"/>
  </r>
  <r>
    <x v="21"/>
    <x v="88"/>
    <x v="220"/>
    <x v="7"/>
    <n v="0.28000000000000003"/>
    <x v="6"/>
  </r>
  <r>
    <x v="21"/>
    <x v="89"/>
    <x v="0"/>
    <x v="7"/>
    <n v="0.5"/>
    <x v="6"/>
  </r>
  <r>
    <x v="21"/>
    <x v="89"/>
    <x v="218"/>
    <x v="7"/>
    <n v="0.3"/>
    <x v="6"/>
  </r>
  <r>
    <x v="21"/>
    <x v="89"/>
    <x v="219"/>
    <x v="7"/>
    <n v="0.2"/>
    <x v="6"/>
  </r>
  <r>
    <x v="21"/>
    <x v="89"/>
    <x v="220"/>
    <x v="7"/>
    <n v="0.1"/>
    <x v="6"/>
  </r>
  <r>
    <x v="21"/>
    <x v="90"/>
    <x v="0"/>
    <x v="7"/>
    <n v="1"/>
    <x v="6"/>
  </r>
  <r>
    <x v="21"/>
    <x v="90"/>
    <x v="218"/>
    <x v="7"/>
    <n v="0.6"/>
    <x v="6"/>
  </r>
  <r>
    <x v="21"/>
    <x v="90"/>
    <x v="219"/>
    <x v="7"/>
    <n v="0.4"/>
    <x v="6"/>
  </r>
  <r>
    <x v="21"/>
    <x v="90"/>
    <x v="220"/>
    <x v="7"/>
    <n v="0.2"/>
    <x v="6"/>
  </r>
  <r>
    <x v="21"/>
    <x v="193"/>
    <x v="0"/>
    <x v="7"/>
    <n v="0"/>
    <x v="6"/>
  </r>
  <r>
    <x v="21"/>
    <x v="193"/>
    <x v="218"/>
    <x v="7"/>
    <n v="0"/>
    <x v="6"/>
  </r>
  <r>
    <x v="21"/>
    <x v="193"/>
    <x v="219"/>
    <x v="7"/>
    <n v="0"/>
    <x v="6"/>
  </r>
  <r>
    <x v="21"/>
    <x v="193"/>
    <x v="220"/>
    <x v="7"/>
    <n v="0"/>
    <x v="6"/>
  </r>
  <r>
    <x v="21"/>
    <x v="102"/>
    <x v="72"/>
    <x v="7"/>
    <n v="0"/>
    <x v="6"/>
  </r>
  <r>
    <x v="21"/>
    <x v="102"/>
    <x v="0"/>
    <x v="7"/>
    <n v="1.37"/>
    <x v="6"/>
  </r>
  <r>
    <x v="21"/>
    <x v="103"/>
    <x v="91"/>
    <x v="1"/>
    <n v="1.5E-3"/>
    <x v="6"/>
  </r>
  <r>
    <x v="21"/>
    <x v="103"/>
    <x v="0"/>
    <x v="1"/>
    <n v="0.03"/>
    <x v="6"/>
  </r>
  <r>
    <x v="21"/>
    <x v="104"/>
    <x v="72"/>
    <x v="7"/>
    <n v="0"/>
    <x v="6"/>
  </r>
  <r>
    <x v="21"/>
    <x v="104"/>
    <x v="0"/>
    <x v="7"/>
    <n v="1.37"/>
    <x v="6"/>
  </r>
  <r>
    <x v="22"/>
    <x v="34"/>
    <x v="205"/>
    <x v="1"/>
    <n v="6.5000000000000002E-2"/>
    <x v="6"/>
  </r>
  <r>
    <x v="22"/>
    <x v="34"/>
    <x v="0"/>
    <x v="1"/>
    <n v="0.13"/>
    <x v="6"/>
  </r>
  <r>
    <x v="22"/>
    <x v="124"/>
    <x v="0"/>
    <x v="1"/>
    <n v="0"/>
    <x v="6"/>
  </r>
  <r>
    <x v="22"/>
    <x v="33"/>
    <x v="0"/>
    <x v="1"/>
    <n v="0.06"/>
    <x v="6"/>
  </r>
  <r>
    <x v="22"/>
    <x v="16"/>
    <x v="205"/>
    <x v="1"/>
    <n v="6.5000000000000002E-2"/>
    <x v="6"/>
  </r>
  <r>
    <x v="22"/>
    <x v="16"/>
    <x v="0"/>
    <x v="1"/>
    <n v="0.13"/>
    <x v="6"/>
  </r>
  <r>
    <x v="22"/>
    <x v="17"/>
    <x v="205"/>
    <x v="1"/>
    <n v="6.5000000000000002E-2"/>
    <x v="6"/>
  </r>
  <r>
    <x v="22"/>
    <x v="17"/>
    <x v="0"/>
    <x v="1"/>
    <n v="0.13"/>
    <x v="6"/>
  </r>
  <r>
    <x v="22"/>
    <x v="35"/>
    <x v="205"/>
    <x v="1"/>
    <n v="6.5000000000000002E-2"/>
    <x v="6"/>
  </r>
  <r>
    <x v="22"/>
    <x v="35"/>
    <x v="0"/>
    <x v="1"/>
    <n v="0.13"/>
    <x v="6"/>
  </r>
  <r>
    <x v="22"/>
    <x v="20"/>
    <x v="205"/>
    <x v="1"/>
    <n v="6.5000000000000002E-2"/>
    <x v="6"/>
  </r>
  <r>
    <x v="22"/>
    <x v="20"/>
    <x v="0"/>
    <x v="1"/>
    <n v="0.13"/>
    <x v="6"/>
  </r>
  <r>
    <x v="22"/>
    <x v="36"/>
    <x v="205"/>
    <x v="1"/>
    <n v="6.5000000000000002E-2"/>
    <x v="6"/>
  </r>
  <r>
    <x v="22"/>
    <x v="36"/>
    <x v="0"/>
    <x v="1"/>
    <n v="0.13"/>
    <x v="6"/>
  </r>
  <r>
    <x v="22"/>
    <x v="37"/>
    <x v="0"/>
    <x v="1"/>
    <n v="0.13"/>
    <x v="6"/>
  </r>
  <r>
    <x v="22"/>
    <x v="37"/>
    <x v="215"/>
    <x v="1"/>
    <n v="6.5000000000000002E-2"/>
    <x v="6"/>
  </r>
  <r>
    <x v="22"/>
    <x v="37"/>
    <x v="221"/>
    <x v="1"/>
    <n v="3.9E-2"/>
    <x v="6"/>
  </r>
  <r>
    <x v="22"/>
    <x v="27"/>
    <x v="0"/>
    <x v="1"/>
    <n v="8.9999999999999993E-3"/>
    <x v="6"/>
  </r>
  <r>
    <x v="22"/>
    <x v="28"/>
    <x v="0"/>
    <x v="1"/>
    <n v="8.9999999999999993E-3"/>
    <x v="6"/>
  </r>
  <r>
    <x v="22"/>
    <x v="29"/>
    <x v="0"/>
    <x v="1"/>
    <n v="6.5000000000000002E-2"/>
    <x v="6"/>
  </r>
  <r>
    <x v="22"/>
    <x v="30"/>
    <x v="0"/>
    <x v="1"/>
    <n v="8.9999999999999993E-3"/>
    <x v="6"/>
  </r>
  <r>
    <x v="22"/>
    <x v="38"/>
    <x v="0"/>
    <x v="1"/>
    <n v="6.5000000000000002E-2"/>
    <x v="6"/>
  </r>
  <r>
    <x v="22"/>
    <x v="38"/>
    <x v="222"/>
    <x v="1"/>
    <n v="3.9E-2"/>
    <x v="6"/>
  </r>
  <r>
    <x v="23"/>
    <x v="34"/>
    <x v="205"/>
    <x v="1"/>
    <n v="6.5000000000000002E-2"/>
    <x v="6"/>
  </r>
  <r>
    <x v="23"/>
    <x v="34"/>
    <x v="166"/>
    <x v="1"/>
    <n v="2.5999999999999999E-2"/>
    <x v="6"/>
  </r>
  <r>
    <x v="23"/>
    <x v="34"/>
    <x v="193"/>
    <x v="1"/>
    <n v="3.9E-2"/>
    <x v="6"/>
  </r>
  <r>
    <x v="23"/>
    <x v="34"/>
    <x v="0"/>
    <x v="1"/>
    <n v="0.13"/>
    <x v="6"/>
  </r>
  <r>
    <x v="23"/>
    <x v="124"/>
    <x v="0"/>
    <x v="1"/>
    <n v="0"/>
    <x v="6"/>
  </r>
  <r>
    <x v="23"/>
    <x v="33"/>
    <x v="0"/>
    <x v="1"/>
    <n v="0.06"/>
    <x v="6"/>
  </r>
  <r>
    <x v="23"/>
    <x v="16"/>
    <x v="205"/>
    <x v="1"/>
    <n v="6.5000000000000002E-2"/>
    <x v="6"/>
  </r>
  <r>
    <x v="23"/>
    <x v="16"/>
    <x v="166"/>
    <x v="1"/>
    <n v="2.5999999999999999E-2"/>
    <x v="6"/>
  </r>
  <r>
    <x v="23"/>
    <x v="16"/>
    <x v="193"/>
    <x v="1"/>
    <n v="3.9E-2"/>
    <x v="6"/>
  </r>
  <r>
    <x v="23"/>
    <x v="16"/>
    <x v="0"/>
    <x v="1"/>
    <n v="0.13"/>
    <x v="6"/>
  </r>
  <r>
    <x v="23"/>
    <x v="17"/>
    <x v="205"/>
    <x v="1"/>
    <n v="6.5000000000000002E-2"/>
    <x v="6"/>
  </r>
  <r>
    <x v="23"/>
    <x v="17"/>
    <x v="166"/>
    <x v="1"/>
    <n v="2.5999999999999999E-2"/>
    <x v="6"/>
  </r>
  <r>
    <x v="23"/>
    <x v="17"/>
    <x v="193"/>
    <x v="1"/>
    <n v="3.9E-2"/>
    <x v="6"/>
  </r>
  <r>
    <x v="23"/>
    <x v="17"/>
    <x v="0"/>
    <x v="1"/>
    <n v="0.13"/>
    <x v="6"/>
  </r>
  <r>
    <x v="23"/>
    <x v="35"/>
    <x v="205"/>
    <x v="1"/>
    <n v="6.5000000000000002E-2"/>
    <x v="6"/>
  </r>
  <r>
    <x v="23"/>
    <x v="35"/>
    <x v="166"/>
    <x v="1"/>
    <n v="2.5999999999999999E-2"/>
    <x v="6"/>
  </r>
  <r>
    <x v="23"/>
    <x v="35"/>
    <x v="193"/>
    <x v="1"/>
    <n v="3.9E-2"/>
    <x v="6"/>
  </r>
  <r>
    <x v="23"/>
    <x v="35"/>
    <x v="0"/>
    <x v="1"/>
    <n v="0.13"/>
    <x v="6"/>
  </r>
  <r>
    <x v="23"/>
    <x v="20"/>
    <x v="205"/>
    <x v="1"/>
    <n v="6.5000000000000002E-2"/>
    <x v="6"/>
  </r>
  <r>
    <x v="23"/>
    <x v="20"/>
    <x v="166"/>
    <x v="1"/>
    <n v="2.5999999999999999E-2"/>
    <x v="6"/>
  </r>
  <r>
    <x v="23"/>
    <x v="20"/>
    <x v="193"/>
    <x v="1"/>
    <n v="3.9E-2"/>
    <x v="6"/>
  </r>
  <r>
    <x v="23"/>
    <x v="20"/>
    <x v="0"/>
    <x v="1"/>
    <n v="0.13"/>
    <x v="6"/>
  </r>
  <r>
    <x v="23"/>
    <x v="36"/>
    <x v="205"/>
    <x v="1"/>
    <n v="6.5000000000000002E-2"/>
    <x v="6"/>
  </r>
  <r>
    <x v="23"/>
    <x v="36"/>
    <x v="166"/>
    <x v="1"/>
    <n v="2.5999999999999999E-2"/>
    <x v="6"/>
  </r>
  <r>
    <x v="23"/>
    <x v="36"/>
    <x v="193"/>
    <x v="1"/>
    <n v="3.9E-2"/>
    <x v="6"/>
  </r>
  <r>
    <x v="23"/>
    <x v="36"/>
    <x v="0"/>
    <x v="1"/>
    <n v="0.13"/>
    <x v="6"/>
  </r>
  <r>
    <x v="23"/>
    <x v="37"/>
    <x v="0"/>
    <x v="1"/>
    <n v="0.13"/>
    <x v="6"/>
  </r>
  <r>
    <x v="23"/>
    <x v="37"/>
    <x v="215"/>
    <x v="1"/>
    <n v="6.5000000000000002E-2"/>
    <x v="6"/>
  </r>
  <r>
    <x v="23"/>
    <x v="37"/>
    <x v="221"/>
    <x v="1"/>
    <n v="3.9E-2"/>
    <x v="6"/>
  </r>
  <r>
    <x v="23"/>
    <x v="27"/>
    <x v="0"/>
    <x v="1"/>
    <n v="8.9999999999999993E-3"/>
    <x v="6"/>
  </r>
  <r>
    <x v="23"/>
    <x v="38"/>
    <x v="0"/>
    <x v="1"/>
    <n v="6.5000000000000002E-2"/>
    <x v="6"/>
  </r>
  <r>
    <x v="23"/>
    <x v="38"/>
    <x v="167"/>
    <x v="1"/>
    <n v="1.2999999999999999E-2"/>
    <x v="6"/>
  </r>
  <r>
    <x v="23"/>
    <x v="38"/>
    <x v="222"/>
    <x v="1"/>
    <n v="3.9E-2"/>
    <x v="6"/>
  </r>
  <r>
    <x v="59"/>
    <x v="34"/>
    <x v="0"/>
    <x v="1"/>
    <n v="0"/>
    <x v="6"/>
  </r>
  <r>
    <x v="59"/>
    <x v="124"/>
    <x v="0"/>
    <x v="1"/>
    <n v="0"/>
    <x v="6"/>
  </r>
  <r>
    <x v="59"/>
    <x v="33"/>
    <x v="0"/>
    <x v="1"/>
    <n v="0"/>
    <x v="6"/>
  </r>
  <r>
    <x v="59"/>
    <x v="16"/>
    <x v="0"/>
    <x v="1"/>
    <n v="0"/>
    <x v="6"/>
  </r>
  <r>
    <x v="59"/>
    <x v="17"/>
    <x v="0"/>
    <x v="1"/>
    <n v="0"/>
    <x v="6"/>
  </r>
  <r>
    <x v="59"/>
    <x v="35"/>
    <x v="0"/>
    <x v="1"/>
    <n v="0"/>
    <x v="6"/>
  </r>
  <r>
    <x v="59"/>
    <x v="20"/>
    <x v="0"/>
    <x v="1"/>
    <n v="0"/>
    <x v="6"/>
  </r>
  <r>
    <x v="59"/>
    <x v="36"/>
    <x v="0"/>
    <x v="1"/>
    <n v="0"/>
    <x v="6"/>
  </r>
  <r>
    <x v="59"/>
    <x v="194"/>
    <x v="0"/>
    <x v="1"/>
    <n v="0"/>
    <x v="6"/>
  </r>
  <r>
    <x v="0"/>
    <x v="0"/>
    <x v="0"/>
    <x v="0"/>
    <n v="2.128E-2"/>
    <x v="7"/>
  </r>
  <r>
    <x v="0"/>
    <x v="1"/>
    <x v="0"/>
    <x v="0"/>
    <n v="2.128E-2"/>
    <x v="7"/>
  </r>
  <r>
    <x v="0"/>
    <x v="2"/>
    <x v="0"/>
    <x v="0"/>
    <n v="1.6199999999999999E-3"/>
    <x v="7"/>
  </r>
  <r>
    <x v="0"/>
    <x v="3"/>
    <x v="0"/>
    <x v="0"/>
    <n v="4.1999999999999997E-3"/>
    <x v="7"/>
  </r>
  <r>
    <x v="0"/>
    <x v="4"/>
    <x v="0"/>
    <x v="0"/>
    <n v="4.1999999999999997E-3"/>
    <x v="7"/>
  </r>
  <r>
    <x v="0"/>
    <x v="5"/>
    <x v="0"/>
    <x v="0"/>
    <n v="1.6199999999999999E-3"/>
    <x v="7"/>
  </r>
  <r>
    <x v="1"/>
    <x v="6"/>
    <x v="1"/>
    <x v="1"/>
    <n v="4.7969999999999999E-2"/>
    <x v="7"/>
  </r>
  <r>
    <x v="1"/>
    <x v="6"/>
    <x v="2"/>
    <x v="1"/>
    <n v="6.8999999999999997E-4"/>
    <x v="7"/>
  </r>
  <r>
    <x v="1"/>
    <x v="6"/>
    <x v="0"/>
    <x v="1"/>
    <n v="6.8529999999999994E-2"/>
    <x v="7"/>
  </r>
  <r>
    <x v="1"/>
    <x v="7"/>
    <x v="0"/>
    <x v="1"/>
    <n v="0.33479999999999999"/>
    <x v="7"/>
  </r>
  <r>
    <x v="1"/>
    <x v="8"/>
    <x v="0"/>
    <x v="1"/>
    <n v="2.325E-2"/>
    <x v="7"/>
  </r>
  <r>
    <x v="1"/>
    <x v="8"/>
    <x v="3"/>
    <x v="1"/>
    <n v="2.32E-3"/>
    <x v="7"/>
  </r>
  <r>
    <x v="1"/>
    <x v="9"/>
    <x v="0"/>
    <x v="1"/>
    <n v="0.44640000000000002"/>
    <x v="7"/>
  </r>
  <r>
    <x v="1"/>
    <x v="9"/>
    <x v="4"/>
    <x v="1"/>
    <n v="1.7000000000000001E-2"/>
    <x v="7"/>
  </r>
  <r>
    <x v="1"/>
    <x v="9"/>
    <x v="5"/>
    <x v="1"/>
    <n v="0.17856"/>
    <x v="7"/>
  </r>
  <r>
    <x v="1"/>
    <x v="9"/>
    <x v="6"/>
    <x v="1"/>
    <n v="8.9279999999999998E-2"/>
    <x v="7"/>
  </r>
  <r>
    <x v="1"/>
    <x v="10"/>
    <x v="0"/>
    <x v="1"/>
    <n v="0.5766"/>
    <x v="7"/>
  </r>
  <r>
    <x v="1"/>
    <x v="10"/>
    <x v="5"/>
    <x v="1"/>
    <n v="0.23064000000000001"/>
    <x v="7"/>
  </r>
  <r>
    <x v="1"/>
    <x v="10"/>
    <x v="6"/>
    <x v="1"/>
    <n v="0.11532000000000001"/>
    <x v="7"/>
  </r>
  <r>
    <x v="2"/>
    <x v="11"/>
    <x v="1"/>
    <x v="1"/>
    <n v="0.16181000000000001"/>
    <x v="7"/>
  </r>
  <r>
    <x v="2"/>
    <x v="11"/>
    <x v="7"/>
    <x v="1"/>
    <n v="1.618E-2"/>
    <x v="7"/>
  </r>
  <r>
    <x v="2"/>
    <x v="11"/>
    <x v="8"/>
    <x v="1"/>
    <n v="9.2499999999999995E-3"/>
    <x v="7"/>
  </r>
  <r>
    <x v="2"/>
    <x v="11"/>
    <x v="2"/>
    <x v="1"/>
    <n v="2.31E-3"/>
    <x v="7"/>
  </r>
  <r>
    <x v="2"/>
    <x v="11"/>
    <x v="0"/>
    <x v="1"/>
    <n v="0.23114999999999999"/>
    <x v="7"/>
  </r>
  <r>
    <x v="2"/>
    <x v="12"/>
    <x v="7"/>
    <x v="1"/>
    <n v="4.1610000000000001E-2"/>
    <x v="7"/>
  </r>
  <r>
    <x v="2"/>
    <x v="12"/>
    <x v="8"/>
    <x v="1"/>
    <n v="2.3779999999999999E-2"/>
    <x v="7"/>
  </r>
  <r>
    <x v="2"/>
    <x v="12"/>
    <x v="2"/>
    <x v="1"/>
    <n v="5.94E-3"/>
    <x v="7"/>
  </r>
  <r>
    <x v="2"/>
    <x v="12"/>
    <x v="0"/>
    <x v="1"/>
    <n v="0.59438999999999997"/>
    <x v="7"/>
  </r>
  <r>
    <x v="2"/>
    <x v="13"/>
    <x v="7"/>
    <x v="1"/>
    <n v="7.8589999999999993E-2"/>
    <x v="7"/>
  </r>
  <r>
    <x v="2"/>
    <x v="13"/>
    <x v="8"/>
    <x v="1"/>
    <n v="4.4909999999999999E-2"/>
    <x v="7"/>
  </r>
  <r>
    <x v="2"/>
    <x v="13"/>
    <x v="2"/>
    <x v="1"/>
    <n v="1.123E-2"/>
    <x v="7"/>
  </r>
  <r>
    <x v="2"/>
    <x v="13"/>
    <x v="0"/>
    <x v="1"/>
    <n v="1.12273"/>
    <x v="7"/>
  </r>
  <r>
    <x v="2"/>
    <x v="6"/>
    <x v="1"/>
    <x v="1"/>
    <n v="0.46229999999999999"/>
    <x v="7"/>
  </r>
  <r>
    <x v="2"/>
    <x v="6"/>
    <x v="2"/>
    <x v="1"/>
    <n v="6.6E-3"/>
    <x v="7"/>
  </r>
  <r>
    <x v="2"/>
    <x v="6"/>
    <x v="0"/>
    <x v="1"/>
    <n v="0.66042999999999996"/>
    <x v="7"/>
  </r>
  <r>
    <x v="2"/>
    <x v="14"/>
    <x v="1"/>
    <x v="1"/>
    <n v="0.46229999999999999"/>
    <x v="7"/>
  </r>
  <r>
    <x v="2"/>
    <x v="14"/>
    <x v="0"/>
    <x v="1"/>
    <n v="0.66042999999999996"/>
    <x v="7"/>
  </r>
  <r>
    <x v="2"/>
    <x v="15"/>
    <x v="0"/>
    <x v="1"/>
    <n v="0.29749999999999999"/>
    <x v="7"/>
  </r>
  <r>
    <x v="2"/>
    <x v="15"/>
    <x v="9"/>
    <x v="1"/>
    <n v="0.17849999999999999"/>
    <x v="7"/>
  </r>
  <r>
    <x v="2"/>
    <x v="9"/>
    <x v="0"/>
    <x v="1"/>
    <n v="0.48"/>
    <x v="7"/>
  </r>
  <r>
    <x v="2"/>
    <x v="9"/>
    <x v="10"/>
    <x v="1"/>
    <n v="5.2650000000000002E-2"/>
    <x v="7"/>
  </r>
  <r>
    <x v="2"/>
    <x v="9"/>
    <x v="11"/>
    <x v="1"/>
    <n v="0.33600000000000002"/>
    <x v="7"/>
  </r>
  <r>
    <x v="2"/>
    <x v="9"/>
    <x v="12"/>
    <x v="1"/>
    <n v="0.24"/>
    <x v="7"/>
  </r>
  <r>
    <x v="2"/>
    <x v="10"/>
    <x v="0"/>
    <x v="1"/>
    <n v="0.48"/>
    <x v="7"/>
  </r>
  <r>
    <x v="2"/>
    <x v="10"/>
    <x v="10"/>
    <x v="1"/>
    <n v="5.2650000000000002E-2"/>
    <x v="7"/>
  </r>
  <r>
    <x v="2"/>
    <x v="10"/>
    <x v="11"/>
    <x v="1"/>
    <n v="0.33600000000000002"/>
    <x v="7"/>
  </r>
  <r>
    <x v="2"/>
    <x v="10"/>
    <x v="12"/>
    <x v="1"/>
    <n v="0.24"/>
    <x v="7"/>
  </r>
  <r>
    <x v="2"/>
    <x v="16"/>
    <x v="7"/>
    <x v="1"/>
    <n v="7.8589999999999993E-2"/>
    <x v="7"/>
  </r>
  <r>
    <x v="2"/>
    <x v="16"/>
    <x v="8"/>
    <x v="1"/>
    <n v="4.4909999999999999E-2"/>
    <x v="7"/>
  </r>
  <r>
    <x v="2"/>
    <x v="16"/>
    <x v="2"/>
    <x v="1"/>
    <n v="1.123E-2"/>
    <x v="7"/>
  </r>
  <r>
    <x v="2"/>
    <x v="16"/>
    <x v="13"/>
    <x v="1"/>
    <n v="1.123E-2"/>
    <x v="7"/>
  </r>
  <r>
    <x v="2"/>
    <x v="16"/>
    <x v="14"/>
    <x v="1"/>
    <n v="7.8589999999999993E-2"/>
    <x v="7"/>
  </r>
  <r>
    <x v="2"/>
    <x v="16"/>
    <x v="0"/>
    <x v="1"/>
    <n v="1.12273"/>
    <x v="7"/>
  </r>
  <r>
    <x v="2"/>
    <x v="17"/>
    <x v="7"/>
    <x v="1"/>
    <n v="7.8589999999999993E-2"/>
    <x v="7"/>
  </r>
  <r>
    <x v="2"/>
    <x v="17"/>
    <x v="8"/>
    <x v="1"/>
    <n v="4.4909999999999999E-2"/>
    <x v="7"/>
  </r>
  <r>
    <x v="2"/>
    <x v="17"/>
    <x v="2"/>
    <x v="1"/>
    <n v="1.123E-2"/>
    <x v="7"/>
  </r>
  <r>
    <x v="2"/>
    <x v="17"/>
    <x v="13"/>
    <x v="1"/>
    <n v="1.123E-2"/>
    <x v="7"/>
  </r>
  <r>
    <x v="2"/>
    <x v="17"/>
    <x v="14"/>
    <x v="1"/>
    <n v="7.8589999999999993E-2"/>
    <x v="7"/>
  </r>
  <r>
    <x v="2"/>
    <x v="17"/>
    <x v="0"/>
    <x v="1"/>
    <n v="1.12273"/>
    <x v="7"/>
  </r>
  <r>
    <x v="2"/>
    <x v="18"/>
    <x v="7"/>
    <x v="1"/>
    <n v="7.8589999999999993E-2"/>
    <x v="7"/>
  </r>
  <r>
    <x v="2"/>
    <x v="18"/>
    <x v="8"/>
    <x v="1"/>
    <n v="4.4909999999999999E-2"/>
    <x v="7"/>
  </r>
  <r>
    <x v="2"/>
    <x v="18"/>
    <x v="2"/>
    <x v="1"/>
    <n v="1.123E-2"/>
    <x v="7"/>
  </r>
  <r>
    <x v="2"/>
    <x v="18"/>
    <x v="13"/>
    <x v="1"/>
    <n v="1.123E-2"/>
    <x v="7"/>
  </r>
  <r>
    <x v="2"/>
    <x v="18"/>
    <x v="14"/>
    <x v="1"/>
    <n v="7.8589999999999993E-2"/>
    <x v="7"/>
  </r>
  <r>
    <x v="2"/>
    <x v="18"/>
    <x v="0"/>
    <x v="1"/>
    <n v="1.12273"/>
    <x v="7"/>
  </r>
  <r>
    <x v="2"/>
    <x v="19"/>
    <x v="1"/>
    <x v="1"/>
    <n v="0.16181000000000001"/>
    <x v="7"/>
  </r>
  <r>
    <x v="2"/>
    <x v="19"/>
    <x v="7"/>
    <x v="1"/>
    <n v="1.618E-2"/>
    <x v="7"/>
  </r>
  <r>
    <x v="2"/>
    <x v="19"/>
    <x v="8"/>
    <x v="1"/>
    <n v="9.2499999999999995E-3"/>
    <x v="7"/>
  </r>
  <r>
    <x v="2"/>
    <x v="19"/>
    <x v="2"/>
    <x v="1"/>
    <n v="2.31E-3"/>
    <x v="7"/>
  </r>
  <r>
    <x v="2"/>
    <x v="19"/>
    <x v="13"/>
    <x v="1"/>
    <n v="2.31E-3"/>
    <x v="7"/>
  </r>
  <r>
    <x v="2"/>
    <x v="19"/>
    <x v="14"/>
    <x v="1"/>
    <n v="1.618E-2"/>
    <x v="7"/>
  </r>
  <r>
    <x v="2"/>
    <x v="19"/>
    <x v="0"/>
    <x v="1"/>
    <n v="0.23114999999999999"/>
    <x v="7"/>
  </r>
  <r>
    <x v="2"/>
    <x v="20"/>
    <x v="7"/>
    <x v="1"/>
    <n v="7.8589999999999993E-2"/>
    <x v="7"/>
  </r>
  <r>
    <x v="2"/>
    <x v="20"/>
    <x v="8"/>
    <x v="1"/>
    <n v="4.4909999999999999E-2"/>
    <x v="7"/>
  </r>
  <r>
    <x v="2"/>
    <x v="20"/>
    <x v="2"/>
    <x v="1"/>
    <n v="1.123E-2"/>
    <x v="7"/>
  </r>
  <r>
    <x v="2"/>
    <x v="20"/>
    <x v="13"/>
    <x v="1"/>
    <n v="1.123E-2"/>
    <x v="7"/>
  </r>
  <r>
    <x v="2"/>
    <x v="20"/>
    <x v="14"/>
    <x v="1"/>
    <n v="7.8589999999999993E-2"/>
    <x v="7"/>
  </r>
  <r>
    <x v="2"/>
    <x v="20"/>
    <x v="0"/>
    <x v="1"/>
    <n v="1.12273"/>
    <x v="7"/>
  </r>
  <r>
    <x v="2"/>
    <x v="21"/>
    <x v="1"/>
    <x v="1"/>
    <n v="0.16181000000000001"/>
    <x v="7"/>
  </r>
  <r>
    <x v="2"/>
    <x v="21"/>
    <x v="7"/>
    <x v="1"/>
    <n v="1.618E-2"/>
    <x v="7"/>
  </r>
  <r>
    <x v="2"/>
    <x v="21"/>
    <x v="8"/>
    <x v="1"/>
    <n v="9.2499999999999995E-3"/>
    <x v="7"/>
  </r>
  <r>
    <x v="2"/>
    <x v="21"/>
    <x v="2"/>
    <x v="1"/>
    <n v="2.31E-3"/>
    <x v="7"/>
  </r>
  <r>
    <x v="2"/>
    <x v="21"/>
    <x v="0"/>
    <x v="1"/>
    <n v="0.23114999999999999"/>
    <x v="7"/>
  </r>
  <r>
    <x v="2"/>
    <x v="22"/>
    <x v="7"/>
    <x v="1"/>
    <n v="4.1610000000000001E-2"/>
    <x v="7"/>
  </r>
  <r>
    <x v="2"/>
    <x v="22"/>
    <x v="8"/>
    <x v="1"/>
    <n v="2.3779999999999999E-2"/>
    <x v="7"/>
  </r>
  <r>
    <x v="2"/>
    <x v="22"/>
    <x v="2"/>
    <x v="1"/>
    <n v="5.94E-3"/>
    <x v="7"/>
  </r>
  <r>
    <x v="2"/>
    <x v="22"/>
    <x v="0"/>
    <x v="1"/>
    <n v="0.59438999999999997"/>
    <x v="7"/>
  </r>
  <r>
    <x v="2"/>
    <x v="23"/>
    <x v="7"/>
    <x v="1"/>
    <n v="7.8589999999999993E-2"/>
    <x v="7"/>
  </r>
  <r>
    <x v="2"/>
    <x v="23"/>
    <x v="8"/>
    <x v="1"/>
    <n v="4.4909999999999999E-2"/>
    <x v="7"/>
  </r>
  <r>
    <x v="2"/>
    <x v="23"/>
    <x v="2"/>
    <x v="1"/>
    <n v="1.123E-2"/>
    <x v="7"/>
  </r>
  <r>
    <x v="2"/>
    <x v="23"/>
    <x v="0"/>
    <x v="1"/>
    <n v="1.12273"/>
    <x v="7"/>
  </r>
  <r>
    <x v="2"/>
    <x v="24"/>
    <x v="0"/>
    <x v="1"/>
    <n v="0"/>
    <x v="7"/>
  </r>
  <r>
    <x v="2"/>
    <x v="25"/>
    <x v="7"/>
    <x v="1"/>
    <n v="7.8589999999999993E-2"/>
    <x v="7"/>
  </r>
  <r>
    <x v="2"/>
    <x v="25"/>
    <x v="8"/>
    <x v="1"/>
    <n v="4.4909999999999999E-2"/>
    <x v="7"/>
  </r>
  <r>
    <x v="2"/>
    <x v="25"/>
    <x v="2"/>
    <x v="1"/>
    <n v="5.6100000000000004E-3"/>
    <x v="7"/>
  </r>
  <r>
    <x v="2"/>
    <x v="25"/>
    <x v="15"/>
    <x v="1"/>
    <n v="5.6100000000000004E-3"/>
    <x v="7"/>
  </r>
  <r>
    <x v="2"/>
    <x v="25"/>
    <x v="0"/>
    <x v="1"/>
    <n v="1.12273"/>
    <x v="7"/>
  </r>
  <r>
    <x v="2"/>
    <x v="25"/>
    <x v="14"/>
    <x v="1"/>
    <n v="7.8589999999999993E-2"/>
    <x v="7"/>
  </r>
  <r>
    <x v="2"/>
    <x v="26"/>
    <x v="1"/>
    <x v="1"/>
    <n v="0.32361000000000001"/>
    <x v="7"/>
  </r>
  <r>
    <x v="2"/>
    <x v="26"/>
    <x v="7"/>
    <x v="1"/>
    <n v="3.236E-2"/>
    <x v="7"/>
  </r>
  <r>
    <x v="2"/>
    <x v="26"/>
    <x v="8"/>
    <x v="1"/>
    <n v="1.8489999999999999E-2"/>
    <x v="7"/>
  </r>
  <r>
    <x v="2"/>
    <x v="26"/>
    <x v="2"/>
    <x v="1"/>
    <n v="2.31E-3"/>
    <x v="7"/>
  </r>
  <r>
    <x v="2"/>
    <x v="26"/>
    <x v="15"/>
    <x v="1"/>
    <n v="2.31E-3"/>
    <x v="7"/>
  </r>
  <r>
    <x v="2"/>
    <x v="26"/>
    <x v="0"/>
    <x v="1"/>
    <n v="0.46229999999999999"/>
    <x v="7"/>
  </r>
  <r>
    <x v="2"/>
    <x v="26"/>
    <x v="14"/>
    <x v="1"/>
    <n v="3.236E-2"/>
    <x v="7"/>
  </r>
  <r>
    <x v="2"/>
    <x v="27"/>
    <x v="0"/>
    <x v="1"/>
    <n v="2.4399999999999999E-3"/>
    <x v="7"/>
  </r>
  <r>
    <x v="2"/>
    <x v="28"/>
    <x v="0"/>
    <x v="1"/>
    <n v="0"/>
    <x v="7"/>
  </r>
  <r>
    <x v="2"/>
    <x v="29"/>
    <x v="7"/>
    <x v="1"/>
    <n v="7.8589999999999993E-2"/>
    <x v="7"/>
  </r>
  <r>
    <x v="2"/>
    <x v="29"/>
    <x v="8"/>
    <x v="1"/>
    <n v="4.4909999999999999E-2"/>
    <x v="7"/>
  </r>
  <r>
    <x v="2"/>
    <x v="29"/>
    <x v="16"/>
    <x v="1"/>
    <n v="5.6100000000000004E-3"/>
    <x v="7"/>
  </r>
  <r>
    <x v="2"/>
    <x v="29"/>
    <x v="17"/>
    <x v="1"/>
    <n v="5.6100000000000004E-3"/>
    <x v="7"/>
  </r>
  <r>
    <x v="2"/>
    <x v="29"/>
    <x v="18"/>
    <x v="1"/>
    <n v="5.6100000000000004E-3"/>
    <x v="7"/>
  </r>
  <r>
    <x v="2"/>
    <x v="29"/>
    <x v="2"/>
    <x v="1"/>
    <n v="5.6100000000000004E-3"/>
    <x v="7"/>
  </r>
  <r>
    <x v="2"/>
    <x v="29"/>
    <x v="15"/>
    <x v="1"/>
    <n v="5.6100000000000004E-3"/>
    <x v="7"/>
  </r>
  <r>
    <x v="2"/>
    <x v="29"/>
    <x v="0"/>
    <x v="1"/>
    <n v="1.12273"/>
    <x v="7"/>
  </r>
  <r>
    <x v="2"/>
    <x v="30"/>
    <x v="0"/>
    <x v="1"/>
    <n v="4.0600000000000002E-3"/>
    <x v="7"/>
  </r>
  <r>
    <x v="2"/>
    <x v="31"/>
    <x v="7"/>
    <x v="1"/>
    <n v="7.8589999999999993E-2"/>
    <x v="7"/>
  </r>
  <r>
    <x v="2"/>
    <x v="31"/>
    <x v="8"/>
    <x v="1"/>
    <n v="4.4909999999999999E-2"/>
    <x v="7"/>
  </r>
  <r>
    <x v="2"/>
    <x v="31"/>
    <x v="16"/>
    <x v="1"/>
    <n v="5.6100000000000004E-3"/>
    <x v="7"/>
  </r>
  <r>
    <x v="2"/>
    <x v="31"/>
    <x v="17"/>
    <x v="1"/>
    <n v="5.6100000000000004E-3"/>
    <x v="7"/>
  </r>
  <r>
    <x v="2"/>
    <x v="31"/>
    <x v="18"/>
    <x v="1"/>
    <n v="5.6100000000000004E-3"/>
    <x v="7"/>
  </r>
  <r>
    <x v="2"/>
    <x v="31"/>
    <x v="2"/>
    <x v="1"/>
    <n v="5.6100000000000004E-3"/>
    <x v="7"/>
  </r>
  <r>
    <x v="2"/>
    <x v="31"/>
    <x v="15"/>
    <x v="1"/>
    <n v="5.6100000000000004E-3"/>
    <x v="7"/>
  </r>
  <r>
    <x v="2"/>
    <x v="31"/>
    <x v="0"/>
    <x v="1"/>
    <n v="1.12273"/>
    <x v="7"/>
  </r>
  <r>
    <x v="2"/>
    <x v="32"/>
    <x v="0"/>
    <x v="1"/>
    <n v="0"/>
    <x v="7"/>
  </r>
  <r>
    <x v="3"/>
    <x v="11"/>
    <x v="1"/>
    <x v="1"/>
    <n v="0.16181000000000001"/>
    <x v="7"/>
  </r>
  <r>
    <x v="3"/>
    <x v="11"/>
    <x v="7"/>
    <x v="1"/>
    <n v="1.618E-2"/>
    <x v="7"/>
  </r>
  <r>
    <x v="3"/>
    <x v="11"/>
    <x v="8"/>
    <x v="1"/>
    <n v="9.2499999999999995E-3"/>
    <x v="7"/>
  </r>
  <r>
    <x v="3"/>
    <x v="11"/>
    <x v="2"/>
    <x v="1"/>
    <n v="2.31E-3"/>
    <x v="7"/>
  </r>
  <r>
    <x v="3"/>
    <x v="11"/>
    <x v="0"/>
    <x v="1"/>
    <n v="0.23114999999999999"/>
    <x v="7"/>
  </r>
  <r>
    <x v="3"/>
    <x v="12"/>
    <x v="7"/>
    <x v="1"/>
    <n v="4.1610000000000001E-2"/>
    <x v="7"/>
  </r>
  <r>
    <x v="3"/>
    <x v="12"/>
    <x v="8"/>
    <x v="1"/>
    <n v="2.3779999999999999E-2"/>
    <x v="7"/>
  </r>
  <r>
    <x v="3"/>
    <x v="12"/>
    <x v="2"/>
    <x v="1"/>
    <n v="5.94E-3"/>
    <x v="7"/>
  </r>
  <r>
    <x v="3"/>
    <x v="12"/>
    <x v="0"/>
    <x v="1"/>
    <n v="0.59438999999999997"/>
    <x v="7"/>
  </r>
  <r>
    <x v="3"/>
    <x v="13"/>
    <x v="7"/>
    <x v="1"/>
    <n v="7.8589999999999993E-2"/>
    <x v="7"/>
  </r>
  <r>
    <x v="3"/>
    <x v="13"/>
    <x v="8"/>
    <x v="1"/>
    <n v="4.4909999999999999E-2"/>
    <x v="7"/>
  </r>
  <r>
    <x v="3"/>
    <x v="13"/>
    <x v="2"/>
    <x v="1"/>
    <n v="1.123E-2"/>
    <x v="7"/>
  </r>
  <r>
    <x v="3"/>
    <x v="13"/>
    <x v="0"/>
    <x v="1"/>
    <n v="1.12273"/>
    <x v="7"/>
  </r>
  <r>
    <x v="3"/>
    <x v="6"/>
    <x v="1"/>
    <x v="1"/>
    <n v="0.46229999999999999"/>
    <x v="7"/>
  </r>
  <r>
    <x v="3"/>
    <x v="6"/>
    <x v="2"/>
    <x v="1"/>
    <n v="6.6E-3"/>
    <x v="7"/>
  </r>
  <r>
    <x v="3"/>
    <x v="6"/>
    <x v="0"/>
    <x v="1"/>
    <n v="0.66042999999999996"/>
    <x v="7"/>
  </r>
  <r>
    <x v="3"/>
    <x v="14"/>
    <x v="1"/>
    <x v="1"/>
    <n v="0.46229999999999999"/>
    <x v="7"/>
  </r>
  <r>
    <x v="3"/>
    <x v="14"/>
    <x v="0"/>
    <x v="1"/>
    <n v="0.66042999999999996"/>
    <x v="7"/>
  </r>
  <r>
    <x v="3"/>
    <x v="15"/>
    <x v="0"/>
    <x v="1"/>
    <n v="0.29749999999999999"/>
    <x v="7"/>
  </r>
  <r>
    <x v="3"/>
    <x v="15"/>
    <x v="9"/>
    <x v="1"/>
    <n v="0.17849999999999999"/>
    <x v="7"/>
  </r>
  <r>
    <x v="3"/>
    <x v="9"/>
    <x v="0"/>
    <x v="1"/>
    <n v="0.48"/>
    <x v="7"/>
  </r>
  <r>
    <x v="3"/>
    <x v="9"/>
    <x v="10"/>
    <x v="1"/>
    <n v="5.2650000000000002E-2"/>
    <x v="7"/>
  </r>
  <r>
    <x v="3"/>
    <x v="9"/>
    <x v="11"/>
    <x v="1"/>
    <n v="0.33600000000000002"/>
    <x v="7"/>
  </r>
  <r>
    <x v="3"/>
    <x v="9"/>
    <x v="12"/>
    <x v="1"/>
    <n v="0.24"/>
    <x v="7"/>
  </r>
  <r>
    <x v="3"/>
    <x v="10"/>
    <x v="0"/>
    <x v="1"/>
    <n v="0.48"/>
    <x v="7"/>
  </r>
  <r>
    <x v="3"/>
    <x v="10"/>
    <x v="10"/>
    <x v="1"/>
    <n v="5.2650000000000002E-2"/>
    <x v="7"/>
  </r>
  <r>
    <x v="3"/>
    <x v="10"/>
    <x v="11"/>
    <x v="1"/>
    <n v="0.33600000000000002"/>
    <x v="7"/>
  </r>
  <r>
    <x v="3"/>
    <x v="10"/>
    <x v="12"/>
    <x v="1"/>
    <n v="0.24"/>
    <x v="7"/>
  </r>
  <r>
    <x v="3"/>
    <x v="16"/>
    <x v="7"/>
    <x v="1"/>
    <n v="7.8589999999999993E-2"/>
    <x v="7"/>
  </r>
  <r>
    <x v="3"/>
    <x v="16"/>
    <x v="8"/>
    <x v="1"/>
    <n v="4.4909999999999999E-2"/>
    <x v="7"/>
  </r>
  <r>
    <x v="3"/>
    <x v="16"/>
    <x v="2"/>
    <x v="1"/>
    <n v="1.123E-2"/>
    <x v="7"/>
  </r>
  <r>
    <x v="3"/>
    <x v="16"/>
    <x v="13"/>
    <x v="1"/>
    <n v="1.123E-2"/>
    <x v="7"/>
  </r>
  <r>
    <x v="3"/>
    <x v="16"/>
    <x v="14"/>
    <x v="1"/>
    <n v="7.8589999999999993E-2"/>
    <x v="7"/>
  </r>
  <r>
    <x v="3"/>
    <x v="16"/>
    <x v="0"/>
    <x v="1"/>
    <n v="1.12273"/>
    <x v="7"/>
  </r>
  <r>
    <x v="3"/>
    <x v="17"/>
    <x v="7"/>
    <x v="1"/>
    <n v="7.8589999999999993E-2"/>
    <x v="7"/>
  </r>
  <r>
    <x v="3"/>
    <x v="17"/>
    <x v="8"/>
    <x v="1"/>
    <n v="4.4909999999999999E-2"/>
    <x v="7"/>
  </r>
  <r>
    <x v="3"/>
    <x v="17"/>
    <x v="2"/>
    <x v="1"/>
    <n v="1.123E-2"/>
    <x v="7"/>
  </r>
  <r>
    <x v="3"/>
    <x v="17"/>
    <x v="13"/>
    <x v="1"/>
    <n v="1.123E-2"/>
    <x v="7"/>
  </r>
  <r>
    <x v="3"/>
    <x v="17"/>
    <x v="14"/>
    <x v="1"/>
    <n v="7.8589999999999993E-2"/>
    <x v="7"/>
  </r>
  <r>
    <x v="3"/>
    <x v="17"/>
    <x v="0"/>
    <x v="1"/>
    <n v="1.12273"/>
    <x v="7"/>
  </r>
  <r>
    <x v="3"/>
    <x v="18"/>
    <x v="7"/>
    <x v="1"/>
    <n v="7.8589999999999993E-2"/>
    <x v="7"/>
  </r>
  <r>
    <x v="3"/>
    <x v="18"/>
    <x v="8"/>
    <x v="1"/>
    <n v="4.4909999999999999E-2"/>
    <x v="7"/>
  </r>
  <r>
    <x v="3"/>
    <x v="18"/>
    <x v="2"/>
    <x v="1"/>
    <n v="1.123E-2"/>
    <x v="7"/>
  </r>
  <r>
    <x v="3"/>
    <x v="18"/>
    <x v="13"/>
    <x v="1"/>
    <n v="1.123E-2"/>
    <x v="7"/>
  </r>
  <r>
    <x v="3"/>
    <x v="18"/>
    <x v="14"/>
    <x v="1"/>
    <n v="7.8589999999999993E-2"/>
    <x v="7"/>
  </r>
  <r>
    <x v="3"/>
    <x v="18"/>
    <x v="0"/>
    <x v="1"/>
    <n v="1.12273"/>
    <x v="7"/>
  </r>
  <r>
    <x v="3"/>
    <x v="19"/>
    <x v="1"/>
    <x v="1"/>
    <n v="0.16181000000000001"/>
    <x v="7"/>
  </r>
  <r>
    <x v="3"/>
    <x v="19"/>
    <x v="7"/>
    <x v="1"/>
    <n v="1.618E-2"/>
    <x v="7"/>
  </r>
  <r>
    <x v="3"/>
    <x v="19"/>
    <x v="8"/>
    <x v="1"/>
    <n v="9.2499999999999995E-3"/>
    <x v="7"/>
  </r>
  <r>
    <x v="3"/>
    <x v="19"/>
    <x v="2"/>
    <x v="1"/>
    <n v="2.31E-3"/>
    <x v="7"/>
  </r>
  <r>
    <x v="3"/>
    <x v="19"/>
    <x v="13"/>
    <x v="1"/>
    <n v="2.31E-3"/>
    <x v="7"/>
  </r>
  <r>
    <x v="3"/>
    <x v="19"/>
    <x v="14"/>
    <x v="1"/>
    <n v="1.618E-2"/>
    <x v="7"/>
  </r>
  <r>
    <x v="3"/>
    <x v="19"/>
    <x v="0"/>
    <x v="1"/>
    <n v="0.23114999999999999"/>
    <x v="7"/>
  </r>
  <r>
    <x v="3"/>
    <x v="20"/>
    <x v="7"/>
    <x v="1"/>
    <n v="7.8589999999999993E-2"/>
    <x v="7"/>
  </r>
  <r>
    <x v="3"/>
    <x v="20"/>
    <x v="8"/>
    <x v="1"/>
    <n v="4.4909999999999999E-2"/>
    <x v="7"/>
  </r>
  <r>
    <x v="3"/>
    <x v="20"/>
    <x v="2"/>
    <x v="1"/>
    <n v="1.123E-2"/>
    <x v="7"/>
  </r>
  <r>
    <x v="3"/>
    <x v="20"/>
    <x v="13"/>
    <x v="1"/>
    <n v="1.123E-2"/>
    <x v="7"/>
  </r>
  <r>
    <x v="3"/>
    <x v="20"/>
    <x v="14"/>
    <x v="1"/>
    <n v="7.8589999999999993E-2"/>
    <x v="7"/>
  </r>
  <r>
    <x v="3"/>
    <x v="20"/>
    <x v="0"/>
    <x v="1"/>
    <n v="1.12273"/>
    <x v="7"/>
  </r>
  <r>
    <x v="3"/>
    <x v="21"/>
    <x v="1"/>
    <x v="1"/>
    <n v="0.16181000000000001"/>
    <x v="7"/>
  </r>
  <r>
    <x v="3"/>
    <x v="21"/>
    <x v="7"/>
    <x v="1"/>
    <n v="1.618E-2"/>
    <x v="7"/>
  </r>
  <r>
    <x v="3"/>
    <x v="21"/>
    <x v="8"/>
    <x v="1"/>
    <n v="9.2499999999999995E-3"/>
    <x v="7"/>
  </r>
  <r>
    <x v="3"/>
    <x v="21"/>
    <x v="2"/>
    <x v="1"/>
    <n v="2.31E-3"/>
    <x v="7"/>
  </r>
  <r>
    <x v="3"/>
    <x v="21"/>
    <x v="0"/>
    <x v="1"/>
    <n v="0.23114999999999999"/>
    <x v="7"/>
  </r>
  <r>
    <x v="3"/>
    <x v="22"/>
    <x v="7"/>
    <x v="1"/>
    <n v="4.1610000000000001E-2"/>
    <x v="7"/>
  </r>
  <r>
    <x v="3"/>
    <x v="22"/>
    <x v="8"/>
    <x v="1"/>
    <n v="2.3779999999999999E-2"/>
    <x v="7"/>
  </r>
  <r>
    <x v="3"/>
    <x v="22"/>
    <x v="2"/>
    <x v="1"/>
    <n v="5.94E-3"/>
    <x v="7"/>
  </r>
  <r>
    <x v="3"/>
    <x v="22"/>
    <x v="0"/>
    <x v="1"/>
    <n v="0.59438999999999997"/>
    <x v="7"/>
  </r>
  <r>
    <x v="3"/>
    <x v="23"/>
    <x v="7"/>
    <x v="1"/>
    <n v="7.8589999999999993E-2"/>
    <x v="7"/>
  </r>
  <r>
    <x v="3"/>
    <x v="23"/>
    <x v="8"/>
    <x v="1"/>
    <n v="4.4909999999999999E-2"/>
    <x v="7"/>
  </r>
  <r>
    <x v="3"/>
    <x v="23"/>
    <x v="2"/>
    <x v="1"/>
    <n v="1.123E-2"/>
    <x v="7"/>
  </r>
  <r>
    <x v="3"/>
    <x v="23"/>
    <x v="0"/>
    <x v="1"/>
    <n v="1.12273"/>
    <x v="7"/>
  </r>
  <r>
    <x v="3"/>
    <x v="24"/>
    <x v="0"/>
    <x v="1"/>
    <n v="0"/>
    <x v="7"/>
  </r>
  <r>
    <x v="3"/>
    <x v="25"/>
    <x v="7"/>
    <x v="1"/>
    <n v="7.8589999999999993E-2"/>
    <x v="7"/>
  </r>
  <r>
    <x v="3"/>
    <x v="25"/>
    <x v="8"/>
    <x v="1"/>
    <n v="4.4909999999999999E-2"/>
    <x v="7"/>
  </r>
  <r>
    <x v="3"/>
    <x v="25"/>
    <x v="2"/>
    <x v="1"/>
    <n v="5.6100000000000004E-3"/>
    <x v="7"/>
  </r>
  <r>
    <x v="3"/>
    <x v="25"/>
    <x v="15"/>
    <x v="1"/>
    <n v="5.6100000000000004E-3"/>
    <x v="7"/>
  </r>
  <r>
    <x v="3"/>
    <x v="25"/>
    <x v="0"/>
    <x v="1"/>
    <n v="1.12273"/>
    <x v="7"/>
  </r>
  <r>
    <x v="3"/>
    <x v="25"/>
    <x v="14"/>
    <x v="1"/>
    <n v="7.8589999999999993E-2"/>
    <x v="7"/>
  </r>
  <r>
    <x v="3"/>
    <x v="26"/>
    <x v="1"/>
    <x v="1"/>
    <n v="0.32361000000000001"/>
    <x v="7"/>
  </r>
  <r>
    <x v="3"/>
    <x v="26"/>
    <x v="7"/>
    <x v="1"/>
    <n v="3.236E-2"/>
    <x v="7"/>
  </r>
  <r>
    <x v="3"/>
    <x v="26"/>
    <x v="8"/>
    <x v="1"/>
    <n v="1.8489999999999999E-2"/>
    <x v="7"/>
  </r>
  <r>
    <x v="3"/>
    <x v="26"/>
    <x v="2"/>
    <x v="1"/>
    <n v="2.31E-3"/>
    <x v="7"/>
  </r>
  <r>
    <x v="3"/>
    <x v="26"/>
    <x v="15"/>
    <x v="1"/>
    <n v="2.31E-3"/>
    <x v="7"/>
  </r>
  <r>
    <x v="3"/>
    <x v="26"/>
    <x v="0"/>
    <x v="1"/>
    <n v="0.46229999999999999"/>
    <x v="7"/>
  </r>
  <r>
    <x v="3"/>
    <x v="26"/>
    <x v="14"/>
    <x v="1"/>
    <n v="3.236E-2"/>
    <x v="7"/>
  </r>
  <r>
    <x v="3"/>
    <x v="27"/>
    <x v="0"/>
    <x v="1"/>
    <n v="2.4399999999999999E-3"/>
    <x v="7"/>
  </r>
  <r>
    <x v="3"/>
    <x v="28"/>
    <x v="0"/>
    <x v="1"/>
    <n v="0"/>
    <x v="7"/>
  </r>
  <r>
    <x v="3"/>
    <x v="29"/>
    <x v="7"/>
    <x v="1"/>
    <n v="7.8589999999999993E-2"/>
    <x v="7"/>
  </r>
  <r>
    <x v="3"/>
    <x v="29"/>
    <x v="8"/>
    <x v="1"/>
    <n v="4.4909999999999999E-2"/>
    <x v="7"/>
  </r>
  <r>
    <x v="3"/>
    <x v="29"/>
    <x v="16"/>
    <x v="1"/>
    <n v="5.6100000000000004E-3"/>
    <x v="7"/>
  </r>
  <r>
    <x v="3"/>
    <x v="29"/>
    <x v="17"/>
    <x v="1"/>
    <n v="5.6100000000000004E-3"/>
    <x v="7"/>
  </r>
  <r>
    <x v="3"/>
    <x v="29"/>
    <x v="18"/>
    <x v="1"/>
    <n v="5.6100000000000004E-3"/>
    <x v="7"/>
  </r>
  <r>
    <x v="3"/>
    <x v="29"/>
    <x v="2"/>
    <x v="1"/>
    <n v="5.6100000000000004E-3"/>
    <x v="7"/>
  </r>
  <r>
    <x v="3"/>
    <x v="29"/>
    <x v="15"/>
    <x v="1"/>
    <n v="5.6100000000000004E-3"/>
    <x v="7"/>
  </r>
  <r>
    <x v="3"/>
    <x v="29"/>
    <x v="0"/>
    <x v="1"/>
    <n v="1.12273"/>
    <x v="7"/>
  </r>
  <r>
    <x v="3"/>
    <x v="30"/>
    <x v="0"/>
    <x v="1"/>
    <n v="4.0600000000000002E-3"/>
    <x v="7"/>
  </r>
  <r>
    <x v="3"/>
    <x v="31"/>
    <x v="7"/>
    <x v="1"/>
    <n v="7.8589999999999993E-2"/>
    <x v="7"/>
  </r>
  <r>
    <x v="3"/>
    <x v="31"/>
    <x v="8"/>
    <x v="1"/>
    <n v="4.4909999999999999E-2"/>
    <x v="7"/>
  </r>
  <r>
    <x v="3"/>
    <x v="31"/>
    <x v="16"/>
    <x v="1"/>
    <n v="5.6100000000000004E-3"/>
    <x v="7"/>
  </r>
  <r>
    <x v="3"/>
    <x v="31"/>
    <x v="17"/>
    <x v="1"/>
    <n v="5.6100000000000004E-3"/>
    <x v="7"/>
  </r>
  <r>
    <x v="3"/>
    <x v="31"/>
    <x v="18"/>
    <x v="1"/>
    <n v="5.6100000000000004E-3"/>
    <x v="7"/>
  </r>
  <r>
    <x v="3"/>
    <x v="31"/>
    <x v="2"/>
    <x v="1"/>
    <n v="5.6100000000000004E-3"/>
    <x v="7"/>
  </r>
  <r>
    <x v="3"/>
    <x v="31"/>
    <x v="15"/>
    <x v="1"/>
    <n v="5.6100000000000004E-3"/>
    <x v="7"/>
  </r>
  <r>
    <x v="3"/>
    <x v="31"/>
    <x v="0"/>
    <x v="1"/>
    <n v="1.12273"/>
    <x v="7"/>
  </r>
  <r>
    <x v="4"/>
    <x v="33"/>
    <x v="0"/>
    <x v="1"/>
    <n v="0"/>
    <x v="7"/>
  </r>
  <r>
    <x v="5"/>
    <x v="33"/>
    <x v="0"/>
    <x v="1"/>
    <n v="0"/>
    <x v="7"/>
  </r>
  <r>
    <x v="6"/>
    <x v="0"/>
    <x v="0"/>
    <x v="0"/>
    <n v="1.4789999999999999E-2"/>
    <x v="7"/>
  </r>
  <r>
    <x v="6"/>
    <x v="1"/>
    <x v="0"/>
    <x v="0"/>
    <n v="1.4789999999999999E-2"/>
    <x v="7"/>
  </r>
  <r>
    <x v="6"/>
    <x v="2"/>
    <x v="0"/>
    <x v="0"/>
    <n v="8.7000000000000001E-4"/>
    <x v="7"/>
  </r>
  <r>
    <x v="6"/>
    <x v="3"/>
    <x v="0"/>
    <x v="0"/>
    <n v="3.7799999999999999E-3"/>
    <x v="7"/>
  </r>
  <r>
    <x v="6"/>
    <x v="4"/>
    <x v="0"/>
    <x v="0"/>
    <n v="3.7799999999999999E-3"/>
    <x v="7"/>
  </r>
  <r>
    <x v="6"/>
    <x v="5"/>
    <x v="0"/>
    <x v="0"/>
    <n v="8.7000000000000001E-4"/>
    <x v="7"/>
  </r>
  <r>
    <x v="7"/>
    <x v="33"/>
    <x v="0"/>
    <x v="1"/>
    <n v="0"/>
    <x v="7"/>
  </r>
  <r>
    <x v="8"/>
    <x v="34"/>
    <x v="1"/>
    <x v="1"/>
    <n v="5.6860000000000001E-2"/>
    <x v="7"/>
  </r>
  <r>
    <x v="8"/>
    <x v="34"/>
    <x v="7"/>
    <x v="1"/>
    <n v="5.6899999999999997E-3"/>
    <x v="7"/>
  </r>
  <r>
    <x v="8"/>
    <x v="34"/>
    <x v="8"/>
    <x v="1"/>
    <n v="3.2499999999999999E-3"/>
    <x v="7"/>
  </r>
  <r>
    <x v="8"/>
    <x v="34"/>
    <x v="2"/>
    <x v="1"/>
    <n v="8.0999999999999996E-4"/>
    <x v="7"/>
  </r>
  <r>
    <x v="8"/>
    <x v="34"/>
    <x v="0"/>
    <x v="1"/>
    <n v="8.1229999999999997E-2"/>
    <x v="7"/>
  </r>
  <r>
    <x v="8"/>
    <x v="6"/>
    <x v="1"/>
    <x v="1"/>
    <n v="3.9800000000000002E-2"/>
    <x v="7"/>
  </r>
  <r>
    <x v="8"/>
    <x v="6"/>
    <x v="2"/>
    <x v="1"/>
    <n v="5.6999999999999998E-4"/>
    <x v="7"/>
  </r>
  <r>
    <x v="8"/>
    <x v="6"/>
    <x v="0"/>
    <x v="1"/>
    <n v="5.6860000000000001E-2"/>
    <x v="7"/>
  </r>
  <r>
    <x v="8"/>
    <x v="14"/>
    <x v="1"/>
    <x v="1"/>
    <n v="3.9800000000000002E-2"/>
    <x v="7"/>
  </r>
  <r>
    <x v="8"/>
    <x v="14"/>
    <x v="0"/>
    <x v="1"/>
    <n v="5.6860000000000001E-2"/>
    <x v="7"/>
  </r>
  <r>
    <x v="8"/>
    <x v="15"/>
    <x v="0"/>
    <x v="1"/>
    <n v="3.3750000000000002E-2"/>
    <x v="7"/>
  </r>
  <r>
    <x v="8"/>
    <x v="15"/>
    <x v="9"/>
    <x v="1"/>
    <n v="2.0250000000000001E-2"/>
    <x v="7"/>
  </r>
  <r>
    <x v="8"/>
    <x v="9"/>
    <x v="0"/>
    <x v="1"/>
    <n v="4.4999999999999998E-2"/>
    <x v="7"/>
  </r>
  <r>
    <x v="8"/>
    <x v="9"/>
    <x v="11"/>
    <x v="1"/>
    <n v="3.15E-2"/>
    <x v="7"/>
  </r>
  <r>
    <x v="8"/>
    <x v="9"/>
    <x v="12"/>
    <x v="1"/>
    <n v="2.2499999999999999E-2"/>
    <x v="7"/>
  </r>
  <r>
    <x v="8"/>
    <x v="10"/>
    <x v="0"/>
    <x v="1"/>
    <n v="4.4999999999999998E-2"/>
    <x v="7"/>
  </r>
  <r>
    <x v="8"/>
    <x v="10"/>
    <x v="11"/>
    <x v="1"/>
    <n v="3.15E-2"/>
    <x v="7"/>
  </r>
  <r>
    <x v="8"/>
    <x v="10"/>
    <x v="12"/>
    <x v="1"/>
    <n v="2.2499999999999999E-2"/>
    <x v="7"/>
  </r>
  <r>
    <x v="8"/>
    <x v="16"/>
    <x v="1"/>
    <x v="1"/>
    <n v="5.6860000000000001E-2"/>
    <x v="7"/>
  </r>
  <r>
    <x v="8"/>
    <x v="16"/>
    <x v="7"/>
    <x v="1"/>
    <n v="5.6899999999999997E-3"/>
    <x v="7"/>
  </r>
  <r>
    <x v="8"/>
    <x v="16"/>
    <x v="8"/>
    <x v="1"/>
    <n v="3.2499999999999999E-3"/>
    <x v="7"/>
  </r>
  <r>
    <x v="8"/>
    <x v="16"/>
    <x v="2"/>
    <x v="1"/>
    <n v="8.0999999999999996E-4"/>
    <x v="7"/>
  </r>
  <r>
    <x v="8"/>
    <x v="16"/>
    <x v="0"/>
    <x v="1"/>
    <n v="8.1229999999999997E-2"/>
    <x v="7"/>
  </r>
  <r>
    <x v="8"/>
    <x v="17"/>
    <x v="1"/>
    <x v="1"/>
    <n v="5.6860000000000001E-2"/>
    <x v="7"/>
  </r>
  <r>
    <x v="8"/>
    <x v="17"/>
    <x v="7"/>
    <x v="1"/>
    <n v="5.6899999999999997E-3"/>
    <x v="7"/>
  </r>
  <r>
    <x v="8"/>
    <x v="17"/>
    <x v="8"/>
    <x v="1"/>
    <n v="3.2499999999999999E-3"/>
    <x v="7"/>
  </r>
  <r>
    <x v="8"/>
    <x v="17"/>
    <x v="2"/>
    <x v="1"/>
    <n v="8.0999999999999996E-4"/>
    <x v="7"/>
  </r>
  <r>
    <x v="8"/>
    <x v="17"/>
    <x v="0"/>
    <x v="1"/>
    <n v="8.1229999999999997E-2"/>
    <x v="7"/>
  </r>
  <r>
    <x v="8"/>
    <x v="35"/>
    <x v="1"/>
    <x v="1"/>
    <n v="5.6860000000000001E-2"/>
    <x v="7"/>
  </r>
  <r>
    <x v="8"/>
    <x v="35"/>
    <x v="7"/>
    <x v="1"/>
    <n v="5.6899999999999997E-3"/>
    <x v="7"/>
  </r>
  <r>
    <x v="8"/>
    <x v="35"/>
    <x v="8"/>
    <x v="1"/>
    <n v="3.2499999999999999E-3"/>
    <x v="7"/>
  </r>
  <r>
    <x v="8"/>
    <x v="35"/>
    <x v="2"/>
    <x v="1"/>
    <n v="8.0999999999999996E-4"/>
    <x v="7"/>
  </r>
  <r>
    <x v="8"/>
    <x v="35"/>
    <x v="0"/>
    <x v="1"/>
    <n v="8.1229999999999997E-2"/>
    <x v="7"/>
  </r>
  <r>
    <x v="8"/>
    <x v="20"/>
    <x v="1"/>
    <x v="1"/>
    <n v="5.6860000000000001E-2"/>
    <x v="7"/>
  </r>
  <r>
    <x v="8"/>
    <x v="20"/>
    <x v="7"/>
    <x v="1"/>
    <n v="5.6899999999999997E-3"/>
    <x v="7"/>
  </r>
  <r>
    <x v="8"/>
    <x v="20"/>
    <x v="8"/>
    <x v="1"/>
    <n v="3.2499999999999999E-3"/>
    <x v="7"/>
  </r>
  <r>
    <x v="8"/>
    <x v="20"/>
    <x v="2"/>
    <x v="1"/>
    <n v="8.0999999999999996E-4"/>
    <x v="7"/>
  </r>
  <r>
    <x v="8"/>
    <x v="20"/>
    <x v="0"/>
    <x v="1"/>
    <n v="8.1229999999999997E-2"/>
    <x v="7"/>
  </r>
  <r>
    <x v="8"/>
    <x v="36"/>
    <x v="1"/>
    <x v="1"/>
    <n v="1.137E-2"/>
    <x v="7"/>
  </r>
  <r>
    <x v="8"/>
    <x v="36"/>
    <x v="7"/>
    <x v="1"/>
    <n v="1.14E-3"/>
    <x v="7"/>
  </r>
  <r>
    <x v="8"/>
    <x v="36"/>
    <x v="8"/>
    <x v="1"/>
    <n v="6.4999999999999997E-4"/>
    <x v="7"/>
  </r>
  <r>
    <x v="8"/>
    <x v="36"/>
    <x v="2"/>
    <x v="1"/>
    <n v="1.6000000000000001E-4"/>
    <x v="7"/>
  </r>
  <r>
    <x v="8"/>
    <x v="36"/>
    <x v="0"/>
    <x v="1"/>
    <n v="1.6250000000000001E-2"/>
    <x v="7"/>
  </r>
  <r>
    <x v="8"/>
    <x v="24"/>
    <x v="0"/>
    <x v="1"/>
    <n v="0"/>
    <x v="7"/>
  </r>
  <r>
    <x v="8"/>
    <x v="37"/>
    <x v="1"/>
    <x v="1"/>
    <n v="5.6860000000000001E-2"/>
    <x v="7"/>
  </r>
  <r>
    <x v="8"/>
    <x v="37"/>
    <x v="7"/>
    <x v="1"/>
    <n v="5.6899999999999997E-3"/>
    <x v="7"/>
  </r>
  <r>
    <x v="8"/>
    <x v="37"/>
    <x v="8"/>
    <x v="1"/>
    <n v="3.2499999999999999E-3"/>
    <x v="7"/>
  </r>
  <r>
    <x v="8"/>
    <x v="37"/>
    <x v="16"/>
    <x v="1"/>
    <n v="4.0999999999999999E-4"/>
    <x v="7"/>
  </r>
  <r>
    <x v="8"/>
    <x v="37"/>
    <x v="2"/>
    <x v="1"/>
    <n v="4.0999999999999999E-4"/>
    <x v="7"/>
  </r>
  <r>
    <x v="8"/>
    <x v="37"/>
    <x v="0"/>
    <x v="1"/>
    <n v="8.1229999999999997E-2"/>
    <x v="7"/>
  </r>
  <r>
    <x v="8"/>
    <x v="38"/>
    <x v="0"/>
    <x v="1"/>
    <n v="8.1229999999999997E-2"/>
    <x v="7"/>
  </r>
  <r>
    <x v="8"/>
    <x v="32"/>
    <x v="0"/>
    <x v="1"/>
    <n v="3.3750000000000002E-2"/>
    <x v="7"/>
  </r>
  <r>
    <x v="9"/>
    <x v="7"/>
    <x v="0"/>
    <x v="1"/>
    <n v="0.24179999999999999"/>
    <x v="7"/>
  </r>
  <r>
    <x v="9"/>
    <x v="9"/>
    <x v="0"/>
    <x v="1"/>
    <n v="0.27900000000000003"/>
    <x v="7"/>
  </r>
  <r>
    <x v="9"/>
    <x v="9"/>
    <x v="4"/>
    <x v="1"/>
    <n v="1.7000000000000001E-2"/>
    <x v="7"/>
  </r>
  <r>
    <x v="9"/>
    <x v="9"/>
    <x v="5"/>
    <x v="1"/>
    <n v="0.1116"/>
    <x v="7"/>
  </r>
  <r>
    <x v="9"/>
    <x v="9"/>
    <x v="6"/>
    <x v="1"/>
    <n v="5.5800000000000002E-2"/>
    <x v="7"/>
  </r>
  <r>
    <x v="9"/>
    <x v="10"/>
    <x v="0"/>
    <x v="1"/>
    <n v="0.34875"/>
    <x v="7"/>
  </r>
  <r>
    <x v="9"/>
    <x v="10"/>
    <x v="5"/>
    <x v="1"/>
    <n v="0.13950000000000001"/>
    <x v="7"/>
  </r>
  <r>
    <x v="9"/>
    <x v="10"/>
    <x v="6"/>
    <x v="1"/>
    <n v="6.9750000000000006E-2"/>
    <x v="7"/>
  </r>
  <r>
    <x v="10"/>
    <x v="39"/>
    <x v="19"/>
    <x v="1"/>
    <n v="0.3906"/>
    <x v="7"/>
  </r>
  <r>
    <x v="10"/>
    <x v="39"/>
    <x v="20"/>
    <x v="1"/>
    <n v="0.20924999999999999"/>
    <x v="7"/>
  </r>
  <r>
    <x v="10"/>
    <x v="39"/>
    <x v="0"/>
    <x v="1"/>
    <n v="0.69750000000000001"/>
    <x v="7"/>
  </r>
  <r>
    <x v="10"/>
    <x v="6"/>
    <x v="1"/>
    <x v="1"/>
    <n v="2.6950000000000002E-2"/>
    <x v="7"/>
  </r>
  <r>
    <x v="10"/>
    <x v="6"/>
    <x v="2"/>
    <x v="1"/>
    <n v="3.8000000000000002E-4"/>
    <x v="7"/>
  </r>
  <r>
    <x v="10"/>
    <x v="6"/>
    <x v="21"/>
    <x v="1"/>
    <n v="4.2399999999999998E-3"/>
    <x v="7"/>
  </r>
  <r>
    <x v="10"/>
    <x v="6"/>
    <x v="0"/>
    <x v="1"/>
    <n v="3.85E-2"/>
    <x v="7"/>
  </r>
  <r>
    <x v="10"/>
    <x v="14"/>
    <x v="1"/>
    <x v="1"/>
    <n v="0.13475000000000001"/>
    <x v="7"/>
  </r>
  <r>
    <x v="10"/>
    <x v="14"/>
    <x v="2"/>
    <x v="1"/>
    <n v="1.9300000000000001E-3"/>
    <x v="7"/>
  </r>
  <r>
    <x v="10"/>
    <x v="14"/>
    <x v="21"/>
    <x v="1"/>
    <n v="2.1170000000000001E-2"/>
    <x v="7"/>
  </r>
  <r>
    <x v="10"/>
    <x v="14"/>
    <x v="0"/>
    <x v="1"/>
    <n v="0.1925"/>
    <x v="7"/>
  </r>
  <r>
    <x v="10"/>
    <x v="7"/>
    <x v="0"/>
    <x v="1"/>
    <n v="0.35339999999999999"/>
    <x v="7"/>
  </r>
  <r>
    <x v="10"/>
    <x v="8"/>
    <x v="0"/>
    <x v="1"/>
    <n v="4.65E-2"/>
    <x v="7"/>
  </r>
  <r>
    <x v="10"/>
    <x v="8"/>
    <x v="3"/>
    <x v="1"/>
    <n v="4.6499999999999996E-3"/>
    <x v="7"/>
  </r>
  <r>
    <x v="10"/>
    <x v="15"/>
    <x v="0"/>
    <x v="1"/>
    <n v="0.23250000000000001"/>
    <x v="7"/>
  </r>
  <r>
    <x v="10"/>
    <x v="15"/>
    <x v="22"/>
    <x v="1"/>
    <n v="9.2999999999999999E-2"/>
    <x v="7"/>
  </r>
  <r>
    <x v="10"/>
    <x v="15"/>
    <x v="23"/>
    <x v="1"/>
    <n v="4.65E-2"/>
    <x v="7"/>
  </r>
  <r>
    <x v="10"/>
    <x v="15"/>
    <x v="24"/>
    <x v="1"/>
    <n v="2.325E-2"/>
    <x v="7"/>
  </r>
  <r>
    <x v="10"/>
    <x v="15"/>
    <x v="25"/>
    <x v="1"/>
    <n v="2.32E-3"/>
    <x v="7"/>
  </r>
  <r>
    <x v="10"/>
    <x v="9"/>
    <x v="0"/>
    <x v="1"/>
    <n v="0.51149999999999995"/>
    <x v="7"/>
  </r>
  <r>
    <x v="10"/>
    <x v="9"/>
    <x v="4"/>
    <x v="1"/>
    <n v="1.7000000000000001E-2"/>
    <x v="7"/>
  </r>
  <r>
    <x v="10"/>
    <x v="9"/>
    <x v="5"/>
    <x v="1"/>
    <n v="0.2046"/>
    <x v="7"/>
  </r>
  <r>
    <x v="10"/>
    <x v="9"/>
    <x v="6"/>
    <x v="1"/>
    <n v="0.1023"/>
    <x v="7"/>
  </r>
  <r>
    <x v="10"/>
    <x v="10"/>
    <x v="0"/>
    <x v="1"/>
    <n v="0.93"/>
    <x v="7"/>
  </r>
  <r>
    <x v="10"/>
    <x v="10"/>
    <x v="26"/>
    <x v="1"/>
    <n v="3.9759999999999997E-2"/>
    <x v="7"/>
  </r>
  <r>
    <x v="10"/>
    <x v="10"/>
    <x v="5"/>
    <x v="1"/>
    <n v="0.372"/>
    <x v="7"/>
  </r>
  <r>
    <x v="10"/>
    <x v="10"/>
    <x v="6"/>
    <x v="1"/>
    <n v="0.186"/>
    <x v="7"/>
  </r>
  <r>
    <x v="10"/>
    <x v="10"/>
    <x v="27"/>
    <x v="1"/>
    <n v="4.65E-2"/>
    <x v="7"/>
  </r>
  <r>
    <x v="10"/>
    <x v="10"/>
    <x v="28"/>
    <x v="1"/>
    <n v="6.9800000000000001E-3"/>
    <x v="7"/>
  </r>
  <r>
    <x v="11"/>
    <x v="34"/>
    <x v="0"/>
    <x v="1"/>
    <n v="1E-4"/>
    <x v="7"/>
  </r>
  <r>
    <x v="11"/>
    <x v="33"/>
    <x v="0"/>
    <x v="1"/>
    <n v="1E-4"/>
    <x v="7"/>
  </r>
  <r>
    <x v="11"/>
    <x v="16"/>
    <x v="0"/>
    <x v="1"/>
    <n v="1E-4"/>
    <x v="7"/>
  </r>
  <r>
    <x v="11"/>
    <x v="17"/>
    <x v="0"/>
    <x v="1"/>
    <n v="1E-4"/>
    <x v="7"/>
  </r>
  <r>
    <x v="11"/>
    <x v="35"/>
    <x v="0"/>
    <x v="1"/>
    <n v="1E-4"/>
    <x v="7"/>
  </r>
  <r>
    <x v="11"/>
    <x v="20"/>
    <x v="0"/>
    <x v="1"/>
    <n v="1E-4"/>
    <x v="7"/>
  </r>
  <r>
    <x v="11"/>
    <x v="36"/>
    <x v="0"/>
    <x v="1"/>
    <n v="1E-4"/>
    <x v="7"/>
  </r>
  <r>
    <x v="11"/>
    <x v="24"/>
    <x v="0"/>
    <x v="1"/>
    <n v="0"/>
    <x v="7"/>
  </r>
  <r>
    <x v="11"/>
    <x v="40"/>
    <x v="29"/>
    <x v="1"/>
    <n v="1.09E-3"/>
    <x v="7"/>
  </r>
  <r>
    <x v="11"/>
    <x v="40"/>
    <x v="30"/>
    <x v="1"/>
    <n v="1.09E-3"/>
    <x v="7"/>
  </r>
  <r>
    <x v="11"/>
    <x v="40"/>
    <x v="31"/>
    <x v="1"/>
    <n v="3.6000000000000002E-4"/>
    <x v="7"/>
  </r>
  <r>
    <x v="11"/>
    <x v="40"/>
    <x v="32"/>
    <x v="1"/>
    <n v="3.6000000000000002E-4"/>
    <x v="7"/>
  </r>
  <r>
    <x v="11"/>
    <x v="40"/>
    <x v="33"/>
    <x v="1"/>
    <n v="3.4000000000000002E-4"/>
    <x v="7"/>
  </r>
  <r>
    <x v="11"/>
    <x v="40"/>
    <x v="34"/>
    <x v="1"/>
    <n v="3.2000000000000003E-4"/>
    <x v="7"/>
  </r>
  <r>
    <x v="11"/>
    <x v="40"/>
    <x v="0"/>
    <x v="1"/>
    <n v="1.99E-3"/>
    <x v="7"/>
  </r>
  <r>
    <x v="11"/>
    <x v="37"/>
    <x v="0"/>
    <x v="1"/>
    <n v="1E-4"/>
    <x v="7"/>
  </r>
  <r>
    <x v="11"/>
    <x v="29"/>
    <x v="0"/>
    <x v="1"/>
    <n v="1E-4"/>
    <x v="7"/>
  </r>
  <r>
    <x v="11"/>
    <x v="30"/>
    <x v="0"/>
    <x v="1"/>
    <n v="6.4999999999999997E-3"/>
    <x v="7"/>
  </r>
  <r>
    <x v="11"/>
    <x v="38"/>
    <x v="0"/>
    <x v="1"/>
    <n v="1E-4"/>
    <x v="7"/>
  </r>
  <r>
    <x v="11"/>
    <x v="41"/>
    <x v="29"/>
    <x v="1"/>
    <n v="1.5389999999999999E-2"/>
    <x v="7"/>
  </r>
  <r>
    <x v="11"/>
    <x v="41"/>
    <x v="30"/>
    <x v="1"/>
    <n v="1.5389999999999999E-2"/>
    <x v="7"/>
  </r>
  <r>
    <x v="11"/>
    <x v="41"/>
    <x v="31"/>
    <x v="1"/>
    <n v="5.0400000000000002E-3"/>
    <x v="7"/>
  </r>
  <r>
    <x v="11"/>
    <x v="41"/>
    <x v="32"/>
    <x v="1"/>
    <n v="5.0400000000000002E-3"/>
    <x v="7"/>
  </r>
  <r>
    <x v="11"/>
    <x v="41"/>
    <x v="33"/>
    <x v="1"/>
    <n v="4.7600000000000003E-3"/>
    <x v="7"/>
  </r>
  <r>
    <x v="11"/>
    <x v="41"/>
    <x v="34"/>
    <x v="1"/>
    <n v="4.4799999999999996E-3"/>
    <x v="7"/>
  </r>
  <r>
    <x v="11"/>
    <x v="41"/>
    <x v="0"/>
    <x v="1"/>
    <n v="2.7990000000000001E-2"/>
    <x v="7"/>
  </r>
  <r>
    <x v="11"/>
    <x v="42"/>
    <x v="29"/>
    <x v="1"/>
    <n v="1.5389999999999999E-2"/>
    <x v="7"/>
  </r>
  <r>
    <x v="11"/>
    <x v="42"/>
    <x v="30"/>
    <x v="1"/>
    <n v="1.5389999999999999E-2"/>
    <x v="7"/>
  </r>
  <r>
    <x v="11"/>
    <x v="42"/>
    <x v="31"/>
    <x v="1"/>
    <n v="5.0400000000000002E-3"/>
    <x v="7"/>
  </r>
  <r>
    <x v="11"/>
    <x v="42"/>
    <x v="32"/>
    <x v="1"/>
    <n v="5.0400000000000002E-3"/>
    <x v="7"/>
  </r>
  <r>
    <x v="11"/>
    <x v="42"/>
    <x v="33"/>
    <x v="1"/>
    <n v="4.7600000000000003E-3"/>
    <x v="7"/>
  </r>
  <r>
    <x v="11"/>
    <x v="42"/>
    <x v="34"/>
    <x v="1"/>
    <n v="4.4799999999999996E-3"/>
    <x v="7"/>
  </r>
  <r>
    <x v="11"/>
    <x v="42"/>
    <x v="0"/>
    <x v="1"/>
    <n v="2.7990000000000001E-2"/>
    <x v="7"/>
  </r>
  <r>
    <x v="11"/>
    <x v="43"/>
    <x v="29"/>
    <x v="1"/>
    <n v="1.5389999999999999E-2"/>
    <x v="7"/>
  </r>
  <r>
    <x v="11"/>
    <x v="43"/>
    <x v="30"/>
    <x v="1"/>
    <n v="1.5389999999999999E-2"/>
    <x v="7"/>
  </r>
  <r>
    <x v="11"/>
    <x v="43"/>
    <x v="31"/>
    <x v="1"/>
    <n v="5.0400000000000002E-3"/>
    <x v="7"/>
  </r>
  <r>
    <x v="11"/>
    <x v="43"/>
    <x v="32"/>
    <x v="1"/>
    <n v="5.0400000000000002E-3"/>
    <x v="7"/>
  </r>
  <r>
    <x v="11"/>
    <x v="43"/>
    <x v="33"/>
    <x v="1"/>
    <n v="4.7600000000000003E-3"/>
    <x v="7"/>
  </r>
  <r>
    <x v="11"/>
    <x v="43"/>
    <x v="34"/>
    <x v="1"/>
    <n v="4.4799999999999996E-3"/>
    <x v="7"/>
  </r>
  <r>
    <x v="11"/>
    <x v="43"/>
    <x v="0"/>
    <x v="1"/>
    <n v="2.7990000000000001E-2"/>
    <x v="7"/>
  </r>
  <r>
    <x v="11"/>
    <x v="0"/>
    <x v="35"/>
    <x v="1"/>
    <n v="1.01E-3"/>
    <x v="7"/>
  </r>
  <r>
    <x v="11"/>
    <x v="0"/>
    <x v="36"/>
    <x v="1"/>
    <n v="3.3E-4"/>
    <x v="7"/>
  </r>
  <r>
    <x v="11"/>
    <x v="0"/>
    <x v="37"/>
    <x v="1"/>
    <n v="3.1E-4"/>
    <x v="7"/>
  </r>
  <r>
    <x v="11"/>
    <x v="0"/>
    <x v="0"/>
    <x v="1"/>
    <n v="1.8400000000000001E-3"/>
    <x v="7"/>
  </r>
  <r>
    <x v="11"/>
    <x v="1"/>
    <x v="35"/>
    <x v="1"/>
    <n v="1.01E-3"/>
    <x v="7"/>
  </r>
  <r>
    <x v="11"/>
    <x v="1"/>
    <x v="36"/>
    <x v="1"/>
    <n v="3.3E-4"/>
    <x v="7"/>
  </r>
  <r>
    <x v="11"/>
    <x v="1"/>
    <x v="37"/>
    <x v="1"/>
    <n v="3.1E-4"/>
    <x v="7"/>
  </r>
  <r>
    <x v="11"/>
    <x v="1"/>
    <x v="0"/>
    <x v="1"/>
    <n v="1.8400000000000001E-3"/>
    <x v="7"/>
  </r>
  <r>
    <x v="11"/>
    <x v="2"/>
    <x v="38"/>
    <x v="1"/>
    <n v="6.0449999999999997E-2"/>
    <x v="7"/>
  </r>
  <r>
    <x v="11"/>
    <x v="2"/>
    <x v="39"/>
    <x v="1"/>
    <n v="3.7199999999999997E-2"/>
    <x v="7"/>
  </r>
  <r>
    <x v="11"/>
    <x v="2"/>
    <x v="40"/>
    <x v="1"/>
    <n v="1.4880000000000001E-2"/>
    <x v="7"/>
  </r>
  <r>
    <x v="11"/>
    <x v="2"/>
    <x v="0"/>
    <x v="1"/>
    <n v="0.186"/>
    <x v="7"/>
  </r>
  <r>
    <x v="11"/>
    <x v="3"/>
    <x v="29"/>
    <x v="1"/>
    <n v="1.01E-3"/>
    <x v="7"/>
  </r>
  <r>
    <x v="11"/>
    <x v="3"/>
    <x v="30"/>
    <x v="1"/>
    <n v="1.01E-3"/>
    <x v="7"/>
  </r>
  <r>
    <x v="11"/>
    <x v="3"/>
    <x v="31"/>
    <x v="1"/>
    <n v="3.3E-4"/>
    <x v="7"/>
  </r>
  <r>
    <x v="11"/>
    <x v="3"/>
    <x v="32"/>
    <x v="1"/>
    <n v="3.3E-4"/>
    <x v="7"/>
  </r>
  <r>
    <x v="11"/>
    <x v="3"/>
    <x v="33"/>
    <x v="1"/>
    <n v="3.1E-4"/>
    <x v="7"/>
  </r>
  <r>
    <x v="11"/>
    <x v="3"/>
    <x v="34"/>
    <x v="1"/>
    <n v="2.9E-4"/>
    <x v="7"/>
  </r>
  <r>
    <x v="11"/>
    <x v="3"/>
    <x v="0"/>
    <x v="1"/>
    <n v="1.8400000000000001E-3"/>
    <x v="7"/>
  </r>
  <r>
    <x v="11"/>
    <x v="4"/>
    <x v="29"/>
    <x v="1"/>
    <n v="1.01E-3"/>
    <x v="7"/>
  </r>
  <r>
    <x v="11"/>
    <x v="4"/>
    <x v="30"/>
    <x v="1"/>
    <n v="1.01E-3"/>
    <x v="7"/>
  </r>
  <r>
    <x v="11"/>
    <x v="4"/>
    <x v="31"/>
    <x v="1"/>
    <n v="3.3E-4"/>
    <x v="7"/>
  </r>
  <r>
    <x v="11"/>
    <x v="4"/>
    <x v="32"/>
    <x v="1"/>
    <n v="3.3E-4"/>
    <x v="7"/>
  </r>
  <r>
    <x v="11"/>
    <x v="4"/>
    <x v="33"/>
    <x v="1"/>
    <n v="3.1E-4"/>
    <x v="7"/>
  </r>
  <r>
    <x v="11"/>
    <x v="4"/>
    <x v="34"/>
    <x v="1"/>
    <n v="2.9E-4"/>
    <x v="7"/>
  </r>
  <r>
    <x v="11"/>
    <x v="4"/>
    <x v="0"/>
    <x v="1"/>
    <n v="1.8400000000000001E-3"/>
    <x v="7"/>
  </r>
  <r>
    <x v="11"/>
    <x v="5"/>
    <x v="41"/>
    <x v="1"/>
    <n v="5.3699999999999998E-3"/>
    <x v="7"/>
  </r>
  <r>
    <x v="11"/>
    <x v="5"/>
    <x v="42"/>
    <x v="1"/>
    <n v="3.5799999999999998E-3"/>
    <x v="7"/>
  </r>
  <r>
    <x v="11"/>
    <x v="5"/>
    <x v="43"/>
    <x v="1"/>
    <n v="1.7899999999999999E-3"/>
    <x v="7"/>
  </r>
  <r>
    <x v="11"/>
    <x v="5"/>
    <x v="0"/>
    <x v="1"/>
    <n v="5.9699999999999996E-3"/>
    <x v="7"/>
  </r>
  <r>
    <x v="12"/>
    <x v="34"/>
    <x v="0"/>
    <x v="1"/>
    <n v="5.0000000000000001E-4"/>
    <x v="7"/>
  </r>
  <r>
    <x v="12"/>
    <x v="33"/>
    <x v="0"/>
    <x v="1"/>
    <n v="5.0000000000000001E-4"/>
    <x v="7"/>
  </r>
  <r>
    <x v="12"/>
    <x v="44"/>
    <x v="44"/>
    <x v="1"/>
    <n v="0.26845000000000002"/>
    <x v="7"/>
  </r>
  <r>
    <x v="12"/>
    <x v="44"/>
    <x v="45"/>
    <x v="1"/>
    <n v="0"/>
    <x v="7"/>
  </r>
  <r>
    <x v="12"/>
    <x v="44"/>
    <x v="0"/>
    <x v="1"/>
    <n v="1.92042"/>
    <x v="7"/>
  </r>
  <r>
    <x v="12"/>
    <x v="16"/>
    <x v="0"/>
    <x v="1"/>
    <n v="5.0000000000000001E-4"/>
    <x v="7"/>
  </r>
  <r>
    <x v="12"/>
    <x v="17"/>
    <x v="0"/>
    <x v="1"/>
    <n v="5.0000000000000001E-4"/>
    <x v="7"/>
  </r>
  <r>
    <x v="12"/>
    <x v="35"/>
    <x v="0"/>
    <x v="1"/>
    <n v="5.0000000000000001E-4"/>
    <x v="7"/>
  </r>
  <r>
    <x v="12"/>
    <x v="20"/>
    <x v="0"/>
    <x v="1"/>
    <n v="5.0000000000000001E-4"/>
    <x v="7"/>
  </r>
  <r>
    <x v="12"/>
    <x v="36"/>
    <x v="0"/>
    <x v="1"/>
    <n v="5.0000000000000001E-4"/>
    <x v="7"/>
  </r>
  <r>
    <x v="12"/>
    <x v="24"/>
    <x v="0"/>
    <x v="1"/>
    <n v="0"/>
    <x v="7"/>
  </r>
  <r>
    <x v="12"/>
    <x v="40"/>
    <x v="0"/>
    <x v="1"/>
    <n v="2.7990000000000001E-2"/>
    <x v="7"/>
  </r>
  <r>
    <x v="12"/>
    <x v="37"/>
    <x v="0"/>
    <x v="1"/>
    <n v="5.0000000000000001E-4"/>
    <x v="7"/>
  </r>
  <r>
    <x v="12"/>
    <x v="38"/>
    <x v="0"/>
    <x v="1"/>
    <n v="5.0000000000000001E-4"/>
    <x v="7"/>
  </r>
  <r>
    <x v="12"/>
    <x v="41"/>
    <x v="29"/>
    <x v="1"/>
    <n v="1.5389999999999999E-2"/>
    <x v="7"/>
  </r>
  <r>
    <x v="12"/>
    <x v="41"/>
    <x v="30"/>
    <x v="1"/>
    <n v="1.5389999999999999E-2"/>
    <x v="7"/>
  </r>
  <r>
    <x v="12"/>
    <x v="41"/>
    <x v="31"/>
    <x v="1"/>
    <n v="5.0400000000000002E-3"/>
    <x v="7"/>
  </r>
  <r>
    <x v="12"/>
    <x v="41"/>
    <x v="32"/>
    <x v="1"/>
    <n v="5.0400000000000002E-3"/>
    <x v="7"/>
  </r>
  <r>
    <x v="12"/>
    <x v="41"/>
    <x v="33"/>
    <x v="1"/>
    <n v="4.7600000000000003E-3"/>
    <x v="7"/>
  </r>
  <r>
    <x v="12"/>
    <x v="41"/>
    <x v="34"/>
    <x v="1"/>
    <n v="4.4799999999999996E-3"/>
    <x v="7"/>
  </r>
  <r>
    <x v="12"/>
    <x v="41"/>
    <x v="0"/>
    <x v="1"/>
    <n v="2.7990000000000001E-2"/>
    <x v="7"/>
  </r>
  <r>
    <x v="12"/>
    <x v="45"/>
    <x v="0"/>
    <x v="1"/>
    <n v="3.6000000000000002E-4"/>
    <x v="7"/>
  </r>
  <r>
    <x v="12"/>
    <x v="42"/>
    <x v="29"/>
    <x v="1"/>
    <n v="1.5389999999999999E-2"/>
    <x v="7"/>
  </r>
  <r>
    <x v="12"/>
    <x v="42"/>
    <x v="30"/>
    <x v="1"/>
    <n v="1.5389999999999999E-2"/>
    <x v="7"/>
  </r>
  <r>
    <x v="12"/>
    <x v="42"/>
    <x v="31"/>
    <x v="1"/>
    <n v="5.0400000000000002E-3"/>
    <x v="7"/>
  </r>
  <r>
    <x v="12"/>
    <x v="42"/>
    <x v="32"/>
    <x v="1"/>
    <n v="5.0400000000000002E-3"/>
    <x v="7"/>
  </r>
  <r>
    <x v="12"/>
    <x v="42"/>
    <x v="33"/>
    <x v="1"/>
    <n v="4.7600000000000003E-3"/>
    <x v="7"/>
  </r>
  <r>
    <x v="12"/>
    <x v="42"/>
    <x v="34"/>
    <x v="1"/>
    <n v="4.4799999999999996E-3"/>
    <x v="7"/>
  </r>
  <r>
    <x v="12"/>
    <x v="42"/>
    <x v="0"/>
    <x v="1"/>
    <n v="2.7990000000000001E-2"/>
    <x v="7"/>
  </r>
  <r>
    <x v="12"/>
    <x v="46"/>
    <x v="29"/>
    <x v="1"/>
    <n v="2.9569999999999999E-2"/>
    <x v="7"/>
  </r>
  <r>
    <x v="12"/>
    <x v="46"/>
    <x v="30"/>
    <x v="1"/>
    <n v="2.9569999999999999E-2"/>
    <x v="7"/>
  </r>
  <r>
    <x v="12"/>
    <x v="46"/>
    <x v="31"/>
    <x v="1"/>
    <n v="9.6799999999999994E-3"/>
    <x v="7"/>
  </r>
  <r>
    <x v="12"/>
    <x v="46"/>
    <x v="32"/>
    <x v="1"/>
    <n v="9.6799999999999994E-3"/>
    <x v="7"/>
  </r>
  <r>
    <x v="12"/>
    <x v="46"/>
    <x v="33"/>
    <x v="1"/>
    <n v="9.1400000000000006E-3"/>
    <x v="7"/>
  </r>
  <r>
    <x v="12"/>
    <x v="46"/>
    <x v="34"/>
    <x v="1"/>
    <n v="8.6E-3"/>
    <x v="7"/>
  </r>
  <r>
    <x v="12"/>
    <x v="46"/>
    <x v="0"/>
    <x v="1"/>
    <n v="5.3769999999999998E-2"/>
    <x v="7"/>
  </r>
  <r>
    <x v="12"/>
    <x v="43"/>
    <x v="29"/>
    <x v="1"/>
    <n v="1.5389999999999999E-2"/>
    <x v="7"/>
  </r>
  <r>
    <x v="12"/>
    <x v="43"/>
    <x v="30"/>
    <x v="1"/>
    <n v="1.5389999999999999E-2"/>
    <x v="7"/>
  </r>
  <r>
    <x v="12"/>
    <x v="43"/>
    <x v="31"/>
    <x v="1"/>
    <n v="5.0400000000000002E-3"/>
    <x v="7"/>
  </r>
  <r>
    <x v="12"/>
    <x v="43"/>
    <x v="32"/>
    <x v="1"/>
    <n v="5.0400000000000002E-3"/>
    <x v="7"/>
  </r>
  <r>
    <x v="12"/>
    <x v="43"/>
    <x v="33"/>
    <x v="1"/>
    <n v="4.7600000000000003E-3"/>
    <x v="7"/>
  </r>
  <r>
    <x v="12"/>
    <x v="43"/>
    <x v="34"/>
    <x v="1"/>
    <n v="4.4799999999999996E-3"/>
    <x v="7"/>
  </r>
  <r>
    <x v="12"/>
    <x v="43"/>
    <x v="0"/>
    <x v="1"/>
    <n v="2.7990000000000001E-2"/>
    <x v="7"/>
  </r>
  <r>
    <x v="12"/>
    <x v="47"/>
    <x v="38"/>
    <x v="1"/>
    <n v="0.11394"/>
    <x v="7"/>
  </r>
  <r>
    <x v="12"/>
    <x v="47"/>
    <x v="39"/>
    <x v="1"/>
    <n v="7.0120000000000002E-2"/>
    <x v="7"/>
  </r>
  <r>
    <x v="12"/>
    <x v="47"/>
    <x v="40"/>
    <x v="1"/>
    <n v="2.8049999999999999E-2"/>
    <x v="7"/>
  </r>
  <r>
    <x v="12"/>
    <x v="47"/>
    <x v="0"/>
    <x v="1"/>
    <n v="0.35059000000000001"/>
    <x v="7"/>
  </r>
  <r>
    <x v="12"/>
    <x v="48"/>
    <x v="29"/>
    <x v="1"/>
    <n v="1.5389999999999999E-2"/>
    <x v="7"/>
  </r>
  <r>
    <x v="12"/>
    <x v="48"/>
    <x v="30"/>
    <x v="1"/>
    <n v="1.5389999999999999E-2"/>
    <x v="7"/>
  </r>
  <r>
    <x v="12"/>
    <x v="48"/>
    <x v="31"/>
    <x v="1"/>
    <n v="5.0400000000000002E-3"/>
    <x v="7"/>
  </r>
  <r>
    <x v="12"/>
    <x v="48"/>
    <x v="32"/>
    <x v="1"/>
    <n v="5.0400000000000002E-3"/>
    <x v="7"/>
  </r>
  <r>
    <x v="12"/>
    <x v="48"/>
    <x v="33"/>
    <x v="1"/>
    <n v="4.7600000000000003E-3"/>
    <x v="7"/>
  </r>
  <r>
    <x v="12"/>
    <x v="48"/>
    <x v="34"/>
    <x v="1"/>
    <n v="4.4799999999999996E-3"/>
    <x v="7"/>
  </r>
  <r>
    <x v="12"/>
    <x v="48"/>
    <x v="0"/>
    <x v="1"/>
    <n v="2.7990000000000001E-2"/>
    <x v="7"/>
  </r>
  <r>
    <x v="12"/>
    <x v="0"/>
    <x v="35"/>
    <x v="1"/>
    <n v="1.3180000000000001E-2"/>
    <x v="7"/>
  </r>
  <r>
    <x v="12"/>
    <x v="0"/>
    <x v="36"/>
    <x v="1"/>
    <n v="4.3099999999999996E-3"/>
    <x v="7"/>
  </r>
  <r>
    <x v="12"/>
    <x v="0"/>
    <x v="37"/>
    <x v="1"/>
    <n v="4.0699999999999998E-3"/>
    <x v="7"/>
  </r>
  <r>
    <x v="12"/>
    <x v="0"/>
    <x v="0"/>
    <x v="1"/>
    <n v="2.3959999999999999E-2"/>
    <x v="7"/>
  </r>
  <r>
    <x v="12"/>
    <x v="1"/>
    <x v="35"/>
    <x v="1"/>
    <n v="1.3180000000000001E-2"/>
    <x v="7"/>
  </r>
  <r>
    <x v="12"/>
    <x v="1"/>
    <x v="36"/>
    <x v="1"/>
    <n v="4.3099999999999996E-3"/>
    <x v="7"/>
  </r>
  <r>
    <x v="12"/>
    <x v="1"/>
    <x v="37"/>
    <x v="1"/>
    <n v="4.0699999999999998E-3"/>
    <x v="7"/>
  </r>
  <r>
    <x v="12"/>
    <x v="1"/>
    <x v="0"/>
    <x v="1"/>
    <n v="2.3959999999999999E-2"/>
    <x v="7"/>
  </r>
  <r>
    <x v="12"/>
    <x v="2"/>
    <x v="38"/>
    <x v="1"/>
    <n v="0.30225000000000002"/>
    <x v="7"/>
  </r>
  <r>
    <x v="12"/>
    <x v="2"/>
    <x v="39"/>
    <x v="1"/>
    <n v="0.186"/>
    <x v="7"/>
  </r>
  <r>
    <x v="12"/>
    <x v="2"/>
    <x v="40"/>
    <x v="1"/>
    <n v="7.4399999999999994E-2"/>
    <x v="7"/>
  </r>
  <r>
    <x v="12"/>
    <x v="2"/>
    <x v="0"/>
    <x v="1"/>
    <n v="0.93"/>
    <x v="7"/>
  </r>
  <r>
    <x v="12"/>
    <x v="3"/>
    <x v="29"/>
    <x v="1"/>
    <n v="1.9890000000000001E-2"/>
    <x v="7"/>
  </r>
  <r>
    <x v="12"/>
    <x v="3"/>
    <x v="30"/>
    <x v="1"/>
    <n v="1.9890000000000001E-2"/>
    <x v="7"/>
  </r>
  <r>
    <x v="12"/>
    <x v="3"/>
    <x v="31"/>
    <x v="1"/>
    <n v="6.5100000000000002E-3"/>
    <x v="7"/>
  </r>
  <r>
    <x v="12"/>
    <x v="3"/>
    <x v="32"/>
    <x v="1"/>
    <n v="6.5100000000000002E-3"/>
    <x v="7"/>
  </r>
  <r>
    <x v="12"/>
    <x v="3"/>
    <x v="33"/>
    <x v="1"/>
    <n v="6.1500000000000001E-3"/>
    <x v="7"/>
  </r>
  <r>
    <x v="12"/>
    <x v="3"/>
    <x v="34"/>
    <x v="1"/>
    <n v="5.79E-3"/>
    <x v="7"/>
  </r>
  <r>
    <x v="12"/>
    <x v="3"/>
    <x v="0"/>
    <x v="1"/>
    <n v="3.6159999999999998E-2"/>
    <x v="7"/>
  </r>
  <r>
    <x v="12"/>
    <x v="4"/>
    <x v="29"/>
    <x v="1"/>
    <n v="1.9890000000000001E-2"/>
    <x v="7"/>
  </r>
  <r>
    <x v="12"/>
    <x v="4"/>
    <x v="30"/>
    <x v="1"/>
    <n v="1.9890000000000001E-2"/>
    <x v="7"/>
  </r>
  <r>
    <x v="12"/>
    <x v="4"/>
    <x v="31"/>
    <x v="1"/>
    <n v="6.5100000000000002E-3"/>
    <x v="7"/>
  </r>
  <r>
    <x v="12"/>
    <x v="4"/>
    <x v="32"/>
    <x v="1"/>
    <n v="6.5100000000000002E-3"/>
    <x v="7"/>
  </r>
  <r>
    <x v="12"/>
    <x v="4"/>
    <x v="33"/>
    <x v="1"/>
    <n v="6.1500000000000001E-3"/>
    <x v="7"/>
  </r>
  <r>
    <x v="12"/>
    <x v="4"/>
    <x v="34"/>
    <x v="1"/>
    <n v="5.79E-3"/>
    <x v="7"/>
  </r>
  <r>
    <x v="12"/>
    <x v="4"/>
    <x v="0"/>
    <x v="1"/>
    <n v="3.6159999999999998E-2"/>
    <x v="7"/>
  </r>
  <r>
    <x v="12"/>
    <x v="5"/>
    <x v="41"/>
    <x v="1"/>
    <n v="5.3299999999999997E-3"/>
    <x v="7"/>
  </r>
  <r>
    <x v="12"/>
    <x v="5"/>
    <x v="42"/>
    <x v="1"/>
    <n v="3.5500000000000002E-3"/>
    <x v="7"/>
  </r>
  <r>
    <x v="12"/>
    <x v="5"/>
    <x v="43"/>
    <x v="1"/>
    <n v="1.7799999999999999E-3"/>
    <x v="7"/>
  </r>
  <r>
    <x v="12"/>
    <x v="5"/>
    <x v="0"/>
    <x v="1"/>
    <n v="5.9199999999999999E-3"/>
    <x v="7"/>
  </r>
  <r>
    <x v="13"/>
    <x v="34"/>
    <x v="0"/>
    <x v="1"/>
    <n v="0"/>
    <x v="7"/>
  </r>
  <r>
    <x v="13"/>
    <x v="24"/>
    <x v="0"/>
    <x v="1"/>
    <n v="0"/>
    <x v="7"/>
  </r>
  <r>
    <x v="13"/>
    <x v="41"/>
    <x v="0"/>
    <x v="1"/>
    <n v="0"/>
    <x v="7"/>
  </r>
  <r>
    <x v="13"/>
    <x v="42"/>
    <x v="0"/>
    <x v="1"/>
    <n v="0"/>
    <x v="7"/>
  </r>
  <r>
    <x v="13"/>
    <x v="46"/>
    <x v="0"/>
    <x v="1"/>
    <n v="0"/>
    <x v="7"/>
  </r>
  <r>
    <x v="13"/>
    <x v="43"/>
    <x v="0"/>
    <x v="1"/>
    <n v="0"/>
    <x v="7"/>
  </r>
  <r>
    <x v="13"/>
    <x v="48"/>
    <x v="0"/>
    <x v="1"/>
    <n v="0"/>
    <x v="7"/>
  </r>
  <r>
    <x v="14"/>
    <x v="11"/>
    <x v="1"/>
    <x v="1"/>
    <n v="4.9399999999999999E-2"/>
    <x v="7"/>
  </r>
  <r>
    <x v="14"/>
    <x v="11"/>
    <x v="7"/>
    <x v="1"/>
    <n v="4.9399999999999999E-3"/>
    <x v="7"/>
  </r>
  <r>
    <x v="14"/>
    <x v="11"/>
    <x v="8"/>
    <x v="1"/>
    <n v="2.82E-3"/>
    <x v="7"/>
  </r>
  <r>
    <x v="14"/>
    <x v="11"/>
    <x v="2"/>
    <x v="1"/>
    <n v="7.1000000000000002E-4"/>
    <x v="7"/>
  </r>
  <r>
    <x v="14"/>
    <x v="11"/>
    <x v="0"/>
    <x v="1"/>
    <n v="7.0569999999999994E-2"/>
    <x v="7"/>
  </r>
  <r>
    <x v="14"/>
    <x v="12"/>
    <x v="7"/>
    <x v="1"/>
    <n v="1.2699999999999999E-2"/>
    <x v="7"/>
  </r>
  <r>
    <x v="14"/>
    <x v="12"/>
    <x v="8"/>
    <x v="1"/>
    <n v="7.26E-3"/>
    <x v="7"/>
  </r>
  <r>
    <x v="14"/>
    <x v="12"/>
    <x v="2"/>
    <x v="1"/>
    <n v="1.81E-3"/>
    <x v="7"/>
  </r>
  <r>
    <x v="14"/>
    <x v="12"/>
    <x v="0"/>
    <x v="1"/>
    <n v="0.18146000000000001"/>
    <x v="7"/>
  </r>
  <r>
    <x v="14"/>
    <x v="13"/>
    <x v="7"/>
    <x v="1"/>
    <n v="1.355E-2"/>
    <x v="7"/>
  </r>
  <r>
    <x v="14"/>
    <x v="13"/>
    <x v="8"/>
    <x v="1"/>
    <n v="7.7400000000000004E-3"/>
    <x v="7"/>
  </r>
  <r>
    <x v="14"/>
    <x v="13"/>
    <x v="2"/>
    <x v="1"/>
    <n v="1.9400000000000001E-3"/>
    <x v="7"/>
  </r>
  <r>
    <x v="14"/>
    <x v="13"/>
    <x v="0"/>
    <x v="1"/>
    <n v="0.19356000000000001"/>
    <x v="7"/>
  </r>
  <r>
    <x v="14"/>
    <x v="6"/>
    <x v="1"/>
    <x v="1"/>
    <n v="0.14113999999999999"/>
    <x v="7"/>
  </r>
  <r>
    <x v="14"/>
    <x v="6"/>
    <x v="2"/>
    <x v="1"/>
    <n v="2.0200000000000001E-3"/>
    <x v="7"/>
  </r>
  <r>
    <x v="14"/>
    <x v="6"/>
    <x v="0"/>
    <x v="1"/>
    <n v="0.20161999999999999"/>
    <x v="7"/>
  </r>
  <r>
    <x v="14"/>
    <x v="14"/>
    <x v="1"/>
    <x v="1"/>
    <n v="0.14113999999999999"/>
    <x v="7"/>
  </r>
  <r>
    <x v="14"/>
    <x v="14"/>
    <x v="0"/>
    <x v="1"/>
    <n v="0.20161999999999999"/>
    <x v="7"/>
  </r>
  <r>
    <x v="14"/>
    <x v="8"/>
    <x v="0"/>
    <x v="1"/>
    <n v="0.12"/>
    <x v="7"/>
  </r>
  <r>
    <x v="14"/>
    <x v="15"/>
    <x v="0"/>
    <x v="1"/>
    <n v="0.23630000000000001"/>
    <x v="7"/>
  </r>
  <r>
    <x v="14"/>
    <x v="15"/>
    <x v="9"/>
    <x v="1"/>
    <n v="0.14177999999999999"/>
    <x v="7"/>
  </r>
  <r>
    <x v="14"/>
    <x v="9"/>
    <x v="0"/>
    <x v="1"/>
    <n v="0.35099999999999998"/>
    <x v="7"/>
  </r>
  <r>
    <x v="14"/>
    <x v="9"/>
    <x v="10"/>
    <x v="1"/>
    <n v="5.2650000000000002E-2"/>
    <x v="7"/>
  </r>
  <r>
    <x v="14"/>
    <x v="9"/>
    <x v="11"/>
    <x v="1"/>
    <n v="0.2457"/>
    <x v="7"/>
  </r>
  <r>
    <x v="14"/>
    <x v="9"/>
    <x v="12"/>
    <x v="1"/>
    <n v="0.17549999999999999"/>
    <x v="7"/>
  </r>
  <r>
    <x v="14"/>
    <x v="10"/>
    <x v="0"/>
    <x v="1"/>
    <n v="0.495"/>
    <x v="7"/>
  </r>
  <r>
    <x v="14"/>
    <x v="10"/>
    <x v="10"/>
    <x v="1"/>
    <n v="5.2650000000000002E-2"/>
    <x v="7"/>
  </r>
  <r>
    <x v="14"/>
    <x v="10"/>
    <x v="11"/>
    <x v="1"/>
    <n v="0.34649999999999997"/>
    <x v="7"/>
  </r>
  <r>
    <x v="14"/>
    <x v="10"/>
    <x v="12"/>
    <x v="1"/>
    <n v="0.2475"/>
    <x v="7"/>
  </r>
  <r>
    <x v="14"/>
    <x v="16"/>
    <x v="7"/>
    <x v="1"/>
    <n v="1.355E-2"/>
    <x v="7"/>
  </r>
  <r>
    <x v="14"/>
    <x v="16"/>
    <x v="8"/>
    <x v="1"/>
    <n v="7.7400000000000004E-3"/>
    <x v="7"/>
  </r>
  <r>
    <x v="14"/>
    <x v="16"/>
    <x v="2"/>
    <x v="1"/>
    <n v="1.9400000000000001E-3"/>
    <x v="7"/>
  </r>
  <r>
    <x v="14"/>
    <x v="16"/>
    <x v="13"/>
    <x v="1"/>
    <n v="1.9400000000000001E-3"/>
    <x v="7"/>
  </r>
  <r>
    <x v="14"/>
    <x v="16"/>
    <x v="14"/>
    <x v="1"/>
    <n v="1.355E-2"/>
    <x v="7"/>
  </r>
  <r>
    <x v="14"/>
    <x v="16"/>
    <x v="0"/>
    <x v="1"/>
    <n v="0.19356000000000001"/>
    <x v="7"/>
  </r>
  <r>
    <x v="14"/>
    <x v="17"/>
    <x v="7"/>
    <x v="1"/>
    <n v="1.355E-2"/>
    <x v="7"/>
  </r>
  <r>
    <x v="14"/>
    <x v="17"/>
    <x v="8"/>
    <x v="1"/>
    <n v="7.7400000000000004E-3"/>
    <x v="7"/>
  </r>
  <r>
    <x v="14"/>
    <x v="17"/>
    <x v="2"/>
    <x v="1"/>
    <n v="1.9400000000000001E-3"/>
    <x v="7"/>
  </r>
  <r>
    <x v="14"/>
    <x v="17"/>
    <x v="13"/>
    <x v="1"/>
    <n v="1.9400000000000001E-3"/>
    <x v="7"/>
  </r>
  <r>
    <x v="14"/>
    <x v="17"/>
    <x v="14"/>
    <x v="1"/>
    <n v="1.355E-2"/>
    <x v="7"/>
  </r>
  <r>
    <x v="14"/>
    <x v="17"/>
    <x v="0"/>
    <x v="1"/>
    <n v="0.19356000000000001"/>
    <x v="7"/>
  </r>
  <r>
    <x v="14"/>
    <x v="18"/>
    <x v="7"/>
    <x v="1"/>
    <n v="1.355E-2"/>
    <x v="7"/>
  </r>
  <r>
    <x v="14"/>
    <x v="18"/>
    <x v="8"/>
    <x v="1"/>
    <n v="7.7400000000000004E-3"/>
    <x v="7"/>
  </r>
  <r>
    <x v="14"/>
    <x v="18"/>
    <x v="2"/>
    <x v="1"/>
    <n v="1.9400000000000001E-3"/>
    <x v="7"/>
  </r>
  <r>
    <x v="14"/>
    <x v="18"/>
    <x v="13"/>
    <x v="1"/>
    <n v="1.9400000000000001E-3"/>
    <x v="7"/>
  </r>
  <r>
    <x v="14"/>
    <x v="18"/>
    <x v="14"/>
    <x v="1"/>
    <n v="1.355E-2"/>
    <x v="7"/>
  </r>
  <r>
    <x v="14"/>
    <x v="18"/>
    <x v="0"/>
    <x v="1"/>
    <n v="0.19356000000000001"/>
    <x v="7"/>
  </r>
  <r>
    <x v="14"/>
    <x v="19"/>
    <x v="1"/>
    <x v="1"/>
    <n v="4.9399999999999999E-2"/>
    <x v="7"/>
  </r>
  <r>
    <x v="14"/>
    <x v="19"/>
    <x v="7"/>
    <x v="1"/>
    <n v="4.9399999999999999E-3"/>
    <x v="7"/>
  </r>
  <r>
    <x v="14"/>
    <x v="19"/>
    <x v="8"/>
    <x v="1"/>
    <n v="2.82E-3"/>
    <x v="7"/>
  </r>
  <r>
    <x v="14"/>
    <x v="19"/>
    <x v="2"/>
    <x v="1"/>
    <n v="7.1000000000000002E-4"/>
    <x v="7"/>
  </r>
  <r>
    <x v="14"/>
    <x v="19"/>
    <x v="13"/>
    <x v="1"/>
    <n v="7.1000000000000002E-4"/>
    <x v="7"/>
  </r>
  <r>
    <x v="14"/>
    <x v="19"/>
    <x v="14"/>
    <x v="1"/>
    <n v="4.9399999999999999E-3"/>
    <x v="7"/>
  </r>
  <r>
    <x v="14"/>
    <x v="19"/>
    <x v="0"/>
    <x v="1"/>
    <n v="7.0569999999999994E-2"/>
    <x v="7"/>
  </r>
  <r>
    <x v="14"/>
    <x v="20"/>
    <x v="7"/>
    <x v="1"/>
    <n v="1.355E-2"/>
    <x v="7"/>
  </r>
  <r>
    <x v="14"/>
    <x v="20"/>
    <x v="8"/>
    <x v="1"/>
    <n v="7.7400000000000004E-3"/>
    <x v="7"/>
  </r>
  <r>
    <x v="14"/>
    <x v="20"/>
    <x v="2"/>
    <x v="1"/>
    <n v="1.9400000000000001E-3"/>
    <x v="7"/>
  </r>
  <r>
    <x v="14"/>
    <x v="20"/>
    <x v="13"/>
    <x v="1"/>
    <n v="1.9400000000000001E-3"/>
    <x v="7"/>
  </r>
  <r>
    <x v="14"/>
    <x v="20"/>
    <x v="14"/>
    <x v="1"/>
    <n v="1.355E-2"/>
    <x v="7"/>
  </r>
  <r>
    <x v="14"/>
    <x v="20"/>
    <x v="0"/>
    <x v="1"/>
    <n v="0.19356000000000001"/>
    <x v="7"/>
  </r>
  <r>
    <x v="14"/>
    <x v="21"/>
    <x v="1"/>
    <x v="1"/>
    <n v="4.9399999999999999E-2"/>
    <x v="7"/>
  </r>
  <r>
    <x v="14"/>
    <x v="21"/>
    <x v="7"/>
    <x v="1"/>
    <n v="4.9399999999999999E-3"/>
    <x v="7"/>
  </r>
  <r>
    <x v="14"/>
    <x v="21"/>
    <x v="8"/>
    <x v="1"/>
    <n v="2.82E-3"/>
    <x v="7"/>
  </r>
  <r>
    <x v="14"/>
    <x v="21"/>
    <x v="2"/>
    <x v="1"/>
    <n v="7.1000000000000002E-4"/>
    <x v="7"/>
  </r>
  <r>
    <x v="14"/>
    <x v="21"/>
    <x v="0"/>
    <x v="1"/>
    <n v="7.0569999999999994E-2"/>
    <x v="7"/>
  </r>
  <r>
    <x v="14"/>
    <x v="22"/>
    <x v="7"/>
    <x v="1"/>
    <n v="1.2699999999999999E-2"/>
    <x v="7"/>
  </r>
  <r>
    <x v="14"/>
    <x v="22"/>
    <x v="8"/>
    <x v="1"/>
    <n v="7.26E-3"/>
    <x v="7"/>
  </r>
  <r>
    <x v="14"/>
    <x v="22"/>
    <x v="2"/>
    <x v="1"/>
    <n v="1.81E-3"/>
    <x v="7"/>
  </r>
  <r>
    <x v="14"/>
    <x v="22"/>
    <x v="0"/>
    <x v="1"/>
    <n v="0.18146000000000001"/>
    <x v="7"/>
  </r>
  <r>
    <x v="14"/>
    <x v="23"/>
    <x v="7"/>
    <x v="1"/>
    <n v="1.355E-2"/>
    <x v="7"/>
  </r>
  <r>
    <x v="14"/>
    <x v="23"/>
    <x v="8"/>
    <x v="1"/>
    <n v="7.7400000000000004E-3"/>
    <x v="7"/>
  </r>
  <r>
    <x v="14"/>
    <x v="23"/>
    <x v="2"/>
    <x v="1"/>
    <n v="1.9400000000000001E-3"/>
    <x v="7"/>
  </r>
  <r>
    <x v="14"/>
    <x v="23"/>
    <x v="0"/>
    <x v="1"/>
    <n v="0.19356000000000001"/>
    <x v="7"/>
  </r>
  <r>
    <x v="14"/>
    <x v="24"/>
    <x v="0"/>
    <x v="1"/>
    <n v="0"/>
    <x v="7"/>
  </r>
  <r>
    <x v="14"/>
    <x v="25"/>
    <x v="7"/>
    <x v="1"/>
    <n v="1.355E-2"/>
    <x v="7"/>
  </r>
  <r>
    <x v="14"/>
    <x v="25"/>
    <x v="8"/>
    <x v="1"/>
    <n v="7.7400000000000004E-3"/>
    <x v="7"/>
  </r>
  <r>
    <x v="14"/>
    <x v="25"/>
    <x v="2"/>
    <x v="1"/>
    <n v="9.7000000000000005E-4"/>
    <x v="7"/>
  </r>
  <r>
    <x v="14"/>
    <x v="25"/>
    <x v="15"/>
    <x v="1"/>
    <n v="9.7000000000000005E-4"/>
    <x v="7"/>
  </r>
  <r>
    <x v="14"/>
    <x v="25"/>
    <x v="0"/>
    <x v="1"/>
    <n v="0.19356000000000001"/>
    <x v="7"/>
  </r>
  <r>
    <x v="14"/>
    <x v="25"/>
    <x v="14"/>
    <x v="1"/>
    <n v="1.355E-2"/>
    <x v="7"/>
  </r>
  <r>
    <x v="14"/>
    <x v="26"/>
    <x v="1"/>
    <x v="1"/>
    <n v="9.8799999999999999E-2"/>
    <x v="7"/>
  </r>
  <r>
    <x v="14"/>
    <x v="26"/>
    <x v="7"/>
    <x v="1"/>
    <n v="9.8799999999999999E-3"/>
    <x v="7"/>
  </r>
  <r>
    <x v="14"/>
    <x v="26"/>
    <x v="8"/>
    <x v="1"/>
    <n v="5.6499999999999996E-3"/>
    <x v="7"/>
  </r>
  <r>
    <x v="14"/>
    <x v="26"/>
    <x v="2"/>
    <x v="1"/>
    <n v="7.1000000000000002E-4"/>
    <x v="7"/>
  </r>
  <r>
    <x v="14"/>
    <x v="26"/>
    <x v="15"/>
    <x v="1"/>
    <n v="7.1000000000000002E-4"/>
    <x v="7"/>
  </r>
  <r>
    <x v="14"/>
    <x v="26"/>
    <x v="0"/>
    <x v="1"/>
    <n v="0.14113999999999999"/>
    <x v="7"/>
  </r>
  <r>
    <x v="14"/>
    <x v="26"/>
    <x v="14"/>
    <x v="1"/>
    <n v="9.8799999999999999E-3"/>
    <x v="7"/>
  </r>
  <r>
    <x v="14"/>
    <x v="27"/>
    <x v="0"/>
    <x v="1"/>
    <n v="2.4399999999999999E-3"/>
    <x v="7"/>
  </r>
  <r>
    <x v="14"/>
    <x v="28"/>
    <x v="0"/>
    <x v="1"/>
    <n v="0"/>
    <x v="7"/>
  </r>
  <r>
    <x v="14"/>
    <x v="29"/>
    <x v="7"/>
    <x v="1"/>
    <n v="1.355E-2"/>
    <x v="7"/>
  </r>
  <r>
    <x v="14"/>
    <x v="29"/>
    <x v="8"/>
    <x v="1"/>
    <n v="7.7400000000000004E-3"/>
    <x v="7"/>
  </r>
  <r>
    <x v="14"/>
    <x v="29"/>
    <x v="16"/>
    <x v="1"/>
    <n v="9.7000000000000005E-4"/>
    <x v="7"/>
  </r>
  <r>
    <x v="14"/>
    <x v="29"/>
    <x v="17"/>
    <x v="1"/>
    <n v="9.7000000000000005E-4"/>
    <x v="7"/>
  </r>
  <r>
    <x v="14"/>
    <x v="29"/>
    <x v="18"/>
    <x v="1"/>
    <n v="9.7000000000000005E-4"/>
    <x v="7"/>
  </r>
  <r>
    <x v="14"/>
    <x v="29"/>
    <x v="2"/>
    <x v="1"/>
    <n v="9.7000000000000005E-4"/>
    <x v="7"/>
  </r>
  <r>
    <x v="14"/>
    <x v="29"/>
    <x v="15"/>
    <x v="1"/>
    <n v="9.7000000000000005E-4"/>
    <x v="7"/>
  </r>
  <r>
    <x v="14"/>
    <x v="29"/>
    <x v="0"/>
    <x v="1"/>
    <n v="0.19356000000000001"/>
    <x v="7"/>
  </r>
  <r>
    <x v="14"/>
    <x v="30"/>
    <x v="0"/>
    <x v="1"/>
    <n v="4.0600000000000002E-3"/>
    <x v="7"/>
  </r>
  <r>
    <x v="14"/>
    <x v="31"/>
    <x v="7"/>
    <x v="1"/>
    <n v="1.355E-2"/>
    <x v="7"/>
  </r>
  <r>
    <x v="14"/>
    <x v="31"/>
    <x v="8"/>
    <x v="1"/>
    <n v="7.7400000000000004E-3"/>
    <x v="7"/>
  </r>
  <r>
    <x v="14"/>
    <x v="31"/>
    <x v="16"/>
    <x v="1"/>
    <n v="9.7000000000000005E-4"/>
    <x v="7"/>
  </r>
  <r>
    <x v="14"/>
    <x v="31"/>
    <x v="17"/>
    <x v="1"/>
    <n v="9.7000000000000005E-4"/>
    <x v="7"/>
  </r>
  <r>
    <x v="14"/>
    <x v="31"/>
    <x v="18"/>
    <x v="1"/>
    <n v="9.7000000000000005E-4"/>
    <x v="7"/>
  </r>
  <r>
    <x v="14"/>
    <x v="31"/>
    <x v="2"/>
    <x v="1"/>
    <n v="9.7000000000000005E-4"/>
    <x v="7"/>
  </r>
  <r>
    <x v="14"/>
    <x v="31"/>
    <x v="15"/>
    <x v="1"/>
    <n v="9.7000000000000005E-4"/>
    <x v="7"/>
  </r>
  <r>
    <x v="14"/>
    <x v="31"/>
    <x v="0"/>
    <x v="1"/>
    <n v="0.19356000000000001"/>
    <x v="7"/>
  </r>
  <r>
    <x v="14"/>
    <x v="32"/>
    <x v="0"/>
    <x v="1"/>
    <n v="3.5000000000000003E-2"/>
    <x v="7"/>
  </r>
  <r>
    <x v="15"/>
    <x v="11"/>
    <x v="1"/>
    <x v="1"/>
    <n v="4.9399999999999999E-2"/>
    <x v="7"/>
  </r>
  <r>
    <x v="15"/>
    <x v="11"/>
    <x v="7"/>
    <x v="1"/>
    <n v="4.9399999999999999E-3"/>
    <x v="7"/>
  </r>
  <r>
    <x v="15"/>
    <x v="11"/>
    <x v="8"/>
    <x v="1"/>
    <n v="2.82E-3"/>
    <x v="7"/>
  </r>
  <r>
    <x v="15"/>
    <x v="11"/>
    <x v="2"/>
    <x v="1"/>
    <n v="7.1000000000000002E-4"/>
    <x v="7"/>
  </r>
  <r>
    <x v="15"/>
    <x v="11"/>
    <x v="0"/>
    <x v="1"/>
    <n v="7.0569999999999994E-2"/>
    <x v="7"/>
  </r>
  <r>
    <x v="15"/>
    <x v="12"/>
    <x v="7"/>
    <x v="1"/>
    <n v="1.2699999999999999E-2"/>
    <x v="7"/>
  </r>
  <r>
    <x v="15"/>
    <x v="12"/>
    <x v="8"/>
    <x v="1"/>
    <n v="7.26E-3"/>
    <x v="7"/>
  </r>
  <r>
    <x v="15"/>
    <x v="12"/>
    <x v="2"/>
    <x v="1"/>
    <n v="1.81E-3"/>
    <x v="7"/>
  </r>
  <r>
    <x v="15"/>
    <x v="12"/>
    <x v="0"/>
    <x v="1"/>
    <n v="0.18146000000000001"/>
    <x v="7"/>
  </r>
  <r>
    <x v="15"/>
    <x v="13"/>
    <x v="7"/>
    <x v="1"/>
    <n v="1.355E-2"/>
    <x v="7"/>
  </r>
  <r>
    <x v="15"/>
    <x v="13"/>
    <x v="8"/>
    <x v="1"/>
    <n v="7.7400000000000004E-3"/>
    <x v="7"/>
  </r>
  <r>
    <x v="15"/>
    <x v="13"/>
    <x v="2"/>
    <x v="1"/>
    <n v="1.9400000000000001E-3"/>
    <x v="7"/>
  </r>
  <r>
    <x v="15"/>
    <x v="13"/>
    <x v="0"/>
    <x v="1"/>
    <n v="0.19356000000000001"/>
    <x v="7"/>
  </r>
  <r>
    <x v="15"/>
    <x v="6"/>
    <x v="1"/>
    <x v="1"/>
    <n v="0.14113999999999999"/>
    <x v="7"/>
  </r>
  <r>
    <x v="15"/>
    <x v="6"/>
    <x v="2"/>
    <x v="1"/>
    <n v="2.0200000000000001E-3"/>
    <x v="7"/>
  </r>
  <r>
    <x v="15"/>
    <x v="6"/>
    <x v="0"/>
    <x v="1"/>
    <n v="0.20161999999999999"/>
    <x v="7"/>
  </r>
  <r>
    <x v="15"/>
    <x v="14"/>
    <x v="1"/>
    <x v="1"/>
    <n v="0.14113999999999999"/>
    <x v="7"/>
  </r>
  <r>
    <x v="15"/>
    <x v="14"/>
    <x v="0"/>
    <x v="1"/>
    <n v="0.20161999999999999"/>
    <x v="7"/>
  </r>
  <r>
    <x v="15"/>
    <x v="8"/>
    <x v="0"/>
    <x v="1"/>
    <n v="0.12"/>
    <x v="7"/>
  </r>
  <r>
    <x v="15"/>
    <x v="15"/>
    <x v="0"/>
    <x v="1"/>
    <n v="0.23630000000000001"/>
    <x v="7"/>
  </r>
  <r>
    <x v="15"/>
    <x v="15"/>
    <x v="9"/>
    <x v="1"/>
    <n v="0.14177999999999999"/>
    <x v="7"/>
  </r>
  <r>
    <x v="15"/>
    <x v="9"/>
    <x v="0"/>
    <x v="1"/>
    <n v="0.35099999999999998"/>
    <x v="7"/>
  </r>
  <r>
    <x v="15"/>
    <x v="9"/>
    <x v="10"/>
    <x v="1"/>
    <n v="5.2650000000000002E-2"/>
    <x v="7"/>
  </r>
  <r>
    <x v="15"/>
    <x v="9"/>
    <x v="11"/>
    <x v="1"/>
    <n v="0.2457"/>
    <x v="7"/>
  </r>
  <r>
    <x v="15"/>
    <x v="9"/>
    <x v="12"/>
    <x v="1"/>
    <n v="0.17549999999999999"/>
    <x v="7"/>
  </r>
  <r>
    <x v="15"/>
    <x v="10"/>
    <x v="0"/>
    <x v="1"/>
    <n v="0.495"/>
    <x v="7"/>
  </r>
  <r>
    <x v="15"/>
    <x v="10"/>
    <x v="10"/>
    <x v="1"/>
    <n v="5.2650000000000002E-2"/>
    <x v="7"/>
  </r>
  <r>
    <x v="15"/>
    <x v="10"/>
    <x v="11"/>
    <x v="1"/>
    <n v="0.34649999999999997"/>
    <x v="7"/>
  </r>
  <r>
    <x v="15"/>
    <x v="10"/>
    <x v="12"/>
    <x v="1"/>
    <n v="0.2475"/>
    <x v="7"/>
  </r>
  <r>
    <x v="15"/>
    <x v="16"/>
    <x v="7"/>
    <x v="1"/>
    <n v="1.355E-2"/>
    <x v="7"/>
  </r>
  <r>
    <x v="15"/>
    <x v="16"/>
    <x v="8"/>
    <x v="1"/>
    <n v="7.7400000000000004E-3"/>
    <x v="7"/>
  </r>
  <r>
    <x v="15"/>
    <x v="16"/>
    <x v="2"/>
    <x v="1"/>
    <n v="1.9400000000000001E-3"/>
    <x v="7"/>
  </r>
  <r>
    <x v="15"/>
    <x v="16"/>
    <x v="13"/>
    <x v="1"/>
    <n v="1.9400000000000001E-3"/>
    <x v="7"/>
  </r>
  <r>
    <x v="15"/>
    <x v="16"/>
    <x v="14"/>
    <x v="1"/>
    <n v="1.355E-2"/>
    <x v="7"/>
  </r>
  <r>
    <x v="15"/>
    <x v="16"/>
    <x v="0"/>
    <x v="1"/>
    <n v="0.19356000000000001"/>
    <x v="7"/>
  </r>
  <r>
    <x v="15"/>
    <x v="17"/>
    <x v="7"/>
    <x v="1"/>
    <n v="1.355E-2"/>
    <x v="7"/>
  </r>
  <r>
    <x v="15"/>
    <x v="17"/>
    <x v="8"/>
    <x v="1"/>
    <n v="7.7400000000000004E-3"/>
    <x v="7"/>
  </r>
  <r>
    <x v="15"/>
    <x v="17"/>
    <x v="2"/>
    <x v="1"/>
    <n v="1.9400000000000001E-3"/>
    <x v="7"/>
  </r>
  <r>
    <x v="15"/>
    <x v="17"/>
    <x v="13"/>
    <x v="1"/>
    <n v="1.9400000000000001E-3"/>
    <x v="7"/>
  </r>
  <r>
    <x v="15"/>
    <x v="17"/>
    <x v="14"/>
    <x v="1"/>
    <n v="1.355E-2"/>
    <x v="7"/>
  </r>
  <r>
    <x v="15"/>
    <x v="17"/>
    <x v="0"/>
    <x v="1"/>
    <n v="0.19356000000000001"/>
    <x v="7"/>
  </r>
  <r>
    <x v="15"/>
    <x v="18"/>
    <x v="7"/>
    <x v="1"/>
    <n v="1.355E-2"/>
    <x v="7"/>
  </r>
  <r>
    <x v="15"/>
    <x v="18"/>
    <x v="8"/>
    <x v="1"/>
    <n v="7.7400000000000004E-3"/>
    <x v="7"/>
  </r>
  <r>
    <x v="15"/>
    <x v="18"/>
    <x v="2"/>
    <x v="1"/>
    <n v="1.9400000000000001E-3"/>
    <x v="7"/>
  </r>
  <r>
    <x v="15"/>
    <x v="18"/>
    <x v="13"/>
    <x v="1"/>
    <n v="1.9400000000000001E-3"/>
    <x v="7"/>
  </r>
  <r>
    <x v="15"/>
    <x v="18"/>
    <x v="14"/>
    <x v="1"/>
    <n v="1.355E-2"/>
    <x v="7"/>
  </r>
  <r>
    <x v="15"/>
    <x v="18"/>
    <x v="0"/>
    <x v="1"/>
    <n v="0.19356000000000001"/>
    <x v="7"/>
  </r>
  <r>
    <x v="15"/>
    <x v="19"/>
    <x v="1"/>
    <x v="1"/>
    <n v="4.9399999999999999E-2"/>
    <x v="7"/>
  </r>
  <r>
    <x v="15"/>
    <x v="19"/>
    <x v="7"/>
    <x v="1"/>
    <n v="4.9399999999999999E-3"/>
    <x v="7"/>
  </r>
  <r>
    <x v="15"/>
    <x v="19"/>
    <x v="8"/>
    <x v="1"/>
    <n v="2.82E-3"/>
    <x v="7"/>
  </r>
  <r>
    <x v="15"/>
    <x v="19"/>
    <x v="2"/>
    <x v="1"/>
    <n v="7.1000000000000002E-4"/>
    <x v="7"/>
  </r>
  <r>
    <x v="15"/>
    <x v="19"/>
    <x v="13"/>
    <x v="1"/>
    <n v="7.1000000000000002E-4"/>
    <x v="7"/>
  </r>
  <r>
    <x v="15"/>
    <x v="19"/>
    <x v="14"/>
    <x v="1"/>
    <n v="4.9399999999999999E-3"/>
    <x v="7"/>
  </r>
  <r>
    <x v="15"/>
    <x v="19"/>
    <x v="0"/>
    <x v="1"/>
    <n v="7.0569999999999994E-2"/>
    <x v="7"/>
  </r>
  <r>
    <x v="15"/>
    <x v="20"/>
    <x v="7"/>
    <x v="1"/>
    <n v="1.355E-2"/>
    <x v="7"/>
  </r>
  <r>
    <x v="15"/>
    <x v="20"/>
    <x v="8"/>
    <x v="1"/>
    <n v="7.7400000000000004E-3"/>
    <x v="7"/>
  </r>
  <r>
    <x v="15"/>
    <x v="20"/>
    <x v="2"/>
    <x v="1"/>
    <n v="1.9400000000000001E-3"/>
    <x v="7"/>
  </r>
  <r>
    <x v="15"/>
    <x v="20"/>
    <x v="13"/>
    <x v="1"/>
    <n v="1.9400000000000001E-3"/>
    <x v="7"/>
  </r>
  <r>
    <x v="15"/>
    <x v="20"/>
    <x v="14"/>
    <x v="1"/>
    <n v="1.355E-2"/>
    <x v="7"/>
  </r>
  <r>
    <x v="15"/>
    <x v="20"/>
    <x v="0"/>
    <x v="1"/>
    <n v="0.19356000000000001"/>
    <x v="7"/>
  </r>
  <r>
    <x v="15"/>
    <x v="21"/>
    <x v="1"/>
    <x v="1"/>
    <n v="4.9399999999999999E-2"/>
    <x v="7"/>
  </r>
  <r>
    <x v="15"/>
    <x v="21"/>
    <x v="7"/>
    <x v="1"/>
    <n v="4.9399999999999999E-3"/>
    <x v="7"/>
  </r>
  <r>
    <x v="15"/>
    <x v="21"/>
    <x v="8"/>
    <x v="1"/>
    <n v="2.82E-3"/>
    <x v="7"/>
  </r>
  <r>
    <x v="15"/>
    <x v="21"/>
    <x v="2"/>
    <x v="1"/>
    <n v="7.1000000000000002E-4"/>
    <x v="7"/>
  </r>
  <r>
    <x v="15"/>
    <x v="21"/>
    <x v="0"/>
    <x v="1"/>
    <n v="7.0569999999999994E-2"/>
    <x v="7"/>
  </r>
  <r>
    <x v="15"/>
    <x v="22"/>
    <x v="7"/>
    <x v="1"/>
    <n v="1.2699999999999999E-2"/>
    <x v="7"/>
  </r>
  <r>
    <x v="15"/>
    <x v="22"/>
    <x v="8"/>
    <x v="1"/>
    <n v="7.26E-3"/>
    <x v="7"/>
  </r>
  <r>
    <x v="15"/>
    <x v="22"/>
    <x v="2"/>
    <x v="1"/>
    <n v="1.81E-3"/>
    <x v="7"/>
  </r>
  <r>
    <x v="15"/>
    <x v="22"/>
    <x v="0"/>
    <x v="1"/>
    <n v="0.18146000000000001"/>
    <x v="7"/>
  </r>
  <r>
    <x v="15"/>
    <x v="23"/>
    <x v="7"/>
    <x v="1"/>
    <n v="1.355E-2"/>
    <x v="7"/>
  </r>
  <r>
    <x v="15"/>
    <x v="23"/>
    <x v="8"/>
    <x v="1"/>
    <n v="7.7400000000000004E-3"/>
    <x v="7"/>
  </r>
  <r>
    <x v="15"/>
    <x v="23"/>
    <x v="2"/>
    <x v="1"/>
    <n v="1.9400000000000001E-3"/>
    <x v="7"/>
  </r>
  <r>
    <x v="15"/>
    <x v="23"/>
    <x v="0"/>
    <x v="1"/>
    <n v="0.19356000000000001"/>
    <x v="7"/>
  </r>
  <r>
    <x v="15"/>
    <x v="24"/>
    <x v="0"/>
    <x v="1"/>
    <n v="0"/>
    <x v="7"/>
  </r>
  <r>
    <x v="15"/>
    <x v="25"/>
    <x v="7"/>
    <x v="1"/>
    <n v="1.355E-2"/>
    <x v="7"/>
  </r>
  <r>
    <x v="15"/>
    <x v="25"/>
    <x v="8"/>
    <x v="1"/>
    <n v="7.7400000000000004E-3"/>
    <x v="7"/>
  </r>
  <r>
    <x v="15"/>
    <x v="25"/>
    <x v="2"/>
    <x v="1"/>
    <n v="9.7000000000000005E-4"/>
    <x v="7"/>
  </r>
  <r>
    <x v="15"/>
    <x v="25"/>
    <x v="15"/>
    <x v="1"/>
    <n v="9.7000000000000005E-4"/>
    <x v="7"/>
  </r>
  <r>
    <x v="15"/>
    <x v="25"/>
    <x v="0"/>
    <x v="1"/>
    <n v="0.19356000000000001"/>
    <x v="7"/>
  </r>
  <r>
    <x v="15"/>
    <x v="25"/>
    <x v="14"/>
    <x v="1"/>
    <n v="1.355E-2"/>
    <x v="7"/>
  </r>
  <r>
    <x v="15"/>
    <x v="26"/>
    <x v="1"/>
    <x v="1"/>
    <n v="9.8799999999999999E-2"/>
    <x v="7"/>
  </r>
  <r>
    <x v="15"/>
    <x v="26"/>
    <x v="7"/>
    <x v="1"/>
    <n v="9.8799999999999999E-3"/>
    <x v="7"/>
  </r>
  <r>
    <x v="15"/>
    <x v="26"/>
    <x v="8"/>
    <x v="1"/>
    <n v="5.6499999999999996E-3"/>
    <x v="7"/>
  </r>
  <r>
    <x v="15"/>
    <x v="26"/>
    <x v="2"/>
    <x v="1"/>
    <n v="7.1000000000000002E-4"/>
    <x v="7"/>
  </r>
  <r>
    <x v="15"/>
    <x v="26"/>
    <x v="15"/>
    <x v="1"/>
    <n v="7.1000000000000002E-4"/>
    <x v="7"/>
  </r>
  <r>
    <x v="15"/>
    <x v="26"/>
    <x v="0"/>
    <x v="1"/>
    <n v="0.14113999999999999"/>
    <x v="7"/>
  </r>
  <r>
    <x v="15"/>
    <x v="26"/>
    <x v="14"/>
    <x v="1"/>
    <n v="9.8799999999999999E-3"/>
    <x v="7"/>
  </r>
  <r>
    <x v="15"/>
    <x v="27"/>
    <x v="0"/>
    <x v="1"/>
    <n v="2.4399999999999999E-3"/>
    <x v="7"/>
  </r>
  <r>
    <x v="15"/>
    <x v="28"/>
    <x v="0"/>
    <x v="1"/>
    <n v="0"/>
    <x v="7"/>
  </r>
  <r>
    <x v="15"/>
    <x v="29"/>
    <x v="7"/>
    <x v="1"/>
    <n v="1.355E-2"/>
    <x v="7"/>
  </r>
  <r>
    <x v="15"/>
    <x v="29"/>
    <x v="8"/>
    <x v="1"/>
    <n v="7.7400000000000004E-3"/>
    <x v="7"/>
  </r>
  <r>
    <x v="15"/>
    <x v="29"/>
    <x v="16"/>
    <x v="1"/>
    <n v="9.7000000000000005E-4"/>
    <x v="7"/>
  </r>
  <r>
    <x v="15"/>
    <x v="29"/>
    <x v="17"/>
    <x v="1"/>
    <n v="9.7000000000000005E-4"/>
    <x v="7"/>
  </r>
  <r>
    <x v="15"/>
    <x v="29"/>
    <x v="18"/>
    <x v="1"/>
    <n v="9.7000000000000005E-4"/>
    <x v="7"/>
  </r>
  <r>
    <x v="15"/>
    <x v="29"/>
    <x v="2"/>
    <x v="1"/>
    <n v="9.7000000000000005E-4"/>
    <x v="7"/>
  </r>
  <r>
    <x v="15"/>
    <x v="29"/>
    <x v="15"/>
    <x v="1"/>
    <n v="9.7000000000000005E-4"/>
    <x v="7"/>
  </r>
  <r>
    <x v="15"/>
    <x v="29"/>
    <x v="0"/>
    <x v="1"/>
    <n v="0.19356000000000001"/>
    <x v="7"/>
  </r>
  <r>
    <x v="15"/>
    <x v="30"/>
    <x v="0"/>
    <x v="1"/>
    <n v="4.0600000000000002E-3"/>
    <x v="7"/>
  </r>
  <r>
    <x v="15"/>
    <x v="31"/>
    <x v="7"/>
    <x v="1"/>
    <n v="1.355E-2"/>
    <x v="7"/>
  </r>
  <r>
    <x v="15"/>
    <x v="31"/>
    <x v="8"/>
    <x v="1"/>
    <n v="7.7400000000000004E-3"/>
    <x v="7"/>
  </r>
  <r>
    <x v="15"/>
    <x v="31"/>
    <x v="16"/>
    <x v="1"/>
    <n v="9.7000000000000005E-4"/>
    <x v="7"/>
  </r>
  <r>
    <x v="15"/>
    <x v="31"/>
    <x v="17"/>
    <x v="1"/>
    <n v="9.7000000000000005E-4"/>
    <x v="7"/>
  </r>
  <r>
    <x v="15"/>
    <x v="31"/>
    <x v="18"/>
    <x v="1"/>
    <n v="9.7000000000000005E-4"/>
    <x v="7"/>
  </r>
  <r>
    <x v="15"/>
    <x v="31"/>
    <x v="2"/>
    <x v="1"/>
    <n v="9.7000000000000005E-4"/>
    <x v="7"/>
  </r>
  <r>
    <x v="15"/>
    <x v="31"/>
    <x v="15"/>
    <x v="1"/>
    <n v="9.7000000000000005E-4"/>
    <x v="7"/>
  </r>
  <r>
    <x v="15"/>
    <x v="31"/>
    <x v="0"/>
    <x v="1"/>
    <n v="0.19356000000000001"/>
    <x v="7"/>
  </r>
  <r>
    <x v="15"/>
    <x v="32"/>
    <x v="0"/>
    <x v="1"/>
    <n v="3.5000000000000003E-2"/>
    <x v="7"/>
  </r>
  <r>
    <x v="16"/>
    <x v="11"/>
    <x v="1"/>
    <x v="1"/>
    <n v="4.9399999999999999E-2"/>
    <x v="7"/>
  </r>
  <r>
    <x v="16"/>
    <x v="11"/>
    <x v="7"/>
    <x v="1"/>
    <n v="4.9399999999999999E-3"/>
    <x v="7"/>
  </r>
  <r>
    <x v="16"/>
    <x v="11"/>
    <x v="8"/>
    <x v="1"/>
    <n v="2.82E-3"/>
    <x v="7"/>
  </r>
  <r>
    <x v="16"/>
    <x v="11"/>
    <x v="2"/>
    <x v="1"/>
    <n v="7.1000000000000002E-4"/>
    <x v="7"/>
  </r>
  <r>
    <x v="16"/>
    <x v="11"/>
    <x v="0"/>
    <x v="1"/>
    <n v="7.0569999999999994E-2"/>
    <x v="7"/>
  </r>
  <r>
    <x v="16"/>
    <x v="12"/>
    <x v="7"/>
    <x v="1"/>
    <n v="1.2699999999999999E-2"/>
    <x v="7"/>
  </r>
  <r>
    <x v="16"/>
    <x v="12"/>
    <x v="8"/>
    <x v="1"/>
    <n v="7.26E-3"/>
    <x v="7"/>
  </r>
  <r>
    <x v="16"/>
    <x v="12"/>
    <x v="2"/>
    <x v="1"/>
    <n v="1.81E-3"/>
    <x v="7"/>
  </r>
  <r>
    <x v="16"/>
    <x v="12"/>
    <x v="0"/>
    <x v="1"/>
    <n v="0.18146000000000001"/>
    <x v="7"/>
  </r>
  <r>
    <x v="16"/>
    <x v="13"/>
    <x v="7"/>
    <x v="1"/>
    <n v="1.355E-2"/>
    <x v="7"/>
  </r>
  <r>
    <x v="16"/>
    <x v="13"/>
    <x v="8"/>
    <x v="1"/>
    <n v="7.7400000000000004E-3"/>
    <x v="7"/>
  </r>
  <r>
    <x v="16"/>
    <x v="13"/>
    <x v="2"/>
    <x v="1"/>
    <n v="1.9400000000000001E-3"/>
    <x v="7"/>
  </r>
  <r>
    <x v="16"/>
    <x v="13"/>
    <x v="0"/>
    <x v="1"/>
    <n v="0.19356000000000001"/>
    <x v="7"/>
  </r>
  <r>
    <x v="16"/>
    <x v="6"/>
    <x v="1"/>
    <x v="1"/>
    <n v="0.14113999999999999"/>
    <x v="7"/>
  </r>
  <r>
    <x v="16"/>
    <x v="6"/>
    <x v="2"/>
    <x v="1"/>
    <n v="2.0200000000000001E-3"/>
    <x v="7"/>
  </r>
  <r>
    <x v="16"/>
    <x v="6"/>
    <x v="0"/>
    <x v="1"/>
    <n v="0.20161999999999999"/>
    <x v="7"/>
  </r>
  <r>
    <x v="16"/>
    <x v="14"/>
    <x v="1"/>
    <x v="1"/>
    <n v="0.14113999999999999"/>
    <x v="7"/>
  </r>
  <r>
    <x v="16"/>
    <x v="14"/>
    <x v="0"/>
    <x v="1"/>
    <n v="0.20161999999999999"/>
    <x v="7"/>
  </r>
  <r>
    <x v="16"/>
    <x v="8"/>
    <x v="0"/>
    <x v="1"/>
    <n v="0.12"/>
    <x v="7"/>
  </r>
  <r>
    <x v="16"/>
    <x v="15"/>
    <x v="0"/>
    <x v="1"/>
    <n v="0.23630000000000001"/>
    <x v="7"/>
  </r>
  <r>
    <x v="16"/>
    <x v="15"/>
    <x v="9"/>
    <x v="1"/>
    <n v="0.14177999999999999"/>
    <x v="7"/>
  </r>
  <r>
    <x v="16"/>
    <x v="9"/>
    <x v="0"/>
    <x v="1"/>
    <n v="0.35099999999999998"/>
    <x v="7"/>
  </r>
  <r>
    <x v="16"/>
    <x v="9"/>
    <x v="10"/>
    <x v="1"/>
    <n v="5.2650000000000002E-2"/>
    <x v="7"/>
  </r>
  <r>
    <x v="16"/>
    <x v="9"/>
    <x v="11"/>
    <x v="1"/>
    <n v="0.2457"/>
    <x v="7"/>
  </r>
  <r>
    <x v="16"/>
    <x v="9"/>
    <x v="12"/>
    <x v="1"/>
    <n v="0.17549999999999999"/>
    <x v="7"/>
  </r>
  <r>
    <x v="16"/>
    <x v="10"/>
    <x v="0"/>
    <x v="1"/>
    <n v="0.495"/>
    <x v="7"/>
  </r>
  <r>
    <x v="16"/>
    <x v="10"/>
    <x v="10"/>
    <x v="1"/>
    <n v="5.2650000000000002E-2"/>
    <x v="7"/>
  </r>
  <r>
    <x v="16"/>
    <x v="10"/>
    <x v="11"/>
    <x v="1"/>
    <n v="0.34649999999999997"/>
    <x v="7"/>
  </r>
  <r>
    <x v="16"/>
    <x v="10"/>
    <x v="12"/>
    <x v="1"/>
    <n v="0.2475"/>
    <x v="7"/>
  </r>
  <r>
    <x v="16"/>
    <x v="16"/>
    <x v="7"/>
    <x v="1"/>
    <n v="1.355E-2"/>
    <x v="7"/>
  </r>
  <r>
    <x v="16"/>
    <x v="16"/>
    <x v="8"/>
    <x v="1"/>
    <n v="7.7400000000000004E-3"/>
    <x v="7"/>
  </r>
  <r>
    <x v="16"/>
    <x v="16"/>
    <x v="2"/>
    <x v="1"/>
    <n v="1.9400000000000001E-3"/>
    <x v="7"/>
  </r>
  <r>
    <x v="16"/>
    <x v="16"/>
    <x v="13"/>
    <x v="1"/>
    <n v="1.9400000000000001E-3"/>
    <x v="7"/>
  </r>
  <r>
    <x v="16"/>
    <x v="16"/>
    <x v="14"/>
    <x v="1"/>
    <n v="1.355E-2"/>
    <x v="7"/>
  </r>
  <r>
    <x v="16"/>
    <x v="16"/>
    <x v="0"/>
    <x v="1"/>
    <n v="0.19356000000000001"/>
    <x v="7"/>
  </r>
  <r>
    <x v="16"/>
    <x v="17"/>
    <x v="7"/>
    <x v="1"/>
    <n v="1.355E-2"/>
    <x v="7"/>
  </r>
  <r>
    <x v="16"/>
    <x v="17"/>
    <x v="8"/>
    <x v="1"/>
    <n v="7.7400000000000004E-3"/>
    <x v="7"/>
  </r>
  <r>
    <x v="16"/>
    <x v="17"/>
    <x v="2"/>
    <x v="1"/>
    <n v="1.9400000000000001E-3"/>
    <x v="7"/>
  </r>
  <r>
    <x v="16"/>
    <x v="17"/>
    <x v="13"/>
    <x v="1"/>
    <n v="1.9400000000000001E-3"/>
    <x v="7"/>
  </r>
  <r>
    <x v="16"/>
    <x v="17"/>
    <x v="14"/>
    <x v="1"/>
    <n v="1.355E-2"/>
    <x v="7"/>
  </r>
  <r>
    <x v="16"/>
    <x v="17"/>
    <x v="0"/>
    <x v="1"/>
    <n v="0.19356000000000001"/>
    <x v="7"/>
  </r>
  <r>
    <x v="16"/>
    <x v="18"/>
    <x v="7"/>
    <x v="1"/>
    <n v="1.355E-2"/>
    <x v="7"/>
  </r>
  <r>
    <x v="16"/>
    <x v="18"/>
    <x v="8"/>
    <x v="1"/>
    <n v="7.7400000000000004E-3"/>
    <x v="7"/>
  </r>
  <r>
    <x v="16"/>
    <x v="18"/>
    <x v="2"/>
    <x v="1"/>
    <n v="1.9400000000000001E-3"/>
    <x v="7"/>
  </r>
  <r>
    <x v="16"/>
    <x v="18"/>
    <x v="13"/>
    <x v="1"/>
    <n v="1.9400000000000001E-3"/>
    <x v="7"/>
  </r>
  <r>
    <x v="16"/>
    <x v="18"/>
    <x v="14"/>
    <x v="1"/>
    <n v="1.355E-2"/>
    <x v="7"/>
  </r>
  <r>
    <x v="16"/>
    <x v="18"/>
    <x v="0"/>
    <x v="1"/>
    <n v="0.19356000000000001"/>
    <x v="7"/>
  </r>
  <r>
    <x v="16"/>
    <x v="19"/>
    <x v="1"/>
    <x v="1"/>
    <n v="4.9399999999999999E-2"/>
    <x v="7"/>
  </r>
  <r>
    <x v="16"/>
    <x v="19"/>
    <x v="7"/>
    <x v="1"/>
    <n v="4.9399999999999999E-3"/>
    <x v="7"/>
  </r>
  <r>
    <x v="16"/>
    <x v="19"/>
    <x v="8"/>
    <x v="1"/>
    <n v="2.82E-3"/>
    <x v="7"/>
  </r>
  <r>
    <x v="16"/>
    <x v="19"/>
    <x v="2"/>
    <x v="1"/>
    <n v="7.1000000000000002E-4"/>
    <x v="7"/>
  </r>
  <r>
    <x v="16"/>
    <x v="19"/>
    <x v="13"/>
    <x v="1"/>
    <n v="7.1000000000000002E-4"/>
    <x v="7"/>
  </r>
  <r>
    <x v="16"/>
    <x v="19"/>
    <x v="14"/>
    <x v="1"/>
    <n v="4.9399999999999999E-3"/>
    <x v="7"/>
  </r>
  <r>
    <x v="16"/>
    <x v="19"/>
    <x v="0"/>
    <x v="1"/>
    <n v="7.0569999999999994E-2"/>
    <x v="7"/>
  </r>
  <r>
    <x v="16"/>
    <x v="20"/>
    <x v="7"/>
    <x v="1"/>
    <n v="1.355E-2"/>
    <x v="7"/>
  </r>
  <r>
    <x v="16"/>
    <x v="20"/>
    <x v="8"/>
    <x v="1"/>
    <n v="7.7400000000000004E-3"/>
    <x v="7"/>
  </r>
  <r>
    <x v="16"/>
    <x v="20"/>
    <x v="2"/>
    <x v="1"/>
    <n v="1.9400000000000001E-3"/>
    <x v="7"/>
  </r>
  <r>
    <x v="16"/>
    <x v="20"/>
    <x v="13"/>
    <x v="1"/>
    <n v="1.9400000000000001E-3"/>
    <x v="7"/>
  </r>
  <r>
    <x v="16"/>
    <x v="20"/>
    <x v="14"/>
    <x v="1"/>
    <n v="1.355E-2"/>
    <x v="7"/>
  </r>
  <r>
    <x v="16"/>
    <x v="20"/>
    <x v="0"/>
    <x v="1"/>
    <n v="0.19356000000000001"/>
    <x v="7"/>
  </r>
  <r>
    <x v="16"/>
    <x v="21"/>
    <x v="1"/>
    <x v="1"/>
    <n v="4.9399999999999999E-2"/>
    <x v="7"/>
  </r>
  <r>
    <x v="16"/>
    <x v="21"/>
    <x v="7"/>
    <x v="1"/>
    <n v="4.9399999999999999E-3"/>
    <x v="7"/>
  </r>
  <r>
    <x v="16"/>
    <x v="21"/>
    <x v="8"/>
    <x v="1"/>
    <n v="2.82E-3"/>
    <x v="7"/>
  </r>
  <r>
    <x v="16"/>
    <x v="21"/>
    <x v="2"/>
    <x v="1"/>
    <n v="7.1000000000000002E-4"/>
    <x v="7"/>
  </r>
  <r>
    <x v="16"/>
    <x v="21"/>
    <x v="0"/>
    <x v="1"/>
    <n v="7.0569999999999994E-2"/>
    <x v="7"/>
  </r>
  <r>
    <x v="16"/>
    <x v="22"/>
    <x v="7"/>
    <x v="1"/>
    <n v="1.2699999999999999E-2"/>
    <x v="7"/>
  </r>
  <r>
    <x v="16"/>
    <x v="22"/>
    <x v="8"/>
    <x v="1"/>
    <n v="7.26E-3"/>
    <x v="7"/>
  </r>
  <r>
    <x v="16"/>
    <x v="22"/>
    <x v="2"/>
    <x v="1"/>
    <n v="1.81E-3"/>
    <x v="7"/>
  </r>
  <r>
    <x v="16"/>
    <x v="22"/>
    <x v="0"/>
    <x v="1"/>
    <n v="0.18146000000000001"/>
    <x v="7"/>
  </r>
  <r>
    <x v="16"/>
    <x v="23"/>
    <x v="7"/>
    <x v="1"/>
    <n v="1.355E-2"/>
    <x v="7"/>
  </r>
  <r>
    <x v="16"/>
    <x v="23"/>
    <x v="8"/>
    <x v="1"/>
    <n v="7.7400000000000004E-3"/>
    <x v="7"/>
  </r>
  <r>
    <x v="16"/>
    <x v="23"/>
    <x v="2"/>
    <x v="1"/>
    <n v="1.9400000000000001E-3"/>
    <x v="7"/>
  </r>
  <r>
    <x v="16"/>
    <x v="23"/>
    <x v="0"/>
    <x v="1"/>
    <n v="0.19356000000000001"/>
    <x v="7"/>
  </r>
  <r>
    <x v="16"/>
    <x v="24"/>
    <x v="0"/>
    <x v="1"/>
    <n v="0"/>
    <x v="7"/>
  </r>
  <r>
    <x v="16"/>
    <x v="25"/>
    <x v="7"/>
    <x v="1"/>
    <n v="1.355E-2"/>
    <x v="7"/>
  </r>
  <r>
    <x v="16"/>
    <x v="25"/>
    <x v="8"/>
    <x v="1"/>
    <n v="7.7400000000000004E-3"/>
    <x v="7"/>
  </r>
  <r>
    <x v="16"/>
    <x v="25"/>
    <x v="2"/>
    <x v="1"/>
    <n v="9.7000000000000005E-4"/>
    <x v="7"/>
  </r>
  <r>
    <x v="16"/>
    <x v="25"/>
    <x v="15"/>
    <x v="1"/>
    <n v="9.7000000000000005E-4"/>
    <x v="7"/>
  </r>
  <r>
    <x v="16"/>
    <x v="25"/>
    <x v="0"/>
    <x v="1"/>
    <n v="0.19356000000000001"/>
    <x v="7"/>
  </r>
  <r>
    <x v="16"/>
    <x v="25"/>
    <x v="14"/>
    <x v="1"/>
    <n v="1.355E-2"/>
    <x v="7"/>
  </r>
  <r>
    <x v="16"/>
    <x v="26"/>
    <x v="1"/>
    <x v="1"/>
    <n v="9.8799999999999999E-2"/>
    <x v="7"/>
  </r>
  <r>
    <x v="16"/>
    <x v="26"/>
    <x v="7"/>
    <x v="1"/>
    <n v="9.8799999999999999E-3"/>
    <x v="7"/>
  </r>
  <r>
    <x v="16"/>
    <x v="26"/>
    <x v="8"/>
    <x v="1"/>
    <n v="5.6499999999999996E-3"/>
    <x v="7"/>
  </r>
  <r>
    <x v="16"/>
    <x v="26"/>
    <x v="2"/>
    <x v="1"/>
    <n v="7.1000000000000002E-4"/>
    <x v="7"/>
  </r>
  <r>
    <x v="16"/>
    <x v="26"/>
    <x v="15"/>
    <x v="1"/>
    <n v="7.1000000000000002E-4"/>
    <x v="7"/>
  </r>
  <r>
    <x v="16"/>
    <x v="26"/>
    <x v="0"/>
    <x v="1"/>
    <n v="0.14113999999999999"/>
    <x v="7"/>
  </r>
  <r>
    <x v="16"/>
    <x v="26"/>
    <x v="14"/>
    <x v="1"/>
    <n v="9.8799999999999999E-3"/>
    <x v="7"/>
  </r>
  <r>
    <x v="16"/>
    <x v="27"/>
    <x v="0"/>
    <x v="1"/>
    <n v="2.4399999999999999E-3"/>
    <x v="7"/>
  </r>
  <r>
    <x v="16"/>
    <x v="28"/>
    <x v="0"/>
    <x v="1"/>
    <n v="0"/>
    <x v="7"/>
  </r>
  <r>
    <x v="16"/>
    <x v="29"/>
    <x v="7"/>
    <x v="1"/>
    <n v="1.355E-2"/>
    <x v="7"/>
  </r>
  <r>
    <x v="16"/>
    <x v="29"/>
    <x v="8"/>
    <x v="1"/>
    <n v="7.7400000000000004E-3"/>
    <x v="7"/>
  </r>
  <r>
    <x v="16"/>
    <x v="29"/>
    <x v="16"/>
    <x v="1"/>
    <n v="9.7000000000000005E-4"/>
    <x v="7"/>
  </r>
  <r>
    <x v="16"/>
    <x v="29"/>
    <x v="17"/>
    <x v="1"/>
    <n v="9.7000000000000005E-4"/>
    <x v="7"/>
  </r>
  <r>
    <x v="16"/>
    <x v="29"/>
    <x v="18"/>
    <x v="1"/>
    <n v="9.7000000000000005E-4"/>
    <x v="7"/>
  </r>
  <r>
    <x v="16"/>
    <x v="29"/>
    <x v="2"/>
    <x v="1"/>
    <n v="9.7000000000000005E-4"/>
    <x v="7"/>
  </r>
  <r>
    <x v="16"/>
    <x v="29"/>
    <x v="15"/>
    <x v="1"/>
    <n v="9.7000000000000005E-4"/>
    <x v="7"/>
  </r>
  <r>
    <x v="16"/>
    <x v="29"/>
    <x v="0"/>
    <x v="1"/>
    <n v="0.19356000000000001"/>
    <x v="7"/>
  </r>
  <r>
    <x v="16"/>
    <x v="30"/>
    <x v="0"/>
    <x v="1"/>
    <n v="4.0600000000000002E-3"/>
    <x v="7"/>
  </r>
  <r>
    <x v="16"/>
    <x v="31"/>
    <x v="7"/>
    <x v="1"/>
    <n v="1.355E-2"/>
    <x v="7"/>
  </r>
  <r>
    <x v="16"/>
    <x v="31"/>
    <x v="8"/>
    <x v="1"/>
    <n v="7.7400000000000004E-3"/>
    <x v="7"/>
  </r>
  <r>
    <x v="16"/>
    <x v="31"/>
    <x v="16"/>
    <x v="1"/>
    <n v="9.7000000000000005E-4"/>
    <x v="7"/>
  </r>
  <r>
    <x v="16"/>
    <x v="31"/>
    <x v="17"/>
    <x v="1"/>
    <n v="9.7000000000000005E-4"/>
    <x v="7"/>
  </r>
  <r>
    <x v="16"/>
    <x v="31"/>
    <x v="18"/>
    <x v="1"/>
    <n v="9.7000000000000005E-4"/>
    <x v="7"/>
  </r>
  <r>
    <x v="16"/>
    <x v="31"/>
    <x v="2"/>
    <x v="1"/>
    <n v="9.7000000000000005E-4"/>
    <x v="7"/>
  </r>
  <r>
    <x v="16"/>
    <x v="31"/>
    <x v="15"/>
    <x v="1"/>
    <n v="9.7000000000000005E-4"/>
    <x v="7"/>
  </r>
  <r>
    <x v="16"/>
    <x v="31"/>
    <x v="0"/>
    <x v="1"/>
    <n v="0.19356000000000001"/>
    <x v="7"/>
  </r>
  <r>
    <x v="16"/>
    <x v="32"/>
    <x v="0"/>
    <x v="1"/>
    <n v="3.5000000000000003E-2"/>
    <x v="7"/>
  </r>
  <r>
    <x v="17"/>
    <x v="34"/>
    <x v="46"/>
    <x v="1"/>
    <n v="8.1899999999999994E-3"/>
    <x v="7"/>
  </r>
  <r>
    <x v="17"/>
    <x v="34"/>
    <x v="2"/>
    <x v="1"/>
    <n v="1.2E-4"/>
    <x v="7"/>
  </r>
  <r>
    <x v="17"/>
    <x v="34"/>
    <x v="0"/>
    <x v="1"/>
    <n v="1.17E-2"/>
    <x v="7"/>
  </r>
  <r>
    <x v="17"/>
    <x v="33"/>
    <x v="47"/>
    <x v="1"/>
    <n v="6.6499999999999997E-3"/>
    <x v="7"/>
  </r>
  <r>
    <x v="17"/>
    <x v="33"/>
    <x v="0"/>
    <x v="1"/>
    <n v="9.4999999999999998E-3"/>
    <x v="7"/>
  </r>
  <r>
    <x v="17"/>
    <x v="16"/>
    <x v="46"/>
    <x v="1"/>
    <n v="7.2700000000000004E-3"/>
    <x v="7"/>
  </r>
  <r>
    <x v="17"/>
    <x v="16"/>
    <x v="2"/>
    <x v="1"/>
    <n v="1E-4"/>
    <x v="7"/>
  </r>
  <r>
    <x v="17"/>
    <x v="16"/>
    <x v="0"/>
    <x v="1"/>
    <n v="1.038E-2"/>
    <x v="7"/>
  </r>
  <r>
    <x v="17"/>
    <x v="17"/>
    <x v="46"/>
    <x v="1"/>
    <n v="7.2700000000000004E-3"/>
    <x v="7"/>
  </r>
  <r>
    <x v="17"/>
    <x v="17"/>
    <x v="2"/>
    <x v="1"/>
    <n v="1E-4"/>
    <x v="7"/>
  </r>
  <r>
    <x v="17"/>
    <x v="17"/>
    <x v="0"/>
    <x v="1"/>
    <n v="1.038E-2"/>
    <x v="7"/>
  </r>
  <r>
    <x v="17"/>
    <x v="35"/>
    <x v="46"/>
    <x v="1"/>
    <n v="7.2700000000000004E-3"/>
    <x v="7"/>
  </r>
  <r>
    <x v="17"/>
    <x v="35"/>
    <x v="2"/>
    <x v="1"/>
    <n v="1E-4"/>
    <x v="7"/>
  </r>
  <r>
    <x v="17"/>
    <x v="35"/>
    <x v="0"/>
    <x v="1"/>
    <n v="1.038E-2"/>
    <x v="7"/>
  </r>
  <r>
    <x v="17"/>
    <x v="20"/>
    <x v="46"/>
    <x v="1"/>
    <n v="7.2700000000000004E-3"/>
    <x v="7"/>
  </r>
  <r>
    <x v="17"/>
    <x v="20"/>
    <x v="2"/>
    <x v="1"/>
    <n v="1E-4"/>
    <x v="7"/>
  </r>
  <r>
    <x v="17"/>
    <x v="20"/>
    <x v="0"/>
    <x v="1"/>
    <n v="1.038E-2"/>
    <x v="7"/>
  </r>
  <r>
    <x v="17"/>
    <x v="36"/>
    <x v="46"/>
    <x v="1"/>
    <n v="7.2700000000000004E-3"/>
    <x v="7"/>
  </r>
  <r>
    <x v="17"/>
    <x v="36"/>
    <x v="2"/>
    <x v="1"/>
    <n v="1E-4"/>
    <x v="7"/>
  </r>
  <r>
    <x v="17"/>
    <x v="36"/>
    <x v="0"/>
    <x v="1"/>
    <n v="1.038E-2"/>
    <x v="7"/>
  </r>
  <r>
    <x v="17"/>
    <x v="24"/>
    <x v="0"/>
    <x v="1"/>
    <n v="0"/>
    <x v="7"/>
  </r>
  <r>
    <x v="17"/>
    <x v="40"/>
    <x v="0"/>
    <x v="1"/>
    <n v="0.13131000000000001"/>
    <x v="7"/>
  </r>
  <r>
    <x v="17"/>
    <x v="40"/>
    <x v="35"/>
    <x v="1"/>
    <n v="8.7580000000000005E-2"/>
    <x v="7"/>
  </r>
  <r>
    <x v="17"/>
    <x v="40"/>
    <x v="36"/>
    <x v="1"/>
    <n v="6.5659999999999996E-2"/>
    <x v="7"/>
  </r>
  <r>
    <x v="17"/>
    <x v="40"/>
    <x v="48"/>
    <x v="1"/>
    <n v="1.9699999999999999E-2"/>
    <x v="7"/>
  </r>
  <r>
    <x v="17"/>
    <x v="40"/>
    <x v="49"/>
    <x v="1"/>
    <n v="3.9399999999999999E-3"/>
    <x v="7"/>
  </r>
  <r>
    <x v="17"/>
    <x v="40"/>
    <x v="50"/>
    <x v="1"/>
    <n v="7.8799999999999999E-3"/>
    <x v="7"/>
  </r>
  <r>
    <x v="17"/>
    <x v="40"/>
    <x v="51"/>
    <x v="1"/>
    <n v="2.8900000000000002E-3"/>
    <x v="7"/>
  </r>
  <r>
    <x v="17"/>
    <x v="37"/>
    <x v="16"/>
    <x v="1"/>
    <n v="5.0000000000000002E-5"/>
    <x v="7"/>
  </r>
  <r>
    <x v="17"/>
    <x v="37"/>
    <x v="46"/>
    <x v="1"/>
    <n v="6.5100000000000002E-3"/>
    <x v="7"/>
  </r>
  <r>
    <x v="17"/>
    <x v="37"/>
    <x v="2"/>
    <x v="1"/>
    <n v="5.0000000000000002E-5"/>
    <x v="7"/>
  </r>
  <r>
    <x v="17"/>
    <x v="37"/>
    <x v="0"/>
    <x v="1"/>
    <n v="9.2999999999999992E-3"/>
    <x v="7"/>
  </r>
  <r>
    <x v="17"/>
    <x v="27"/>
    <x v="0"/>
    <x v="1"/>
    <n v="9.2999999999999992E-3"/>
    <x v="7"/>
  </r>
  <r>
    <x v="17"/>
    <x v="38"/>
    <x v="16"/>
    <x v="1"/>
    <n v="5.0000000000000002E-5"/>
    <x v="7"/>
  </r>
  <r>
    <x v="17"/>
    <x v="38"/>
    <x v="46"/>
    <x v="1"/>
    <n v="6.5100000000000002E-3"/>
    <x v="7"/>
  </r>
  <r>
    <x v="17"/>
    <x v="38"/>
    <x v="2"/>
    <x v="1"/>
    <n v="5.0000000000000002E-5"/>
    <x v="7"/>
  </r>
  <r>
    <x v="17"/>
    <x v="38"/>
    <x v="0"/>
    <x v="1"/>
    <n v="9.2999999999999992E-3"/>
    <x v="7"/>
  </r>
  <r>
    <x v="17"/>
    <x v="49"/>
    <x v="0"/>
    <x v="1"/>
    <n v="0.13131000000000001"/>
    <x v="7"/>
  </r>
  <r>
    <x v="17"/>
    <x v="49"/>
    <x v="52"/>
    <x v="1"/>
    <n v="0.13131000000000001"/>
    <x v="7"/>
  </r>
  <r>
    <x v="17"/>
    <x v="49"/>
    <x v="53"/>
    <x v="1"/>
    <n v="0.13131000000000001"/>
    <x v="7"/>
  </r>
  <r>
    <x v="18"/>
    <x v="50"/>
    <x v="0"/>
    <x v="1"/>
    <n v="1.242E-2"/>
    <x v="7"/>
  </r>
  <r>
    <x v="19"/>
    <x v="34"/>
    <x v="0"/>
    <x v="1"/>
    <n v="2.0000000000000001E-4"/>
    <x v="7"/>
  </r>
  <r>
    <x v="19"/>
    <x v="33"/>
    <x v="0"/>
    <x v="1"/>
    <n v="2.9999999999999997E-4"/>
    <x v="7"/>
  </r>
  <r>
    <x v="19"/>
    <x v="16"/>
    <x v="0"/>
    <x v="1"/>
    <n v="2.0000000000000001E-4"/>
    <x v="7"/>
  </r>
  <r>
    <x v="19"/>
    <x v="17"/>
    <x v="0"/>
    <x v="1"/>
    <n v="2.0000000000000001E-4"/>
    <x v="7"/>
  </r>
  <r>
    <x v="19"/>
    <x v="35"/>
    <x v="0"/>
    <x v="1"/>
    <n v="2.0000000000000001E-4"/>
    <x v="7"/>
  </r>
  <r>
    <x v="19"/>
    <x v="20"/>
    <x v="0"/>
    <x v="1"/>
    <n v="2.0000000000000001E-4"/>
    <x v="7"/>
  </r>
  <r>
    <x v="19"/>
    <x v="36"/>
    <x v="0"/>
    <x v="1"/>
    <n v="2.0000000000000001E-4"/>
    <x v="7"/>
  </r>
  <r>
    <x v="19"/>
    <x v="24"/>
    <x v="0"/>
    <x v="1"/>
    <n v="0"/>
    <x v="7"/>
  </r>
  <r>
    <x v="19"/>
    <x v="41"/>
    <x v="29"/>
    <x v="1"/>
    <n v="1.5389999999999999E-2"/>
    <x v="7"/>
  </r>
  <r>
    <x v="19"/>
    <x v="41"/>
    <x v="30"/>
    <x v="1"/>
    <n v="1.5389999999999999E-2"/>
    <x v="7"/>
  </r>
  <r>
    <x v="19"/>
    <x v="41"/>
    <x v="31"/>
    <x v="1"/>
    <n v="5.0400000000000002E-3"/>
    <x v="7"/>
  </r>
  <r>
    <x v="19"/>
    <x v="41"/>
    <x v="32"/>
    <x v="1"/>
    <n v="5.0400000000000002E-3"/>
    <x v="7"/>
  </r>
  <r>
    <x v="19"/>
    <x v="41"/>
    <x v="33"/>
    <x v="1"/>
    <n v="4.7600000000000003E-3"/>
    <x v="7"/>
  </r>
  <r>
    <x v="19"/>
    <x v="41"/>
    <x v="34"/>
    <x v="1"/>
    <n v="4.4799999999999996E-3"/>
    <x v="7"/>
  </r>
  <r>
    <x v="19"/>
    <x v="41"/>
    <x v="0"/>
    <x v="1"/>
    <n v="2.7990000000000001E-2"/>
    <x v="7"/>
  </r>
  <r>
    <x v="19"/>
    <x v="42"/>
    <x v="29"/>
    <x v="1"/>
    <n v="1.5389999999999999E-2"/>
    <x v="7"/>
  </r>
  <r>
    <x v="19"/>
    <x v="42"/>
    <x v="30"/>
    <x v="1"/>
    <n v="1.5389999999999999E-2"/>
    <x v="7"/>
  </r>
  <r>
    <x v="19"/>
    <x v="42"/>
    <x v="31"/>
    <x v="1"/>
    <n v="5.0400000000000002E-3"/>
    <x v="7"/>
  </r>
  <r>
    <x v="19"/>
    <x v="42"/>
    <x v="32"/>
    <x v="1"/>
    <n v="5.0400000000000002E-3"/>
    <x v="7"/>
  </r>
  <r>
    <x v="19"/>
    <x v="42"/>
    <x v="33"/>
    <x v="1"/>
    <n v="4.7600000000000003E-3"/>
    <x v="7"/>
  </r>
  <r>
    <x v="19"/>
    <x v="42"/>
    <x v="34"/>
    <x v="1"/>
    <n v="4.4799999999999996E-3"/>
    <x v="7"/>
  </r>
  <r>
    <x v="19"/>
    <x v="42"/>
    <x v="0"/>
    <x v="1"/>
    <n v="2.7990000000000001E-2"/>
    <x v="7"/>
  </r>
  <r>
    <x v="19"/>
    <x v="43"/>
    <x v="29"/>
    <x v="1"/>
    <n v="1.5389999999999999E-2"/>
    <x v="7"/>
  </r>
  <r>
    <x v="19"/>
    <x v="43"/>
    <x v="30"/>
    <x v="1"/>
    <n v="1.5389999999999999E-2"/>
    <x v="7"/>
  </r>
  <r>
    <x v="19"/>
    <x v="43"/>
    <x v="31"/>
    <x v="1"/>
    <n v="5.0400000000000002E-3"/>
    <x v="7"/>
  </r>
  <r>
    <x v="19"/>
    <x v="43"/>
    <x v="32"/>
    <x v="1"/>
    <n v="5.0400000000000002E-3"/>
    <x v="7"/>
  </r>
  <r>
    <x v="19"/>
    <x v="43"/>
    <x v="33"/>
    <x v="1"/>
    <n v="4.7600000000000003E-3"/>
    <x v="7"/>
  </r>
  <r>
    <x v="19"/>
    <x v="43"/>
    <x v="34"/>
    <x v="1"/>
    <n v="4.4799999999999996E-3"/>
    <x v="7"/>
  </r>
  <r>
    <x v="19"/>
    <x v="43"/>
    <x v="0"/>
    <x v="1"/>
    <n v="2.7990000000000001E-2"/>
    <x v="7"/>
  </r>
  <r>
    <x v="19"/>
    <x v="0"/>
    <x v="35"/>
    <x v="1"/>
    <n v="1.01E-3"/>
    <x v="7"/>
  </r>
  <r>
    <x v="19"/>
    <x v="0"/>
    <x v="36"/>
    <x v="1"/>
    <n v="3.3E-4"/>
    <x v="7"/>
  </r>
  <r>
    <x v="19"/>
    <x v="0"/>
    <x v="37"/>
    <x v="1"/>
    <n v="3.1E-4"/>
    <x v="7"/>
  </r>
  <r>
    <x v="19"/>
    <x v="0"/>
    <x v="0"/>
    <x v="1"/>
    <n v="1.8400000000000001E-3"/>
    <x v="7"/>
  </r>
  <r>
    <x v="19"/>
    <x v="1"/>
    <x v="35"/>
    <x v="1"/>
    <n v="1.01E-3"/>
    <x v="7"/>
  </r>
  <r>
    <x v="19"/>
    <x v="1"/>
    <x v="36"/>
    <x v="1"/>
    <n v="3.3E-4"/>
    <x v="7"/>
  </r>
  <r>
    <x v="19"/>
    <x v="1"/>
    <x v="37"/>
    <x v="1"/>
    <n v="3.1E-4"/>
    <x v="7"/>
  </r>
  <r>
    <x v="19"/>
    <x v="1"/>
    <x v="0"/>
    <x v="1"/>
    <n v="1.8400000000000001E-3"/>
    <x v="7"/>
  </r>
  <r>
    <x v="19"/>
    <x v="2"/>
    <x v="38"/>
    <x v="1"/>
    <n v="6.0449999999999997E-2"/>
    <x v="7"/>
  </r>
  <r>
    <x v="19"/>
    <x v="2"/>
    <x v="39"/>
    <x v="1"/>
    <n v="3.7199999999999997E-2"/>
    <x v="7"/>
  </r>
  <r>
    <x v="19"/>
    <x v="2"/>
    <x v="40"/>
    <x v="1"/>
    <n v="1.4880000000000001E-2"/>
    <x v="7"/>
  </r>
  <r>
    <x v="19"/>
    <x v="2"/>
    <x v="0"/>
    <x v="1"/>
    <n v="0.186"/>
    <x v="7"/>
  </r>
  <r>
    <x v="19"/>
    <x v="3"/>
    <x v="29"/>
    <x v="1"/>
    <n v="1.01E-3"/>
    <x v="7"/>
  </r>
  <r>
    <x v="19"/>
    <x v="3"/>
    <x v="30"/>
    <x v="1"/>
    <n v="1.01E-3"/>
    <x v="7"/>
  </r>
  <r>
    <x v="19"/>
    <x v="3"/>
    <x v="31"/>
    <x v="1"/>
    <n v="3.3E-4"/>
    <x v="7"/>
  </r>
  <r>
    <x v="19"/>
    <x v="3"/>
    <x v="32"/>
    <x v="1"/>
    <n v="3.3E-4"/>
    <x v="7"/>
  </r>
  <r>
    <x v="19"/>
    <x v="3"/>
    <x v="33"/>
    <x v="1"/>
    <n v="3.1E-4"/>
    <x v="7"/>
  </r>
  <r>
    <x v="19"/>
    <x v="3"/>
    <x v="34"/>
    <x v="1"/>
    <n v="2.9E-4"/>
    <x v="7"/>
  </r>
  <r>
    <x v="19"/>
    <x v="3"/>
    <x v="0"/>
    <x v="1"/>
    <n v="1.8400000000000001E-3"/>
    <x v="7"/>
  </r>
  <r>
    <x v="19"/>
    <x v="4"/>
    <x v="29"/>
    <x v="1"/>
    <n v="1.01E-3"/>
    <x v="7"/>
  </r>
  <r>
    <x v="19"/>
    <x v="4"/>
    <x v="30"/>
    <x v="1"/>
    <n v="1.01E-3"/>
    <x v="7"/>
  </r>
  <r>
    <x v="19"/>
    <x v="4"/>
    <x v="31"/>
    <x v="1"/>
    <n v="3.3E-4"/>
    <x v="7"/>
  </r>
  <r>
    <x v="19"/>
    <x v="4"/>
    <x v="32"/>
    <x v="1"/>
    <n v="3.3E-4"/>
    <x v="7"/>
  </r>
  <r>
    <x v="19"/>
    <x v="4"/>
    <x v="33"/>
    <x v="1"/>
    <n v="3.1E-4"/>
    <x v="7"/>
  </r>
  <r>
    <x v="19"/>
    <x v="4"/>
    <x v="34"/>
    <x v="1"/>
    <n v="2.9E-4"/>
    <x v="7"/>
  </r>
  <r>
    <x v="19"/>
    <x v="4"/>
    <x v="0"/>
    <x v="1"/>
    <n v="1.8400000000000001E-3"/>
    <x v="7"/>
  </r>
  <r>
    <x v="19"/>
    <x v="5"/>
    <x v="41"/>
    <x v="1"/>
    <n v="5.3699999999999998E-3"/>
    <x v="7"/>
  </r>
  <r>
    <x v="19"/>
    <x v="5"/>
    <x v="42"/>
    <x v="1"/>
    <n v="3.5799999999999998E-3"/>
    <x v="7"/>
  </r>
  <r>
    <x v="19"/>
    <x v="5"/>
    <x v="43"/>
    <x v="1"/>
    <n v="1.7899999999999999E-3"/>
    <x v="7"/>
  </r>
  <r>
    <x v="19"/>
    <x v="5"/>
    <x v="0"/>
    <x v="1"/>
    <n v="5.9699999999999996E-3"/>
    <x v="7"/>
  </r>
  <r>
    <x v="20"/>
    <x v="34"/>
    <x v="46"/>
    <x v="1"/>
    <n v="2.9999999999999997E-4"/>
    <x v="7"/>
  </r>
  <r>
    <x v="20"/>
    <x v="34"/>
    <x v="0"/>
    <x v="1"/>
    <n v="4.2999999999999999E-4"/>
    <x v="7"/>
  </r>
  <r>
    <x v="20"/>
    <x v="33"/>
    <x v="47"/>
    <x v="1"/>
    <n v="5.1999999999999995E-4"/>
    <x v="7"/>
  </r>
  <r>
    <x v="20"/>
    <x v="33"/>
    <x v="0"/>
    <x v="1"/>
    <n v="7.3999999999999999E-4"/>
    <x v="7"/>
  </r>
  <r>
    <x v="20"/>
    <x v="16"/>
    <x v="46"/>
    <x v="1"/>
    <n v="1.8000000000000001E-4"/>
    <x v="7"/>
  </r>
  <r>
    <x v="20"/>
    <x v="16"/>
    <x v="0"/>
    <x v="1"/>
    <n v="2.5999999999999998E-4"/>
    <x v="7"/>
  </r>
  <r>
    <x v="20"/>
    <x v="17"/>
    <x v="46"/>
    <x v="1"/>
    <n v="1.8000000000000001E-4"/>
    <x v="7"/>
  </r>
  <r>
    <x v="20"/>
    <x v="17"/>
    <x v="0"/>
    <x v="1"/>
    <n v="2.5999999999999998E-4"/>
    <x v="7"/>
  </r>
  <r>
    <x v="20"/>
    <x v="35"/>
    <x v="46"/>
    <x v="1"/>
    <n v="1.8000000000000001E-4"/>
    <x v="7"/>
  </r>
  <r>
    <x v="20"/>
    <x v="35"/>
    <x v="0"/>
    <x v="1"/>
    <n v="2.5999999999999998E-4"/>
    <x v="7"/>
  </r>
  <r>
    <x v="20"/>
    <x v="20"/>
    <x v="46"/>
    <x v="1"/>
    <n v="1.8000000000000001E-4"/>
    <x v="7"/>
  </r>
  <r>
    <x v="20"/>
    <x v="20"/>
    <x v="0"/>
    <x v="1"/>
    <n v="2.5999999999999998E-4"/>
    <x v="7"/>
  </r>
  <r>
    <x v="20"/>
    <x v="36"/>
    <x v="46"/>
    <x v="1"/>
    <n v="1.8000000000000001E-4"/>
    <x v="7"/>
  </r>
  <r>
    <x v="20"/>
    <x v="36"/>
    <x v="0"/>
    <x v="1"/>
    <n v="2.5999999999999998E-4"/>
    <x v="7"/>
  </r>
  <r>
    <x v="20"/>
    <x v="24"/>
    <x v="0"/>
    <x v="1"/>
    <n v="0"/>
    <x v="7"/>
  </r>
  <r>
    <x v="20"/>
    <x v="40"/>
    <x v="0"/>
    <x v="1"/>
    <n v="9.6299999999999997E-2"/>
    <x v="7"/>
  </r>
  <r>
    <x v="20"/>
    <x v="40"/>
    <x v="35"/>
    <x v="1"/>
    <n v="6.4229999999999995E-2"/>
    <x v="7"/>
  </r>
  <r>
    <x v="20"/>
    <x v="40"/>
    <x v="36"/>
    <x v="1"/>
    <n v="4.8149999999999998E-2"/>
    <x v="7"/>
  </r>
  <r>
    <x v="20"/>
    <x v="40"/>
    <x v="48"/>
    <x v="1"/>
    <n v="1.444E-2"/>
    <x v="7"/>
  </r>
  <r>
    <x v="20"/>
    <x v="40"/>
    <x v="49"/>
    <x v="1"/>
    <n v="2.8900000000000002E-3"/>
    <x v="7"/>
  </r>
  <r>
    <x v="20"/>
    <x v="40"/>
    <x v="50"/>
    <x v="1"/>
    <n v="5.7800000000000004E-3"/>
    <x v="7"/>
  </r>
  <r>
    <x v="20"/>
    <x v="40"/>
    <x v="51"/>
    <x v="1"/>
    <n v="2.1199999999999999E-3"/>
    <x v="7"/>
  </r>
  <r>
    <x v="20"/>
    <x v="37"/>
    <x v="46"/>
    <x v="1"/>
    <n v="5.0000000000000001E-4"/>
    <x v="7"/>
  </r>
  <r>
    <x v="20"/>
    <x v="37"/>
    <x v="0"/>
    <x v="1"/>
    <n v="7.2000000000000005E-4"/>
    <x v="7"/>
  </r>
  <r>
    <x v="20"/>
    <x v="38"/>
    <x v="46"/>
    <x v="1"/>
    <n v="3.1E-4"/>
    <x v="7"/>
  </r>
  <r>
    <x v="20"/>
    <x v="38"/>
    <x v="0"/>
    <x v="1"/>
    <n v="4.4000000000000002E-4"/>
    <x v="7"/>
  </r>
  <r>
    <x v="20"/>
    <x v="49"/>
    <x v="0"/>
    <x v="1"/>
    <n v="2.5739999999999999E-2"/>
    <x v="7"/>
  </r>
  <r>
    <x v="20"/>
    <x v="49"/>
    <x v="54"/>
    <x v="1"/>
    <n v="2.5739999999999999E-2"/>
    <x v="7"/>
  </r>
  <r>
    <x v="20"/>
    <x v="49"/>
    <x v="53"/>
    <x v="1"/>
    <n v="2.5739999999999999E-2"/>
    <x v="7"/>
  </r>
  <r>
    <x v="20"/>
    <x v="51"/>
    <x v="0"/>
    <x v="1"/>
    <n v="2.5739999999999999E-2"/>
    <x v="7"/>
  </r>
  <r>
    <x v="20"/>
    <x v="51"/>
    <x v="55"/>
    <x v="1"/>
    <n v="2.5739999999999999E-2"/>
    <x v="7"/>
  </r>
  <r>
    <x v="20"/>
    <x v="41"/>
    <x v="35"/>
    <x v="1"/>
    <n v="7.0959999999999995E-2"/>
    <x v="7"/>
  </r>
  <r>
    <x v="20"/>
    <x v="41"/>
    <x v="36"/>
    <x v="1"/>
    <n v="3.2030000000000003E-2"/>
    <x v="7"/>
  </r>
  <r>
    <x v="20"/>
    <x v="41"/>
    <x v="48"/>
    <x v="1"/>
    <n v="3.2030000000000003E-2"/>
    <x v="7"/>
  </r>
  <r>
    <x v="20"/>
    <x v="41"/>
    <x v="56"/>
    <x v="1"/>
    <n v="0"/>
    <x v="7"/>
  </r>
  <r>
    <x v="20"/>
    <x v="41"/>
    <x v="49"/>
    <x v="1"/>
    <n v="7.5199999999999998E-3"/>
    <x v="7"/>
  </r>
  <r>
    <x v="20"/>
    <x v="41"/>
    <x v="50"/>
    <x v="1"/>
    <n v="7.5199999999999998E-3"/>
    <x v="7"/>
  </r>
  <r>
    <x v="20"/>
    <x v="41"/>
    <x v="51"/>
    <x v="1"/>
    <n v="2.7599999999999999E-3"/>
    <x v="7"/>
  </r>
  <r>
    <x v="20"/>
    <x v="41"/>
    <x v="0"/>
    <x v="1"/>
    <n v="0.12537000000000001"/>
    <x v="7"/>
  </r>
  <r>
    <x v="20"/>
    <x v="42"/>
    <x v="35"/>
    <x v="1"/>
    <n v="6.948E-2"/>
    <x v="7"/>
  </r>
  <r>
    <x v="20"/>
    <x v="42"/>
    <x v="36"/>
    <x v="1"/>
    <n v="3.1370000000000002E-2"/>
    <x v="7"/>
  </r>
  <r>
    <x v="20"/>
    <x v="42"/>
    <x v="48"/>
    <x v="1"/>
    <n v="3.1370000000000002E-2"/>
    <x v="7"/>
  </r>
  <r>
    <x v="20"/>
    <x v="42"/>
    <x v="56"/>
    <x v="1"/>
    <n v="0"/>
    <x v="7"/>
  </r>
  <r>
    <x v="20"/>
    <x v="42"/>
    <x v="49"/>
    <x v="1"/>
    <n v="7.3699999999999998E-3"/>
    <x v="7"/>
  </r>
  <r>
    <x v="20"/>
    <x v="42"/>
    <x v="50"/>
    <x v="1"/>
    <n v="7.3699999999999998E-3"/>
    <x v="7"/>
  </r>
  <r>
    <x v="20"/>
    <x v="42"/>
    <x v="51"/>
    <x v="1"/>
    <n v="2.7000000000000001E-3"/>
    <x v="7"/>
  </r>
  <r>
    <x v="20"/>
    <x v="42"/>
    <x v="0"/>
    <x v="1"/>
    <n v="0.12275999999999999"/>
    <x v="7"/>
  </r>
  <r>
    <x v="20"/>
    <x v="46"/>
    <x v="0"/>
    <x v="1"/>
    <n v="9.6299999999999997E-2"/>
    <x v="7"/>
  </r>
  <r>
    <x v="20"/>
    <x v="46"/>
    <x v="35"/>
    <x v="1"/>
    <n v="6.4229999999999995E-2"/>
    <x v="7"/>
  </r>
  <r>
    <x v="20"/>
    <x v="46"/>
    <x v="36"/>
    <x v="1"/>
    <n v="4.8149999999999998E-2"/>
    <x v="7"/>
  </r>
  <r>
    <x v="20"/>
    <x v="46"/>
    <x v="48"/>
    <x v="1"/>
    <n v="1.444E-2"/>
    <x v="7"/>
  </r>
  <r>
    <x v="20"/>
    <x v="46"/>
    <x v="56"/>
    <x v="1"/>
    <n v="0"/>
    <x v="7"/>
  </r>
  <r>
    <x v="20"/>
    <x v="46"/>
    <x v="49"/>
    <x v="1"/>
    <n v="2.8900000000000002E-3"/>
    <x v="7"/>
  </r>
  <r>
    <x v="20"/>
    <x v="46"/>
    <x v="50"/>
    <x v="1"/>
    <n v="5.7800000000000004E-3"/>
    <x v="7"/>
  </r>
  <r>
    <x v="20"/>
    <x v="46"/>
    <x v="51"/>
    <x v="1"/>
    <n v="2.1199999999999999E-3"/>
    <x v="7"/>
  </r>
  <r>
    <x v="20"/>
    <x v="43"/>
    <x v="57"/>
    <x v="1"/>
    <n v="8.0399999999999999E-2"/>
    <x v="7"/>
  </r>
  <r>
    <x v="20"/>
    <x v="43"/>
    <x v="58"/>
    <x v="1"/>
    <n v="4.9700000000000001E-2"/>
    <x v="7"/>
  </r>
  <r>
    <x v="20"/>
    <x v="43"/>
    <x v="59"/>
    <x v="1"/>
    <n v="0.03"/>
    <x v="7"/>
  </r>
  <r>
    <x v="20"/>
    <x v="43"/>
    <x v="60"/>
    <x v="1"/>
    <n v="8.0300000000000007E-3"/>
    <x v="7"/>
  </r>
  <r>
    <x v="20"/>
    <x v="43"/>
    <x v="61"/>
    <x v="1"/>
    <n v="8.0800000000000004E-3"/>
    <x v="7"/>
  </r>
  <r>
    <x v="20"/>
    <x v="43"/>
    <x v="62"/>
    <x v="1"/>
    <n v="4.0999999999999999E-4"/>
    <x v="7"/>
  </r>
  <r>
    <x v="20"/>
    <x v="43"/>
    <x v="0"/>
    <x v="1"/>
    <n v="0.12"/>
    <x v="7"/>
  </r>
  <r>
    <x v="20"/>
    <x v="48"/>
    <x v="0"/>
    <x v="1"/>
    <n v="9.8100000000000007E-2"/>
    <x v="7"/>
  </r>
  <r>
    <x v="20"/>
    <x v="48"/>
    <x v="35"/>
    <x v="1"/>
    <n v="6.5430000000000002E-2"/>
    <x v="7"/>
  </r>
  <r>
    <x v="20"/>
    <x v="48"/>
    <x v="36"/>
    <x v="1"/>
    <n v="4.9050000000000003E-2"/>
    <x v="7"/>
  </r>
  <r>
    <x v="20"/>
    <x v="48"/>
    <x v="48"/>
    <x v="1"/>
    <n v="1.472E-2"/>
    <x v="7"/>
  </r>
  <r>
    <x v="20"/>
    <x v="48"/>
    <x v="56"/>
    <x v="1"/>
    <n v="0"/>
    <x v="7"/>
  </r>
  <r>
    <x v="20"/>
    <x v="48"/>
    <x v="49"/>
    <x v="1"/>
    <n v="2.9399999999999999E-3"/>
    <x v="7"/>
  </r>
  <r>
    <x v="20"/>
    <x v="48"/>
    <x v="50"/>
    <x v="1"/>
    <n v="5.8900000000000003E-3"/>
    <x v="7"/>
  </r>
  <r>
    <x v="20"/>
    <x v="48"/>
    <x v="51"/>
    <x v="1"/>
    <n v="2.16E-3"/>
    <x v="7"/>
  </r>
  <r>
    <x v="20"/>
    <x v="0"/>
    <x v="57"/>
    <x v="1"/>
    <n v="7.1419999999999997E-2"/>
    <x v="7"/>
  </r>
  <r>
    <x v="20"/>
    <x v="0"/>
    <x v="58"/>
    <x v="1"/>
    <n v="4.4150000000000002E-2"/>
    <x v="7"/>
  </r>
  <r>
    <x v="20"/>
    <x v="0"/>
    <x v="59"/>
    <x v="1"/>
    <n v="2.665E-2"/>
    <x v="7"/>
  </r>
  <r>
    <x v="20"/>
    <x v="0"/>
    <x v="60"/>
    <x v="1"/>
    <n v="7.1300000000000001E-3"/>
    <x v="7"/>
  </r>
  <r>
    <x v="20"/>
    <x v="0"/>
    <x v="61"/>
    <x v="1"/>
    <n v="7.1700000000000002E-3"/>
    <x v="7"/>
  </r>
  <r>
    <x v="20"/>
    <x v="0"/>
    <x v="62"/>
    <x v="1"/>
    <n v="3.6000000000000002E-4"/>
    <x v="7"/>
  </r>
  <r>
    <x v="20"/>
    <x v="0"/>
    <x v="63"/>
    <x v="1"/>
    <n v="3.6000000000000002E-4"/>
    <x v="7"/>
  </r>
  <r>
    <x v="20"/>
    <x v="0"/>
    <x v="0"/>
    <x v="1"/>
    <n v="0.10659"/>
    <x v="7"/>
  </r>
  <r>
    <x v="20"/>
    <x v="1"/>
    <x v="57"/>
    <x v="1"/>
    <n v="7.1419999999999997E-2"/>
    <x v="7"/>
  </r>
  <r>
    <x v="20"/>
    <x v="1"/>
    <x v="58"/>
    <x v="1"/>
    <n v="4.4150000000000002E-2"/>
    <x v="7"/>
  </r>
  <r>
    <x v="20"/>
    <x v="1"/>
    <x v="59"/>
    <x v="1"/>
    <n v="2.665E-2"/>
    <x v="7"/>
  </r>
  <r>
    <x v="20"/>
    <x v="1"/>
    <x v="60"/>
    <x v="1"/>
    <n v="7.1300000000000001E-3"/>
    <x v="7"/>
  </r>
  <r>
    <x v="20"/>
    <x v="1"/>
    <x v="61"/>
    <x v="1"/>
    <n v="7.1700000000000002E-3"/>
    <x v="7"/>
  </r>
  <r>
    <x v="20"/>
    <x v="1"/>
    <x v="62"/>
    <x v="1"/>
    <n v="3.6000000000000002E-4"/>
    <x v="7"/>
  </r>
  <r>
    <x v="20"/>
    <x v="1"/>
    <x v="63"/>
    <x v="1"/>
    <n v="3.6000000000000002E-4"/>
    <x v="7"/>
  </r>
  <r>
    <x v="20"/>
    <x v="1"/>
    <x v="0"/>
    <x v="1"/>
    <n v="0.10659"/>
    <x v="7"/>
  </r>
  <r>
    <x v="20"/>
    <x v="3"/>
    <x v="29"/>
    <x v="1"/>
    <n v="0.10464"/>
    <x v="7"/>
  </r>
  <r>
    <x v="20"/>
    <x v="3"/>
    <x v="30"/>
    <x v="1"/>
    <n v="8.8940000000000005E-2"/>
    <x v="7"/>
  </r>
  <r>
    <x v="20"/>
    <x v="3"/>
    <x v="31"/>
    <x v="1"/>
    <n v="1.9939999999999999E-2"/>
    <x v="7"/>
  </r>
  <r>
    <x v="20"/>
    <x v="3"/>
    <x v="32"/>
    <x v="1"/>
    <n v="1.9439999999999999E-2"/>
    <x v="7"/>
  </r>
  <r>
    <x v="20"/>
    <x v="3"/>
    <x v="33"/>
    <x v="1"/>
    <n v="1.0300000000000001E-3"/>
    <x v="7"/>
  </r>
  <r>
    <x v="20"/>
    <x v="3"/>
    <x v="34"/>
    <x v="1"/>
    <n v="1.1000000000000001E-3"/>
    <x v="7"/>
  </r>
  <r>
    <x v="20"/>
    <x v="3"/>
    <x v="64"/>
    <x v="1"/>
    <n v="5.1999999999999995E-4"/>
    <x v="7"/>
  </r>
  <r>
    <x v="20"/>
    <x v="3"/>
    <x v="65"/>
    <x v="1"/>
    <n v="1.1000000000000001E-3"/>
    <x v="7"/>
  </r>
  <r>
    <x v="20"/>
    <x v="3"/>
    <x v="0"/>
    <x v="1"/>
    <n v="0.10464"/>
    <x v="7"/>
  </r>
  <r>
    <x v="20"/>
    <x v="4"/>
    <x v="29"/>
    <x v="1"/>
    <n v="0.10464"/>
    <x v="7"/>
  </r>
  <r>
    <x v="20"/>
    <x v="4"/>
    <x v="30"/>
    <x v="1"/>
    <n v="8.8940000000000005E-2"/>
    <x v="7"/>
  </r>
  <r>
    <x v="20"/>
    <x v="4"/>
    <x v="31"/>
    <x v="1"/>
    <n v="1.9939999999999999E-2"/>
    <x v="7"/>
  </r>
  <r>
    <x v="20"/>
    <x v="4"/>
    <x v="32"/>
    <x v="1"/>
    <n v="1.9439999999999999E-2"/>
    <x v="7"/>
  </r>
  <r>
    <x v="20"/>
    <x v="4"/>
    <x v="33"/>
    <x v="1"/>
    <n v="1.0300000000000001E-3"/>
    <x v="7"/>
  </r>
  <r>
    <x v="20"/>
    <x v="4"/>
    <x v="34"/>
    <x v="1"/>
    <n v="1.1000000000000001E-3"/>
    <x v="7"/>
  </r>
  <r>
    <x v="20"/>
    <x v="4"/>
    <x v="64"/>
    <x v="1"/>
    <n v="5.1999999999999995E-4"/>
    <x v="7"/>
  </r>
  <r>
    <x v="20"/>
    <x v="4"/>
    <x v="65"/>
    <x v="1"/>
    <n v="1.1000000000000001E-3"/>
    <x v="7"/>
  </r>
  <r>
    <x v="20"/>
    <x v="4"/>
    <x v="0"/>
    <x v="1"/>
    <n v="0.10464"/>
    <x v="7"/>
  </r>
  <r>
    <x v="21"/>
    <x v="52"/>
    <x v="66"/>
    <x v="2"/>
    <n v="0.17837"/>
    <x v="7"/>
  </r>
  <r>
    <x v="21"/>
    <x v="52"/>
    <x v="0"/>
    <x v="2"/>
    <n v="0.18776000000000001"/>
    <x v="7"/>
  </r>
  <r>
    <x v="21"/>
    <x v="53"/>
    <x v="67"/>
    <x v="3"/>
    <n v="4.514E-2"/>
    <x v="7"/>
  </r>
  <r>
    <x v="21"/>
    <x v="53"/>
    <x v="68"/>
    <x v="3"/>
    <n v="4.514E-2"/>
    <x v="7"/>
  </r>
  <r>
    <x v="21"/>
    <x v="53"/>
    <x v="0"/>
    <x v="3"/>
    <n v="5.0160000000000003E-2"/>
    <x v="7"/>
  </r>
  <r>
    <x v="21"/>
    <x v="54"/>
    <x v="67"/>
    <x v="3"/>
    <n v="5.3460000000000001E-2"/>
    <x v="7"/>
  </r>
  <r>
    <x v="21"/>
    <x v="54"/>
    <x v="68"/>
    <x v="3"/>
    <n v="5.3460000000000001E-2"/>
    <x v="7"/>
  </r>
  <r>
    <x v="21"/>
    <x v="54"/>
    <x v="0"/>
    <x v="3"/>
    <n v="5.9400000000000001E-2"/>
    <x v="7"/>
  </r>
  <r>
    <x v="21"/>
    <x v="55"/>
    <x v="69"/>
    <x v="3"/>
    <n v="0"/>
    <x v="7"/>
  </r>
  <r>
    <x v="21"/>
    <x v="55"/>
    <x v="0"/>
    <x v="3"/>
    <n v="0"/>
    <x v="7"/>
  </r>
  <r>
    <x v="21"/>
    <x v="56"/>
    <x v="0"/>
    <x v="4"/>
    <n v="0"/>
    <x v="7"/>
  </r>
  <r>
    <x v="21"/>
    <x v="57"/>
    <x v="67"/>
    <x v="3"/>
    <n v="7.0010000000000003E-2"/>
    <x v="7"/>
  </r>
  <r>
    <x v="21"/>
    <x v="57"/>
    <x v="0"/>
    <x v="3"/>
    <n v="7.7789999999999998E-2"/>
    <x v="7"/>
  </r>
  <r>
    <x v="21"/>
    <x v="58"/>
    <x v="67"/>
    <x v="3"/>
    <n v="9.4599999999999997E-3"/>
    <x v="7"/>
  </r>
  <r>
    <x v="21"/>
    <x v="58"/>
    <x v="70"/>
    <x v="3"/>
    <n v="9.9900000000000006E-3"/>
    <x v="7"/>
  </r>
  <r>
    <x v="21"/>
    <x v="58"/>
    <x v="0"/>
    <x v="3"/>
    <n v="1.051E-2"/>
    <x v="7"/>
  </r>
  <r>
    <x v="21"/>
    <x v="59"/>
    <x v="16"/>
    <x v="5"/>
    <n v="0"/>
    <x v="7"/>
  </r>
  <r>
    <x v="21"/>
    <x v="59"/>
    <x v="17"/>
    <x v="5"/>
    <n v="0"/>
    <x v="7"/>
  </r>
  <r>
    <x v="21"/>
    <x v="59"/>
    <x v="0"/>
    <x v="5"/>
    <n v="0"/>
    <x v="7"/>
  </r>
  <r>
    <x v="21"/>
    <x v="59"/>
    <x v="1"/>
    <x v="5"/>
    <n v="0"/>
    <x v="7"/>
  </r>
  <r>
    <x v="21"/>
    <x v="59"/>
    <x v="2"/>
    <x v="5"/>
    <n v="0"/>
    <x v="7"/>
  </r>
  <r>
    <x v="21"/>
    <x v="59"/>
    <x v="71"/>
    <x v="5"/>
    <n v="0"/>
    <x v="7"/>
  </r>
  <r>
    <x v="21"/>
    <x v="60"/>
    <x v="72"/>
    <x v="5"/>
    <n v="0"/>
    <x v="7"/>
  </r>
  <r>
    <x v="21"/>
    <x v="60"/>
    <x v="73"/>
    <x v="5"/>
    <n v="0"/>
    <x v="7"/>
  </r>
  <r>
    <x v="21"/>
    <x v="60"/>
    <x v="0"/>
    <x v="5"/>
    <n v="0"/>
    <x v="7"/>
  </r>
  <r>
    <x v="21"/>
    <x v="60"/>
    <x v="74"/>
    <x v="5"/>
    <n v="0"/>
    <x v="7"/>
  </r>
  <r>
    <x v="21"/>
    <x v="61"/>
    <x v="0"/>
    <x v="6"/>
    <n v="8.9999999999999993E-3"/>
    <x v="7"/>
  </r>
  <r>
    <x v="21"/>
    <x v="61"/>
    <x v="75"/>
    <x v="6"/>
    <n v="8.0999999999999996E-3"/>
    <x v="7"/>
  </r>
  <r>
    <x v="21"/>
    <x v="62"/>
    <x v="73"/>
    <x v="7"/>
    <n v="3.7499999999999999E-3"/>
    <x v="7"/>
  </r>
  <r>
    <x v="21"/>
    <x v="62"/>
    <x v="0"/>
    <x v="7"/>
    <n v="5.0000000000000001E-3"/>
    <x v="7"/>
  </r>
  <r>
    <x v="21"/>
    <x v="63"/>
    <x v="73"/>
    <x v="7"/>
    <n v="3.7499999999999999E-3"/>
    <x v="7"/>
  </r>
  <r>
    <x v="21"/>
    <x v="63"/>
    <x v="0"/>
    <x v="7"/>
    <n v="5.0000000000000001E-3"/>
    <x v="7"/>
  </r>
  <r>
    <x v="21"/>
    <x v="64"/>
    <x v="73"/>
    <x v="7"/>
    <n v="3.7499999999999999E-3"/>
    <x v="7"/>
  </r>
  <r>
    <x v="21"/>
    <x v="64"/>
    <x v="0"/>
    <x v="7"/>
    <n v="5.0000000000000001E-3"/>
    <x v="7"/>
  </r>
  <r>
    <x v="21"/>
    <x v="65"/>
    <x v="0"/>
    <x v="8"/>
    <n v="0"/>
    <x v="7"/>
  </r>
  <r>
    <x v="21"/>
    <x v="66"/>
    <x v="0"/>
    <x v="9"/>
    <n v="0.64"/>
    <x v="7"/>
  </r>
  <r>
    <x v="21"/>
    <x v="66"/>
    <x v="76"/>
    <x v="9"/>
    <n v="0.64"/>
    <x v="7"/>
  </r>
  <r>
    <x v="21"/>
    <x v="67"/>
    <x v="0"/>
    <x v="7"/>
    <n v="18.5"/>
    <x v="7"/>
  </r>
  <r>
    <x v="21"/>
    <x v="67"/>
    <x v="1"/>
    <x v="7"/>
    <n v="12.95"/>
    <x v="7"/>
  </r>
  <r>
    <x v="21"/>
    <x v="67"/>
    <x v="7"/>
    <x v="7"/>
    <n v="9.25"/>
    <x v="7"/>
  </r>
  <r>
    <x v="21"/>
    <x v="67"/>
    <x v="8"/>
    <x v="7"/>
    <n v="0.74"/>
    <x v="7"/>
  </r>
  <r>
    <x v="21"/>
    <x v="67"/>
    <x v="2"/>
    <x v="7"/>
    <n v="0.185"/>
    <x v="7"/>
  </r>
  <r>
    <x v="21"/>
    <x v="68"/>
    <x v="0"/>
    <x v="7"/>
    <n v="5.1952999999999996"/>
    <x v="7"/>
  </r>
  <r>
    <x v="21"/>
    <x v="68"/>
    <x v="1"/>
    <x v="7"/>
    <n v="3.6367099999999999"/>
    <x v="7"/>
  </r>
  <r>
    <x v="21"/>
    <x v="68"/>
    <x v="2"/>
    <x v="7"/>
    <n v="5.1950000000000003E-2"/>
    <x v="7"/>
  </r>
  <r>
    <x v="21"/>
    <x v="69"/>
    <x v="0"/>
    <x v="7"/>
    <n v="10.45"/>
    <x v="7"/>
  </r>
  <r>
    <x v="21"/>
    <x v="69"/>
    <x v="1"/>
    <x v="7"/>
    <n v="7.3150000000000004"/>
    <x v="7"/>
  </r>
  <r>
    <x v="21"/>
    <x v="69"/>
    <x v="7"/>
    <x v="7"/>
    <n v="5.2249999999999996"/>
    <x v="7"/>
  </r>
  <r>
    <x v="21"/>
    <x v="69"/>
    <x v="8"/>
    <x v="7"/>
    <n v="0.41799999999999998"/>
    <x v="7"/>
  </r>
  <r>
    <x v="21"/>
    <x v="69"/>
    <x v="2"/>
    <x v="7"/>
    <n v="0.1045"/>
    <x v="7"/>
  </r>
  <r>
    <x v="21"/>
    <x v="70"/>
    <x v="77"/>
    <x v="7"/>
    <n v="0.97"/>
    <x v="7"/>
  </r>
  <r>
    <x v="21"/>
    <x v="70"/>
    <x v="78"/>
    <x v="7"/>
    <n v="0.18"/>
    <x v="7"/>
  </r>
  <r>
    <x v="21"/>
    <x v="70"/>
    <x v="79"/>
    <x v="7"/>
    <n v="0.08"/>
    <x v="7"/>
  </r>
  <r>
    <x v="21"/>
    <x v="70"/>
    <x v="80"/>
    <x v="7"/>
    <n v="0.8"/>
    <x v="7"/>
  </r>
  <r>
    <x v="21"/>
    <x v="70"/>
    <x v="81"/>
    <x v="7"/>
    <n v="0.8"/>
    <x v="7"/>
  </r>
  <r>
    <x v="21"/>
    <x v="70"/>
    <x v="82"/>
    <x v="7"/>
    <n v="0.15"/>
    <x v="7"/>
  </r>
  <r>
    <x v="21"/>
    <x v="70"/>
    <x v="0"/>
    <x v="7"/>
    <n v="1"/>
    <x v="7"/>
  </r>
  <r>
    <x v="21"/>
    <x v="70"/>
    <x v="83"/>
    <x v="7"/>
    <n v="0.18"/>
    <x v="7"/>
  </r>
  <r>
    <x v="21"/>
    <x v="70"/>
    <x v="84"/>
    <x v="7"/>
    <n v="0.01"/>
    <x v="7"/>
  </r>
  <r>
    <x v="21"/>
    <x v="70"/>
    <x v="85"/>
    <x v="7"/>
    <n v="5.0000000000000001E-3"/>
    <x v="7"/>
  </r>
  <r>
    <x v="21"/>
    <x v="70"/>
    <x v="86"/>
    <x v="7"/>
    <n v="9.2999999999999999E-2"/>
    <x v="7"/>
  </r>
  <r>
    <x v="21"/>
    <x v="70"/>
    <x v="87"/>
    <x v="7"/>
    <n v="0.13"/>
    <x v="7"/>
  </r>
  <r>
    <x v="21"/>
    <x v="71"/>
    <x v="0"/>
    <x v="7"/>
    <n v="1.2500000000000001E-2"/>
    <x v="7"/>
  </r>
  <r>
    <x v="21"/>
    <x v="71"/>
    <x v="1"/>
    <x v="7"/>
    <n v="8.7500000000000008E-3"/>
    <x v="7"/>
  </r>
  <r>
    <x v="21"/>
    <x v="71"/>
    <x v="7"/>
    <x v="7"/>
    <n v="6.2500000000000003E-3"/>
    <x v="7"/>
  </r>
  <r>
    <x v="21"/>
    <x v="71"/>
    <x v="8"/>
    <x v="7"/>
    <n v="5.0000000000000001E-4"/>
    <x v="7"/>
  </r>
  <r>
    <x v="21"/>
    <x v="71"/>
    <x v="2"/>
    <x v="7"/>
    <n v="1.2999999999999999E-4"/>
    <x v="7"/>
  </r>
  <r>
    <x v="21"/>
    <x v="72"/>
    <x v="0"/>
    <x v="7"/>
    <n v="10.685499999999999"/>
    <x v="7"/>
  </r>
  <r>
    <x v="21"/>
    <x v="72"/>
    <x v="1"/>
    <x v="7"/>
    <n v="7.4798499999999999"/>
    <x v="7"/>
  </r>
  <r>
    <x v="21"/>
    <x v="72"/>
    <x v="7"/>
    <x v="7"/>
    <n v="5.3427499999999997"/>
    <x v="7"/>
  </r>
  <r>
    <x v="21"/>
    <x v="72"/>
    <x v="8"/>
    <x v="7"/>
    <n v="0.42742000000000002"/>
    <x v="7"/>
  </r>
  <r>
    <x v="21"/>
    <x v="72"/>
    <x v="2"/>
    <x v="7"/>
    <n v="0.10686"/>
    <x v="7"/>
  </r>
  <r>
    <x v="21"/>
    <x v="73"/>
    <x v="0"/>
    <x v="7"/>
    <n v="1.38"/>
    <x v="7"/>
  </r>
  <r>
    <x v="21"/>
    <x v="73"/>
    <x v="88"/>
    <x v="7"/>
    <n v="0.82799999999999996"/>
    <x v="7"/>
  </r>
  <r>
    <x v="21"/>
    <x v="73"/>
    <x v="89"/>
    <x v="7"/>
    <n v="0.27600000000000002"/>
    <x v="7"/>
  </r>
  <r>
    <x v="21"/>
    <x v="74"/>
    <x v="0"/>
    <x v="7"/>
    <n v="1.44"/>
    <x v="7"/>
  </r>
  <r>
    <x v="21"/>
    <x v="74"/>
    <x v="1"/>
    <x v="7"/>
    <n v="1.008"/>
    <x v="7"/>
  </r>
  <r>
    <x v="21"/>
    <x v="74"/>
    <x v="2"/>
    <x v="7"/>
    <n v="1.44E-2"/>
    <x v="7"/>
  </r>
  <r>
    <x v="21"/>
    <x v="75"/>
    <x v="0"/>
    <x v="7"/>
    <n v="23.4"/>
    <x v="7"/>
  </r>
  <r>
    <x v="21"/>
    <x v="75"/>
    <x v="1"/>
    <x v="7"/>
    <n v="16.38"/>
    <x v="7"/>
  </r>
  <r>
    <x v="21"/>
    <x v="75"/>
    <x v="7"/>
    <x v="7"/>
    <n v="11.7"/>
    <x v="7"/>
  </r>
  <r>
    <x v="21"/>
    <x v="75"/>
    <x v="8"/>
    <x v="7"/>
    <n v="0.93600000000000005"/>
    <x v="7"/>
  </r>
  <r>
    <x v="21"/>
    <x v="75"/>
    <x v="2"/>
    <x v="7"/>
    <n v="0.23400000000000001"/>
    <x v="7"/>
  </r>
  <r>
    <x v="21"/>
    <x v="75"/>
    <x v="14"/>
    <x v="7"/>
    <n v="11.7"/>
    <x v="7"/>
  </r>
  <r>
    <x v="21"/>
    <x v="76"/>
    <x v="0"/>
    <x v="7"/>
    <n v="3.3"/>
    <x v="7"/>
  </r>
  <r>
    <x v="21"/>
    <x v="76"/>
    <x v="1"/>
    <x v="7"/>
    <n v="2.31"/>
    <x v="7"/>
  </r>
  <r>
    <x v="21"/>
    <x v="76"/>
    <x v="7"/>
    <x v="7"/>
    <n v="1.65"/>
    <x v="7"/>
  </r>
  <r>
    <x v="21"/>
    <x v="76"/>
    <x v="8"/>
    <x v="7"/>
    <n v="0.13200000000000001"/>
    <x v="7"/>
  </r>
  <r>
    <x v="21"/>
    <x v="76"/>
    <x v="2"/>
    <x v="7"/>
    <n v="3.3000000000000002E-2"/>
    <x v="7"/>
  </r>
  <r>
    <x v="21"/>
    <x v="77"/>
    <x v="16"/>
    <x v="10"/>
    <n v="0"/>
    <x v="7"/>
  </r>
  <r>
    <x v="21"/>
    <x v="77"/>
    <x v="17"/>
    <x v="10"/>
    <n v="0"/>
    <x v="7"/>
  </r>
  <r>
    <x v="21"/>
    <x v="77"/>
    <x v="0"/>
    <x v="10"/>
    <n v="0"/>
    <x v="7"/>
  </r>
  <r>
    <x v="21"/>
    <x v="77"/>
    <x v="88"/>
    <x v="10"/>
    <n v="0"/>
    <x v="7"/>
  </r>
  <r>
    <x v="21"/>
    <x v="77"/>
    <x v="89"/>
    <x v="10"/>
    <n v="0"/>
    <x v="7"/>
  </r>
  <r>
    <x v="21"/>
    <x v="78"/>
    <x v="0"/>
    <x v="7"/>
    <n v="7.5465"/>
    <x v="7"/>
  </r>
  <r>
    <x v="21"/>
    <x v="78"/>
    <x v="1"/>
    <x v="7"/>
    <n v="5.2825499999999996"/>
    <x v="7"/>
  </r>
  <r>
    <x v="21"/>
    <x v="78"/>
    <x v="2"/>
    <x v="7"/>
    <n v="7.5469999999999995E-2"/>
    <x v="7"/>
  </r>
  <r>
    <x v="21"/>
    <x v="79"/>
    <x v="0"/>
    <x v="7"/>
    <n v="18"/>
    <x v="7"/>
  </r>
  <r>
    <x v="21"/>
    <x v="79"/>
    <x v="1"/>
    <x v="7"/>
    <n v="12.6"/>
    <x v="7"/>
  </r>
  <r>
    <x v="21"/>
    <x v="79"/>
    <x v="2"/>
    <x v="7"/>
    <n v="0.18"/>
    <x v="7"/>
  </r>
  <r>
    <x v="21"/>
    <x v="80"/>
    <x v="0"/>
    <x v="7"/>
    <n v="2.9575"/>
    <x v="7"/>
  </r>
  <r>
    <x v="21"/>
    <x v="80"/>
    <x v="1"/>
    <x v="7"/>
    <n v="2.0702500000000001"/>
    <x v="7"/>
  </r>
  <r>
    <x v="21"/>
    <x v="80"/>
    <x v="7"/>
    <x v="7"/>
    <n v="1.47875"/>
    <x v="7"/>
  </r>
  <r>
    <x v="21"/>
    <x v="80"/>
    <x v="8"/>
    <x v="7"/>
    <n v="0.1183"/>
    <x v="7"/>
  </r>
  <r>
    <x v="21"/>
    <x v="80"/>
    <x v="2"/>
    <x v="7"/>
    <n v="2.9579999999999999E-2"/>
    <x v="7"/>
  </r>
  <r>
    <x v="21"/>
    <x v="81"/>
    <x v="0"/>
    <x v="7"/>
    <n v="6.33"/>
    <x v="7"/>
  </r>
  <r>
    <x v="21"/>
    <x v="81"/>
    <x v="1"/>
    <x v="7"/>
    <n v="4.431"/>
    <x v="7"/>
  </r>
  <r>
    <x v="21"/>
    <x v="81"/>
    <x v="7"/>
    <x v="7"/>
    <n v="3.165"/>
    <x v="7"/>
  </r>
  <r>
    <x v="21"/>
    <x v="81"/>
    <x v="8"/>
    <x v="7"/>
    <n v="0.25319999999999998"/>
    <x v="7"/>
  </r>
  <r>
    <x v="21"/>
    <x v="81"/>
    <x v="2"/>
    <x v="7"/>
    <n v="6.3299999999999995E-2"/>
    <x v="7"/>
  </r>
  <r>
    <x v="21"/>
    <x v="82"/>
    <x v="0"/>
    <x v="7"/>
    <n v="1.4"/>
    <x v="7"/>
  </r>
  <r>
    <x v="21"/>
    <x v="82"/>
    <x v="1"/>
    <x v="7"/>
    <n v="0.98"/>
    <x v="7"/>
  </r>
  <r>
    <x v="21"/>
    <x v="82"/>
    <x v="7"/>
    <x v="7"/>
    <n v="0.7"/>
    <x v="7"/>
  </r>
  <r>
    <x v="21"/>
    <x v="82"/>
    <x v="8"/>
    <x v="7"/>
    <n v="5.6000000000000001E-2"/>
    <x v="7"/>
  </r>
  <r>
    <x v="21"/>
    <x v="82"/>
    <x v="2"/>
    <x v="7"/>
    <n v="1.4E-2"/>
    <x v="7"/>
  </r>
  <r>
    <x v="21"/>
    <x v="82"/>
    <x v="14"/>
    <x v="7"/>
    <n v="0.7"/>
    <x v="7"/>
  </r>
  <r>
    <x v="21"/>
    <x v="83"/>
    <x v="0"/>
    <x v="7"/>
    <n v="0.5"/>
    <x v="7"/>
  </r>
  <r>
    <x v="21"/>
    <x v="83"/>
    <x v="1"/>
    <x v="7"/>
    <n v="0.35"/>
    <x v="7"/>
  </r>
  <r>
    <x v="21"/>
    <x v="83"/>
    <x v="7"/>
    <x v="7"/>
    <n v="0.25"/>
    <x v="7"/>
  </r>
  <r>
    <x v="21"/>
    <x v="83"/>
    <x v="8"/>
    <x v="7"/>
    <n v="0.02"/>
    <x v="7"/>
  </r>
  <r>
    <x v="21"/>
    <x v="83"/>
    <x v="2"/>
    <x v="7"/>
    <n v="5.0000000000000001E-3"/>
    <x v="7"/>
  </r>
  <r>
    <x v="21"/>
    <x v="84"/>
    <x v="0"/>
    <x v="7"/>
    <n v="12.3"/>
    <x v="7"/>
  </r>
  <r>
    <x v="21"/>
    <x v="84"/>
    <x v="1"/>
    <x v="7"/>
    <n v="8.61"/>
    <x v="7"/>
  </r>
  <r>
    <x v="21"/>
    <x v="84"/>
    <x v="2"/>
    <x v="7"/>
    <n v="0.123"/>
    <x v="7"/>
  </r>
  <r>
    <x v="21"/>
    <x v="84"/>
    <x v="71"/>
    <x v="7"/>
    <n v="0.123"/>
    <x v="7"/>
  </r>
  <r>
    <x v="21"/>
    <x v="85"/>
    <x v="0"/>
    <x v="7"/>
    <n v="0.03"/>
    <x v="7"/>
  </r>
  <r>
    <x v="21"/>
    <x v="86"/>
    <x v="0"/>
    <x v="7"/>
    <n v="0.14799999999999999"/>
    <x v="7"/>
  </r>
  <r>
    <x v="21"/>
    <x v="86"/>
    <x v="1"/>
    <x v="7"/>
    <n v="0.1036"/>
    <x v="7"/>
  </r>
  <r>
    <x v="21"/>
    <x v="86"/>
    <x v="7"/>
    <x v="7"/>
    <n v="7.3999999999999996E-2"/>
    <x v="7"/>
  </r>
  <r>
    <x v="21"/>
    <x v="86"/>
    <x v="8"/>
    <x v="7"/>
    <n v="5.9199999999999999E-3"/>
    <x v="7"/>
  </r>
  <r>
    <x v="21"/>
    <x v="86"/>
    <x v="2"/>
    <x v="7"/>
    <n v="1.48E-3"/>
    <x v="7"/>
  </r>
  <r>
    <x v="21"/>
    <x v="87"/>
    <x v="0"/>
    <x v="7"/>
    <n v="0.15"/>
    <x v="7"/>
  </r>
  <r>
    <x v="21"/>
    <x v="87"/>
    <x v="88"/>
    <x v="7"/>
    <n v="0.09"/>
    <x v="7"/>
  </r>
  <r>
    <x v="21"/>
    <x v="87"/>
    <x v="89"/>
    <x v="7"/>
    <n v="0.03"/>
    <x v="7"/>
  </r>
  <r>
    <x v="21"/>
    <x v="88"/>
    <x v="0"/>
    <x v="7"/>
    <n v="0"/>
    <x v="7"/>
  </r>
  <r>
    <x v="21"/>
    <x v="88"/>
    <x v="1"/>
    <x v="7"/>
    <n v="0"/>
    <x v="7"/>
  </r>
  <r>
    <x v="21"/>
    <x v="88"/>
    <x v="7"/>
    <x v="7"/>
    <n v="0"/>
    <x v="7"/>
  </r>
  <r>
    <x v="21"/>
    <x v="88"/>
    <x v="8"/>
    <x v="7"/>
    <n v="0"/>
    <x v="7"/>
  </r>
  <r>
    <x v="21"/>
    <x v="88"/>
    <x v="2"/>
    <x v="7"/>
    <n v="0"/>
    <x v="7"/>
  </r>
  <r>
    <x v="21"/>
    <x v="89"/>
    <x v="0"/>
    <x v="7"/>
    <n v="9.6000000000000002E-2"/>
    <x v="7"/>
  </r>
  <r>
    <x v="21"/>
    <x v="89"/>
    <x v="1"/>
    <x v="7"/>
    <n v="6.7199999999999996E-2"/>
    <x v="7"/>
  </r>
  <r>
    <x v="21"/>
    <x v="89"/>
    <x v="7"/>
    <x v="7"/>
    <n v="4.8000000000000001E-2"/>
    <x v="7"/>
  </r>
  <r>
    <x v="21"/>
    <x v="89"/>
    <x v="8"/>
    <x v="7"/>
    <n v="3.8400000000000001E-3"/>
    <x v="7"/>
  </r>
  <r>
    <x v="21"/>
    <x v="89"/>
    <x v="2"/>
    <x v="7"/>
    <n v="9.6000000000000002E-4"/>
    <x v="7"/>
  </r>
  <r>
    <x v="21"/>
    <x v="90"/>
    <x v="0"/>
    <x v="7"/>
    <n v="0.55659999999999998"/>
    <x v="7"/>
  </r>
  <r>
    <x v="21"/>
    <x v="90"/>
    <x v="1"/>
    <x v="7"/>
    <n v="0.38962000000000002"/>
    <x v="7"/>
  </r>
  <r>
    <x v="21"/>
    <x v="90"/>
    <x v="7"/>
    <x v="7"/>
    <n v="0.27829999999999999"/>
    <x v="7"/>
  </r>
  <r>
    <x v="21"/>
    <x v="90"/>
    <x v="8"/>
    <x v="7"/>
    <n v="2.2259999999999999E-2"/>
    <x v="7"/>
  </r>
  <r>
    <x v="21"/>
    <x v="90"/>
    <x v="2"/>
    <x v="7"/>
    <n v="5.5700000000000003E-3"/>
    <x v="7"/>
  </r>
  <r>
    <x v="21"/>
    <x v="90"/>
    <x v="14"/>
    <x v="7"/>
    <n v="0.27829999999999999"/>
    <x v="7"/>
  </r>
  <r>
    <x v="21"/>
    <x v="91"/>
    <x v="0"/>
    <x v="7"/>
    <n v="0.104"/>
    <x v="7"/>
  </r>
  <r>
    <x v="21"/>
    <x v="91"/>
    <x v="88"/>
    <x v="7"/>
    <n v="6.2399999999999997E-2"/>
    <x v="7"/>
  </r>
  <r>
    <x v="21"/>
    <x v="91"/>
    <x v="89"/>
    <x v="7"/>
    <n v="2.0799999999999999E-2"/>
    <x v="7"/>
  </r>
  <r>
    <x v="21"/>
    <x v="92"/>
    <x v="0"/>
    <x v="11"/>
    <n v="0.06"/>
    <x v="7"/>
  </r>
  <r>
    <x v="21"/>
    <x v="92"/>
    <x v="88"/>
    <x v="11"/>
    <n v="3.5999999999999997E-2"/>
    <x v="7"/>
  </r>
  <r>
    <x v="21"/>
    <x v="92"/>
    <x v="89"/>
    <x v="11"/>
    <n v="1.2E-2"/>
    <x v="7"/>
  </r>
  <r>
    <x v="21"/>
    <x v="93"/>
    <x v="90"/>
    <x v="11"/>
    <n v="6.7500000000000004E-2"/>
    <x v="7"/>
  </r>
  <r>
    <x v="21"/>
    <x v="93"/>
    <x v="0"/>
    <x v="11"/>
    <n v="7.4999999999999997E-2"/>
    <x v="7"/>
  </r>
  <r>
    <x v="21"/>
    <x v="94"/>
    <x v="0"/>
    <x v="11"/>
    <n v="1.6500000000000001E-2"/>
    <x v="7"/>
  </r>
  <r>
    <x v="21"/>
    <x v="95"/>
    <x v="16"/>
    <x v="11"/>
    <n v="0"/>
    <x v="7"/>
  </r>
  <r>
    <x v="21"/>
    <x v="95"/>
    <x v="17"/>
    <x v="11"/>
    <n v="0"/>
    <x v="7"/>
  </r>
  <r>
    <x v="21"/>
    <x v="95"/>
    <x v="0"/>
    <x v="11"/>
    <n v="0"/>
    <x v="7"/>
  </r>
  <r>
    <x v="21"/>
    <x v="95"/>
    <x v="74"/>
    <x v="11"/>
    <n v="0"/>
    <x v="7"/>
  </r>
  <r>
    <x v="21"/>
    <x v="96"/>
    <x v="0"/>
    <x v="11"/>
    <n v="3.5000000000000003E-2"/>
    <x v="7"/>
  </r>
  <r>
    <x v="21"/>
    <x v="97"/>
    <x v="0"/>
    <x v="7"/>
    <n v="4.0000000000000001E-3"/>
    <x v="7"/>
  </r>
  <r>
    <x v="21"/>
    <x v="97"/>
    <x v="74"/>
    <x v="7"/>
    <n v="3.5999999999999999E-3"/>
    <x v="7"/>
  </r>
  <r>
    <x v="21"/>
    <x v="98"/>
    <x v="0"/>
    <x v="7"/>
    <n v="6.0000000000000001E-3"/>
    <x v="7"/>
  </r>
  <r>
    <x v="21"/>
    <x v="98"/>
    <x v="74"/>
    <x v="7"/>
    <n v="5.4000000000000003E-3"/>
    <x v="7"/>
  </r>
  <r>
    <x v="21"/>
    <x v="99"/>
    <x v="0"/>
    <x v="7"/>
    <n v="8.0000000000000002E-3"/>
    <x v="7"/>
  </r>
  <r>
    <x v="21"/>
    <x v="99"/>
    <x v="74"/>
    <x v="7"/>
    <n v="7.1999999999999998E-3"/>
    <x v="7"/>
  </r>
  <r>
    <x v="21"/>
    <x v="100"/>
    <x v="0"/>
    <x v="7"/>
    <n v="4.0000000000000001E-3"/>
    <x v="7"/>
  </r>
  <r>
    <x v="21"/>
    <x v="100"/>
    <x v="74"/>
    <x v="7"/>
    <n v="3.5999999999999999E-3"/>
    <x v="7"/>
  </r>
  <r>
    <x v="21"/>
    <x v="101"/>
    <x v="0"/>
    <x v="7"/>
    <n v="2E-3"/>
    <x v="7"/>
  </r>
  <r>
    <x v="21"/>
    <x v="101"/>
    <x v="74"/>
    <x v="7"/>
    <n v="1.8E-3"/>
    <x v="7"/>
  </r>
  <r>
    <x v="21"/>
    <x v="102"/>
    <x v="72"/>
    <x v="7"/>
    <n v="0"/>
    <x v="7"/>
  </r>
  <r>
    <x v="21"/>
    <x v="102"/>
    <x v="0"/>
    <x v="7"/>
    <n v="6.3"/>
    <x v="7"/>
  </r>
  <r>
    <x v="21"/>
    <x v="103"/>
    <x v="91"/>
    <x v="1"/>
    <n v="3.2000000000000002E-3"/>
    <x v="7"/>
  </r>
  <r>
    <x v="21"/>
    <x v="103"/>
    <x v="0"/>
    <x v="1"/>
    <n v="4.0239999999999998E-2"/>
    <x v="7"/>
  </r>
  <r>
    <x v="21"/>
    <x v="104"/>
    <x v="72"/>
    <x v="7"/>
    <n v="0"/>
    <x v="7"/>
  </r>
  <r>
    <x v="21"/>
    <x v="104"/>
    <x v="0"/>
    <x v="7"/>
    <n v="8.74"/>
    <x v="7"/>
  </r>
  <r>
    <x v="22"/>
    <x v="34"/>
    <x v="1"/>
    <x v="1"/>
    <n v="0.12936"/>
    <x v="7"/>
  </r>
  <r>
    <x v="22"/>
    <x v="34"/>
    <x v="7"/>
    <x v="1"/>
    <n v="1.294E-2"/>
    <x v="7"/>
  </r>
  <r>
    <x v="22"/>
    <x v="34"/>
    <x v="8"/>
    <x v="1"/>
    <n v="7.3899999999999999E-3"/>
    <x v="7"/>
  </r>
  <r>
    <x v="22"/>
    <x v="34"/>
    <x v="2"/>
    <x v="1"/>
    <n v="1.8500000000000001E-3"/>
    <x v="7"/>
  </r>
  <r>
    <x v="22"/>
    <x v="34"/>
    <x v="0"/>
    <x v="1"/>
    <n v="0.18479999999999999"/>
    <x v="7"/>
  </r>
  <r>
    <x v="22"/>
    <x v="16"/>
    <x v="1"/>
    <x v="1"/>
    <n v="0.12936"/>
    <x v="7"/>
  </r>
  <r>
    <x v="22"/>
    <x v="16"/>
    <x v="7"/>
    <x v="1"/>
    <n v="1.294E-2"/>
    <x v="7"/>
  </r>
  <r>
    <x v="22"/>
    <x v="16"/>
    <x v="8"/>
    <x v="1"/>
    <n v="7.3899999999999999E-3"/>
    <x v="7"/>
  </r>
  <r>
    <x v="22"/>
    <x v="16"/>
    <x v="2"/>
    <x v="1"/>
    <n v="1.8500000000000001E-3"/>
    <x v="7"/>
  </r>
  <r>
    <x v="22"/>
    <x v="16"/>
    <x v="0"/>
    <x v="1"/>
    <n v="0.18479999999999999"/>
    <x v="7"/>
  </r>
  <r>
    <x v="22"/>
    <x v="17"/>
    <x v="1"/>
    <x v="1"/>
    <n v="0.12936"/>
    <x v="7"/>
  </r>
  <r>
    <x v="22"/>
    <x v="17"/>
    <x v="7"/>
    <x v="1"/>
    <n v="1.294E-2"/>
    <x v="7"/>
  </r>
  <r>
    <x v="22"/>
    <x v="17"/>
    <x v="8"/>
    <x v="1"/>
    <n v="7.3899999999999999E-3"/>
    <x v="7"/>
  </r>
  <r>
    <x v="22"/>
    <x v="17"/>
    <x v="2"/>
    <x v="1"/>
    <n v="1.8500000000000001E-3"/>
    <x v="7"/>
  </r>
  <r>
    <x v="22"/>
    <x v="17"/>
    <x v="0"/>
    <x v="1"/>
    <n v="0.18479999999999999"/>
    <x v="7"/>
  </r>
  <r>
    <x v="22"/>
    <x v="35"/>
    <x v="1"/>
    <x v="1"/>
    <n v="0.12936"/>
    <x v="7"/>
  </r>
  <r>
    <x v="22"/>
    <x v="35"/>
    <x v="7"/>
    <x v="1"/>
    <n v="1.294E-2"/>
    <x v="7"/>
  </r>
  <r>
    <x v="22"/>
    <x v="35"/>
    <x v="8"/>
    <x v="1"/>
    <n v="7.3899999999999999E-3"/>
    <x v="7"/>
  </r>
  <r>
    <x v="22"/>
    <x v="35"/>
    <x v="2"/>
    <x v="1"/>
    <n v="1.8500000000000001E-3"/>
    <x v="7"/>
  </r>
  <r>
    <x v="22"/>
    <x v="35"/>
    <x v="0"/>
    <x v="1"/>
    <n v="0.18479999999999999"/>
    <x v="7"/>
  </r>
  <r>
    <x v="22"/>
    <x v="20"/>
    <x v="1"/>
    <x v="1"/>
    <n v="0.12936"/>
    <x v="7"/>
  </r>
  <r>
    <x v="22"/>
    <x v="20"/>
    <x v="7"/>
    <x v="1"/>
    <n v="1.294E-2"/>
    <x v="7"/>
  </r>
  <r>
    <x v="22"/>
    <x v="20"/>
    <x v="8"/>
    <x v="1"/>
    <n v="7.3899999999999999E-3"/>
    <x v="7"/>
  </r>
  <r>
    <x v="22"/>
    <x v="20"/>
    <x v="2"/>
    <x v="1"/>
    <n v="1.8500000000000001E-3"/>
    <x v="7"/>
  </r>
  <r>
    <x v="22"/>
    <x v="20"/>
    <x v="0"/>
    <x v="1"/>
    <n v="0.18479999999999999"/>
    <x v="7"/>
  </r>
  <r>
    <x v="22"/>
    <x v="36"/>
    <x v="1"/>
    <x v="1"/>
    <n v="0.12936"/>
    <x v="7"/>
  </r>
  <r>
    <x v="22"/>
    <x v="36"/>
    <x v="7"/>
    <x v="1"/>
    <n v="1.294E-2"/>
    <x v="7"/>
  </r>
  <r>
    <x v="22"/>
    <x v="36"/>
    <x v="8"/>
    <x v="1"/>
    <n v="7.3899999999999999E-3"/>
    <x v="7"/>
  </r>
  <r>
    <x v="22"/>
    <x v="36"/>
    <x v="2"/>
    <x v="1"/>
    <n v="1.8500000000000001E-3"/>
    <x v="7"/>
  </r>
  <r>
    <x v="22"/>
    <x v="36"/>
    <x v="0"/>
    <x v="1"/>
    <n v="0.18479999999999999"/>
    <x v="7"/>
  </r>
  <r>
    <x v="22"/>
    <x v="24"/>
    <x v="0"/>
    <x v="1"/>
    <n v="0"/>
    <x v="7"/>
  </r>
  <r>
    <x v="22"/>
    <x v="37"/>
    <x v="1"/>
    <x v="1"/>
    <n v="0.12936"/>
    <x v="7"/>
  </r>
  <r>
    <x v="22"/>
    <x v="37"/>
    <x v="7"/>
    <x v="1"/>
    <n v="1.294E-2"/>
    <x v="7"/>
  </r>
  <r>
    <x v="22"/>
    <x v="37"/>
    <x v="8"/>
    <x v="1"/>
    <n v="7.3899999999999999E-3"/>
    <x v="7"/>
  </r>
  <r>
    <x v="22"/>
    <x v="37"/>
    <x v="16"/>
    <x v="1"/>
    <n v="9.2000000000000003E-4"/>
    <x v="7"/>
  </r>
  <r>
    <x v="22"/>
    <x v="37"/>
    <x v="2"/>
    <x v="1"/>
    <n v="9.2000000000000003E-4"/>
    <x v="7"/>
  </r>
  <r>
    <x v="22"/>
    <x v="37"/>
    <x v="0"/>
    <x v="1"/>
    <n v="0.18479999999999999"/>
    <x v="7"/>
  </r>
  <r>
    <x v="22"/>
    <x v="27"/>
    <x v="0"/>
    <x v="1"/>
    <n v="2.4399999999999999E-3"/>
    <x v="7"/>
  </r>
  <r>
    <x v="22"/>
    <x v="29"/>
    <x v="1"/>
    <x v="1"/>
    <n v="0.12936"/>
    <x v="7"/>
  </r>
  <r>
    <x v="22"/>
    <x v="29"/>
    <x v="7"/>
    <x v="1"/>
    <n v="1.294E-2"/>
    <x v="7"/>
  </r>
  <r>
    <x v="22"/>
    <x v="29"/>
    <x v="8"/>
    <x v="1"/>
    <n v="7.3899999999999999E-3"/>
    <x v="7"/>
  </r>
  <r>
    <x v="22"/>
    <x v="29"/>
    <x v="16"/>
    <x v="1"/>
    <n v="9.2000000000000003E-4"/>
    <x v="7"/>
  </r>
  <r>
    <x v="22"/>
    <x v="29"/>
    <x v="2"/>
    <x v="1"/>
    <n v="9.2000000000000003E-4"/>
    <x v="7"/>
  </r>
  <r>
    <x v="22"/>
    <x v="29"/>
    <x v="0"/>
    <x v="1"/>
    <n v="0.18479999999999999"/>
    <x v="7"/>
  </r>
  <r>
    <x v="22"/>
    <x v="30"/>
    <x v="0"/>
    <x v="1"/>
    <n v="4.0600000000000002E-3"/>
    <x v="7"/>
  </r>
  <r>
    <x v="22"/>
    <x v="38"/>
    <x v="1"/>
    <x v="1"/>
    <n v="0.12936"/>
    <x v="7"/>
  </r>
  <r>
    <x v="22"/>
    <x v="38"/>
    <x v="7"/>
    <x v="1"/>
    <n v="1.294E-2"/>
    <x v="7"/>
  </r>
  <r>
    <x v="22"/>
    <x v="38"/>
    <x v="8"/>
    <x v="1"/>
    <n v="7.3899999999999999E-3"/>
    <x v="7"/>
  </r>
  <r>
    <x v="22"/>
    <x v="38"/>
    <x v="16"/>
    <x v="1"/>
    <n v="9.2000000000000003E-4"/>
    <x v="7"/>
  </r>
  <r>
    <x v="22"/>
    <x v="38"/>
    <x v="2"/>
    <x v="1"/>
    <n v="9.2000000000000003E-4"/>
    <x v="7"/>
  </r>
  <r>
    <x v="22"/>
    <x v="38"/>
    <x v="0"/>
    <x v="1"/>
    <n v="0.18479999999999999"/>
    <x v="7"/>
  </r>
  <r>
    <x v="23"/>
    <x v="34"/>
    <x v="1"/>
    <x v="1"/>
    <n v="2.5839999999999998E-2"/>
    <x v="7"/>
  </r>
  <r>
    <x v="23"/>
    <x v="34"/>
    <x v="7"/>
    <x v="1"/>
    <n v="2.5799999999999998E-3"/>
    <x v="7"/>
  </r>
  <r>
    <x v="23"/>
    <x v="34"/>
    <x v="8"/>
    <x v="1"/>
    <n v="1.48E-3"/>
    <x v="7"/>
  </r>
  <r>
    <x v="23"/>
    <x v="34"/>
    <x v="2"/>
    <x v="1"/>
    <n v="3.6999999999999999E-4"/>
    <x v="7"/>
  </r>
  <r>
    <x v="23"/>
    <x v="34"/>
    <x v="0"/>
    <x v="1"/>
    <n v="3.6920000000000001E-2"/>
    <x v="7"/>
  </r>
  <r>
    <x v="23"/>
    <x v="16"/>
    <x v="1"/>
    <x v="1"/>
    <n v="5.9639999999999999E-2"/>
    <x v="7"/>
  </r>
  <r>
    <x v="23"/>
    <x v="16"/>
    <x v="7"/>
    <x v="1"/>
    <n v="5.96E-3"/>
    <x v="7"/>
  </r>
  <r>
    <x v="23"/>
    <x v="16"/>
    <x v="8"/>
    <x v="1"/>
    <n v="3.4099999999999998E-3"/>
    <x v="7"/>
  </r>
  <r>
    <x v="23"/>
    <x v="16"/>
    <x v="2"/>
    <x v="1"/>
    <n v="8.4999999999999995E-4"/>
    <x v="7"/>
  </r>
  <r>
    <x v="23"/>
    <x v="16"/>
    <x v="0"/>
    <x v="1"/>
    <n v="8.5199999999999998E-2"/>
    <x v="7"/>
  </r>
  <r>
    <x v="23"/>
    <x v="17"/>
    <x v="1"/>
    <x v="1"/>
    <n v="5.9639999999999999E-2"/>
    <x v="7"/>
  </r>
  <r>
    <x v="23"/>
    <x v="17"/>
    <x v="7"/>
    <x v="1"/>
    <n v="5.96E-3"/>
    <x v="7"/>
  </r>
  <r>
    <x v="23"/>
    <x v="17"/>
    <x v="8"/>
    <x v="1"/>
    <n v="3.4099999999999998E-3"/>
    <x v="7"/>
  </r>
  <r>
    <x v="23"/>
    <x v="17"/>
    <x v="2"/>
    <x v="1"/>
    <n v="8.4999999999999995E-4"/>
    <x v="7"/>
  </r>
  <r>
    <x v="23"/>
    <x v="17"/>
    <x v="0"/>
    <x v="1"/>
    <n v="8.5199999999999998E-2"/>
    <x v="7"/>
  </r>
  <r>
    <x v="23"/>
    <x v="35"/>
    <x v="1"/>
    <x v="1"/>
    <n v="5.9639999999999999E-2"/>
    <x v="7"/>
  </r>
  <r>
    <x v="23"/>
    <x v="35"/>
    <x v="7"/>
    <x v="1"/>
    <n v="5.96E-3"/>
    <x v="7"/>
  </r>
  <r>
    <x v="23"/>
    <x v="35"/>
    <x v="8"/>
    <x v="1"/>
    <n v="3.4099999999999998E-3"/>
    <x v="7"/>
  </r>
  <r>
    <x v="23"/>
    <x v="35"/>
    <x v="2"/>
    <x v="1"/>
    <n v="8.4999999999999995E-4"/>
    <x v="7"/>
  </r>
  <r>
    <x v="23"/>
    <x v="35"/>
    <x v="0"/>
    <x v="1"/>
    <n v="8.5199999999999998E-2"/>
    <x v="7"/>
  </r>
  <r>
    <x v="23"/>
    <x v="20"/>
    <x v="1"/>
    <x v="1"/>
    <n v="5.9639999999999999E-2"/>
    <x v="7"/>
  </r>
  <r>
    <x v="23"/>
    <x v="20"/>
    <x v="7"/>
    <x v="1"/>
    <n v="5.96E-3"/>
    <x v="7"/>
  </r>
  <r>
    <x v="23"/>
    <x v="20"/>
    <x v="8"/>
    <x v="1"/>
    <n v="3.4099999999999998E-3"/>
    <x v="7"/>
  </r>
  <r>
    <x v="23"/>
    <x v="20"/>
    <x v="2"/>
    <x v="1"/>
    <n v="8.4999999999999995E-4"/>
    <x v="7"/>
  </r>
  <r>
    <x v="23"/>
    <x v="20"/>
    <x v="0"/>
    <x v="1"/>
    <n v="8.5199999999999998E-2"/>
    <x v="7"/>
  </r>
  <r>
    <x v="23"/>
    <x v="36"/>
    <x v="1"/>
    <x v="1"/>
    <n v="2.5839999999999998E-2"/>
    <x v="7"/>
  </r>
  <r>
    <x v="23"/>
    <x v="36"/>
    <x v="7"/>
    <x v="1"/>
    <n v="2.5799999999999998E-3"/>
    <x v="7"/>
  </r>
  <r>
    <x v="23"/>
    <x v="36"/>
    <x v="8"/>
    <x v="1"/>
    <n v="1.48E-3"/>
    <x v="7"/>
  </r>
  <r>
    <x v="23"/>
    <x v="36"/>
    <x v="2"/>
    <x v="1"/>
    <n v="3.6999999999999999E-4"/>
    <x v="7"/>
  </r>
  <r>
    <x v="23"/>
    <x v="36"/>
    <x v="0"/>
    <x v="1"/>
    <n v="3.6920000000000001E-2"/>
    <x v="7"/>
  </r>
  <r>
    <x v="23"/>
    <x v="24"/>
    <x v="0"/>
    <x v="1"/>
    <n v="0"/>
    <x v="7"/>
  </r>
  <r>
    <x v="23"/>
    <x v="37"/>
    <x v="1"/>
    <x v="1"/>
    <n v="2.5839999999999998E-2"/>
    <x v="7"/>
  </r>
  <r>
    <x v="23"/>
    <x v="37"/>
    <x v="7"/>
    <x v="1"/>
    <n v="2.5799999999999998E-3"/>
    <x v="7"/>
  </r>
  <r>
    <x v="23"/>
    <x v="37"/>
    <x v="8"/>
    <x v="1"/>
    <n v="1.48E-3"/>
    <x v="7"/>
  </r>
  <r>
    <x v="23"/>
    <x v="37"/>
    <x v="16"/>
    <x v="1"/>
    <n v="1.8000000000000001E-4"/>
    <x v="7"/>
  </r>
  <r>
    <x v="23"/>
    <x v="37"/>
    <x v="17"/>
    <x v="1"/>
    <n v="1.8000000000000001E-4"/>
    <x v="7"/>
  </r>
  <r>
    <x v="23"/>
    <x v="37"/>
    <x v="2"/>
    <x v="1"/>
    <n v="1.8000000000000001E-4"/>
    <x v="7"/>
  </r>
  <r>
    <x v="23"/>
    <x v="37"/>
    <x v="0"/>
    <x v="1"/>
    <n v="3.6920000000000001E-2"/>
    <x v="7"/>
  </r>
  <r>
    <x v="23"/>
    <x v="27"/>
    <x v="0"/>
    <x v="1"/>
    <n v="2.4399999999999999E-3"/>
    <x v="7"/>
  </r>
  <r>
    <x v="23"/>
    <x v="38"/>
    <x v="1"/>
    <x v="1"/>
    <n v="2.5839999999999998E-2"/>
    <x v="7"/>
  </r>
  <r>
    <x v="23"/>
    <x v="38"/>
    <x v="7"/>
    <x v="1"/>
    <n v="2.5799999999999998E-3"/>
    <x v="7"/>
  </r>
  <r>
    <x v="23"/>
    <x v="38"/>
    <x v="8"/>
    <x v="1"/>
    <n v="1.48E-3"/>
    <x v="7"/>
  </r>
  <r>
    <x v="23"/>
    <x v="38"/>
    <x v="16"/>
    <x v="1"/>
    <n v="1.8000000000000001E-4"/>
    <x v="7"/>
  </r>
  <r>
    <x v="23"/>
    <x v="38"/>
    <x v="17"/>
    <x v="1"/>
    <n v="1.8000000000000001E-4"/>
    <x v="7"/>
  </r>
  <r>
    <x v="23"/>
    <x v="38"/>
    <x v="2"/>
    <x v="1"/>
    <n v="1.8000000000000001E-4"/>
    <x v="7"/>
  </r>
  <r>
    <x v="23"/>
    <x v="38"/>
    <x v="0"/>
    <x v="1"/>
    <n v="3.6920000000000001E-2"/>
    <x v="7"/>
  </r>
  <r>
    <x v="24"/>
    <x v="0"/>
    <x v="0"/>
    <x v="0"/>
    <n v="4.7099999999999998E-3"/>
    <x v="7"/>
  </r>
  <r>
    <x v="24"/>
    <x v="1"/>
    <x v="0"/>
    <x v="0"/>
    <n v="4.7099999999999998E-3"/>
    <x v="7"/>
  </r>
  <r>
    <x v="24"/>
    <x v="2"/>
    <x v="0"/>
    <x v="0"/>
    <n v="2.9E-4"/>
    <x v="7"/>
  </r>
  <r>
    <x v="24"/>
    <x v="3"/>
    <x v="0"/>
    <x v="0"/>
    <n v="6.8000000000000005E-4"/>
    <x v="7"/>
  </r>
  <r>
    <x v="24"/>
    <x v="4"/>
    <x v="0"/>
    <x v="0"/>
    <n v="6.8000000000000005E-4"/>
    <x v="7"/>
  </r>
  <r>
    <x v="24"/>
    <x v="5"/>
    <x v="0"/>
    <x v="0"/>
    <n v="2.9E-4"/>
    <x v="7"/>
  </r>
  <r>
    <x v="0"/>
    <x v="0"/>
    <x v="0"/>
    <x v="0"/>
    <n v="3.7999999999999999E-2"/>
    <x v="8"/>
  </r>
  <r>
    <x v="0"/>
    <x v="1"/>
    <x v="0"/>
    <x v="0"/>
    <n v="3.7999999999999999E-2"/>
    <x v="8"/>
  </r>
  <r>
    <x v="0"/>
    <x v="2"/>
    <x v="0"/>
    <x v="0"/>
    <n v="3.0000000000000001E-3"/>
    <x v="8"/>
  </r>
  <r>
    <x v="0"/>
    <x v="3"/>
    <x v="0"/>
    <x v="0"/>
    <n v="7.4999999999999997E-3"/>
    <x v="8"/>
  </r>
  <r>
    <x v="0"/>
    <x v="4"/>
    <x v="0"/>
    <x v="0"/>
    <n v="7.4999999999999997E-3"/>
    <x v="8"/>
  </r>
  <r>
    <x v="0"/>
    <x v="5"/>
    <x v="0"/>
    <x v="0"/>
    <n v="3.0000000000000001E-3"/>
    <x v="8"/>
  </r>
  <r>
    <x v="1"/>
    <x v="6"/>
    <x v="1"/>
    <x v="1"/>
    <n v="5.117E-2"/>
    <x v="8"/>
  </r>
  <r>
    <x v="1"/>
    <x v="6"/>
    <x v="2"/>
    <x v="1"/>
    <n v="6.9999999999999999E-4"/>
    <x v="8"/>
  </r>
  <r>
    <x v="1"/>
    <x v="6"/>
    <x v="0"/>
    <x v="1"/>
    <n v="7.9210000000000003E-2"/>
    <x v="8"/>
  </r>
  <r>
    <x v="1"/>
    <x v="7"/>
    <x v="0"/>
    <x v="1"/>
    <n v="0.34560000000000002"/>
    <x v="8"/>
  </r>
  <r>
    <x v="1"/>
    <x v="8"/>
    <x v="0"/>
    <x v="1"/>
    <n v="2.4E-2"/>
    <x v="8"/>
  </r>
  <r>
    <x v="1"/>
    <x v="8"/>
    <x v="3"/>
    <x v="1"/>
    <n v="2.3900000000000002E-3"/>
    <x v="8"/>
  </r>
  <r>
    <x v="1"/>
    <x v="9"/>
    <x v="0"/>
    <x v="1"/>
    <n v="0.46079999999999999"/>
    <x v="8"/>
  </r>
  <r>
    <x v="1"/>
    <x v="9"/>
    <x v="4"/>
    <x v="1"/>
    <n v="1.7500000000000002E-2"/>
    <x v="8"/>
  </r>
  <r>
    <x v="1"/>
    <x v="9"/>
    <x v="5"/>
    <x v="1"/>
    <n v="0.18432000000000001"/>
    <x v="8"/>
  </r>
  <r>
    <x v="1"/>
    <x v="9"/>
    <x v="6"/>
    <x v="1"/>
    <n v="9.2160000000000006E-2"/>
    <x v="8"/>
  </r>
  <r>
    <x v="1"/>
    <x v="10"/>
    <x v="0"/>
    <x v="1"/>
    <n v="0.59519999999999995"/>
    <x v="8"/>
  </r>
  <r>
    <x v="1"/>
    <x v="10"/>
    <x v="5"/>
    <x v="1"/>
    <n v="0.23808000000000001"/>
    <x v="8"/>
  </r>
  <r>
    <x v="1"/>
    <x v="10"/>
    <x v="6"/>
    <x v="1"/>
    <n v="0.11904000000000001"/>
    <x v="8"/>
  </r>
  <r>
    <x v="2"/>
    <x v="11"/>
    <x v="1"/>
    <x v="1"/>
    <n v="0.29059000000000001"/>
    <x v="8"/>
  </r>
  <r>
    <x v="2"/>
    <x v="11"/>
    <x v="7"/>
    <x v="1"/>
    <n v="3.764E-2"/>
    <x v="8"/>
  </r>
  <r>
    <x v="2"/>
    <x v="11"/>
    <x v="8"/>
    <x v="1"/>
    <n v="1.354E-2"/>
    <x v="8"/>
  </r>
  <r>
    <x v="2"/>
    <x v="11"/>
    <x v="2"/>
    <x v="1"/>
    <n v="2.7399999999999998E-3"/>
    <x v="8"/>
  </r>
  <r>
    <x v="2"/>
    <x v="11"/>
    <x v="0"/>
    <x v="1"/>
    <n v="0.66042999999999996"/>
    <x v="8"/>
  </r>
  <r>
    <x v="2"/>
    <x v="12"/>
    <x v="7"/>
    <x v="1"/>
    <n v="0.16642999999999999"/>
    <x v="8"/>
  </r>
  <r>
    <x v="2"/>
    <x v="12"/>
    <x v="8"/>
    <x v="1"/>
    <n v="4.8739999999999999E-2"/>
    <x v="8"/>
  </r>
  <r>
    <x v="2"/>
    <x v="12"/>
    <x v="2"/>
    <x v="1"/>
    <n v="8.4399999999999996E-3"/>
    <x v="8"/>
  </r>
  <r>
    <x v="2"/>
    <x v="12"/>
    <x v="0"/>
    <x v="1"/>
    <n v="3.0908199999999999"/>
    <x v="8"/>
  </r>
  <r>
    <x v="2"/>
    <x v="13"/>
    <x v="7"/>
    <x v="1"/>
    <n v="0.21893000000000001"/>
    <x v="8"/>
  </r>
  <r>
    <x v="2"/>
    <x v="13"/>
    <x v="8"/>
    <x v="1"/>
    <n v="7.2980000000000003E-2"/>
    <x v="8"/>
  </r>
  <r>
    <x v="2"/>
    <x v="13"/>
    <x v="2"/>
    <x v="1"/>
    <n v="1.4030000000000001E-2"/>
    <x v="8"/>
  </r>
  <r>
    <x v="2"/>
    <x v="13"/>
    <x v="0"/>
    <x v="1"/>
    <n v="3.92957"/>
    <x v="8"/>
  </r>
  <r>
    <x v="2"/>
    <x v="6"/>
    <x v="1"/>
    <x v="1"/>
    <n v="0.66042999999999996"/>
    <x v="8"/>
  </r>
  <r>
    <x v="2"/>
    <x v="6"/>
    <x v="2"/>
    <x v="1"/>
    <n v="7.26E-3"/>
    <x v="8"/>
  </r>
  <r>
    <x v="2"/>
    <x v="6"/>
    <x v="0"/>
    <x v="1"/>
    <n v="1.3208599999999999"/>
    <x v="8"/>
  </r>
  <r>
    <x v="2"/>
    <x v="14"/>
    <x v="1"/>
    <x v="1"/>
    <n v="0.66042999999999996"/>
    <x v="8"/>
  </r>
  <r>
    <x v="2"/>
    <x v="14"/>
    <x v="0"/>
    <x v="1"/>
    <n v="1.3208599999999999"/>
    <x v="8"/>
  </r>
  <r>
    <x v="2"/>
    <x v="15"/>
    <x v="0"/>
    <x v="1"/>
    <n v="0.315"/>
    <x v="8"/>
  </r>
  <r>
    <x v="2"/>
    <x v="15"/>
    <x v="9"/>
    <x v="1"/>
    <n v="0.189"/>
    <x v="8"/>
  </r>
  <r>
    <x v="2"/>
    <x v="9"/>
    <x v="0"/>
    <x v="1"/>
    <n v="0.54"/>
    <x v="8"/>
  </r>
  <r>
    <x v="2"/>
    <x v="9"/>
    <x v="10"/>
    <x v="1"/>
    <n v="6.0080000000000001E-2"/>
    <x v="8"/>
  </r>
  <r>
    <x v="2"/>
    <x v="9"/>
    <x v="11"/>
    <x v="1"/>
    <n v="0.378"/>
    <x v="8"/>
  </r>
  <r>
    <x v="2"/>
    <x v="9"/>
    <x v="12"/>
    <x v="1"/>
    <n v="0.27"/>
    <x v="8"/>
  </r>
  <r>
    <x v="2"/>
    <x v="10"/>
    <x v="0"/>
    <x v="1"/>
    <n v="0.54"/>
    <x v="8"/>
  </r>
  <r>
    <x v="2"/>
    <x v="10"/>
    <x v="10"/>
    <x v="1"/>
    <n v="6.0080000000000001E-2"/>
    <x v="8"/>
  </r>
  <r>
    <x v="2"/>
    <x v="10"/>
    <x v="11"/>
    <x v="1"/>
    <n v="0.378"/>
    <x v="8"/>
  </r>
  <r>
    <x v="2"/>
    <x v="10"/>
    <x v="12"/>
    <x v="1"/>
    <n v="0.27"/>
    <x v="8"/>
  </r>
  <r>
    <x v="2"/>
    <x v="16"/>
    <x v="7"/>
    <x v="1"/>
    <n v="0.21893000000000001"/>
    <x v="8"/>
  </r>
  <r>
    <x v="2"/>
    <x v="16"/>
    <x v="8"/>
    <x v="1"/>
    <n v="7.2980000000000003E-2"/>
    <x v="8"/>
  </r>
  <r>
    <x v="2"/>
    <x v="16"/>
    <x v="2"/>
    <x v="1"/>
    <n v="1.4030000000000001E-2"/>
    <x v="8"/>
  </r>
  <r>
    <x v="2"/>
    <x v="16"/>
    <x v="13"/>
    <x v="1"/>
    <n v="1.4030000000000001E-2"/>
    <x v="8"/>
  </r>
  <r>
    <x v="2"/>
    <x v="16"/>
    <x v="14"/>
    <x v="1"/>
    <n v="0.21893000000000001"/>
    <x v="8"/>
  </r>
  <r>
    <x v="2"/>
    <x v="16"/>
    <x v="0"/>
    <x v="1"/>
    <n v="3.92957"/>
    <x v="8"/>
  </r>
  <r>
    <x v="2"/>
    <x v="17"/>
    <x v="7"/>
    <x v="1"/>
    <n v="0.21893000000000001"/>
    <x v="8"/>
  </r>
  <r>
    <x v="2"/>
    <x v="17"/>
    <x v="8"/>
    <x v="1"/>
    <n v="7.2980000000000003E-2"/>
    <x v="8"/>
  </r>
  <r>
    <x v="2"/>
    <x v="17"/>
    <x v="2"/>
    <x v="1"/>
    <n v="1.4030000000000001E-2"/>
    <x v="8"/>
  </r>
  <r>
    <x v="2"/>
    <x v="17"/>
    <x v="13"/>
    <x v="1"/>
    <n v="1.4030000000000001E-2"/>
    <x v="8"/>
  </r>
  <r>
    <x v="2"/>
    <x v="17"/>
    <x v="14"/>
    <x v="1"/>
    <n v="0.21893000000000001"/>
    <x v="8"/>
  </r>
  <r>
    <x v="2"/>
    <x v="17"/>
    <x v="0"/>
    <x v="1"/>
    <n v="3.92957"/>
    <x v="8"/>
  </r>
  <r>
    <x v="2"/>
    <x v="18"/>
    <x v="7"/>
    <x v="1"/>
    <n v="0.21893000000000001"/>
    <x v="8"/>
  </r>
  <r>
    <x v="2"/>
    <x v="18"/>
    <x v="8"/>
    <x v="1"/>
    <n v="7.2980000000000003E-2"/>
    <x v="8"/>
  </r>
  <r>
    <x v="2"/>
    <x v="18"/>
    <x v="2"/>
    <x v="1"/>
    <n v="1.4030000000000001E-2"/>
    <x v="8"/>
  </r>
  <r>
    <x v="2"/>
    <x v="18"/>
    <x v="13"/>
    <x v="1"/>
    <n v="1.4030000000000001E-2"/>
    <x v="8"/>
  </r>
  <r>
    <x v="2"/>
    <x v="18"/>
    <x v="14"/>
    <x v="1"/>
    <n v="0.21893000000000001"/>
    <x v="8"/>
  </r>
  <r>
    <x v="2"/>
    <x v="18"/>
    <x v="0"/>
    <x v="1"/>
    <n v="3.92957"/>
    <x v="8"/>
  </r>
  <r>
    <x v="2"/>
    <x v="19"/>
    <x v="1"/>
    <x v="1"/>
    <n v="0.29059000000000001"/>
    <x v="8"/>
  </r>
  <r>
    <x v="2"/>
    <x v="19"/>
    <x v="7"/>
    <x v="1"/>
    <n v="3.764E-2"/>
    <x v="8"/>
  </r>
  <r>
    <x v="2"/>
    <x v="19"/>
    <x v="8"/>
    <x v="1"/>
    <n v="1.354E-2"/>
    <x v="8"/>
  </r>
  <r>
    <x v="2"/>
    <x v="19"/>
    <x v="2"/>
    <x v="1"/>
    <n v="2.7399999999999998E-3"/>
    <x v="8"/>
  </r>
  <r>
    <x v="2"/>
    <x v="19"/>
    <x v="13"/>
    <x v="1"/>
    <n v="2.7399999999999998E-3"/>
    <x v="8"/>
  </r>
  <r>
    <x v="2"/>
    <x v="19"/>
    <x v="14"/>
    <x v="1"/>
    <n v="3.764E-2"/>
    <x v="8"/>
  </r>
  <r>
    <x v="2"/>
    <x v="19"/>
    <x v="0"/>
    <x v="1"/>
    <n v="0.66042999999999996"/>
    <x v="8"/>
  </r>
  <r>
    <x v="2"/>
    <x v="20"/>
    <x v="7"/>
    <x v="1"/>
    <n v="0.21893000000000001"/>
    <x v="8"/>
  </r>
  <r>
    <x v="2"/>
    <x v="20"/>
    <x v="8"/>
    <x v="1"/>
    <n v="7.2980000000000003E-2"/>
    <x v="8"/>
  </r>
  <r>
    <x v="2"/>
    <x v="20"/>
    <x v="2"/>
    <x v="1"/>
    <n v="1.4030000000000001E-2"/>
    <x v="8"/>
  </r>
  <r>
    <x v="2"/>
    <x v="20"/>
    <x v="13"/>
    <x v="1"/>
    <n v="1.4030000000000001E-2"/>
    <x v="8"/>
  </r>
  <r>
    <x v="2"/>
    <x v="20"/>
    <x v="14"/>
    <x v="1"/>
    <n v="0.21893000000000001"/>
    <x v="8"/>
  </r>
  <r>
    <x v="2"/>
    <x v="20"/>
    <x v="0"/>
    <x v="1"/>
    <n v="3.92957"/>
    <x v="8"/>
  </r>
  <r>
    <x v="2"/>
    <x v="21"/>
    <x v="1"/>
    <x v="1"/>
    <n v="0.29059000000000001"/>
    <x v="8"/>
  </r>
  <r>
    <x v="2"/>
    <x v="21"/>
    <x v="7"/>
    <x v="1"/>
    <n v="3.764E-2"/>
    <x v="8"/>
  </r>
  <r>
    <x v="2"/>
    <x v="21"/>
    <x v="8"/>
    <x v="1"/>
    <n v="1.354E-2"/>
    <x v="8"/>
  </r>
  <r>
    <x v="2"/>
    <x v="21"/>
    <x v="2"/>
    <x v="1"/>
    <n v="2.7399999999999998E-3"/>
    <x v="8"/>
  </r>
  <r>
    <x v="2"/>
    <x v="21"/>
    <x v="0"/>
    <x v="1"/>
    <n v="0.66042999999999996"/>
    <x v="8"/>
  </r>
  <r>
    <x v="2"/>
    <x v="22"/>
    <x v="7"/>
    <x v="1"/>
    <n v="0.16642999999999999"/>
    <x v="8"/>
  </r>
  <r>
    <x v="2"/>
    <x v="22"/>
    <x v="8"/>
    <x v="1"/>
    <n v="4.8739999999999999E-2"/>
    <x v="8"/>
  </r>
  <r>
    <x v="2"/>
    <x v="22"/>
    <x v="2"/>
    <x v="1"/>
    <n v="8.4399999999999996E-3"/>
    <x v="8"/>
  </r>
  <r>
    <x v="2"/>
    <x v="22"/>
    <x v="0"/>
    <x v="1"/>
    <n v="3.0908199999999999"/>
    <x v="8"/>
  </r>
  <r>
    <x v="2"/>
    <x v="23"/>
    <x v="7"/>
    <x v="1"/>
    <n v="0.21893000000000001"/>
    <x v="8"/>
  </r>
  <r>
    <x v="2"/>
    <x v="23"/>
    <x v="8"/>
    <x v="1"/>
    <n v="7.2980000000000003E-2"/>
    <x v="8"/>
  </r>
  <r>
    <x v="2"/>
    <x v="23"/>
    <x v="2"/>
    <x v="1"/>
    <n v="1.4030000000000001E-2"/>
    <x v="8"/>
  </r>
  <r>
    <x v="2"/>
    <x v="23"/>
    <x v="0"/>
    <x v="1"/>
    <n v="3.92957"/>
    <x v="8"/>
  </r>
  <r>
    <x v="2"/>
    <x v="24"/>
    <x v="0"/>
    <x v="1"/>
    <n v="0"/>
    <x v="8"/>
  </r>
  <r>
    <x v="2"/>
    <x v="25"/>
    <x v="7"/>
    <x v="1"/>
    <n v="0.21893000000000001"/>
    <x v="8"/>
  </r>
  <r>
    <x v="2"/>
    <x v="25"/>
    <x v="8"/>
    <x v="1"/>
    <n v="7.2980000000000003E-2"/>
    <x v="8"/>
  </r>
  <r>
    <x v="2"/>
    <x v="25"/>
    <x v="2"/>
    <x v="1"/>
    <n v="6.1799999999999997E-3"/>
    <x v="8"/>
  </r>
  <r>
    <x v="2"/>
    <x v="25"/>
    <x v="15"/>
    <x v="1"/>
    <n v="6.1799999999999997E-3"/>
    <x v="8"/>
  </r>
  <r>
    <x v="2"/>
    <x v="25"/>
    <x v="0"/>
    <x v="1"/>
    <n v="3.92957"/>
    <x v="8"/>
  </r>
  <r>
    <x v="2"/>
    <x v="25"/>
    <x v="14"/>
    <x v="1"/>
    <n v="0.21893000000000001"/>
    <x v="8"/>
  </r>
  <r>
    <x v="2"/>
    <x v="26"/>
    <x v="1"/>
    <x v="1"/>
    <n v="0.55145999999999995"/>
    <x v="8"/>
  </r>
  <r>
    <x v="2"/>
    <x v="26"/>
    <x v="7"/>
    <x v="1"/>
    <n v="7.034E-2"/>
    <x v="8"/>
  </r>
  <r>
    <x v="2"/>
    <x v="26"/>
    <x v="8"/>
    <x v="1"/>
    <n v="2.6089999999999999E-2"/>
    <x v="8"/>
  </r>
  <r>
    <x v="2"/>
    <x v="26"/>
    <x v="2"/>
    <x v="1"/>
    <n v="2.4599999999999999E-3"/>
    <x v="8"/>
  </r>
  <r>
    <x v="2"/>
    <x v="26"/>
    <x v="15"/>
    <x v="1"/>
    <n v="2.4599999999999999E-3"/>
    <x v="8"/>
  </r>
  <r>
    <x v="2"/>
    <x v="26"/>
    <x v="0"/>
    <x v="1"/>
    <n v="1.2218"/>
    <x v="8"/>
  </r>
  <r>
    <x v="2"/>
    <x v="26"/>
    <x v="14"/>
    <x v="1"/>
    <n v="7.034E-2"/>
    <x v="8"/>
  </r>
  <r>
    <x v="2"/>
    <x v="27"/>
    <x v="0"/>
    <x v="1"/>
    <n v="3.1700000000000001E-3"/>
    <x v="8"/>
  </r>
  <r>
    <x v="2"/>
    <x v="28"/>
    <x v="0"/>
    <x v="1"/>
    <n v="0"/>
    <x v="8"/>
  </r>
  <r>
    <x v="2"/>
    <x v="29"/>
    <x v="7"/>
    <x v="1"/>
    <n v="0.21893000000000001"/>
    <x v="8"/>
  </r>
  <r>
    <x v="2"/>
    <x v="29"/>
    <x v="8"/>
    <x v="1"/>
    <n v="7.2980000000000003E-2"/>
    <x v="8"/>
  </r>
  <r>
    <x v="2"/>
    <x v="29"/>
    <x v="16"/>
    <x v="1"/>
    <n v="6.1799999999999997E-3"/>
    <x v="8"/>
  </r>
  <r>
    <x v="2"/>
    <x v="29"/>
    <x v="17"/>
    <x v="1"/>
    <n v="6.1799999999999997E-3"/>
    <x v="8"/>
  </r>
  <r>
    <x v="2"/>
    <x v="29"/>
    <x v="18"/>
    <x v="1"/>
    <n v="6.1799999999999997E-3"/>
    <x v="8"/>
  </r>
  <r>
    <x v="2"/>
    <x v="29"/>
    <x v="2"/>
    <x v="1"/>
    <n v="6.1799999999999997E-3"/>
    <x v="8"/>
  </r>
  <r>
    <x v="2"/>
    <x v="29"/>
    <x v="15"/>
    <x v="1"/>
    <n v="6.1799999999999997E-3"/>
    <x v="8"/>
  </r>
  <r>
    <x v="2"/>
    <x v="29"/>
    <x v="0"/>
    <x v="1"/>
    <n v="3.92957"/>
    <x v="8"/>
  </r>
  <r>
    <x v="2"/>
    <x v="30"/>
    <x v="0"/>
    <x v="1"/>
    <n v="5.28E-3"/>
    <x v="8"/>
  </r>
  <r>
    <x v="2"/>
    <x v="31"/>
    <x v="7"/>
    <x v="1"/>
    <n v="0.21893000000000001"/>
    <x v="8"/>
  </r>
  <r>
    <x v="2"/>
    <x v="31"/>
    <x v="8"/>
    <x v="1"/>
    <n v="7.2980000000000003E-2"/>
    <x v="8"/>
  </r>
  <r>
    <x v="2"/>
    <x v="31"/>
    <x v="16"/>
    <x v="1"/>
    <n v="6.1799999999999997E-3"/>
    <x v="8"/>
  </r>
  <r>
    <x v="2"/>
    <x v="31"/>
    <x v="17"/>
    <x v="1"/>
    <n v="6.1799999999999997E-3"/>
    <x v="8"/>
  </r>
  <r>
    <x v="2"/>
    <x v="31"/>
    <x v="18"/>
    <x v="1"/>
    <n v="6.1799999999999997E-3"/>
    <x v="8"/>
  </r>
  <r>
    <x v="2"/>
    <x v="31"/>
    <x v="2"/>
    <x v="1"/>
    <n v="6.1799999999999997E-3"/>
    <x v="8"/>
  </r>
  <r>
    <x v="2"/>
    <x v="31"/>
    <x v="15"/>
    <x v="1"/>
    <n v="6.1799999999999997E-3"/>
    <x v="8"/>
  </r>
  <r>
    <x v="2"/>
    <x v="31"/>
    <x v="0"/>
    <x v="1"/>
    <n v="3.92957"/>
    <x v="8"/>
  </r>
  <r>
    <x v="2"/>
    <x v="32"/>
    <x v="0"/>
    <x v="1"/>
    <n v="0"/>
    <x v="8"/>
  </r>
  <r>
    <x v="3"/>
    <x v="11"/>
    <x v="1"/>
    <x v="1"/>
    <n v="0.29059000000000001"/>
    <x v="8"/>
  </r>
  <r>
    <x v="3"/>
    <x v="11"/>
    <x v="7"/>
    <x v="1"/>
    <n v="3.764E-2"/>
    <x v="8"/>
  </r>
  <r>
    <x v="3"/>
    <x v="11"/>
    <x v="8"/>
    <x v="1"/>
    <n v="1.354E-2"/>
    <x v="8"/>
  </r>
  <r>
    <x v="3"/>
    <x v="11"/>
    <x v="2"/>
    <x v="1"/>
    <n v="2.7399999999999998E-3"/>
    <x v="8"/>
  </r>
  <r>
    <x v="3"/>
    <x v="11"/>
    <x v="0"/>
    <x v="1"/>
    <n v="0.66042999999999996"/>
    <x v="8"/>
  </r>
  <r>
    <x v="3"/>
    <x v="12"/>
    <x v="7"/>
    <x v="1"/>
    <n v="0.16642999999999999"/>
    <x v="8"/>
  </r>
  <r>
    <x v="3"/>
    <x v="12"/>
    <x v="8"/>
    <x v="1"/>
    <n v="4.8739999999999999E-2"/>
    <x v="8"/>
  </r>
  <r>
    <x v="3"/>
    <x v="12"/>
    <x v="2"/>
    <x v="1"/>
    <n v="8.4399999999999996E-3"/>
    <x v="8"/>
  </r>
  <r>
    <x v="3"/>
    <x v="12"/>
    <x v="0"/>
    <x v="1"/>
    <n v="3.0908199999999999"/>
    <x v="8"/>
  </r>
  <r>
    <x v="3"/>
    <x v="13"/>
    <x v="7"/>
    <x v="1"/>
    <n v="0.21893000000000001"/>
    <x v="8"/>
  </r>
  <r>
    <x v="3"/>
    <x v="13"/>
    <x v="8"/>
    <x v="1"/>
    <n v="7.2980000000000003E-2"/>
    <x v="8"/>
  </r>
  <r>
    <x v="3"/>
    <x v="13"/>
    <x v="2"/>
    <x v="1"/>
    <n v="1.4030000000000001E-2"/>
    <x v="8"/>
  </r>
  <r>
    <x v="3"/>
    <x v="13"/>
    <x v="0"/>
    <x v="1"/>
    <n v="3.92957"/>
    <x v="8"/>
  </r>
  <r>
    <x v="3"/>
    <x v="6"/>
    <x v="1"/>
    <x v="1"/>
    <n v="0.66042999999999996"/>
    <x v="8"/>
  </r>
  <r>
    <x v="3"/>
    <x v="6"/>
    <x v="2"/>
    <x v="1"/>
    <n v="7.26E-3"/>
    <x v="8"/>
  </r>
  <r>
    <x v="3"/>
    <x v="6"/>
    <x v="0"/>
    <x v="1"/>
    <n v="1.3208599999999999"/>
    <x v="8"/>
  </r>
  <r>
    <x v="3"/>
    <x v="14"/>
    <x v="1"/>
    <x v="1"/>
    <n v="0.66042999999999996"/>
    <x v="8"/>
  </r>
  <r>
    <x v="3"/>
    <x v="14"/>
    <x v="0"/>
    <x v="1"/>
    <n v="1.3208599999999999"/>
    <x v="8"/>
  </r>
  <r>
    <x v="3"/>
    <x v="15"/>
    <x v="0"/>
    <x v="1"/>
    <n v="0.315"/>
    <x v="8"/>
  </r>
  <r>
    <x v="3"/>
    <x v="15"/>
    <x v="9"/>
    <x v="1"/>
    <n v="0.189"/>
    <x v="8"/>
  </r>
  <r>
    <x v="3"/>
    <x v="9"/>
    <x v="0"/>
    <x v="1"/>
    <n v="0.54"/>
    <x v="8"/>
  </r>
  <r>
    <x v="3"/>
    <x v="9"/>
    <x v="10"/>
    <x v="1"/>
    <n v="6.0080000000000001E-2"/>
    <x v="8"/>
  </r>
  <r>
    <x v="3"/>
    <x v="9"/>
    <x v="11"/>
    <x v="1"/>
    <n v="0.378"/>
    <x v="8"/>
  </r>
  <r>
    <x v="3"/>
    <x v="9"/>
    <x v="12"/>
    <x v="1"/>
    <n v="0.27"/>
    <x v="8"/>
  </r>
  <r>
    <x v="3"/>
    <x v="10"/>
    <x v="0"/>
    <x v="1"/>
    <n v="0.54"/>
    <x v="8"/>
  </r>
  <r>
    <x v="3"/>
    <x v="10"/>
    <x v="10"/>
    <x v="1"/>
    <n v="6.0080000000000001E-2"/>
    <x v="8"/>
  </r>
  <r>
    <x v="3"/>
    <x v="10"/>
    <x v="11"/>
    <x v="1"/>
    <n v="0.378"/>
    <x v="8"/>
  </r>
  <r>
    <x v="3"/>
    <x v="10"/>
    <x v="12"/>
    <x v="1"/>
    <n v="0.27"/>
    <x v="8"/>
  </r>
  <r>
    <x v="3"/>
    <x v="16"/>
    <x v="7"/>
    <x v="1"/>
    <n v="0.21893000000000001"/>
    <x v="8"/>
  </r>
  <r>
    <x v="3"/>
    <x v="16"/>
    <x v="8"/>
    <x v="1"/>
    <n v="7.2980000000000003E-2"/>
    <x v="8"/>
  </r>
  <r>
    <x v="3"/>
    <x v="16"/>
    <x v="2"/>
    <x v="1"/>
    <n v="1.4030000000000001E-2"/>
    <x v="8"/>
  </r>
  <r>
    <x v="3"/>
    <x v="16"/>
    <x v="13"/>
    <x v="1"/>
    <n v="1.4030000000000001E-2"/>
    <x v="8"/>
  </r>
  <r>
    <x v="3"/>
    <x v="16"/>
    <x v="14"/>
    <x v="1"/>
    <n v="0.21893000000000001"/>
    <x v="8"/>
  </r>
  <r>
    <x v="3"/>
    <x v="16"/>
    <x v="0"/>
    <x v="1"/>
    <n v="3.92957"/>
    <x v="8"/>
  </r>
  <r>
    <x v="3"/>
    <x v="17"/>
    <x v="7"/>
    <x v="1"/>
    <n v="0.21893000000000001"/>
    <x v="8"/>
  </r>
  <r>
    <x v="3"/>
    <x v="17"/>
    <x v="8"/>
    <x v="1"/>
    <n v="7.2980000000000003E-2"/>
    <x v="8"/>
  </r>
  <r>
    <x v="3"/>
    <x v="17"/>
    <x v="2"/>
    <x v="1"/>
    <n v="1.4030000000000001E-2"/>
    <x v="8"/>
  </r>
  <r>
    <x v="3"/>
    <x v="17"/>
    <x v="13"/>
    <x v="1"/>
    <n v="1.4030000000000001E-2"/>
    <x v="8"/>
  </r>
  <r>
    <x v="3"/>
    <x v="17"/>
    <x v="14"/>
    <x v="1"/>
    <n v="0.21893000000000001"/>
    <x v="8"/>
  </r>
  <r>
    <x v="3"/>
    <x v="17"/>
    <x v="0"/>
    <x v="1"/>
    <n v="3.92957"/>
    <x v="8"/>
  </r>
  <r>
    <x v="3"/>
    <x v="18"/>
    <x v="7"/>
    <x v="1"/>
    <n v="0.21893000000000001"/>
    <x v="8"/>
  </r>
  <r>
    <x v="3"/>
    <x v="18"/>
    <x v="8"/>
    <x v="1"/>
    <n v="7.2980000000000003E-2"/>
    <x v="8"/>
  </r>
  <r>
    <x v="3"/>
    <x v="18"/>
    <x v="2"/>
    <x v="1"/>
    <n v="1.4030000000000001E-2"/>
    <x v="8"/>
  </r>
  <r>
    <x v="3"/>
    <x v="18"/>
    <x v="13"/>
    <x v="1"/>
    <n v="1.4030000000000001E-2"/>
    <x v="8"/>
  </r>
  <r>
    <x v="3"/>
    <x v="18"/>
    <x v="14"/>
    <x v="1"/>
    <n v="0.21893000000000001"/>
    <x v="8"/>
  </r>
  <r>
    <x v="3"/>
    <x v="18"/>
    <x v="0"/>
    <x v="1"/>
    <n v="3.92957"/>
    <x v="8"/>
  </r>
  <r>
    <x v="3"/>
    <x v="19"/>
    <x v="1"/>
    <x v="1"/>
    <n v="0.29059000000000001"/>
    <x v="8"/>
  </r>
  <r>
    <x v="3"/>
    <x v="19"/>
    <x v="7"/>
    <x v="1"/>
    <n v="3.764E-2"/>
    <x v="8"/>
  </r>
  <r>
    <x v="3"/>
    <x v="19"/>
    <x v="8"/>
    <x v="1"/>
    <n v="1.354E-2"/>
    <x v="8"/>
  </r>
  <r>
    <x v="3"/>
    <x v="19"/>
    <x v="2"/>
    <x v="1"/>
    <n v="2.7399999999999998E-3"/>
    <x v="8"/>
  </r>
  <r>
    <x v="3"/>
    <x v="19"/>
    <x v="13"/>
    <x v="1"/>
    <n v="2.7399999999999998E-3"/>
    <x v="8"/>
  </r>
  <r>
    <x v="3"/>
    <x v="19"/>
    <x v="14"/>
    <x v="1"/>
    <n v="3.764E-2"/>
    <x v="8"/>
  </r>
  <r>
    <x v="3"/>
    <x v="19"/>
    <x v="0"/>
    <x v="1"/>
    <n v="0.66042999999999996"/>
    <x v="8"/>
  </r>
  <r>
    <x v="3"/>
    <x v="20"/>
    <x v="7"/>
    <x v="1"/>
    <n v="0.21893000000000001"/>
    <x v="8"/>
  </r>
  <r>
    <x v="3"/>
    <x v="20"/>
    <x v="8"/>
    <x v="1"/>
    <n v="7.2980000000000003E-2"/>
    <x v="8"/>
  </r>
  <r>
    <x v="3"/>
    <x v="20"/>
    <x v="2"/>
    <x v="1"/>
    <n v="1.4030000000000001E-2"/>
    <x v="8"/>
  </r>
  <r>
    <x v="3"/>
    <x v="20"/>
    <x v="13"/>
    <x v="1"/>
    <n v="1.4030000000000001E-2"/>
    <x v="8"/>
  </r>
  <r>
    <x v="3"/>
    <x v="20"/>
    <x v="14"/>
    <x v="1"/>
    <n v="0.21893000000000001"/>
    <x v="8"/>
  </r>
  <r>
    <x v="3"/>
    <x v="20"/>
    <x v="0"/>
    <x v="1"/>
    <n v="3.92957"/>
    <x v="8"/>
  </r>
  <r>
    <x v="3"/>
    <x v="21"/>
    <x v="1"/>
    <x v="1"/>
    <n v="0.29059000000000001"/>
    <x v="8"/>
  </r>
  <r>
    <x v="3"/>
    <x v="21"/>
    <x v="7"/>
    <x v="1"/>
    <n v="3.764E-2"/>
    <x v="8"/>
  </r>
  <r>
    <x v="3"/>
    <x v="21"/>
    <x v="8"/>
    <x v="1"/>
    <n v="1.354E-2"/>
    <x v="8"/>
  </r>
  <r>
    <x v="3"/>
    <x v="21"/>
    <x v="2"/>
    <x v="1"/>
    <n v="2.7399999999999998E-3"/>
    <x v="8"/>
  </r>
  <r>
    <x v="3"/>
    <x v="21"/>
    <x v="0"/>
    <x v="1"/>
    <n v="0.66042999999999996"/>
    <x v="8"/>
  </r>
  <r>
    <x v="3"/>
    <x v="22"/>
    <x v="7"/>
    <x v="1"/>
    <n v="0.16642999999999999"/>
    <x v="8"/>
  </r>
  <r>
    <x v="3"/>
    <x v="22"/>
    <x v="8"/>
    <x v="1"/>
    <n v="4.8739999999999999E-2"/>
    <x v="8"/>
  </r>
  <r>
    <x v="3"/>
    <x v="22"/>
    <x v="2"/>
    <x v="1"/>
    <n v="8.4399999999999996E-3"/>
    <x v="8"/>
  </r>
  <r>
    <x v="3"/>
    <x v="22"/>
    <x v="0"/>
    <x v="1"/>
    <n v="3.0908199999999999"/>
    <x v="8"/>
  </r>
  <r>
    <x v="3"/>
    <x v="23"/>
    <x v="7"/>
    <x v="1"/>
    <n v="0.21893000000000001"/>
    <x v="8"/>
  </r>
  <r>
    <x v="3"/>
    <x v="23"/>
    <x v="8"/>
    <x v="1"/>
    <n v="7.2980000000000003E-2"/>
    <x v="8"/>
  </r>
  <r>
    <x v="3"/>
    <x v="23"/>
    <x v="2"/>
    <x v="1"/>
    <n v="1.4030000000000001E-2"/>
    <x v="8"/>
  </r>
  <r>
    <x v="3"/>
    <x v="23"/>
    <x v="0"/>
    <x v="1"/>
    <n v="3.92957"/>
    <x v="8"/>
  </r>
  <r>
    <x v="3"/>
    <x v="24"/>
    <x v="0"/>
    <x v="1"/>
    <n v="0"/>
    <x v="8"/>
  </r>
  <r>
    <x v="3"/>
    <x v="25"/>
    <x v="7"/>
    <x v="1"/>
    <n v="0.21893000000000001"/>
    <x v="8"/>
  </r>
  <r>
    <x v="3"/>
    <x v="25"/>
    <x v="8"/>
    <x v="1"/>
    <n v="7.2980000000000003E-2"/>
    <x v="8"/>
  </r>
  <r>
    <x v="3"/>
    <x v="25"/>
    <x v="2"/>
    <x v="1"/>
    <n v="6.1799999999999997E-3"/>
    <x v="8"/>
  </r>
  <r>
    <x v="3"/>
    <x v="25"/>
    <x v="15"/>
    <x v="1"/>
    <n v="6.1799999999999997E-3"/>
    <x v="8"/>
  </r>
  <r>
    <x v="3"/>
    <x v="25"/>
    <x v="0"/>
    <x v="1"/>
    <n v="3.92957"/>
    <x v="8"/>
  </r>
  <r>
    <x v="3"/>
    <x v="25"/>
    <x v="14"/>
    <x v="1"/>
    <n v="0.21893000000000001"/>
    <x v="8"/>
  </r>
  <r>
    <x v="3"/>
    <x v="26"/>
    <x v="1"/>
    <x v="1"/>
    <n v="0.55145999999999995"/>
    <x v="8"/>
  </r>
  <r>
    <x v="3"/>
    <x v="26"/>
    <x v="7"/>
    <x v="1"/>
    <n v="7.034E-2"/>
    <x v="8"/>
  </r>
  <r>
    <x v="3"/>
    <x v="26"/>
    <x v="8"/>
    <x v="1"/>
    <n v="2.6089999999999999E-2"/>
    <x v="8"/>
  </r>
  <r>
    <x v="3"/>
    <x v="26"/>
    <x v="2"/>
    <x v="1"/>
    <n v="2.4599999999999999E-3"/>
    <x v="8"/>
  </r>
  <r>
    <x v="3"/>
    <x v="26"/>
    <x v="15"/>
    <x v="1"/>
    <n v="2.4599999999999999E-3"/>
    <x v="8"/>
  </r>
  <r>
    <x v="3"/>
    <x v="26"/>
    <x v="0"/>
    <x v="1"/>
    <n v="1.2218"/>
    <x v="8"/>
  </r>
  <r>
    <x v="3"/>
    <x v="26"/>
    <x v="14"/>
    <x v="1"/>
    <n v="7.034E-2"/>
    <x v="8"/>
  </r>
  <r>
    <x v="3"/>
    <x v="27"/>
    <x v="0"/>
    <x v="1"/>
    <n v="3.1700000000000001E-3"/>
    <x v="8"/>
  </r>
  <r>
    <x v="3"/>
    <x v="28"/>
    <x v="0"/>
    <x v="1"/>
    <n v="0"/>
    <x v="8"/>
  </r>
  <r>
    <x v="3"/>
    <x v="29"/>
    <x v="7"/>
    <x v="1"/>
    <n v="0.21893000000000001"/>
    <x v="8"/>
  </r>
  <r>
    <x v="3"/>
    <x v="29"/>
    <x v="8"/>
    <x v="1"/>
    <n v="7.2980000000000003E-2"/>
    <x v="8"/>
  </r>
  <r>
    <x v="3"/>
    <x v="29"/>
    <x v="16"/>
    <x v="1"/>
    <n v="6.1799999999999997E-3"/>
    <x v="8"/>
  </r>
  <r>
    <x v="3"/>
    <x v="29"/>
    <x v="17"/>
    <x v="1"/>
    <n v="6.1799999999999997E-3"/>
    <x v="8"/>
  </r>
  <r>
    <x v="3"/>
    <x v="29"/>
    <x v="18"/>
    <x v="1"/>
    <n v="6.1799999999999997E-3"/>
    <x v="8"/>
  </r>
  <r>
    <x v="3"/>
    <x v="29"/>
    <x v="2"/>
    <x v="1"/>
    <n v="6.1799999999999997E-3"/>
    <x v="8"/>
  </r>
  <r>
    <x v="3"/>
    <x v="29"/>
    <x v="15"/>
    <x v="1"/>
    <n v="6.1799999999999997E-3"/>
    <x v="8"/>
  </r>
  <r>
    <x v="3"/>
    <x v="29"/>
    <x v="0"/>
    <x v="1"/>
    <n v="3.92957"/>
    <x v="8"/>
  </r>
  <r>
    <x v="3"/>
    <x v="30"/>
    <x v="0"/>
    <x v="1"/>
    <n v="5.28E-3"/>
    <x v="8"/>
  </r>
  <r>
    <x v="3"/>
    <x v="31"/>
    <x v="7"/>
    <x v="1"/>
    <n v="0.21893000000000001"/>
    <x v="8"/>
  </r>
  <r>
    <x v="3"/>
    <x v="31"/>
    <x v="8"/>
    <x v="1"/>
    <n v="7.2980000000000003E-2"/>
    <x v="8"/>
  </r>
  <r>
    <x v="3"/>
    <x v="31"/>
    <x v="16"/>
    <x v="1"/>
    <n v="6.1799999999999997E-3"/>
    <x v="8"/>
  </r>
  <r>
    <x v="3"/>
    <x v="31"/>
    <x v="17"/>
    <x v="1"/>
    <n v="6.1799999999999997E-3"/>
    <x v="8"/>
  </r>
  <r>
    <x v="3"/>
    <x v="31"/>
    <x v="18"/>
    <x v="1"/>
    <n v="6.1799999999999997E-3"/>
    <x v="8"/>
  </r>
  <r>
    <x v="3"/>
    <x v="31"/>
    <x v="2"/>
    <x v="1"/>
    <n v="6.1799999999999997E-3"/>
    <x v="8"/>
  </r>
  <r>
    <x v="3"/>
    <x v="31"/>
    <x v="15"/>
    <x v="1"/>
    <n v="6.1799999999999997E-3"/>
    <x v="8"/>
  </r>
  <r>
    <x v="3"/>
    <x v="31"/>
    <x v="0"/>
    <x v="1"/>
    <n v="3.92957"/>
    <x v="8"/>
  </r>
  <r>
    <x v="4"/>
    <x v="33"/>
    <x v="0"/>
    <x v="1"/>
    <n v="0"/>
    <x v="8"/>
  </r>
  <r>
    <x v="5"/>
    <x v="33"/>
    <x v="0"/>
    <x v="1"/>
    <n v="0"/>
    <x v="8"/>
  </r>
  <r>
    <x v="6"/>
    <x v="0"/>
    <x v="0"/>
    <x v="0"/>
    <n v="2.1160000000000002E-2"/>
    <x v="8"/>
  </r>
  <r>
    <x v="6"/>
    <x v="1"/>
    <x v="0"/>
    <x v="0"/>
    <n v="2.1160000000000002E-2"/>
    <x v="8"/>
  </r>
  <r>
    <x v="6"/>
    <x v="2"/>
    <x v="0"/>
    <x v="0"/>
    <n v="1.25E-3"/>
    <x v="8"/>
  </r>
  <r>
    <x v="6"/>
    <x v="3"/>
    <x v="0"/>
    <x v="0"/>
    <n v="5.3499999999999997E-3"/>
    <x v="8"/>
  </r>
  <r>
    <x v="6"/>
    <x v="4"/>
    <x v="0"/>
    <x v="0"/>
    <n v="5.3499999999999997E-3"/>
    <x v="8"/>
  </r>
  <r>
    <x v="6"/>
    <x v="5"/>
    <x v="0"/>
    <x v="0"/>
    <n v="1.23E-3"/>
    <x v="8"/>
  </r>
  <r>
    <x v="7"/>
    <x v="33"/>
    <x v="0"/>
    <x v="1"/>
    <n v="0"/>
    <x v="8"/>
  </r>
  <r>
    <x v="8"/>
    <x v="34"/>
    <x v="1"/>
    <x v="1"/>
    <n v="7.5270000000000004E-2"/>
    <x v="8"/>
  </r>
  <r>
    <x v="8"/>
    <x v="34"/>
    <x v="7"/>
    <x v="1"/>
    <n v="8.7500000000000008E-3"/>
    <x v="8"/>
  </r>
  <r>
    <x v="8"/>
    <x v="34"/>
    <x v="8"/>
    <x v="1"/>
    <n v="3.8600000000000001E-3"/>
    <x v="8"/>
  </r>
  <r>
    <x v="8"/>
    <x v="34"/>
    <x v="2"/>
    <x v="1"/>
    <n v="8.7000000000000001E-4"/>
    <x v="8"/>
  </r>
  <r>
    <x v="8"/>
    <x v="34"/>
    <x v="0"/>
    <x v="1"/>
    <n v="0.1426"/>
    <x v="8"/>
  </r>
  <r>
    <x v="8"/>
    <x v="6"/>
    <x v="1"/>
    <x v="1"/>
    <n v="5.2690000000000001E-2"/>
    <x v="8"/>
  </r>
  <r>
    <x v="8"/>
    <x v="6"/>
    <x v="2"/>
    <x v="1"/>
    <n v="6.0999999999999997E-4"/>
    <x v="8"/>
  </r>
  <r>
    <x v="8"/>
    <x v="6"/>
    <x v="0"/>
    <x v="1"/>
    <n v="9.9820000000000006E-2"/>
    <x v="8"/>
  </r>
  <r>
    <x v="8"/>
    <x v="14"/>
    <x v="1"/>
    <x v="1"/>
    <n v="5.2690000000000001E-2"/>
    <x v="8"/>
  </r>
  <r>
    <x v="8"/>
    <x v="14"/>
    <x v="0"/>
    <x v="1"/>
    <n v="9.9820000000000006E-2"/>
    <x v="8"/>
  </r>
  <r>
    <x v="8"/>
    <x v="15"/>
    <x v="0"/>
    <x v="1"/>
    <n v="5.9249999999999997E-2"/>
    <x v="8"/>
  </r>
  <r>
    <x v="8"/>
    <x v="15"/>
    <x v="9"/>
    <x v="1"/>
    <n v="3.5549999999999998E-2"/>
    <x v="8"/>
  </r>
  <r>
    <x v="8"/>
    <x v="9"/>
    <x v="0"/>
    <x v="1"/>
    <n v="7.9000000000000001E-2"/>
    <x v="8"/>
  </r>
  <r>
    <x v="8"/>
    <x v="9"/>
    <x v="11"/>
    <x v="1"/>
    <n v="5.5300000000000002E-2"/>
    <x v="8"/>
  </r>
  <r>
    <x v="8"/>
    <x v="9"/>
    <x v="12"/>
    <x v="1"/>
    <n v="3.95E-2"/>
    <x v="8"/>
  </r>
  <r>
    <x v="8"/>
    <x v="10"/>
    <x v="0"/>
    <x v="1"/>
    <n v="7.9000000000000001E-2"/>
    <x v="8"/>
  </r>
  <r>
    <x v="8"/>
    <x v="10"/>
    <x v="11"/>
    <x v="1"/>
    <n v="5.5300000000000002E-2"/>
    <x v="8"/>
  </r>
  <r>
    <x v="8"/>
    <x v="10"/>
    <x v="12"/>
    <x v="1"/>
    <n v="3.95E-2"/>
    <x v="8"/>
  </r>
  <r>
    <x v="8"/>
    <x v="16"/>
    <x v="1"/>
    <x v="1"/>
    <n v="7.5270000000000004E-2"/>
    <x v="8"/>
  </r>
  <r>
    <x v="8"/>
    <x v="16"/>
    <x v="7"/>
    <x v="1"/>
    <n v="8.7500000000000008E-3"/>
    <x v="8"/>
  </r>
  <r>
    <x v="8"/>
    <x v="16"/>
    <x v="8"/>
    <x v="1"/>
    <n v="3.8600000000000001E-3"/>
    <x v="8"/>
  </r>
  <r>
    <x v="8"/>
    <x v="16"/>
    <x v="2"/>
    <x v="1"/>
    <n v="8.7000000000000001E-4"/>
    <x v="8"/>
  </r>
  <r>
    <x v="8"/>
    <x v="16"/>
    <x v="0"/>
    <x v="1"/>
    <n v="0.1426"/>
    <x v="8"/>
  </r>
  <r>
    <x v="8"/>
    <x v="17"/>
    <x v="1"/>
    <x v="1"/>
    <n v="7.5270000000000004E-2"/>
    <x v="8"/>
  </r>
  <r>
    <x v="8"/>
    <x v="17"/>
    <x v="7"/>
    <x v="1"/>
    <n v="8.7500000000000008E-3"/>
    <x v="8"/>
  </r>
  <r>
    <x v="8"/>
    <x v="17"/>
    <x v="8"/>
    <x v="1"/>
    <n v="3.8600000000000001E-3"/>
    <x v="8"/>
  </r>
  <r>
    <x v="8"/>
    <x v="17"/>
    <x v="2"/>
    <x v="1"/>
    <n v="8.7000000000000001E-4"/>
    <x v="8"/>
  </r>
  <r>
    <x v="8"/>
    <x v="17"/>
    <x v="0"/>
    <x v="1"/>
    <n v="0.1426"/>
    <x v="8"/>
  </r>
  <r>
    <x v="8"/>
    <x v="35"/>
    <x v="1"/>
    <x v="1"/>
    <n v="7.5270000000000004E-2"/>
    <x v="8"/>
  </r>
  <r>
    <x v="8"/>
    <x v="35"/>
    <x v="7"/>
    <x v="1"/>
    <n v="8.7500000000000008E-3"/>
    <x v="8"/>
  </r>
  <r>
    <x v="8"/>
    <x v="35"/>
    <x v="8"/>
    <x v="1"/>
    <n v="3.8600000000000001E-3"/>
    <x v="8"/>
  </r>
  <r>
    <x v="8"/>
    <x v="35"/>
    <x v="2"/>
    <x v="1"/>
    <n v="8.7000000000000001E-4"/>
    <x v="8"/>
  </r>
  <r>
    <x v="8"/>
    <x v="35"/>
    <x v="0"/>
    <x v="1"/>
    <n v="0.1426"/>
    <x v="8"/>
  </r>
  <r>
    <x v="8"/>
    <x v="20"/>
    <x v="1"/>
    <x v="1"/>
    <n v="7.5270000000000004E-2"/>
    <x v="8"/>
  </r>
  <r>
    <x v="8"/>
    <x v="20"/>
    <x v="7"/>
    <x v="1"/>
    <n v="8.7500000000000008E-3"/>
    <x v="8"/>
  </r>
  <r>
    <x v="8"/>
    <x v="20"/>
    <x v="8"/>
    <x v="1"/>
    <n v="3.8600000000000001E-3"/>
    <x v="8"/>
  </r>
  <r>
    <x v="8"/>
    <x v="20"/>
    <x v="2"/>
    <x v="1"/>
    <n v="8.7000000000000001E-4"/>
    <x v="8"/>
  </r>
  <r>
    <x v="8"/>
    <x v="20"/>
    <x v="0"/>
    <x v="1"/>
    <n v="0.1426"/>
    <x v="8"/>
  </r>
  <r>
    <x v="8"/>
    <x v="36"/>
    <x v="1"/>
    <x v="1"/>
    <n v="1.5049999999999999E-2"/>
    <x v="8"/>
  </r>
  <r>
    <x v="8"/>
    <x v="36"/>
    <x v="7"/>
    <x v="1"/>
    <n v="1.75E-3"/>
    <x v="8"/>
  </r>
  <r>
    <x v="8"/>
    <x v="36"/>
    <x v="8"/>
    <x v="1"/>
    <n v="7.6999999999999996E-4"/>
    <x v="8"/>
  </r>
  <r>
    <x v="8"/>
    <x v="36"/>
    <x v="2"/>
    <x v="1"/>
    <n v="1.7000000000000001E-4"/>
    <x v="8"/>
  </r>
  <r>
    <x v="8"/>
    <x v="36"/>
    <x v="0"/>
    <x v="1"/>
    <n v="2.852E-2"/>
    <x v="8"/>
  </r>
  <r>
    <x v="8"/>
    <x v="24"/>
    <x v="0"/>
    <x v="1"/>
    <n v="0"/>
    <x v="8"/>
  </r>
  <r>
    <x v="8"/>
    <x v="37"/>
    <x v="1"/>
    <x v="1"/>
    <n v="7.5270000000000004E-2"/>
    <x v="8"/>
  </r>
  <r>
    <x v="8"/>
    <x v="37"/>
    <x v="7"/>
    <x v="1"/>
    <n v="8.7500000000000008E-3"/>
    <x v="8"/>
  </r>
  <r>
    <x v="8"/>
    <x v="37"/>
    <x v="8"/>
    <x v="1"/>
    <n v="3.8600000000000001E-3"/>
    <x v="8"/>
  </r>
  <r>
    <x v="8"/>
    <x v="37"/>
    <x v="16"/>
    <x v="1"/>
    <n v="4.2000000000000002E-4"/>
    <x v="8"/>
  </r>
  <r>
    <x v="8"/>
    <x v="37"/>
    <x v="2"/>
    <x v="1"/>
    <n v="4.2000000000000002E-4"/>
    <x v="8"/>
  </r>
  <r>
    <x v="8"/>
    <x v="37"/>
    <x v="0"/>
    <x v="1"/>
    <n v="0.1426"/>
    <x v="8"/>
  </r>
  <r>
    <x v="8"/>
    <x v="38"/>
    <x v="0"/>
    <x v="1"/>
    <n v="0.1426"/>
    <x v="8"/>
  </r>
  <r>
    <x v="8"/>
    <x v="32"/>
    <x v="0"/>
    <x v="1"/>
    <n v="5.9249999999999997E-2"/>
    <x v="8"/>
  </r>
  <r>
    <x v="9"/>
    <x v="7"/>
    <x v="0"/>
    <x v="1"/>
    <n v="0.24959999999999999"/>
    <x v="8"/>
  </r>
  <r>
    <x v="9"/>
    <x v="9"/>
    <x v="0"/>
    <x v="1"/>
    <n v="0.28799999999999998"/>
    <x v="8"/>
  </r>
  <r>
    <x v="9"/>
    <x v="9"/>
    <x v="4"/>
    <x v="1"/>
    <n v="1.7500000000000002E-2"/>
    <x v="8"/>
  </r>
  <r>
    <x v="9"/>
    <x v="9"/>
    <x v="5"/>
    <x v="1"/>
    <n v="0.1152"/>
    <x v="8"/>
  </r>
  <r>
    <x v="9"/>
    <x v="9"/>
    <x v="6"/>
    <x v="1"/>
    <n v="5.7599999999999998E-2"/>
    <x v="8"/>
  </r>
  <r>
    <x v="9"/>
    <x v="10"/>
    <x v="0"/>
    <x v="1"/>
    <n v="0.36"/>
    <x v="8"/>
  </r>
  <r>
    <x v="9"/>
    <x v="10"/>
    <x v="5"/>
    <x v="1"/>
    <n v="0.14399999999999999"/>
    <x v="8"/>
  </r>
  <r>
    <x v="9"/>
    <x v="10"/>
    <x v="6"/>
    <x v="1"/>
    <n v="7.1999999999999995E-2"/>
    <x v="8"/>
  </r>
  <r>
    <x v="10"/>
    <x v="39"/>
    <x v="19"/>
    <x v="1"/>
    <n v="0.4032"/>
    <x v="8"/>
  </r>
  <r>
    <x v="10"/>
    <x v="39"/>
    <x v="20"/>
    <x v="1"/>
    <n v="0.216"/>
    <x v="8"/>
  </r>
  <r>
    <x v="10"/>
    <x v="39"/>
    <x v="0"/>
    <x v="1"/>
    <n v="0.72"/>
    <x v="8"/>
  </r>
  <r>
    <x v="10"/>
    <x v="6"/>
    <x v="1"/>
    <x v="1"/>
    <n v="2.8750000000000001E-2"/>
    <x v="8"/>
  </r>
  <r>
    <x v="10"/>
    <x v="6"/>
    <x v="2"/>
    <x v="1"/>
    <n v="3.8999999999999999E-4"/>
    <x v="8"/>
  </r>
  <r>
    <x v="10"/>
    <x v="6"/>
    <x v="21"/>
    <x v="1"/>
    <n v="4.8999999999999998E-3"/>
    <x v="8"/>
  </r>
  <r>
    <x v="10"/>
    <x v="6"/>
    <x v="0"/>
    <x v="1"/>
    <n v="4.4499999999999998E-2"/>
    <x v="8"/>
  </r>
  <r>
    <x v="10"/>
    <x v="14"/>
    <x v="1"/>
    <x v="1"/>
    <n v="0.14374999999999999"/>
    <x v="8"/>
  </r>
  <r>
    <x v="10"/>
    <x v="14"/>
    <x v="2"/>
    <x v="1"/>
    <n v="1.9599999999999999E-3"/>
    <x v="8"/>
  </r>
  <r>
    <x v="10"/>
    <x v="14"/>
    <x v="21"/>
    <x v="1"/>
    <n v="2.4479999999999998E-2"/>
    <x v="8"/>
  </r>
  <r>
    <x v="10"/>
    <x v="14"/>
    <x v="0"/>
    <x v="1"/>
    <n v="0.2225"/>
    <x v="8"/>
  </r>
  <r>
    <x v="10"/>
    <x v="7"/>
    <x v="0"/>
    <x v="1"/>
    <n v="0.36480000000000001"/>
    <x v="8"/>
  </r>
  <r>
    <x v="10"/>
    <x v="8"/>
    <x v="0"/>
    <x v="1"/>
    <n v="4.8000000000000001E-2"/>
    <x v="8"/>
  </r>
  <r>
    <x v="10"/>
    <x v="8"/>
    <x v="3"/>
    <x v="1"/>
    <n v="4.79E-3"/>
    <x v="8"/>
  </r>
  <r>
    <x v="10"/>
    <x v="15"/>
    <x v="0"/>
    <x v="1"/>
    <n v="0.24"/>
    <x v="8"/>
  </r>
  <r>
    <x v="10"/>
    <x v="15"/>
    <x v="22"/>
    <x v="1"/>
    <n v="9.6000000000000002E-2"/>
    <x v="8"/>
  </r>
  <r>
    <x v="10"/>
    <x v="15"/>
    <x v="23"/>
    <x v="1"/>
    <n v="4.8750000000000002E-2"/>
    <x v="8"/>
  </r>
  <r>
    <x v="10"/>
    <x v="15"/>
    <x v="24"/>
    <x v="1"/>
    <n v="2.3939999999999999E-2"/>
    <x v="8"/>
  </r>
  <r>
    <x v="10"/>
    <x v="15"/>
    <x v="25"/>
    <x v="1"/>
    <n v="2.33E-3"/>
    <x v="8"/>
  </r>
  <r>
    <x v="10"/>
    <x v="9"/>
    <x v="0"/>
    <x v="1"/>
    <n v="0.52800000000000002"/>
    <x v="8"/>
  </r>
  <r>
    <x v="10"/>
    <x v="9"/>
    <x v="4"/>
    <x v="1"/>
    <n v="1.7500000000000002E-2"/>
    <x v="8"/>
  </r>
  <r>
    <x v="10"/>
    <x v="9"/>
    <x v="5"/>
    <x v="1"/>
    <n v="0.2112"/>
    <x v="8"/>
  </r>
  <r>
    <x v="10"/>
    <x v="9"/>
    <x v="6"/>
    <x v="1"/>
    <n v="0.1056"/>
    <x v="8"/>
  </r>
  <r>
    <x v="10"/>
    <x v="10"/>
    <x v="0"/>
    <x v="1"/>
    <n v="0.96"/>
    <x v="8"/>
  </r>
  <r>
    <x v="10"/>
    <x v="10"/>
    <x v="26"/>
    <x v="1"/>
    <n v="4.0419999999999998E-2"/>
    <x v="8"/>
  </r>
  <r>
    <x v="10"/>
    <x v="10"/>
    <x v="5"/>
    <x v="1"/>
    <n v="0.38400000000000001"/>
    <x v="8"/>
  </r>
  <r>
    <x v="10"/>
    <x v="10"/>
    <x v="6"/>
    <x v="1"/>
    <n v="0.192"/>
    <x v="8"/>
  </r>
  <r>
    <x v="10"/>
    <x v="10"/>
    <x v="27"/>
    <x v="1"/>
    <n v="4.7739999999999998E-2"/>
    <x v="8"/>
  </r>
  <r>
    <x v="10"/>
    <x v="10"/>
    <x v="28"/>
    <x v="1"/>
    <n v="7.0000000000000001E-3"/>
    <x v="8"/>
  </r>
  <r>
    <x v="11"/>
    <x v="34"/>
    <x v="0"/>
    <x v="1"/>
    <n v="1E-4"/>
    <x v="8"/>
  </r>
  <r>
    <x v="11"/>
    <x v="33"/>
    <x v="0"/>
    <x v="1"/>
    <n v="1E-4"/>
    <x v="8"/>
  </r>
  <r>
    <x v="11"/>
    <x v="16"/>
    <x v="0"/>
    <x v="1"/>
    <n v="1E-4"/>
    <x v="8"/>
  </r>
  <r>
    <x v="11"/>
    <x v="17"/>
    <x v="0"/>
    <x v="1"/>
    <n v="1E-4"/>
    <x v="8"/>
  </r>
  <r>
    <x v="11"/>
    <x v="35"/>
    <x v="0"/>
    <x v="1"/>
    <n v="1E-4"/>
    <x v="8"/>
  </r>
  <r>
    <x v="11"/>
    <x v="20"/>
    <x v="0"/>
    <x v="1"/>
    <n v="1E-4"/>
    <x v="8"/>
  </r>
  <r>
    <x v="11"/>
    <x v="36"/>
    <x v="0"/>
    <x v="1"/>
    <n v="1E-4"/>
    <x v="8"/>
  </r>
  <r>
    <x v="11"/>
    <x v="24"/>
    <x v="0"/>
    <x v="1"/>
    <n v="0"/>
    <x v="8"/>
  </r>
  <r>
    <x v="11"/>
    <x v="40"/>
    <x v="29"/>
    <x v="1"/>
    <n v="1.1900000000000001E-3"/>
    <x v="8"/>
  </r>
  <r>
    <x v="11"/>
    <x v="40"/>
    <x v="30"/>
    <x v="1"/>
    <n v="1.1900000000000001E-3"/>
    <x v="8"/>
  </r>
  <r>
    <x v="11"/>
    <x v="40"/>
    <x v="31"/>
    <x v="1"/>
    <n v="3.8999999999999999E-4"/>
    <x v="8"/>
  </r>
  <r>
    <x v="11"/>
    <x v="40"/>
    <x v="32"/>
    <x v="1"/>
    <n v="3.8999999999999999E-4"/>
    <x v="8"/>
  </r>
  <r>
    <x v="11"/>
    <x v="40"/>
    <x v="33"/>
    <x v="1"/>
    <n v="3.6999999999999999E-4"/>
    <x v="8"/>
  </r>
  <r>
    <x v="11"/>
    <x v="40"/>
    <x v="34"/>
    <x v="1"/>
    <n v="3.5E-4"/>
    <x v="8"/>
  </r>
  <r>
    <x v="11"/>
    <x v="40"/>
    <x v="0"/>
    <x v="1"/>
    <n v="2.16E-3"/>
    <x v="8"/>
  </r>
  <r>
    <x v="11"/>
    <x v="37"/>
    <x v="0"/>
    <x v="1"/>
    <n v="1E-4"/>
    <x v="8"/>
  </r>
  <r>
    <x v="11"/>
    <x v="29"/>
    <x v="0"/>
    <x v="1"/>
    <n v="1E-4"/>
    <x v="8"/>
  </r>
  <r>
    <x v="11"/>
    <x v="30"/>
    <x v="0"/>
    <x v="1"/>
    <n v="6.4999999999999997E-3"/>
    <x v="8"/>
  </r>
  <r>
    <x v="11"/>
    <x v="38"/>
    <x v="0"/>
    <x v="1"/>
    <n v="1E-4"/>
    <x v="8"/>
  </r>
  <r>
    <x v="11"/>
    <x v="41"/>
    <x v="29"/>
    <x v="1"/>
    <n v="1.6729999999999998E-2"/>
    <x v="8"/>
  </r>
  <r>
    <x v="11"/>
    <x v="41"/>
    <x v="30"/>
    <x v="1"/>
    <n v="1.6729999999999998E-2"/>
    <x v="8"/>
  </r>
  <r>
    <x v="11"/>
    <x v="41"/>
    <x v="31"/>
    <x v="1"/>
    <n v="5.4799999999999996E-3"/>
    <x v="8"/>
  </r>
  <r>
    <x v="11"/>
    <x v="41"/>
    <x v="32"/>
    <x v="1"/>
    <n v="5.4799999999999996E-3"/>
    <x v="8"/>
  </r>
  <r>
    <x v="11"/>
    <x v="41"/>
    <x v="33"/>
    <x v="1"/>
    <n v="5.1700000000000001E-3"/>
    <x v="8"/>
  </r>
  <r>
    <x v="11"/>
    <x v="41"/>
    <x v="34"/>
    <x v="1"/>
    <n v="4.8700000000000002E-3"/>
    <x v="8"/>
  </r>
  <r>
    <x v="11"/>
    <x v="41"/>
    <x v="0"/>
    <x v="1"/>
    <n v="3.0419999999999999E-2"/>
    <x v="8"/>
  </r>
  <r>
    <x v="11"/>
    <x v="42"/>
    <x v="29"/>
    <x v="1"/>
    <n v="1.6729999999999998E-2"/>
    <x v="8"/>
  </r>
  <r>
    <x v="11"/>
    <x v="42"/>
    <x v="30"/>
    <x v="1"/>
    <n v="1.6729999999999998E-2"/>
    <x v="8"/>
  </r>
  <r>
    <x v="11"/>
    <x v="42"/>
    <x v="31"/>
    <x v="1"/>
    <n v="5.4799999999999996E-3"/>
    <x v="8"/>
  </r>
  <r>
    <x v="11"/>
    <x v="42"/>
    <x v="32"/>
    <x v="1"/>
    <n v="5.4799999999999996E-3"/>
    <x v="8"/>
  </r>
  <r>
    <x v="11"/>
    <x v="42"/>
    <x v="33"/>
    <x v="1"/>
    <n v="5.1700000000000001E-3"/>
    <x v="8"/>
  </r>
  <r>
    <x v="11"/>
    <x v="42"/>
    <x v="34"/>
    <x v="1"/>
    <n v="4.8700000000000002E-3"/>
    <x v="8"/>
  </r>
  <r>
    <x v="11"/>
    <x v="42"/>
    <x v="0"/>
    <x v="1"/>
    <n v="3.0419999999999999E-2"/>
    <x v="8"/>
  </r>
  <r>
    <x v="11"/>
    <x v="43"/>
    <x v="29"/>
    <x v="1"/>
    <n v="1.6729999999999998E-2"/>
    <x v="8"/>
  </r>
  <r>
    <x v="11"/>
    <x v="43"/>
    <x v="30"/>
    <x v="1"/>
    <n v="1.6729999999999998E-2"/>
    <x v="8"/>
  </r>
  <r>
    <x v="11"/>
    <x v="43"/>
    <x v="31"/>
    <x v="1"/>
    <n v="5.4799999999999996E-3"/>
    <x v="8"/>
  </r>
  <r>
    <x v="11"/>
    <x v="43"/>
    <x v="32"/>
    <x v="1"/>
    <n v="5.4799999999999996E-3"/>
    <x v="8"/>
  </r>
  <r>
    <x v="11"/>
    <x v="43"/>
    <x v="33"/>
    <x v="1"/>
    <n v="5.1700000000000001E-3"/>
    <x v="8"/>
  </r>
  <r>
    <x v="11"/>
    <x v="43"/>
    <x v="34"/>
    <x v="1"/>
    <n v="4.8700000000000002E-3"/>
    <x v="8"/>
  </r>
  <r>
    <x v="11"/>
    <x v="43"/>
    <x v="0"/>
    <x v="1"/>
    <n v="3.0419999999999999E-2"/>
    <x v="8"/>
  </r>
  <r>
    <x v="11"/>
    <x v="0"/>
    <x v="35"/>
    <x v="1"/>
    <n v="1.1000000000000001E-3"/>
    <x v="8"/>
  </r>
  <r>
    <x v="11"/>
    <x v="0"/>
    <x v="36"/>
    <x v="1"/>
    <n v="3.6000000000000002E-4"/>
    <x v="8"/>
  </r>
  <r>
    <x v="11"/>
    <x v="0"/>
    <x v="37"/>
    <x v="1"/>
    <n v="3.4000000000000002E-4"/>
    <x v="8"/>
  </r>
  <r>
    <x v="11"/>
    <x v="0"/>
    <x v="0"/>
    <x v="1"/>
    <n v="2E-3"/>
    <x v="8"/>
  </r>
  <r>
    <x v="11"/>
    <x v="1"/>
    <x v="35"/>
    <x v="1"/>
    <n v="1.1000000000000001E-3"/>
    <x v="8"/>
  </r>
  <r>
    <x v="11"/>
    <x v="1"/>
    <x v="36"/>
    <x v="1"/>
    <n v="3.6000000000000002E-4"/>
    <x v="8"/>
  </r>
  <r>
    <x v="11"/>
    <x v="1"/>
    <x v="37"/>
    <x v="1"/>
    <n v="3.4000000000000002E-4"/>
    <x v="8"/>
  </r>
  <r>
    <x v="11"/>
    <x v="1"/>
    <x v="0"/>
    <x v="1"/>
    <n v="2E-3"/>
    <x v="8"/>
  </r>
  <r>
    <x v="11"/>
    <x v="2"/>
    <x v="38"/>
    <x v="1"/>
    <n v="6.3700000000000007E-2"/>
    <x v="8"/>
  </r>
  <r>
    <x v="11"/>
    <x v="2"/>
    <x v="39"/>
    <x v="1"/>
    <n v="3.8199999999999998E-2"/>
    <x v="8"/>
  </r>
  <r>
    <x v="11"/>
    <x v="2"/>
    <x v="40"/>
    <x v="1"/>
    <n v="1.508E-2"/>
    <x v="8"/>
  </r>
  <r>
    <x v="11"/>
    <x v="2"/>
    <x v="0"/>
    <x v="1"/>
    <n v="0.19600000000000001"/>
    <x v="8"/>
  </r>
  <r>
    <x v="11"/>
    <x v="3"/>
    <x v="29"/>
    <x v="1"/>
    <n v="1.1000000000000001E-3"/>
    <x v="8"/>
  </r>
  <r>
    <x v="11"/>
    <x v="3"/>
    <x v="30"/>
    <x v="1"/>
    <n v="1.1000000000000001E-3"/>
    <x v="8"/>
  </r>
  <r>
    <x v="11"/>
    <x v="3"/>
    <x v="31"/>
    <x v="1"/>
    <n v="3.6000000000000002E-4"/>
    <x v="8"/>
  </r>
  <r>
    <x v="11"/>
    <x v="3"/>
    <x v="32"/>
    <x v="1"/>
    <n v="3.6000000000000002E-4"/>
    <x v="8"/>
  </r>
  <r>
    <x v="11"/>
    <x v="3"/>
    <x v="33"/>
    <x v="1"/>
    <n v="3.4000000000000002E-4"/>
    <x v="8"/>
  </r>
  <r>
    <x v="11"/>
    <x v="3"/>
    <x v="34"/>
    <x v="1"/>
    <n v="3.2000000000000003E-4"/>
    <x v="8"/>
  </r>
  <r>
    <x v="11"/>
    <x v="3"/>
    <x v="0"/>
    <x v="1"/>
    <n v="2E-3"/>
    <x v="8"/>
  </r>
  <r>
    <x v="11"/>
    <x v="4"/>
    <x v="29"/>
    <x v="1"/>
    <n v="1.1000000000000001E-3"/>
    <x v="8"/>
  </r>
  <r>
    <x v="11"/>
    <x v="4"/>
    <x v="30"/>
    <x v="1"/>
    <n v="1.1000000000000001E-3"/>
    <x v="8"/>
  </r>
  <r>
    <x v="11"/>
    <x v="4"/>
    <x v="31"/>
    <x v="1"/>
    <n v="3.6000000000000002E-4"/>
    <x v="8"/>
  </r>
  <r>
    <x v="11"/>
    <x v="4"/>
    <x v="32"/>
    <x v="1"/>
    <n v="3.6000000000000002E-4"/>
    <x v="8"/>
  </r>
  <r>
    <x v="11"/>
    <x v="4"/>
    <x v="33"/>
    <x v="1"/>
    <n v="3.4000000000000002E-4"/>
    <x v="8"/>
  </r>
  <r>
    <x v="11"/>
    <x v="4"/>
    <x v="34"/>
    <x v="1"/>
    <n v="3.2000000000000003E-4"/>
    <x v="8"/>
  </r>
  <r>
    <x v="11"/>
    <x v="4"/>
    <x v="0"/>
    <x v="1"/>
    <n v="2E-3"/>
    <x v="8"/>
  </r>
  <r>
    <x v="11"/>
    <x v="5"/>
    <x v="41"/>
    <x v="1"/>
    <n v="5.6699999999999997E-3"/>
    <x v="8"/>
  </r>
  <r>
    <x v="11"/>
    <x v="5"/>
    <x v="42"/>
    <x v="1"/>
    <n v="3.7799999999999999E-3"/>
    <x v="8"/>
  </r>
  <r>
    <x v="11"/>
    <x v="5"/>
    <x v="43"/>
    <x v="1"/>
    <n v="1.89E-3"/>
    <x v="8"/>
  </r>
  <r>
    <x v="11"/>
    <x v="5"/>
    <x v="0"/>
    <x v="1"/>
    <n v="6.3E-3"/>
    <x v="8"/>
  </r>
  <r>
    <x v="12"/>
    <x v="34"/>
    <x v="0"/>
    <x v="1"/>
    <n v="5.0000000000000001E-4"/>
    <x v="8"/>
  </r>
  <r>
    <x v="12"/>
    <x v="33"/>
    <x v="0"/>
    <x v="1"/>
    <n v="5.0000000000000001E-4"/>
    <x v="8"/>
  </r>
  <r>
    <x v="12"/>
    <x v="44"/>
    <x v="44"/>
    <x v="1"/>
    <n v="0.26845000000000002"/>
    <x v="8"/>
  </r>
  <r>
    <x v="12"/>
    <x v="44"/>
    <x v="45"/>
    <x v="1"/>
    <n v="0"/>
    <x v="8"/>
  </r>
  <r>
    <x v="12"/>
    <x v="44"/>
    <x v="0"/>
    <x v="1"/>
    <n v="1.92042"/>
    <x v="8"/>
  </r>
  <r>
    <x v="12"/>
    <x v="16"/>
    <x v="0"/>
    <x v="1"/>
    <n v="5.0000000000000001E-4"/>
    <x v="8"/>
  </r>
  <r>
    <x v="12"/>
    <x v="17"/>
    <x v="0"/>
    <x v="1"/>
    <n v="5.0000000000000001E-4"/>
    <x v="8"/>
  </r>
  <r>
    <x v="12"/>
    <x v="35"/>
    <x v="0"/>
    <x v="1"/>
    <n v="5.0000000000000001E-4"/>
    <x v="8"/>
  </r>
  <r>
    <x v="12"/>
    <x v="20"/>
    <x v="0"/>
    <x v="1"/>
    <n v="5.0000000000000001E-4"/>
    <x v="8"/>
  </r>
  <r>
    <x v="12"/>
    <x v="36"/>
    <x v="0"/>
    <x v="1"/>
    <n v="5.0000000000000001E-4"/>
    <x v="8"/>
  </r>
  <r>
    <x v="12"/>
    <x v="24"/>
    <x v="0"/>
    <x v="1"/>
    <n v="0"/>
    <x v="8"/>
  </r>
  <r>
    <x v="12"/>
    <x v="40"/>
    <x v="0"/>
    <x v="1"/>
    <n v="3.0419999999999999E-2"/>
    <x v="8"/>
  </r>
  <r>
    <x v="12"/>
    <x v="37"/>
    <x v="0"/>
    <x v="1"/>
    <n v="5.0000000000000001E-4"/>
    <x v="8"/>
  </r>
  <r>
    <x v="12"/>
    <x v="38"/>
    <x v="0"/>
    <x v="1"/>
    <n v="5.0000000000000001E-4"/>
    <x v="8"/>
  </r>
  <r>
    <x v="12"/>
    <x v="41"/>
    <x v="29"/>
    <x v="1"/>
    <n v="1.6729999999999998E-2"/>
    <x v="8"/>
  </r>
  <r>
    <x v="12"/>
    <x v="41"/>
    <x v="30"/>
    <x v="1"/>
    <n v="1.6729999999999998E-2"/>
    <x v="8"/>
  </r>
  <r>
    <x v="12"/>
    <x v="41"/>
    <x v="31"/>
    <x v="1"/>
    <n v="5.4799999999999996E-3"/>
    <x v="8"/>
  </r>
  <r>
    <x v="12"/>
    <x v="41"/>
    <x v="32"/>
    <x v="1"/>
    <n v="5.4799999999999996E-3"/>
    <x v="8"/>
  </r>
  <r>
    <x v="12"/>
    <x v="41"/>
    <x v="33"/>
    <x v="1"/>
    <n v="5.1700000000000001E-3"/>
    <x v="8"/>
  </r>
  <r>
    <x v="12"/>
    <x v="41"/>
    <x v="34"/>
    <x v="1"/>
    <n v="4.8700000000000002E-3"/>
    <x v="8"/>
  </r>
  <r>
    <x v="12"/>
    <x v="41"/>
    <x v="0"/>
    <x v="1"/>
    <n v="3.0419999999999999E-2"/>
    <x v="8"/>
  </r>
  <r>
    <x v="12"/>
    <x v="45"/>
    <x v="0"/>
    <x v="1"/>
    <n v="3.8999999999999999E-4"/>
    <x v="8"/>
  </r>
  <r>
    <x v="12"/>
    <x v="42"/>
    <x v="29"/>
    <x v="1"/>
    <n v="1.6729999999999998E-2"/>
    <x v="8"/>
  </r>
  <r>
    <x v="12"/>
    <x v="42"/>
    <x v="30"/>
    <x v="1"/>
    <n v="1.6729999999999998E-2"/>
    <x v="8"/>
  </r>
  <r>
    <x v="12"/>
    <x v="42"/>
    <x v="31"/>
    <x v="1"/>
    <n v="5.4799999999999996E-3"/>
    <x v="8"/>
  </r>
  <r>
    <x v="12"/>
    <x v="42"/>
    <x v="32"/>
    <x v="1"/>
    <n v="5.4799999999999996E-3"/>
    <x v="8"/>
  </r>
  <r>
    <x v="12"/>
    <x v="42"/>
    <x v="33"/>
    <x v="1"/>
    <n v="5.1700000000000001E-3"/>
    <x v="8"/>
  </r>
  <r>
    <x v="12"/>
    <x v="42"/>
    <x v="34"/>
    <x v="1"/>
    <n v="4.8700000000000002E-3"/>
    <x v="8"/>
  </r>
  <r>
    <x v="12"/>
    <x v="42"/>
    <x v="0"/>
    <x v="1"/>
    <n v="3.0419999999999999E-2"/>
    <x v="8"/>
  </r>
  <r>
    <x v="12"/>
    <x v="46"/>
    <x v="29"/>
    <x v="1"/>
    <n v="3.2149999999999998E-2"/>
    <x v="8"/>
  </r>
  <r>
    <x v="12"/>
    <x v="46"/>
    <x v="30"/>
    <x v="1"/>
    <n v="3.2149999999999998E-2"/>
    <x v="8"/>
  </r>
  <r>
    <x v="12"/>
    <x v="46"/>
    <x v="31"/>
    <x v="1"/>
    <n v="1.052E-2"/>
    <x v="8"/>
  </r>
  <r>
    <x v="12"/>
    <x v="46"/>
    <x v="32"/>
    <x v="1"/>
    <n v="1.052E-2"/>
    <x v="8"/>
  </r>
  <r>
    <x v="12"/>
    <x v="46"/>
    <x v="33"/>
    <x v="1"/>
    <n v="9.9399999999999992E-3"/>
    <x v="8"/>
  </r>
  <r>
    <x v="12"/>
    <x v="46"/>
    <x v="34"/>
    <x v="1"/>
    <n v="9.3500000000000007E-3"/>
    <x v="8"/>
  </r>
  <r>
    <x v="12"/>
    <x v="46"/>
    <x v="0"/>
    <x v="1"/>
    <n v="5.8450000000000002E-2"/>
    <x v="8"/>
  </r>
  <r>
    <x v="12"/>
    <x v="43"/>
    <x v="29"/>
    <x v="1"/>
    <n v="1.6729999999999998E-2"/>
    <x v="8"/>
  </r>
  <r>
    <x v="12"/>
    <x v="43"/>
    <x v="30"/>
    <x v="1"/>
    <n v="1.6729999999999998E-2"/>
    <x v="8"/>
  </r>
  <r>
    <x v="12"/>
    <x v="43"/>
    <x v="31"/>
    <x v="1"/>
    <n v="5.4799999999999996E-3"/>
    <x v="8"/>
  </r>
  <r>
    <x v="12"/>
    <x v="43"/>
    <x v="32"/>
    <x v="1"/>
    <n v="5.4799999999999996E-3"/>
    <x v="8"/>
  </r>
  <r>
    <x v="12"/>
    <x v="43"/>
    <x v="33"/>
    <x v="1"/>
    <n v="5.1700000000000001E-3"/>
    <x v="8"/>
  </r>
  <r>
    <x v="12"/>
    <x v="43"/>
    <x v="34"/>
    <x v="1"/>
    <n v="4.8700000000000002E-3"/>
    <x v="8"/>
  </r>
  <r>
    <x v="12"/>
    <x v="43"/>
    <x v="0"/>
    <x v="1"/>
    <n v="3.0419999999999999E-2"/>
    <x v="8"/>
  </r>
  <r>
    <x v="12"/>
    <x v="47"/>
    <x v="38"/>
    <x v="1"/>
    <n v="0.12385"/>
    <x v="8"/>
  </r>
  <r>
    <x v="12"/>
    <x v="47"/>
    <x v="39"/>
    <x v="1"/>
    <n v="7.3169999999999999E-2"/>
    <x v="8"/>
  </r>
  <r>
    <x v="12"/>
    <x v="47"/>
    <x v="40"/>
    <x v="1"/>
    <n v="2.8660000000000001E-2"/>
    <x v="8"/>
  </r>
  <r>
    <x v="12"/>
    <x v="47"/>
    <x v="0"/>
    <x v="1"/>
    <n v="0.38107999999999997"/>
    <x v="8"/>
  </r>
  <r>
    <x v="12"/>
    <x v="48"/>
    <x v="29"/>
    <x v="1"/>
    <n v="1.6729999999999998E-2"/>
    <x v="8"/>
  </r>
  <r>
    <x v="12"/>
    <x v="48"/>
    <x v="30"/>
    <x v="1"/>
    <n v="1.6729999999999998E-2"/>
    <x v="8"/>
  </r>
  <r>
    <x v="12"/>
    <x v="48"/>
    <x v="31"/>
    <x v="1"/>
    <n v="5.4799999999999996E-3"/>
    <x v="8"/>
  </r>
  <r>
    <x v="12"/>
    <x v="48"/>
    <x v="32"/>
    <x v="1"/>
    <n v="5.4799999999999996E-3"/>
    <x v="8"/>
  </r>
  <r>
    <x v="12"/>
    <x v="48"/>
    <x v="33"/>
    <x v="1"/>
    <n v="5.1700000000000001E-3"/>
    <x v="8"/>
  </r>
  <r>
    <x v="12"/>
    <x v="48"/>
    <x v="34"/>
    <x v="1"/>
    <n v="4.8700000000000002E-3"/>
    <x v="8"/>
  </r>
  <r>
    <x v="12"/>
    <x v="48"/>
    <x v="0"/>
    <x v="1"/>
    <n v="3.0419999999999999E-2"/>
    <x v="8"/>
  </r>
  <r>
    <x v="12"/>
    <x v="0"/>
    <x v="35"/>
    <x v="1"/>
    <n v="1.392E-2"/>
    <x v="8"/>
  </r>
  <r>
    <x v="12"/>
    <x v="0"/>
    <x v="36"/>
    <x v="1"/>
    <n v="4.5599999999999998E-3"/>
    <x v="8"/>
  </r>
  <r>
    <x v="12"/>
    <x v="0"/>
    <x v="37"/>
    <x v="1"/>
    <n v="4.3E-3"/>
    <x v="8"/>
  </r>
  <r>
    <x v="12"/>
    <x v="0"/>
    <x v="0"/>
    <x v="1"/>
    <n v="2.5309999999999999E-2"/>
    <x v="8"/>
  </r>
  <r>
    <x v="12"/>
    <x v="1"/>
    <x v="35"/>
    <x v="1"/>
    <n v="1.392E-2"/>
    <x v="8"/>
  </r>
  <r>
    <x v="12"/>
    <x v="1"/>
    <x v="36"/>
    <x v="1"/>
    <n v="4.5599999999999998E-3"/>
    <x v="8"/>
  </r>
  <r>
    <x v="12"/>
    <x v="1"/>
    <x v="37"/>
    <x v="1"/>
    <n v="4.3E-3"/>
    <x v="8"/>
  </r>
  <r>
    <x v="12"/>
    <x v="1"/>
    <x v="0"/>
    <x v="1"/>
    <n v="2.5309999999999999E-2"/>
    <x v="8"/>
  </r>
  <r>
    <x v="12"/>
    <x v="2"/>
    <x v="38"/>
    <x v="1"/>
    <n v="0.31850000000000001"/>
    <x v="8"/>
  </r>
  <r>
    <x v="12"/>
    <x v="2"/>
    <x v="39"/>
    <x v="1"/>
    <n v="0.191"/>
    <x v="8"/>
  </r>
  <r>
    <x v="12"/>
    <x v="2"/>
    <x v="40"/>
    <x v="1"/>
    <n v="7.5399999999999995E-2"/>
    <x v="8"/>
  </r>
  <r>
    <x v="12"/>
    <x v="2"/>
    <x v="0"/>
    <x v="1"/>
    <n v="0.98"/>
    <x v="8"/>
  </r>
  <r>
    <x v="12"/>
    <x v="3"/>
    <x v="29"/>
    <x v="1"/>
    <n v="2.1010000000000001E-2"/>
    <x v="8"/>
  </r>
  <r>
    <x v="12"/>
    <x v="3"/>
    <x v="30"/>
    <x v="1"/>
    <n v="2.1010000000000001E-2"/>
    <x v="8"/>
  </r>
  <r>
    <x v="12"/>
    <x v="3"/>
    <x v="31"/>
    <x v="1"/>
    <n v="6.8799999999999998E-3"/>
    <x v="8"/>
  </r>
  <r>
    <x v="12"/>
    <x v="3"/>
    <x v="32"/>
    <x v="1"/>
    <n v="6.8799999999999998E-3"/>
    <x v="8"/>
  </r>
  <r>
    <x v="12"/>
    <x v="3"/>
    <x v="33"/>
    <x v="1"/>
    <n v="6.4900000000000001E-3"/>
    <x v="8"/>
  </r>
  <r>
    <x v="12"/>
    <x v="3"/>
    <x v="34"/>
    <x v="1"/>
    <n v="6.11E-3"/>
    <x v="8"/>
  </r>
  <r>
    <x v="12"/>
    <x v="3"/>
    <x v="0"/>
    <x v="1"/>
    <n v="3.8199999999999998E-2"/>
    <x v="8"/>
  </r>
  <r>
    <x v="12"/>
    <x v="4"/>
    <x v="29"/>
    <x v="1"/>
    <n v="2.1010000000000001E-2"/>
    <x v="8"/>
  </r>
  <r>
    <x v="12"/>
    <x v="4"/>
    <x v="30"/>
    <x v="1"/>
    <n v="2.1010000000000001E-2"/>
    <x v="8"/>
  </r>
  <r>
    <x v="12"/>
    <x v="4"/>
    <x v="31"/>
    <x v="1"/>
    <n v="6.8799999999999998E-3"/>
    <x v="8"/>
  </r>
  <r>
    <x v="12"/>
    <x v="4"/>
    <x v="32"/>
    <x v="1"/>
    <n v="6.8799999999999998E-3"/>
    <x v="8"/>
  </r>
  <r>
    <x v="12"/>
    <x v="4"/>
    <x v="33"/>
    <x v="1"/>
    <n v="6.4900000000000001E-3"/>
    <x v="8"/>
  </r>
  <r>
    <x v="12"/>
    <x v="4"/>
    <x v="34"/>
    <x v="1"/>
    <n v="6.11E-3"/>
    <x v="8"/>
  </r>
  <r>
    <x v="12"/>
    <x v="4"/>
    <x v="0"/>
    <x v="1"/>
    <n v="3.8199999999999998E-2"/>
    <x v="8"/>
  </r>
  <r>
    <x v="12"/>
    <x v="5"/>
    <x v="41"/>
    <x v="1"/>
    <n v="5.6299999999999996E-3"/>
    <x v="8"/>
  </r>
  <r>
    <x v="12"/>
    <x v="5"/>
    <x v="42"/>
    <x v="1"/>
    <n v="3.7499999999999999E-3"/>
    <x v="8"/>
  </r>
  <r>
    <x v="12"/>
    <x v="5"/>
    <x v="43"/>
    <x v="1"/>
    <n v="1.8799999999999999E-3"/>
    <x v="8"/>
  </r>
  <r>
    <x v="12"/>
    <x v="5"/>
    <x v="0"/>
    <x v="1"/>
    <n v="6.2500000000000003E-3"/>
    <x v="8"/>
  </r>
  <r>
    <x v="13"/>
    <x v="34"/>
    <x v="0"/>
    <x v="1"/>
    <n v="0"/>
    <x v="8"/>
  </r>
  <r>
    <x v="13"/>
    <x v="24"/>
    <x v="0"/>
    <x v="1"/>
    <n v="0"/>
    <x v="8"/>
  </r>
  <r>
    <x v="13"/>
    <x v="41"/>
    <x v="0"/>
    <x v="1"/>
    <n v="0"/>
    <x v="8"/>
  </r>
  <r>
    <x v="13"/>
    <x v="42"/>
    <x v="0"/>
    <x v="1"/>
    <n v="0"/>
    <x v="8"/>
  </r>
  <r>
    <x v="13"/>
    <x v="46"/>
    <x v="0"/>
    <x v="1"/>
    <n v="0"/>
    <x v="8"/>
  </r>
  <r>
    <x v="13"/>
    <x v="43"/>
    <x v="0"/>
    <x v="1"/>
    <n v="0"/>
    <x v="8"/>
  </r>
  <r>
    <x v="13"/>
    <x v="48"/>
    <x v="0"/>
    <x v="1"/>
    <n v="0"/>
    <x v="8"/>
  </r>
  <r>
    <x v="14"/>
    <x v="11"/>
    <x v="1"/>
    <x v="1"/>
    <n v="8.8709999999999997E-2"/>
    <x v="8"/>
  </r>
  <r>
    <x v="14"/>
    <x v="11"/>
    <x v="7"/>
    <x v="1"/>
    <n v="1.149E-2"/>
    <x v="8"/>
  </r>
  <r>
    <x v="14"/>
    <x v="11"/>
    <x v="8"/>
    <x v="1"/>
    <n v="4.13E-3"/>
    <x v="8"/>
  </r>
  <r>
    <x v="14"/>
    <x v="11"/>
    <x v="2"/>
    <x v="1"/>
    <n v="8.4000000000000003E-4"/>
    <x v="8"/>
  </r>
  <r>
    <x v="14"/>
    <x v="11"/>
    <x v="0"/>
    <x v="1"/>
    <n v="0.20161999999999999"/>
    <x v="8"/>
  </r>
  <r>
    <x v="14"/>
    <x v="12"/>
    <x v="7"/>
    <x v="1"/>
    <n v="5.0810000000000001E-2"/>
    <x v="8"/>
  </r>
  <r>
    <x v="14"/>
    <x v="12"/>
    <x v="8"/>
    <x v="1"/>
    <n v="1.4880000000000001E-2"/>
    <x v="8"/>
  </r>
  <r>
    <x v="14"/>
    <x v="12"/>
    <x v="2"/>
    <x v="1"/>
    <n v="2.5799999999999998E-3"/>
    <x v="8"/>
  </r>
  <r>
    <x v="14"/>
    <x v="12"/>
    <x v="0"/>
    <x v="1"/>
    <n v="0.94359999999999999"/>
    <x v="8"/>
  </r>
  <r>
    <x v="14"/>
    <x v="13"/>
    <x v="7"/>
    <x v="1"/>
    <n v="4.0969999999999999E-2"/>
    <x v="8"/>
  </r>
  <r>
    <x v="14"/>
    <x v="13"/>
    <x v="8"/>
    <x v="1"/>
    <n v="1.323E-2"/>
    <x v="8"/>
  </r>
  <r>
    <x v="14"/>
    <x v="13"/>
    <x v="2"/>
    <x v="1"/>
    <n v="2.48E-3"/>
    <x v="8"/>
  </r>
  <r>
    <x v="14"/>
    <x v="13"/>
    <x v="0"/>
    <x v="1"/>
    <n v="0.74197999999999997"/>
    <x v="8"/>
  </r>
  <r>
    <x v="14"/>
    <x v="6"/>
    <x v="1"/>
    <x v="1"/>
    <n v="0.20161999999999999"/>
    <x v="8"/>
  </r>
  <r>
    <x v="14"/>
    <x v="6"/>
    <x v="2"/>
    <x v="1"/>
    <n v="2.2200000000000002E-3"/>
    <x v="8"/>
  </r>
  <r>
    <x v="14"/>
    <x v="6"/>
    <x v="0"/>
    <x v="1"/>
    <n v="0.40325"/>
    <x v="8"/>
  </r>
  <r>
    <x v="14"/>
    <x v="14"/>
    <x v="1"/>
    <x v="1"/>
    <n v="0.20161999999999999"/>
    <x v="8"/>
  </r>
  <r>
    <x v="14"/>
    <x v="14"/>
    <x v="0"/>
    <x v="1"/>
    <n v="0.40325"/>
    <x v="8"/>
  </r>
  <r>
    <x v="14"/>
    <x v="8"/>
    <x v="0"/>
    <x v="1"/>
    <n v="0.13500000000000001"/>
    <x v="8"/>
  </r>
  <r>
    <x v="14"/>
    <x v="15"/>
    <x v="0"/>
    <x v="1"/>
    <n v="0.25019999999999998"/>
    <x v="8"/>
  </r>
  <r>
    <x v="14"/>
    <x v="15"/>
    <x v="9"/>
    <x v="1"/>
    <n v="0.15012"/>
    <x v="8"/>
  </r>
  <r>
    <x v="14"/>
    <x v="9"/>
    <x v="0"/>
    <x v="1"/>
    <n v="0.40050000000000002"/>
    <x v="8"/>
  </r>
  <r>
    <x v="14"/>
    <x v="9"/>
    <x v="10"/>
    <x v="1"/>
    <n v="6.0080000000000001E-2"/>
    <x v="8"/>
  </r>
  <r>
    <x v="14"/>
    <x v="9"/>
    <x v="11"/>
    <x v="1"/>
    <n v="0.28034999999999999"/>
    <x v="8"/>
  </r>
  <r>
    <x v="14"/>
    <x v="9"/>
    <x v="12"/>
    <x v="1"/>
    <n v="0.20025000000000001"/>
    <x v="8"/>
  </r>
  <r>
    <x v="14"/>
    <x v="10"/>
    <x v="0"/>
    <x v="1"/>
    <n v="0.50049999999999994"/>
    <x v="8"/>
  </r>
  <r>
    <x v="14"/>
    <x v="10"/>
    <x v="10"/>
    <x v="1"/>
    <n v="6.0080000000000001E-2"/>
    <x v="8"/>
  </r>
  <r>
    <x v="14"/>
    <x v="10"/>
    <x v="11"/>
    <x v="1"/>
    <n v="0.35034999999999999"/>
    <x v="8"/>
  </r>
  <r>
    <x v="14"/>
    <x v="10"/>
    <x v="12"/>
    <x v="1"/>
    <n v="0.25024999999999997"/>
    <x v="8"/>
  </r>
  <r>
    <x v="14"/>
    <x v="16"/>
    <x v="7"/>
    <x v="1"/>
    <n v="4.0969999999999999E-2"/>
    <x v="8"/>
  </r>
  <r>
    <x v="14"/>
    <x v="16"/>
    <x v="8"/>
    <x v="1"/>
    <n v="1.323E-2"/>
    <x v="8"/>
  </r>
  <r>
    <x v="14"/>
    <x v="16"/>
    <x v="2"/>
    <x v="1"/>
    <n v="2.48E-3"/>
    <x v="8"/>
  </r>
  <r>
    <x v="14"/>
    <x v="16"/>
    <x v="13"/>
    <x v="1"/>
    <n v="2.48E-3"/>
    <x v="8"/>
  </r>
  <r>
    <x v="14"/>
    <x v="16"/>
    <x v="14"/>
    <x v="1"/>
    <n v="4.0969999999999999E-2"/>
    <x v="8"/>
  </r>
  <r>
    <x v="14"/>
    <x v="16"/>
    <x v="0"/>
    <x v="1"/>
    <n v="0.74197999999999997"/>
    <x v="8"/>
  </r>
  <r>
    <x v="14"/>
    <x v="17"/>
    <x v="7"/>
    <x v="1"/>
    <n v="4.0969999999999999E-2"/>
    <x v="8"/>
  </r>
  <r>
    <x v="14"/>
    <x v="17"/>
    <x v="8"/>
    <x v="1"/>
    <n v="1.323E-2"/>
    <x v="8"/>
  </r>
  <r>
    <x v="14"/>
    <x v="17"/>
    <x v="2"/>
    <x v="1"/>
    <n v="2.48E-3"/>
    <x v="8"/>
  </r>
  <r>
    <x v="14"/>
    <x v="17"/>
    <x v="13"/>
    <x v="1"/>
    <n v="2.48E-3"/>
    <x v="8"/>
  </r>
  <r>
    <x v="14"/>
    <x v="17"/>
    <x v="14"/>
    <x v="1"/>
    <n v="4.0969999999999999E-2"/>
    <x v="8"/>
  </r>
  <r>
    <x v="14"/>
    <x v="17"/>
    <x v="0"/>
    <x v="1"/>
    <n v="0.74197999999999997"/>
    <x v="8"/>
  </r>
  <r>
    <x v="14"/>
    <x v="18"/>
    <x v="7"/>
    <x v="1"/>
    <n v="4.0969999999999999E-2"/>
    <x v="8"/>
  </r>
  <r>
    <x v="14"/>
    <x v="18"/>
    <x v="8"/>
    <x v="1"/>
    <n v="1.323E-2"/>
    <x v="8"/>
  </r>
  <r>
    <x v="14"/>
    <x v="18"/>
    <x v="2"/>
    <x v="1"/>
    <n v="2.48E-3"/>
    <x v="8"/>
  </r>
  <r>
    <x v="14"/>
    <x v="18"/>
    <x v="13"/>
    <x v="1"/>
    <n v="2.48E-3"/>
    <x v="8"/>
  </r>
  <r>
    <x v="14"/>
    <x v="18"/>
    <x v="14"/>
    <x v="1"/>
    <n v="4.0969999999999999E-2"/>
    <x v="8"/>
  </r>
  <r>
    <x v="14"/>
    <x v="18"/>
    <x v="0"/>
    <x v="1"/>
    <n v="0.74197999999999997"/>
    <x v="8"/>
  </r>
  <r>
    <x v="14"/>
    <x v="19"/>
    <x v="1"/>
    <x v="1"/>
    <n v="8.8709999999999997E-2"/>
    <x v="8"/>
  </r>
  <r>
    <x v="14"/>
    <x v="19"/>
    <x v="7"/>
    <x v="1"/>
    <n v="1.149E-2"/>
    <x v="8"/>
  </r>
  <r>
    <x v="14"/>
    <x v="19"/>
    <x v="8"/>
    <x v="1"/>
    <n v="4.13E-3"/>
    <x v="8"/>
  </r>
  <r>
    <x v="14"/>
    <x v="19"/>
    <x v="2"/>
    <x v="1"/>
    <n v="8.4000000000000003E-4"/>
    <x v="8"/>
  </r>
  <r>
    <x v="14"/>
    <x v="19"/>
    <x v="13"/>
    <x v="1"/>
    <n v="8.4000000000000003E-4"/>
    <x v="8"/>
  </r>
  <r>
    <x v="14"/>
    <x v="19"/>
    <x v="14"/>
    <x v="1"/>
    <n v="1.149E-2"/>
    <x v="8"/>
  </r>
  <r>
    <x v="14"/>
    <x v="19"/>
    <x v="0"/>
    <x v="1"/>
    <n v="0.20161999999999999"/>
    <x v="8"/>
  </r>
  <r>
    <x v="14"/>
    <x v="20"/>
    <x v="7"/>
    <x v="1"/>
    <n v="4.0969999999999999E-2"/>
    <x v="8"/>
  </r>
  <r>
    <x v="14"/>
    <x v="20"/>
    <x v="8"/>
    <x v="1"/>
    <n v="1.323E-2"/>
    <x v="8"/>
  </r>
  <r>
    <x v="14"/>
    <x v="20"/>
    <x v="2"/>
    <x v="1"/>
    <n v="2.48E-3"/>
    <x v="8"/>
  </r>
  <r>
    <x v="14"/>
    <x v="20"/>
    <x v="13"/>
    <x v="1"/>
    <n v="2.48E-3"/>
    <x v="8"/>
  </r>
  <r>
    <x v="14"/>
    <x v="20"/>
    <x v="14"/>
    <x v="1"/>
    <n v="4.0969999999999999E-2"/>
    <x v="8"/>
  </r>
  <r>
    <x v="14"/>
    <x v="20"/>
    <x v="0"/>
    <x v="1"/>
    <n v="0.74197999999999997"/>
    <x v="8"/>
  </r>
  <r>
    <x v="14"/>
    <x v="21"/>
    <x v="1"/>
    <x v="1"/>
    <n v="8.8709999999999997E-2"/>
    <x v="8"/>
  </r>
  <r>
    <x v="14"/>
    <x v="21"/>
    <x v="7"/>
    <x v="1"/>
    <n v="1.149E-2"/>
    <x v="8"/>
  </r>
  <r>
    <x v="14"/>
    <x v="21"/>
    <x v="8"/>
    <x v="1"/>
    <n v="4.13E-3"/>
    <x v="8"/>
  </r>
  <r>
    <x v="14"/>
    <x v="21"/>
    <x v="2"/>
    <x v="1"/>
    <n v="8.4000000000000003E-4"/>
    <x v="8"/>
  </r>
  <r>
    <x v="14"/>
    <x v="21"/>
    <x v="0"/>
    <x v="1"/>
    <n v="0.20161999999999999"/>
    <x v="8"/>
  </r>
  <r>
    <x v="14"/>
    <x v="22"/>
    <x v="7"/>
    <x v="1"/>
    <n v="5.0810000000000001E-2"/>
    <x v="8"/>
  </r>
  <r>
    <x v="14"/>
    <x v="22"/>
    <x v="8"/>
    <x v="1"/>
    <n v="1.4880000000000001E-2"/>
    <x v="8"/>
  </r>
  <r>
    <x v="14"/>
    <x v="22"/>
    <x v="2"/>
    <x v="1"/>
    <n v="2.5799999999999998E-3"/>
    <x v="8"/>
  </r>
  <r>
    <x v="14"/>
    <x v="22"/>
    <x v="0"/>
    <x v="1"/>
    <n v="0.94359999999999999"/>
    <x v="8"/>
  </r>
  <r>
    <x v="14"/>
    <x v="23"/>
    <x v="7"/>
    <x v="1"/>
    <n v="4.0969999999999999E-2"/>
    <x v="8"/>
  </r>
  <r>
    <x v="14"/>
    <x v="23"/>
    <x v="8"/>
    <x v="1"/>
    <n v="1.323E-2"/>
    <x v="8"/>
  </r>
  <r>
    <x v="14"/>
    <x v="23"/>
    <x v="2"/>
    <x v="1"/>
    <n v="2.48E-3"/>
    <x v="8"/>
  </r>
  <r>
    <x v="14"/>
    <x v="23"/>
    <x v="0"/>
    <x v="1"/>
    <n v="0.74197999999999997"/>
    <x v="8"/>
  </r>
  <r>
    <x v="14"/>
    <x v="24"/>
    <x v="0"/>
    <x v="1"/>
    <n v="0"/>
    <x v="8"/>
  </r>
  <r>
    <x v="14"/>
    <x v="25"/>
    <x v="7"/>
    <x v="1"/>
    <n v="4.0969999999999999E-2"/>
    <x v="8"/>
  </r>
  <r>
    <x v="14"/>
    <x v="25"/>
    <x v="8"/>
    <x v="1"/>
    <n v="1.323E-2"/>
    <x v="8"/>
  </r>
  <r>
    <x v="14"/>
    <x v="25"/>
    <x v="2"/>
    <x v="1"/>
    <n v="1.08E-3"/>
    <x v="8"/>
  </r>
  <r>
    <x v="14"/>
    <x v="25"/>
    <x v="15"/>
    <x v="1"/>
    <n v="1.08E-3"/>
    <x v="8"/>
  </r>
  <r>
    <x v="14"/>
    <x v="25"/>
    <x v="0"/>
    <x v="1"/>
    <n v="0.74197999999999997"/>
    <x v="8"/>
  </r>
  <r>
    <x v="14"/>
    <x v="25"/>
    <x v="14"/>
    <x v="1"/>
    <n v="4.0969999999999999E-2"/>
    <x v="8"/>
  </r>
  <r>
    <x v="14"/>
    <x v="26"/>
    <x v="1"/>
    <x v="1"/>
    <n v="0.16836000000000001"/>
    <x v="8"/>
  </r>
  <r>
    <x v="14"/>
    <x v="26"/>
    <x v="7"/>
    <x v="1"/>
    <n v="2.147E-2"/>
    <x v="8"/>
  </r>
  <r>
    <x v="14"/>
    <x v="26"/>
    <x v="8"/>
    <x v="1"/>
    <n v="7.9600000000000001E-3"/>
    <x v="8"/>
  </r>
  <r>
    <x v="14"/>
    <x v="26"/>
    <x v="2"/>
    <x v="1"/>
    <n v="7.5000000000000002E-4"/>
    <x v="8"/>
  </r>
  <r>
    <x v="14"/>
    <x v="26"/>
    <x v="15"/>
    <x v="1"/>
    <n v="7.5000000000000002E-4"/>
    <x v="8"/>
  </r>
  <r>
    <x v="14"/>
    <x v="26"/>
    <x v="0"/>
    <x v="1"/>
    <n v="0.37301000000000001"/>
    <x v="8"/>
  </r>
  <r>
    <x v="14"/>
    <x v="26"/>
    <x v="14"/>
    <x v="1"/>
    <n v="2.147E-2"/>
    <x v="8"/>
  </r>
  <r>
    <x v="14"/>
    <x v="27"/>
    <x v="0"/>
    <x v="1"/>
    <n v="3.1700000000000001E-3"/>
    <x v="8"/>
  </r>
  <r>
    <x v="14"/>
    <x v="28"/>
    <x v="0"/>
    <x v="1"/>
    <n v="0"/>
    <x v="8"/>
  </r>
  <r>
    <x v="14"/>
    <x v="29"/>
    <x v="7"/>
    <x v="1"/>
    <n v="4.0969999999999999E-2"/>
    <x v="8"/>
  </r>
  <r>
    <x v="14"/>
    <x v="29"/>
    <x v="8"/>
    <x v="1"/>
    <n v="1.323E-2"/>
    <x v="8"/>
  </r>
  <r>
    <x v="14"/>
    <x v="29"/>
    <x v="16"/>
    <x v="1"/>
    <n v="1.08E-3"/>
    <x v="8"/>
  </r>
  <r>
    <x v="14"/>
    <x v="29"/>
    <x v="17"/>
    <x v="1"/>
    <n v="1.08E-3"/>
    <x v="8"/>
  </r>
  <r>
    <x v="14"/>
    <x v="29"/>
    <x v="18"/>
    <x v="1"/>
    <n v="1.08E-3"/>
    <x v="8"/>
  </r>
  <r>
    <x v="14"/>
    <x v="29"/>
    <x v="2"/>
    <x v="1"/>
    <n v="1.08E-3"/>
    <x v="8"/>
  </r>
  <r>
    <x v="14"/>
    <x v="29"/>
    <x v="15"/>
    <x v="1"/>
    <n v="1.08E-3"/>
    <x v="8"/>
  </r>
  <r>
    <x v="14"/>
    <x v="29"/>
    <x v="0"/>
    <x v="1"/>
    <n v="0.74197999999999997"/>
    <x v="8"/>
  </r>
  <r>
    <x v="14"/>
    <x v="30"/>
    <x v="0"/>
    <x v="1"/>
    <n v="5.28E-3"/>
    <x v="8"/>
  </r>
  <r>
    <x v="14"/>
    <x v="31"/>
    <x v="7"/>
    <x v="1"/>
    <n v="4.0969999999999999E-2"/>
    <x v="8"/>
  </r>
  <r>
    <x v="14"/>
    <x v="31"/>
    <x v="8"/>
    <x v="1"/>
    <n v="1.323E-2"/>
    <x v="8"/>
  </r>
  <r>
    <x v="14"/>
    <x v="31"/>
    <x v="16"/>
    <x v="1"/>
    <n v="1.08E-3"/>
    <x v="8"/>
  </r>
  <r>
    <x v="14"/>
    <x v="31"/>
    <x v="17"/>
    <x v="1"/>
    <n v="1.08E-3"/>
    <x v="8"/>
  </r>
  <r>
    <x v="14"/>
    <x v="31"/>
    <x v="18"/>
    <x v="1"/>
    <n v="1.08E-3"/>
    <x v="8"/>
  </r>
  <r>
    <x v="14"/>
    <x v="31"/>
    <x v="2"/>
    <x v="1"/>
    <n v="1.08E-3"/>
    <x v="8"/>
  </r>
  <r>
    <x v="14"/>
    <x v="31"/>
    <x v="15"/>
    <x v="1"/>
    <n v="1.08E-3"/>
    <x v="8"/>
  </r>
  <r>
    <x v="14"/>
    <x v="31"/>
    <x v="0"/>
    <x v="1"/>
    <n v="0.74197999999999997"/>
    <x v="8"/>
  </r>
  <r>
    <x v="14"/>
    <x v="32"/>
    <x v="0"/>
    <x v="1"/>
    <n v="0.1"/>
    <x v="8"/>
  </r>
  <r>
    <x v="15"/>
    <x v="11"/>
    <x v="1"/>
    <x v="1"/>
    <n v="8.8709999999999997E-2"/>
    <x v="8"/>
  </r>
  <r>
    <x v="15"/>
    <x v="11"/>
    <x v="7"/>
    <x v="1"/>
    <n v="1.149E-2"/>
    <x v="8"/>
  </r>
  <r>
    <x v="15"/>
    <x v="11"/>
    <x v="8"/>
    <x v="1"/>
    <n v="4.13E-3"/>
    <x v="8"/>
  </r>
  <r>
    <x v="15"/>
    <x v="11"/>
    <x v="2"/>
    <x v="1"/>
    <n v="8.4000000000000003E-4"/>
    <x v="8"/>
  </r>
  <r>
    <x v="15"/>
    <x v="11"/>
    <x v="0"/>
    <x v="1"/>
    <n v="0.20161999999999999"/>
    <x v="8"/>
  </r>
  <r>
    <x v="15"/>
    <x v="12"/>
    <x v="7"/>
    <x v="1"/>
    <n v="5.0810000000000001E-2"/>
    <x v="8"/>
  </r>
  <r>
    <x v="15"/>
    <x v="12"/>
    <x v="8"/>
    <x v="1"/>
    <n v="1.4880000000000001E-2"/>
    <x v="8"/>
  </r>
  <r>
    <x v="15"/>
    <x v="12"/>
    <x v="2"/>
    <x v="1"/>
    <n v="2.5799999999999998E-3"/>
    <x v="8"/>
  </r>
  <r>
    <x v="15"/>
    <x v="12"/>
    <x v="0"/>
    <x v="1"/>
    <n v="0.94359999999999999"/>
    <x v="8"/>
  </r>
  <r>
    <x v="15"/>
    <x v="13"/>
    <x v="7"/>
    <x v="1"/>
    <n v="4.0969999999999999E-2"/>
    <x v="8"/>
  </r>
  <r>
    <x v="15"/>
    <x v="13"/>
    <x v="8"/>
    <x v="1"/>
    <n v="1.323E-2"/>
    <x v="8"/>
  </r>
  <r>
    <x v="15"/>
    <x v="13"/>
    <x v="2"/>
    <x v="1"/>
    <n v="2.48E-3"/>
    <x v="8"/>
  </r>
  <r>
    <x v="15"/>
    <x v="13"/>
    <x v="0"/>
    <x v="1"/>
    <n v="0.74197999999999997"/>
    <x v="8"/>
  </r>
  <r>
    <x v="15"/>
    <x v="6"/>
    <x v="1"/>
    <x v="1"/>
    <n v="0.20161999999999999"/>
    <x v="8"/>
  </r>
  <r>
    <x v="15"/>
    <x v="6"/>
    <x v="2"/>
    <x v="1"/>
    <n v="2.2200000000000002E-3"/>
    <x v="8"/>
  </r>
  <r>
    <x v="15"/>
    <x v="6"/>
    <x v="0"/>
    <x v="1"/>
    <n v="0.40325"/>
    <x v="8"/>
  </r>
  <r>
    <x v="15"/>
    <x v="14"/>
    <x v="1"/>
    <x v="1"/>
    <n v="0.20161999999999999"/>
    <x v="8"/>
  </r>
  <r>
    <x v="15"/>
    <x v="14"/>
    <x v="0"/>
    <x v="1"/>
    <n v="0.40325"/>
    <x v="8"/>
  </r>
  <r>
    <x v="15"/>
    <x v="8"/>
    <x v="0"/>
    <x v="1"/>
    <n v="0.13500000000000001"/>
    <x v="8"/>
  </r>
  <r>
    <x v="15"/>
    <x v="15"/>
    <x v="0"/>
    <x v="1"/>
    <n v="0.25019999999999998"/>
    <x v="8"/>
  </r>
  <r>
    <x v="15"/>
    <x v="15"/>
    <x v="9"/>
    <x v="1"/>
    <n v="0.15012"/>
    <x v="8"/>
  </r>
  <r>
    <x v="15"/>
    <x v="9"/>
    <x v="0"/>
    <x v="1"/>
    <n v="0.40050000000000002"/>
    <x v="8"/>
  </r>
  <r>
    <x v="15"/>
    <x v="9"/>
    <x v="10"/>
    <x v="1"/>
    <n v="6.0080000000000001E-2"/>
    <x v="8"/>
  </r>
  <r>
    <x v="15"/>
    <x v="9"/>
    <x v="11"/>
    <x v="1"/>
    <n v="0.28034999999999999"/>
    <x v="8"/>
  </r>
  <r>
    <x v="15"/>
    <x v="9"/>
    <x v="12"/>
    <x v="1"/>
    <n v="0.20025000000000001"/>
    <x v="8"/>
  </r>
  <r>
    <x v="15"/>
    <x v="10"/>
    <x v="0"/>
    <x v="1"/>
    <n v="0.50049999999999994"/>
    <x v="8"/>
  </r>
  <r>
    <x v="15"/>
    <x v="10"/>
    <x v="10"/>
    <x v="1"/>
    <n v="6.0080000000000001E-2"/>
    <x v="8"/>
  </r>
  <r>
    <x v="15"/>
    <x v="10"/>
    <x v="11"/>
    <x v="1"/>
    <n v="0.35034999999999999"/>
    <x v="8"/>
  </r>
  <r>
    <x v="15"/>
    <x v="10"/>
    <x v="12"/>
    <x v="1"/>
    <n v="0.25024999999999997"/>
    <x v="8"/>
  </r>
  <r>
    <x v="15"/>
    <x v="16"/>
    <x v="7"/>
    <x v="1"/>
    <n v="4.0969999999999999E-2"/>
    <x v="8"/>
  </r>
  <r>
    <x v="15"/>
    <x v="16"/>
    <x v="8"/>
    <x v="1"/>
    <n v="1.323E-2"/>
    <x v="8"/>
  </r>
  <r>
    <x v="15"/>
    <x v="16"/>
    <x v="2"/>
    <x v="1"/>
    <n v="2.48E-3"/>
    <x v="8"/>
  </r>
  <r>
    <x v="15"/>
    <x v="16"/>
    <x v="13"/>
    <x v="1"/>
    <n v="2.48E-3"/>
    <x v="8"/>
  </r>
  <r>
    <x v="15"/>
    <x v="16"/>
    <x v="14"/>
    <x v="1"/>
    <n v="4.0969999999999999E-2"/>
    <x v="8"/>
  </r>
  <r>
    <x v="15"/>
    <x v="16"/>
    <x v="0"/>
    <x v="1"/>
    <n v="0.74197999999999997"/>
    <x v="8"/>
  </r>
  <r>
    <x v="15"/>
    <x v="17"/>
    <x v="7"/>
    <x v="1"/>
    <n v="4.0969999999999999E-2"/>
    <x v="8"/>
  </r>
  <r>
    <x v="15"/>
    <x v="17"/>
    <x v="8"/>
    <x v="1"/>
    <n v="1.323E-2"/>
    <x v="8"/>
  </r>
  <r>
    <x v="15"/>
    <x v="17"/>
    <x v="2"/>
    <x v="1"/>
    <n v="2.48E-3"/>
    <x v="8"/>
  </r>
  <r>
    <x v="15"/>
    <x v="17"/>
    <x v="13"/>
    <x v="1"/>
    <n v="2.48E-3"/>
    <x v="8"/>
  </r>
  <r>
    <x v="15"/>
    <x v="17"/>
    <x v="14"/>
    <x v="1"/>
    <n v="4.0969999999999999E-2"/>
    <x v="8"/>
  </r>
  <r>
    <x v="15"/>
    <x v="17"/>
    <x v="0"/>
    <x v="1"/>
    <n v="0.74197999999999997"/>
    <x v="8"/>
  </r>
  <r>
    <x v="15"/>
    <x v="18"/>
    <x v="7"/>
    <x v="1"/>
    <n v="4.0969999999999999E-2"/>
    <x v="8"/>
  </r>
  <r>
    <x v="15"/>
    <x v="18"/>
    <x v="8"/>
    <x v="1"/>
    <n v="1.323E-2"/>
    <x v="8"/>
  </r>
  <r>
    <x v="15"/>
    <x v="18"/>
    <x v="2"/>
    <x v="1"/>
    <n v="2.48E-3"/>
    <x v="8"/>
  </r>
  <r>
    <x v="15"/>
    <x v="18"/>
    <x v="13"/>
    <x v="1"/>
    <n v="2.48E-3"/>
    <x v="8"/>
  </r>
  <r>
    <x v="15"/>
    <x v="18"/>
    <x v="14"/>
    <x v="1"/>
    <n v="4.0969999999999999E-2"/>
    <x v="8"/>
  </r>
  <r>
    <x v="15"/>
    <x v="18"/>
    <x v="0"/>
    <x v="1"/>
    <n v="0.74197999999999997"/>
    <x v="8"/>
  </r>
  <r>
    <x v="15"/>
    <x v="19"/>
    <x v="1"/>
    <x v="1"/>
    <n v="8.8709999999999997E-2"/>
    <x v="8"/>
  </r>
  <r>
    <x v="15"/>
    <x v="19"/>
    <x v="7"/>
    <x v="1"/>
    <n v="1.149E-2"/>
    <x v="8"/>
  </r>
  <r>
    <x v="15"/>
    <x v="19"/>
    <x v="8"/>
    <x v="1"/>
    <n v="4.13E-3"/>
    <x v="8"/>
  </r>
  <r>
    <x v="15"/>
    <x v="19"/>
    <x v="2"/>
    <x v="1"/>
    <n v="8.4000000000000003E-4"/>
    <x v="8"/>
  </r>
  <r>
    <x v="15"/>
    <x v="19"/>
    <x v="13"/>
    <x v="1"/>
    <n v="8.4000000000000003E-4"/>
    <x v="8"/>
  </r>
  <r>
    <x v="15"/>
    <x v="19"/>
    <x v="14"/>
    <x v="1"/>
    <n v="1.149E-2"/>
    <x v="8"/>
  </r>
  <r>
    <x v="15"/>
    <x v="19"/>
    <x v="0"/>
    <x v="1"/>
    <n v="0.20161999999999999"/>
    <x v="8"/>
  </r>
  <r>
    <x v="15"/>
    <x v="20"/>
    <x v="7"/>
    <x v="1"/>
    <n v="4.0969999999999999E-2"/>
    <x v="8"/>
  </r>
  <r>
    <x v="15"/>
    <x v="20"/>
    <x v="8"/>
    <x v="1"/>
    <n v="1.323E-2"/>
    <x v="8"/>
  </r>
  <r>
    <x v="15"/>
    <x v="20"/>
    <x v="2"/>
    <x v="1"/>
    <n v="2.48E-3"/>
    <x v="8"/>
  </r>
  <r>
    <x v="15"/>
    <x v="20"/>
    <x v="13"/>
    <x v="1"/>
    <n v="2.48E-3"/>
    <x v="8"/>
  </r>
  <r>
    <x v="15"/>
    <x v="20"/>
    <x v="14"/>
    <x v="1"/>
    <n v="4.0969999999999999E-2"/>
    <x v="8"/>
  </r>
  <r>
    <x v="15"/>
    <x v="20"/>
    <x v="0"/>
    <x v="1"/>
    <n v="0.74197999999999997"/>
    <x v="8"/>
  </r>
  <r>
    <x v="15"/>
    <x v="21"/>
    <x v="1"/>
    <x v="1"/>
    <n v="8.8709999999999997E-2"/>
    <x v="8"/>
  </r>
  <r>
    <x v="15"/>
    <x v="21"/>
    <x v="7"/>
    <x v="1"/>
    <n v="1.149E-2"/>
    <x v="8"/>
  </r>
  <r>
    <x v="15"/>
    <x v="21"/>
    <x v="8"/>
    <x v="1"/>
    <n v="4.13E-3"/>
    <x v="8"/>
  </r>
  <r>
    <x v="15"/>
    <x v="21"/>
    <x v="2"/>
    <x v="1"/>
    <n v="8.4000000000000003E-4"/>
    <x v="8"/>
  </r>
  <r>
    <x v="15"/>
    <x v="21"/>
    <x v="0"/>
    <x v="1"/>
    <n v="0.20161999999999999"/>
    <x v="8"/>
  </r>
  <r>
    <x v="15"/>
    <x v="22"/>
    <x v="7"/>
    <x v="1"/>
    <n v="5.0810000000000001E-2"/>
    <x v="8"/>
  </r>
  <r>
    <x v="15"/>
    <x v="22"/>
    <x v="8"/>
    <x v="1"/>
    <n v="1.4880000000000001E-2"/>
    <x v="8"/>
  </r>
  <r>
    <x v="15"/>
    <x v="22"/>
    <x v="2"/>
    <x v="1"/>
    <n v="2.5799999999999998E-3"/>
    <x v="8"/>
  </r>
  <r>
    <x v="15"/>
    <x v="22"/>
    <x v="0"/>
    <x v="1"/>
    <n v="0.94359999999999999"/>
    <x v="8"/>
  </r>
  <r>
    <x v="15"/>
    <x v="23"/>
    <x v="7"/>
    <x v="1"/>
    <n v="4.0969999999999999E-2"/>
    <x v="8"/>
  </r>
  <r>
    <x v="15"/>
    <x v="23"/>
    <x v="8"/>
    <x v="1"/>
    <n v="1.323E-2"/>
    <x v="8"/>
  </r>
  <r>
    <x v="15"/>
    <x v="23"/>
    <x v="2"/>
    <x v="1"/>
    <n v="2.48E-3"/>
    <x v="8"/>
  </r>
  <r>
    <x v="15"/>
    <x v="23"/>
    <x v="0"/>
    <x v="1"/>
    <n v="0.74197999999999997"/>
    <x v="8"/>
  </r>
  <r>
    <x v="15"/>
    <x v="24"/>
    <x v="0"/>
    <x v="1"/>
    <n v="0"/>
    <x v="8"/>
  </r>
  <r>
    <x v="15"/>
    <x v="25"/>
    <x v="7"/>
    <x v="1"/>
    <n v="4.0969999999999999E-2"/>
    <x v="8"/>
  </r>
  <r>
    <x v="15"/>
    <x v="25"/>
    <x v="8"/>
    <x v="1"/>
    <n v="1.323E-2"/>
    <x v="8"/>
  </r>
  <r>
    <x v="15"/>
    <x v="25"/>
    <x v="2"/>
    <x v="1"/>
    <n v="1.08E-3"/>
    <x v="8"/>
  </r>
  <r>
    <x v="15"/>
    <x v="25"/>
    <x v="15"/>
    <x v="1"/>
    <n v="1.08E-3"/>
    <x v="8"/>
  </r>
  <r>
    <x v="15"/>
    <x v="25"/>
    <x v="0"/>
    <x v="1"/>
    <n v="0.74197999999999997"/>
    <x v="8"/>
  </r>
  <r>
    <x v="15"/>
    <x v="25"/>
    <x v="14"/>
    <x v="1"/>
    <n v="4.0969999999999999E-2"/>
    <x v="8"/>
  </r>
  <r>
    <x v="15"/>
    <x v="26"/>
    <x v="1"/>
    <x v="1"/>
    <n v="0.16836000000000001"/>
    <x v="8"/>
  </r>
  <r>
    <x v="15"/>
    <x v="26"/>
    <x v="7"/>
    <x v="1"/>
    <n v="2.147E-2"/>
    <x v="8"/>
  </r>
  <r>
    <x v="15"/>
    <x v="26"/>
    <x v="8"/>
    <x v="1"/>
    <n v="7.9600000000000001E-3"/>
    <x v="8"/>
  </r>
  <r>
    <x v="15"/>
    <x v="26"/>
    <x v="2"/>
    <x v="1"/>
    <n v="7.5000000000000002E-4"/>
    <x v="8"/>
  </r>
  <r>
    <x v="15"/>
    <x v="26"/>
    <x v="15"/>
    <x v="1"/>
    <n v="7.5000000000000002E-4"/>
    <x v="8"/>
  </r>
  <r>
    <x v="15"/>
    <x v="26"/>
    <x v="0"/>
    <x v="1"/>
    <n v="0.37301000000000001"/>
    <x v="8"/>
  </r>
  <r>
    <x v="15"/>
    <x v="26"/>
    <x v="14"/>
    <x v="1"/>
    <n v="2.147E-2"/>
    <x v="8"/>
  </r>
  <r>
    <x v="15"/>
    <x v="27"/>
    <x v="0"/>
    <x v="1"/>
    <n v="3.1700000000000001E-3"/>
    <x v="8"/>
  </r>
  <r>
    <x v="15"/>
    <x v="28"/>
    <x v="0"/>
    <x v="1"/>
    <n v="0"/>
    <x v="8"/>
  </r>
  <r>
    <x v="15"/>
    <x v="29"/>
    <x v="7"/>
    <x v="1"/>
    <n v="4.0969999999999999E-2"/>
    <x v="8"/>
  </r>
  <r>
    <x v="15"/>
    <x v="29"/>
    <x v="8"/>
    <x v="1"/>
    <n v="1.323E-2"/>
    <x v="8"/>
  </r>
  <r>
    <x v="15"/>
    <x v="29"/>
    <x v="16"/>
    <x v="1"/>
    <n v="1.08E-3"/>
    <x v="8"/>
  </r>
  <r>
    <x v="15"/>
    <x v="29"/>
    <x v="17"/>
    <x v="1"/>
    <n v="1.08E-3"/>
    <x v="8"/>
  </r>
  <r>
    <x v="15"/>
    <x v="29"/>
    <x v="18"/>
    <x v="1"/>
    <n v="1.08E-3"/>
    <x v="8"/>
  </r>
  <r>
    <x v="15"/>
    <x v="29"/>
    <x v="2"/>
    <x v="1"/>
    <n v="1.08E-3"/>
    <x v="8"/>
  </r>
  <r>
    <x v="15"/>
    <x v="29"/>
    <x v="15"/>
    <x v="1"/>
    <n v="1.08E-3"/>
    <x v="8"/>
  </r>
  <r>
    <x v="15"/>
    <x v="29"/>
    <x v="0"/>
    <x v="1"/>
    <n v="0.74197999999999997"/>
    <x v="8"/>
  </r>
  <r>
    <x v="15"/>
    <x v="30"/>
    <x v="0"/>
    <x v="1"/>
    <n v="5.28E-3"/>
    <x v="8"/>
  </r>
  <r>
    <x v="15"/>
    <x v="31"/>
    <x v="7"/>
    <x v="1"/>
    <n v="4.0969999999999999E-2"/>
    <x v="8"/>
  </r>
  <r>
    <x v="15"/>
    <x v="31"/>
    <x v="8"/>
    <x v="1"/>
    <n v="1.323E-2"/>
    <x v="8"/>
  </r>
  <r>
    <x v="15"/>
    <x v="31"/>
    <x v="16"/>
    <x v="1"/>
    <n v="1.08E-3"/>
    <x v="8"/>
  </r>
  <r>
    <x v="15"/>
    <x v="31"/>
    <x v="17"/>
    <x v="1"/>
    <n v="1.08E-3"/>
    <x v="8"/>
  </r>
  <r>
    <x v="15"/>
    <x v="31"/>
    <x v="18"/>
    <x v="1"/>
    <n v="1.08E-3"/>
    <x v="8"/>
  </r>
  <r>
    <x v="15"/>
    <x v="31"/>
    <x v="2"/>
    <x v="1"/>
    <n v="1.08E-3"/>
    <x v="8"/>
  </r>
  <r>
    <x v="15"/>
    <x v="31"/>
    <x v="15"/>
    <x v="1"/>
    <n v="1.08E-3"/>
    <x v="8"/>
  </r>
  <r>
    <x v="15"/>
    <x v="31"/>
    <x v="0"/>
    <x v="1"/>
    <n v="0.74197999999999997"/>
    <x v="8"/>
  </r>
  <r>
    <x v="15"/>
    <x v="32"/>
    <x v="0"/>
    <x v="1"/>
    <n v="0.1"/>
    <x v="8"/>
  </r>
  <r>
    <x v="16"/>
    <x v="11"/>
    <x v="1"/>
    <x v="1"/>
    <n v="8.8709999999999997E-2"/>
    <x v="8"/>
  </r>
  <r>
    <x v="16"/>
    <x v="11"/>
    <x v="7"/>
    <x v="1"/>
    <n v="1.149E-2"/>
    <x v="8"/>
  </r>
  <r>
    <x v="16"/>
    <x v="11"/>
    <x v="8"/>
    <x v="1"/>
    <n v="4.13E-3"/>
    <x v="8"/>
  </r>
  <r>
    <x v="16"/>
    <x v="11"/>
    <x v="2"/>
    <x v="1"/>
    <n v="8.4000000000000003E-4"/>
    <x v="8"/>
  </r>
  <r>
    <x v="16"/>
    <x v="11"/>
    <x v="0"/>
    <x v="1"/>
    <n v="0.20161999999999999"/>
    <x v="8"/>
  </r>
  <r>
    <x v="16"/>
    <x v="12"/>
    <x v="7"/>
    <x v="1"/>
    <n v="5.0810000000000001E-2"/>
    <x v="8"/>
  </r>
  <r>
    <x v="16"/>
    <x v="12"/>
    <x v="8"/>
    <x v="1"/>
    <n v="1.4880000000000001E-2"/>
    <x v="8"/>
  </r>
  <r>
    <x v="16"/>
    <x v="12"/>
    <x v="2"/>
    <x v="1"/>
    <n v="2.5799999999999998E-3"/>
    <x v="8"/>
  </r>
  <r>
    <x v="16"/>
    <x v="12"/>
    <x v="0"/>
    <x v="1"/>
    <n v="0.94359999999999999"/>
    <x v="8"/>
  </r>
  <r>
    <x v="16"/>
    <x v="13"/>
    <x v="7"/>
    <x v="1"/>
    <n v="4.0969999999999999E-2"/>
    <x v="8"/>
  </r>
  <r>
    <x v="16"/>
    <x v="13"/>
    <x v="8"/>
    <x v="1"/>
    <n v="1.323E-2"/>
    <x v="8"/>
  </r>
  <r>
    <x v="16"/>
    <x v="13"/>
    <x v="2"/>
    <x v="1"/>
    <n v="2.48E-3"/>
    <x v="8"/>
  </r>
  <r>
    <x v="16"/>
    <x v="13"/>
    <x v="0"/>
    <x v="1"/>
    <n v="0.74197999999999997"/>
    <x v="8"/>
  </r>
  <r>
    <x v="16"/>
    <x v="6"/>
    <x v="1"/>
    <x v="1"/>
    <n v="0.20161999999999999"/>
    <x v="8"/>
  </r>
  <r>
    <x v="16"/>
    <x v="6"/>
    <x v="2"/>
    <x v="1"/>
    <n v="2.2200000000000002E-3"/>
    <x v="8"/>
  </r>
  <r>
    <x v="16"/>
    <x v="6"/>
    <x v="0"/>
    <x v="1"/>
    <n v="0.40325"/>
    <x v="8"/>
  </r>
  <r>
    <x v="16"/>
    <x v="14"/>
    <x v="1"/>
    <x v="1"/>
    <n v="0.20161999999999999"/>
    <x v="8"/>
  </r>
  <r>
    <x v="16"/>
    <x v="14"/>
    <x v="0"/>
    <x v="1"/>
    <n v="0.40325"/>
    <x v="8"/>
  </r>
  <r>
    <x v="16"/>
    <x v="8"/>
    <x v="0"/>
    <x v="1"/>
    <n v="0.13500000000000001"/>
    <x v="8"/>
  </r>
  <r>
    <x v="16"/>
    <x v="15"/>
    <x v="0"/>
    <x v="1"/>
    <n v="0.25019999999999998"/>
    <x v="8"/>
  </r>
  <r>
    <x v="16"/>
    <x v="15"/>
    <x v="9"/>
    <x v="1"/>
    <n v="0.15012"/>
    <x v="8"/>
  </r>
  <r>
    <x v="16"/>
    <x v="9"/>
    <x v="0"/>
    <x v="1"/>
    <n v="0.40050000000000002"/>
    <x v="8"/>
  </r>
  <r>
    <x v="16"/>
    <x v="9"/>
    <x v="10"/>
    <x v="1"/>
    <n v="6.0080000000000001E-2"/>
    <x v="8"/>
  </r>
  <r>
    <x v="16"/>
    <x v="9"/>
    <x v="11"/>
    <x v="1"/>
    <n v="0.28034999999999999"/>
    <x v="8"/>
  </r>
  <r>
    <x v="16"/>
    <x v="9"/>
    <x v="12"/>
    <x v="1"/>
    <n v="0.20025000000000001"/>
    <x v="8"/>
  </r>
  <r>
    <x v="16"/>
    <x v="10"/>
    <x v="0"/>
    <x v="1"/>
    <n v="0.50049999999999994"/>
    <x v="8"/>
  </r>
  <r>
    <x v="16"/>
    <x v="10"/>
    <x v="10"/>
    <x v="1"/>
    <n v="6.0080000000000001E-2"/>
    <x v="8"/>
  </r>
  <r>
    <x v="16"/>
    <x v="10"/>
    <x v="11"/>
    <x v="1"/>
    <n v="0.35034999999999999"/>
    <x v="8"/>
  </r>
  <r>
    <x v="16"/>
    <x v="10"/>
    <x v="12"/>
    <x v="1"/>
    <n v="0.25024999999999997"/>
    <x v="8"/>
  </r>
  <r>
    <x v="16"/>
    <x v="16"/>
    <x v="7"/>
    <x v="1"/>
    <n v="4.0969999999999999E-2"/>
    <x v="8"/>
  </r>
  <r>
    <x v="16"/>
    <x v="16"/>
    <x v="8"/>
    <x v="1"/>
    <n v="1.323E-2"/>
    <x v="8"/>
  </r>
  <r>
    <x v="16"/>
    <x v="16"/>
    <x v="2"/>
    <x v="1"/>
    <n v="2.48E-3"/>
    <x v="8"/>
  </r>
  <r>
    <x v="16"/>
    <x v="16"/>
    <x v="13"/>
    <x v="1"/>
    <n v="2.48E-3"/>
    <x v="8"/>
  </r>
  <r>
    <x v="16"/>
    <x v="16"/>
    <x v="14"/>
    <x v="1"/>
    <n v="4.0969999999999999E-2"/>
    <x v="8"/>
  </r>
  <r>
    <x v="16"/>
    <x v="16"/>
    <x v="0"/>
    <x v="1"/>
    <n v="0.74197999999999997"/>
    <x v="8"/>
  </r>
  <r>
    <x v="16"/>
    <x v="17"/>
    <x v="7"/>
    <x v="1"/>
    <n v="4.0969999999999999E-2"/>
    <x v="8"/>
  </r>
  <r>
    <x v="16"/>
    <x v="17"/>
    <x v="8"/>
    <x v="1"/>
    <n v="1.323E-2"/>
    <x v="8"/>
  </r>
  <r>
    <x v="16"/>
    <x v="17"/>
    <x v="2"/>
    <x v="1"/>
    <n v="2.48E-3"/>
    <x v="8"/>
  </r>
  <r>
    <x v="16"/>
    <x v="17"/>
    <x v="13"/>
    <x v="1"/>
    <n v="2.48E-3"/>
    <x v="8"/>
  </r>
  <r>
    <x v="16"/>
    <x v="17"/>
    <x v="14"/>
    <x v="1"/>
    <n v="4.0969999999999999E-2"/>
    <x v="8"/>
  </r>
  <r>
    <x v="16"/>
    <x v="17"/>
    <x v="0"/>
    <x v="1"/>
    <n v="0.74197999999999997"/>
    <x v="8"/>
  </r>
  <r>
    <x v="16"/>
    <x v="18"/>
    <x v="7"/>
    <x v="1"/>
    <n v="4.0969999999999999E-2"/>
    <x v="8"/>
  </r>
  <r>
    <x v="16"/>
    <x v="18"/>
    <x v="8"/>
    <x v="1"/>
    <n v="1.323E-2"/>
    <x v="8"/>
  </r>
  <r>
    <x v="16"/>
    <x v="18"/>
    <x v="2"/>
    <x v="1"/>
    <n v="2.48E-3"/>
    <x v="8"/>
  </r>
  <r>
    <x v="16"/>
    <x v="18"/>
    <x v="13"/>
    <x v="1"/>
    <n v="2.48E-3"/>
    <x v="8"/>
  </r>
  <r>
    <x v="16"/>
    <x v="18"/>
    <x v="14"/>
    <x v="1"/>
    <n v="4.0969999999999999E-2"/>
    <x v="8"/>
  </r>
  <r>
    <x v="16"/>
    <x v="18"/>
    <x v="0"/>
    <x v="1"/>
    <n v="0.74197999999999997"/>
    <x v="8"/>
  </r>
  <r>
    <x v="16"/>
    <x v="19"/>
    <x v="1"/>
    <x v="1"/>
    <n v="8.8709999999999997E-2"/>
    <x v="8"/>
  </r>
  <r>
    <x v="16"/>
    <x v="19"/>
    <x v="7"/>
    <x v="1"/>
    <n v="1.149E-2"/>
    <x v="8"/>
  </r>
  <r>
    <x v="16"/>
    <x v="19"/>
    <x v="8"/>
    <x v="1"/>
    <n v="4.13E-3"/>
    <x v="8"/>
  </r>
  <r>
    <x v="16"/>
    <x v="19"/>
    <x v="2"/>
    <x v="1"/>
    <n v="8.4000000000000003E-4"/>
    <x v="8"/>
  </r>
  <r>
    <x v="16"/>
    <x v="19"/>
    <x v="13"/>
    <x v="1"/>
    <n v="8.4000000000000003E-4"/>
    <x v="8"/>
  </r>
  <r>
    <x v="16"/>
    <x v="19"/>
    <x v="14"/>
    <x v="1"/>
    <n v="1.149E-2"/>
    <x v="8"/>
  </r>
  <r>
    <x v="16"/>
    <x v="19"/>
    <x v="0"/>
    <x v="1"/>
    <n v="0.20161999999999999"/>
    <x v="8"/>
  </r>
  <r>
    <x v="16"/>
    <x v="20"/>
    <x v="7"/>
    <x v="1"/>
    <n v="4.0969999999999999E-2"/>
    <x v="8"/>
  </r>
  <r>
    <x v="16"/>
    <x v="20"/>
    <x v="8"/>
    <x v="1"/>
    <n v="1.323E-2"/>
    <x v="8"/>
  </r>
  <r>
    <x v="16"/>
    <x v="20"/>
    <x v="2"/>
    <x v="1"/>
    <n v="2.48E-3"/>
    <x v="8"/>
  </r>
  <r>
    <x v="16"/>
    <x v="20"/>
    <x v="13"/>
    <x v="1"/>
    <n v="2.48E-3"/>
    <x v="8"/>
  </r>
  <r>
    <x v="16"/>
    <x v="20"/>
    <x v="14"/>
    <x v="1"/>
    <n v="4.0969999999999999E-2"/>
    <x v="8"/>
  </r>
  <r>
    <x v="16"/>
    <x v="20"/>
    <x v="0"/>
    <x v="1"/>
    <n v="0.74197999999999997"/>
    <x v="8"/>
  </r>
  <r>
    <x v="16"/>
    <x v="21"/>
    <x v="1"/>
    <x v="1"/>
    <n v="8.8709999999999997E-2"/>
    <x v="8"/>
  </r>
  <r>
    <x v="16"/>
    <x v="21"/>
    <x v="7"/>
    <x v="1"/>
    <n v="1.149E-2"/>
    <x v="8"/>
  </r>
  <r>
    <x v="16"/>
    <x v="21"/>
    <x v="8"/>
    <x v="1"/>
    <n v="4.13E-3"/>
    <x v="8"/>
  </r>
  <r>
    <x v="16"/>
    <x v="21"/>
    <x v="2"/>
    <x v="1"/>
    <n v="8.4000000000000003E-4"/>
    <x v="8"/>
  </r>
  <r>
    <x v="16"/>
    <x v="21"/>
    <x v="0"/>
    <x v="1"/>
    <n v="0.20161999999999999"/>
    <x v="8"/>
  </r>
  <r>
    <x v="16"/>
    <x v="22"/>
    <x v="7"/>
    <x v="1"/>
    <n v="5.0810000000000001E-2"/>
    <x v="8"/>
  </r>
  <r>
    <x v="16"/>
    <x v="22"/>
    <x v="8"/>
    <x v="1"/>
    <n v="1.4880000000000001E-2"/>
    <x v="8"/>
  </r>
  <r>
    <x v="16"/>
    <x v="22"/>
    <x v="2"/>
    <x v="1"/>
    <n v="2.5799999999999998E-3"/>
    <x v="8"/>
  </r>
  <r>
    <x v="16"/>
    <x v="22"/>
    <x v="0"/>
    <x v="1"/>
    <n v="0.94359999999999999"/>
    <x v="8"/>
  </r>
  <r>
    <x v="16"/>
    <x v="23"/>
    <x v="7"/>
    <x v="1"/>
    <n v="4.0969999999999999E-2"/>
    <x v="8"/>
  </r>
  <r>
    <x v="16"/>
    <x v="23"/>
    <x v="8"/>
    <x v="1"/>
    <n v="1.323E-2"/>
    <x v="8"/>
  </r>
  <r>
    <x v="16"/>
    <x v="23"/>
    <x v="2"/>
    <x v="1"/>
    <n v="2.48E-3"/>
    <x v="8"/>
  </r>
  <r>
    <x v="16"/>
    <x v="23"/>
    <x v="0"/>
    <x v="1"/>
    <n v="0.74197999999999997"/>
    <x v="8"/>
  </r>
  <r>
    <x v="16"/>
    <x v="24"/>
    <x v="0"/>
    <x v="1"/>
    <n v="0"/>
    <x v="8"/>
  </r>
  <r>
    <x v="16"/>
    <x v="25"/>
    <x v="7"/>
    <x v="1"/>
    <n v="4.0969999999999999E-2"/>
    <x v="8"/>
  </r>
  <r>
    <x v="16"/>
    <x v="25"/>
    <x v="8"/>
    <x v="1"/>
    <n v="1.323E-2"/>
    <x v="8"/>
  </r>
  <r>
    <x v="16"/>
    <x v="25"/>
    <x v="2"/>
    <x v="1"/>
    <n v="1.08E-3"/>
    <x v="8"/>
  </r>
  <r>
    <x v="16"/>
    <x v="25"/>
    <x v="15"/>
    <x v="1"/>
    <n v="1.08E-3"/>
    <x v="8"/>
  </r>
  <r>
    <x v="16"/>
    <x v="25"/>
    <x v="0"/>
    <x v="1"/>
    <n v="0.74197999999999997"/>
    <x v="8"/>
  </r>
  <r>
    <x v="16"/>
    <x v="25"/>
    <x v="14"/>
    <x v="1"/>
    <n v="4.0969999999999999E-2"/>
    <x v="8"/>
  </r>
  <r>
    <x v="16"/>
    <x v="26"/>
    <x v="1"/>
    <x v="1"/>
    <n v="0.16836000000000001"/>
    <x v="8"/>
  </r>
  <r>
    <x v="16"/>
    <x v="26"/>
    <x v="7"/>
    <x v="1"/>
    <n v="2.147E-2"/>
    <x v="8"/>
  </r>
  <r>
    <x v="16"/>
    <x v="26"/>
    <x v="8"/>
    <x v="1"/>
    <n v="7.9600000000000001E-3"/>
    <x v="8"/>
  </r>
  <r>
    <x v="16"/>
    <x v="26"/>
    <x v="2"/>
    <x v="1"/>
    <n v="7.5000000000000002E-4"/>
    <x v="8"/>
  </r>
  <r>
    <x v="16"/>
    <x v="26"/>
    <x v="15"/>
    <x v="1"/>
    <n v="7.5000000000000002E-4"/>
    <x v="8"/>
  </r>
  <r>
    <x v="16"/>
    <x v="26"/>
    <x v="0"/>
    <x v="1"/>
    <n v="0.37301000000000001"/>
    <x v="8"/>
  </r>
  <r>
    <x v="16"/>
    <x v="26"/>
    <x v="14"/>
    <x v="1"/>
    <n v="2.147E-2"/>
    <x v="8"/>
  </r>
  <r>
    <x v="16"/>
    <x v="27"/>
    <x v="0"/>
    <x v="1"/>
    <n v="3.1700000000000001E-3"/>
    <x v="8"/>
  </r>
  <r>
    <x v="16"/>
    <x v="28"/>
    <x v="0"/>
    <x v="1"/>
    <n v="0"/>
    <x v="8"/>
  </r>
  <r>
    <x v="16"/>
    <x v="29"/>
    <x v="7"/>
    <x v="1"/>
    <n v="4.0969999999999999E-2"/>
    <x v="8"/>
  </r>
  <r>
    <x v="16"/>
    <x v="29"/>
    <x v="8"/>
    <x v="1"/>
    <n v="1.323E-2"/>
    <x v="8"/>
  </r>
  <r>
    <x v="16"/>
    <x v="29"/>
    <x v="16"/>
    <x v="1"/>
    <n v="1.08E-3"/>
    <x v="8"/>
  </r>
  <r>
    <x v="16"/>
    <x v="29"/>
    <x v="17"/>
    <x v="1"/>
    <n v="1.08E-3"/>
    <x v="8"/>
  </r>
  <r>
    <x v="16"/>
    <x v="29"/>
    <x v="18"/>
    <x v="1"/>
    <n v="1.08E-3"/>
    <x v="8"/>
  </r>
  <r>
    <x v="16"/>
    <x v="29"/>
    <x v="2"/>
    <x v="1"/>
    <n v="1.08E-3"/>
    <x v="8"/>
  </r>
  <r>
    <x v="16"/>
    <x v="29"/>
    <x v="15"/>
    <x v="1"/>
    <n v="1.08E-3"/>
    <x v="8"/>
  </r>
  <r>
    <x v="16"/>
    <x v="29"/>
    <x v="0"/>
    <x v="1"/>
    <n v="0.74197999999999997"/>
    <x v="8"/>
  </r>
  <r>
    <x v="16"/>
    <x v="30"/>
    <x v="0"/>
    <x v="1"/>
    <n v="5.28E-3"/>
    <x v="8"/>
  </r>
  <r>
    <x v="16"/>
    <x v="31"/>
    <x v="7"/>
    <x v="1"/>
    <n v="4.0969999999999999E-2"/>
    <x v="8"/>
  </r>
  <r>
    <x v="16"/>
    <x v="31"/>
    <x v="8"/>
    <x v="1"/>
    <n v="1.323E-2"/>
    <x v="8"/>
  </r>
  <r>
    <x v="16"/>
    <x v="31"/>
    <x v="16"/>
    <x v="1"/>
    <n v="1.08E-3"/>
    <x v="8"/>
  </r>
  <r>
    <x v="16"/>
    <x v="31"/>
    <x v="17"/>
    <x v="1"/>
    <n v="1.08E-3"/>
    <x v="8"/>
  </r>
  <r>
    <x v="16"/>
    <x v="31"/>
    <x v="18"/>
    <x v="1"/>
    <n v="1.08E-3"/>
    <x v="8"/>
  </r>
  <r>
    <x v="16"/>
    <x v="31"/>
    <x v="2"/>
    <x v="1"/>
    <n v="1.08E-3"/>
    <x v="8"/>
  </r>
  <r>
    <x v="16"/>
    <x v="31"/>
    <x v="15"/>
    <x v="1"/>
    <n v="1.08E-3"/>
    <x v="8"/>
  </r>
  <r>
    <x v="16"/>
    <x v="31"/>
    <x v="0"/>
    <x v="1"/>
    <n v="0.74197999999999997"/>
    <x v="8"/>
  </r>
  <r>
    <x v="16"/>
    <x v="32"/>
    <x v="0"/>
    <x v="1"/>
    <n v="0.1"/>
    <x v="8"/>
  </r>
  <r>
    <x v="17"/>
    <x v="34"/>
    <x v="46"/>
    <x v="1"/>
    <n v="1.1599999999999999E-2"/>
    <x v="8"/>
  </r>
  <r>
    <x v="17"/>
    <x v="34"/>
    <x v="2"/>
    <x v="1"/>
    <n v="1.2E-4"/>
    <x v="8"/>
  </r>
  <r>
    <x v="17"/>
    <x v="34"/>
    <x v="0"/>
    <x v="1"/>
    <n v="1.6570000000000001E-2"/>
    <x v="8"/>
  </r>
  <r>
    <x v="17"/>
    <x v="33"/>
    <x v="47"/>
    <x v="1"/>
    <n v="1.729E-2"/>
    <x v="8"/>
  </r>
  <r>
    <x v="17"/>
    <x v="33"/>
    <x v="0"/>
    <x v="1"/>
    <n v="2.47E-2"/>
    <x v="8"/>
  </r>
  <r>
    <x v="17"/>
    <x v="16"/>
    <x v="46"/>
    <x v="1"/>
    <n v="1.0290000000000001E-2"/>
    <x v="8"/>
  </r>
  <r>
    <x v="17"/>
    <x v="16"/>
    <x v="2"/>
    <x v="1"/>
    <n v="1.1E-4"/>
    <x v="8"/>
  </r>
  <r>
    <x v="17"/>
    <x v="16"/>
    <x v="0"/>
    <x v="1"/>
    <n v="1.47E-2"/>
    <x v="8"/>
  </r>
  <r>
    <x v="17"/>
    <x v="17"/>
    <x v="46"/>
    <x v="1"/>
    <n v="1.0290000000000001E-2"/>
    <x v="8"/>
  </r>
  <r>
    <x v="17"/>
    <x v="17"/>
    <x v="2"/>
    <x v="1"/>
    <n v="1.1E-4"/>
    <x v="8"/>
  </r>
  <r>
    <x v="17"/>
    <x v="17"/>
    <x v="0"/>
    <x v="1"/>
    <n v="1.47E-2"/>
    <x v="8"/>
  </r>
  <r>
    <x v="17"/>
    <x v="35"/>
    <x v="46"/>
    <x v="1"/>
    <n v="1.0290000000000001E-2"/>
    <x v="8"/>
  </r>
  <r>
    <x v="17"/>
    <x v="35"/>
    <x v="2"/>
    <x v="1"/>
    <n v="1.1E-4"/>
    <x v="8"/>
  </r>
  <r>
    <x v="17"/>
    <x v="35"/>
    <x v="0"/>
    <x v="1"/>
    <n v="1.47E-2"/>
    <x v="8"/>
  </r>
  <r>
    <x v="17"/>
    <x v="20"/>
    <x v="46"/>
    <x v="1"/>
    <n v="1.0290000000000001E-2"/>
    <x v="8"/>
  </r>
  <r>
    <x v="17"/>
    <x v="20"/>
    <x v="2"/>
    <x v="1"/>
    <n v="1.1E-4"/>
    <x v="8"/>
  </r>
  <r>
    <x v="17"/>
    <x v="20"/>
    <x v="0"/>
    <x v="1"/>
    <n v="1.47E-2"/>
    <x v="8"/>
  </r>
  <r>
    <x v="17"/>
    <x v="36"/>
    <x v="46"/>
    <x v="1"/>
    <n v="1.0290000000000001E-2"/>
    <x v="8"/>
  </r>
  <r>
    <x v="17"/>
    <x v="36"/>
    <x v="2"/>
    <x v="1"/>
    <n v="1.1E-4"/>
    <x v="8"/>
  </r>
  <r>
    <x v="17"/>
    <x v="36"/>
    <x v="0"/>
    <x v="1"/>
    <n v="1.47E-2"/>
    <x v="8"/>
  </r>
  <r>
    <x v="17"/>
    <x v="24"/>
    <x v="0"/>
    <x v="1"/>
    <n v="0"/>
    <x v="8"/>
  </r>
  <r>
    <x v="17"/>
    <x v="40"/>
    <x v="0"/>
    <x v="1"/>
    <n v="0.13861000000000001"/>
    <x v="8"/>
  </r>
  <r>
    <x v="17"/>
    <x v="40"/>
    <x v="35"/>
    <x v="1"/>
    <n v="9.2450000000000004E-2"/>
    <x v="8"/>
  </r>
  <r>
    <x v="17"/>
    <x v="40"/>
    <x v="36"/>
    <x v="1"/>
    <n v="6.93E-2"/>
    <x v="8"/>
  </r>
  <r>
    <x v="17"/>
    <x v="40"/>
    <x v="48"/>
    <x v="1"/>
    <n v="2.0789999999999999E-2"/>
    <x v="8"/>
  </r>
  <r>
    <x v="17"/>
    <x v="40"/>
    <x v="49"/>
    <x v="1"/>
    <n v="4.1599999999999996E-3"/>
    <x v="8"/>
  </r>
  <r>
    <x v="17"/>
    <x v="40"/>
    <x v="50"/>
    <x v="1"/>
    <n v="8.3199999999999993E-3"/>
    <x v="8"/>
  </r>
  <r>
    <x v="17"/>
    <x v="40"/>
    <x v="51"/>
    <x v="1"/>
    <n v="3.0500000000000002E-3"/>
    <x v="8"/>
  </r>
  <r>
    <x v="17"/>
    <x v="37"/>
    <x v="16"/>
    <x v="1"/>
    <n v="5.0000000000000002E-5"/>
    <x v="8"/>
  </r>
  <r>
    <x v="17"/>
    <x v="37"/>
    <x v="46"/>
    <x v="1"/>
    <n v="9.2200000000000008E-3"/>
    <x v="8"/>
  </r>
  <r>
    <x v="17"/>
    <x v="37"/>
    <x v="2"/>
    <x v="1"/>
    <n v="5.0000000000000002E-5"/>
    <x v="8"/>
  </r>
  <r>
    <x v="17"/>
    <x v="37"/>
    <x v="0"/>
    <x v="1"/>
    <n v="1.3169999999999999E-2"/>
    <x v="8"/>
  </r>
  <r>
    <x v="17"/>
    <x v="27"/>
    <x v="0"/>
    <x v="1"/>
    <n v="1.3169999999999999E-2"/>
    <x v="8"/>
  </r>
  <r>
    <x v="17"/>
    <x v="38"/>
    <x v="16"/>
    <x v="1"/>
    <n v="5.0000000000000002E-5"/>
    <x v="8"/>
  </r>
  <r>
    <x v="17"/>
    <x v="38"/>
    <x v="46"/>
    <x v="1"/>
    <n v="9.2200000000000008E-3"/>
    <x v="8"/>
  </r>
  <r>
    <x v="17"/>
    <x v="38"/>
    <x v="2"/>
    <x v="1"/>
    <n v="5.0000000000000002E-5"/>
    <x v="8"/>
  </r>
  <r>
    <x v="17"/>
    <x v="38"/>
    <x v="0"/>
    <x v="1"/>
    <n v="1.3169999999999999E-2"/>
    <x v="8"/>
  </r>
  <r>
    <x v="17"/>
    <x v="49"/>
    <x v="0"/>
    <x v="1"/>
    <n v="0.13861000000000001"/>
    <x v="8"/>
  </r>
  <r>
    <x v="17"/>
    <x v="49"/>
    <x v="52"/>
    <x v="1"/>
    <n v="0.13861000000000001"/>
    <x v="8"/>
  </r>
  <r>
    <x v="17"/>
    <x v="49"/>
    <x v="53"/>
    <x v="1"/>
    <n v="0.13861000000000001"/>
    <x v="8"/>
  </r>
  <r>
    <x v="18"/>
    <x v="50"/>
    <x v="0"/>
    <x v="1"/>
    <n v="1.325E-2"/>
    <x v="8"/>
  </r>
  <r>
    <x v="19"/>
    <x v="34"/>
    <x v="0"/>
    <x v="1"/>
    <n v="2.0000000000000001E-4"/>
    <x v="8"/>
  </r>
  <r>
    <x v="19"/>
    <x v="33"/>
    <x v="0"/>
    <x v="1"/>
    <n v="2.9999999999999997E-4"/>
    <x v="8"/>
  </r>
  <r>
    <x v="19"/>
    <x v="16"/>
    <x v="0"/>
    <x v="1"/>
    <n v="2.0000000000000001E-4"/>
    <x v="8"/>
  </r>
  <r>
    <x v="19"/>
    <x v="17"/>
    <x v="0"/>
    <x v="1"/>
    <n v="2.0000000000000001E-4"/>
    <x v="8"/>
  </r>
  <r>
    <x v="19"/>
    <x v="35"/>
    <x v="0"/>
    <x v="1"/>
    <n v="2.0000000000000001E-4"/>
    <x v="8"/>
  </r>
  <r>
    <x v="19"/>
    <x v="20"/>
    <x v="0"/>
    <x v="1"/>
    <n v="2.0000000000000001E-4"/>
    <x v="8"/>
  </r>
  <r>
    <x v="19"/>
    <x v="36"/>
    <x v="0"/>
    <x v="1"/>
    <n v="2.0000000000000001E-4"/>
    <x v="8"/>
  </r>
  <r>
    <x v="19"/>
    <x v="24"/>
    <x v="0"/>
    <x v="1"/>
    <n v="0"/>
    <x v="8"/>
  </r>
  <r>
    <x v="19"/>
    <x v="41"/>
    <x v="29"/>
    <x v="1"/>
    <n v="1.6729999999999998E-2"/>
    <x v="8"/>
  </r>
  <r>
    <x v="19"/>
    <x v="41"/>
    <x v="30"/>
    <x v="1"/>
    <n v="1.6729999999999998E-2"/>
    <x v="8"/>
  </r>
  <r>
    <x v="19"/>
    <x v="41"/>
    <x v="31"/>
    <x v="1"/>
    <n v="5.4799999999999996E-3"/>
    <x v="8"/>
  </r>
  <r>
    <x v="19"/>
    <x v="41"/>
    <x v="32"/>
    <x v="1"/>
    <n v="5.4799999999999996E-3"/>
    <x v="8"/>
  </r>
  <r>
    <x v="19"/>
    <x v="41"/>
    <x v="33"/>
    <x v="1"/>
    <n v="5.1700000000000001E-3"/>
    <x v="8"/>
  </r>
  <r>
    <x v="19"/>
    <x v="41"/>
    <x v="34"/>
    <x v="1"/>
    <n v="4.8700000000000002E-3"/>
    <x v="8"/>
  </r>
  <r>
    <x v="19"/>
    <x v="41"/>
    <x v="0"/>
    <x v="1"/>
    <n v="3.0419999999999999E-2"/>
    <x v="8"/>
  </r>
  <r>
    <x v="19"/>
    <x v="42"/>
    <x v="29"/>
    <x v="1"/>
    <n v="1.6729999999999998E-2"/>
    <x v="8"/>
  </r>
  <r>
    <x v="19"/>
    <x v="42"/>
    <x v="30"/>
    <x v="1"/>
    <n v="1.6729999999999998E-2"/>
    <x v="8"/>
  </r>
  <r>
    <x v="19"/>
    <x v="42"/>
    <x v="31"/>
    <x v="1"/>
    <n v="5.4799999999999996E-3"/>
    <x v="8"/>
  </r>
  <r>
    <x v="19"/>
    <x v="42"/>
    <x v="32"/>
    <x v="1"/>
    <n v="5.4799999999999996E-3"/>
    <x v="8"/>
  </r>
  <r>
    <x v="19"/>
    <x v="42"/>
    <x v="33"/>
    <x v="1"/>
    <n v="5.1700000000000001E-3"/>
    <x v="8"/>
  </r>
  <r>
    <x v="19"/>
    <x v="42"/>
    <x v="34"/>
    <x v="1"/>
    <n v="4.8700000000000002E-3"/>
    <x v="8"/>
  </r>
  <r>
    <x v="19"/>
    <x v="42"/>
    <x v="0"/>
    <x v="1"/>
    <n v="3.0419999999999999E-2"/>
    <x v="8"/>
  </r>
  <r>
    <x v="19"/>
    <x v="43"/>
    <x v="29"/>
    <x v="1"/>
    <n v="1.6729999999999998E-2"/>
    <x v="8"/>
  </r>
  <r>
    <x v="19"/>
    <x v="43"/>
    <x v="30"/>
    <x v="1"/>
    <n v="1.6729999999999998E-2"/>
    <x v="8"/>
  </r>
  <r>
    <x v="19"/>
    <x v="43"/>
    <x v="31"/>
    <x v="1"/>
    <n v="5.4799999999999996E-3"/>
    <x v="8"/>
  </r>
  <r>
    <x v="19"/>
    <x v="43"/>
    <x v="32"/>
    <x v="1"/>
    <n v="5.4799999999999996E-3"/>
    <x v="8"/>
  </r>
  <r>
    <x v="19"/>
    <x v="43"/>
    <x v="33"/>
    <x v="1"/>
    <n v="5.1700000000000001E-3"/>
    <x v="8"/>
  </r>
  <r>
    <x v="19"/>
    <x v="43"/>
    <x v="34"/>
    <x v="1"/>
    <n v="4.8700000000000002E-3"/>
    <x v="8"/>
  </r>
  <r>
    <x v="19"/>
    <x v="43"/>
    <x v="0"/>
    <x v="1"/>
    <n v="3.0419999999999999E-2"/>
    <x v="8"/>
  </r>
  <r>
    <x v="19"/>
    <x v="0"/>
    <x v="35"/>
    <x v="1"/>
    <n v="1.1000000000000001E-3"/>
    <x v="8"/>
  </r>
  <r>
    <x v="19"/>
    <x v="0"/>
    <x v="36"/>
    <x v="1"/>
    <n v="3.6000000000000002E-4"/>
    <x v="8"/>
  </r>
  <r>
    <x v="19"/>
    <x v="0"/>
    <x v="37"/>
    <x v="1"/>
    <n v="3.4000000000000002E-4"/>
    <x v="8"/>
  </r>
  <r>
    <x v="19"/>
    <x v="0"/>
    <x v="0"/>
    <x v="1"/>
    <n v="2E-3"/>
    <x v="8"/>
  </r>
  <r>
    <x v="19"/>
    <x v="1"/>
    <x v="35"/>
    <x v="1"/>
    <n v="1.1000000000000001E-3"/>
    <x v="8"/>
  </r>
  <r>
    <x v="19"/>
    <x v="1"/>
    <x v="36"/>
    <x v="1"/>
    <n v="3.6000000000000002E-4"/>
    <x v="8"/>
  </r>
  <r>
    <x v="19"/>
    <x v="1"/>
    <x v="37"/>
    <x v="1"/>
    <n v="3.4000000000000002E-4"/>
    <x v="8"/>
  </r>
  <r>
    <x v="19"/>
    <x v="1"/>
    <x v="0"/>
    <x v="1"/>
    <n v="2E-3"/>
    <x v="8"/>
  </r>
  <r>
    <x v="19"/>
    <x v="2"/>
    <x v="38"/>
    <x v="1"/>
    <n v="6.3700000000000007E-2"/>
    <x v="8"/>
  </r>
  <r>
    <x v="19"/>
    <x v="2"/>
    <x v="39"/>
    <x v="1"/>
    <n v="3.8199999999999998E-2"/>
    <x v="8"/>
  </r>
  <r>
    <x v="19"/>
    <x v="2"/>
    <x v="40"/>
    <x v="1"/>
    <n v="1.508E-2"/>
    <x v="8"/>
  </r>
  <r>
    <x v="19"/>
    <x v="2"/>
    <x v="0"/>
    <x v="1"/>
    <n v="0.19600000000000001"/>
    <x v="8"/>
  </r>
  <r>
    <x v="19"/>
    <x v="3"/>
    <x v="29"/>
    <x v="1"/>
    <n v="1.09E-3"/>
    <x v="8"/>
  </r>
  <r>
    <x v="19"/>
    <x v="3"/>
    <x v="30"/>
    <x v="1"/>
    <n v="1.09E-3"/>
    <x v="8"/>
  </r>
  <r>
    <x v="19"/>
    <x v="3"/>
    <x v="31"/>
    <x v="1"/>
    <n v="3.6000000000000002E-4"/>
    <x v="8"/>
  </r>
  <r>
    <x v="19"/>
    <x v="3"/>
    <x v="32"/>
    <x v="1"/>
    <n v="3.6000000000000002E-4"/>
    <x v="8"/>
  </r>
  <r>
    <x v="19"/>
    <x v="3"/>
    <x v="33"/>
    <x v="1"/>
    <n v="3.4000000000000002E-4"/>
    <x v="8"/>
  </r>
  <r>
    <x v="19"/>
    <x v="3"/>
    <x v="34"/>
    <x v="1"/>
    <n v="3.2000000000000003E-4"/>
    <x v="8"/>
  </r>
  <r>
    <x v="19"/>
    <x v="3"/>
    <x v="0"/>
    <x v="1"/>
    <n v="1.98E-3"/>
    <x v="8"/>
  </r>
  <r>
    <x v="19"/>
    <x v="4"/>
    <x v="29"/>
    <x v="1"/>
    <n v="1.09E-3"/>
    <x v="8"/>
  </r>
  <r>
    <x v="19"/>
    <x v="4"/>
    <x v="30"/>
    <x v="1"/>
    <n v="1.09E-3"/>
    <x v="8"/>
  </r>
  <r>
    <x v="19"/>
    <x v="4"/>
    <x v="31"/>
    <x v="1"/>
    <n v="3.6000000000000002E-4"/>
    <x v="8"/>
  </r>
  <r>
    <x v="19"/>
    <x v="4"/>
    <x v="32"/>
    <x v="1"/>
    <n v="3.6000000000000002E-4"/>
    <x v="8"/>
  </r>
  <r>
    <x v="19"/>
    <x v="4"/>
    <x v="33"/>
    <x v="1"/>
    <n v="3.4000000000000002E-4"/>
    <x v="8"/>
  </r>
  <r>
    <x v="19"/>
    <x v="4"/>
    <x v="34"/>
    <x v="1"/>
    <n v="3.2000000000000003E-4"/>
    <x v="8"/>
  </r>
  <r>
    <x v="19"/>
    <x v="4"/>
    <x v="0"/>
    <x v="1"/>
    <n v="1.98E-3"/>
    <x v="8"/>
  </r>
  <r>
    <x v="19"/>
    <x v="5"/>
    <x v="41"/>
    <x v="1"/>
    <n v="5.6699999999999997E-3"/>
    <x v="8"/>
  </r>
  <r>
    <x v="19"/>
    <x v="5"/>
    <x v="42"/>
    <x v="1"/>
    <n v="3.7799999999999999E-3"/>
    <x v="8"/>
  </r>
  <r>
    <x v="19"/>
    <x v="5"/>
    <x v="43"/>
    <x v="1"/>
    <n v="1.89E-3"/>
    <x v="8"/>
  </r>
  <r>
    <x v="19"/>
    <x v="5"/>
    <x v="0"/>
    <x v="1"/>
    <n v="6.3E-3"/>
    <x v="8"/>
  </r>
  <r>
    <x v="20"/>
    <x v="34"/>
    <x v="46"/>
    <x v="1"/>
    <n v="1.2600000000000001E-3"/>
    <x v="8"/>
  </r>
  <r>
    <x v="20"/>
    <x v="34"/>
    <x v="0"/>
    <x v="1"/>
    <n v="1.8E-3"/>
    <x v="8"/>
  </r>
  <r>
    <x v="20"/>
    <x v="33"/>
    <x v="47"/>
    <x v="1"/>
    <n v="6.4000000000000005E-4"/>
    <x v="8"/>
  </r>
  <r>
    <x v="20"/>
    <x v="33"/>
    <x v="0"/>
    <x v="1"/>
    <n v="9.1E-4"/>
    <x v="8"/>
  </r>
  <r>
    <x v="20"/>
    <x v="16"/>
    <x v="46"/>
    <x v="1"/>
    <n v="7.6999999999999996E-4"/>
    <x v="8"/>
  </r>
  <r>
    <x v="20"/>
    <x v="16"/>
    <x v="0"/>
    <x v="1"/>
    <n v="1.1000000000000001E-3"/>
    <x v="8"/>
  </r>
  <r>
    <x v="20"/>
    <x v="17"/>
    <x v="46"/>
    <x v="1"/>
    <n v="7.6999999999999996E-4"/>
    <x v="8"/>
  </r>
  <r>
    <x v="20"/>
    <x v="17"/>
    <x v="0"/>
    <x v="1"/>
    <n v="1.1000000000000001E-3"/>
    <x v="8"/>
  </r>
  <r>
    <x v="20"/>
    <x v="35"/>
    <x v="46"/>
    <x v="1"/>
    <n v="7.6999999999999996E-4"/>
    <x v="8"/>
  </r>
  <r>
    <x v="20"/>
    <x v="35"/>
    <x v="0"/>
    <x v="1"/>
    <n v="1.1000000000000001E-3"/>
    <x v="8"/>
  </r>
  <r>
    <x v="20"/>
    <x v="20"/>
    <x v="46"/>
    <x v="1"/>
    <n v="7.6999999999999996E-4"/>
    <x v="8"/>
  </r>
  <r>
    <x v="20"/>
    <x v="20"/>
    <x v="0"/>
    <x v="1"/>
    <n v="1.1000000000000001E-3"/>
    <x v="8"/>
  </r>
  <r>
    <x v="20"/>
    <x v="36"/>
    <x v="46"/>
    <x v="1"/>
    <n v="7.6999999999999996E-4"/>
    <x v="8"/>
  </r>
  <r>
    <x v="20"/>
    <x v="36"/>
    <x v="0"/>
    <x v="1"/>
    <n v="1.1000000000000001E-3"/>
    <x v="8"/>
  </r>
  <r>
    <x v="20"/>
    <x v="24"/>
    <x v="0"/>
    <x v="1"/>
    <n v="0"/>
    <x v="8"/>
  </r>
  <r>
    <x v="20"/>
    <x v="40"/>
    <x v="0"/>
    <x v="1"/>
    <n v="0.10165"/>
    <x v="8"/>
  </r>
  <r>
    <x v="20"/>
    <x v="40"/>
    <x v="35"/>
    <x v="1"/>
    <n v="6.7799999999999999E-2"/>
    <x v="8"/>
  </r>
  <r>
    <x v="20"/>
    <x v="40"/>
    <x v="36"/>
    <x v="1"/>
    <n v="5.083E-2"/>
    <x v="8"/>
  </r>
  <r>
    <x v="20"/>
    <x v="40"/>
    <x v="48"/>
    <x v="1"/>
    <n v="1.525E-2"/>
    <x v="8"/>
  </r>
  <r>
    <x v="20"/>
    <x v="40"/>
    <x v="49"/>
    <x v="1"/>
    <n v="3.0500000000000002E-3"/>
    <x v="8"/>
  </r>
  <r>
    <x v="20"/>
    <x v="40"/>
    <x v="50"/>
    <x v="1"/>
    <n v="6.1000000000000004E-3"/>
    <x v="8"/>
  </r>
  <r>
    <x v="20"/>
    <x v="40"/>
    <x v="51"/>
    <x v="1"/>
    <n v="2.2399999999999998E-3"/>
    <x v="8"/>
  </r>
  <r>
    <x v="20"/>
    <x v="37"/>
    <x v="46"/>
    <x v="1"/>
    <n v="1.2600000000000001E-3"/>
    <x v="8"/>
  </r>
  <r>
    <x v="20"/>
    <x v="37"/>
    <x v="0"/>
    <x v="1"/>
    <n v="1.8E-3"/>
    <x v="8"/>
  </r>
  <r>
    <x v="20"/>
    <x v="38"/>
    <x v="46"/>
    <x v="1"/>
    <n v="7.6999999999999996E-4"/>
    <x v="8"/>
  </r>
  <r>
    <x v="20"/>
    <x v="38"/>
    <x v="0"/>
    <x v="1"/>
    <n v="1.1000000000000001E-3"/>
    <x v="8"/>
  </r>
  <r>
    <x v="20"/>
    <x v="49"/>
    <x v="0"/>
    <x v="1"/>
    <n v="2.717E-2"/>
    <x v="8"/>
  </r>
  <r>
    <x v="20"/>
    <x v="49"/>
    <x v="54"/>
    <x v="1"/>
    <n v="2.717E-2"/>
    <x v="8"/>
  </r>
  <r>
    <x v="20"/>
    <x v="49"/>
    <x v="53"/>
    <x v="1"/>
    <n v="2.717E-2"/>
    <x v="8"/>
  </r>
  <r>
    <x v="20"/>
    <x v="51"/>
    <x v="0"/>
    <x v="1"/>
    <n v="2.717E-2"/>
    <x v="8"/>
  </r>
  <r>
    <x v="20"/>
    <x v="51"/>
    <x v="55"/>
    <x v="1"/>
    <n v="2.717E-2"/>
    <x v="8"/>
  </r>
  <r>
    <x v="20"/>
    <x v="41"/>
    <x v="35"/>
    <x v="1"/>
    <n v="7.4899999999999994E-2"/>
    <x v="8"/>
  </r>
  <r>
    <x v="20"/>
    <x v="41"/>
    <x v="36"/>
    <x v="1"/>
    <n v="3.381E-2"/>
    <x v="8"/>
  </r>
  <r>
    <x v="20"/>
    <x v="41"/>
    <x v="48"/>
    <x v="1"/>
    <n v="3.381E-2"/>
    <x v="8"/>
  </r>
  <r>
    <x v="20"/>
    <x v="41"/>
    <x v="56"/>
    <x v="1"/>
    <n v="0"/>
    <x v="8"/>
  </r>
  <r>
    <x v="20"/>
    <x v="41"/>
    <x v="49"/>
    <x v="1"/>
    <n v="7.9399999999999991E-3"/>
    <x v="8"/>
  </r>
  <r>
    <x v="20"/>
    <x v="41"/>
    <x v="50"/>
    <x v="1"/>
    <n v="7.9399999999999991E-3"/>
    <x v="8"/>
  </r>
  <r>
    <x v="20"/>
    <x v="41"/>
    <x v="51"/>
    <x v="1"/>
    <n v="2.9099999999999998E-3"/>
    <x v="8"/>
  </r>
  <r>
    <x v="20"/>
    <x v="41"/>
    <x v="0"/>
    <x v="1"/>
    <n v="0.13234000000000001"/>
    <x v="8"/>
  </r>
  <r>
    <x v="20"/>
    <x v="42"/>
    <x v="35"/>
    <x v="1"/>
    <n v="7.3340000000000002E-2"/>
    <x v="8"/>
  </r>
  <r>
    <x v="20"/>
    <x v="42"/>
    <x v="36"/>
    <x v="1"/>
    <n v="3.3110000000000001E-2"/>
    <x v="8"/>
  </r>
  <r>
    <x v="20"/>
    <x v="42"/>
    <x v="48"/>
    <x v="1"/>
    <n v="3.3110000000000001E-2"/>
    <x v="8"/>
  </r>
  <r>
    <x v="20"/>
    <x v="42"/>
    <x v="56"/>
    <x v="1"/>
    <n v="0"/>
    <x v="8"/>
  </r>
  <r>
    <x v="20"/>
    <x v="42"/>
    <x v="49"/>
    <x v="1"/>
    <n v="7.77E-3"/>
    <x v="8"/>
  </r>
  <r>
    <x v="20"/>
    <x v="42"/>
    <x v="50"/>
    <x v="1"/>
    <n v="7.77E-3"/>
    <x v="8"/>
  </r>
  <r>
    <x v="20"/>
    <x v="42"/>
    <x v="51"/>
    <x v="1"/>
    <n v="2.8500000000000001E-3"/>
    <x v="8"/>
  </r>
  <r>
    <x v="20"/>
    <x v="42"/>
    <x v="0"/>
    <x v="1"/>
    <n v="0.12958"/>
    <x v="8"/>
  </r>
  <r>
    <x v="20"/>
    <x v="46"/>
    <x v="0"/>
    <x v="1"/>
    <n v="0.10165"/>
    <x v="8"/>
  </r>
  <r>
    <x v="20"/>
    <x v="46"/>
    <x v="35"/>
    <x v="1"/>
    <n v="6.7799999999999999E-2"/>
    <x v="8"/>
  </r>
  <r>
    <x v="20"/>
    <x v="46"/>
    <x v="36"/>
    <x v="1"/>
    <n v="5.083E-2"/>
    <x v="8"/>
  </r>
  <r>
    <x v="20"/>
    <x v="46"/>
    <x v="48"/>
    <x v="1"/>
    <n v="1.525E-2"/>
    <x v="8"/>
  </r>
  <r>
    <x v="20"/>
    <x v="46"/>
    <x v="56"/>
    <x v="1"/>
    <n v="0"/>
    <x v="8"/>
  </r>
  <r>
    <x v="20"/>
    <x v="46"/>
    <x v="49"/>
    <x v="1"/>
    <n v="3.0500000000000002E-3"/>
    <x v="8"/>
  </r>
  <r>
    <x v="20"/>
    <x v="46"/>
    <x v="50"/>
    <x v="1"/>
    <n v="6.1000000000000004E-3"/>
    <x v="8"/>
  </r>
  <r>
    <x v="20"/>
    <x v="46"/>
    <x v="51"/>
    <x v="1"/>
    <n v="2.2399999999999998E-3"/>
    <x v="8"/>
  </r>
  <r>
    <x v="20"/>
    <x v="43"/>
    <x v="57"/>
    <x v="1"/>
    <n v="8.4860000000000005E-2"/>
    <x v="8"/>
  </r>
  <r>
    <x v="20"/>
    <x v="43"/>
    <x v="58"/>
    <x v="1"/>
    <n v="5.246E-2"/>
    <x v="8"/>
  </r>
  <r>
    <x v="20"/>
    <x v="43"/>
    <x v="59"/>
    <x v="1"/>
    <n v="3.1669999999999997E-2"/>
    <x v="8"/>
  </r>
  <r>
    <x v="20"/>
    <x v="43"/>
    <x v="60"/>
    <x v="1"/>
    <n v="8.4700000000000001E-3"/>
    <x v="8"/>
  </r>
  <r>
    <x v="20"/>
    <x v="43"/>
    <x v="61"/>
    <x v="1"/>
    <n v="8.5199999999999998E-3"/>
    <x v="8"/>
  </r>
  <r>
    <x v="20"/>
    <x v="43"/>
    <x v="62"/>
    <x v="1"/>
    <n v="4.2999999999999999E-4"/>
    <x v="8"/>
  </r>
  <r>
    <x v="20"/>
    <x v="43"/>
    <x v="0"/>
    <x v="1"/>
    <n v="0.12665999999999999"/>
    <x v="8"/>
  </r>
  <r>
    <x v="20"/>
    <x v="48"/>
    <x v="0"/>
    <x v="1"/>
    <n v="0.10355"/>
    <x v="8"/>
  </r>
  <r>
    <x v="20"/>
    <x v="48"/>
    <x v="35"/>
    <x v="1"/>
    <n v="6.9070000000000006E-2"/>
    <x v="8"/>
  </r>
  <r>
    <x v="20"/>
    <x v="48"/>
    <x v="36"/>
    <x v="1"/>
    <n v="5.178E-2"/>
    <x v="8"/>
  </r>
  <r>
    <x v="20"/>
    <x v="48"/>
    <x v="48"/>
    <x v="1"/>
    <n v="1.553E-2"/>
    <x v="8"/>
  </r>
  <r>
    <x v="20"/>
    <x v="48"/>
    <x v="56"/>
    <x v="1"/>
    <n v="0"/>
    <x v="8"/>
  </r>
  <r>
    <x v="20"/>
    <x v="48"/>
    <x v="49"/>
    <x v="1"/>
    <n v="3.1099999999999999E-3"/>
    <x v="8"/>
  </r>
  <r>
    <x v="20"/>
    <x v="48"/>
    <x v="50"/>
    <x v="1"/>
    <n v="6.2100000000000002E-3"/>
    <x v="8"/>
  </r>
  <r>
    <x v="20"/>
    <x v="48"/>
    <x v="51"/>
    <x v="1"/>
    <n v="2.2799999999999999E-3"/>
    <x v="8"/>
  </r>
  <r>
    <x v="20"/>
    <x v="0"/>
    <x v="57"/>
    <x v="1"/>
    <n v="7.2739999999999999E-2"/>
    <x v="8"/>
  </r>
  <r>
    <x v="20"/>
    <x v="0"/>
    <x v="58"/>
    <x v="1"/>
    <n v="4.4970000000000003E-2"/>
    <x v="8"/>
  </r>
  <r>
    <x v="20"/>
    <x v="0"/>
    <x v="59"/>
    <x v="1"/>
    <n v="2.7140000000000001E-2"/>
    <x v="8"/>
  </r>
  <r>
    <x v="20"/>
    <x v="0"/>
    <x v="60"/>
    <x v="1"/>
    <n v="7.26E-3"/>
    <x v="8"/>
  </r>
  <r>
    <x v="20"/>
    <x v="0"/>
    <x v="61"/>
    <x v="1"/>
    <n v="7.3099999999999997E-3"/>
    <x v="8"/>
  </r>
  <r>
    <x v="20"/>
    <x v="0"/>
    <x v="62"/>
    <x v="1"/>
    <n v="3.6999999999999999E-4"/>
    <x v="8"/>
  </r>
  <r>
    <x v="20"/>
    <x v="0"/>
    <x v="63"/>
    <x v="1"/>
    <n v="3.6999999999999999E-4"/>
    <x v="8"/>
  </r>
  <r>
    <x v="20"/>
    <x v="0"/>
    <x v="0"/>
    <x v="1"/>
    <n v="0.10857"/>
    <x v="8"/>
  </r>
  <r>
    <x v="20"/>
    <x v="1"/>
    <x v="57"/>
    <x v="1"/>
    <n v="7.2739999999999999E-2"/>
    <x v="8"/>
  </r>
  <r>
    <x v="20"/>
    <x v="1"/>
    <x v="58"/>
    <x v="1"/>
    <n v="4.4970000000000003E-2"/>
    <x v="8"/>
  </r>
  <r>
    <x v="20"/>
    <x v="1"/>
    <x v="59"/>
    <x v="1"/>
    <n v="2.7140000000000001E-2"/>
    <x v="8"/>
  </r>
  <r>
    <x v="20"/>
    <x v="1"/>
    <x v="60"/>
    <x v="1"/>
    <n v="7.26E-3"/>
    <x v="8"/>
  </r>
  <r>
    <x v="20"/>
    <x v="1"/>
    <x v="61"/>
    <x v="1"/>
    <n v="7.3099999999999997E-3"/>
    <x v="8"/>
  </r>
  <r>
    <x v="20"/>
    <x v="1"/>
    <x v="62"/>
    <x v="1"/>
    <n v="3.6999999999999999E-4"/>
    <x v="8"/>
  </r>
  <r>
    <x v="20"/>
    <x v="1"/>
    <x v="63"/>
    <x v="1"/>
    <n v="3.6999999999999999E-4"/>
    <x v="8"/>
  </r>
  <r>
    <x v="20"/>
    <x v="1"/>
    <x v="0"/>
    <x v="1"/>
    <n v="0.10857"/>
    <x v="8"/>
  </r>
  <r>
    <x v="20"/>
    <x v="3"/>
    <x v="29"/>
    <x v="1"/>
    <n v="0.10936999999999999"/>
    <x v="8"/>
  </r>
  <r>
    <x v="20"/>
    <x v="3"/>
    <x v="30"/>
    <x v="1"/>
    <n v="9.2969999999999997E-2"/>
    <x v="8"/>
  </r>
  <r>
    <x v="20"/>
    <x v="3"/>
    <x v="31"/>
    <x v="1"/>
    <n v="2.085E-2"/>
    <x v="8"/>
  </r>
  <r>
    <x v="20"/>
    <x v="3"/>
    <x v="32"/>
    <x v="1"/>
    <n v="2.0320000000000001E-2"/>
    <x v="8"/>
  </r>
  <r>
    <x v="20"/>
    <x v="3"/>
    <x v="33"/>
    <x v="1"/>
    <n v="1.07E-3"/>
    <x v="8"/>
  </r>
  <r>
    <x v="20"/>
    <x v="3"/>
    <x v="34"/>
    <x v="1"/>
    <n v="1.15E-3"/>
    <x v="8"/>
  </r>
  <r>
    <x v="20"/>
    <x v="3"/>
    <x v="64"/>
    <x v="1"/>
    <n v="5.5000000000000003E-4"/>
    <x v="8"/>
  </r>
  <r>
    <x v="20"/>
    <x v="3"/>
    <x v="65"/>
    <x v="1"/>
    <n v="1.15E-3"/>
    <x v="8"/>
  </r>
  <r>
    <x v="20"/>
    <x v="3"/>
    <x v="0"/>
    <x v="1"/>
    <n v="0.10936999999999999"/>
    <x v="8"/>
  </r>
  <r>
    <x v="20"/>
    <x v="4"/>
    <x v="29"/>
    <x v="1"/>
    <n v="0.10936999999999999"/>
    <x v="8"/>
  </r>
  <r>
    <x v="20"/>
    <x v="4"/>
    <x v="30"/>
    <x v="1"/>
    <n v="9.2969999999999997E-2"/>
    <x v="8"/>
  </r>
  <r>
    <x v="20"/>
    <x v="4"/>
    <x v="31"/>
    <x v="1"/>
    <n v="2.085E-2"/>
    <x v="8"/>
  </r>
  <r>
    <x v="20"/>
    <x v="4"/>
    <x v="32"/>
    <x v="1"/>
    <n v="2.0320000000000001E-2"/>
    <x v="8"/>
  </r>
  <r>
    <x v="20"/>
    <x v="4"/>
    <x v="33"/>
    <x v="1"/>
    <n v="1.07E-3"/>
    <x v="8"/>
  </r>
  <r>
    <x v="20"/>
    <x v="4"/>
    <x v="34"/>
    <x v="1"/>
    <n v="1.15E-3"/>
    <x v="8"/>
  </r>
  <r>
    <x v="20"/>
    <x v="4"/>
    <x v="64"/>
    <x v="1"/>
    <n v="5.5000000000000003E-4"/>
    <x v="8"/>
  </r>
  <r>
    <x v="20"/>
    <x v="4"/>
    <x v="65"/>
    <x v="1"/>
    <n v="1.15E-3"/>
    <x v="8"/>
  </r>
  <r>
    <x v="20"/>
    <x v="4"/>
    <x v="0"/>
    <x v="1"/>
    <n v="0.10936999999999999"/>
    <x v="8"/>
  </r>
  <r>
    <x v="21"/>
    <x v="52"/>
    <x v="66"/>
    <x v="2"/>
    <n v="0.73694999999999999"/>
    <x v="8"/>
  </r>
  <r>
    <x v="21"/>
    <x v="52"/>
    <x v="0"/>
    <x v="2"/>
    <n v="0.84492"/>
    <x v="8"/>
  </r>
  <r>
    <x v="21"/>
    <x v="53"/>
    <x v="67"/>
    <x v="3"/>
    <n v="0.15926000000000001"/>
    <x v="8"/>
  </r>
  <r>
    <x v="21"/>
    <x v="53"/>
    <x v="68"/>
    <x v="3"/>
    <n v="0.15048"/>
    <x v="8"/>
  </r>
  <r>
    <x v="21"/>
    <x v="53"/>
    <x v="0"/>
    <x v="3"/>
    <n v="0.22572"/>
    <x v="8"/>
  </r>
  <r>
    <x v="21"/>
    <x v="54"/>
    <x v="67"/>
    <x v="3"/>
    <n v="0.18859999999999999"/>
    <x v="8"/>
  </r>
  <r>
    <x v="21"/>
    <x v="54"/>
    <x v="68"/>
    <x v="3"/>
    <n v="0.1782"/>
    <x v="8"/>
  </r>
  <r>
    <x v="21"/>
    <x v="54"/>
    <x v="0"/>
    <x v="3"/>
    <n v="0.26729999999999998"/>
    <x v="8"/>
  </r>
  <r>
    <x v="21"/>
    <x v="55"/>
    <x v="69"/>
    <x v="3"/>
    <n v="0"/>
    <x v="8"/>
  </r>
  <r>
    <x v="21"/>
    <x v="55"/>
    <x v="0"/>
    <x v="3"/>
    <n v="0"/>
    <x v="8"/>
  </r>
  <r>
    <x v="21"/>
    <x v="56"/>
    <x v="0"/>
    <x v="4"/>
    <n v="0"/>
    <x v="8"/>
  </r>
  <r>
    <x v="21"/>
    <x v="57"/>
    <x v="67"/>
    <x v="3"/>
    <n v="0.30386000000000002"/>
    <x v="8"/>
  </r>
  <r>
    <x v="21"/>
    <x v="57"/>
    <x v="0"/>
    <x v="3"/>
    <n v="0.43756"/>
    <x v="8"/>
  </r>
  <r>
    <x v="21"/>
    <x v="58"/>
    <x v="67"/>
    <x v="3"/>
    <n v="3.338E-2"/>
    <x v="8"/>
  </r>
  <r>
    <x v="21"/>
    <x v="58"/>
    <x v="70"/>
    <x v="3"/>
    <n v="4.1259999999999998E-2"/>
    <x v="8"/>
  </r>
  <r>
    <x v="21"/>
    <x v="58"/>
    <x v="0"/>
    <x v="3"/>
    <n v="4.7300000000000002E-2"/>
    <x v="8"/>
  </r>
  <r>
    <x v="21"/>
    <x v="59"/>
    <x v="16"/>
    <x v="5"/>
    <n v="0"/>
    <x v="8"/>
  </r>
  <r>
    <x v="21"/>
    <x v="59"/>
    <x v="17"/>
    <x v="5"/>
    <n v="0"/>
    <x v="8"/>
  </r>
  <r>
    <x v="21"/>
    <x v="59"/>
    <x v="0"/>
    <x v="5"/>
    <n v="0"/>
    <x v="8"/>
  </r>
  <r>
    <x v="21"/>
    <x v="59"/>
    <x v="1"/>
    <x v="5"/>
    <n v="0"/>
    <x v="8"/>
  </r>
  <r>
    <x v="21"/>
    <x v="59"/>
    <x v="2"/>
    <x v="5"/>
    <n v="0"/>
    <x v="8"/>
  </r>
  <r>
    <x v="21"/>
    <x v="59"/>
    <x v="71"/>
    <x v="5"/>
    <n v="0"/>
    <x v="8"/>
  </r>
  <r>
    <x v="21"/>
    <x v="60"/>
    <x v="72"/>
    <x v="5"/>
    <n v="0"/>
    <x v="8"/>
  </r>
  <r>
    <x v="21"/>
    <x v="60"/>
    <x v="73"/>
    <x v="5"/>
    <n v="0"/>
    <x v="8"/>
  </r>
  <r>
    <x v="21"/>
    <x v="60"/>
    <x v="0"/>
    <x v="5"/>
    <n v="0"/>
    <x v="8"/>
  </r>
  <r>
    <x v="21"/>
    <x v="60"/>
    <x v="74"/>
    <x v="5"/>
    <n v="0"/>
    <x v="8"/>
  </r>
  <r>
    <x v="21"/>
    <x v="61"/>
    <x v="0"/>
    <x v="6"/>
    <n v="8.6999999999999994E-2"/>
    <x v="8"/>
  </r>
  <r>
    <x v="21"/>
    <x v="61"/>
    <x v="75"/>
    <x v="6"/>
    <n v="7.0499999999999993E-2"/>
    <x v="8"/>
  </r>
  <r>
    <x v="21"/>
    <x v="62"/>
    <x v="73"/>
    <x v="7"/>
    <n v="2.75E-2"/>
    <x v="8"/>
  </r>
  <r>
    <x v="21"/>
    <x v="62"/>
    <x v="0"/>
    <x v="7"/>
    <n v="0.05"/>
    <x v="8"/>
  </r>
  <r>
    <x v="21"/>
    <x v="63"/>
    <x v="73"/>
    <x v="7"/>
    <n v="2.75E-2"/>
    <x v="8"/>
  </r>
  <r>
    <x v="21"/>
    <x v="63"/>
    <x v="0"/>
    <x v="7"/>
    <n v="0.05"/>
    <x v="8"/>
  </r>
  <r>
    <x v="21"/>
    <x v="64"/>
    <x v="73"/>
    <x v="7"/>
    <n v="2.75E-2"/>
    <x v="8"/>
  </r>
  <r>
    <x v="21"/>
    <x v="64"/>
    <x v="0"/>
    <x v="7"/>
    <n v="0.05"/>
    <x v="8"/>
  </r>
  <r>
    <x v="21"/>
    <x v="65"/>
    <x v="0"/>
    <x v="8"/>
    <n v="0"/>
    <x v="8"/>
  </r>
  <r>
    <x v="21"/>
    <x v="66"/>
    <x v="0"/>
    <x v="9"/>
    <n v="0.8"/>
    <x v="8"/>
  </r>
  <r>
    <x v="21"/>
    <x v="66"/>
    <x v="76"/>
    <x v="9"/>
    <n v="0.8"/>
    <x v="8"/>
  </r>
  <r>
    <x v="21"/>
    <x v="67"/>
    <x v="0"/>
    <x v="7"/>
    <n v="27.26"/>
    <x v="8"/>
  </r>
  <r>
    <x v="21"/>
    <x v="67"/>
    <x v="1"/>
    <x v="7"/>
    <n v="15.577999999999999"/>
    <x v="8"/>
  </r>
  <r>
    <x v="21"/>
    <x v="67"/>
    <x v="7"/>
    <x v="7"/>
    <n v="10.125999999999999"/>
    <x v="8"/>
  </r>
  <r>
    <x v="21"/>
    <x v="67"/>
    <x v="8"/>
    <x v="7"/>
    <n v="0.8276"/>
    <x v="8"/>
  </r>
  <r>
    <x v="21"/>
    <x v="67"/>
    <x v="2"/>
    <x v="7"/>
    <n v="0.19375999999999999"/>
    <x v="8"/>
  </r>
  <r>
    <x v="21"/>
    <x v="68"/>
    <x v="0"/>
    <x v="7"/>
    <n v="6.9700100000000003"/>
    <x v="8"/>
  </r>
  <r>
    <x v="21"/>
    <x v="68"/>
    <x v="1"/>
    <x v="7"/>
    <n v="4.1691200000000004"/>
    <x v="8"/>
  </r>
  <r>
    <x v="21"/>
    <x v="68"/>
    <x v="2"/>
    <x v="7"/>
    <n v="5.373E-2"/>
    <x v="8"/>
  </r>
  <r>
    <x v="21"/>
    <x v="69"/>
    <x v="0"/>
    <x v="7"/>
    <n v="14.63"/>
    <x v="8"/>
  </r>
  <r>
    <x v="21"/>
    <x v="69"/>
    <x v="1"/>
    <x v="7"/>
    <n v="8.5690000000000008"/>
    <x v="8"/>
  </r>
  <r>
    <x v="21"/>
    <x v="69"/>
    <x v="7"/>
    <x v="7"/>
    <n v="5.6429999999999998"/>
    <x v="8"/>
  </r>
  <r>
    <x v="21"/>
    <x v="69"/>
    <x v="8"/>
    <x v="7"/>
    <n v="0.45979999999999999"/>
    <x v="8"/>
  </r>
  <r>
    <x v="21"/>
    <x v="69"/>
    <x v="2"/>
    <x v="7"/>
    <n v="0.10868"/>
    <x v="8"/>
  </r>
  <r>
    <x v="21"/>
    <x v="70"/>
    <x v="77"/>
    <x v="7"/>
    <n v="1.27"/>
    <x v="8"/>
  </r>
  <r>
    <x v="21"/>
    <x v="70"/>
    <x v="78"/>
    <x v="7"/>
    <n v="0.42"/>
    <x v="8"/>
  </r>
  <r>
    <x v="21"/>
    <x v="70"/>
    <x v="79"/>
    <x v="7"/>
    <n v="0.12"/>
    <x v="8"/>
  </r>
  <r>
    <x v="21"/>
    <x v="70"/>
    <x v="80"/>
    <x v="7"/>
    <n v="0.88"/>
    <x v="8"/>
  </r>
  <r>
    <x v="21"/>
    <x v="70"/>
    <x v="81"/>
    <x v="7"/>
    <n v="1.1000000000000001"/>
    <x v="8"/>
  </r>
  <r>
    <x v="21"/>
    <x v="70"/>
    <x v="82"/>
    <x v="7"/>
    <n v="0.25"/>
    <x v="8"/>
  </r>
  <r>
    <x v="21"/>
    <x v="70"/>
    <x v="0"/>
    <x v="7"/>
    <n v="1.1000000000000001"/>
    <x v="8"/>
  </r>
  <r>
    <x v="21"/>
    <x v="70"/>
    <x v="83"/>
    <x v="7"/>
    <n v="0.26"/>
    <x v="8"/>
  </r>
  <r>
    <x v="21"/>
    <x v="70"/>
    <x v="84"/>
    <x v="7"/>
    <n v="1.0999999999999999E-2"/>
    <x v="8"/>
  </r>
  <r>
    <x v="21"/>
    <x v="70"/>
    <x v="85"/>
    <x v="7"/>
    <n v="1.4999999999999999E-2"/>
    <x v="8"/>
  </r>
  <r>
    <x v="21"/>
    <x v="70"/>
    <x v="86"/>
    <x v="7"/>
    <n v="0.10299999999999999"/>
    <x v="8"/>
  </r>
  <r>
    <x v="21"/>
    <x v="70"/>
    <x v="87"/>
    <x v="7"/>
    <n v="0.23"/>
    <x v="8"/>
  </r>
  <r>
    <x v="21"/>
    <x v="71"/>
    <x v="0"/>
    <x v="7"/>
    <n v="0.125"/>
    <x v="8"/>
  </r>
  <r>
    <x v="21"/>
    <x v="71"/>
    <x v="1"/>
    <x v="7"/>
    <n v="4.2500000000000003E-2"/>
    <x v="8"/>
  </r>
  <r>
    <x v="21"/>
    <x v="71"/>
    <x v="7"/>
    <x v="7"/>
    <n v="1.7500000000000002E-2"/>
    <x v="8"/>
  </r>
  <r>
    <x v="21"/>
    <x v="71"/>
    <x v="8"/>
    <x v="7"/>
    <n v="1.6199999999999999E-3"/>
    <x v="8"/>
  </r>
  <r>
    <x v="21"/>
    <x v="71"/>
    <x v="2"/>
    <x v="7"/>
    <n v="2.4000000000000001E-4"/>
    <x v="8"/>
  </r>
  <r>
    <x v="21"/>
    <x v="72"/>
    <x v="0"/>
    <x v="7"/>
    <n v="13.552530000000001"/>
    <x v="8"/>
  </r>
  <r>
    <x v="21"/>
    <x v="72"/>
    <x v="1"/>
    <x v="7"/>
    <n v="8.3399599999999996"/>
    <x v="8"/>
  </r>
  <r>
    <x v="21"/>
    <x v="72"/>
    <x v="7"/>
    <x v="7"/>
    <n v="5.6294500000000003"/>
    <x v="8"/>
  </r>
  <r>
    <x v="21"/>
    <x v="72"/>
    <x v="8"/>
    <x v="7"/>
    <n v="0.45609"/>
    <x v="8"/>
  </r>
  <r>
    <x v="21"/>
    <x v="72"/>
    <x v="2"/>
    <x v="7"/>
    <n v="0.10972"/>
    <x v="8"/>
  </r>
  <r>
    <x v="21"/>
    <x v="73"/>
    <x v="0"/>
    <x v="7"/>
    <n v="2.8174999999999999"/>
    <x v="8"/>
  </r>
  <r>
    <x v="21"/>
    <x v="73"/>
    <x v="88"/>
    <x v="7"/>
    <n v="1.6904999999999999"/>
    <x v="8"/>
  </r>
  <r>
    <x v="21"/>
    <x v="73"/>
    <x v="89"/>
    <x v="7"/>
    <n v="0.5635"/>
    <x v="8"/>
  </r>
  <r>
    <x v="21"/>
    <x v="74"/>
    <x v="0"/>
    <x v="7"/>
    <n v="1.6"/>
    <x v="8"/>
  </r>
  <r>
    <x v="21"/>
    <x v="74"/>
    <x v="1"/>
    <x v="7"/>
    <n v="1.056"/>
    <x v="8"/>
  </r>
  <r>
    <x v="21"/>
    <x v="74"/>
    <x v="2"/>
    <x v="7"/>
    <n v="1.456E-2"/>
    <x v="8"/>
  </r>
  <r>
    <x v="21"/>
    <x v="75"/>
    <x v="0"/>
    <x v="7"/>
    <n v="54.6"/>
    <x v="8"/>
  </r>
  <r>
    <x v="21"/>
    <x v="75"/>
    <x v="1"/>
    <x v="7"/>
    <n v="25.74"/>
    <x v="8"/>
  </r>
  <r>
    <x v="21"/>
    <x v="75"/>
    <x v="7"/>
    <x v="7"/>
    <n v="14.82"/>
    <x v="8"/>
  </r>
  <r>
    <x v="21"/>
    <x v="75"/>
    <x v="8"/>
    <x v="7"/>
    <n v="1.248"/>
    <x v="8"/>
  </r>
  <r>
    <x v="21"/>
    <x v="75"/>
    <x v="2"/>
    <x v="7"/>
    <n v="0.26519999999999999"/>
    <x v="8"/>
  </r>
  <r>
    <x v="21"/>
    <x v="75"/>
    <x v="14"/>
    <x v="7"/>
    <n v="14.82"/>
    <x v="8"/>
  </r>
  <r>
    <x v="21"/>
    <x v="76"/>
    <x v="0"/>
    <x v="7"/>
    <n v="4.5"/>
    <x v="8"/>
  </r>
  <r>
    <x v="21"/>
    <x v="76"/>
    <x v="1"/>
    <x v="7"/>
    <n v="2.67"/>
    <x v="8"/>
  </r>
  <r>
    <x v="21"/>
    <x v="76"/>
    <x v="7"/>
    <x v="7"/>
    <n v="1.77"/>
    <x v="8"/>
  </r>
  <r>
    <x v="21"/>
    <x v="76"/>
    <x v="8"/>
    <x v="7"/>
    <n v="0.14399999999999999"/>
    <x v="8"/>
  </r>
  <r>
    <x v="21"/>
    <x v="76"/>
    <x v="2"/>
    <x v="7"/>
    <n v="3.4200000000000001E-2"/>
    <x v="8"/>
  </r>
  <r>
    <x v="21"/>
    <x v="77"/>
    <x v="16"/>
    <x v="10"/>
    <n v="0"/>
    <x v="8"/>
  </r>
  <r>
    <x v="21"/>
    <x v="77"/>
    <x v="17"/>
    <x v="10"/>
    <n v="0"/>
    <x v="8"/>
  </r>
  <r>
    <x v="21"/>
    <x v="77"/>
    <x v="0"/>
    <x v="10"/>
    <n v="0"/>
    <x v="8"/>
  </r>
  <r>
    <x v="21"/>
    <x v="77"/>
    <x v="88"/>
    <x v="10"/>
    <n v="0"/>
    <x v="8"/>
  </r>
  <r>
    <x v="21"/>
    <x v="77"/>
    <x v="89"/>
    <x v="10"/>
    <n v="0"/>
    <x v="8"/>
  </r>
  <r>
    <x v="21"/>
    <x v="78"/>
    <x v="0"/>
    <x v="7"/>
    <n v="10.179"/>
    <x v="8"/>
  </r>
  <r>
    <x v="21"/>
    <x v="78"/>
    <x v="1"/>
    <x v="7"/>
    <n v="6.0723000000000003"/>
    <x v="8"/>
  </r>
  <r>
    <x v="21"/>
    <x v="78"/>
    <x v="2"/>
    <x v="7"/>
    <n v="7.8100000000000003E-2"/>
    <x v="8"/>
  </r>
  <r>
    <x v="21"/>
    <x v="79"/>
    <x v="0"/>
    <x v="7"/>
    <n v="30"/>
    <x v="8"/>
  </r>
  <r>
    <x v="21"/>
    <x v="79"/>
    <x v="1"/>
    <x v="7"/>
    <n v="16.2"/>
    <x v="8"/>
  </r>
  <r>
    <x v="21"/>
    <x v="79"/>
    <x v="2"/>
    <x v="7"/>
    <n v="0.192"/>
    <x v="8"/>
  </r>
  <r>
    <x v="21"/>
    <x v="80"/>
    <x v="0"/>
    <x v="7"/>
    <n v="3.0874999999999999"/>
    <x v="8"/>
  </r>
  <r>
    <x v="21"/>
    <x v="80"/>
    <x v="1"/>
    <x v="7"/>
    <n v="2.1092499999999998"/>
    <x v="8"/>
  </r>
  <r>
    <x v="21"/>
    <x v="80"/>
    <x v="7"/>
    <x v="7"/>
    <n v="1.4917499999999999"/>
    <x v="8"/>
  </r>
  <r>
    <x v="21"/>
    <x v="80"/>
    <x v="8"/>
    <x v="7"/>
    <n v="0.1196"/>
    <x v="8"/>
  </r>
  <r>
    <x v="21"/>
    <x v="80"/>
    <x v="2"/>
    <x v="7"/>
    <n v="2.9700000000000001E-2"/>
    <x v="8"/>
  </r>
  <r>
    <x v="21"/>
    <x v="81"/>
    <x v="0"/>
    <x v="7"/>
    <n v="8.76"/>
    <x v="8"/>
  </r>
  <r>
    <x v="21"/>
    <x v="81"/>
    <x v="1"/>
    <x v="7"/>
    <n v="5.16"/>
    <x v="8"/>
  </r>
  <r>
    <x v="21"/>
    <x v="81"/>
    <x v="7"/>
    <x v="7"/>
    <n v="3.4079999999999999"/>
    <x v="8"/>
  </r>
  <r>
    <x v="21"/>
    <x v="81"/>
    <x v="8"/>
    <x v="7"/>
    <n v="0.27750000000000002"/>
    <x v="8"/>
  </r>
  <r>
    <x v="21"/>
    <x v="81"/>
    <x v="2"/>
    <x v="7"/>
    <n v="6.5729999999999997E-2"/>
    <x v="8"/>
  </r>
  <r>
    <x v="21"/>
    <x v="82"/>
    <x v="0"/>
    <x v="7"/>
    <n v="12"/>
    <x v="8"/>
  </r>
  <r>
    <x v="21"/>
    <x v="82"/>
    <x v="1"/>
    <x v="7"/>
    <n v="4.16"/>
    <x v="8"/>
  </r>
  <r>
    <x v="21"/>
    <x v="82"/>
    <x v="7"/>
    <x v="7"/>
    <n v="1.76"/>
    <x v="8"/>
  </r>
  <r>
    <x v="21"/>
    <x v="82"/>
    <x v="8"/>
    <x v="7"/>
    <n v="0.16200000000000001"/>
    <x v="8"/>
  </r>
  <r>
    <x v="21"/>
    <x v="82"/>
    <x v="2"/>
    <x v="7"/>
    <n v="2.46E-2"/>
    <x v="8"/>
  </r>
  <r>
    <x v="21"/>
    <x v="82"/>
    <x v="14"/>
    <x v="7"/>
    <n v="1.76"/>
    <x v="8"/>
  </r>
  <r>
    <x v="21"/>
    <x v="83"/>
    <x v="0"/>
    <x v="7"/>
    <n v="2"/>
    <x v="8"/>
  </r>
  <r>
    <x v="21"/>
    <x v="83"/>
    <x v="1"/>
    <x v="7"/>
    <n v="0.8"/>
    <x v="8"/>
  </r>
  <r>
    <x v="21"/>
    <x v="83"/>
    <x v="7"/>
    <x v="7"/>
    <n v="0.4"/>
    <x v="8"/>
  </r>
  <r>
    <x v="21"/>
    <x v="83"/>
    <x v="8"/>
    <x v="7"/>
    <n v="3.5000000000000003E-2"/>
    <x v="8"/>
  </r>
  <r>
    <x v="21"/>
    <x v="83"/>
    <x v="2"/>
    <x v="7"/>
    <n v="6.4999999999999997E-3"/>
    <x v="8"/>
  </r>
  <r>
    <x v="21"/>
    <x v="84"/>
    <x v="0"/>
    <x v="7"/>
    <n v="13.8"/>
    <x v="8"/>
  </r>
  <r>
    <x v="21"/>
    <x v="84"/>
    <x v="1"/>
    <x v="7"/>
    <n v="9.06"/>
    <x v="8"/>
  </r>
  <r>
    <x v="21"/>
    <x v="84"/>
    <x v="2"/>
    <x v="7"/>
    <n v="0.1245"/>
    <x v="8"/>
  </r>
  <r>
    <x v="21"/>
    <x v="84"/>
    <x v="71"/>
    <x v="7"/>
    <n v="0.1245"/>
    <x v="8"/>
  </r>
  <r>
    <x v="21"/>
    <x v="85"/>
    <x v="0"/>
    <x v="7"/>
    <n v="0.03"/>
    <x v="8"/>
  </r>
  <r>
    <x v="21"/>
    <x v="86"/>
    <x v="0"/>
    <x v="7"/>
    <n v="0.23680000000000001"/>
    <x v="8"/>
  </r>
  <r>
    <x v="21"/>
    <x v="86"/>
    <x v="1"/>
    <x v="7"/>
    <n v="0.13023999999999999"/>
    <x v="8"/>
  </r>
  <r>
    <x v="21"/>
    <x v="86"/>
    <x v="7"/>
    <x v="7"/>
    <n v="8.2879999999999995E-2"/>
    <x v="8"/>
  </r>
  <r>
    <x v="21"/>
    <x v="86"/>
    <x v="8"/>
    <x v="7"/>
    <n v="6.8100000000000001E-3"/>
    <x v="8"/>
  </r>
  <r>
    <x v="21"/>
    <x v="86"/>
    <x v="2"/>
    <x v="7"/>
    <n v="1.57E-3"/>
    <x v="8"/>
  </r>
  <r>
    <x v="21"/>
    <x v="87"/>
    <x v="0"/>
    <x v="7"/>
    <n v="0.25"/>
    <x v="8"/>
  </r>
  <r>
    <x v="21"/>
    <x v="87"/>
    <x v="88"/>
    <x v="7"/>
    <n v="0.15"/>
    <x v="8"/>
  </r>
  <r>
    <x v="21"/>
    <x v="87"/>
    <x v="89"/>
    <x v="7"/>
    <n v="0.05"/>
    <x v="8"/>
  </r>
  <r>
    <x v="21"/>
    <x v="88"/>
    <x v="0"/>
    <x v="7"/>
    <n v="0"/>
    <x v="8"/>
  </r>
  <r>
    <x v="21"/>
    <x v="88"/>
    <x v="1"/>
    <x v="7"/>
    <n v="0"/>
    <x v="8"/>
  </r>
  <r>
    <x v="21"/>
    <x v="88"/>
    <x v="7"/>
    <x v="7"/>
    <n v="0"/>
    <x v="8"/>
  </r>
  <r>
    <x v="21"/>
    <x v="88"/>
    <x v="8"/>
    <x v="7"/>
    <n v="0"/>
    <x v="8"/>
  </r>
  <r>
    <x v="21"/>
    <x v="88"/>
    <x v="2"/>
    <x v="7"/>
    <n v="0"/>
    <x v="8"/>
  </r>
  <r>
    <x v="21"/>
    <x v="89"/>
    <x v="0"/>
    <x v="7"/>
    <n v="0.12"/>
    <x v="8"/>
  </r>
  <r>
    <x v="21"/>
    <x v="89"/>
    <x v="1"/>
    <x v="7"/>
    <n v="7.4399999999999994E-2"/>
    <x v="8"/>
  </r>
  <r>
    <x v="21"/>
    <x v="89"/>
    <x v="7"/>
    <x v="7"/>
    <n v="5.04E-2"/>
    <x v="8"/>
  </r>
  <r>
    <x v="21"/>
    <x v="89"/>
    <x v="8"/>
    <x v="7"/>
    <n v="4.0800000000000003E-3"/>
    <x v="8"/>
  </r>
  <r>
    <x v="21"/>
    <x v="89"/>
    <x v="2"/>
    <x v="7"/>
    <n v="9.7999999999999997E-4"/>
    <x v="8"/>
  </r>
  <r>
    <x v="21"/>
    <x v="90"/>
    <x v="0"/>
    <x v="7"/>
    <n v="1.2845"/>
    <x v="8"/>
  </r>
  <r>
    <x v="21"/>
    <x v="90"/>
    <x v="1"/>
    <x v="7"/>
    <n v="0.60799000000000003"/>
    <x v="8"/>
  </r>
  <r>
    <x v="21"/>
    <x v="90"/>
    <x v="7"/>
    <x v="7"/>
    <n v="0.35109000000000001"/>
    <x v="8"/>
  </r>
  <r>
    <x v="21"/>
    <x v="90"/>
    <x v="8"/>
    <x v="7"/>
    <n v="2.954E-2"/>
    <x v="8"/>
  </r>
  <r>
    <x v="21"/>
    <x v="90"/>
    <x v="2"/>
    <x v="7"/>
    <n v="6.2899999999999996E-3"/>
    <x v="8"/>
  </r>
  <r>
    <x v="21"/>
    <x v="90"/>
    <x v="14"/>
    <x v="7"/>
    <n v="0.35109000000000001"/>
    <x v="8"/>
  </r>
  <r>
    <x v="21"/>
    <x v="91"/>
    <x v="0"/>
    <x v="7"/>
    <n v="0.24"/>
    <x v="8"/>
  </r>
  <r>
    <x v="21"/>
    <x v="91"/>
    <x v="88"/>
    <x v="7"/>
    <n v="0.14399999999999999"/>
    <x v="8"/>
  </r>
  <r>
    <x v="21"/>
    <x v="91"/>
    <x v="89"/>
    <x v="7"/>
    <n v="4.8000000000000001E-2"/>
    <x v="8"/>
  </r>
  <r>
    <x v="21"/>
    <x v="92"/>
    <x v="0"/>
    <x v="11"/>
    <n v="0.18"/>
    <x v="8"/>
  </r>
  <r>
    <x v="21"/>
    <x v="92"/>
    <x v="88"/>
    <x v="11"/>
    <n v="0.108"/>
    <x v="8"/>
  </r>
  <r>
    <x v="21"/>
    <x v="92"/>
    <x v="89"/>
    <x v="11"/>
    <n v="3.5999999999999997E-2"/>
    <x v="8"/>
  </r>
  <r>
    <x v="21"/>
    <x v="93"/>
    <x v="90"/>
    <x v="11"/>
    <n v="6.7500000000000004E-2"/>
    <x v="8"/>
  </r>
  <r>
    <x v="21"/>
    <x v="93"/>
    <x v="0"/>
    <x v="11"/>
    <n v="7.4999999999999997E-2"/>
    <x v="8"/>
  </r>
  <r>
    <x v="21"/>
    <x v="94"/>
    <x v="0"/>
    <x v="11"/>
    <n v="1.6500000000000001E-2"/>
    <x v="8"/>
  </r>
  <r>
    <x v="21"/>
    <x v="95"/>
    <x v="16"/>
    <x v="11"/>
    <n v="0"/>
    <x v="8"/>
  </r>
  <r>
    <x v="21"/>
    <x v="95"/>
    <x v="17"/>
    <x v="11"/>
    <n v="0"/>
    <x v="8"/>
  </r>
  <r>
    <x v="21"/>
    <x v="95"/>
    <x v="0"/>
    <x v="11"/>
    <n v="0"/>
    <x v="8"/>
  </r>
  <r>
    <x v="21"/>
    <x v="95"/>
    <x v="74"/>
    <x v="11"/>
    <n v="0"/>
    <x v="8"/>
  </r>
  <r>
    <x v="21"/>
    <x v="96"/>
    <x v="0"/>
    <x v="11"/>
    <n v="3.5000000000000003E-2"/>
    <x v="8"/>
  </r>
  <r>
    <x v="21"/>
    <x v="97"/>
    <x v="0"/>
    <x v="7"/>
    <n v="2.5000000000000001E-2"/>
    <x v="8"/>
  </r>
  <r>
    <x v="21"/>
    <x v="97"/>
    <x v="74"/>
    <x v="7"/>
    <n v="2.0400000000000001E-2"/>
    <x v="8"/>
  </r>
  <r>
    <x v="21"/>
    <x v="98"/>
    <x v="0"/>
    <x v="7"/>
    <n v="0.06"/>
    <x v="8"/>
  </r>
  <r>
    <x v="21"/>
    <x v="98"/>
    <x v="74"/>
    <x v="7"/>
    <n v="4.8599999999999997E-2"/>
    <x v="8"/>
  </r>
  <r>
    <x v="21"/>
    <x v="99"/>
    <x v="0"/>
    <x v="7"/>
    <n v="9.4E-2"/>
    <x v="8"/>
  </r>
  <r>
    <x v="21"/>
    <x v="99"/>
    <x v="74"/>
    <x v="7"/>
    <n v="7.5999999999999998E-2"/>
    <x v="8"/>
  </r>
  <r>
    <x v="21"/>
    <x v="100"/>
    <x v="0"/>
    <x v="7"/>
    <n v="3.2000000000000001E-2"/>
    <x v="8"/>
  </r>
  <r>
    <x v="21"/>
    <x v="100"/>
    <x v="74"/>
    <x v="7"/>
    <n v="2.5999999999999999E-2"/>
    <x v="8"/>
  </r>
  <r>
    <x v="21"/>
    <x v="101"/>
    <x v="0"/>
    <x v="7"/>
    <n v="1.7000000000000001E-2"/>
    <x v="8"/>
  </r>
  <r>
    <x v="21"/>
    <x v="101"/>
    <x v="74"/>
    <x v="7"/>
    <n v="1.38E-2"/>
    <x v="8"/>
  </r>
  <r>
    <x v="21"/>
    <x v="102"/>
    <x v="72"/>
    <x v="7"/>
    <n v="0"/>
    <x v="8"/>
  </r>
  <r>
    <x v="21"/>
    <x v="102"/>
    <x v="0"/>
    <x v="7"/>
    <n v="7.1"/>
    <x v="8"/>
  </r>
  <r>
    <x v="21"/>
    <x v="103"/>
    <x v="91"/>
    <x v="1"/>
    <n v="3.2000000000000002E-3"/>
    <x v="8"/>
  </r>
  <r>
    <x v="21"/>
    <x v="103"/>
    <x v="0"/>
    <x v="1"/>
    <n v="4.0239999999999998E-2"/>
    <x v="8"/>
  </r>
  <r>
    <x v="21"/>
    <x v="104"/>
    <x v="72"/>
    <x v="7"/>
    <n v="0"/>
    <x v="8"/>
  </r>
  <r>
    <x v="21"/>
    <x v="104"/>
    <x v="0"/>
    <x v="7"/>
    <n v="9.5"/>
    <x v="8"/>
  </r>
  <r>
    <x v="22"/>
    <x v="34"/>
    <x v="1"/>
    <x v="1"/>
    <n v="0.13800000000000001"/>
    <x v="8"/>
  </r>
  <r>
    <x v="22"/>
    <x v="34"/>
    <x v="7"/>
    <x v="1"/>
    <n v="1.438E-2"/>
    <x v="8"/>
  </r>
  <r>
    <x v="22"/>
    <x v="34"/>
    <x v="8"/>
    <x v="1"/>
    <n v="7.6800000000000002E-3"/>
    <x v="8"/>
  </r>
  <r>
    <x v="22"/>
    <x v="34"/>
    <x v="2"/>
    <x v="1"/>
    <n v="1.8799999999999999E-3"/>
    <x v="8"/>
  </r>
  <r>
    <x v="22"/>
    <x v="34"/>
    <x v="0"/>
    <x v="1"/>
    <n v="0.21360000000000001"/>
    <x v="8"/>
  </r>
  <r>
    <x v="22"/>
    <x v="16"/>
    <x v="1"/>
    <x v="1"/>
    <n v="0.13800000000000001"/>
    <x v="8"/>
  </r>
  <r>
    <x v="22"/>
    <x v="16"/>
    <x v="7"/>
    <x v="1"/>
    <n v="1.438E-2"/>
    <x v="8"/>
  </r>
  <r>
    <x v="22"/>
    <x v="16"/>
    <x v="8"/>
    <x v="1"/>
    <n v="7.6800000000000002E-3"/>
    <x v="8"/>
  </r>
  <r>
    <x v="22"/>
    <x v="16"/>
    <x v="2"/>
    <x v="1"/>
    <n v="1.8799999999999999E-3"/>
    <x v="8"/>
  </r>
  <r>
    <x v="22"/>
    <x v="16"/>
    <x v="0"/>
    <x v="1"/>
    <n v="0.21360000000000001"/>
    <x v="8"/>
  </r>
  <r>
    <x v="22"/>
    <x v="17"/>
    <x v="1"/>
    <x v="1"/>
    <n v="0.13800000000000001"/>
    <x v="8"/>
  </r>
  <r>
    <x v="22"/>
    <x v="17"/>
    <x v="7"/>
    <x v="1"/>
    <n v="1.438E-2"/>
    <x v="8"/>
  </r>
  <r>
    <x v="22"/>
    <x v="17"/>
    <x v="8"/>
    <x v="1"/>
    <n v="7.6800000000000002E-3"/>
    <x v="8"/>
  </r>
  <r>
    <x v="22"/>
    <x v="17"/>
    <x v="2"/>
    <x v="1"/>
    <n v="1.8799999999999999E-3"/>
    <x v="8"/>
  </r>
  <r>
    <x v="22"/>
    <x v="17"/>
    <x v="0"/>
    <x v="1"/>
    <n v="0.21360000000000001"/>
    <x v="8"/>
  </r>
  <r>
    <x v="22"/>
    <x v="35"/>
    <x v="1"/>
    <x v="1"/>
    <n v="0.13800000000000001"/>
    <x v="8"/>
  </r>
  <r>
    <x v="22"/>
    <x v="35"/>
    <x v="7"/>
    <x v="1"/>
    <n v="1.438E-2"/>
    <x v="8"/>
  </r>
  <r>
    <x v="22"/>
    <x v="35"/>
    <x v="8"/>
    <x v="1"/>
    <n v="7.6800000000000002E-3"/>
    <x v="8"/>
  </r>
  <r>
    <x v="22"/>
    <x v="35"/>
    <x v="2"/>
    <x v="1"/>
    <n v="1.8799999999999999E-3"/>
    <x v="8"/>
  </r>
  <r>
    <x v="22"/>
    <x v="35"/>
    <x v="0"/>
    <x v="1"/>
    <n v="0.21360000000000001"/>
    <x v="8"/>
  </r>
  <r>
    <x v="22"/>
    <x v="20"/>
    <x v="1"/>
    <x v="1"/>
    <n v="0.13800000000000001"/>
    <x v="8"/>
  </r>
  <r>
    <x v="22"/>
    <x v="20"/>
    <x v="7"/>
    <x v="1"/>
    <n v="1.438E-2"/>
    <x v="8"/>
  </r>
  <r>
    <x v="22"/>
    <x v="20"/>
    <x v="8"/>
    <x v="1"/>
    <n v="7.6800000000000002E-3"/>
    <x v="8"/>
  </r>
  <r>
    <x v="22"/>
    <x v="20"/>
    <x v="2"/>
    <x v="1"/>
    <n v="1.8799999999999999E-3"/>
    <x v="8"/>
  </r>
  <r>
    <x v="22"/>
    <x v="20"/>
    <x v="0"/>
    <x v="1"/>
    <n v="0.21360000000000001"/>
    <x v="8"/>
  </r>
  <r>
    <x v="22"/>
    <x v="36"/>
    <x v="1"/>
    <x v="1"/>
    <n v="0.13800000000000001"/>
    <x v="8"/>
  </r>
  <r>
    <x v="22"/>
    <x v="36"/>
    <x v="7"/>
    <x v="1"/>
    <n v="1.438E-2"/>
    <x v="8"/>
  </r>
  <r>
    <x v="22"/>
    <x v="36"/>
    <x v="8"/>
    <x v="1"/>
    <n v="7.6800000000000002E-3"/>
    <x v="8"/>
  </r>
  <r>
    <x v="22"/>
    <x v="36"/>
    <x v="2"/>
    <x v="1"/>
    <n v="1.8799999999999999E-3"/>
    <x v="8"/>
  </r>
  <r>
    <x v="22"/>
    <x v="36"/>
    <x v="0"/>
    <x v="1"/>
    <n v="0.21360000000000001"/>
    <x v="8"/>
  </r>
  <r>
    <x v="22"/>
    <x v="24"/>
    <x v="0"/>
    <x v="1"/>
    <n v="0"/>
    <x v="8"/>
  </r>
  <r>
    <x v="22"/>
    <x v="37"/>
    <x v="1"/>
    <x v="1"/>
    <n v="0.13800000000000001"/>
    <x v="8"/>
  </r>
  <r>
    <x v="22"/>
    <x v="37"/>
    <x v="7"/>
    <x v="1"/>
    <n v="1.438E-2"/>
    <x v="8"/>
  </r>
  <r>
    <x v="22"/>
    <x v="37"/>
    <x v="8"/>
    <x v="1"/>
    <n v="7.6800000000000002E-3"/>
    <x v="8"/>
  </r>
  <r>
    <x v="22"/>
    <x v="37"/>
    <x v="16"/>
    <x v="1"/>
    <n v="9.3000000000000005E-4"/>
    <x v="8"/>
  </r>
  <r>
    <x v="22"/>
    <x v="37"/>
    <x v="2"/>
    <x v="1"/>
    <n v="9.3000000000000005E-4"/>
    <x v="8"/>
  </r>
  <r>
    <x v="22"/>
    <x v="37"/>
    <x v="0"/>
    <x v="1"/>
    <n v="0.21360000000000001"/>
    <x v="8"/>
  </r>
  <r>
    <x v="22"/>
    <x v="27"/>
    <x v="0"/>
    <x v="1"/>
    <n v="3.1700000000000001E-3"/>
    <x v="8"/>
  </r>
  <r>
    <x v="22"/>
    <x v="29"/>
    <x v="1"/>
    <x v="1"/>
    <n v="0.13800000000000001"/>
    <x v="8"/>
  </r>
  <r>
    <x v="22"/>
    <x v="29"/>
    <x v="7"/>
    <x v="1"/>
    <n v="1.438E-2"/>
    <x v="8"/>
  </r>
  <r>
    <x v="22"/>
    <x v="29"/>
    <x v="8"/>
    <x v="1"/>
    <n v="7.6800000000000002E-3"/>
    <x v="8"/>
  </r>
  <r>
    <x v="22"/>
    <x v="29"/>
    <x v="16"/>
    <x v="1"/>
    <n v="9.3000000000000005E-4"/>
    <x v="8"/>
  </r>
  <r>
    <x v="22"/>
    <x v="29"/>
    <x v="2"/>
    <x v="1"/>
    <n v="9.3000000000000005E-4"/>
    <x v="8"/>
  </r>
  <r>
    <x v="22"/>
    <x v="29"/>
    <x v="0"/>
    <x v="1"/>
    <n v="0.21360000000000001"/>
    <x v="8"/>
  </r>
  <r>
    <x v="22"/>
    <x v="30"/>
    <x v="0"/>
    <x v="1"/>
    <n v="5.28E-3"/>
    <x v="8"/>
  </r>
  <r>
    <x v="22"/>
    <x v="38"/>
    <x v="1"/>
    <x v="1"/>
    <n v="0.13800000000000001"/>
    <x v="8"/>
  </r>
  <r>
    <x v="22"/>
    <x v="38"/>
    <x v="7"/>
    <x v="1"/>
    <n v="1.438E-2"/>
    <x v="8"/>
  </r>
  <r>
    <x v="22"/>
    <x v="38"/>
    <x v="8"/>
    <x v="1"/>
    <n v="7.6800000000000002E-3"/>
    <x v="8"/>
  </r>
  <r>
    <x v="22"/>
    <x v="38"/>
    <x v="16"/>
    <x v="1"/>
    <n v="9.3000000000000005E-4"/>
    <x v="8"/>
  </r>
  <r>
    <x v="22"/>
    <x v="38"/>
    <x v="2"/>
    <x v="1"/>
    <n v="9.3000000000000005E-4"/>
    <x v="8"/>
  </r>
  <r>
    <x v="22"/>
    <x v="38"/>
    <x v="0"/>
    <x v="1"/>
    <n v="0.21360000000000001"/>
    <x v="8"/>
  </r>
  <r>
    <x v="23"/>
    <x v="34"/>
    <x v="1"/>
    <x v="1"/>
    <n v="3.0960000000000001E-2"/>
    <x v="8"/>
  </r>
  <r>
    <x v="23"/>
    <x v="34"/>
    <x v="7"/>
    <x v="1"/>
    <n v="3.4399999999999999E-3"/>
    <x v="8"/>
  </r>
  <r>
    <x v="23"/>
    <x v="34"/>
    <x v="8"/>
    <x v="1"/>
    <n v="1.65E-3"/>
    <x v="8"/>
  </r>
  <r>
    <x v="23"/>
    <x v="34"/>
    <x v="2"/>
    <x v="1"/>
    <n v="3.8999999999999999E-4"/>
    <x v="8"/>
  </r>
  <r>
    <x v="23"/>
    <x v="34"/>
    <x v="0"/>
    <x v="1"/>
    <n v="5.3960000000000001E-2"/>
    <x v="8"/>
  </r>
  <r>
    <x v="23"/>
    <x v="16"/>
    <x v="1"/>
    <x v="1"/>
    <n v="7.2419999999999998E-2"/>
    <x v="8"/>
  </r>
  <r>
    <x v="23"/>
    <x v="16"/>
    <x v="7"/>
    <x v="1"/>
    <n v="8.09E-3"/>
    <x v="8"/>
  </r>
  <r>
    <x v="23"/>
    <x v="16"/>
    <x v="8"/>
    <x v="1"/>
    <n v="3.8300000000000001E-3"/>
    <x v="8"/>
  </r>
  <r>
    <x v="23"/>
    <x v="16"/>
    <x v="2"/>
    <x v="1"/>
    <n v="8.8999999999999995E-4"/>
    <x v="8"/>
  </r>
  <r>
    <x v="23"/>
    <x v="16"/>
    <x v="0"/>
    <x v="1"/>
    <n v="0.1278"/>
    <x v="8"/>
  </r>
  <r>
    <x v="23"/>
    <x v="17"/>
    <x v="1"/>
    <x v="1"/>
    <n v="7.2419999999999998E-2"/>
    <x v="8"/>
  </r>
  <r>
    <x v="23"/>
    <x v="17"/>
    <x v="7"/>
    <x v="1"/>
    <n v="8.09E-3"/>
    <x v="8"/>
  </r>
  <r>
    <x v="23"/>
    <x v="17"/>
    <x v="8"/>
    <x v="1"/>
    <n v="3.8300000000000001E-3"/>
    <x v="8"/>
  </r>
  <r>
    <x v="23"/>
    <x v="17"/>
    <x v="2"/>
    <x v="1"/>
    <n v="8.8999999999999995E-4"/>
    <x v="8"/>
  </r>
  <r>
    <x v="23"/>
    <x v="17"/>
    <x v="0"/>
    <x v="1"/>
    <n v="0.1278"/>
    <x v="8"/>
  </r>
  <r>
    <x v="23"/>
    <x v="35"/>
    <x v="1"/>
    <x v="1"/>
    <n v="7.2419999999999998E-2"/>
    <x v="8"/>
  </r>
  <r>
    <x v="23"/>
    <x v="35"/>
    <x v="7"/>
    <x v="1"/>
    <n v="8.09E-3"/>
    <x v="8"/>
  </r>
  <r>
    <x v="23"/>
    <x v="35"/>
    <x v="8"/>
    <x v="1"/>
    <n v="3.8300000000000001E-3"/>
    <x v="8"/>
  </r>
  <r>
    <x v="23"/>
    <x v="35"/>
    <x v="2"/>
    <x v="1"/>
    <n v="8.8999999999999995E-4"/>
    <x v="8"/>
  </r>
  <r>
    <x v="23"/>
    <x v="35"/>
    <x v="0"/>
    <x v="1"/>
    <n v="0.1278"/>
    <x v="8"/>
  </r>
  <r>
    <x v="23"/>
    <x v="20"/>
    <x v="1"/>
    <x v="1"/>
    <n v="7.2419999999999998E-2"/>
    <x v="8"/>
  </r>
  <r>
    <x v="23"/>
    <x v="20"/>
    <x v="7"/>
    <x v="1"/>
    <n v="8.09E-3"/>
    <x v="8"/>
  </r>
  <r>
    <x v="23"/>
    <x v="20"/>
    <x v="8"/>
    <x v="1"/>
    <n v="3.8300000000000001E-3"/>
    <x v="8"/>
  </r>
  <r>
    <x v="23"/>
    <x v="20"/>
    <x v="2"/>
    <x v="1"/>
    <n v="8.8999999999999995E-4"/>
    <x v="8"/>
  </r>
  <r>
    <x v="23"/>
    <x v="20"/>
    <x v="0"/>
    <x v="1"/>
    <n v="0.1278"/>
    <x v="8"/>
  </r>
  <r>
    <x v="23"/>
    <x v="36"/>
    <x v="1"/>
    <x v="1"/>
    <n v="3.0960000000000001E-2"/>
    <x v="8"/>
  </r>
  <r>
    <x v="23"/>
    <x v="36"/>
    <x v="7"/>
    <x v="1"/>
    <n v="3.4399999999999999E-3"/>
    <x v="8"/>
  </r>
  <r>
    <x v="23"/>
    <x v="36"/>
    <x v="8"/>
    <x v="1"/>
    <n v="1.65E-3"/>
    <x v="8"/>
  </r>
  <r>
    <x v="23"/>
    <x v="36"/>
    <x v="2"/>
    <x v="1"/>
    <n v="3.8999999999999999E-4"/>
    <x v="8"/>
  </r>
  <r>
    <x v="23"/>
    <x v="36"/>
    <x v="0"/>
    <x v="1"/>
    <n v="5.3960000000000001E-2"/>
    <x v="8"/>
  </r>
  <r>
    <x v="23"/>
    <x v="24"/>
    <x v="0"/>
    <x v="1"/>
    <n v="0"/>
    <x v="8"/>
  </r>
  <r>
    <x v="23"/>
    <x v="37"/>
    <x v="1"/>
    <x v="1"/>
    <n v="3.0960000000000001E-2"/>
    <x v="8"/>
  </r>
  <r>
    <x v="23"/>
    <x v="37"/>
    <x v="7"/>
    <x v="1"/>
    <n v="3.4399999999999999E-3"/>
    <x v="8"/>
  </r>
  <r>
    <x v="23"/>
    <x v="37"/>
    <x v="8"/>
    <x v="1"/>
    <n v="1.65E-3"/>
    <x v="8"/>
  </r>
  <r>
    <x v="23"/>
    <x v="37"/>
    <x v="16"/>
    <x v="1"/>
    <n v="1.9000000000000001E-4"/>
    <x v="8"/>
  </r>
  <r>
    <x v="23"/>
    <x v="37"/>
    <x v="17"/>
    <x v="1"/>
    <n v="1.9000000000000001E-4"/>
    <x v="8"/>
  </r>
  <r>
    <x v="23"/>
    <x v="37"/>
    <x v="2"/>
    <x v="1"/>
    <n v="1.9000000000000001E-4"/>
    <x v="8"/>
  </r>
  <r>
    <x v="23"/>
    <x v="37"/>
    <x v="0"/>
    <x v="1"/>
    <n v="5.3960000000000001E-2"/>
    <x v="8"/>
  </r>
  <r>
    <x v="23"/>
    <x v="27"/>
    <x v="0"/>
    <x v="1"/>
    <n v="3.1700000000000001E-3"/>
    <x v="8"/>
  </r>
  <r>
    <x v="23"/>
    <x v="38"/>
    <x v="1"/>
    <x v="1"/>
    <n v="3.0960000000000001E-2"/>
    <x v="8"/>
  </r>
  <r>
    <x v="23"/>
    <x v="38"/>
    <x v="7"/>
    <x v="1"/>
    <n v="3.4399999999999999E-3"/>
    <x v="8"/>
  </r>
  <r>
    <x v="23"/>
    <x v="38"/>
    <x v="8"/>
    <x v="1"/>
    <n v="1.65E-3"/>
    <x v="8"/>
  </r>
  <r>
    <x v="23"/>
    <x v="38"/>
    <x v="16"/>
    <x v="1"/>
    <n v="1.9000000000000001E-4"/>
    <x v="8"/>
  </r>
  <r>
    <x v="23"/>
    <x v="38"/>
    <x v="17"/>
    <x v="1"/>
    <n v="1.9000000000000001E-4"/>
    <x v="8"/>
  </r>
  <r>
    <x v="23"/>
    <x v="38"/>
    <x v="2"/>
    <x v="1"/>
    <n v="1.9000000000000001E-4"/>
    <x v="8"/>
  </r>
  <r>
    <x v="23"/>
    <x v="38"/>
    <x v="0"/>
    <x v="1"/>
    <n v="5.3960000000000001E-2"/>
    <x v="8"/>
  </r>
  <r>
    <x v="24"/>
    <x v="0"/>
    <x v="0"/>
    <x v="0"/>
    <n v="4.7100000000000003E-2"/>
    <x v="8"/>
  </r>
  <r>
    <x v="24"/>
    <x v="1"/>
    <x v="0"/>
    <x v="0"/>
    <n v="4.7100000000000003E-2"/>
    <x v="8"/>
  </r>
  <r>
    <x v="24"/>
    <x v="2"/>
    <x v="0"/>
    <x v="0"/>
    <n v="2.9399999999999999E-3"/>
    <x v="8"/>
  </r>
  <r>
    <x v="24"/>
    <x v="3"/>
    <x v="0"/>
    <x v="0"/>
    <n v="6.8199999999999997E-3"/>
    <x v="8"/>
  </r>
  <r>
    <x v="24"/>
    <x v="4"/>
    <x v="0"/>
    <x v="0"/>
    <n v="6.8199999999999997E-3"/>
    <x v="8"/>
  </r>
  <r>
    <x v="24"/>
    <x v="5"/>
    <x v="0"/>
    <x v="0"/>
    <n v="2.9399999999999999E-3"/>
    <x v="8"/>
  </r>
  <r>
    <x v="2"/>
    <x v="34"/>
    <x v="223"/>
    <x v="1"/>
    <n v="9.0649999999999994E-2"/>
    <x v="9"/>
  </r>
  <r>
    <x v="2"/>
    <x v="34"/>
    <x v="224"/>
    <x v="1"/>
    <n v="0.24173"/>
    <x v="9"/>
  </r>
  <r>
    <x v="2"/>
    <x v="34"/>
    <x v="0"/>
    <x v="1"/>
    <n v="0.60431999999999997"/>
    <x v="9"/>
  </r>
  <r>
    <x v="2"/>
    <x v="124"/>
    <x v="0"/>
    <x v="1"/>
    <n v="0"/>
    <x v="9"/>
  </r>
  <r>
    <x v="2"/>
    <x v="33"/>
    <x v="0"/>
    <x v="1"/>
    <n v="0.60431999999999997"/>
    <x v="9"/>
  </r>
  <r>
    <x v="2"/>
    <x v="16"/>
    <x v="223"/>
    <x v="1"/>
    <n v="9.0649999999999994E-2"/>
    <x v="9"/>
  </r>
  <r>
    <x v="2"/>
    <x v="16"/>
    <x v="224"/>
    <x v="1"/>
    <n v="0.24173"/>
    <x v="9"/>
  </r>
  <r>
    <x v="2"/>
    <x v="16"/>
    <x v="0"/>
    <x v="1"/>
    <n v="0.60431999999999997"/>
    <x v="9"/>
  </r>
  <r>
    <x v="2"/>
    <x v="17"/>
    <x v="223"/>
    <x v="1"/>
    <n v="9.0649999999999994E-2"/>
    <x v="9"/>
  </r>
  <r>
    <x v="2"/>
    <x v="17"/>
    <x v="224"/>
    <x v="1"/>
    <n v="0.24173"/>
    <x v="9"/>
  </r>
  <r>
    <x v="2"/>
    <x v="17"/>
    <x v="0"/>
    <x v="1"/>
    <n v="0.60431999999999997"/>
    <x v="9"/>
  </r>
  <r>
    <x v="2"/>
    <x v="18"/>
    <x v="223"/>
    <x v="1"/>
    <n v="9.0649999999999994E-2"/>
    <x v="9"/>
  </r>
  <r>
    <x v="2"/>
    <x v="18"/>
    <x v="224"/>
    <x v="1"/>
    <n v="0.24173"/>
    <x v="9"/>
  </r>
  <r>
    <x v="2"/>
    <x v="18"/>
    <x v="0"/>
    <x v="1"/>
    <n v="0.60431999999999997"/>
    <x v="9"/>
  </r>
  <r>
    <x v="2"/>
    <x v="19"/>
    <x v="223"/>
    <x v="1"/>
    <n v="9.0649999999999994E-2"/>
    <x v="9"/>
  </r>
  <r>
    <x v="2"/>
    <x v="19"/>
    <x v="224"/>
    <x v="1"/>
    <n v="0.24173"/>
    <x v="9"/>
  </r>
  <r>
    <x v="2"/>
    <x v="19"/>
    <x v="0"/>
    <x v="1"/>
    <n v="0.60431999999999997"/>
    <x v="9"/>
  </r>
  <r>
    <x v="2"/>
    <x v="20"/>
    <x v="223"/>
    <x v="1"/>
    <n v="9.0649999999999994E-2"/>
    <x v="9"/>
  </r>
  <r>
    <x v="2"/>
    <x v="20"/>
    <x v="224"/>
    <x v="1"/>
    <n v="0.24173"/>
    <x v="9"/>
  </r>
  <r>
    <x v="2"/>
    <x v="20"/>
    <x v="0"/>
    <x v="1"/>
    <n v="0.60431999999999997"/>
    <x v="9"/>
  </r>
  <r>
    <x v="2"/>
    <x v="36"/>
    <x v="223"/>
    <x v="1"/>
    <n v="9.0649999999999994E-2"/>
    <x v="9"/>
  </r>
  <r>
    <x v="2"/>
    <x v="36"/>
    <x v="224"/>
    <x v="1"/>
    <n v="0.24173"/>
    <x v="9"/>
  </r>
  <r>
    <x v="2"/>
    <x v="36"/>
    <x v="0"/>
    <x v="1"/>
    <n v="0.60431999999999997"/>
    <x v="9"/>
  </r>
  <r>
    <x v="2"/>
    <x v="25"/>
    <x v="224"/>
    <x v="1"/>
    <n v="0.24173"/>
    <x v="9"/>
  </r>
  <r>
    <x v="2"/>
    <x v="25"/>
    <x v="0"/>
    <x v="1"/>
    <n v="0.60431999999999997"/>
    <x v="9"/>
  </r>
  <r>
    <x v="2"/>
    <x v="25"/>
    <x v="225"/>
    <x v="1"/>
    <n v="6.0429999999999998E-2"/>
    <x v="9"/>
  </r>
  <r>
    <x v="2"/>
    <x v="25"/>
    <x v="226"/>
    <x v="1"/>
    <n v="3.022E-2"/>
    <x v="9"/>
  </r>
  <r>
    <x v="2"/>
    <x v="26"/>
    <x v="224"/>
    <x v="1"/>
    <n v="0.24173"/>
    <x v="9"/>
  </r>
  <r>
    <x v="2"/>
    <x v="26"/>
    <x v="0"/>
    <x v="1"/>
    <n v="0.60431999999999997"/>
    <x v="9"/>
  </r>
  <r>
    <x v="2"/>
    <x v="26"/>
    <x v="225"/>
    <x v="1"/>
    <n v="6.0429999999999998E-2"/>
    <x v="9"/>
  </r>
  <r>
    <x v="2"/>
    <x v="26"/>
    <x v="226"/>
    <x v="1"/>
    <n v="3.022E-2"/>
    <x v="9"/>
  </r>
  <r>
    <x v="2"/>
    <x v="27"/>
    <x v="0"/>
    <x v="1"/>
    <n v="5.0000000000000001E-3"/>
    <x v="9"/>
  </r>
  <r>
    <x v="2"/>
    <x v="28"/>
    <x v="0"/>
    <x v="1"/>
    <n v="5.0000000000000001E-3"/>
    <x v="9"/>
  </r>
  <r>
    <x v="2"/>
    <x v="29"/>
    <x v="224"/>
    <x v="1"/>
    <n v="0.24173"/>
    <x v="9"/>
  </r>
  <r>
    <x v="2"/>
    <x v="29"/>
    <x v="0"/>
    <x v="1"/>
    <n v="0.60431999999999997"/>
    <x v="9"/>
  </r>
  <r>
    <x v="2"/>
    <x v="29"/>
    <x v="226"/>
    <x v="1"/>
    <n v="3.022E-2"/>
    <x v="9"/>
  </r>
  <r>
    <x v="2"/>
    <x v="29"/>
    <x v="227"/>
    <x v="1"/>
    <n v="1.209E-2"/>
    <x v="9"/>
  </r>
  <r>
    <x v="2"/>
    <x v="30"/>
    <x v="0"/>
    <x v="1"/>
    <n v="5.0000000000000001E-3"/>
    <x v="9"/>
  </r>
  <r>
    <x v="2"/>
    <x v="31"/>
    <x v="224"/>
    <x v="1"/>
    <n v="0.24173"/>
    <x v="9"/>
  </r>
  <r>
    <x v="2"/>
    <x v="31"/>
    <x v="0"/>
    <x v="1"/>
    <n v="0.60431999999999997"/>
    <x v="9"/>
  </r>
  <r>
    <x v="2"/>
    <x v="31"/>
    <x v="226"/>
    <x v="1"/>
    <n v="3.022E-2"/>
    <x v="9"/>
  </r>
  <r>
    <x v="2"/>
    <x v="31"/>
    <x v="227"/>
    <x v="1"/>
    <n v="1.209E-2"/>
    <x v="9"/>
  </r>
  <r>
    <x v="3"/>
    <x v="34"/>
    <x v="223"/>
    <x v="1"/>
    <n v="9.0649999999999994E-2"/>
    <x v="9"/>
  </r>
  <r>
    <x v="3"/>
    <x v="34"/>
    <x v="224"/>
    <x v="1"/>
    <n v="0.24173"/>
    <x v="9"/>
  </r>
  <r>
    <x v="3"/>
    <x v="34"/>
    <x v="0"/>
    <x v="1"/>
    <n v="0.60431999999999997"/>
    <x v="9"/>
  </r>
  <r>
    <x v="3"/>
    <x v="124"/>
    <x v="0"/>
    <x v="1"/>
    <n v="0"/>
    <x v="9"/>
  </r>
  <r>
    <x v="3"/>
    <x v="33"/>
    <x v="0"/>
    <x v="1"/>
    <n v="0.60431999999999997"/>
    <x v="9"/>
  </r>
  <r>
    <x v="3"/>
    <x v="16"/>
    <x v="223"/>
    <x v="1"/>
    <n v="9.0649999999999994E-2"/>
    <x v="9"/>
  </r>
  <r>
    <x v="3"/>
    <x v="16"/>
    <x v="224"/>
    <x v="1"/>
    <n v="0.24173"/>
    <x v="9"/>
  </r>
  <r>
    <x v="3"/>
    <x v="16"/>
    <x v="0"/>
    <x v="1"/>
    <n v="0.60431999999999997"/>
    <x v="9"/>
  </r>
  <r>
    <x v="3"/>
    <x v="17"/>
    <x v="223"/>
    <x v="1"/>
    <n v="9.0649999999999994E-2"/>
    <x v="9"/>
  </r>
  <r>
    <x v="3"/>
    <x v="17"/>
    <x v="224"/>
    <x v="1"/>
    <n v="0.24173"/>
    <x v="9"/>
  </r>
  <r>
    <x v="3"/>
    <x v="17"/>
    <x v="0"/>
    <x v="1"/>
    <n v="0.60431999999999997"/>
    <x v="9"/>
  </r>
  <r>
    <x v="3"/>
    <x v="18"/>
    <x v="223"/>
    <x v="1"/>
    <n v="9.0649999999999994E-2"/>
    <x v="9"/>
  </r>
  <r>
    <x v="3"/>
    <x v="18"/>
    <x v="224"/>
    <x v="1"/>
    <n v="0.24173"/>
    <x v="9"/>
  </r>
  <r>
    <x v="3"/>
    <x v="18"/>
    <x v="0"/>
    <x v="1"/>
    <n v="0.60431999999999997"/>
    <x v="9"/>
  </r>
  <r>
    <x v="3"/>
    <x v="19"/>
    <x v="223"/>
    <x v="1"/>
    <n v="9.0649999999999994E-2"/>
    <x v="9"/>
  </r>
  <r>
    <x v="3"/>
    <x v="19"/>
    <x v="224"/>
    <x v="1"/>
    <n v="0.24173"/>
    <x v="9"/>
  </r>
  <r>
    <x v="3"/>
    <x v="19"/>
    <x v="0"/>
    <x v="1"/>
    <n v="0.60431999999999997"/>
    <x v="9"/>
  </r>
  <r>
    <x v="3"/>
    <x v="20"/>
    <x v="223"/>
    <x v="1"/>
    <n v="9.0649999999999994E-2"/>
    <x v="9"/>
  </r>
  <r>
    <x v="3"/>
    <x v="20"/>
    <x v="224"/>
    <x v="1"/>
    <n v="0.24173"/>
    <x v="9"/>
  </r>
  <r>
    <x v="3"/>
    <x v="20"/>
    <x v="0"/>
    <x v="1"/>
    <n v="0.60431999999999997"/>
    <x v="9"/>
  </r>
  <r>
    <x v="3"/>
    <x v="36"/>
    <x v="223"/>
    <x v="1"/>
    <n v="9.0649999999999994E-2"/>
    <x v="9"/>
  </r>
  <r>
    <x v="3"/>
    <x v="36"/>
    <x v="224"/>
    <x v="1"/>
    <n v="0.24173"/>
    <x v="9"/>
  </r>
  <r>
    <x v="3"/>
    <x v="36"/>
    <x v="0"/>
    <x v="1"/>
    <n v="0.60431999999999997"/>
    <x v="9"/>
  </r>
  <r>
    <x v="3"/>
    <x v="25"/>
    <x v="224"/>
    <x v="1"/>
    <n v="0.24173"/>
    <x v="9"/>
  </r>
  <r>
    <x v="3"/>
    <x v="25"/>
    <x v="0"/>
    <x v="1"/>
    <n v="0.60431999999999997"/>
    <x v="9"/>
  </r>
  <r>
    <x v="3"/>
    <x v="25"/>
    <x v="225"/>
    <x v="1"/>
    <n v="6.0429999999999998E-2"/>
    <x v="9"/>
  </r>
  <r>
    <x v="3"/>
    <x v="25"/>
    <x v="226"/>
    <x v="1"/>
    <n v="3.022E-2"/>
    <x v="9"/>
  </r>
  <r>
    <x v="3"/>
    <x v="26"/>
    <x v="224"/>
    <x v="1"/>
    <n v="0.24173"/>
    <x v="9"/>
  </r>
  <r>
    <x v="3"/>
    <x v="26"/>
    <x v="0"/>
    <x v="1"/>
    <n v="0.60431999999999997"/>
    <x v="9"/>
  </r>
  <r>
    <x v="3"/>
    <x v="26"/>
    <x v="225"/>
    <x v="1"/>
    <n v="6.0429999999999998E-2"/>
    <x v="9"/>
  </r>
  <r>
    <x v="3"/>
    <x v="26"/>
    <x v="226"/>
    <x v="1"/>
    <n v="3.022E-2"/>
    <x v="9"/>
  </r>
  <r>
    <x v="3"/>
    <x v="27"/>
    <x v="0"/>
    <x v="1"/>
    <n v="5.0000000000000001E-3"/>
    <x v="9"/>
  </r>
  <r>
    <x v="3"/>
    <x v="28"/>
    <x v="0"/>
    <x v="1"/>
    <n v="5.0000000000000001E-3"/>
    <x v="9"/>
  </r>
  <r>
    <x v="3"/>
    <x v="29"/>
    <x v="224"/>
    <x v="1"/>
    <n v="0.24173"/>
    <x v="9"/>
  </r>
  <r>
    <x v="3"/>
    <x v="29"/>
    <x v="0"/>
    <x v="1"/>
    <n v="0.60431999999999997"/>
    <x v="9"/>
  </r>
  <r>
    <x v="3"/>
    <x v="29"/>
    <x v="226"/>
    <x v="1"/>
    <n v="3.022E-2"/>
    <x v="9"/>
  </r>
  <r>
    <x v="3"/>
    <x v="29"/>
    <x v="227"/>
    <x v="1"/>
    <n v="1.209E-2"/>
    <x v="9"/>
  </r>
  <r>
    <x v="3"/>
    <x v="30"/>
    <x v="0"/>
    <x v="1"/>
    <n v="5.0000000000000001E-3"/>
    <x v="9"/>
  </r>
  <r>
    <x v="3"/>
    <x v="31"/>
    <x v="224"/>
    <x v="1"/>
    <n v="0.24173"/>
    <x v="9"/>
  </r>
  <r>
    <x v="3"/>
    <x v="31"/>
    <x v="0"/>
    <x v="1"/>
    <n v="0.60431999999999997"/>
    <x v="9"/>
  </r>
  <r>
    <x v="3"/>
    <x v="31"/>
    <x v="226"/>
    <x v="1"/>
    <n v="3.022E-2"/>
    <x v="9"/>
  </r>
  <r>
    <x v="3"/>
    <x v="31"/>
    <x v="227"/>
    <x v="1"/>
    <n v="1.209E-2"/>
    <x v="9"/>
  </r>
  <r>
    <x v="8"/>
    <x v="34"/>
    <x v="0"/>
    <x v="1"/>
    <n v="0.68591999999999997"/>
    <x v="9"/>
  </r>
  <r>
    <x v="8"/>
    <x v="124"/>
    <x v="0"/>
    <x v="1"/>
    <n v="0"/>
    <x v="9"/>
  </r>
  <r>
    <x v="8"/>
    <x v="33"/>
    <x v="228"/>
    <x v="1"/>
    <n v="0.34656999999999999"/>
    <x v="9"/>
  </r>
  <r>
    <x v="8"/>
    <x v="33"/>
    <x v="0"/>
    <x v="1"/>
    <n v="0.57762000000000002"/>
    <x v="9"/>
  </r>
  <r>
    <x v="8"/>
    <x v="16"/>
    <x v="0"/>
    <x v="1"/>
    <n v="0.68591999999999997"/>
    <x v="9"/>
  </r>
  <r>
    <x v="8"/>
    <x v="17"/>
    <x v="0"/>
    <x v="1"/>
    <n v="0.68591999999999997"/>
    <x v="9"/>
  </r>
  <r>
    <x v="8"/>
    <x v="35"/>
    <x v="0"/>
    <x v="1"/>
    <n v="0.68591999999999997"/>
    <x v="9"/>
  </r>
  <r>
    <x v="8"/>
    <x v="20"/>
    <x v="0"/>
    <x v="1"/>
    <n v="0.68591999999999997"/>
    <x v="9"/>
  </r>
  <r>
    <x v="8"/>
    <x v="36"/>
    <x v="0"/>
    <x v="1"/>
    <n v="3.61E-2"/>
    <x v="9"/>
  </r>
  <r>
    <x v="8"/>
    <x v="37"/>
    <x v="228"/>
    <x v="1"/>
    <n v="0.41155000000000003"/>
    <x v="9"/>
  </r>
  <r>
    <x v="8"/>
    <x v="37"/>
    <x v="0"/>
    <x v="1"/>
    <n v="0.68591999999999997"/>
    <x v="9"/>
  </r>
  <r>
    <x v="8"/>
    <x v="38"/>
    <x v="228"/>
    <x v="1"/>
    <n v="0.41155000000000003"/>
    <x v="9"/>
  </r>
  <r>
    <x v="8"/>
    <x v="38"/>
    <x v="0"/>
    <x v="1"/>
    <n v="0.68591999999999997"/>
    <x v="9"/>
  </r>
  <r>
    <x v="8"/>
    <x v="32"/>
    <x v="0"/>
    <x v="1"/>
    <n v="0.64981999999999995"/>
    <x v="9"/>
  </r>
  <r>
    <x v="11"/>
    <x v="34"/>
    <x v="0"/>
    <x v="1"/>
    <n v="8.3300000000000006E-3"/>
    <x v="9"/>
  </r>
  <r>
    <x v="11"/>
    <x v="124"/>
    <x v="0"/>
    <x v="1"/>
    <n v="0"/>
    <x v="9"/>
  </r>
  <r>
    <x v="11"/>
    <x v="33"/>
    <x v="0"/>
    <x v="1"/>
    <n v="0"/>
    <x v="9"/>
  </r>
  <r>
    <x v="11"/>
    <x v="16"/>
    <x v="0"/>
    <x v="1"/>
    <n v="0"/>
    <x v="9"/>
  </r>
  <r>
    <x v="11"/>
    <x v="17"/>
    <x v="0"/>
    <x v="1"/>
    <n v="0"/>
    <x v="9"/>
  </r>
  <r>
    <x v="11"/>
    <x v="35"/>
    <x v="0"/>
    <x v="1"/>
    <n v="0"/>
    <x v="9"/>
  </r>
  <r>
    <x v="11"/>
    <x v="20"/>
    <x v="0"/>
    <x v="1"/>
    <n v="0"/>
    <x v="9"/>
  </r>
  <r>
    <x v="11"/>
    <x v="36"/>
    <x v="0"/>
    <x v="1"/>
    <n v="0"/>
    <x v="9"/>
  </r>
  <r>
    <x v="11"/>
    <x v="40"/>
    <x v="0"/>
    <x v="1"/>
    <n v="0"/>
    <x v="9"/>
  </r>
  <r>
    <x v="11"/>
    <x v="37"/>
    <x v="0"/>
    <x v="1"/>
    <n v="0"/>
    <x v="9"/>
  </r>
  <r>
    <x v="11"/>
    <x v="29"/>
    <x v="0"/>
    <x v="1"/>
    <n v="0"/>
    <x v="9"/>
  </r>
  <r>
    <x v="11"/>
    <x v="30"/>
    <x v="0"/>
    <x v="1"/>
    <n v="0"/>
    <x v="9"/>
  </r>
  <r>
    <x v="11"/>
    <x v="38"/>
    <x v="0"/>
    <x v="1"/>
    <n v="0"/>
    <x v="9"/>
  </r>
  <r>
    <x v="11"/>
    <x v="41"/>
    <x v="0"/>
    <x v="1"/>
    <n v="0"/>
    <x v="9"/>
  </r>
  <r>
    <x v="11"/>
    <x v="42"/>
    <x v="0"/>
    <x v="1"/>
    <n v="0"/>
    <x v="9"/>
  </r>
  <r>
    <x v="11"/>
    <x v="43"/>
    <x v="0"/>
    <x v="1"/>
    <n v="0"/>
    <x v="9"/>
  </r>
  <r>
    <x v="11"/>
    <x v="0"/>
    <x v="0"/>
    <x v="1"/>
    <n v="0"/>
    <x v="9"/>
  </r>
  <r>
    <x v="11"/>
    <x v="1"/>
    <x v="0"/>
    <x v="1"/>
    <n v="0"/>
    <x v="9"/>
  </r>
  <r>
    <x v="11"/>
    <x v="2"/>
    <x v="0"/>
    <x v="1"/>
    <n v="0"/>
    <x v="9"/>
  </r>
  <r>
    <x v="11"/>
    <x v="3"/>
    <x v="0"/>
    <x v="1"/>
    <n v="0"/>
    <x v="9"/>
  </r>
  <r>
    <x v="11"/>
    <x v="4"/>
    <x v="0"/>
    <x v="1"/>
    <n v="0"/>
    <x v="9"/>
  </r>
  <r>
    <x v="11"/>
    <x v="5"/>
    <x v="0"/>
    <x v="1"/>
    <n v="0"/>
    <x v="9"/>
  </r>
  <r>
    <x v="12"/>
    <x v="34"/>
    <x v="0"/>
    <x v="1"/>
    <n v="4.3479999999999998E-2"/>
    <x v="9"/>
  </r>
  <r>
    <x v="12"/>
    <x v="124"/>
    <x v="0"/>
    <x v="1"/>
    <n v="0"/>
    <x v="9"/>
  </r>
  <r>
    <x v="12"/>
    <x v="33"/>
    <x v="0"/>
    <x v="1"/>
    <n v="4.3479999999999998E-2"/>
    <x v="9"/>
  </r>
  <r>
    <x v="12"/>
    <x v="44"/>
    <x v="44"/>
    <x v="1"/>
    <n v="0.18561"/>
    <x v="9"/>
  </r>
  <r>
    <x v="12"/>
    <x v="44"/>
    <x v="45"/>
    <x v="1"/>
    <n v="0"/>
    <x v="9"/>
  </r>
  <r>
    <x v="12"/>
    <x v="44"/>
    <x v="0"/>
    <x v="1"/>
    <n v="0.18561"/>
    <x v="9"/>
  </r>
  <r>
    <x v="12"/>
    <x v="16"/>
    <x v="0"/>
    <x v="1"/>
    <n v="4.3479999999999998E-2"/>
    <x v="9"/>
  </r>
  <r>
    <x v="12"/>
    <x v="17"/>
    <x v="0"/>
    <x v="1"/>
    <n v="4.3479999999999998E-2"/>
    <x v="9"/>
  </r>
  <r>
    <x v="12"/>
    <x v="35"/>
    <x v="0"/>
    <x v="1"/>
    <n v="4.3479999999999998E-2"/>
    <x v="9"/>
  </r>
  <r>
    <x v="12"/>
    <x v="20"/>
    <x v="0"/>
    <x v="1"/>
    <n v="4.3479999999999998E-2"/>
    <x v="9"/>
  </r>
  <r>
    <x v="12"/>
    <x v="36"/>
    <x v="0"/>
    <x v="1"/>
    <n v="4.3479999999999998E-2"/>
    <x v="9"/>
  </r>
  <r>
    <x v="12"/>
    <x v="24"/>
    <x v="0"/>
    <x v="1"/>
    <n v="0"/>
    <x v="9"/>
  </r>
  <r>
    <x v="12"/>
    <x v="40"/>
    <x v="0"/>
    <x v="1"/>
    <n v="0"/>
    <x v="9"/>
  </r>
  <r>
    <x v="12"/>
    <x v="37"/>
    <x v="0"/>
    <x v="1"/>
    <n v="4.3479999999999998E-2"/>
    <x v="9"/>
  </r>
  <r>
    <x v="12"/>
    <x v="38"/>
    <x v="0"/>
    <x v="1"/>
    <n v="4.3479999999999998E-2"/>
    <x v="9"/>
  </r>
  <r>
    <x v="12"/>
    <x v="41"/>
    <x v="229"/>
    <x v="1"/>
    <n v="4.2999999999999999E-4"/>
    <x v="9"/>
  </r>
  <r>
    <x v="12"/>
    <x v="41"/>
    <x v="0"/>
    <x v="1"/>
    <n v="8.6959999999999996E-2"/>
    <x v="9"/>
  </r>
  <r>
    <x v="12"/>
    <x v="45"/>
    <x v="0"/>
    <x v="1"/>
    <n v="2.2699999999999999E-3"/>
    <x v="9"/>
  </r>
  <r>
    <x v="12"/>
    <x v="42"/>
    <x v="229"/>
    <x v="1"/>
    <n v="4.2999999999999999E-4"/>
    <x v="9"/>
  </r>
  <r>
    <x v="12"/>
    <x v="42"/>
    <x v="0"/>
    <x v="1"/>
    <n v="8.6959999999999996E-2"/>
    <x v="9"/>
  </r>
  <r>
    <x v="12"/>
    <x v="46"/>
    <x v="229"/>
    <x v="1"/>
    <n v="4.2999999999999999E-4"/>
    <x v="9"/>
  </r>
  <r>
    <x v="12"/>
    <x v="46"/>
    <x v="0"/>
    <x v="1"/>
    <n v="8.6959999999999996E-2"/>
    <x v="9"/>
  </r>
  <r>
    <x v="12"/>
    <x v="43"/>
    <x v="229"/>
    <x v="1"/>
    <n v="4.2999999999999999E-4"/>
    <x v="9"/>
  </r>
  <r>
    <x v="12"/>
    <x v="43"/>
    <x v="0"/>
    <x v="1"/>
    <n v="8.6959999999999996E-2"/>
    <x v="9"/>
  </r>
  <r>
    <x v="12"/>
    <x v="47"/>
    <x v="229"/>
    <x v="1"/>
    <n v="4.2999999999999999E-4"/>
    <x v="9"/>
  </r>
  <r>
    <x v="12"/>
    <x v="47"/>
    <x v="0"/>
    <x v="1"/>
    <n v="8.6959999999999996E-2"/>
    <x v="9"/>
  </r>
  <r>
    <x v="12"/>
    <x v="48"/>
    <x v="229"/>
    <x v="1"/>
    <n v="4.2999999999999999E-4"/>
    <x v="9"/>
  </r>
  <r>
    <x v="12"/>
    <x v="48"/>
    <x v="0"/>
    <x v="1"/>
    <n v="8.6959999999999996E-2"/>
    <x v="9"/>
  </r>
  <r>
    <x v="12"/>
    <x v="0"/>
    <x v="229"/>
    <x v="1"/>
    <n v="4.2999999999999999E-4"/>
    <x v="9"/>
  </r>
  <r>
    <x v="12"/>
    <x v="0"/>
    <x v="0"/>
    <x v="1"/>
    <n v="8.6959999999999996E-2"/>
    <x v="9"/>
  </r>
  <r>
    <x v="12"/>
    <x v="1"/>
    <x v="229"/>
    <x v="1"/>
    <n v="4.2999999999999999E-4"/>
    <x v="9"/>
  </r>
  <r>
    <x v="12"/>
    <x v="1"/>
    <x v="0"/>
    <x v="1"/>
    <n v="8.6959999999999996E-2"/>
    <x v="9"/>
  </r>
  <r>
    <x v="12"/>
    <x v="2"/>
    <x v="229"/>
    <x v="1"/>
    <n v="4.2999999999999999E-4"/>
    <x v="9"/>
  </r>
  <r>
    <x v="12"/>
    <x v="2"/>
    <x v="0"/>
    <x v="1"/>
    <n v="8.6959999999999996E-2"/>
    <x v="9"/>
  </r>
  <r>
    <x v="12"/>
    <x v="3"/>
    <x v="229"/>
    <x v="1"/>
    <n v="4.2999999999999999E-4"/>
    <x v="9"/>
  </r>
  <r>
    <x v="12"/>
    <x v="3"/>
    <x v="0"/>
    <x v="1"/>
    <n v="8.6959999999999996E-2"/>
    <x v="9"/>
  </r>
  <r>
    <x v="12"/>
    <x v="4"/>
    <x v="229"/>
    <x v="1"/>
    <n v="4.2999999999999999E-4"/>
    <x v="9"/>
  </r>
  <r>
    <x v="12"/>
    <x v="4"/>
    <x v="0"/>
    <x v="1"/>
    <n v="8.6959999999999996E-2"/>
    <x v="9"/>
  </r>
  <r>
    <x v="12"/>
    <x v="5"/>
    <x v="229"/>
    <x v="1"/>
    <n v="4.2999999999999999E-4"/>
    <x v="9"/>
  </r>
  <r>
    <x v="12"/>
    <x v="5"/>
    <x v="0"/>
    <x v="1"/>
    <n v="8.6959999999999996E-2"/>
    <x v="9"/>
  </r>
  <r>
    <x v="14"/>
    <x v="34"/>
    <x v="223"/>
    <x v="1"/>
    <n v="0.10289"/>
    <x v="9"/>
  </r>
  <r>
    <x v="14"/>
    <x v="34"/>
    <x v="224"/>
    <x v="1"/>
    <n v="0.27437"/>
    <x v="9"/>
  </r>
  <r>
    <x v="14"/>
    <x v="34"/>
    <x v="230"/>
    <x v="1"/>
    <n v="0.41155000000000003"/>
    <x v="9"/>
  </r>
  <r>
    <x v="14"/>
    <x v="34"/>
    <x v="0"/>
    <x v="1"/>
    <n v="0.68591999999999997"/>
    <x v="9"/>
  </r>
  <r>
    <x v="14"/>
    <x v="124"/>
    <x v="0"/>
    <x v="1"/>
    <n v="0"/>
    <x v="9"/>
  </r>
  <r>
    <x v="14"/>
    <x v="33"/>
    <x v="230"/>
    <x v="1"/>
    <n v="0.38989000000000001"/>
    <x v="9"/>
  </r>
  <r>
    <x v="14"/>
    <x v="33"/>
    <x v="0"/>
    <x v="1"/>
    <n v="0.64981999999999995"/>
    <x v="9"/>
  </r>
  <r>
    <x v="14"/>
    <x v="16"/>
    <x v="223"/>
    <x v="1"/>
    <n v="0.10289"/>
    <x v="9"/>
  </r>
  <r>
    <x v="14"/>
    <x v="16"/>
    <x v="224"/>
    <x v="1"/>
    <n v="0.27437"/>
    <x v="9"/>
  </r>
  <r>
    <x v="14"/>
    <x v="16"/>
    <x v="230"/>
    <x v="1"/>
    <n v="0.41155000000000003"/>
    <x v="9"/>
  </r>
  <r>
    <x v="14"/>
    <x v="16"/>
    <x v="0"/>
    <x v="1"/>
    <n v="0.68591999999999997"/>
    <x v="9"/>
  </r>
  <r>
    <x v="14"/>
    <x v="17"/>
    <x v="223"/>
    <x v="1"/>
    <n v="0.10289"/>
    <x v="9"/>
  </r>
  <r>
    <x v="14"/>
    <x v="17"/>
    <x v="224"/>
    <x v="1"/>
    <n v="0.27437"/>
    <x v="9"/>
  </r>
  <r>
    <x v="14"/>
    <x v="17"/>
    <x v="230"/>
    <x v="1"/>
    <n v="0.41155000000000003"/>
    <x v="9"/>
  </r>
  <r>
    <x v="14"/>
    <x v="17"/>
    <x v="0"/>
    <x v="1"/>
    <n v="0.68591999999999997"/>
    <x v="9"/>
  </r>
  <r>
    <x v="14"/>
    <x v="18"/>
    <x v="223"/>
    <x v="1"/>
    <n v="0.10289"/>
    <x v="9"/>
  </r>
  <r>
    <x v="14"/>
    <x v="18"/>
    <x v="224"/>
    <x v="1"/>
    <n v="0.27437"/>
    <x v="9"/>
  </r>
  <r>
    <x v="14"/>
    <x v="18"/>
    <x v="230"/>
    <x v="1"/>
    <n v="0.41155000000000003"/>
    <x v="9"/>
  </r>
  <r>
    <x v="14"/>
    <x v="18"/>
    <x v="0"/>
    <x v="1"/>
    <n v="0.68591999999999997"/>
    <x v="9"/>
  </r>
  <r>
    <x v="14"/>
    <x v="19"/>
    <x v="223"/>
    <x v="1"/>
    <n v="0.10289"/>
    <x v="9"/>
  </r>
  <r>
    <x v="14"/>
    <x v="19"/>
    <x v="224"/>
    <x v="1"/>
    <n v="0.27437"/>
    <x v="9"/>
  </r>
  <r>
    <x v="14"/>
    <x v="19"/>
    <x v="230"/>
    <x v="1"/>
    <n v="0.41155000000000003"/>
    <x v="9"/>
  </r>
  <r>
    <x v="14"/>
    <x v="19"/>
    <x v="0"/>
    <x v="1"/>
    <n v="0.68591999999999997"/>
    <x v="9"/>
  </r>
  <r>
    <x v="14"/>
    <x v="20"/>
    <x v="223"/>
    <x v="1"/>
    <n v="0.10289"/>
    <x v="9"/>
  </r>
  <r>
    <x v="14"/>
    <x v="20"/>
    <x v="224"/>
    <x v="1"/>
    <n v="0.27437"/>
    <x v="9"/>
  </r>
  <r>
    <x v="14"/>
    <x v="20"/>
    <x v="230"/>
    <x v="1"/>
    <n v="0.41155000000000003"/>
    <x v="9"/>
  </r>
  <r>
    <x v="14"/>
    <x v="20"/>
    <x v="0"/>
    <x v="1"/>
    <n v="0.68591999999999997"/>
    <x v="9"/>
  </r>
  <r>
    <x v="14"/>
    <x v="36"/>
    <x v="223"/>
    <x v="1"/>
    <n v="0.10289"/>
    <x v="9"/>
  </r>
  <r>
    <x v="14"/>
    <x v="36"/>
    <x v="224"/>
    <x v="1"/>
    <n v="0.27437"/>
    <x v="9"/>
  </r>
  <r>
    <x v="14"/>
    <x v="36"/>
    <x v="230"/>
    <x v="1"/>
    <n v="0.41155000000000003"/>
    <x v="9"/>
  </r>
  <r>
    <x v="14"/>
    <x v="36"/>
    <x v="0"/>
    <x v="1"/>
    <n v="0.68591999999999997"/>
    <x v="9"/>
  </r>
  <r>
    <x v="14"/>
    <x v="25"/>
    <x v="224"/>
    <x v="1"/>
    <n v="0.22498000000000001"/>
    <x v="9"/>
  </r>
  <r>
    <x v="14"/>
    <x v="25"/>
    <x v="230"/>
    <x v="1"/>
    <n v="0.41155000000000003"/>
    <x v="9"/>
  </r>
  <r>
    <x v="14"/>
    <x v="25"/>
    <x v="0"/>
    <x v="1"/>
    <n v="0.56245000000000001"/>
    <x v="9"/>
  </r>
  <r>
    <x v="14"/>
    <x v="25"/>
    <x v="225"/>
    <x v="1"/>
    <n v="5.6250000000000001E-2"/>
    <x v="9"/>
  </r>
  <r>
    <x v="14"/>
    <x v="25"/>
    <x v="226"/>
    <x v="1"/>
    <n v="2.8119999999999999E-2"/>
    <x v="9"/>
  </r>
  <r>
    <x v="14"/>
    <x v="26"/>
    <x v="224"/>
    <x v="1"/>
    <n v="0.22498000000000001"/>
    <x v="9"/>
  </r>
  <r>
    <x v="14"/>
    <x v="26"/>
    <x v="230"/>
    <x v="1"/>
    <n v="0.41155000000000003"/>
    <x v="9"/>
  </r>
  <r>
    <x v="14"/>
    <x v="26"/>
    <x v="0"/>
    <x v="1"/>
    <n v="0.56245000000000001"/>
    <x v="9"/>
  </r>
  <r>
    <x v="14"/>
    <x v="26"/>
    <x v="225"/>
    <x v="1"/>
    <n v="5.6250000000000001E-2"/>
    <x v="9"/>
  </r>
  <r>
    <x v="14"/>
    <x v="26"/>
    <x v="226"/>
    <x v="1"/>
    <n v="2.8119999999999999E-2"/>
    <x v="9"/>
  </r>
  <r>
    <x v="14"/>
    <x v="27"/>
    <x v="0"/>
    <x v="1"/>
    <n v="5.0000000000000001E-3"/>
    <x v="9"/>
  </r>
  <r>
    <x v="14"/>
    <x v="28"/>
    <x v="0"/>
    <x v="1"/>
    <n v="5.0000000000000001E-3"/>
    <x v="9"/>
  </r>
  <r>
    <x v="14"/>
    <x v="29"/>
    <x v="224"/>
    <x v="1"/>
    <n v="0.22498000000000001"/>
    <x v="9"/>
  </r>
  <r>
    <x v="14"/>
    <x v="29"/>
    <x v="230"/>
    <x v="1"/>
    <n v="0.41155000000000003"/>
    <x v="9"/>
  </r>
  <r>
    <x v="14"/>
    <x v="29"/>
    <x v="0"/>
    <x v="1"/>
    <n v="0.56245000000000001"/>
    <x v="9"/>
  </r>
  <r>
    <x v="14"/>
    <x v="29"/>
    <x v="226"/>
    <x v="1"/>
    <n v="2.8119999999999999E-2"/>
    <x v="9"/>
  </r>
  <r>
    <x v="14"/>
    <x v="29"/>
    <x v="227"/>
    <x v="1"/>
    <n v="1.125E-2"/>
    <x v="9"/>
  </r>
  <r>
    <x v="14"/>
    <x v="30"/>
    <x v="0"/>
    <x v="1"/>
    <n v="5.0000000000000001E-3"/>
    <x v="9"/>
  </r>
  <r>
    <x v="14"/>
    <x v="31"/>
    <x v="224"/>
    <x v="1"/>
    <n v="0.22498000000000001"/>
    <x v="9"/>
  </r>
  <r>
    <x v="14"/>
    <x v="31"/>
    <x v="230"/>
    <x v="1"/>
    <n v="0.41155000000000003"/>
    <x v="9"/>
  </r>
  <r>
    <x v="14"/>
    <x v="31"/>
    <x v="0"/>
    <x v="1"/>
    <n v="0.56245000000000001"/>
    <x v="9"/>
  </r>
  <r>
    <x v="14"/>
    <x v="31"/>
    <x v="226"/>
    <x v="1"/>
    <n v="2.8119999999999999E-2"/>
    <x v="9"/>
  </r>
  <r>
    <x v="14"/>
    <x v="31"/>
    <x v="227"/>
    <x v="1"/>
    <n v="1.125E-2"/>
    <x v="9"/>
  </r>
  <r>
    <x v="14"/>
    <x v="32"/>
    <x v="230"/>
    <x v="1"/>
    <n v="0.38989000000000001"/>
    <x v="9"/>
  </r>
  <r>
    <x v="14"/>
    <x v="32"/>
    <x v="0"/>
    <x v="1"/>
    <n v="0.64981999999999995"/>
    <x v="9"/>
  </r>
  <r>
    <x v="15"/>
    <x v="34"/>
    <x v="223"/>
    <x v="1"/>
    <n v="0.10289"/>
    <x v="9"/>
  </r>
  <r>
    <x v="15"/>
    <x v="34"/>
    <x v="224"/>
    <x v="1"/>
    <n v="0.27437"/>
    <x v="9"/>
  </r>
  <r>
    <x v="15"/>
    <x v="34"/>
    <x v="230"/>
    <x v="1"/>
    <n v="0.41155000000000003"/>
    <x v="9"/>
  </r>
  <r>
    <x v="15"/>
    <x v="34"/>
    <x v="0"/>
    <x v="1"/>
    <n v="0.68591999999999997"/>
    <x v="9"/>
  </r>
  <r>
    <x v="15"/>
    <x v="124"/>
    <x v="0"/>
    <x v="1"/>
    <n v="0"/>
    <x v="9"/>
  </r>
  <r>
    <x v="15"/>
    <x v="33"/>
    <x v="230"/>
    <x v="1"/>
    <n v="0.38989000000000001"/>
    <x v="9"/>
  </r>
  <r>
    <x v="15"/>
    <x v="33"/>
    <x v="0"/>
    <x v="1"/>
    <n v="0.64981999999999995"/>
    <x v="9"/>
  </r>
  <r>
    <x v="15"/>
    <x v="16"/>
    <x v="223"/>
    <x v="1"/>
    <n v="0.10289"/>
    <x v="9"/>
  </r>
  <r>
    <x v="15"/>
    <x v="16"/>
    <x v="224"/>
    <x v="1"/>
    <n v="0.27437"/>
    <x v="9"/>
  </r>
  <r>
    <x v="15"/>
    <x v="16"/>
    <x v="230"/>
    <x v="1"/>
    <n v="0.41155000000000003"/>
    <x v="9"/>
  </r>
  <r>
    <x v="15"/>
    <x v="16"/>
    <x v="0"/>
    <x v="1"/>
    <n v="0.68591999999999997"/>
    <x v="9"/>
  </r>
  <r>
    <x v="15"/>
    <x v="17"/>
    <x v="223"/>
    <x v="1"/>
    <n v="0.10289"/>
    <x v="9"/>
  </r>
  <r>
    <x v="15"/>
    <x v="17"/>
    <x v="224"/>
    <x v="1"/>
    <n v="0.27437"/>
    <x v="9"/>
  </r>
  <r>
    <x v="15"/>
    <x v="17"/>
    <x v="230"/>
    <x v="1"/>
    <n v="0.41155000000000003"/>
    <x v="9"/>
  </r>
  <r>
    <x v="15"/>
    <x v="17"/>
    <x v="0"/>
    <x v="1"/>
    <n v="0.68591999999999997"/>
    <x v="9"/>
  </r>
  <r>
    <x v="15"/>
    <x v="18"/>
    <x v="223"/>
    <x v="1"/>
    <n v="0.10289"/>
    <x v="9"/>
  </r>
  <r>
    <x v="15"/>
    <x v="18"/>
    <x v="224"/>
    <x v="1"/>
    <n v="0.27437"/>
    <x v="9"/>
  </r>
  <r>
    <x v="15"/>
    <x v="18"/>
    <x v="230"/>
    <x v="1"/>
    <n v="0.41155000000000003"/>
    <x v="9"/>
  </r>
  <r>
    <x v="15"/>
    <x v="18"/>
    <x v="0"/>
    <x v="1"/>
    <n v="0.68591999999999997"/>
    <x v="9"/>
  </r>
  <r>
    <x v="15"/>
    <x v="19"/>
    <x v="223"/>
    <x v="1"/>
    <n v="0.10289"/>
    <x v="9"/>
  </r>
  <r>
    <x v="15"/>
    <x v="19"/>
    <x v="224"/>
    <x v="1"/>
    <n v="0.27437"/>
    <x v="9"/>
  </r>
  <r>
    <x v="15"/>
    <x v="19"/>
    <x v="230"/>
    <x v="1"/>
    <n v="0.41155000000000003"/>
    <x v="9"/>
  </r>
  <r>
    <x v="15"/>
    <x v="19"/>
    <x v="0"/>
    <x v="1"/>
    <n v="0.68591999999999997"/>
    <x v="9"/>
  </r>
  <r>
    <x v="15"/>
    <x v="20"/>
    <x v="223"/>
    <x v="1"/>
    <n v="0.10289"/>
    <x v="9"/>
  </r>
  <r>
    <x v="15"/>
    <x v="20"/>
    <x v="224"/>
    <x v="1"/>
    <n v="0.27437"/>
    <x v="9"/>
  </r>
  <r>
    <x v="15"/>
    <x v="20"/>
    <x v="230"/>
    <x v="1"/>
    <n v="0.41155000000000003"/>
    <x v="9"/>
  </r>
  <r>
    <x v="15"/>
    <x v="20"/>
    <x v="0"/>
    <x v="1"/>
    <n v="0.68591999999999997"/>
    <x v="9"/>
  </r>
  <r>
    <x v="15"/>
    <x v="36"/>
    <x v="223"/>
    <x v="1"/>
    <n v="0.10289"/>
    <x v="9"/>
  </r>
  <r>
    <x v="15"/>
    <x v="36"/>
    <x v="224"/>
    <x v="1"/>
    <n v="0.27437"/>
    <x v="9"/>
  </r>
  <r>
    <x v="15"/>
    <x v="36"/>
    <x v="230"/>
    <x v="1"/>
    <n v="0.41155000000000003"/>
    <x v="9"/>
  </r>
  <r>
    <x v="15"/>
    <x v="36"/>
    <x v="0"/>
    <x v="1"/>
    <n v="0.68591999999999997"/>
    <x v="9"/>
  </r>
  <r>
    <x v="15"/>
    <x v="25"/>
    <x v="224"/>
    <x v="1"/>
    <n v="0.27437"/>
    <x v="9"/>
  </r>
  <r>
    <x v="15"/>
    <x v="25"/>
    <x v="230"/>
    <x v="1"/>
    <n v="0.41155000000000003"/>
    <x v="9"/>
  </r>
  <r>
    <x v="15"/>
    <x v="25"/>
    <x v="0"/>
    <x v="1"/>
    <n v="0.68591999999999997"/>
    <x v="9"/>
  </r>
  <r>
    <x v="15"/>
    <x v="25"/>
    <x v="225"/>
    <x v="1"/>
    <n v="6.8589999999999998E-2"/>
    <x v="9"/>
  </r>
  <r>
    <x v="15"/>
    <x v="25"/>
    <x v="226"/>
    <x v="1"/>
    <n v="3.4299999999999997E-2"/>
    <x v="9"/>
  </r>
  <r>
    <x v="15"/>
    <x v="26"/>
    <x v="224"/>
    <x v="1"/>
    <n v="0.27437"/>
    <x v="9"/>
  </r>
  <r>
    <x v="15"/>
    <x v="26"/>
    <x v="230"/>
    <x v="1"/>
    <n v="0.41155000000000003"/>
    <x v="9"/>
  </r>
  <r>
    <x v="15"/>
    <x v="26"/>
    <x v="0"/>
    <x v="1"/>
    <n v="0.68591999999999997"/>
    <x v="9"/>
  </r>
  <r>
    <x v="15"/>
    <x v="26"/>
    <x v="225"/>
    <x v="1"/>
    <n v="6.8589999999999998E-2"/>
    <x v="9"/>
  </r>
  <r>
    <x v="15"/>
    <x v="26"/>
    <x v="226"/>
    <x v="1"/>
    <n v="3.4299999999999997E-2"/>
    <x v="9"/>
  </r>
  <r>
    <x v="15"/>
    <x v="27"/>
    <x v="0"/>
    <x v="1"/>
    <n v="5.0000000000000001E-3"/>
    <x v="9"/>
  </r>
  <r>
    <x v="15"/>
    <x v="28"/>
    <x v="0"/>
    <x v="1"/>
    <n v="5.0000000000000001E-3"/>
    <x v="9"/>
  </r>
  <r>
    <x v="15"/>
    <x v="29"/>
    <x v="224"/>
    <x v="1"/>
    <n v="0.27437"/>
    <x v="9"/>
  </r>
  <r>
    <x v="15"/>
    <x v="29"/>
    <x v="230"/>
    <x v="1"/>
    <n v="0.41155000000000003"/>
    <x v="9"/>
  </r>
  <r>
    <x v="15"/>
    <x v="29"/>
    <x v="0"/>
    <x v="1"/>
    <n v="0.68591999999999997"/>
    <x v="9"/>
  </r>
  <r>
    <x v="15"/>
    <x v="29"/>
    <x v="226"/>
    <x v="1"/>
    <n v="3.4299999999999997E-2"/>
    <x v="9"/>
  </r>
  <r>
    <x v="15"/>
    <x v="29"/>
    <x v="227"/>
    <x v="1"/>
    <n v="1.372E-2"/>
    <x v="9"/>
  </r>
  <r>
    <x v="15"/>
    <x v="30"/>
    <x v="0"/>
    <x v="1"/>
    <n v="5.0000000000000001E-3"/>
    <x v="9"/>
  </r>
  <r>
    <x v="15"/>
    <x v="31"/>
    <x v="224"/>
    <x v="1"/>
    <n v="0.27437"/>
    <x v="9"/>
  </r>
  <r>
    <x v="15"/>
    <x v="31"/>
    <x v="230"/>
    <x v="1"/>
    <n v="0.41155000000000003"/>
    <x v="9"/>
  </r>
  <r>
    <x v="15"/>
    <x v="31"/>
    <x v="0"/>
    <x v="1"/>
    <n v="0.68591999999999997"/>
    <x v="9"/>
  </r>
  <r>
    <x v="15"/>
    <x v="31"/>
    <x v="226"/>
    <x v="1"/>
    <n v="3.4299999999999997E-2"/>
    <x v="9"/>
  </r>
  <r>
    <x v="15"/>
    <x v="31"/>
    <x v="227"/>
    <x v="1"/>
    <n v="1.372E-2"/>
    <x v="9"/>
  </r>
  <r>
    <x v="15"/>
    <x v="32"/>
    <x v="230"/>
    <x v="1"/>
    <n v="0.38989000000000001"/>
    <x v="9"/>
  </r>
  <r>
    <x v="15"/>
    <x v="32"/>
    <x v="0"/>
    <x v="1"/>
    <n v="0.64981999999999995"/>
    <x v="9"/>
  </r>
  <r>
    <x v="16"/>
    <x v="34"/>
    <x v="223"/>
    <x v="1"/>
    <n v="0.10289"/>
    <x v="9"/>
  </r>
  <r>
    <x v="16"/>
    <x v="34"/>
    <x v="224"/>
    <x v="1"/>
    <n v="0.27437"/>
    <x v="9"/>
  </r>
  <r>
    <x v="16"/>
    <x v="34"/>
    <x v="230"/>
    <x v="1"/>
    <n v="0.41155000000000003"/>
    <x v="9"/>
  </r>
  <r>
    <x v="16"/>
    <x v="34"/>
    <x v="0"/>
    <x v="1"/>
    <n v="0.68591999999999997"/>
    <x v="9"/>
  </r>
  <r>
    <x v="16"/>
    <x v="124"/>
    <x v="0"/>
    <x v="1"/>
    <n v="0"/>
    <x v="9"/>
  </r>
  <r>
    <x v="16"/>
    <x v="33"/>
    <x v="230"/>
    <x v="1"/>
    <n v="0.38989000000000001"/>
    <x v="9"/>
  </r>
  <r>
    <x v="16"/>
    <x v="33"/>
    <x v="0"/>
    <x v="1"/>
    <n v="0.64981999999999995"/>
    <x v="9"/>
  </r>
  <r>
    <x v="16"/>
    <x v="16"/>
    <x v="223"/>
    <x v="1"/>
    <n v="0.10289"/>
    <x v="9"/>
  </r>
  <r>
    <x v="16"/>
    <x v="16"/>
    <x v="224"/>
    <x v="1"/>
    <n v="0.27437"/>
    <x v="9"/>
  </r>
  <r>
    <x v="16"/>
    <x v="16"/>
    <x v="230"/>
    <x v="1"/>
    <n v="0.41155000000000003"/>
    <x v="9"/>
  </r>
  <r>
    <x v="16"/>
    <x v="16"/>
    <x v="0"/>
    <x v="1"/>
    <n v="0.68591999999999997"/>
    <x v="9"/>
  </r>
  <r>
    <x v="16"/>
    <x v="17"/>
    <x v="223"/>
    <x v="1"/>
    <n v="0.10289"/>
    <x v="9"/>
  </r>
  <r>
    <x v="16"/>
    <x v="17"/>
    <x v="224"/>
    <x v="1"/>
    <n v="0.27437"/>
    <x v="9"/>
  </r>
  <r>
    <x v="16"/>
    <x v="17"/>
    <x v="230"/>
    <x v="1"/>
    <n v="0.41155000000000003"/>
    <x v="9"/>
  </r>
  <r>
    <x v="16"/>
    <x v="17"/>
    <x v="0"/>
    <x v="1"/>
    <n v="0.68591999999999997"/>
    <x v="9"/>
  </r>
  <r>
    <x v="16"/>
    <x v="18"/>
    <x v="223"/>
    <x v="1"/>
    <n v="0.10289"/>
    <x v="9"/>
  </r>
  <r>
    <x v="16"/>
    <x v="18"/>
    <x v="224"/>
    <x v="1"/>
    <n v="0.27437"/>
    <x v="9"/>
  </r>
  <r>
    <x v="16"/>
    <x v="18"/>
    <x v="230"/>
    <x v="1"/>
    <n v="0.41155000000000003"/>
    <x v="9"/>
  </r>
  <r>
    <x v="16"/>
    <x v="18"/>
    <x v="0"/>
    <x v="1"/>
    <n v="0.68591999999999997"/>
    <x v="9"/>
  </r>
  <r>
    <x v="16"/>
    <x v="19"/>
    <x v="223"/>
    <x v="1"/>
    <n v="0.10289"/>
    <x v="9"/>
  </r>
  <r>
    <x v="16"/>
    <x v="19"/>
    <x v="224"/>
    <x v="1"/>
    <n v="0.27437"/>
    <x v="9"/>
  </r>
  <r>
    <x v="16"/>
    <x v="19"/>
    <x v="230"/>
    <x v="1"/>
    <n v="0.41155000000000003"/>
    <x v="9"/>
  </r>
  <r>
    <x v="16"/>
    <x v="19"/>
    <x v="0"/>
    <x v="1"/>
    <n v="0.68591999999999997"/>
    <x v="9"/>
  </r>
  <r>
    <x v="16"/>
    <x v="20"/>
    <x v="223"/>
    <x v="1"/>
    <n v="0.10289"/>
    <x v="9"/>
  </r>
  <r>
    <x v="16"/>
    <x v="20"/>
    <x v="224"/>
    <x v="1"/>
    <n v="0.27437"/>
    <x v="9"/>
  </r>
  <r>
    <x v="16"/>
    <x v="20"/>
    <x v="230"/>
    <x v="1"/>
    <n v="0.41155000000000003"/>
    <x v="9"/>
  </r>
  <r>
    <x v="16"/>
    <x v="20"/>
    <x v="0"/>
    <x v="1"/>
    <n v="0.68591999999999997"/>
    <x v="9"/>
  </r>
  <r>
    <x v="16"/>
    <x v="36"/>
    <x v="223"/>
    <x v="1"/>
    <n v="0.10289"/>
    <x v="9"/>
  </r>
  <r>
    <x v="16"/>
    <x v="36"/>
    <x v="224"/>
    <x v="1"/>
    <n v="0.27437"/>
    <x v="9"/>
  </r>
  <r>
    <x v="16"/>
    <x v="36"/>
    <x v="230"/>
    <x v="1"/>
    <n v="0.41155000000000003"/>
    <x v="9"/>
  </r>
  <r>
    <x v="16"/>
    <x v="36"/>
    <x v="0"/>
    <x v="1"/>
    <n v="0.68591999999999997"/>
    <x v="9"/>
  </r>
  <r>
    <x v="16"/>
    <x v="25"/>
    <x v="224"/>
    <x v="1"/>
    <n v="0.27437"/>
    <x v="9"/>
  </r>
  <r>
    <x v="16"/>
    <x v="25"/>
    <x v="230"/>
    <x v="1"/>
    <n v="0.41155000000000003"/>
    <x v="9"/>
  </r>
  <r>
    <x v="16"/>
    <x v="25"/>
    <x v="0"/>
    <x v="1"/>
    <n v="0.68591999999999997"/>
    <x v="9"/>
  </r>
  <r>
    <x v="16"/>
    <x v="25"/>
    <x v="225"/>
    <x v="1"/>
    <n v="6.8589999999999998E-2"/>
    <x v="9"/>
  </r>
  <r>
    <x v="16"/>
    <x v="25"/>
    <x v="226"/>
    <x v="1"/>
    <n v="3.4299999999999997E-2"/>
    <x v="9"/>
  </r>
  <r>
    <x v="16"/>
    <x v="26"/>
    <x v="224"/>
    <x v="1"/>
    <n v="0.27437"/>
    <x v="9"/>
  </r>
  <r>
    <x v="16"/>
    <x v="26"/>
    <x v="230"/>
    <x v="1"/>
    <n v="0.41155000000000003"/>
    <x v="9"/>
  </r>
  <r>
    <x v="16"/>
    <x v="26"/>
    <x v="0"/>
    <x v="1"/>
    <n v="0.68591999999999997"/>
    <x v="9"/>
  </r>
  <r>
    <x v="16"/>
    <x v="26"/>
    <x v="225"/>
    <x v="1"/>
    <n v="6.8589999999999998E-2"/>
    <x v="9"/>
  </r>
  <r>
    <x v="16"/>
    <x v="26"/>
    <x v="226"/>
    <x v="1"/>
    <n v="3.4299999999999997E-2"/>
    <x v="9"/>
  </r>
  <r>
    <x v="16"/>
    <x v="27"/>
    <x v="0"/>
    <x v="1"/>
    <n v="5.0000000000000001E-3"/>
    <x v="9"/>
  </r>
  <r>
    <x v="16"/>
    <x v="28"/>
    <x v="0"/>
    <x v="1"/>
    <n v="5.0000000000000001E-3"/>
    <x v="9"/>
  </r>
  <r>
    <x v="16"/>
    <x v="29"/>
    <x v="224"/>
    <x v="1"/>
    <n v="0.27437"/>
    <x v="9"/>
  </r>
  <r>
    <x v="16"/>
    <x v="29"/>
    <x v="230"/>
    <x v="1"/>
    <n v="0.41155000000000003"/>
    <x v="9"/>
  </r>
  <r>
    <x v="16"/>
    <x v="29"/>
    <x v="0"/>
    <x v="1"/>
    <n v="0.68591999999999997"/>
    <x v="9"/>
  </r>
  <r>
    <x v="16"/>
    <x v="29"/>
    <x v="226"/>
    <x v="1"/>
    <n v="3.4299999999999997E-2"/>
    <x v="9"/>
  </r>
  <r>
    <x v="16"/>
    <x v="29"/>
    <x v="227"/>
    <x v="1"/>
    <n v="1.372E-2"/>
    <x v="9"/>
  </r>
  <r>
    <x v="16"/>
    <x v="30"/>
    <x v="0"/>
    <x v="1"/>
    <n v="5.0000000000000001E-3"/>
    <x v="9"/>
  </r>
  <r>
    <x v="16"/>
    <x v="31"/>
    <x v="224"/>
    <x v="1"/>
    <n v="0.27437"/>
    <x v="9"/>
  </r>
  <r>
    <x v="16"/>
    <x v="31"/>
    <x v="230"/>
    <x v="1"/>
    <n v="0.41155000000000003"/>
    <x v="9"/>
  </r>
  <r>
    <x v="16"/>
    <x v="31"/>
    <x v="0"/>
    <x v="1"/>
    <n v="0.68591999999999997"/>
    <x v="9"/>
  </r>
  <r>
    <x v="16"/>
    <x v="31"/>
    <x v="226"/>
    <x v="1"/>
    <n v="3.4299999999999997E-2"/>
    <x v="9"/>
  </r>
  <r>
    <x v="16"/>
    <x v="31"/>
    <x v="227"/>
    <x v="1"/>
    <n v="1.372E-2"/>
    <x v="9"/>
  </r>
  <r>
    <x v="16"/>
    <x v="32"/>
    <x v="230"/>
    <x v="1"/>
    <n v="0.38989000000000001"/>
    <x v="9"/>
  </r>
  <r>
    <x v="16"/>
    <x v="32"/>
    <x v="0"/>
    <x v="1"/>
    <n v="0.64981999999999995"/>
    <x v="9"/>
  </r>
  <r>
    <x v="17"/>
    <x v="34"/>
    <x v="223"/>
    <x v="1"/>
    <n v="0.28499999999999998"/>
    <x v="9"/>
  </r>
  <r>
    <x v="17"/>
    <x v="34"/>
    <x v="231"/>
    <x v="1"/>
    <n v="0.3"/>
    <x v="9"/>
  </r>
  <r>
    <x v="17"/>
    <x v="34"/>
    <x v="0"/>
    <x v="1"/>
    <n v="1.9"/>
    <x v="9"/>
  </r>
  <r>
    <x v="17"/>
    <x v="34"/>
    <x v="227"/>
    <x v="1"/>
    <n v="3.7999999999999999E-2"/>
    <x v="9"/>
  </r>
  <r>
    <x v="17"/>
    <x v="124"/>
    <x v="0"/>
    <x v="1"/>
    <n v="0"/>
    <x v="9"/>
  </r>
  <r>
    <x v="17"/>
    <x v="33"/>
    <x v="231"/>
    <x v="1"/>
    <n v="0.28915999999999997"/>
    <x v="9"/>
  </r>
  <r>
    <x v="17"/>
    <x v="33"/>
    <x v="0"/>
    <x v="1"/>
    <n v="1.8313299999999999"/>
    <x v="9"/>
  </r>
  <r>
    <x v="17"/>
    <x v="16"/>
    <x v="223"/>
    <x v="1"/>
    <n v="0.28499999999999998"/>
    <x v="9"/>
  </r>
  <r>
    <x v="17"/>
    <x v="16"/>
    <x v="231"/>
    <x v="1"/>
    <n v="0.3"/>
    <x v="9"/>
  </r>
  <r>
    <x v="17"/>
    <x v="16"/>
    <x v="0"/>
    <x v="1"/>
    <n v="1.9"/>
    <x v="9"/>
  </r>
  <r>
    <x v="17"/>
    <x v="17"/>
    <x v="223"/>
    <x v="1"/>
    <n v="0.28499999999999998"/>
    <x v="9"/>
  </r>
  <r>
    <x v="17"/>
    <x v="17"/>
    <x v="231"/>
    <x v="1"/>
    <n v="0.3"/>
    <x v="9"/>
  </r>
  <r>
    <x v="17"/>
    <x v="17"/>
    <x v="0"/>
    <x v="1"/>
    <n v="1.9"/>
    <x v="9"/>
  </r>
  <r>
    <x v="17"/>
    <x v="35"/>
    <x v="223"/>
    <x v="1"/>
    <n v="0.28499999999999998"/>
    <x v="9"/>
  </r>
  <r>
    <x v="17"/>
    <x v="35"/>
    <x v="231"/>
    <x v="1"/>
    <n v="0.3"/>
    <x v="9"/>
  </r>
  <r>
    <x v="17"/>
    <x v="35"/>
    <x v="0"/>
    <x v="1"/>
    <n v="1.9"/>
    <x v="9"/>
  </r>
  <r>
    <x v="17"/>
    <x v="20"/>
    <x v="223"/>
    <x v="1"/>
    <n v="0.28499999999999998"/>
    <x v="9"/>
  </r>
  <r>
    <x v="17"/>
    <x v="20"/>
    <x v="231"/>
    <x v="1"/>
    <n v="0.3"/>
    <x v="9"/>
  </r>
  <r>
    <x v="17"/>
    <x v="20"/>
    <x v="0"/>
    <x v="1"/>
    <n v="1.9"/>
    <x v="9"/>
  </r>
  <r>
    <x v="17"/>
    <x v="36"/>
    <x v="223"/>
    <x v="1"/>
    <n v="0.28499999999999998"/>
    <x v="9"/>
  </r>
  <r>
    <x v="17"/>
    <x v="36"/>
    <x v="231"/>
    <x v="1"/>
    <n v="0.3"/>
    <x v="9"/>
  </r>
  <r>
    <x v="17"/>
    <x v="36"/>
    <x v="0"/>
    <x v="1"/>
    <n v="1.9"/>
    <x v="9"/>
  </r>
  <r>
    <x v="17"/>
    <x v="40"/>
    <x v="232"/>
    <x v="1"/>
    <n v="4.53E-2"/>
    <x v="9"/>
  </r>
  <r>
    <x v="17"/>
    <x v="40"/>
    <x v="231"/>
    <x v="1"/>
    <n v="0.28915999999999997"/>
    <x v="9"/>
  </r>
  <r>
    <x v="17"/>
    <x v="40"/>
    <x v="0"/>
    <x v="1"/>
    <n v="1.8313299999999999"/>
    <x v="9"/>
  </r>
  <r>
    <x v="17"/>
    <x v="37"/>
    <x v="231"/>
    <x v="1"/>
    <n v="0.3"/>
    <x v="9"/>
  </r>
  <r>
    <x v="17"/>
    <x v="37"/>
    <x v="0"/>
    <x v="1"/>
    <n v="1.9"/>
    <x v="9"/>
  </r>
  <r>
    <x v="17"/>
    <x v="37"/>
    <x v="225"/>
    <x v="1"/>
    <n v="0.19"/>
    <x v="9"/>
  </r>
  <r>
    <x v="17"/>
    <x v="37"/>
    <x v="226"/>
    <x v="1"/>
    <n v="9.5000000000000001E-2"/>
    <x v="9"/>
  </r>
  <r>
    <x v="17"/>
    <x v="27"/>
    <x v="0"/>
    <x v="1"/>
    <n v="5.0000000000000001E-3"/>
    <x v="9"/>
  </r>
  <r>
    <x v="17"/>
    <x v="38"/>
    <x v="231"/>
    <x v="1"/>
    <n v="0.3"/>
    <x v="9"/>
  </r>
  <r>
    <x v="17"/>
    <x v="38"/>
    <x v="0"/>
    <x v="1"/>
    <n v="1.9"/>
    <x v="9"/>
  </r>
  <r>
    <x v="17"/>
    <x v="38"/>
    <x v="226"/>
    <x v="1"/>
    <n v="9.5000000000000001E-2"/>
    <x v="9"/>
  </r>
  <r>
    <x v="17"/>
    <x v="38"/>
    <x v="227"/>
    <x v="1"/>
    <n v="3.7999999999999999E-2"/>
    <x v="9"/>
  </r>
  <r>
    <x v="17"/>
    <x v="49"/>
    <x v="231"/>
    <x v="1"/>
    <n v="0.28915999999999997"/>
    <x v="9"/>
  </r>
  <r>
    <x v="17"/>
    <x v="49"/>
    <x v="0"/>
    <x v="1"/>
    <n v="1.8313299999999999"/>
    <x v="9"/>
  </r>
  <r>
    <x v="20"/>
    <x v="34"/>
    <x v="233"/>
    <x v="1"/>
    <n v="9.4119999999999995E-2"/>
    <x v="9"/>
  </r>
  <r>
    <x v="20"/>
    <x v="34"/>
    <x v="234"/>
    <x v="1"/>
    <n v="2.1180000000000001E-2"/>
    <x v="9"/>
  </r>
  <r>
    <x v="20"/>
    <x v="34"/>
    <x v="0"/>
    <x v="1"/>
    <n v="0.23529"/>
    <x v="9"/>
  </r>
  <r>
    <x v="20"/>
    <x v="124"/>
    <x v="0"/>
    <x v="1"/>
    <n v="0"/>
    <x v="9"/>
  </r>
  <r>
    <x v="20"/>
    <x v="33"/>
    <x v="233"/>
    <x v="1"/>
    <n v="9.4119999999999995E-2"/>
    <x v="9"/>
  </r>
  <r>
    <x v="20"/>
    <x v="33"/>
    <x v="234"/>
    <x v="1"/>
    <n v="2.1180000000000001E-2"/>
    <x v="9"/>
  </r>
  <r>
    <x v="20"/>
    <x v="33"/>
    <x v="235"/>
    <x v="1"/>
    <n v="4.6999999999999999E-4"/>
    <x v="9"/>
  </r>
  <r>
    <x v="20"/>
    <x v="33"/>
    <x v="0"/>
    <x v="1"/>
    <n v="0.23529"/>
    <x v="9"/>
  </r>
  <r>
    <x v="20"/>
    <x v="16"/>
    <x v="233"/>
    <x v="1"/>
    <n v="9.4119999999999995E-2"/>
    <x v="9"/>
  </r>
  <r>
    <x v="20"/>
    <x v="16"/>
    <x v="234"/>
    <x v="1"/>
    <n v="2.1180000000000001E-2"/>
    <x v="9"/>
  </r>
  <r>
    <x v="20"/>
    <x v="16"/>
    <x v="0"/>
    <x v="1"/>
    <n v="0.23529"/>
    <x v="9"/>
  </r>
  <r>
    <x v="20"/>
    <x v="17"/>
    <x v="233"/>
    <x v="1"/>
    <n v="9.4119999999999995E-2"/>
    <x v="9"/>
  </r>
  <r>
    <x v="20"/>
    <x v="17"/>
    <x v="234"/>
    <x v="1"/>
    <n v="2.1180000000000001E-2"/>
    <x v="9"/>
  </r>
  <r>
    <x v="20"/>
    <x v="17"/>
    <x v="0"/>
    <x v="1"/>
    <n v="0.23529"/>
    <x v="9"/>
  </r>
  <r>
    <x v="20"/>
    <x v="35"/>
    <x v="233"/>
    <x v="1"/>
    <n v="9.4119999999999995E-2"/>
    <x v="9"/>
  </r>
  <r>
    <x v="20"/>
    <x v="35"/>
    <x v="234"/>
    <x v="1"/>
    <n v="2.1180000000000001E-2"/>
    <x v="9"/>
  </r>
  <r>
    <x v="20"/>
    <x v="35"/>
    <x v="0"/>
    <x v="1"/>
    <n v="0.23529"/>
    <x v="9"/>
  </r>
  <r>
    <x v="20"/>
    <x v="20"/>
    <x v="233"/>
    <x v="1"/>
    <n v="9.4119999999999995E-2"/>
    <x v="9"/>
  </r>
  <r>
    <x v="20"/>
    <x v="20"/>
    <x v="234"/>
    <x v="1"/>
    <n v="2.1180000000000001E-2"/>
    <x v="9"/>
  </r>
  <r>
    <x v="20"/>
    <x v="20"/>
    <x v="0"/>
    <x v="1"/>
    <n v="0.23529"/>
    <x v="9"/>
  </r>
  <r>
    <x v="20"/>
    <x v="36"/>
    <x v="233"/>
    <x v="1"/>
    <n v="9.4119999999999995E-2"/>
    <x v="9"/>
  </r>
  <r>
    <x v="20"/>
    <x v="36"/>
    <x v="234"/>
    <x v="1"/>
    <n v="2.1180000000000001E-2"/>
    <x v="9"/>
  </r>
  <r>
    <x v="20"/>
    <x v="36"/>
    <x v="0"/>
    <x v="1"/>
    <n v="0.23529"/>
    <x v="9"/>
  </r>
  <r>
    <x v="20"/>
    <x v="40"/>
    <x v="233"/>
    <x v="1"/>
    <n v="9.4119999999999995E-2"/>
    <x v="9"/>
  </r>
  <r>
    <x v="20"/>
    <x v="40"/>
    <x v="234"/>
    <x v="1"/>
    <n v="2.1180000000000001E-2"/>
    <x v="9"/>
  </r>
  <r>
    <x v="20"/>
    <x v="40"/>
    <x v="235"/>
    <x v="1"/>
    <n v="4.6999999999999999E-4"/>
    <x v="9"/>
  </r>
  <r>
    <x v="20"/>
    <x v="40"/>
    <x v="0"/>
    <x v="1"/>
    <n v="0.23529"/>
    <x v="9"/>
  </r>
  <r>
    <x v="20"/>
    <x v="37"/>
    <x v="233"/>
    <x v="1"/>
    <n v="9.4119999999999995E-2"/>
    <x v="9"/>
  </r>
  <r>
    <x v="20"/>
    <x v="37"/>
    <x v="234"/>
    <x v="1"/>
    <n v="2.1180000000000001E-2"/>
    <x v="9"/>
  </r>
  <r>
    <x v="20"/>
    <x v="37"/>
    <x v="0"/>
    <x v="1"/>
    <n v="0.23529"/>
    <x v="9"/>
  </r>
  <r>
    <x v="20"/>
    <x v="38"/>
    <x v="233"/>
    <x v="1"/>
    <n v="9.4119999999999995E-2"/>
    <x v="9"/>
  </r>
  <r>
    <x v="20"/>
    <x v="38"/>
    <x v="234"/>
    <x v="1"/>
    <n v="2.1180000000000001E-2"/>
    <x v="9"/>
  </r>
  <r>
    <x v="20"/>
    <x v="38"/>
    <x v="0"/>
    <x v="1"/>
    <n v="0.23529"/>
    <x v="9"/>
  </r>
  <r>
    <x v="20"/>
    <x v="49"/>
    <x v="233"/>
    <x v="1"/>
    <n v="9.4119999999999995E-2"/>
    <x v="9"/>
  </r>
  <r>
    <x v="20"/>
    <x v="49"/>
    <x v="234"/>
    <x v="1"/>
    <n v="2.1180000000000001E-2"/>
    <x v="9"/>
  </r>
  <r>
    <x v="20"/>
    <x v="49"/>
    <x v="0"/>
    <x v="1"/>
    <n v="0.23529"/>
    <x v="9"/>
  </r>
  <r>
    <x v="20"/>
    <x v="51"/>
    <x v="233"/>
    <x v="1"/>
    <n v="9.4119999999999995E-2"/>
    <x v="9"/>
  </r>
  <r>
    <x v="20"/>
    <x v="51"/>
    <x v="234"/>
    <x v="1"/>
    <n v="2.1180000000000001E-2"/>
    <x v="9"/>
  </r>
  <r>
    <x v="20"/>
    <x v="51"/>
    <x v="0"/>
    <x v="1"/>
    <n v="0.23529"/>
    <x v="9"/>
  </r>
  <r>
    <x v="20"/>
    <x v="41"/>
    <x v="233"/>
    <x v="1"/>
    <n v="9.4119999999999995E-2"/>
    <x v="9"/>
  </r>
  <r>
    <x v="20"/>
    <x v="41"/>
    <x v="234"/>
    <x v="1"/>
    <n v="2.1180000000000001E-2"/>
    <x v="9"/>
  </r>
  <r>
    <x v="20"/>
    <x v="41"/>
    <x v="235"/>
    <x v="1"/>
    <n v="4.6999999999999999E-4"/>
    <x v="9"/>
  </r>
  <r>
    <x v="20"/>
    <x v="41"/>
    <x v="0"/>
    <x v="1"/>
    <n v="0.23529"/>
    <x v="9"/>
  </r>
  <r>
    <x v="20"/>
    <x v="42"/>
    <x v="233"/>
    <x v="1"/>
    <n v="9.4119999999999995E-2"/>
    <x v="9"/>
  </r>
  <r>
    <x v="20"/>
    <x v="42"/>
    <x v="234"/>
    <x v="1"/>
    <n v="2.1180000000000001E-2"/>
    <x v="9"/>
  </r>
  <r>
    <x v="20"/>
    <x v="42"/>
    <x v="235"/>
    <x v="1"/>
    <n v="4.6999999999999999E-4"/>
    <x v="9"/>
  </r>
  <r>
    <x v="20"/>
    <x v="42"/>
    <x v="0"/>
    <x v="1"/>
    <n v="0.23529"/>
    <x v="9"/>
  </r>
  <r>
    <x v="20"/>
    <x v="46"/>
    <x v="233"/>
    <x v="1"/>
    <n v="9.4119999999999995E-2"/>
    <x v="9"/>
  </r>
  <r>
    <x v="20"/>
    <x v="46"/>
    <x v="234"/>
    <x v="1"/>
    <n v="2.1180000000000001E-2"/>
    <x v="9"/>
  </r>
  <r>
    <x v="20"/>
    <x v="46"/>
    <x v="235"/>
    <x v="1"/>
    <n v="4.6999999999999999E-4"/>
    <x v="9"/>
  </r>
  <r>
    <x v="20"/>
    <x v="46"/>
    <x v="0"/>
    <x v="1"/>
    <n v="0.23529"/>
    <x v="9"/>
  </r>
  <r>
    <x v="20"/>
    <x v="43"/>
    <x v="233"/>
    <x v="1"/>
    <n v="9.4119999999999995E-2"/>
    <x v="9"/>
  </r>
  <r>
    <x v="20"/>
    <x v="43"/>
    <x v="234"/>
    <x v="1"/>
    <n v="2.1180000000000001E-2"/>
    <x v="9"/>
  </r>
  <r>
    <x v="20"/>
    <x v="43"/>
    <x v="235"/>
    <x v="1"/>
    <n v="4.6999999999999999E-4"/>
    <x v="9"/>
  </r>
  <r>
    <x v="20"/>
    <x v="43"/>
    <x v="0"/>
    <x v="1"/>
    <n v="0.23529"/>
    <x v="9"/>
  </r>
  <r>
    <x v="20"/>
    <x v="48"/>
    <x v="233"/>
    <x v="1"/>
    <n v="9.4119999999999995E-2"/>
    <x v="9"/>
  </r>
  <r>
    <x v="20"/>
    <x v="48"/>
    <x v="234"/>
    <x v="1"/>
    <n v="2.1180000000000001E-2"/>
    <x v="9"/>
  </r>
  <r>
    <x v="20"/>
    <x v="48"/>
    <x v="235"/>
    <x v="1"/>
    <n v="4.6999999999999999E-4"/>
    <x v="9"/>
  </r>
  <r>
    <x v="20"/>
    <x v="48"/>
    <x v="0"/>
    <x v="1"/>
    <n v="0.23529"/>
    <x v="9"/>
  </r>
  <r>
    <x v="20"/>
    <x v="0"/>
    <x v="233"/>
    <x v="1"/>
    <n v="9.4119999999999995E-2"/>
    <x v="9"/>
  </r>
  <r>
    <x v="20"/>
    <x v="0"/>
    <x v="234"/>
    <x v="1"/>
    <n v="2.1180000000000001E-2"/>
    <x v="9"/>
  </r>
  <r>
    <x v="20"/>
    <x v="0"/>
    <x v="235"/>
    <x v="1"/>
    <n v="4.6999999999999999E-4"/>
    <x v="9"/>
  </r>
  <r>
    <x v="20"/>
    <x v="0"/>
    <x v="0"/>
    <x v="1"/>
    <n v="0.23529"/>
    <x v="9"/>
  </r>
  <r>
    <x v="20"/>
    <x v="1"/>
    <x v="233"/>
    <x v="1"/>
    <n v="9.4119999999999995E-2"/>
    <x v="9"/>
  </r>
  <r>
    <x v="20"/>
    <x v="1"/>
    <x v="234"/>
    <x v="1"/>
    <n v="2.1180000000000001E-2"/>
    <x v="9"/>
  </r>
  <r>
    <x v="20"/>
    <x v="1"/>
    <x v="235"/>
    <x v="1"/>
    <n v="4.6999999999999999E-4"/>
    <x v="9"/>
  </r>
  <r>
    <x v="20"/>
    <x v="1"/>
    <x v="0"/>
    <x v="1"/>
    <n v="0.23529"/>
    <x v="9"/>
  </r>
  <r>
    <x v="20"/>
    <x v="3"/>
    <x v="233"/>
    <x v="1"/>
    <n v="9.4119999999999995E-2"/>
    <x v="9"/>
  </r>
  <r>
    <x v="20"/>
    <x v="3"/>
    <x v="234"/>
    <x v="1"/>
    <n v="2.1180000000000001E-2"/>
    <x v="9"/>
  </r>
  <r>
    <x v="20"/>
    <x v="3"/>
    <x v="235"/>
    <x v="1"/>
    <n v="4.6999999999999999E-4"/>
    <x v="9"/>
  </r>
  <r>
    <x v="20"/>
    <x v="3"/>
    <x v="0"/>
    <x v="1"/>
    <n v="0.23529"/>
    <x v="9"/>
  </r>
  <r>
    <x v="20"/>
    <x v="4"/>
    <x v="233"/>
    <x v="1"/>
    <n v="9.4119999999999995E-2"/>
    <x v="9"/>
  </r>
  <r>
    <x v="20"/>
    <x v="4"/>
    <x v="234"/>
    <x v="1"/>
    <n v="2.1180000000000001E-2"/>
    <x v="9"/>
  </r>
  <r>
    <x v="20"/>
    <x v="4"/>
    <x v="235"/>
    <x v="1"/>
    <n v="4.6999999999999999E-4"/>
    <x v="9"/>
  </r>
  <r>
    <x v="20"/>
    <x v="4"/>
    <x v="0"/>
    <x v="1"/>
    <n v="0.23529"/>
    <x v="9"/>
  </r>
  <r>
    <x v="21"/>
    <x v="195"/>
    <x v="0"/>
    <x v="31"/>
    <n v="1"/>
    <x v="9"/>
  </r>
  <r>
    <x v="21"/>
    <x v="70"/>
    <x v="77"/>
    <x v="7"/>
    <n v="2.0000000000000002E-5"/>
    <x v="9"/>
  </r>
  <r>
    <x v="21"/>
    <x v="70"/>
    <x v="78"/>
    <x v="7"/>
    <n v="0.15"/>
    <x v="9"/>
  </r>
  <r>
    <x v="21"/>
    <x v="70"/>
    <x v="79"/>
    <x v="7"/>
    <n v="0.9"/>
    <x v="9"/>
  </r>
  <r>
    <x v="21"/>
    <x v="70"/>
    <x v="80"/>
    <x v="7"/>
    <n v="0.15"/>
    <x v="9"/>
  </r>
  <r>
    <x v="21"/>
    <x v="70"/>
    <x v="81"/>
    <x v="7"/>
    <n v="0.15"/>
    <x v="9"/>
  </r>
  <r>
    <x v="21"/>
    <x v="70"/>
    <x v="82"/>
    <x v="7"/>
    <n v="0.1"/>
    <x v="9"/>
  </r>
  <r>
    <x v="21"/>
    <x v="70"/>
    <x v="0"/>
    <x v="7"/>
    <n v="0.1"/>
    <x v="9"/>
  </r>
  <r>
    <x v="21"/>
    <x v="70"/>
    <x v="83"/>
    <x v="7"/>
    <n v="0.9"/>
    <x v="9"/>
  </r>
  <r>
    <x v="21"/>
    <x v="70"/>
    <x v="84"/>
    <x v="7"/>
    <n v="0.3"/>
    <x v="9"/>
  </r>
  <r>
    <x v="21"/>
    <x v="70"/>
    <x v="85"/>
    <x v="7"/>
    <n v="0.05"/>
    <x v="9"/>
  </r>
  <r>
    <x v="21"/>
    <x v="70"/>
    <x v="86"/>
    <x v="7"/>
    <n v="0.1"/>
    <x v="9"/>
  </r>
  <r>
    <x v="21"/>
    <x v="70"/>
    <x v="87"/>
    <x v="7"/>
    <n v="0.1"/>
    <x v="9"/>
  </r>
  <r>
    <x v="21"/>
    <x v="75"/>
    <x v="0"/>
    <x v="7"/>
    <n v="0.51200000000000001"/>
    <x v="9"/>
  </r>
  <r>
    <x v="21"/>
    <x v="75"/>
    <x v="236"/>
    <x v="7"/>
    <n v="0.25600000000000001"/>
    <x v="9"/>
  </r>
  <r>
    <x v="21"/>
    <x v="75"/>
    <x v="237"/>
    <x v="7"/>
    <n v="0.15359999999999999"/>
    <x v="9"/>
  </r>
  <r>
    <x v="21"/>
    <x v="75"/>
    <x v="238"/>
    <x v="7"/>
    <n v="0.1024"/>
    <x v="9"/>
  </r>
  <r>
    <x v="21"/>
    <x v="76"/>
    <x v="0"/>
    <x v="7"/>
    <n v="6.1"/>
    <x v="9"/>
  </r>
  <r>
    <x v="21"/>
    <x v="76"/>
    <x v="236"/>
    <x v="7"/>
    <n v="3.05"/>
    <x v="9"/>
  </r>
  <r>
    <x v="21"/>
    <x v="76"/>
    <x v="237"/>
    <x v="7"/>
    <n v="1.83"/>
    <x v="9"/>
  </r>
  <r>
    <x v="21"/>
    <x v="76"/>
    <x v="238"/>
    <x v="7"/>
    <n v="1.22"/>
    <x v="9"/>
  </r>
  <r>
    <x v="21"/>
    <x v="80"/>
    <x v="0"/>
    <x v="7"/>
    <n v="1.74"/>
    <x v="9"/>
  </r>
  <r>
    <x v="21"/>
    <x v="80"/>
    <x v="236"/>
    <x v="7"/>
    <n v="0.87"/>
    <x v="9"/>
  </r>
  <r>
    <x v="21"/>
    <x v="80"/>
    <x v="237"/>
    <x v="7"/>
    <n v="0.52200000000000002"/>
    <x v="9"/>
  </r>
  <r>
    <x v="21"/>
    <x v="80"/>
    <x v="238"/>
    <x v="7"/>
    <n v="0.34799999999999998"/>
    <x v="9"/>
  </r>
  <r>
    <x v="21"/>
    <x v="82"/>
    <x v="0"/>
    <x v="7"/>
    <n v="0.84"/>
    <x v="9"/>
  </r>
  <r>
    <x v="21"/>
    <x v="82"/>
    <x v="236"/>
    <x v="7"/>
    <n v="0.42"/>
    <x v="9"/>
  </r>
  <r>
    <x v="21"/>
    <x v="82"/>
    <x v="237"/>
    <x v="7"/>
    <n v="0.252"/>
    <x v="9"/>
  </r>
  <r>
    <x v="21"/>
    <x v="82"/>
    <x v="238"/>
    <x v="7"/>
    <n v="0.16800000000000001"/>
    <x v="9"/>
  </r>
  <r>
    <x v="21"/>
    <x v="190"/>
    <x v="0"/>
    <x v="7"/>
    <n v="0"/>
    <x v="9"/>
  </r>
  <r>
    <x v="21"/>
    <x v="190"/>
    <x v="236"/>
    <x v="7"/>
    <n v="0"/>
    <x v="9"/>
  </r>
  <r>
    <x v="21"/>
    <x v="190"/>
    <x v="237"/>
    <x v="7"/>
    <n v="0"/>
    <x v="9"/>
  </r>
  <r>
    <x v="21"/>
    <x v="190"/>
    <x v="238"/>
    <x v="7"/>
    <n v="0"/>
    <x v="9"/>
  </r>
  <r>
    <x v="21"/>
    <x v="84"/>
    <x v="0"/>
    <x v="7"/>
    <n v="125"/>
    <x v="9"/>
  </r>
  <r>
    <x v="21"/>
    <x v="84"/>
    <x v="236"/>
    <x v="7"/>
    <n v="62.5"/>
    <x v="9"/>
  </r>
  <r>
    <x v="21"/>
    <x v="84"/>
    <x v="237"/>
    <x v="7"/>
    <n v="37.5"/>
    <x v="9"/>
  </r>
  <r>
    <x v="21"/>
    <x v="84"/>
    <x v="238"/>
    <x v="7"/>
    <n v="7"/>
    <x v="9"/>
  </r>
  <r>
    <x v="21"/>
    <x v="86"/>
    <x v="0"/>
    <x v="7"/>
    <n v="0.03"/>
    <x v="9"/>
  </r>
  <r>
    <x v="21"/>
    <x v="86"/>
    <x v="236"/>
    <x v="7"/>
    <n v="1.4999999999999999E-2"/>
    <x v="9"/>
  </r>
  <r>
    <x v="21"/>
    <x v="86"/>
    <x v="237"/>
    <x v="7"/>
    <n v="8.9999999999999993E-3"/>
    <x v="9"/>
  </r>
  <r>
    <x v="21"/>
    <x v="86"/>
    <x v="238"/>
    <x v="7"/>
    <n v="6.0000000000000001E-3"/>
    <x v="9"/>
  </r>
  <r>
    <x v="21"/>
    <x v="88"/>
    <x v="0"/>
    <x v="7"/>
    <n v="8"/>
    <x v="9"/>
  </r>
  <r>
    <x v="21"/>
    <x v="88"/>
    <x v="236"/>
    <x v="7"/>
    <n v="4"/>
    <x v="9"/>
  </r>
  <r>
    <x v="21"/>
    <x v="88"/>
    <x v="237"/>
    <x v="7"/>
    <n v="2.4"/>
    <x v="9"/>
  </r>
  <r>
    <x v="21"/>
    <x v="88"/>
    <x v="238"/>
    <x v="7"/>
    <n v="1.6"/>
    <x v="9"/>
  </r>
  <r>
    <x v="21"/>
    <x v="89"/>
    <x v="0"/>
    <x v="7"/>
    <n v="0.95"/>
    <x v="9"/>
  </r>
  <r>
    <x v="21"/>
    <x v="89"/>
    <x v="236"/>
    <x v="7"/>
    <n v="0.47499999999999998"/>
    <x v="9"/>
  </r>
  <r>
    <x v="21"/>
    <x v="89"/>
    <x v="237"/>
    <x v="7"/>
    <n v="0.28499999999999998"/>
    <x v="9"/>
  </r>
  <r>
    <x v="21"/>
    <x v="89"/>
    <x v="238"/>
    <x v="7"/>
    <n v="0.19"/>
    <x v="9"/>
  </r>
  <r>
    <x v="21"/>
    <x v="90"/>
    <x v="0"/>
    <x v="7"/>
    <n v="2"/>
    <x v="9"/>
  </r>
  <r>
    <x v="21"/>
    <x v="90"/>
    <x v="236"/>
    <x v="7"/>
    <n v="1"/>
    <x v="9"/>
  </r>
  <r>
    <x v="21"/>
    <x v="90"/>
    <x v="237"/>
    <x v="7"/>
    <n v="0.6"/>
    <x v="9"/>
  </r>
  <r>
    <x v="21"/>
    <x v="90"/>
    <x v="238"/>
    <x v="7"/>
    <n v="0.4"/>
    <x v="9"/>
  </r>
  <r>
    <x v="21"/>
    <x v="193"/>
    <x v="0"/>
    <x v="7"/>
    <n v="10"/>
    <x v="9"/>
  </r>
  <r>
    <x v="21"/>
    <x v="193"/>
    <x v="236"/>
    <x v="7"/>
    <n v="5"/>
    <x v="9"/>
  </r>
  <r>
    <x v="21"/>
    <x v="193"/>
    <x v="237"/>
    <x v="7"/>
    <n v="3"/>
    <x v="9"/>
  </r>
  <r>
    <x v="21"/>
    <x v="193"/>
    <x v="238"/>
    <x v="7"/>
    <n v="2"/>
    <x v="9"/>
  </r>
  <r>
    <x v="21"/>
    <x v="102"/>
    <x v="72"/>
    <x v="7"/>
    <n v="0"/>
    <x v="9"/>
  </r>
  <r>
    <x v="21"/>
    <x v="102"/>
    <x v="0"/>
    <x v="7"/>
    <n v="0.6"/>
    <x v="9"/>
  </r>
  <r>
    <x v="21"/>
    <x v="103"/>
    <x v="91"/>
    <x v="1"/>
    <n v="2.0000000000000002E-5"/>
    <x v="9"/>
  </r>
  <r>
    <x v="21"/>
    <x v="103"/>
    <x v="0"/>
    <x v="1"/>
    <n v="2.9999999999999997E-4"/>
    <x v="9"/>
  </r>
  <r>
    <x v="21"/>
    <x v="104"/>
    <x v="72"/>
    <x v="7"/>
    <n v="0"/>
    <x v="9"/>
  </r>
  <r>
    <x v="21"/>
    <x v="104"/>
    <x v="0"/>
    <x v="7"/>
    <n v="0.6"/>
    <x v="9"/>
  </r>
  <r>
    <x v="22"/>
    <x v="34"/>
    <x v="0"/>
    <x v="1"/>
    <n v="2.5000000000000001E-2"/>
    <x v="9"/>
  </r>
  <r>
    <x v="22"/>
    <x v="124"/>
    <x v="0"/>
    <x v="1"/>
    <n v="0"/>
    <x v="9"/>
  </r>
  <r>
    <x v="22"/>
    <x v="33"/>
    <x v="0"/>
    <x v="1"/>
    <n v="2.5000000000000001E-2"/>
    <x v="9"/>
  </r>
  <r>
    <x v="22"/>
    <x v="16"/>
    <x v="0"/>
    <x v="1"/>
    <n v="2.5000000000000001E-2"/>
    <x v="9"/>
  </r>
  <r>
    <x v="22"/>
    <x v="17"/>
    <x v="0"/>
    <x v="1"/>
    <n v="2.5000000000000001E-2"/>
    <x v="9"/>
  </r>
  <r>
    <x v="22"/>
    <x v="35"/>
    <x v="0"/>
    <x v="1"/>
    <n v="2.5000000000000001E-2"/>
    <x v="9"/>
  </r>
  <r>
    <x v="22"/>
    <x v="20"/>
    <x v="0"/>
    <x v="1"/>
    <n v="2.5000000000000001E-2"/>
    <x v="9"/>
  </r>
  <r>
    <x v="22"/>
    <x v="36"/>
    <x v="0"/>
    <x v="1"/>
    <n v="2.5000000000000001E-2"/>
    <x v="9"/>
  </r>
  <r>
    <x v="22"/>
    <x v="37"/>
    <x v="0"/>
    <x v="1"/>
    <n v="2.5000000000000001E-2"/>
    <x v="9"/>
  </r>
  <r>
    <x v="22"/>
    <x v="27"/>
    <x v="0"/>
    <x v="1"/>
    <n v="5.0000000000000001E-3"/>
    <x v="9"/>
  </r>
  <r>
    <x v="22"/>
    <x v="28"/>
    <x v="0"/>
    <x v="1"/>
    <n v="5.0000000000000001E-3"/>
    <x v="9"/>
  </r>
  <r>
    <x v="22"/>
    <x v="29"/>
    <x v="0"/>
    <x v="1"/>
    <n v="2.5000000000000001E-2"/>
    <x v="9"/>
  </r>
  <r>
    <x v="22"/>
    <x v="30"/>
    <x v="0"/>
    <x v="1"/>
    <n v="5.0000000000000001E-3"/>
    <x v="9"/>
  </r>
  <r>
    <x v="22"/>
    <x v="38"/>
    <x v="0"/>
    <x v="1"/>
    <n v="2.5000000000000001E-2"/>
    <x v="9"/>
  </r>
  <r>
    <x v="23"/>
    <x v="34"/>
    <x v="223"/>
    <x v="1"/>
    <n v="1.8749999999999999E-2"/>
    <x v="9"/>
  </r>
  <r>
    <x v="23"/>
    <x v="34"/>
    <x v="224"/>
    <x v="1"/>
    <n v="0.05"/>
    <x v="9"/>
  </r>
  <r>
    <x v="23"/>
    <x v="34"/>
    <x v="0"/>
    <x v="1"/>
    <n v="0.125"/>
    <x v="9"/>
  </r>
  <r>
    <x v="23"/>
    <x v="124"/>
    <x v="0"/>
    <x v="1"/>
    <n v="0"/>
    <x v="9"/>
  </r>
  <r>
    <x v="23"/>
    <x v="33"/>
    <x v="0"/>
    <x v="1"/>
    <n v="0.125"/>
    <x v="9"/>
  </r>
  <r>
    <x v="23"/>
    <x v="16"/>
    <x v="223"/>
    <x v="1"/>
    <n v="1.8749999999999999E-2"/>
    <x v="9"/>
  </r>
  <r>
    <x v="23"/>
    <x v="16"/>
    <x v="224"/>
    <x v="1"/>
    <n v="0.05"/>
    <x v="9"/>
  </r>
  <r>
    <x v="23"/>
    <x v="16"/>
    <x v="0"/>
    <x v="1"/>
    <n v="0.125"/>
    <x v="9"/>
  </r>
  <r>
    <x v="23"/>
    <x v="17"/>
    <x v="223"/>
    <x v="1"/>
    <n v="1.8749999999999999E-2"/>
    <x v="9"/>
  </r>
  <r>
    <x v="23"/>
    <x v="17"/>
    <x v="224"/>
    <x v="1"/>
    <n v="0.05"/>
    <x v="9"/>
  </r>
  <r>
    <x v="23"/>
    <x v="17"/>
    <x v="0"/>
    <x v="1"/>
    <n v="0.125"/>
    <x v="9"/>
  </r>
  <r>
    <x v="23"/>
    <x v="35"/>
    <x v="223"/>
    <x v="1"/>
    <n v="1.8749999999999999E-2"/>
    <x v="9"/>
  </r>
  <r>
    <x v="23"/>
    <x v="35"/>
    <x v="224"/>
    <x v="1"/>
    <n v="0.05"/>
    <x v="9"/>
  </r>
  <r>
    <x v="23"/>
    <x v="35"/>
    <x v="0"/>
    <x v="1"/>
    <n v="0.125"/>
    <x v="9"/>
  </r>
  <r>
    <x v="23"/>
    <x v="20"/>
    <x v="223"/>
    <x v="1"/>
    <n v="1.8749999999999999E-2"/>
    <x v="9"/>
  </r>
  <r>
    <x v="23"/>
    <x v="20"/>
    <x v="224"/>
    <x v="1"/>
    <n v="0.05"/>
    <x v="9"/>
  </r>
  <r>
    <x v="23"/>
    <x v="20"/>
    <x v="0"/>
    <x v="1"/>
    <n v="0.125"/>
    <x v="9"/>
  </r>
  <r>
    <x v="23"/>
    <x v="36"/>
    <x v="223"/>
    <x v="1"/>
    <n v="1.8749999999999999E-2"/>
    <x v="9"/>
  </r>
  <r>
    <x v="23"/>
    <x v="36"/>
    <x v="224"/>
    <x v="1"/>
    <n v="0.05"/>
    <x v="9"/>
  </r>
  <r>
    <x v="23"/>
    <x v="36"/>
    <x v="0"/>
    <x v="1"/>
    <n v="0.125"/>
    <x v="9"/>
  </r>
  <r>
    <x v="23"/>
    <x v="37"/>
    <x v="224"/>
    <x v="1"/>
    <n v="0.05"/>
    <x v="9"/>
  </r>
  <r>
    <x v="23"/>
    <x v="37"/>
    <x v="0"/>
    <x v="1"/>
    <n v="0.125"/>
    <x v="9"/>
  </r>
  <r>
    <x v="23"/>
    <x v="37"/>
    <x v="225"/>
    <x v="1"/>
    <n v="1.2500000000000001E-2"/>
    <x v="9"/>
  </r>
  <r>
    <x v="23"/>
    <x v="37"/>
    <x v="226"/>
    <x v="1"/>
    <n v="6.2500000000000003E-3"/>
    <x v="9"/>
  </r>
  <r>
    <x v="23"/>
    <x v="27"/>
    <x v="0"/>
    <x v="1"/>
    <n v="5.0000000000000001E-3"/>
    <x v="9"/>
  </r>
  <r>
    <x v="23"/>
    <x v="38"/>
    <x v="224"/>
    <x v="1"/>
    <n v="0.05"/>
    <x v="9"/>
  </r>
  <r>
    <x v="23"/>
    <x v="38"/>
    <x v="0"/>
    <x v="1"/>
    <n v="0.125"/>
    <x v="9"/>
  </r>
  <r>
    <x v="23"/>
    <x v="38"/>
    <x v="226"/>
    <x v="1"/>
    <n v="6.2500000000000003E-3"/>
    <x v="9"/>
  </r>
  <r>
    <x v="59"/>
    <x v="34"/>
    <x v="0"/>
    <x v="1"/>
    <n v="0"/>
    <x v="9"/>
  </r>
  <r>
    <x v="59"/>
    <x v="124"/>
    <x v="0"/>
    <x v="1"/>
    <n v="0"/>
    <x v="9"/>
  </r>
  <r>
    <x v="59"/>
    <x v="33"/>
    <x v="0"/>
    <x v="1"/>
    <n v="0"/>
    <x v="9"/>
  </r>
  <r>
    <x v="59"/>
    <x v="16"/>
    <x v="0"/>
    <x v="1"/>
    <n v="0"/>
    <x v="9"/>
  </r>
  <r>
    <x v="59"/>
    <x v="17"/>
    <x v="0"/>
    <x v="1"/>
    <n v="0"/>
    <x v="9"/>
  </r>
  <r>
    <x v="59"/>
    <x v="35"/>
    <x v="0"/>
    <x v="1"/>
    <n v="0"/>
    <x v="9"/>
  </r>
  <r>
    <x v="59"/>
    <x v="20"/>
    <x v="0"/>
    <x v="1"/>
    <n v="0"/>
    <x v="9"/>
  </r>
  <r>
    <x v="59"/>
    <x v="36"/>
    <x v="0"/>
    <x v="1"/>
    <n v="0"/>
    <x v="9"/>
  </r>
  <r>
    <x v="59"/>
    <x v="194"/>
    <x v="0"/>
    <x v="1"/>
    <n v="0"/>
    <x v="9"/>
  </r>
  <r>
    <x v="60"/>
    <x v="196"/>
    <x v="239"/>
    <x v="4"/>
    <n v="0.18720000000000001"/>
    <x v="10"/>
  </r>
  <r>
    <x v="60"/>
    <x v="196"/>
    <x v="240"/>
    <x v="4"/>
    <n v="0.18720000000000001"/>
    <x v="10"/>
  </r>
  <r>
    <x v="60"/>
    <x v="196"/>
    <x v="0"/>
    <x v="4"/>
    <n v="0.78"/>
    <x v="10"/>
  </r>
  <r>
    <x v="60"/>
    <x v="197"/>
    <x v="239"/>
    <x v="4"/>
    <n v="0.18720000000000001"/>
    <x v="10"/>
  </r>
  <r>
    <x v="60"/>
    <x v="197"/>
    <x v="241"/>
    <x v="4"/>
    <n v="1.4E-2"/>
    <x v="10"/>
  </r>
  <r>
    <x v="60"/>
    <x v="197"/>
    <x v="242"/>
    <x v="4"/>
    <n v="0"/>
    <x v="10"/>
  </r>
  <r>
    <x v="60"/>
    <x v="197"/>
    <x v="240"/>
    <x v="4"/>
    <n v="0.18720000000000001"/>
    <x v="10"/>
  </r>
  <r>
    <x v="60"/>
    <x v="197"/>
    <x v="0"/>
    <x v="4"/>
    <n v="0.78"/>
    <x v="10"/>
  </r>
  <r>
    <x v="1"/>
    <x v="6"/>
    <x v="1"/>
    <x v="1"/>
    <n v="0.05"/>
    <x v="10"/>
  </r>
  <r>
    <x v="1"/>
    <x v="6"/>
    <x v="2"/>
    <x v="1"/>
    <n v="1.4999999999999999E-2"/>
    <x v="10"/>
  </r>
  <r>
    <x v="1"/>
    <x v="6"/>
    <x v="0"/>
    <x v="1"/>
    <n v="0.05"/>
    <x v="10"/>
  </r>
  <r>
    <x v="1"/>
    <x v="7"/>
    <x v="0"/>
    <x v="1"/>
    <n v="1.8"/>
    <x v="10"/>
  </r>
  <r>
    <x v="1"/>
    <x v="8"/>
    <x v="0"/>
    <x v="1"/>
    <n v="2.5000000000000001E-2"/>
    <x v="10"/>
  </r>
  <r>
    <x v="1"/>
    <x v="8"/>
    <x v="3"/>
    <x v="1"/>
    <n v="2.5000000000000001E-2"/>
    <x v="10"/>
  </r>
  <r>
    <x v="1"/>
    <x v="9"/>
    <x v="0"/>
    <x v="1"/>
    <n v="0.8"/>
    <x v="10"/>
  </r>
  <r>
    <x v="1"/>
    <x v="9"/>
    <x v="4"/>
    <x v="1"/>
    <n v="0.08"/>
    <x v="10"/>
  </r>
  <r>
    <x v="1"/>
    <x v="9"/>
    <x v="5"/>
    <x v="1"/>
    <n v="0.24"/>
    <x v="10"/>
  </r>
  <r>
    <x v="1"/>
    <x v="9"/>
    <x v="6"/>
    <x v="1"/>
    <n v="0.08"/>
    <x v="10"/>
  </r>
  <r>
    <x v="1"/>
    <x v="10"/>
    <x v="0"/>
    <x v="1"/>
    <n v="1.6"/>
    <x v="10"/>
  </r>
  <r>
    <x v="1"/>
    <x v="10"/>
    <x v="5"/>
    <x v="1"/>
    <n v="0.24"/>
    <x v="10"/>
  </r>
  <r>
    <x v="1"/>
    <x v="10"/>
    <x v="6"/>
    <x v="1"/>
    <n v="0.08"/>
    <x v="10"/>
  </r>
  <r>
    <x v="2"/>
    <x v="34"/>
    <x v="0"/>
    <x v="1"/>
    <n v="0.02"/>
    <x v="10"/>
  </r>
  <r>
    <x v="2"/>
    <x v="6"/>
    <x v="1"/>
    <x v="1"/>
    <n v="0.02"/>
    <x v="10"/>
  </r>
  <r>
    <x v="2"/>
    <x v="6"/>
    <x v="2"/>
    <x v="1"/>
    <n v="0.02"/>
    <x v="10"/>
  </r>
  <r>
    <x v="2"/>
    <x v="6"/>
    <x v="0"/>
    <x v="1"/>
    <n v="0.02"/>
    <x v="10"/>
  </r>
  <r>
    <x v="2"/>
    <x v="14"/>
    <x v="1"/>
    <x v="1"/>
    <n v="0.1"/>
    <x v="10"/>
  </r>
  <r>
    <x v="2"/>
    <x v="14"/>
    <x v="0"/>
    <x v="1"/>
    <n v="0.1"/>
    <x v="10"/>
  </r>
  <r>
    <x v="2"/>
    <x v="15"/>
    <x v="0"/>
    <x v="1"/>
    <n v="0.15"/>
    <x v="10"/>
  </r>
  <r>
    <x v="2"/>
    <x v="15"/>
    <x v="9"/>
    <x v="1"/>
    <n v="3.7499999999999999E-2"/>
    <x v="10"/>
  </r>
  <r>
    <x v="2"/>
    <x v="9"/>
    <x v="0"/>
    <x v="1"/>
    <n v="0.25"/>
    <x v="10"/>
  </r>
  <r>
    <x v="2"/>
    <x v="9"/>
    <x v="10"/>
    <x v="1"/>
    <n v="8.0000000000000002E-3"/>
    <x v="10"/>
  </r>
  <r>
    <x v="2"/>
    <x v="9"/>
    <x v="11"/>
    <x v="1"/>
    <n v="7.4999999999999997E-2"/>
    <x v="10"/>
  </r>
  <r>
    <x v="2"/>
    <x v="9"/>
    <x v="12"/>
    <x v="1"/>
    <n v="0.05"/>
    <x v="10"/>
  </r>
  <r>
    <x v="2"/>
    <x v="10"/>
    <x v="0"/>
    <x v="1"/>
    <n v="0.25"/>
    <x v="10"/>
  </r>
  <r>
    <x v="2"/>
    <x v="10"/>
    <x v="10"/>
    <x v="1"/>
    <n v="8.0000000000000002E-3"/>
    <x v="10"/>
  </r>
  <r>
    <x v="2"/>
    <x v="10"/>
    <x v="11"/>
    <x v="1"/>
    <n v="7.4999999999999997E-2"/>
    <x v="10"/>
  </r>
  <r>
    <x v="2"/>
    <x v="10"/>
    <x v="12"/>
    <x v="1"/>
    <n v="0.05"/>
    <x v="10"/>
  </r>
  <r>
    <x v="2"/>
    <x v="16"/>
    <x v="0"/>
    <x v="1"/>
    <n v="1.4999999999999999E-2"/>
    <x v="10"/>
  </r>
  <r>
    <x v="2"/>
    <x v="17"/>
    <x v="0"/>
    <x v="1"/>
    <n v="1.4999999999999999E-2"/>
    <x v="10"/>
  </r>
  <r>
    <x v="2"/>
    <x v="18"/>
    <x v="0"/>
    <x v="1"/>
    <n v="1.4999999999999999E-2"/>
    <x v="10"/>
  </r>
  <r>
    <x v="2"/>
    <x v="19"/>
    <x v="0"/>
    <x v="1"/>
    <n v="1.4999999999999999E-2"/>
    <x v="10"/>
  </r>
  <r>
    <x v="2"/>
    <x v="20"/>
    <x v="0"/>
    <x v="1"/>
    <n v="1.4999999999999999E-2"/>
    <x v="10"/>
  </r>
  <r>
    <x v="2"/>
    <x v="36"/>
    <x v="0"/>
    <x v="1"/>
    <n v="1.4999999999999999E-2"/>
    <x v="10"/>
  </r>
  <r>
    <x v="2"/>
    <x v="25"/>
    <x v="0"/>
    <x v="1"/>
    <n v="1.4999999999999999E-2"/>
    <x v="10"/>
  </r>
  <r>
    <x v="2"/>
    <x v="26"/>
    <x v="0"/>
    <x v="1"/>
    <n v="1.4999999999999999E-2"/>
    <x v="10"/>
  </r>
  <r>
    <x v="2"/>
    <x v="27"/>
    <x v="0"/>
    <x v="1"/>
    <n v="1E-3"/>
    <x v="10"/>
  </r>
  <r>
    <x v="2"/>
    <x v="28"/>
    <x v="0"/>
    <x v="1"/>
    <n v="1E-3"/>
    <x v="10"/>
  </r>
  <r>
    <x v="2"/>
    <x v="29"/>
    <x v="0"/>
    <x v="1"/>
    <n v="1E-3"/>
    <x v="10"/>
  </r>
  <r>
    <x v="2"/>
    <x v="30"/>
    <x v="0"/>
    <x v="1"/>
    <n v="1E-3"/>
    <x v="10"/>
  </r>
  <r>
    <x v="2"/>
    <x v="31"/>
    <x v="0"/>
    <x v="1"/>
    <n v="1E-3"/>
    <x v="10"/>
  </r>
  <r>
    <x v="2"/>
    <x v="32"/>
    <x v="0"/>
    <x v="1"/>
    <n v="0.25"/>
    <x v="10"/>
  </r>
  <r>
    <x v="3"/>
    <x v="34"/>
    <x v="0"/>
    <x v="1"/>
    <n v="0.02"/>
    <x v="10"/>
  </r>
  <r>
    <x v="3"/>
    <x v="6"/>
    <x v="1"/>
    <x v="1"/>
    <n v="0.02"/>
    <x v="10"/>
  </r>
  <r>
    <x v="3"/>
    <x v="6"/>
    <x v="2"/>
    <x v="1"/>
    <n v="0.02"/>
    <x v="10"/>
  </r>
  <r>
    <x v="3"/>
    <x v="6"/>
    <x v="0"/>
    <x v="1"/>
    <n v="0.02"/>
    <x v="10"/>
  </r>
  <r>
    <x v="3"/>
    <x v="14"/>
    <x v="1"/>
    <x v="1"/>
    <n v="0.1"/>
    <x v="10"/>
  </r>
  <r>
    <x v="3"/>
    <x v="14"/>
    <x v="0"/>
    <x v="1"/>
    <n v="0.1"/>
    <x v="10"/>
  </r>
  <r>
    <x v="3"/>
    <x v="15"/>
    <x v="0"/>
    <x v="1"/>
    <n v="0.15"/>
    <x v="10"/>
  </r>
  <r>
    <x v="3"/>
    <x v="15"/>
    <x v="9"/>
    <x v="1"/>
    <n v="3.7499999999999999E-2"/>
    <x v="10"/>
  </r>
  <r>
    <x v="3"/>
    <x v="9"/>
    <x v="0"/>
    <x v="1"/>
    <n v="0.25"/>
    <x v="10"/>
  </r>
  <r>
    <x v="3"/>
    <x v="9"/>
    <x v="10"/>
    <x v="1"/>
    <n v="8.0000000000000002E-3"/>
    <x v="10"/>
  </r>
  <r>
    <x v="3"/>
    <x v="9"/>
    <x v="11"/>
    <x v="1"/>
    <n v="7.4999999999999997E-2"/>
    <x v="10"/>
  </r>
  <r>
    <x v="3"/>
    <x v="9"/>
    <x v="12"/>
    <x v="1"/>
    <n v="0.05"/>
    <x v="10"/>
  </r>
  <r>
    <x v="3"/>
    <x v="10"/>
    <x v="0"/>
    <x v="1"/>
    <n v="0.25"/>
    <x v="10"/>
  </r>
  <r>
    <x v="3"/>
    <x v="10"/>
    <x v="10"/>
    <x v="1"/>
    <n v="8.0000000000000002E-3"/>
    <x v="10"/>
  </r>
  <r>
    <x v="3"/>
    <x v="10"/>
    <x v="11"/>
    <x v="1"/>
    <n v="7.4999999999999997E-2"/>
    <x v="10"/>
  </r>
  <r>
    <x v="3"/>
    <x v="10"/>
    <x v="12"/>
    <x v="1"/>
    <n v="0.05"/>
    <x v="10"/>
  </r>
  <r>
    <x v="3"/>
    <x v="16"/>
    <x v="0"/>
    <x v="1"/>
    <n v="1.4999999999999999E-2"/>
    <x v="10"/>
  </r>
  <r>
    <x v="3"/>
    <x v="17"/>
    <x v="0"/>
    <x v="1"/>
    <n v="1.4999999999999999E-2"/>
    <x v="10"/>
  </r>
  <r>
    <x v="3"/>
    <x v="18"/>
    <x v="0"/>
    <x v="1"/>
    <n v="1.4999999999999999E-2"/>
    <x v="10"/>
  </r>
  <r>
    <x v="3"/>
    <x v="19"/>
    <x v="0"/>
    <x v="1"/>
    <n v="1.4999999999999999E-2"/>
    <x v="10"/>
  </r>
  <r>
    <x v="3"/>
    <x v="20"/>
    <x v="0"/>
    <x v="1"/>
    <n v="1.4999999999999999E-2"/>
    <x v="10"/>
  </r>
  <r>
    <x v="3"/>
    <x v="36"/>
    <x v="0"/>
    <x v="1"/>
    <n v="1.4999999999999999E-2"/>
    <x v="10"/>
  </r>
  <r>
    <x v="3"/>
    <x v="25"/>
    <x v="0"/>
    <x v="1"/>
    <n v="1.4999999999999999E-2"/>
    <x v="10"/>
  </r>
  <r>
    <x v="3"/>
    <x v="26"/>
    <x v="0"/>
    <x v="1"/>
    <n v="1.4999999999999999E-2"/>
    <x v="10"/>
  </r>
  <r>
    <x v="3"/>
    <x v="27"/>
    <x v="0"/>
    <x v="1"/>
    <n v="1E-3"/>
    <x v="10"/>
  </r>
  <r>
    <x v="3"/>
    <x v="28"/>
    <x v="0"/>
    <x v="1"/>
    <n v="1E-3"/>
    <x v="10"/>
  </r>
  <r>
    <x v="3"/>
    <x v="29"/>
    <x v="0"/>
    <x v="1"/>
    <n v="1E-3"/>
    <x v="10"/>
  </r>
  <r>
    <x v="3"/>
    <x v="30"/>
    <x v="0"/>
    <x v="1"/>
    <n v="1E-3"/>
    <x v="10"/>
  </r>
  <r>
    <x v="3"/>
    <x v="31"/>
    <x v="0"/>
    <x v="1"/>
    <n v="1E-3"/>
    <x v="10"/>
  </r>
  <r>
    <x v="4"/>
    <x v="33"/>
    <x v="0"/>
    <x v="1"/>
    <n v="2E-3"/>
    <x v="10"/>
  </r>
  <r>
    <x v="5"/>
    <x v="33"/>
    <x v="0"/>
    <x v="1"/>
    <n v="2E-3"/>
    <x v="10"/>
  </r>
  <r>
    <x v="7"/>
    <x v="33"/>
    <x v="0"/>
    <x v="1"/>
    <n v="0.6"/>
    <x v="10"/>
  </r>
  <r>
    <x v="31"/>
    <x v="89"/>
    <x v="243"/>
    <x v="7"/>
    <n v="0.85499999999999998"/>
    <x v="10"/>
  </r>
  <r>
    <x v="31"/>
    <x v="89"/>
    <x v="244"/>
    <x v="7"/>
    <n v="0.52500000000000002"/>
    <x v="10"/>
  </r>
  <r>
    <x v="31"/>
    <x v="89"/>
    <x v="245"/>
    <x v="7"/>
    <n v="0.48"/>
    <x v="10"/>
  </r>
  <r>
    <x v="31"/>
    <x v="89"/>
    <x v="246"/>
    <x v="7"/>
    <n v="0.45"/>
    <x v="10"/>
  </r>
  <r>
    <x v="31"/>
    <x v="89"/>
    <x v="245"/>
    <x v="7"/>
    <n v="0.40500000000000003"/>
    <x v="10"/>
  </r>
  <r>
    <x v="31"/>
    <x v="89"/>
    <x v="0"/>
    <x v="7"/>
    <n v="0.9"/>
    <x v="10"/>
  </r>
  <r>
    <x v="61"/>
    <x v="198"/>
    <x v="247"/>
    <x v="4"/>
    <n v="0.1938"/>
    <x v="10"/>
  </r>
  <r>
    <x v="61"/>
    <x v="198"/>
    <x v="240"/>
    <x v="4"/>
    <n v="0.1938"/>
    <x v="10"/>
  </r>
  <r>
    <x v="61"/>
    <x v="198"/>
    <x v="0"/>
    <x v="4"/>
    <n v="1.02"/>
    <x v="10"/>
  </r>
  <r>
    <x v="61"/>
    <x v="198"/>
    <x v="248"/>
    <x v="4"/>
    <n v="0.36"/>
    <x v="10"/>
  </r>
  <r>
    <x v="8"/>
    <x v="34"/>
    <x v="0"/>
    <x v="1"/>
    <n v="1.4999999999999999E-2"/>
    <x v="10"/>
  </r>
  <r>
    <x v="8"/>
    <x v="6"/>
    <x v="1"/>
    <x v="1"/>
    <n v="1.4999999999999999E-2"/>
    <x v="10"/>
  </r>
  <r>
    <x v="8"/>
    <x v="6"/>
    <x v="2"/>
    <x v="1"/>
    <n v="1.4999999999999999E-2"/>
    <x v="10"/>
  </r>
  <r>
    <x v="8"/>
    <x v="6"/>
    <x v="0"/>
    <x v="1"/>
    <n v="1.4999999999999999E-2"/>
    <x v="10"/>
  </r>
  <r>
    <x v="8"/>
    <x v="14"/>
    <x v="1"/>
    <x v="1"/>
    <n v="0.05"/>
    <x v="10"/>
  </r>
  <r>
    <x v="8"/>
    <x v="14"/>
    <x v="0"/>
    <x v="1"/>
    <n v="0.05"/>
    <x v="10"/>
  </r>
  <r>
    <x v="8"/>
    <x v="15"/>
    <x v="0"/>
    <x v="1"/>
    <n v="7.4999999999999997E-2"/>
    <x v="10"/>
  </r>
  <r>
    <x v="8"/>
    <x v="15"/>
    <x v="9"/>
    <x v="1"/>
    <n v="1.8749999999999999E-2"/>
    <x v="10"/>
  </r>
  <r>
    <x v="8"/>
    <x v="9"/>
    <x v="0"/>
    <x v="1"/>
    <n v="0.1"/>
    <x v="10"/>
  </r>
  <r>
    <x v="8"/>
    <x v="9"/>
    <x v="11"/>
    <x v="1"/>
    <n v="0.03"/>
    <x v="10"/>
  </r>
  <r>
    <x v="8"/>
    <x v="9"/>
    <x v="12"/>
    <x v="1"/>
    <n v="0.02"/>
    <x v="10"/>
  </r>
  <r>
    <x v="8"/>
    <x v="10"/>
    <x v="0"/>
    <x v="1"/>
    <n v="0.1"/>
    <x v="10"/>
  </r>
  <r>
    <x v="8"/>
    <x v="10"/>
    <x v="11"/>
    <x v="1"/>
    <n v="0.03"/>
    <x v="10"/>
  </r>
  <r>
    <x v="8"/>
    <x v="10"/>
    <x v="12"/>
    <x v="1"/>
    <n v="0.02"/>
    <x v="10"/>
  </r>
  <r>
    <x v="8"/>
    <x v="16"/>
    <x v="0"/>
    <x v="1"/>
    <n v="0.01"/>
    <x v="10"/>
  </r>
  <r>
    <x v="8"/>
    <x v="17"/>
    <x v="0"/>
    <x v="1"/>
    <n v="0.01"/>
    <x v="10"/>
  </r>
  <r>
    <x v="8"/>
    <x v="35"/>
    <x v="0"/>
    <x v="1"/>
    <n v="0.01"/>
    <x v="10"/>
  </r>
  <r>
    <x v="8"/>
    <x v="20"/>
    <x v="0"/>
    <x v="1"/>
    <n v="0.01"/>
    <x v="10"/>
  </r>
  <r>
    <x v="8"/>
    <x v="36"/>
    <x v="0"/>
    <x v="1"/>
    <n v="0.01"/>
    <x v="10"/>
  </r>
  <r>
    <x v="8"/>
    <x v="37"/>
    <x v="0"/>
    <x v="1"/>
    <n v="0.01"/>
    <x v="10"/>
  </r>
  <r>
    <x v="8"/>
    <x v="38"/>
    <x v="0"/>
    <x v="1"/>
    <n v="0.01"/>
    <x v="10"/>
  </r>
  <r>
    <x v="8"/>
    <x v="32"/>
    <x v="0"/>
    <x v="1"/>
    <n v="7.4999999999999997E-2"/>
    <x v="10"/>
  </r>
  <r>
    <x v="9"/>
    <x v="7"/>
    <x v="0"/>
    <x v="1"/>
    <n v="1.8"/>
    <x v="10"/>
  </r>
  <r>
    <x v="9"/>
    <x v="9"/>
    <x v="0"/>
    <x v="1"/>
    <n v="0.8"/>
    <x v="10"/>
  </r>
  <r>
    <x v="9"/>
    <x v="9"/>
    <x v="4"/>
    <x v="1"/>
    <n v="0.08"/>
    <x v="10"/>
  </r>
  <r>
    <x v="9"/>
    <x v="9"/>
    <x v="5"/>
    <x v="1"/>
    <n v="0.24"/>
    <x v="10"/>
  </r>
  <r>
    <x v="9"/>
    <x v="9"/>
    <x v="6"/>
    <x v="1"/>
    <n v="0.08"/>
    <x v="10"/>
  </r>
  <r>
    <x v="9"/>
    <x v="10"/>
    <x v="0"/>
    <x v="1"/>
    <n v="1.6"/>
    <x v="10"/>
  </r>
  <r>
    <x v="9"/>
    <x v="10"/>
    <x v="5"/>
    <x v="1"/>
    <n v="0.24"/>
    <x v="10"/>
  </r>
  <r>
    <x v="9"/>
    <x v="10"/>
    <x v="6"/>
    <x v="1"/>
    <n v="0.08"/>
    <x v="10"/>
  </r>
  <r>
    <x v="62"/>
    <x v="199"/>
    <x v="0"/>
    <x v="32"/>
    <n v="1"/>
    <x v="10"/>
  </r>
  <r>
    <x v="62"/>
    <x v="200"/>
    <x v="0"/>
    <x v="32"/>
    <n v="0.05"/>
    <x v="10"/>
  </r>
  <r>
    <x v="62"/>
    <x v="201"/>
    <x v="249"/>
    <x v="32"/>
    <n v="1"/>
    <x v="10"/>
  </r>
  <r>
    <x v="62"/>
    <x v="201"/>
    <x v="0"/>
    <x v="32"/>
    <n v="1"/>
    <x v="10"/>
  </r>
  <r>
    <x v="62"/>
    <x v="201"/>
    <x v="250"/>
    <x v="32"/>
    <n v="1"/>
    <x v="10"/>
  </r>
  <r>
    <x v="62"/>
    <x v="201"/>
    <x v="251"/>
    <x v="32"/>
    <n v="1"/>
    <x v="10"/>
  </r>
  <r>
    <x v="62"/>
    <x v="201"/>
    <x v="252"/>
    <x v="32"/>
    <n v="1"/>
    <x v="10"/>
  </r>
  <r>
    <x v="62"/>
    <x v="201"/>
    <x v="253"/>
    <x v="32"/>
    <n v="1"/>
    <x v="10"/>
  </r>
  <r>
    <x v="62"/>
    <x v="202"/>
    <x v="249"/>
    <x v="32"/>
    <n v="0.75"/>
    <x v="10"/>
  </r>
  <r>
    <x v="62"/>
    <x v="202"/>
    <x v="0"/>
    <x v="32"/>
    <n v="0.75"/>
    <x v="10"/>
  </r>
  <r>
    <x v="62"/>
    <x v="202"/>
    <x v="250"/>
    <x v="32"/>
    <n v="0.75"/>
    <x v="10"/>
  </r>
  <r>
    <x v="62"/>
    <x v="202"/>
    <x v="251"/>
    <x v="32"/>
    <n v="0.75"/>
    <x v="10"/>
  </r>
  <r>
    <x v="62"/>
    <x v="202"/>
    <x v="252"/>
    <x v="32"/>
    <n v="0.75"/>
    <x v="10"/>
  </r>
  <r>
    <x v="62"/>
    <x v="202"/>
    <x v="253"/>
    <x v="32"/>
    <n v="0.75"/>
    <x v="10"/>
  </r>
  <r>
    <x v="62"/>
    <x v="203"/>
    <x v="254"/>
    <x v="32"/>
    <n v="0.8"/>
    <x v="10"/>
  </r>
  <r>
    <x v="62"/>
    <x v="203"/>
    <x v="0"/>
    <x v="32"/>
    <n v="1"/>
    <x v="10"/>
  </r>
  <r>
    <x v="62"/>
    <x v="203"/>
    <x v="255"/>
    <x v="32"/>
    <n v="0.65"/>
    <x v="10"/>
  </r>
  <r>
    <x v="62"/>
    <x v="203"/>
    <x v="256"/>
    <x v="32"/>
    <n v="0.45"/>
    <x v="10"/>
  </r>
  <r>
    <x v="62"/>
    <x v="204"/>
    <x v="257"/>
    <x v="32"/>
    <n v="0.90800000000000003"/>
    <x v="10"/>
  </r>
  <r>
    <x v="62"/>
    <x v="204"/>
    <x v="258"/>
    <x v="32"/>
    <n v="0.57999999999999996"/>
    <x v="10"/>
  </r>
  <r>
    <x v="62"/>
    <x v="204"/>
    <x v="259"/>
    <x v="32"/>
    <n v="0.48799999999999999"/>
    <x v="10"/>
  </r>
  <r>
    <x v="62"/>
    <x v="204"/>
    <x v="0"/>
    <x v="32"/>
    <n v="1"/>
    <x v="10"/>
  </r>
  <r>
    <x v="62"/>
    <x v="205"/>
    <x v="0"/>
    <x v="32"/>
    <n v="1"/>
    <x v="10"/>
  </r>
  <r>
    <x v="62"/>
    <x v="206"/>
    <x v="260"/>
    <x v="32"/>
    <n v="0.93700000000000006"/>
    <x v="10"/>
  </r>
  <r>
    <x v="62"/>
    <x v="206"/>
    <x v="261"/>
    <x v="32"/>
    <n v="5.3499999999999999E-2"/>
    <x v="10"/>
  </r>
  <r>
    <x v="62"/>
    <x v="206"/>
    <x v="262"/>
    <x v="32"/>
    <n v="1.6299999999999999E-2"/>
    <x v="10"/>
  </r>
  <r>
    <x v="62"/>
    <x v="206"/>
    <x v="0"/>
    <x v="32"/>
    <n v="1"/>
    <x v="10"/>
  </r>
  <r>
    <x v="62"/>
    <x v="206"/>
    <x v="263"/>
    <x v="32"/>
    <n v="0.11650000000000001"/>
    <x v="10"/>
  </r>
  <r>
    <x v="62"/>
    <x v="206"/>
    <x v="264"/>
    <x v="32"/>
    <n v="7.9299999999999995E-2"/>
    <x v="10"/>
  </r>
  <r>
    <x v="62"/>
    <x v="207"/>
    <x v="265"/>
    <x v="32"/>
    <n v="0.3"/>
    <x v="10"/>
  </r>
  <r>
    <x v="62"/>
    <x v="207"/>
    <x v="0"/>
    <x v="32"/>
    <n v="1"/>
    <x v="10"/>
  </r>
  <r>
    <x v="62"/>
    <x v="208"/>
    <x v="244"/>
    <x v="32"/>
    <n v="0.66"/>
    <x v="10"/>
  </r>
  <r>
    <x v="62"/>
    <x v="208"/>
    <x v="246"/>
    <x v="32"/>
    <n v="0.64"/>
    <x v="10"/>
  </r>
  <r>
    <x v="62"/>
    <x v="208"/>
    <x v="266"/>
    <x v="32"/>
    <n v="0.64"/>
    <x v="10"/>
  </r>
  <r>
    <x v="62"/>
    <x v="208"/>
    <x v="267"/>
    <x v="32"/>
    <n v="0.53"/>
    <x v="10"/>
  </r>
  <r>
    <x v="62"/>
    <x v="208"/>
    <x v="0"/>
    <x v="32"/>
    <n v="1"/>
    <x v="10"/>
  </r>
  <r>
    <x v="62"/>
    <x v="209"/>
    <x v="268"/>
    <x v="32"/>
    <n v="0.9"/>
    <x v="10"/>
  </r>
  <r>
    <x v="62"/>
    <x v="209"/>
    <x v="0"/>
    <x v="32"/>
    <n v="1"/>
    <x v="10"/>
  </r>
  <r>
    <x v="63"/>
    <x v="210"/>
    <x v="0"/>
    <x v="4"/>
    <n v="1.6799999999999999E-2"/>
    <x v="10"/>
  </r>
  <r>
    <x v="63"/>
    <x v="210"/>
    <x v="269"/>
    <x v="4"/>
    <n v="4.0000000000000001E-3"/>
    <x v="10"/>
  </r>
  <r>
    <x v="64"/>
    <x v="211"/>
    <x v="244"/>
    <x v="4"/>
    <n v="1.8699999999999999E-3"/>
    <x v="10"/>
  </r>
  <r>
    <x v="64"/>
    <x v="211"/>
    <x v="246"/>
    <x v="4"/>
    <n v="1.65E-3"/>
    <x v="10"/>
  </r>
  <r>
    <x v="64"/>
    <x v="211"/>
    <x v="266"/>
    <x v="4"/>
    <n v="1.56E-3"/>
    <x v="10"/>
  </r>
  <r>
    <x v="64"/>
    <x v="211"/>
    <x v="267"/>
    <x v="4"/>
    <n v="1.5200000000000001E-3"/>
    <x v="10"/>
  </r>
  <r>
    <x v="64"/>
    <x v="211"/>
    <x v="0"/>
    <x v="4"/>
    <n v="3.3999999999999998E-3"/>
    <x v="10"/>
  </r>
  <r>
    <x v="65"/>
    <x v="212"/>
    <x v="240"/>
    <x v="4"/>
    <n v="3.9419999999999997E-2"/>
    <x v="10"/>
  </r>
  <r>
    <x v="65"/>
    <x v="212"/>
    <x v="270"/>
    <x v="4"/>
    <n v="4.002E-2"/>
    <x v="10"/>
  </r>
  <r>
    <x v="65"/>
    <x v="212"/>
    <x v="0"/>
    <x v="4"/>
    <n v="0.06"/>
    <x v="10"/>
  </r>
  <r>
    <x v="65"/>
    <x v="212"/>
    <x v="271"/>
    <x v="4"/>
    <n v="5.0999999999999997E-2"/>
    <x v="10"/>
  </r>
  <r>
    <x v="65"/>
    <x v="212"/>
    <x v="245"/>
    <x v="4"/>
    <n v="3.3480000000000003E-2"/>
    <x v="10"/>
  </r>
  <r>
    <x v="10"/>
    <x v="39"/>
    <x v="19"/>
    <x v="1"/>
    <n v="0.42499999999999999"/>
    <x v="10"/>
  </r>
  <r>
    <x v="10"/>
    <x v="39"/>
    <x v="20"/>
    <x v="1"/>
    <n v="0.255"/>
    <x v="10"/>
  </r>
  <r>
    <x v="10"/>
    <x v="39"/>
    <x v="0"/>
    <x v="1"/>
    <n v="1.7"/>
    <x v="10"/>
  </r>
  <r>
    <x v="10"/>
    <x v="6"/>
    <x v="1"/>
    <x v="1"/>
    <n v="0.05"/>
    <x v="10"/>
  </r>
  <r>
    <x v="10"/>
    <x v="6"/>
    <x v="2"/>
    <x v="1"/>
    <n v="1.495E-2"/>
    <x v="10"/>
  </r>
  <r>
    <x v="10"/>
    <x v="6"/>
    <x v="21"/>
    <x v="1"/>
    <n v="1.4999999999999999E-2"/>
    <x v="10"/>
  </r>
  <r>
    <x v="10"/>
    <x v="6"/>
    <x v="0"/>
    <x v="1"/>
    <n v="0.05"/>
    <x v="10"/>
  </r>
  <r>
    <x v="10"/>
    <x v="14"/>
    <x v="1"/>
    <x v="1"/>
    <n v="0.1"/>
    <x v="10"/>
  </r>
  <r>
    <x v="10"/>
    <x v="14"/>
    <x v="2"/>
    <x v="1"/>
    <n v="1.49E-2"/>
    <x v="10"/>
  </r>
  <r>
    <x v="10"/>
    <x v="14"/>
    <x v="21"/>
    <x v="1"/>
    <n v="1.4999999999999999E-2"/>
    <x v="10"/>
  </r>
  <r>
    <x v="10"/>
    <x v="14"/>
    <x v="0"/>
    <x v="1"/>
    <n v="0.1"/>
    <x v="10"/>
  </r>
  <r>
    <x v="10"/>
    <x v="7"/>
    <x v="0"/>
    <x v="1"/>
    <n v="2"/>
    <x v="10"/>
  </r>
  <r>
    <x v="10"/>
    <x v="8"/>
    <x v="0"/>
    <x v="1"/>
    <n v="1.4999999999999999E-2"/>
    <x v="10"/>
  </r>
  <r>
    <x v="10"/>
    <x v="8"/>
    <x v="3"/>
    <x v="1"/>
    <n v="1.4999999999999999E-2"/>
    <x v="10"/>
  </r>
  <r>
    <x v="10"/>
    <x v="15"/>
    <x v="0"/>
    <x v="1"/>
    <n v="1"/>
    <x v="10"/>
  </r>
  <r>
    <x v="10"/>
    <x v="15"/>
    <x v="22"/>
    <x v="1"/>
    <n v="0.35"/>
    <x v="10"/>
  </r>
  <r>
    <x v="10"/>
    <x v="15"/>
    <x v="23"/>
    <x v="1"/>
    <n v="0.03"/>
    <x v="10"/>
  </r>
  <r>
    <x v="10"/>
    <x v="15"/>
    <x v="24"/>
    <x v="1"/>
    <n v="1.5100000000000001E-2"/>
    <x v="10"/>
  </r>
  <r>
    <x v="10"/>
    <x v="15"/>
    <x v="25"/>
    <x v="1"/>
    <n v="1.4999999999999999E-2"/>
    <x v="10"/>
  </r>
  <r>
    <x v="10"/>
    <x v="9"/>
    <x v="0"/>
    <x v="1"/>
    <n v="0.8"/>
    <x v="10"/>
  </r>
  <r>
    <x v="10"/>
    <x v="9"/>
    <x v="4"/>
    <x v="1"/>
    <n v="0.08"/>
    <x v="10"/>
  </r>
  <r>
    <x v="10"/>
    <x v="9"/>
    <x v="5"/>
    <x v="1"/>
    <n v="0.24"/>
    <x v="10"/>
  </r>
  <r>
    <x v="10"/>
    <x v="9"/>
    <x v="6"/>
    <x v="1"/>
    <n v="0.08"/>
    <x v="10"/>
  </r>
  <r>
    <x v="10"/>
    <x v="10"/>
    <x v="0"/>
    <x v="1"/>
    <n v="1.6"/>
    <x v="10"/>
  </r>
  <r>
    <x v="10"/>
    <x v="10"/>
    <x v="26"/>
    <x v="1"/>
    <n v="7.8399999999999997E-2"/>
    <x v="10"/>
  </r>
  <r>
    <x v="10"/>
    <x v="10"/>
    <x v="5"/>
    <x v="1"/>
    <n v="0.24"/>
    <x v="10"/>
  </r>
  <r>
    <x v="10"/>
    <x v="10"/>
    <x v="6"/>
    <x v="1"/>
    <n v="0.08"/>
    <x v="10"/>
  </r>
  <r>
    <x v="10"/>
    <x v="10"/>
    <x v="27"/>
    <x v="1"/>
    <n v="0.04"/>
    <x v="10"/>
  </r>
  <r>
    <x v="10"/>
    <x v="10"/>
    <x v="28"/>
    <x v="1"/>
    <n v="3.984E-2"/>
    <x v="10"/>
  </r>
  <r>
    <x v="11"/>
    <x v="34"/>
    <x v="0"/>
    <x v="1"/>
    <n v="2.5000000000000001E-3"/>
    <x v="10"/>
  </r>
  <r>
    <x v="11"/>
    <x v="33"/>
    <x v="0"/>
    <x v="1"/>
    <n v="2E-3"/>
    <x v="10"/>
  </r>
  <r>
    <x v="11"/>
    <x v="16"/>
    <x v="0"/>
    <x v="1"/>
    <n v="2E-3"/>
    <x v="10"/>
  </r>
  <r>
    <x v="11"/>
    <x v="17"/>
    <x v="0"/>
    <x v="1"/>
    <n v="2E-3"/>
    <x v="10"/>
  </r>
  <r>
    <x v="11"/>
    <x v="35"/>
    <x v="0"/>
    <x v="1"/>
    <n v="2E-3"/>
    <x v="10"/>
  </r>
  <r>
    <x v="11"/>
    <x v="20"/>
    <x v="0"/>
    <x v="1"/>
    <n v="2E-3"/>
    <x v="10"/>
  </r>
  <r>
    <x v="11"/>
    <x v="36"/>
    <x v="0"/>
    <x v="1"/>
    <n v="2E-3"/>
    <x v="10"/>
  </r>
  <r>
    <x v="11"/>
    <x v="40"/>
    <x v="29"/>
    <x v="1"/>
    <n v="0.19719999999999999"/>
    <x v="10"/>
  </r>
  <r>
    <x v="11"/>
    <x v="40"/>
    <x v="30"/>
    <x v="1"/>
    <n v="8.8400000000000006E-2"/>
    <x v="10"/>
  </r>
  <r>
    <x v="11"/>
    <x v="40"/>
    <x v="31"/>
    <x v="1"/>
    <n v="5.4399999999999997E-2"/>
    <x v="10"/>
  </r>
  <r>
    <x v="11"/>
    <x v="40"/>
    <x v="32"/>
    <x v="1"/>
    <n v="2.7199999999999998E-2"/>
    <x v="10"/>
  </r>
  <r>
    <x v="11"/>
    <x v="40"/>
    <x v="33"/>
    <x v="1"/>
    <n v="2.0400000000000001E-2"/>
    <x v="10"/>
  </r>
  <r>
    <x v="11"/>
    <x v="40"/>
    <x v="34"/>
    <x v="1"/>
    <n v="1.3599999999999999E-2"/>
    <x v="10"/>
  </r>
  <r>
    <x v="11"/>
    <x v="40"/>
    <x v="0"/>
    <x v="1"/>
    <n v="0.68"/>
    <x v="10"/>
  </r>
  <r>
    <x v="11"/>
    <x v="37"/>
    <x v="0"/>
    <x v="1"/>
    <n v="2E-3"/>
    <x v="10"/>
  </r>
  <r>
    <x v="11"/>
    <x v="29"/>
    <x v="0"/>
    <x v="1"/>
    <n v="1E-3"/>
    <x v="10"/>
  </r>
  <r>
    <x v="11"/>
    <x v="30"/>
    <x v="0"/>
    <x v="1"/>
    <n v="0"/>
    <x v="10"/>
  </r>
  <r>
    <x v="11"/>
    <x v="38"/>
    <x v="0"/>
    <x v="1"/>
    <n v="1E-3"/>
    <x v="10"/>
  </r>
  <r>
    <x v="11"/>
    <x v="41"/>
    <x v="29"/>
    <x v="1"/>
    <n v="0.19719999999999999"/>
    <x v="10"/>
  </r>
  <r>
    <x v="11"/>
    <x v="41"/>
    <x v="30"/>
    <x v="1"/>
    <n v="8.8400000000000006E-2"/>
    <x v="10"/>
  </r>
  <r>
    <x v="11"/>
    <x v="41"/>
    <x v="31"/>
    <x v="1"/>
    <n v="5.4399999999999997E-2"/>
    <x v="10"/>
  </r>
  <r>
    <x v="11"/>
    <x v="41"/>
    <x v="32"/>
    <x v="1"/>
    <n v="2.7199999999999998E-2"/>
    <x v="10"/>
  </r>
  <r>
    <x v="11"/>
    <x v="41"/>
    <x v="33"/>
    <x v="1"/>
    <n v="2.0400000000000001E-2"/>
    <x v="10"/>
  </r>
  <r>
    <x v="11"/>
    <x v="41"/>
    <x v="34"/>
    <x v="1"/>
    <n v="1.3599999999999999E-2"/>
    <x v="10"/>
  </r>
  <r>
    <x v="11"/>
    <x v="41"/>
    <x v="0"/>
    <x v="1"/>
    <n v="0.68"/>
    <x v="10"/>
  </r>
  <r>
    <x v="11"/>
    <x v="42"/>
    <x v="29"/>
    <x v="1"/>
    <n v="0.19719999999999999"/>
    <x v="10"/>
  </r>
  <r>
    <x v="11"/>
    <x v="42"/>
    <x v="30"/>
    <x v="1"/>
    <n v="8.8400000000000006E-2"/>
    <x v="10"/>
  </r>
  <r>
    <x v="11"/>
    <x v="42"/>
    <x v="31"/>
    <x v="1"/>
    <n v="5.4399999999999997E-2"/>
    <x v="10"/>
  </r>
  <r>
    <x v="11"/>
    <x v="42"/>
    <x v="32"/>
    <x v="1"/>
    <n v="2.7199999999999998E-2"/>
    <x v="10"/>
  </r>
  <r>
    <x v="11"/>
    <x v="42"/>
    <x v="33"/>
    <x v="1"/>
    <n v="2.0400000000000001E-2"/>
    <x v="10"/>
  </r>
  <r>
    <x v="11"/>
    <x v="42"/>
    <x v="34"/>
    <x v="1"/>
    <n v="1.3599999999999999E-2"/>
    <x v="10"/>
  </r>
  <r>
    <x v="11"/>
    <x v="42"/>
    <x v="0"/>
    <x v="1"/>
    <n v="0.68"/>
    <x v="10"/>
  </r>
  <r>
    <x v="11"/>
    <x v="43"/>
    <x v="29"/>
    <x v="1"/>
    <n v="9.2800000000000001E-3"/>
    <x v="10"/>
  </r>
  <r>
    <x v="11"/>
    <x v="43"/>
    <x v="30"/>
    <x v="1"/>
    <n v="4.1599999999999996E-3"/>
    <x v="10"/>
  </r>
  <r>
    <x v="11"/>
    <x v="43"/>
    <x v="31"/>
    <x v="1"/>
    <n v="2.5600000000000002E-3"/>
    <x v="10"/>
  </r>
  <r>
    <x v="11"/>
    <x v="43"/>
    <x v="32"/>
    <x v="1"/>
    <n v="1.2800000000000001E-3"/>
    <x v="10"/>
  </r>
  <r>
    <x v="11"/>
    <x v="43"/>
    <x v="33"/>
    <x v="1"/>
    <n v="9.6000000000000002E-4"/>
    <x v="10"/>
  </r>
  <r>
    <x v="11"/>
    <x v="43"/>
    <x v="34"/>
    <x v="1"/>
    <n v="6.4000000000000005E-4"/>
    <x v="10"/>
  </r>
  <r>
    <x v="11"/>
    <x v="43"/>
    <x v="0"/>
    <x v="1"/>
    <n v="3.2000000000000001E-2"/>
    <x v="10"/>
  </r>
  <r>
    <x v="11"/>
    <x v="0"/>
    <x v="35"/>
    <x v="1"/>
    <n v="0.112"/>
    <x v="10"/>
  </r>
  <r>
    <x v="11"/>
    <x v="0"/>
    <x v="36"/>
    <x v="1"/>
    <n v="4.48E-2"/>
    <x v="10"/>
  </r>
  <r>
    <x v="11"/>
    <x v="0"/>
    <x v="37"/>
    <x v="1"/>
    <n v="1.6799999999999999E-2"/>
    <x v="10"/>
  </r>
  <r>
    <x v="11"/>
    <x v="0"/>
    <x v="0"/>
    <x v="1"/>
    <n v="0.56000000000000005"/>
    <x v="10"/>
  </r>
  <r>
    <x v="11"/>
    <x v="1"/>
    <x v="35"/>
    <x v="1"/>
    <n v="0.112"/>
    <x v="10"/>
  </r>
  <r>
    <x v="11"/>
    <x v="1"/>
    <x v="36"/>
    <x v="1"/>
    <n v="4.48E-2"/>
    <x v="10"/>
  </r>
  <r>
    <x v="11"/>
    <x v="1"/>
    <x v="37"/>
    <x v="1"/>
    <n v="1.6799999999999999E-2"/>
    <x v="10"/>
  </r>
  <r>
    <x v="11"/>
    <x v="1"/>
    <x v="0"/>
    <x v="1"/>
    <n v="0.56000000000000005"/>
    <x v="10"/>
  </r>
  <r>
    <x v="11"/>
    <x v="2"/>
    <x v="38"/>
    <x v="1"/>
    <n v="2.38"/>
    <x v="10"/>
  </r>
  <r>
    <x v="11"/>
    <x v="2"/>
    <x v="39"/>
    <x v="1"/>
    <n v="0.88400000000000001"/>
    <x v="10"/>
  </r>
  <r>
    <x v="11"/>
    <x v="2"/>
    <x v="40"/>
    <x v="1"/>
    <n v="0.81599999999999995"/>
    <x v="10"/>
  </r>
  <r>
    <x v="11"/>
    <x v="2"/>
    <x v="0"/>
    <x v="1"/>
    <n v="6.8"/>
    <x v="10"/>
  </r>
  <r>
    <x v="11"/>
    <x v="3"/>
    <x v="29"/>
    <x v="1"/>
    <n v="0.1885"/>
    <x v="10"/>
  </r>
  <r>
    <x v="11"/>
    <x v="3"/>
    <x v="30"/>
    <x v="1"/>
    <n v="8.4500000000000006E-2"/>
    <x v="10"/>
  </r>
  <r>
    <x v="11"/>
    <x v="3"/>
    <x v="31"/>
    <x v="1"/>
    <n v="5.1999999999999998E-2"/>
    <x v="10"/>
  </r>
  <r>
    <x v="11"/>
    <x v="3"/>
    <x v="32"/>
    <x v="1"/>
    <n v="2.5999999999999999E-2"/>
    <x v="10"/>
  </r>
  <r>
    <x v="11"/>
    <x v="3"/>
    <x v="33"/>
    <x v="1"/>
    <n v="1.95E-2"/>
    <x v="10"/>
  </r>
  <r>
    <x v="11"/>
    <x v="3"/>
    <x v="34"/>
    <x v="1"/>
    <n v="1.2999999999999999E-2"/>
    <x v="10"/>
  </r>
  <r>
    <x v="11"/>
    <x v="3"/>
    <x v="0"/>
    <x v="1"/>
    <n v="0.65"/>
    <x v="10"/>
  </r>
  <r>
    <x v="11"/>
    <x v="4"/>
    <x v="29"/>
    <x v="1"/>
    <n v="0.1885"/>
    <x v="10"/>
  </r>
  <r>
    <x v="11"/>
    <x v="4"/>
    <x v="30"/>
    <x v="1"/>
    <n v="8.4500000000000006E-2"/>
    <x v="10"/>
  </r>
  <r>
    <x v="11"/>
    <x v="4"/>
    <x v="31"/>
    <x v="1"/>
    <n v="5.1999999999999998E-2"/>
    <x v="10"/>
  </r>
  <r>
    <x v="11"/>
    <x v="4"/>
    <x v="32"/>
    <x v="1"/>
    <n v="2.5999999999999999E-2"/>
    <x v="10"/>
  </r>
  <r>
    <x v="11"/>
    <x v="4"/>
    <x v="33"/>
    <x v="1"/>
    <n v="1.95E-2"/>
    <x v="10"/>
  </r>
  <r>
    <x v="11"/>
    <x v="4"/>
    <x v="34"/>
    <x v="1"/>
    <n v="1.2999999999999999E-2"/>
    <x v="10"/>
  </r>
  <r>
    <x v="11"/>
    <x v="4"/>
    <x v="0"/>
    <x v="1"/>
    <n v="0.65"/>
    <x v="10"/>
  </r>
  <r>
    <x v="11"/>
    <x v="5"/>
    <x v="41"/>
    <x v="1"/>
    <n v="1.2758499999999999"/>
    <x v="10"/>
  </r>
  <r>
    <x v="11"/>
    <x v="5"/>
    <x v="42"/>
    <x v="1"/>
    <n v="0.55062999999999995"/>
    <x v="10"/>
  </r>
  <r>
    <x v="11"/>
    <x v="5"/>
    <x v="43"/>
    <x v="1"/>
    <n v="0.17459"/>
    <x v="10"/>
  </r>
  <r>
    <x v="11"/>
    <x v="5"/>
    <x v="0"/>
    <x v="1"/>
    <n v="1.343"/>
    <x v="10"/>
  </r>
  <r>
    <x v="12"/>
    <x v="34"/>
    <x v="0"/>
    <x v="1"/>
    <n v="2.5000000000000001E-3"/>
    <x v="10"/>
  </r>
  <r>
    <x v="12"/>
    <x v="33"/>
    <x v="0"/>
    <x v="1"/>
    <n v="2E-3"/>
    <x v="10"/>
  </r>
  <r>
    <x v="12"/>
    <x v="44"/>
    <x v="44"/>
    <x v="1"/>
    <n v="0.01"/>
    <x v="10"/>
  </r>
  <r>
    <x v="12"/>
    <x v="44"/>
    <x v="45"/>
    <x v="1"/>
    <n v="0"/>
    <x v="10"/>
  </r>
  <r>
    <x v="12"/>
    <x v="44"/>
    <x v="0"/>
    <x v="1"/>
    <n v="0.02"/>
    <x v="10"/>
  </r>
  <r>
    <x v="12"/>
    <x v="213"/>
    <x v="0"/>
    <x v="1"/>
    <n v="4.7320000000000001E-2"/>
    <x v="10"/>
  </r>
  <r>
    <x v="12"/>
    <x v="213"/>
    <x v="272"/>
    <x v="1"/>
    <n v="1.289E-2"/>
    <x v="10"/>
  </r>
  <r>
    <x v="12"/>
    <x v="213"/>
    <x v="273"/>
    <x v="1"/>
    <n v="2.7369999999999998E-2"/>
    <x v="10"/>
  </r>
  <r>
    <x v="12"/>
    <x v="213"/>
    <x v="274"/>
    <x v="1"/>
    <n v="3.2840000000000001E-2"/>
    <x v="10"/>
  </r>
  <r>
    <x v="12"/>
    <x v="214"/>
    <x v="260"/>
    <x v="1"/>
    <n v="2.2669999999999999E-2"/>
    <x v="10"/>
  </r>
  <r>
    <x v="12"/>
    <x v="214"/>
    <x v="275"/>
    <x v="1"/>
    <n v="2.5000000000000001E-3"/>
    <x v="10"/>
  </r>
  <r>
    <x v="12"/>
    <x v="214"/>
    <x v="276"/>
    <x v="1"/>
    <n v="3.31E-3"/>
    <x v="10"/>
  </r>
  <r>
    <x v="12"/>
    <x v="214"/>
    <x v="0"/>
    <x v="1"/>
    <n v="3.356E-2"/>
    <x v="10"/>
  </r>
  <r>
    <x v="12"/>
    <x v="214"/>
    <x v="277"/>
    <x v="1"/>
    <n v="1.34E-2"/>
    <x v="10"/>
  </r>
  <r>
    <x v="12"/>
    <x v="214"/>
    <x v="278"/>
    <x v="1"/>
    <n v="1.421E-2"/>
    <x v="10"/>
  </r>
  <r>
    <x v="12"/>
    <x v="215"/>
    <x v="260"/>
    <x v="1"/>
    <n v="2.2669999999999999E-2"/>
    <x v="10"/>
  </r>
  <r>
    <x v="12"/>
    <x v="215"/>
    <x v="275"/>
    <x v="1"/>
    <n v="2.5000000000000001E-3"/>
    <x v="10"/>
  </r>
  <r>
    <x v="12"/>
    <x v="215"/>
    <x v="276"/>
    <x v="1"/>
    <n v="3.31E-3"/>
    <x v="10"/>
  </r>
  <r>
    <x v="12"/>
    <x v="215"/>
    <x v="0"/>
    <x v="1"/>
    <n v="3.356E-2"/>
    <x v="10"/>
  </r>
  <r>
    <x v="12"/>
    <x v="215"/>
    <x v="277"/>
    <x v="1"/>
    <n v="1.34E-2"/>
    <x v="10"/>
  </r>
  <r>
    <x v="12"/>
    <x v="215"/>
    <x v="278"/>
    <x v="1"/>
    <n v="1.421E-2"/>
    <x v="10"/>
  </r>
  <r>
    <x v="12"/>
    <x v="16"/>
    <x v="0"/>
    <x v="1"/>
    <n v="2.5000000000000001E-3"/>
    <x v="10"/>
  </r>
  <r>
    <x v="12"/>
    <x v="17"/>
    <x v="0"/>
    <x v="1"/>
    <n v="2.5000000000000001E-3"/>
    <x v="10"/>
  </r>
  <r>
    <x v="12"/>
    <x v="35"/>
    <x v="0"/>
    <x v="1"/>
    <n v="2.5000000000000001E-3"/>
    <x v="10"/>
  </r>
  <r>
    <x v="12"/>
    <x v="20"/>
    <x v="0"/>
    <x v="1"/>
    <n v="2.5000000000000001E-3"/>
    <x v="10"/>
  </r>
  <r>
    <x v="12"/>
    <x v="36"/>
    <x v="0"/>
    <x v="1"/>
    <n v="2.5000000000000001E-3"/>
    <x v="10"/>
  </r>
  <r>
    <x v="12"/>
    <x v="40"/>
    <x v="0"/>
    <x v="1"/>
    <n v="0.6"/>
    <x v="10"/>
  </r>
  <r>
    <x v="12"/>
    <x v="37"/>
    <x v="0"/>
    <x v="1"/>
    <n v="2.5000000000000001E-3"/>
    <x v="10"/>
  </r>
  <r>
    <x v="12"/>
    <x v="38"/>
    <x v="0"/>
    <x v="1"/>
    <n v="1.5E-3"/>
    <x v="10"/>
  </r>
  <r>
    <x v="12"/>
    <x v="41"/>
    <x v="29"/>
    <x v="1"/>
    <n v="0.23200000000000001"/>
    <x v="10"/>
  </r>
  <r>
    <x v="12"/>
    <x v="41"/>
    <x v="30"/>
    <x v="1"/>
    <n v="0.104"/>
    <x v="10"/>
  </r>
  <r>
    <x v="12"/>
    <x v="41"/>
    <x v="31"/>
    <x v="1"/>
    <n v="6.4000000000000001E-2"/>
    <x v="10"/>
  </r>
  <r>
    <x v="12"/>
    <x v="41"/>
    <x v="32"/>
    <x v="1"/>
    <n v="3.2000000000000001E-2"/>
    <x v="10"/>
  </r>
  <r>
    <x v="12"/>
    <x v="41"/>
    <x v="33"/>
    <x v="1"/>
    <n v="2.4E-2"/>
    <x v="10"/>
  </r>
  <r>
    <x v="12"/>
    <x v="41"/>
    <x v="34"/>
    <x v="1"/>
    <n v="1.6E-2"/>
    <x v="10"/>
  </r>
  <r>
    <x v="12"/>
    <x v="41"/>
    <x v="0"/>
    <x v="1"/>
    <n v="0.8"/>
    <x v="10"/>
  </r>
  <r>
    <x v="12"/>
    <x v="45"/>
    <x v="0"/>
    <x v="1"/>
    <n v="0.04"/>
    <x v="10"/>
  </r>
  <r>
    <x v="12"/>
    <x v="42"/>
    <x v="29"/>
    <x v="1"/>
    <n v="0.23200000000000001"/>
    <x v="10"/>
  </r>
  <r>
    <x v="12"/>
    <x v="42"/>
    <x v="30"/>
    <x v="1"/>
    <n v="0.104"/>
    <x v="10"/>
  </r>
  <r>
    <x v="12"/>
    <x v="42"/>
    <x v="31"/>
    <x v="1"/>
    <n v="6.4000000000000001E-2"/>
    <x v="10"/>
  </r>
  <r>
    <x v="12"/>
    <x v="42"/>
    <x v="32"/>
    <x v="1"/>
    <n v="3.2000000000000001E-2"/>
    <x v="10"/>
  </r>
  <r>
    <x v="12"/>
    <x v="42"/>
    <x v="33"/>
    <x v="1"/>
    <n v="2.4E-2"/>
    <x v="10"/>
  </r>
  <r>
    <x v="12"/>
    <x v="42"/>
    <x v="34"/>
    <x v="1"/>
    <n v="1.6E-2"/>
    <x v="10"/>
  </r>
  <r>
    <x v="12"/>
    <x v="42"/>
    <x v="0"/>
    <x v="1"/>
    <n v="0.8"/>
    <x v="10"/>
  </r>
  <r>
    <x v="12"/>
    <x v="216"/>
    <x v="0"/>
    <x v="1"/>
    <n v="0.55647999999999997"/>
    <x v="10"/>
  </r>
  <r>
    <x v="12"/>
    <x v="46"/>
    <x v="29"/>
    <x v="1"/>
    <n v="0.23200000000000001"/>
    <x v="10"/>
  </r>
  <r>
    <x v="12"/>
    <x v="46"/>
    <x v="30"/>
    <x v="1"/>
    <n v="0.104"/>
    <x v="10"/>
  </r>
  <r>
    <x v="12"/>
    <x v="46"/>
    <x v="31"/>
    <x v="1"/>
    <n v="6.4000000000000001E-2"/>
    <x v="10"/>
  </r>
  <r>
    <x v="12"/>
    <x v="46"/>
    <x v="32"/>
    <x v="1"/>
    <n v="3.2000000000000001E-2"/>
    <x v="10"/>
  </r>
  <r>
    <x v="12"/>
    <x v="46"/>
    <x v="33"/>
    <x v="1"/>
    <n v="2.4E-2"/>
    <x v="10"/>
  </r>
  <r>
    <x v="12"/>
    <x v="46"/>
    <x v="34"/>
    <x v="1"/>
    <n v="1.6E-2"/>
    <x v="10"/>
  </r>
  <r>
    <x v="12"/>
    <x v="46"/>
    <x v="0"/>
    <x v="1"/>
    <n v="0.8"/>
    <x v="10"/>
  </r>
  <r>
    <x v="12"/>
    <x v="43"/>
    <x v="29"/>
    <x v="1"/>
    <n v="0.23200000000000001"/>
    <x v="10"/>
  </r>
  <r>
    <x v="12"/>
    <x v="43"/>
    <x v="30"/>
    <x v="1"/>
    <n v="0.104"/>
    <x v="10"/>
  </r>
  <r>
    <x v="12"/>
    <x v="43"/>
    <x v="31"/>
    <x v="1"/>
    <n v="6.4000000000000001E-2"/>
    <x v="10"/>
  </r>
  <r>
    <x v="12"/>
    <x v="43"/>
    <x v="32"/>
    <x v="1"/>
    <n v="3.2000000000000001E-2"/>
    <x v="10"/>
  </r>
  <r>
    <x v="12"/>
    <x v="43"/>
    <x v="33"/>
    <x v="1"/>
    <n v="2.4E-2"/>
    <x v="10"/>
  </r>
  <r>
    <x v="12"/>
    <x v="43"/>
    <x v="34"/>
    <x v="1"/>
    <n v="1.6E-2"/>
    <x v="10"/>
  </r>
  <r>
    <x v="12"/>
    <x v="43"/>
    <x v="0"/>
    <x v="1"/>
    <n v="0.8"/>
    <x v="10"/>
  </r>
  <r>
    <x v="12"/>
    <x v="47"/>
    <x v="38"/>
    <x v="1"/>
    <n v="3.5"/>
    <x v="10"/>
  </r>
  <r>
    <x v="12"/>
    <x v="47"/>
    <x v="39"/>
    <x v="1"/>
    <n v="1.3"/>
    <x v="10"/>
  </r>
  <r>
    <x v="12"/>
    <x v="47"/>
    <x v="40"/>
    <x v="1"/>
    <n v="1.2"/>
    <x v="10"/>
  </r>
  <r>
    <x v="12"/>
    <x v="47"/>
    <x v="0"/>
    <x v="1"/>
    <n v="10"/>
    <x v="10"/>
  </r>
  <r>
    <x v="12"/>
    <x v="48"/>
    <x v="29"/>
    <x v="1"/>
    <n v="0.23200000000000001"/>
    <x v="10"/>
  </r>
  <r>
    <x v="12"/>
    <x v="48"/>
    <x v="30"/>
    <x v="1"/>
    <n v="0.104"/>
    <x v="10"/>
  </r>
  <r>
    <x v="12"/>
    <x v="48"/>
    <x v="31"/>
    <x v="1"/>
    <n v="6.4000000000000001E-2"/>
    <x v="10"/>
  </r>
  <r>
    <x v="12"/>
    <x v="48"/>
    <x v="32"/>
    <x v="1"/>
    <n v="3.2000000000000001E-2"/>
    <x v="10"/>
  </r>
  <r>
    <x v="12"/>
    <x v="48"/>
    <x v="33"/>
    <x v="1"/>
    <n v="2.4E-2"/>
    <x v="10"/>
  </r>
  <r>
    <x v="12"/>
    <x v="48"/>
    <x v="34"/>
    <x v="1"/>
    <n v="1.6E-2"/>
    <x v="10"/>
  </r>
  <r>
    <x v="12"/>
    <x v="48"/>
    <x v="0"/>
    <x v="1"/>
    <n v="0.8"/>
    <x v="10"/>
  </r>
  <r>
    <x v="12"/>
    <x v="217"/>
    <x v="0"/>
    <x v="1"/>
    <n v="0.55647999999999997"/>
    <x v="10"/>
  </r>
  <r>
    <x v="12"/>
    <x v="0"/>
    <x v="35"/>
    <x v="1"/>
    <n v="0.13"/>
    <x v="10"/>
  </r>
  <r>
    <x v="12"/>
    <x v="0"/>
    <x v="36"/>
    <x v="1"/>
    <n v="5.1999999999999998E-2"/>
    <x v="10"/>
  </r>
  <r>
    <x v="12"/>
    <x v="0"/>
    <x v="37"/>
    <x v="1"/>
    <n v="1.95E-2"/>
    <x v="10"/>
  </r>
  <r>
    <x v="12"/>
    <x v="0"/>
    <x v="0"/>
    <x v="1"/>
    <n v="0.65"/>
    <x v="10"/>
  </r>
  <r>
    <x v="12"/>
    <x v="1"/>
    <x v="35"/>
    <x v="1"/>
    <n v="0.13"/>
    <x v="10"/>
  </r>
  <r>
    <x v="12"/>
    <x v="1"/>
    <x v="36"/>
    <x v="1"/>
    <n v="5.1999999999999998E-2"/>
    <x v="10"/>
  </r>
  <r>
    <x v="12"/>
    <x v="1"/>
    <x v="37"/>
    <x v="1"/>
    <n v="1.95E-2"/>
    <x v="10"/>
  </r>
  <r>
    <x v="12"/>
    <x v="1"/>
    <x v="0"/>
    <x v="1"/>
    <n v="0.65"/>
    <x v="10"/>
  </r>
  <r>
    <x v="12"/>
    <x v="2"/>
    <x v="38"/>
    <x v="1"/>
    <n v="2.8"/>
    <x v="10"/>
  </r>
  <r>
    <x v="12"/>
    <x v="2"/>
    <x v="39"/>
    <x v="1"/>
    <n v="1.04"/>
    <x v="10"/>
  </r>
  <r>
    <x v="12"/>
    <x v="2"/>
    <x v="40"/>
    <x v="1"/>
    <n v="0.96"/>
    <x v="10"/>
  </r>
  <r>
    <x v="12"/>
    <x v="2"/>
    <x v="0"/>
    <x v="1"/>
    <n v="8"/>
    <x v="10"/>
  </r>
  <r>
    <x v="12"/>
    <x v="3"/>
    <x v="29"/>
    <x v="1"/>
    <n v="0.2175"/>
    <x v="10"/>
  </r>
  <r>
    <x v="12"/>
    <x v="3"/>
    <x v="30"/>
    <x v="1"/>
    <n v="9.7500000000000003E-2"/>
    <x v="10"/>
  </r>
  <r>
    <x v="12"/>
    <x v="3"/>
    <x v="31"/>
    <x v="1"/>
    <n v="0.06"/>
    <x v="10"/>
  </r>
  <r>
    <x v="12"/>
    <x v="3"/>
    <x v="32"/>
    <x v="1"/>
    <n v="0.03"/>
    <x v="10"/>
  </r>
  <r>
    <x v="12"/>
    <x v="3"/>
    <x v="33"/>
    <x v="1"/>
    <n v="2.2499999999999999E-2"/>
    <x v="10"/>
  </r>
  <r>
    <x v="12"/>
    <x v="3"/>
    <x v="34"/>
    <x v="1"/>
    <n v="1.4999999999999999E-2"/>
    <x v="10"/>
  </r>
  <r>
    <x v="12"/>
    <x v="3"/>
    <x v="0"/>
    <x v="1"/>
    <n v="0.75"/>
    <x v="10"/>
  </r>
  <r>
    <x v="12"/>
    <x v="218"/>
    <x v="29"/>
    <x v="1"/>
    <n v="1.0749999999999999E-2"/>
    <x v="10"/>
  </r>
  <r>
    <x v="12"/>
    <x v="218"/>
    <x v="30"/>
    <x v="1"/>
    <n v="1.0749999999999999E-2"/>
    <x v="10"/>
  </r>
  <r>
    <x v="12"/>
    <x v="218"/>
    <x v="31"/>
    <x v="1"/>
    <n v="1.0749999999999999E-2"/>
    <x v="10"/>
  </r>
  <r>
    <x v="12"/>
    <x v="218"/>
    <x v="32"/>
    <x v="1"/>
    <n v="1.0749999999999999E-2"/>
    <x v="10"/>
  </r>
  <r>
    <x v="12"/>
    <x v="218"/>
    <x v="33"/>
    <x v="1"/>
    <n v="1.0749999999999999E-2"/>
    <x v="10"/>
  </r>
  <r>
    <x v="12"/>
    <x v="218"/>
    <x v="34"/>
    <x v="1"/>
    <n v="1.0749999999999999E-2"/>
    <x v="10"/>
  </r>
  <r>
    <x v="12"/>
    <x v="218"/>
    <x v="0"/>
    <x v="1"/>
    <n v="0.55647999999999997"/>
    <x v="10"/>
  </r>
  <r>
    <x v="12"/>
    <x v="4"/>
    <x v="29"/>
    <x v="1"/>
    <n v="0.2175"/>
    <x v="10"/>
  </r>
  <r>
    <x v="12"/>
    <x v="4"/>
    <x v="30"/>
    <x v="1"/>
    <n v="9.7500000000000003E-2"/>
    <x v="10"/>
  </r>
  <r>
    <x v="12"/>
    <x v="4"/>
    <x v="31"/>
    <x v="1"/>
    <n v="0.06"/>
    <x v="10"/>
  </r>
  <r>
    <x v="12"/>
    <x v="4"/>
    <x v="32"/>
    <x v="1"/>
    <n v="0.03"/>
    <x v="10"/>
  </r>
  <r>
    <x v="12"/>
    <x v="4"/>
    <x v="33"/>
    <x v="1"/>
    <n v="2.2499999999999999E-2"/>
    <x v="10"/>
  </r>
  <r>
    <x v="12"/>
    <x v="4"/>
    <x v="34"/>
    <x v="1"/>
    <n v="1.4999999999999999E-2"/>
    <x v="10"/>
  </r>
  <r>
    <x v="12"/>
    <x v="4"/>
    <x v="0"/>
    <x v="1"/>
    <n v="0.75"/>
    <x v="10"/>
  </r>
  <r>
    <x v="12"/>
    <x v="219"/>
    <x v="29"/>
    <x v="1"/>
    <n v="1.0749999999999999E-2"/>
    <x v="10"/>
  </r>
  <r>
    <x v="12"/>
    <x v="219"/>
    <x v="30"/>
    <x v="1"/>
    <n v="1.0749999999999999E-2"/>
    <x v="10"/>
  </r>
  <r>
    <x v="12"/>
    <x v="219"/>
    <x v="31"/>
    <x v="1"/>
    <n v="1.0749999999999999E-2"/>
    <x v="10"/>
  </r>
  <r>
    <x v="12"/>
    <x v="219"/>
    <x v="32"/>
    <x v="1"/>
    <n v="1.0749999999999999E-2"/>
    <x v="10"/>
  </r>
  <r>
    <x v="12"/>
    <x v="219"/>
    <x v="33"/>
    <x v="1"/>
    <n v="1.0749999999999999E-2"/>
    <x v="10"/>
  </r>
  <r>
    <x v="12"/>
    <x v="219"/>
    <x v="34"/>
    <x v="1"/>
    <n v="1.0749999999999999E-2"/>
    <x v="10"/>
  </r>
  <r>
    <x v="12"/>
    <x v="219"/>
    <x v="0"/>
    <x v="1"/>
    <n v="0.55647999999999997"/>
    <x v="10"/>
  </r>
  <r>
    <x v="12"/>
    <x v="5"/>
    <x v="41"/>
    <x v="1"/>
    <n v="1.5009999999999999"/>
    <x v="10"/>
  </r>
  <r>
    <x v="12"/>
    <x v="5"/>
    <x v="42"/>
    <x v="1"/>
    <n v="0.64780000000000004"/>
    <x v="10"/>
  </r>
  <r>
    <x v="12"/>
    <x v="5"/>
    <x v="43"/>
    <x v="1"/>
    <n v="0.2054"/>
    <x v="10"/>
  </r>
  <r>
    <x v="12"/>
    <x v="5"/>
    <x v="0"/>
    <x v="1"/>
    <n v="1.58"/>
    <x v="10"/>
  </r>
  <r>
    <x v="14"/>
    <x v="34"/>
    <x v="0"/>
    <x v="1"/>
    <n v="1.4999999999999999E-2"/>
    <x v="10"/>
  </r>
  <r>
    <x v="14"/>
    <x v="6"/>
    <x v="1"/>
    <x v="1"/>
    <n v="0.02"/>
    <x v="10"/>
  </r>
  <r>
    <x v="14"/>
    <x v="6"/>
    <x v="2"/>
    <x v="1"/>
    <n v="0.02"/>
    <x v="10"/>
  </r>
  <r>
    <x v="14"/>
    <x v="6"/>
    <x v="0"/>
    <x v="1"/>
    <n v="0.02"/>
    <x v="10"/>
  </r>
  <r>
    <x v="14"/>
    <x v="14"/>
    <x v="1"/>
    <x v="1"/>
    <n v="7.4999999999999997E-2"/>
    <x v="10"/>
  </r>
  <r>
    <x v="14"/>
    <x v="14"/>
    <x v="0"/>
    <x v="1"/>
    <n v="7.4999999999999997E-2"/>
    <x v="10"/>
  </r>
  <r>
    <x v="14"/>
    <x v="8"/>
    <x v="0"/>
    <x v="1"/>
    <n v="0.05"/>
    <x v="10"/>
  </r>
  <r>
    <x v="14"/>
    <x v="15"/>
    <x v="0"/>
    <x v="1"/>
    <n v="0.125"/>
    <x v="10"/>
  </r>
  <r>
    <x v="14"/>
    <x v="15"/>
    <x v="9"/>
    <x v="1"/>
    <n v="3.125E-2"/>
    <x v="10"/>
  </r>
  <r>
    <x v="14"/>
    <x v="9"/>
    <x v="0"/>
    <x v="1"/>
    <n v="0.2"/>
    <x v="10"/>
  </r>
  <r>
    <x v="14"/>
    <x v="9"/>
    <x v="10"/>
    <x v="1"/>
    <n v="8.0000000000000002E-3"/>
    <x v="10"/>
  </r>
  <r>
    <x v="14"/>
    <x v="9"/>
    <x v="11"/>
    <x v="1"/>
    <n v="0.06"/>
    <x v="10"/>
  </r>
  <r>
    <x v="14"/>
    <x v="9"/>
    <x v="12"/>
    <x v="1"/>
    <n v="0.04"/>
    <x v="10"/>
  </r>
  <r>
    <x v="14"/>
    <x v="10"/>
    <x v="0"/>
    <x v="1"/>
    <n v="0.2"/>
    <x v="10"/>
  </r>
  <r>
    <x v="14"/>
    <x v="10"/>
    <x v="10"/>
    <x v="1"/>
    <n v="8.0000000000000002E-3"/>
    <x v="10"/>
  </r>
  <r>
    <x v="14"/>
    <x v="10"/>
    <x v="11"/>
    <x v="1"/>
    <n v="0.06"/>
    <x v="10"/>
  </r>
  <r>
    <x v="14"/>
    <x v="10"/>
    <x v="12"/>
    <x v="1"/>
    <n v="0.04"/>
    <x v="10"/>
  </r>
  <r>
    <x v="14"/>
    <x v="16"/>
    <x v="0"/>
    <x v="1"/>
    <n v="0.01"/>
    <x v="10"/>
  </r>
  <r>
    <x v="14"/>
    <x v="17"/>
    <x v="0"/>
    <x v="1"/>
    <n v="0.01"/>
    <x v="10"/>
  </r>
  <r>
    <x v="14"/>
    <x v="18"/>
    <x v="0"/>
    <x v="1"/>
    <n v="0.01"/>
    <x v="10"/>
  </r>
  <r>
    <x v="14"/>
    <x v="19"/>
    <x v="0"/>
    <x v="1"/>
    <n v="0.01"/>
    <x v="10"/>
  </r>
  <r>
    <x v="14"/>
    <x v="20"/>
    <x v="0"/>
    <x v="1"/>
    <n v="0.01"/>
    <x v="10"/>
  </r>
  <r>
    <x v="14"/>
    <x v="36"/>
    <x v="0"/>
    <x v="1"/>
    <n v="0.01"/>
    <x v="10"/>
  </r>
  <r>
    <x v="14"/>
    <x v="25"/>
    <x v="0"/>
    <x v="1"/>
    <n v="0.01"/>
    <x v="10"/>
  </r>
  <r>
    <x v="14"/>
    <x v="26"/>
    <x v="0"/>
    <x v="1"/>
    <n v="0.01"/>
    <x v="10"/>
  </r>
  <r>
    <x v="14"/>
    <x v="27"/>
    <x v="0"/>
    <x v="1"/>
    <n v="1E-3"/>
    <x v="10"/>
  </r>
  <r>
    <x v="14"/>
    <x v="28"/>
    <x v="0"/>
    <x v="1"/>
    <n v="1E-3"/>
    <x v="10"/>
  </r>
  <r>
    <x v="14"/>
    <x v="29"/>
    <x v="0"/>
    <x v="1"/>
    <n v="1E-3"/>
    <x v="10"/>
  </r>
  <r>
    <x v="14"/>
    <x v="30"/>
    <x v="0"/>
    <x v="1"/>
    <n v="1E-3"/>
    <x v="10"/>
  </r>
  <r>
    <x v="14"/>
    <x v="31"/>
    <x v="0"/>
    <x v="1"/>
    <n v="1E-3"/>
    <x v="10"/>
  </r>
  <r>
    <x v="14"/>
    <x v="32"/>
    <x v="0"/>
    <x v="1"/>
    <n v="0.2"/>
    <x v="10"/>
  </r>
  <r>
    <x v="15"/>
    <x v="34"/>
    <x v="0"/>
    <x v="1"/>
    <n v="1.4999999999999999E-2"/>
    <x v="10"/>
  </r>
  <r>
    <x v="15"/>
    <x v="6"/>
    <x v="1"/>
    <x v="1"/>
    <n v="0.02"/>
    <x v="10"/>
  </r>
  <r>
    <x v="15"/>
    <x v="6"/>
    <x v="2"/>
    <x v="1"/>
    <n v="0.02"/>
    <x v="10"/>
  </r>
  <r>
    <x v="15"/>
    <x v="6"/>
    <x v="0"/>
    <x v="1"/>
    <n v="0.02"/>
    <x v="10"/>
  </r>
  <r>
    <x v="15"/>
    <x v="14"/>
    <x v="1"/>
    <x v="1"/>
    <n v="7.4999999999999997E-2"/>
    <x v="10"/>
  </r>
  <r>
    <x v="15"/>
    <x v="14"/>
    <x v="0"/>
    <x v="1"/>
    <n v="7.4999999999999997E-2"/>
    <x v="10"/>
  </r>
  <r>
    <x v="15"/>
    <x v="8"/>
    <x v="0"/>
    <x v="1"/>
    <n v="0.05"/>
    <x v="10"/>
  </r>
  <r>
    <x v="15"/>
    <x v="15"/>
    <x v="0"/>
    <x v="1"/>
    <n v="0.125"/>
    <x v="10"/>
  </r>
  <r>
    <x v="15"/>
    <x v="15"/>
    <x v="9"/>
    <x v="1"/>
    <n v="3.125E-2"/>
    <x v="10"/>
  </r>
  <r>
    <x v="15"/>
    <x v="9"/>
    <x v="0"/>
    <x v="1"/>
    <n v="0.2"/>
    <x v="10"/>
  </r>
  <r>
    <x v="15"/>
    <x v="9"/>
    <x v="10"/>
    <x v="1"/>
    <n v="8.0000000000000002E-3"/>
    <x v="10"/>
  </r>
  <r>
    <x v="15"/>
    <x v="9"/>
    <x v="11"/>
    <x v="1"/>
    <n v="0.06"/>
    <x v="10"/>
  </r>
  <r>
    <x v="15"/>
    <x v="9"/>
    <x v="12"/>
    <x v="1"/>
    <n v="0.04"/>
    <x v="10"/>
  </r>
  <r>
    <x v="15"/>
    <x v="10"/>
    <x v="0"/>
    <x v="1"/>
    <n v="0.2"/>
    <x v="10"/>
  </r>
  <r>
    <x v="15"/>
    <x v="10"/>
    <x v="10"/>
    <x v="1"/>
    <n v="8.0000000000000002E-3"/>
    <x v="10"/>
  </r>
  <r>
    <x v="15"/>
    <x v="10"/>
    <x v="11"/>
    <x v="1"/>
    <n v="0.06"/>
    <x v="10"/>
  </r>
  <r>
    <x v="15"/>
    <x v="10"/>
    <x v="12"/>
    <x v="1"/>
    <n v="0.04"/>
    <x v="10"/>
  </r>
  <r>
    <x v="15"/>
    <x v="16"/>
    <x v="0"/>
    <x v="1"/>
    <n v="0.01"/>
    <x v="10"/>
  </r>
  <r>
    <x v="15"/>
    <x v="17"/>
    <x v="0"/>
    <x v="1"/>
    <n v="0.01"/>
    <x v="10"/>
  </r>
  <r>
    <x v="15"/>
    <x v="18"/>
    <x v="0"/>
    <x v="1"/>
    <n v="0.01"/>
    <x v="10"/>
  </r>
  <r>
    <x v="15"/>
    <x v="19"/>
    <x v="0"/>
    <x v="1"/>
    <n v="0.01"/>
    <x v="10"/>
  </r>
  <r>
    <x v="15"/>
    <x v="20"/>
    <x v="0"/>
    <x v="1"/>
    <n v="0.01"/>
    <x v="10"/>
  </r>
  <r>
    <x v="15"/>
    <x v="36"/>
    <x v="0"/>
    <x v="1"/>
    <n v="0.01"/>
    <x v="10"/>
  </r>
  <r>
    <x v="15"/>
    <x v="25"/>
    <x v="0"/>
    <x v="1"/>
    <n v="0.01"/>
    <x v="10"/>
  </r>
  <r>
    <x v="15"/>
    <x v="26"/>
    <x v="0"/>
    <x v="1"/>
    <n v="0.01"/>
    <x v="10"/>
  </r>
  <r>
    <x v="15"/>
    <x v="27"/>
    <x v="0"/>
    <x v="1"/>
    <n v="1E-3"/>
    <x v="10"/>
  </r>
  <r>
    <x v="15"/>
    <x v="28"/>
    <x v="0"/>
    <x v="1"/>
    <n v="1E-3"/>
    <x v="10"/>
  </r>
  <r>
    <x v="15"/>
    <x v="29"/>
    <x v="0"/>
    <x v="1"/>
    <n v="1E-3"/>
    <x v="10"/>
  </r>
  <r>
    <x v="15"/>
    <x v="30"/>
    <x v="0"/>
    <x v="1"/>
    <n v="1E-3"/>
    <x v="10"/>
  </r>
  <r>
    <x v="15"/>
    <x v="31"/>
    <x v="0"/>
    <x v="1"/>
    <n v="1E-3"/>
    <x v="10"/>
  </r>
  <r>
    <x v="15"/>
    <x v="32"/>
    <x v="0"/>
    <x v="1"/>
    <n v="0.2"/>
    <x v="10"/>
  </r>
  <r>
    <x v="16"/>
    <x v="34"/>
    <x v="0"/>
    <x v="1"/>
    <n v="1.4999999999999999E-2"/>
    <x v="10"/>
  </r>
  <r>
    <x v="16"/>
    <x v="6"/>
    <x v="1"/>
    <x v="1"/>
    <n v="0.02"/>
    <x v="10"/>
  </r>
  <r>
    <x v="16"/>
    <x v="6"/>
    <x v="2"/>
    <x v="1"/>
    <n v="0.02"/>
    <x v="10"/>
  </r>
  <r>
    <x v="16"/>
    <x v="6"/>
    <x v="0"/>
    <x v="1"/>
    <n v="0.02"/>
    <x v="10"/>
  </r>
  <r>
    <x v="16"/>
    <x v="14"/>
    <x v="1"/>
    <x v="1"/>
    <n v="7.4999999999999997E-2"/>
    <x v="10"/>
  </r>
  <r>
    <x v="16"/>
    <x v="14"/>
    <x v="0"/>
    <x v="1"/>
    <n v="7.4999999999999997E-2"/>
    <x v="10"/>
  </r>
  <r>
    <x v="16"/>
    <x v="8"/>
    <x v="0"/>
    <x v="1"/>
    <n v="0.05"/>
    <x v="10"/>
  </r>
  <r>
    <x v="16"/>
    <x v="15"/>
    <x v="0"/>
    <x v="1"/>
    <n v="0.125"/>
    <x v="10"/>
  </r>
  <r>
    <x v="16"/>
    <x v="15"/>
    <x v="9"/>
    <x v="1"/>
    <n v="3.125E-2"/>
    <x v="10"/>
  </r>
  <r>
    <x v="16"/>
    <x v="9"/>
    <x v="0"/>
    <x v="1"/>
    <n v="0.2"/>
    <x v="10"/>
  </r>
  <r>
    <x v="16"/>
    <x v="9"/>
    <x v="10"/>
    <x v="1"/>
    <n v="8.0000000000000002E-3"/>
    <x v="10"/>
  </r>
  <r>
    <x v="16"/>
    <x v="9"/>
    <x v="11"/>
    <x v="1"/>
    <n v="0.06"/>
    <x v="10"/>
  </r>
  <r>
    <x v="16"/>
    <x v="9"/>
    <x v="12"/>
    <x v="1"/>
    <n v="0.04"/>
    <x v="10"/>
  </r>
  <r>
    <x v="16"/>
    <x v="10"/>
    <x v="0"/>
    <x v="1"/>
    <n v="0.2"/>
    <x v="10"/>
  </r>
  <r>
    <x v="16"/>
    <x v="10"/>
    <x v="10"/>
    <x v="1"/>
    <n v="8.0000000000000002E-3"/>
    <x v="10"/>
  </r>
  <r>
    <x v="16"/>
    <x v="10"/>
    <x v="11"/>
    <x v="1"/>
    <n v="0.06"/>
    <x v="10"/>
  </r>
  <r>
    <x v="16"/>
    <x v="10"/>
    <x v="12"/>
    <x v="1"/>
    <n v="0.04"/>
    <x v="10"/>
  </r>
  <r>
    <x v="16"/>
    <x v="16"/>
    <x v="0"/>
    <x v="1"/>
    <n v="0.01"/>
    <x v="10"/>
  </r>
  <r>
    <x v="16"/>
    <x v="17"/>
    <x v="0"/>
    <x v="1"/>
    <n v="0.01"/>
    <x v="10"/>
  </r>
  <r>
    <x v="16"/>
    <x v="18"/>
    <x v="0"/>
    <x v="1"/>
    <n v="0.01"/>
    <x v="10"/>
  </r>
  <r>
    <x v="16"/>
    <x v="19"/>
    <x v="0"/>
    <x v="1"/>
    <n v="0.01"/>
    <x v="10"/>
  </r>
  <r>
    <x v="16"/>
    <x v="20"/>
    <x v="0"/>
    <x v="1"/>
    <n v="0.01"/>
    <x v="10"/>
  </r>
  <r>
    <x v="16"/>
    <x v="36"/>
    <x v="0"/>
    <x v="1"/>
    <n v="0.01"/>
    <x v="10"/>
  </r>
  <r>
    <x v="16"/>
    <x v="25"/>
    <x v="0"/>
    <x v="1"/>
    <n v="0.01"/>
    <x v="10"/>
  </r>
  <r>
    <x v="16"/>
    <x v="26"/>
    <x v="0"/>
    <x v="1"/>
    <n v="0.01"/>
    <x v="10"/>
  </r>
  <r>
    <x v="16"/>
    <x v="27"/>
    <x v="0"/>
    <x v="1"/>
    <n v="1E-3"/>
    <x v="10"/>
  </r>
  <r>
    <x v="16"/>
    <x v="28"/>
    <x v="0"/>
    <x v="1"/>
    <n v="1E-3"/>
    <x v="10"/>
  </r>
  <r>
    <x v="16"/>
    <x v="29"/>
    <x v="0"/>
    <x v="1"/>
    <n v="1E-3"/>
    <x v="10"/>
  </r>
  <r>
    <x v="16"/>
    <x v="30"/>
    <x v="0"/>
    <x v="1"/>
    <n v="1E-3"/>
    <x v="10"/>
  </r>
  <r>
    <x v="16"/>
    <x v="31"/>
    <x v="0"/>
    <x v="1"/>
    <n v="1E-3"/>
    <x v="10"/>
  </r>
  <r>
    <x v="16"/>
    <x v="32"/>
    <x v="0"/>
    <x v="1"/>
    <n v="0.2"/>
    <x v="10"/>
  </r>
  <r>
    <x v="17"/>
    <x v="34"/>
    <x v="0"/>
    <x v="1"/>
    <n v="5.0000000000000001E-3"/>
    <x v="10"/>
  </r>
  <r>
    <x v="17"/>
    <x v="33"/>
    <x v="0"/>
    <x v="1"/>
    <n v="3.0000000000000001E-3"/>
    <x v="10"/>
  </r>
  <r>
    <x v="17"/>
    <x v="16"/>
    <x v="0"/>
    <x v="1"/>
    <n v="5.0000000000000001E-3"/>
    <x v="10"/>
  </r>
  <r>
    <x v="17"/>
    <x v="17"/>
    <x v="0"/>
    <x v="1"/>
    <n v="5.0000000000000001E-3"/>
    <x v="10"/>
  </r>
  <r>
    <x v="17"/>
    <x v="35"/>
    <x v="0"/>
    <x v="1"/>
    <n v="5.0000000000000001E-3"/>
    <x v="10"/>
  </r>
  <r>
    <x v="17"/>
    <x v="20"/>
    <x v="0"/>
    <x v="1"/>
    <n v="5.0000000000000001E-3"/>
    <x v="10"/>
  </r>
  <r>
    <x v="17"/>
    <x v="36"/>
    <x v="0"/>
    <x v="1"/>
    <n v="5.0000000000000001E-3"/>
    <x v="10"/>
  </r>
  <r>
    <x v="17"/>
    <x v="40"/>
    <x v="0"/>
    <x v="1"/>
    <n v="0.19"/>
    <x v="10"/>
  </r>
  <r>
    <x v="17"/>
    <x v="40"/>
    <x v="35"/>
    <x v="1"/>
    <n v="0.1235"/>
    <x v="10"/>
  </r>
  <r>
    <x v="17"/>
    <x v="40"/>
    <x v="36"/>
    <x v="1"/>
    <n v="0.1007"/>
    <x v="10"/>
  </r>
  <r>
    <x v="17"/>
    <x v="40"/>
    <x v="48"/>
    <x v="1"/>
    <n v="7.5999999999999998E-2"/>
    <x v="10"/>
  </r>
  <r>
    <x v="17"/>
    <x v="40"/>
    <x v="49"/>
    <x v="1"/>
    <n v="7.5999999999999998E-2"/>
    <x v="10"/>
  </r>
  <r>
    <x v="17"/>
    <x v="40"/>
    <x v="50"/>
    <x v="1"/>
    <n v="7.22E-2"/>
    <x v="10"/>
  </r>
  <r>
    <x v="17"/>
    <x v="40"/>
    <x v="51"/>
    <x v="1"/>
    <n v="1.8239999999999999E-2"/>
    <x v="10"/>
  </r>
  <r>
    <x v="17"/>
    <x v="37"/>
    <x v="0"/>
    <x v="1"/>
    <n v="5.0000000000000001E-3"/>
    <x v="10"/>
  </r>
  <r>
    <x v="17"/>
    <x v="27"/>
    <x v="0"/>
    <x v="1"/>
    <n v="0"/>
    <x v="10"/>
  </r>
  <r>
    <x v="17"/>
    <x v="38"/>
    <x v="0"/>
    <x v="1"/>
    <n v="2E-3"/>
    <x v="10"/>
  </r>
  <r>
    <x v="17"/>
    <x v="49"/>
    <x v="0"/>
    <x v="1"/>
    <n v="0.03"/>
    <x v="10"/>
  </r>
  <r>
    <x v="66"/>
    <x v="220"/>
    <x v="279"/>
    <x v="33"/>
    <n v="0.28799999999999998"/>
    <x v="10"/>
  </r>
  <r>
    <x v="66"/>
    <x v="220"/>
    <x v="0"/>
    <x v="33"/>
    <n v="0.72"/>
    <x v="10"/>
  </r>
  <r>
    <x v="66"/>
    <x v="220"/>
    <x v="280"/>
    <x v="33"/>
    <n v="0.5"/>
    <x v="10"/>
  </r>
  <r>
    <x v="66"/>
    <x v="220"/>
    <x v="281"/>
    <x v="33"/>
    <n v="0.2"/>
    <x v="10"/>
  </r>
  <r>
    <x v="66"/>
    <x v="220"/>
    <x v="282"/>
    <x v="33"/>
    <n v="0.45500000000000002"/>
    <x v="10"/>
  </r>
  <r>
    <x v="66"/>
    <x v="220"/>
    <x v="282"/>
    <x v="34"/>
    <n v="0.155"/>
    <x v="10"/>
  </r>
  <r>
    <x v="66"/>
    <x v="220"/>
    <x v="283"/>
    <x v="33"/>
    <n v="0.65300000000000002"/>
    <x v="10"/>
  </r>
  <r>
    <x v="66"/>
    <x v="221"/>
    <x v="240"/>
    <x v="33"/>
    <n v="0.15375"/>
    <x v="10"/>
  </r>
  <r>
    <x v="66"/>
    <x v="221"/>
    <x v="0"/>
    <x v="33"/>
    <n v="0.45"/>
    <x v="10"/>
  </r>
  <r>
    <x v="66"/>
    <x v="222"/>
    <x v="284"/>
    <x v="33"/>
    <n v="1.86375"/>
    <x v="10"/>
  </r>
  <r>
    <x v="66"/>
    <x v="222"/>
    <x v="279"/>
    <x v="33"/>
    <n v="0.60375000000000001"/>
    <x v="10"/>
  </r>
  <r>
    <x v="66"/>
    <x v="222"/>
    <x v="285"/>
    <x v="33"/>
    <n v="0.79849999999999999"/>
    <x v="10"/>
  </r>
  <r>
    <x v="66"/>
    <x v="222"/>
    <x v="286"/>
    <x v="33"/>
    <n v="0.71638000000000002"/>
    <x v="10"/>
  </r>
  <r>
    <x v="66"/>
    <x v="222"/>
    <x v="287"/>
    <x v="33"/>
    <n v="0.27838000000000002"/>
    <x v="10"/>
  </r>
  <r>
    <x v="66"/>
    <x v="222"/>
    <x v="287"/>
    <x v="35"/>
    <n v="0.27838000000000002"/>
    <x v="10"/>
  </r>
  <r>
    <x v="66"/>
    <x v="222"/>
    <x v="288"/>
    <x v="33"/>
    <n v="0.61650000000000005"/>
    <x v="10"/>
  </r>
  <r>
    <x v="66"/>
    <x v="222"/>
    <x v="289"/>
    <x v="33"/>
    <n v="0.56362999999999996"/>
    <x v="10"/>
  </r>
  <r>
    <x v="66"/>
    <x v="222"/>
    <x v="290"/>
    <x v="33"/>
    <n v="0.23288"/>
    <x v="10"/>
  </r>
  <r>
    <x v="66"/>
    <x v="222"/>
    <x v="290"/>
    <x v="36"/>
    <n v="0.23288"/>
    <x v="10"/>
  </r>
  <r>
    <x v="66"/>
    <x v="222"/>
    <x v="0"/>
    <x v="33"/>
    <n v="2.1"/>
    <x v="10"/>
  </r>
  <r>
    <x v="66"/>
    <x v="222"/>
    <x v="291"/>
    <x v="33"/>
    <n v="1.4384999999999999"/>
    <x v="10"/>
  </r>
  <r>
    <x v="66"/>
    <x v="222"/>
    <x v="292"/>
    <x v="33"/>
    <n v="1.4148799999999999"/>
    <x v="10"/>
  </r>
  <r>
    <x v="66"/>
    <x v="222"/>
    <x v="293"/>
    <x v="33"/>
    <n v="0.43837999999999999"/>
    <x v="10"/>
  </r>
  <r>
    <x v="66"/>
    <x v="222"/>
    <x v="293"/>
    <x v="35"/>
    <n v="0.43837999999999999"/>
    <x v="10"/>
  </r>
  <r>
    <x v="66"/>
    <x v="223"/>
    <x v="240"/>
    <x v="33"/>
    <n v="0.27837000000000001"/>
    <x v="10"/>
  </r>
  <r>
    <x v="66"/>
    <x v="223"/>
    <x v="0"/>
    <x v="33"/>
    <n v="0.71636999999999995"/>
    <x v="10"/>
  </r>
  <r>
    <x v="66"/>
    <x v="223"/>
    <x v="291"/>
    <x v="33"/>
    <n v="0.56362999999999996"/>
    <x v="10"/>
  </r>
  <r>
    <x v="66"/>
    <x v="223"/>
    <x v="294"/>
    <x v="33"/>
    <n v="0.23286999999999999"/>
    <x v="10"/>
  </r>
  <r>
    <x v="66"/>
    <x v="224"/>
    <x v="284"/>
    <x v="33"/>
    <n v="0.375"/>
    <x v="10"/>
  </r>
  <r>
    <x v="66"/>
    <x v="224"/>
    <x v="285"/>
    <x v="33"/>
    <n v="0.88400000000000001"/>
    <x v="10"/>
  </r>
  <r>
    <x v="66"/>
    <x v="224"/>
    <x v="286"/>
    <x v="33"/>
    <n v="0.221"/>
    <x v="10"/>
  </r>
  <r>
    <x v="66"/>
    <x v="224"/>
    <x v="288"/>
    <x v="33"/>
    <n v="0.70299999999999996"/>
    <x v="10"/>
  </r>
  <r>
    <x v="66"/>
    <x v="224"/>
    <x v="289"/>
    <x v="33"/>
    <n v="0.17574999999999999"/>
    <x v="10"/>
  </r>
  <r>
    <x v="66"/>
    <x v="224"/>
    <x v="0"/>
    <x v="33"/>
    <n v="1.5"/>
    <x v="10"/>
  </r>
  <r>
    <x v="66"/>
    <x v="224"/>
    <x v="291"/>
    <x v="33"/>
    <n v="1.242"/>
    <x v="10"/>
  </r>
  <r>
    <x v="66"/>
    <x v="224"/>
    <x v="292"/>
    <x v="33"/>
    <n v="0.3105"/>
    <x v="10"/>
  </r>
  <r>
    <x v="66"/>
    <x v="225"/>
    <x v="0"/>
    <x v="33"/>
    <n v="0.1825"/>
    <x v="10"/>
  </r>
  <r>
    <x v="66"/>
    <x v="225"/>
    <x v="291"/>
    <x v="33"/>
    <n v="0.1565"/>
    <x v="10"/>
  </r>
  <r>
    <x v="66"/>
    <x v="226"/>
    <x v="279"/>
    <x v="33"/>
    <n v="0.22"/>
    <x v="10"/>
  </r>
  <r>
    <x v="66"/>
    <x v="226"/>
    <x v="0"/>
    <x v="33"/>
    <n v="0.4"/>
    <x v="10"/>
  </r>
  <r>
    <x v="66"/>
    <x v="226"/>
    <x v="291"/>
    <x v="33"/>
    <n v="0.13"/>
    <x v="10"/>
  </r>
  <r>
    <x v="66"/>
    <x v="226"/>
    <x v="295"/>
    <x v="33"/>
    <n v="0.28749999999999998"/>
    <x v="10"/>
  </r>
  <r>
    <x v="66"/>
    <x v="226"/>
    <x v="293"/>
    <x v="33"/>
    <n v="8.5000000000000006E-2"/>
    <x v="10"/>
  </r>
  <r>
    <x v="66"/>
    <x v="226"/>
    <x v="293"/>
    <x v="37"/>
    <n v="6.7000000000000004E-2"/>
    <x v="10"/>
  </r>
  <r>
    <x v="66"/>
    <x v="227"/>
    <x v="279"/>
    <x v="33"/>
    <n v="0.19800000000000001"/>
    <x v="10"/>
  </r>
  <r>
    <x v="66"/>
    <x v="227"/>
    <x v="0"/>
    <x v="33"/>
    <n v="0.36"/>
    <x v="10"/>
  </r>
  <r>
    <x v="66"/>
    <x v="227"/>
    <x v="291"/>
    <x v="33"/>
    <n v="0.11700000000000001"/>
    <x v="10"/>
  </r>
  <r>
    <x v="66"/>
    <x v="227"/>
    <x v="295"/>
    <x v="33"/>
    <n v="0.25874999999999998"/>
    <x v="10"/>
  </r>
  <r>
    <x v="66"/>
    <x v="227"/>
    <x v="293"/>
    <x v="33"/>
    <n v="7.6499999999999999E-2"/>
    <x v="10"/>
  </r>
  <r>
    <x v="66"/>
    <x v="227"/>
    <x v="293"/>
    <x v="37"/>
    <n v="6.0299999999999999E-2"/>
    <x v="10"/>
  </r>
  <r>
    <x v="19"/>
    <x v="33"/>
    <x v="0"/>
    <x v="1"/>
    <n v="3.0000000000000001E-3"/>
    <x v="10"/>
  </r>
  <r>
    <x v="19"/>
    <x v="41"/>
    <x v="29"/>
    <x v="1"/>
    <n v="0.19719999999999999"/>
    <x v="10"/>
  </r>
  <r>
    <x v="19"/>
    <x v="41"/>
    <x v="30"/>
    <x v="1"/>
    <n v="8.8400000000000006E-2"/>
    <x v="10"/>
  </r>
  <r>
    <x v="19"/>
    <x v="41"/>
    <x v="31"/>
    <x v="1"/>
    <n v="5.4399999999999997E-2"/>
    <x v="10"/>
  </r>
  <r>
    <x v="19"/>
    <x v="41"/>
    <x v="32"/>
    <x v="1"/>
    <n v="2.7199999999999998E-2"/>
    <x v="10"/>
  </r>
  <r>
    <x v="19"/>
    <x v="41"/>
    <x v="33"/>
    <x v="1"/>
    <n v="2.0400000000000001E-2"/>
    <x v="10"/>
  </r>
  <r>
    <x v="19"/>
    <x v="41"/>
    <x v="34"/>
    <x v="1"/>
    <n v="1.3599999999999999E-2"/>
    <x v="10"/>
  </r>
  <r>
    <x v="19"/>
    <x v="41"/>
    <x v="0"/>
    <x v="1"/>
    <n v="0.68"/>
    <x v="10"/>
  </r>
  <r>
    <x v="19"/>
    <x v="42"/>
    <x v="29"/>
    <x v="1"/>
    <n v="0.19719999999999999"/>
    <x v="10"/>
  </r>
  <r>
    <x v="19"/>
    <x v="42"/>
    <x v="30"/>
    <x v="1"/>
    <n v="8.8400000000000006E-2"/>
    <x v="10"/>
  </r>
  <r>
    <x v="19"/>
    <x v="42"/>
    <x v="31"/>
    <x v="1"/>
    <n v="5.4399999999999997E-2"/>
    <x v="10"/>
  </r>
  <r>
    <x v="19"/>
    <x v="42"/>
    <x v="32"/>
    <x v="1"/>
    <n v="2.7199999999999998E-2"/>
    <x v="10"/>
  </r>
  <r>
    <x v="19"/>
    <x v="42"/>
    <x v="33"/>
    <x v="1"/>
    <n v="2.0400000000000001E-2"/>
    <x v="10"/>
  </r>
  <r>
    <x v="19"/>
    <x v="42"/>
    <x v="34"/>
    <x v="1"/>
    <n v="1.3599999999999999E-2"/>
    <x v="10"/>
  </r>
  <r>
    <x v="19"/>
    <x v="42"/>
    <x v="0"/>
    <x v="1"/>
    <n v="0.68"/>
    <x v="10"/>
  </r>
  <r>
    <x v="19"/>
    <x v="43"/>
    <x v="29"/>
    <x v="1"/>
    <n v="0.19719999999999999"/>
    <x v="10"/>
  </r>
  <r>
    <x v="19"/>
    <x v="43"/>
    <x v="30"/>
    <x v="1"/>
    <n v="8.8400000000000006E-2"/>
    <x v="10"/>
  </r>
  <r>
    <x v="19"/>
    <x v="43"/>
    <x v="31"/>
    <x v="1"/>
    <n v="5.4399999999999997E-2"/>
    <x v="10"/>
  </r>
  <r>
    <x v="19"/>
    <x v="43"/>
    <x v="32"/>
    <x v="1"/>
    <n v="2.7199999999999998E-2"/>
    <x v="10"/>
  </r>
  <r>
    <x v="19"/>
    <x v="43"/>
    <x v="33"/>
    <x v="1"/>
    <n v="2.0400000000000001E-2"/>
    <x v="10"/>
  </r>
  <r>
    <x v="19"/>
    <x v="43"/>
    <x v="34"/>
    <x v="1"/>
    <n v="1.3599999999999999E-2"/>
    <x v="10"/>
  </r>
  <r>
    <x v="19"/>
    <x v="43"/>
    <x v="0"/>
    <x v="1"/>
    <n v="0.68"/>
    <x v="10"/>
  </r>
  <r>
    <x v="19"/>
    <x v="0"/>
    <x v="35"/>
    <x v="1"/>
    <n v="0.1105"/>
    <x v="10"/>
  </r>
  <r>
    <x v="19"/>
    <x v="0"/>
    <x v="36"/>
    <x v="1"/>
    <n v="4.4200000000000003E-2"/>
    <x v="10"/>
  </r>
  <r>
    <x v="19"/>
    <x v="0"/>
    <x v="37"/>
    <x v="1"/>
    <n v="1.6570000000000001E-2"/>
    <x v="10"/>
  </r>
  <r>
    <x v="19"/>
    <x v="0"/>
    <x v="0"/>
    <x v="1"/>
    <n v="0.55249999999999999"/>
    <x v="10"/>
  </r>
  <r>
    <x v="19"/>
    <x v="1"/>
    <x v="35"/>
    <x v="1"/>
    <n v="0.1105"/>
    <x v="10"/>
  </r>
  <r>
    <x v="19"/>
    <x v="1"/>
    <x v="36"/>
    <x v="1"/>
    <n v="4.4200000000000003E-2"/>
    <x v="10"/>
  </r>
  <r>
    <x v="19"/>
    <x v="1"/>
    <x v="37"/>
    <x v="1"/>
    <n v="1.6570000000000001E-2"/>
    <x v="10"/>
  </r>
  <r>
    <x v="19"/>
    <x v="1"/>
    <x v="0"/>
    <x v="1"/>
    <n v="0.55249999999999999"/>
    <x v="10"/>
  </r>
  <r>
    <x v="19"/>
    <x v="2"/>
    <x v="38"/>
    <x v="1"/>
    <n v="2.38"/>
    <x v="10"/>
  </r>
  <r>
    <x v="19"/>
    <x v="2"/>
    <x v="39"/>
    <x v="1"/>
    <n v="0.88400000000000001"/>
    <x v="10"/>
  </r>
  <r>
    <x v="19"/>
    <x v="2"/>
    <x v="40"/>
    <x v="1"/>
    <n v="0.81599999999999995"/>
    <x v="10"/>
  </r>
  <r>
    <x v="19"/>
    <x v="2"/>
    <x v="0"/>
    <x v="1"/>
    <n v="6.8"/>
    <x v="10"/>
  </r>
  <r>
    <x v="19"/>
    <x v="3"/>
    <x v="29"/>
    <x v="1"/>
    <n v="0.18487999999999999"/>
    <x v="10"/>
  </r>
  <r>
    <x v="19"/>
    <x v="3"/>
    <x v="30"/>
    <x v="1"/>
    <n v="8.2879999999999995E-2"/>
    <x v="10"/>
  </r>
  <r>
    <x v="19"/>
    <x v="3"/>
    <x v="31"/>
    <x v="1"/>
    <n v="5.0999999999999997E-2"/>
    <x v="10"/>
  </r>
  <r>
    <x v="19"/>
    <x v="3"/>
    <x v="32"/>
    <x v="1"/>
    <n v="2.5499999999999998E-2"/>
    <x v="10"/>
  </r>
  <r>
    <x v="19"/>
    <x v="3"/>
    <x v="33"/>
    <x v="1"/>
    <n v="1.9120000000000002E-2"/>
    <x v="10"/>
  </r>
  <r>
    <x v="19"/>
    <x v="3"/>
    <x v="34"/>
    <x v="1"/>
    <n v="1.2749999999999999E-2"/>
    <x v="10"/>
  </r>
  <r>
    <x v="19"/>
    <x v="3"/>
    <x v="0"/>
    <x v="1"/>
    <n v="0.63749999999999996"/>
    <x v="10"/>
  </r>
  <r>
    <x v="19"/>
    <x v="4"/>
    <x v="29"/>
    <x v="1"/>
    <n v="0.18487999999999999"/>
    <x v="10"/>
  </r>
  <r>
    <x v="19"/>
    <x v="4"/>
    <x v="30"/>
    <x v="1"/>
    <n v="8.2879999999999995E-2"/>
    <x v="10"/>
  </r>
  <r>
    <x v="19"/>
    <x v="4"/>
    <x v="31"/>
    <x v="1"/>
    <n v="5.0999999999999997E-2"/>
    <x v="10"/>
  </r>
  <r>
    <x v="19"/>
    <x v="4"/>
    <x v="32"/>
    <x v="1"/>
    <n v="2.5499999999999998E-2"/>
    <x v="10"/>
  </r>
  <r>
    <x v="19"/>
    <x v="4"/>
    <x v="33"/>
    <x v="1"/>
    <n v="1.9120000000000002E-2"/>
    <x v="10"/>
  </r>
  <r>
    <x v="19"/>
    <x v="4"/>
    <x v="34"/>
    <x v="1"/>
    <n v="1.2749999999999999E-2"/>
    <x v="10"/>
  </r>
  <r>
    <x v="19"/>
    <x v="4"/>
    <x v="0"/>
    <x v="1"/>
    <n v="0.63749999999999996"/>
    <x v="10"/>
  </r>
  <r>
    <x v="19"/>
    <x v="5"/>
    <x v="41"/>
    <x v="1"/>
    <n v="1.2758499999999999"/>
    <x v="10"/>
  </r>
  <r>
    <x v="19"/>
    <x v="5"/>
    <x v="42"/>
    <x v="1"/>
    <n v="0.55062999999999995"/>
    <x v="10"/>
  </r>
  <r>
    <x v="19"/>
    <x v="5"/>
    <x v="43"/>
    <x v="1"/>
    <n v="0.17459"/>
    <x v="10"/>
  </r>
  <r>
    <x v="19"/>
    <x v="5"/>
    <x v="0"/>
    <x v="1"/>
    <n v="1.343"/>
    <x v="10"/>
  </r>
  <r>
    <x v="20"/>
    <x v="34"/>
    <x v="0"/>
    <x v="1"/>
    <n v="4.0000000000000001E-3"/>
    <x v="10"/>
  </r>
  <r>
    <x v="20"/>
    <x v="33"/>
    <x v="0"/>
    <x v="1"/>
    <n v="3.0000000000000001E-3"/>
    <x v="10"/>
  </r>
  <r>
    <x v="20"/>
    <x v="214"/>
    <x v="0"/>
    <x v="1"/>
    <n v="1.1999999999999999E-3"/>
    <x v="10"/>
  </r>
  <r>
    <x v="20"/>
    <x v="215"/>
    <x v="0"/>
    <x v="1"/>
    <n v="1.1999999999999999E-3"/>
    <x v="10"/>
  </r>
  <r>
    <x v="20"/>
    <x v="16"/>
    <x v="0"/>
    <x v="1"/>
    <n v="4.0000000000000001E-3"/>
    <x v="10"/>
  </r>
  <r>
    <x v="20"/>
    <x v="17"/>
    <x v="0"/>
    <x v="1"/>
    <n v="4.0000000000000001E-3"/>
    <x v="10"/>
  </r>
  <r>
    <x v="20"/>
    <x v="35"/>
    <x v="0"/>
    <x v="1"/>
    <n v="4.0000000000000001E-3"/>
    <x v="10"/>
  </r>
  <r>
    <x v="20"/>
    <x v="20"/>
    <x v="0"/>
    <x v="1"/>
    <n v="4.0000000000000001E-3"/>
    <x v="10"/>
  </r>
  <r>
    <x v="20"/>
    <x v="36"/>
    <x v="0"/>
    <x v="1"/>
    <n v="4.0000000000000001E-3"/>
    <x v="10"/>
  </r>
  <r>
    <x v="20"/>
    <x v="40"/>
    <x v="0"/>
    <x v="1"/>
    <n v="0.19"/>
    <x v="10"/>
  </r>
  <r>
    <x v="20"/>
    <x v="40"/>
    <x v="35"/>
    <x v="1"/>
    <n v="0.1235"/>
    <x v="10"/>
  </r>
  <r>
    <x v="20"/>
    <x v="40"/>
    <x v="36"/>
    <x v="1"/>
    <n v="0.1007"/>
    <x v="10"/>
  </r>
  <r>
    <x v="20"/>
    <x v="40"/>
    <x v="48"/>
    <x v="1"/>
    <n v="7.5999999999999998E-2"/>
    <x v="10"/>
  </r>
  <r>
    <x v="20"/>
    <x v="40"/>
    <x v="49"/>
    <x v="1"/>
    <n v="7.5999999999999998E-2"/>
    <x v="10"/>
  </r>
  <r>
    <x v="20"/>
    <x v="40"/>
    <x v="50"/>
    <x v="1"/>
    <n v="7.22E-2"/>
    <x v="10"/>
  </r>
  <r>
    <x v="20"/>
    <x v="40"/>
    <x v="51"/>
    <x v="1"/>
    <n v="1.8239999999999999E-2"/>
    <x v="10"/>
  </r>
  <r>
    <x v="20"/>
    <x v="37"/>
    <x v="0"/>
    <x v="1"/>
    <n v="4.0000000000000001E-3"/>
    <x v="10"/>
  </r>
  <r>
    <x v="20"/>
    <x v="38"/>
    <x v="0"/>
    <x v="1"/>
    <n v="2E-3"/>
    <x v="10"/>
  </r>
  <r>
    <x v="20"/>
    <x v="49"/>
    <x v="0"/>
    <x v="1"/>
    <n v="0.03"/>
    <x v="10"/>
  </r>
  <r>
    <x v="20"/>
    <x v="51"/>
    <x v="0"/>
    <x v="1"/>
    <n v="0.03"/>
    <x v="10"/>
  </r>
  <r>
    <x v="20"/>
    <x v="41"/>
    <x v="35"/>
    <x v="1"/>
    <n v="0.1235"/>
    <x v="10"/>
  </r>
  <r>
    <x v="20"/>
    <x v="41"/>
    <x v="36"/>
    <x v="1"/>
    <n v="0.11020000000000001"/>
    <x v="10"/>
  </r>
  <r>
    <x v="20"/>
    <x v="41"/>
    <x v="48"/>
    <x v="1"/>
    <n v="7.5999999999999998E-2"/>
    <x v="10"/>
  </r>
  <r>
    <x v="20"/>
    <x v="41"/>
    <x v="56"/>
    <x v="1"/>
    <n v="0"/>
    <x v="10"/>
  </r>
  <r>
    <x v="20"/>
    <x v="41"/>
    <x v="49"/>
    <x v="1"/>
    <n v="7.5999999999999998E-2"/>
    <x v="10"/>
  </r>
  <r>
    <x v="20"/>
    <x v="41"/>
    <x v="50"/>
    <x v="1"/>
    <n v="7.22E-2"/>
    <x v="10"/>
  </r>
  <r>
    <x v="20"/>
    <x v="41"/>
    <x v="51"/>
    <x v="1"/>
    <n v="1.8239999999999999E-2"/>
    <x v="10"/>
  </r>
  <r>
    <x v="20"/>
    <x v="41"/>
    <x v="0"/>
    <x v="1"/>
    <n v="0.19"/>
    <x v="10"/>
  </r>
  <r>
    <x v="20"/>
    <x v="42"/>
    <x v="35"/>
    <x v="1"/>
    <n v="0.1235"/>
    <x v="10"/>
  </r>
  <r>
    <x v="20"/>
    <x v="42"/>
    <x v="36"/>
    <x v="1"/>
    <n v="0.11020000000000001"/>
    <x v="10"/>
  </r>
  <r>
    <x v="20"/>
    <x v="42"/>
    <x v="48"/>
    <x v="1"/>
    <n v="7.5999999999999998E-2"/>
    <x v="10"/>
  </r>
  <r>
    <x v="20"/>
    <x v="42"/>
    <x v="56"/>
    <x v="1"/>
    <n v="0"/>
    <x v="10"/>
  </r>
  <r>
    <x v="20"/>
    <x v="42"/>
    <x v="49"/>
    <x v="1"/>
    <n v="7.5999999999999998E-2"/>
    <x v="10"/>
  </r>
  <r>
    <x v="20"/>
    <x v="42"/>
    <x v="50"/>
    <x v="1"/>
    <n v="7.22E-2"/>
    <x v="10"/>
  </r>
  <r>
    <x v="20"/>
    <x v="42"/>
    <x v="51"/>
    <x v="1"/>
    <n v="1.8239999999999999E-2"/>
    <x v="10"/>
  </r>
  <r>
    <x v="20"/>
    <x v="42"/>
    <x v="0"/>
    <x v="1"/>
    <n v="0.19"/>
    <x v="10"/>
  </r>
  <r>
    <x v="20"/>
    <x v="46"/>
    <x v="0"/>
    <x v="1"/>
    <n v="0.19"/>
    <x v="10"/>
  </r>
  <r>
    <x v="20"/>
    <x v="46"/>
    <x v="35"/>
    <x v="1"/>
    <n v="0.1235"/>
    <x v="10"/>
  </r>
  <r>
    <x v="20"/>
    <x v="46"/>
    <x v="36"/>
    <x v="1"/>
    <n v="0.1007"/>
    <x v="10"/>
  </r>
  <r>
    <x v="20"/>
    <x v="46"/>
    <x v="48"/>
    <x v="1"/>
    <n v="7.5999999999999998E-2"/>
    <x v="10"/>
  </r>
  <r>
    <x v="20"/>
    <x v="46"/>
    <x v="56"/>
    <x v="1"/>
    <n v="0"/>
    <x v="10"/>
  </r>
  <r>
    <x v="20"/>
    <x v="46"/>
    <x v="49"/>
    <x v="1"/>
    <n v="7.5999999999999998E-2"/>
    <x v="10"/>
  </r>
  <r>
    <x v="20"/>
    <x v="46"/>
    <x v="50"/>
    <x v="1"/>
    <n v="7.22E-2"/>
    <x v="10"/>
  </r>
  <r>
    <x v="20"/>
    <x v="46"/>
    <x v="51"/>
    <x v="1"/>
    <n v="1.8239999999999999E-2"/>
    <x v="10"/>
  </r>
  <r>
    <x v="20"/>
    <x v="43"/>
    <x v="57"/>
    <x v="1"/>
    <n v="0.13300000000000001"/>
    <x v="10"/>
  </r>
  <r>
    <x v="20"/>
    <x v="43"/>
    <x v="58"/>
    <x v="1"/>
    <n v="9.69E-2"/>
    <x v="10"/>
  </r>
  <r>
    <x v="20"/>
    <x v="43"/>
    <x v="59"/>
    <x v="1"/>
    <n v="8.1699999999999995E-2"/>
    <x v="10"/>
  </r>
  <r>
    <x v="20"/>
    <x v="43"/>
    <x v="60"/>
    <x v="1"/>
    <n v="7.5999999999999998E-2"/>
    <x v="10"/>
  </r>
  <r>
    <x v="20"/>
    <x v="43"/>
    <x v="61"/>
    <x v="1"/>
    <n v="6.6500000000000004E-2"/>
    <x v="10"/>
  </r>
  <r>
    <x v="20"/>
    <x v="43"/>
    <x v="62"/>
    <x v="1"/>
    <n v="1.9949999999999999E-2"/>
    <x v="10"/>
  </r>
  <r>
    <x v="20"/>
    <x v="43"/>
    <x v="0"/>
    <x v="1"/>
    <n v="0.19"/>
    <x v="10"/>
  </r>
  <r>
    <x v="20"/>
    <x v="48"/>
    <x v="0"/>
    <x v="1"/>
    <n v="0.19"/>
    <x v="10"/>
  </r>
  <r>
    <x v="20"/>
    <x v="48"/>
    <x v="35"/>
    <x v="1"/>
    <n v="0.1235"/>
    <x v="10"/>
  </r>
  <r>
    <x v="20"/>
    <x v="48"/>
    <x v="36"/>
    <x v="1"/>
    <n v="0.1007"/>
    <x v="10"/>
  </r>
  <r>
    <x v="20"/>
    <x v="48"/>
    <x v="48"/>
    <x v="1"/>
    <n v="7.5999999999999998E-2"/>
    <x v="10"/>
  </r>
  <r>
    <x v="20"/>
    <x v="48"/>
    <x v="56"/>
    <x v="1"/>
    <n v="0"/>
    <x v="10"/>
  </r>
  <r>
    <x v="20"/>
    <x v="48"/>
    <x v="49"/>
    <x v="1"/>
    <n v="7.5999999999999998E-2"/>
    <x v="10"/>
  </r>
  <r>
    <x v="20"/>
    <x v="48"/>
    <x v="50"/>
    <x v="1"/>
    <n v="7.22E-2"/>
    <x v="10"/>
  </r>
  <r>
    <x v="20"/>
    <x v="48"/>
    <x v="51"/>
    <x v="1"/>
    <n v="1.8239999999999999E-2"/>
    <x v="10"/>
  </r>
  <r>
    <x v="20"/>
    <x v="0"/>
    <x v="57"/>
    <x v="1"/>
    <n v="8.4000000000000005E-2"/>
    <x v="10"/>
  </r>
  <r>
    <x v="20"/>
    <x v="0"/>
    <x v="58"/>
    <x v="1"/>
    <n v="6.1199999999999997E-2"/>
    <x v="10"/>
  </r>
  <r>
    <x v="20"/>
    <x v="0"/>
    <x v="59"/>
    <x v="1"/>
    <n v="5.16E-2"/>
    <x v="10"/>
  </r>
  <r>
    <x v="20"/>
    <x v="0"/>
    <x v="60"/>
    <x v="1"/>
    <n v="4.8000000000000001E-2"/>
    <x v="10"/>
  </r>
  <r>
    <x v="20"/>
    <x v="0"/>
    <x v="61"/>
    <x v="1"/>
    <n v="4.2000000000000003E-2"/>
    <x v="10"/>
  </r>
  <r>
    <x v="20"/>
    <x v="0"/>
    <x v="62"/>
    <x v="1"/>
    <n v="1.26E-2"/>
    <x v="10"/>
  </r>
  <r>
    <x v="20"/>
    <x v="0"/>
    <x v="63"/>
    <x v="1"/>
    <n v="1.26E-2"/>
    <x v="10"/>
  </r>
  <r>
    <x v="20"/>
    <x v="0"/>
    <x v="0"/>
    <x v="1"/>
    <n v="0.12"/>
    <x v="10"/>
  </r>
  <r>
    <x v="20"/>
    <x v="1"/>
    <x v="57"/>
    <x v="1"/>
    <n v="8.4000000000000005E-2"/>
    <x v="10"/>
  </r>
  <r>
    <x v="20"/>
    <x v="1"/>
    <x v="58"/>
    <x v="1"/>
    <n v="6.1199999999999997E-2"/>
    <x v="10"/>
  </r>
  <r>
    <x v="20"/>
    <x v="1"/>
    <x v="59"/>
    <x v="1"/>
    <n v="5.16E-2"/>
    <x v="10"/>
  </r>
  <r>
    <x v="20"/>
    <x v="1"/>
    <x v="60"/>
    <x v="1"/>
    <n v="4.8000000000000001E-2"/>
    <x v="10"/>
  </r>
  <r>
    <x v="20"/>
    <x v="1"/>
    <x v="61"/>
    <x v="1"/>
    <n v="4.2000000000000003E-2"/>
    <x v="10"/>
  </r>
  <r>
    <x v="20"/>
    <x v="1"/>
    <x v="62"/>
    <x v="1"/>
    <n v="1.26E-2"/>
    <x v="10"/>
  </r>
  <r>
    <x v="20"/>
    <x v="1"/>
    <x v="63"/>
    <x v="1"/>
    <n v="1.26E-2"/>
    <x v="10"/>
  </r>
  <r>
    <x v="20"/>
    <x v="1"/>
    <x v="0"/>
    <x v="1"/>
    <n v="0.12"/>
    <x v="10"/>
  </r>
  <r>
    <x v="20"/>
    <x v="3"/>
    <x v="29"/>
    <x v="1"/>
    <n v="3.8399999999999997E-2"/>
    <x v="10"/>
  </r>
  <r>
    <x v="20"/>
    <x v="3"/>
    <x v="30"/>
    <x v="1"/>
    <n v="3.4200000000000001E-2"/>
    <x v="10"/>
  </r>
  <r>
    <x v="20"/>
    <x v="3"/>
    <x v="31"/>
    <x v="1"/>
    <n v="2.76E-2"/>
    <x v="10"/>
  </r>
  <r>
    <x v="20"/>
    <x v="3"/>
    <x v="32"/>
    <x v="1"/>
    <n v="2.0400000000000001E-2"/>
    <x v="10"/>
  </r>
  <r>
    <x v="20"/>
    <x v="3"/>
    <x v="33"/>
    <x v="1"/>
    <n v="2.0400000000000001E-2"/>
    <x v="10"/>
  </r>
  <r>
    <x v="20"/>
    <x v="3"/>
    <x v="34"/>
    <x v="1"/>
    <n v="2.0400000000000001E-2"/>
    <x v="10"/>
  </r>
  <r>
    <x v="20"/>
    <x v="3"/>
    <x v="64"/>
    <x v="1"/>
    <n v="2.0400000000000001E-2"/>
    <x v="10"/>
  </r>
  <r>
    <x v="20"/>
    <x v="3"/>
    <x v="65"/>
    <x v="1"/>
    <n v="2.0400000000000001E-2"/>
    <x v="10"/>
  </r>
  <r>
    <x v="20"/>
    <x v="3"/>
    <x v="0"/>
    <x v="1"/>
    <n v="0.06"/>
    <x v="10"/>
  </r>
  <r>
    <x v="20"/>
    <x v="4"/>
    <x v="29"/>
    <x v="1"/>
    <n v="3.8399999999999997E-2"/>
    <x v="10"/>
  </r>
  <r>
    <x v="20"/>
    <x v="4"/>
    <x v="30"/>
    <x v="1"/>
    <n v="3.4200000000000001E-2"/>
    <x v="10"/>
  </r>
  <r>
    <x v="20"/>
    <x v="4"/>
    <x v="31"/>
    <x v="1"/>
    <n v="2.76E-2"/>
    <x v="10"/>
  </r>
  <r>
    <x v="20"/>
    <x v="4"/>
    <x v="32"/>
    <x v="1"/>
    <n v="2.0400000000000001E-2"/>
    <x v="10"/>
  </r>
  <r>
    <x v="20"/>
    <x v="4"/>
    <x v="33"/>
    <x v="1"/>
    <n v="2.0400000000000001E-2"/>
    <x v="10"/>
  </r>
  <r>
    <x v="20"/>
    <x v="4"/>
    <x v="34"/>
    <x v="1"/>
    <n v="2.0400000000000001E-2"/>
    <x v="10"/>
  </r>
  <r>
    <x v="20"/>
    <x v="4"/>
    <x v="64"/>
    <x v="1"/>
    <n v="2.0400000000000001E-2"/>
    <x v="10"/>
  </r>
  <r>
    <x v="20"/>
    <x v="4"/>
    <x v="65"/>
    <x v="1"/>
    <n v="2.0400000000000001E-2"/>
    <x v="10"/>
  </r>
  <r>
    <x v="20"/>
    <x v="4"/>
    <x v="0"/>
    <x v="1"/>
    <n v="0.06"/>
    <x v="10"/>
  </r>
  <r>
    <x v="21"/>
    <x v="70"/>
    <x v="77"/>
    <x v="7"/>
    <n v="0.15"/>
    <x v="10"/>
  </r>
  <r>
    <x v="21"/>
    <x v="70"/>
    <x v="78"/>
    <x v="7"/>
    <n v="0.1"/>
    <x v="10"/>
  </r>
  <r>
    <x v="21"/>
    <x v="70"/>
    <x v="79"/>
    <x v="7"/>
    <n v="1.2999999999999999E-2"/>
    <x v="10"/>
  </r>
  <r>
    <x v="21"/>
    <x v="70"/>
    <x v="80"/>
    <x v="7"/>
    <n v="0.1"/>
    <x v="10"/>
  </r>
  <r>
    <x v="21"/>
    <x v="70"/>
    <x v="81"/>
    <x v="7"/>
    <n v="0.15"/>
    <x v="10"/>
  </r>
  <r>
    <x v="21"/>
    <x v="70"/>
    <x v="82"/>
    <x v="7"/>
    <n v="0.04"/>
    <x v="10"/>
  </r>
  <r>
    <x v="21"/>
    <x v="70"/>
    <x v="0"/>
    <x v="7"/>
    <n v="0.15"/>
    <x v="10"/>
  </r>
  <r>
    <x v="21"/>
    <x v="70"/>
    <x v="83"/>
    <x v="7"/>
    <n v="1.6E-2"/>
    <x v="10"/>
  </r>
  <r>
    <x v="21"/>
    <x v="70"/>
    <x v="84"/>
    <x v="7"/>
    <n v="1.6E-2"/>
    <x v="10"/>
  </r>
  <r>
    <x v="21"/>
    <x v="70"/>
    <x v="85"/>
    <x v="7"/>
    <n v="0.01"/>
    <x v="10"/>
  </r>
  <r>
    <x v="21"/>
    <x v="70"/>
    <x v="86"/>
    <x v="7"/>
    <n v="0.08"/>
    <x v="10"/>
  </r>
  <r>
    <x v="21"/>
    <x v="70"/>
    <x v="87"/>
    <x v="7"/>
    <n v="0.1"/>
    <x v="10"/>
  </r>
  <r>
    <x v="21"/>
    <x v="102"/>
    <x v="72"/>
    <x v="7"/>
    <n v="0"/>
    <x v="10"/>
  </r>
  <r>
    <x v="21"/>
    <x v="102"/>
    <x v="0"/>
    <x v="7"/>
    <n v="8.4600000000000009"/>
    <x v="10"/>
  </r>
  <r>
    <x v="21"/>
    <x v="103"/>
    <x v="91"/>
    <x v="1"/>
    <n v="6.9999999999999994E-5"/>
    <x v="10"/>
  </r>
  <r>
    <x v="21"/>
    <x v="103"/>
    <x v="0"/>
    <x v="1"/>
    <n v="1.5E-3"/>
    <x v="10"/>
  </r>
  <r>
    <x v="21"/>
    <x v="104"/>
    <x v="72"/>
    <x v="7"/>
    <n v="0"/>
    <x v="10"/>
  </r>
  <r>
    <x v="21"/>
    <x v="104"/>
    <x v="0"/>
    <x v="7"/>
    <n v="8.4600000000000009"/>
    <x v="10"/>
  </r>
  <r>
    <x v="22"/>
    <x v="34"/>
    <x v="0"/>
    <x v="1"/>
    <n v="0.1"/>
    <x v="10"/>
  </r>
  <r>
    <x v="22"/>
    <x v="16"/>
    <x v="0"/>
    <x v="1"/>
    <n v="4.8000000000000001E-2"/>
    <x v="10"/>
  </r>
  <r>
    <x v="22"/>
    <x v="17"/>
    <x v="0"/>
    <x v="1"/>
    <n v="4.8000000000000001E-2"/>
    <x v="10"/>
  </r>
  <r>
    <x v="22"/>
    <x v="35"/>
    <x v="0"/>
    <x v="1"/>
    <n v="4.8000000000000001E-2"/>
    <x v="10"/>
  </r>
  <r>
    <x v="22"/>
    <x v="20"/>
    <x v="0"/>
    <x v="1"/>
    <n v="4.8000000000000001E-2"/>
    <x v="10"/>
  </r>
  <r>
    <x v="22"/>
    <x v="36"/>
    <x v="0"/>
    <x v="1"/>
    <n v="0.1"/>
    <x v="10"/>
  </r>
  <r>
    <x v="22"/>
    <x v="37"/>
    <x v="0"/>
    <x v="1"/>
    <n v="3.5000000000000003E-2"/>
    <x v="10"/>
  </r>
  <r>
    <x v="22"/>
    <x v="27"/>
    <x v="0"/>
    <x v="1"/>
    <n v="1E-3"/>
    <x v="10"/>
  </r>
  <r>
    <x v="22"/>
    <x v="28"/>
    <x v="0"/>
    <x v="1"/>
    <n v="1E-3"/>
    <x v="10"/>
  </r>
  <r>
    <x v="22"/>
    <x v="29"/>
    <x v="0"/>
    <x v="1"/>
    <n v="2.5000000000000001E-2"/>
    <x v="10"/>
  </r>
  <r>
    <x v="22"/>
    <x v="30"/>
    <x v="0"/>
    <x v="1"/>
    <n v="1E-3"/>
    <x v="10"/>
  </r>
  <r>
    <x v="22"/>
    <x v="38"/>
    <x v="0"/>
    <x v="1"/>
    <n v="2.5000000000000001E-2"/>
    <x v="10"/>
  </r>
  <r>
    <x v="23"/>
    <x v="34"/>
    <x v="0"/>
    <x v="1"/>
    <n v="1.4999999999999999E-2"/>
    <x v="10"/>
  </r>
  <r>
    <x v="23"/>
    <x v="16"/>
    <x v="0"/>
    <x v="1"/>
    <n v="1.4999999999999999E-2"/>
    <x v="10"/>
  </r>
  <r>
    <x v="23"/>
    <x v="17"/>
    <x v="0"/>
    <x v="1"/>
    <n v="1.4999999999999999E-2"/>
    <x v="10"/>
  </r>
  <r>
    <x v="23"/>
    <x v="35"/>
    <x v="0"/>
    <x v="1"/>
    <n v="1.4999999999999999E-2"/>
    <x v="10"/>
  </r>
  <r>
    <x v="23"/>
    <x v="20"/>
    <x v="0"/>
    <x v="1"/>
    <n v="1.4999999999999999E-2"/>
    <x v="10"/>
  </r>
  <r>
    <x v="23"/>
    <x v="36"/>
    <x v="0"/>
    <x v="1"/>
    <n v="1.4999999999999999E-2"/>
    <x v="10"/>
  </r>
  <r>
    <x v="23"/>
    <x v="37"/>
    <x v="0"/>
    <x v="1"/>
    <n v="1.4999999999999999E-2"/>
    <x v="10"/>
  </r>
  <r>
    <x v="23"/>
    <x v="27"/>
    <x v="0"/>
    <x v="1"/>
    <n v="1E-3"/>
    <x v="10"/>
  </r>
  <r>
    <x v="23"/>
    <x v="38"/>
    <x v="0"/>
    <x v="1"/>
    <n v="0.01"/>
    <x v="10"/>
  </r>
  <r>
    <x v="67"/>
    <x v="228"/>
    <x v="296"/>
    <x v="38"/>
    <n v="5.1999999999999998E-3"/>
    <x v="10"/>
  </r>
  <r>
    <x v="67"/>
    <x v="228"/>
    <x v="0"/>
    <x v="38"/>
    <n v="7.1500000000000001E-3"/>
    <x v="10"/>
  </r>
  <r>
    <x v="67"/>
    <x v="228"/>
    <x v="297"/>
    <x v="38"/>
    <n v="3.5799999999999998E-3"/>
    <x v="10"/>
  </r>
  <r>
    <x v="68"/>
    <x v="229"/>
    <x v="298"/>
    <x v="4"/>
    <n v="0.11694"/>
    <x v="10"/>
  </r>
  <r>
    <x v="68"/>
    <x v="229"/>
    <x v="299"/>
    <x v="4"/>
    <n v="4.6249999999999999E-2"/>
    <x v="10"/>
  </r>
  <r>
    <x v="68"/>
    <x v="229"/>
    <x v="0"/>
    <x v="4"/>
    <n v="0.1396"/>
    <x v="10"/>
  </r>
  <r>
    <x v="68"/>
    <x v="229"/>
    <x v="300"/>
    <x v="4"/>
    <n v="5.169E-2"/>
    <x v="10"/>
  </r>
  <r>
    <x v="68"/>
    <x v="230"/>
    <x v="240"/>
    <x v="4"/>
    <n v="0.1656"/>
    <x v="10"/>
  </r>
  <r>
    <x v="68"/>
    <x v="230"/>
    <x v="301"/>
    <x v="4"/>
    <n v="0.432"/>
    <x v="10"/>
  </r>
  <r>
    <x v="68"/>
    <x v="230"/>
    <x v="245"/>
    <x v="4"/>
    <n v="0.10367999999999999"/>
    <x v="10"/>
  </r>
  <r>
    <x v="68"/>
    <x v="230"/>
    <x v="0"/>
    <x v="4"/>
    <n v="0.69"/>
    <x v="10"/>
  </r>
  <r>
    <x v="68"/>
    <x v="230"/>
    <x v="302"/>
    <x v="4"/>
    <n v="0"/>
    <x v="10"/>
  </r>
  <r>
    <x v="68"/>
    <x v="230"/>
    <x v="303"/>
    <x v="4"/>
    <n v="3.2649999999999998E-2"/>
    <x v="10"/>
  </r>
  <r>
    <x v="68"/>
    <x v="231"/>
    <x v="304"/>
    <x v="4"/>
    <n v="0.36959999999999998"/>
    <x v="10"/>
  </r>
  <r>
    <x v="68"/>
    <x v="231"/>
    <x v="245"/>
    <x v="4"/>
    <n v="8.8700000000000001E-2"/>
    <x v="10"/>
  </r>
  <r>
    <x v="68"/>
    <x v="231"/>
    <x v="240"/>
    <x v="4"/>
    <n v="0.1794"/>
    <x v="10"/>
  </r>
  <r>
    <x v="68"/>
    <x v="231"/>
    <x v="301"/>
    <x v="4"/>
    <n v="0.19031999999999999"/>
    <x v="10"/>
  </r>
  <r>
    <x v="68"/>
    <x v="231"/>
    <x v="245"/>
    <x v="4"/>
    <n v="4.5679999999999998E-2"/>
    <x v="10"/>
  </r>
  <r>
    <x v="68"/>
    <x v="231"/>
    <x v="0"/>
    <x v="4"/>
    <n v="0.74750000000000005"/>
    <x v="10"/>
  </r>
  <r>
    <x v="68"/>
    <x v="231"/>
    <x v="302"/>
    <x v="4"/>
    <n v="0"/>
    <x v="10"/>
  </r>
  <r>
    <x v="68"/>
    <x v="231"/>
    <x v="303"/>
    <x v="4"/>
    <n v="3.0769999999999999E-2"/>
    <x v="10"/>
  </r>
  <r>
    <x v="68"/>
    <x v="232"/>
    <x v="304"/>
    <x v="4"/>
    <n v="0.30531000000000003"/>
    <x v="10"/>
  </r>
  <r>
    <x v="68"/>
    <x v="232"/>
    <x v="245"/>
    <x v="4"/>
    <n v="7.3270000000000002E-2"/>
    <x v="10"/>
  </r>
  <r>
    <x v="68"/>
    <x v="232"/>
    <x v="240"/>
    <x v="4"/>
    <n v="0.1794"/>
    <x v="10"/>
  </r>
  <r>
    <x v="68"/>
    <x v="232"/>
    <x v="301"/>
    <x v="4"/>
    <n v="0.24876999999999999"/>
    <x v="10"/>
  </r>
  <r>
    <x v="68"/>
    <x v="232"/>
    <x v="245"/>
    <x v="4"/>
    <n v="5.9700000000000003E-2"/>
    <x v="10"/>
  </r>
  <r>
    <x v="68"/>
    <x v="232"/>
    <x v="0"/>
    <x v="4"/>
    <n v="0.74750000000000005"/>
    <x v="10"/>
  </r>
  <r>
    <x v="68"/>
    <x v="232"/>
    <x v="302"/>
    <x v="4"/>
    <n v="0"/>
    <x v="10"/>
  </r>
  <r>
    <x v="68"/>
    <x v="232"/>
    <x v="305"/>
    <x v="4"/>
    <n v="0.40250000000000002"/>
    <x v="10"/>
  </r>
  <r>
    <x v="68"/>
    <x v="232"/>
    <x v="245"/>
    <x v="4"/>
    <n v="9.6600000000000005E-2"/>
    <x v="10"/>
  </r>
  <r>
    <x v="68"/>
    <x v="232"/>
    <x v="303"/>
    <x v="4"/>
    <n v="2.6919999999999999E-2"/>
    <x v="10"/>
  </r>
  <r>
    <x v="68"/>
    <x v="233"/>
    <x v="306"/>
    <x v="4"/>
    <n v="0.66600000000000004"/>
    <x v="10"/>
  </r>
  <r>
    <x v="68"/>
    <x v="233"/>
    <x v="307"/>
    <x v="4"/>
    <n v="0.28000999999999998"/>
    <x v="10"/>
  </r>
  <r>
    <x v="68"/>
    <x v="233"/>
    <x v="308"/>
    <x v="4"/>
    <n v="0.19699"/>
    <x v="10"/>
  </r>
  <r>
    <x v="68"/>
    <x v="233"/>
    <x v="0"/>
    <x v="4"/>
    <n v="0.72"/>
    <x v="10"/>
  </r>
  <r>
    <x v="68"/>
    <x v="234"/>
    <x v="307"/>
    <x v="4"/>
    <n v="0.28000999999999998"/>
    <x v="10"/>
  </r>
  <r>
    <x v="68"/>
    <x v="234"/>
    <x v="308"/>
    <x v="4"/>
    <n v="0.19699"/>
    <x v="10"/>
  </r>
  <r>
    <x v="68"/>
    <x v="234"/>
    <x v="0"/>
    <x v="4"/>
    <n v="0.72"/>
    <x v="10"/>
  </r>
  <r>
    <x v="43"/>
    <x v="235"/>
    <x v="0"/>
    <x v="11"/>
    <n v="0.5"/>
    <x v="10"/>
  </r>
  <r>
    <x v="43"/>
    <x v="235"/>
    <x v="309"/>
    <x v="11"/>
    <n v="0.39527000000000001"/>
    <x v="10"/>
  </r>
  <r>
    <x v="43"/>
    <x v="235"/>
    <x v="310"/>
    <x v="11"/>
    <n v="0.45"/>
    <x v="10"/>
  </r>
  <r>
    <x v="43"/>
    <x v="235"/>
    <x v="311"/>
    <x v="11"/>
    <n v="0.36"/>
    <x v="10"/>
  </r>
  <r>
    <x v="43"/>
    <x v="235"/>
    <x v="312"/>
    <x v="11"/>
    <n v="0.2"/>
    <x v="10"/>
  </r>
  <r>
    <x v="43"/>
    <x v="236"/>
    <x v="240"/>
    <x v="11"/>
    <n v="0.11"/>
    <x v="10"/>
  </r>
  <r>
    <x v="43"/>
    <x v="236"/>
    <x v="0"/>
    <x v="11"/>
    <n v="0.2"/>
    <x v="10"/>
  </r>
  <r>
    <x v="43"/>
    <x v="237"/>
    <x v="0"/>
    <x v="11"/>
    <n v="0.05"/>
    <x v="10"/>
  </r>
  <r>
    <x v="69"/>
    <x v="238"/>
    <x v="0"/>
    <x v="4"/>
    <n v="0.03"/>
    <x v="10"/>
  </r>
  <r>
    <x v="69"/>
    <x v="238"/>
    <x v="313"/>
    <x v="4"/>
    <n v="1E-4"/>
    <x v="10"/>
  </r>
  <r>
    <x v="69"/>
    <x v="238"/>
    <x v="314"/>
    <x v="4"/>
    <n v="8.0000000000000007E-5"/>
    <x v="10"/>
  </r>
  <r>
    <x v="69"/>
    <x v="238"/>
    <x v="315"/>
    <x v="4"/>
    <n v="5.0000000000000002E-5"/>
    <x v="10"/>
  </r>
  <r>
    <x v="69"/>
    <x v="238"/>
    <x v="245"/>
    <x v="4"/>
    <n v="4.0000000000000003E-5"/>
    <x v="10"/>
  </r>
  <r>
    <x v="70"/>
    <x v="239"/>
    <x v="240"/>
    <x v="4"/>
    <n v="4.8399999999999997E-3"/>
    <x v="10"/>
  </r>
  <r>
    <x v="70"/>
    <x v="239"/>
    <x v="0"/>
    <x v="4"/>
    <n v="2.1000000000000001E-2"/>
    <x v="10"/>
  </r>
  <r>
    <x v="70"/>
    <x v="239"/>
    <x v="316"/>
    <x v="4"/>
    <n v="7.8799999999999999E-3"/>
    <x v="10"/>
  </r>
  <r>
    <x v="70"/>
    <x v="239"/>
    <x v="245"/>
    <x v="4"/>
    <n v="1.82E-3"/>
    <x v="10"/>
  </r>
  <r>
    <x v="70"/>
    <x v="239"/>
    <x v="317"/>
    <x v="4"/>
    <n v="4.7299999999999998E-3"/>
    <x v="10"/>
  </r>
  <r>
    <x v="70"/>
    <x v="239"/>
    <x v="318"/>
    <x v="4"/>
    <n v="1.4E-2"/>
    <x v="10"/>
  </r>
  <r>
    <x v="70"/>
    <x v="239"/>
    <x v="245"/>
    <x v="4"/>
    <n v="3.2299999999999998E-3"/>
    <x v="10"/>
  </r>
  <r>
    <x v="71"/>
    <x v="240"/>
    <x v="240"/>
    <x v="39"/>
    <n v="4.2100000000000002E-3"/>
    <x v="10"/>
  </r>
  <r>
    <x v="71"/>
    <x v="240"/>
    <x v="319"/>
    <x v="39"/>
    <n v="8.5999999999999998E-4"/>
    <x v="10"/>
  </r>
  <r>
    <x v="71"/>
    <x v="240"/>
    <x v="0"/>
    <x v="39"/>
    <n v="4.3200000000000002E-2"/>
    <x v="10"/>
  </r>
  <r>
    <x v="71"/>
    <x v="240"/>
    <x v="302"/>
    <x v="39"/>
    <n v="2.2000000000000001E-4"/>
    <x v="10"/>
  </r>
  <r>
    <x v="71"/>
    <x v="241"/>
    <x v="320"/>
    <x v="39"/>
    <n v="2.1600000000000001E-2"/>
    <x v="10"/>
  </r>
  <r>
    <x v="71"/>
    <x v="241"/>
    <x v="321"/>
    <x v="39"/>
    <n v="9.5999999999999992E-3"/>
    <x v="10"/>
  </r>
  <r>
    <x v="71"/>
    <x v="241"/>
    <x v="240"/>
    <x v="39"/>
    <n v="8.294E-2"/>
    <x v="10"/>
  </r>
  <r>
    <x v="71"/>
    <x v="241"/>
    <x v="322"/>
    <x v="39"/>
    <n v="0.16320000000000001"/>
    <x v="10"/>
  </r>
  <r>
    <x v="71"/>
    <x v="241"/>
    <x v="245"/>
    <x v="39"/>
    <n v="3.9170000000000003E-2"/>
    <x v="10"/>
  </r>
  <r>
    <x v="71"/>
    <x v="241"/>
    <x v="323"/>
    <x v="39"/>
    <n v="0.1056"/>
    <x v="10"/>
  </r>
  <r>
    <x v="71"/>
    <x v="241"/>
    <x v="245"/>
    <x v="39"/>
    <n v="2.5340000000000001E-2"/>
    <x v="10"/>
  </r>
  <r>
    <x v="71"/>
    <x v="241"/>
    <x v="324"/>
    <x v="39"/>
    <n v="4.6199999999999998E-2"/>
    <x v="10"/>
  </r>
  <r>
    <x v="71"/>
    <x v="241"/>
    <x v="0"/>
    <x v="39"/>
    <n v="0.34560000000000002"/>
    <x v="10"/>
  </r>
  <r>
    <x v="71"/>
    <x v="241"/>
    <x v="325"/>
    <x v="39"/>
    <n v="4.7999999999999996E-3"/>
    <x v="10"/>
  </r>
  <r>
    <x v="71"/>
    <x v="241"/>
    <x v="326"/>
    <x v="39"/>
    <n v="2.3999999999999998E-3"/>
    <x v="10"/>
  </r>
  <r>
    <x v="72"/>
    <x v="242"/>
    <x v="239"/>
    <x v="4"/>
    <n v="8.0999999999999996E-4"/>
    <x v="10"/>
  </r>
  <r>
    <x v="72"/>
    <x v="242"/>
    <x v="0"/>
    <x v="4"/>
    <n v="3.0000000000000001E-3"/>
    <x v="10"/>
  </r>
  <r>
    <x v="72"/>
    <x v="242"/>
    <x v="327"/>
    <x v="4"/>
    <n v="5.9999999999999995E-4"/>
    <x v="10"/>
  </r>
  <r>
    <x v="72"/>
    <x v="242"/>
    <x v="328"/>
    <x v="4"/>
    <n v="5.1000000000000004E-4"/>
    <x v="10"/>
  </r>
  <r>
    <x v="73"/>
    <x v="243"/>
    <x v="247"/>
    <x v="40"/>
    <n v="1.7250000000000001E-2"/>
    <x v="10"/>
  </r>
  <r>
    <x v="73"/>
    <x v="243"/>
    <x v="240"/>
    <x v="40"/>
    <n v="1.7250000000000001E-2"/>
    <x v="10"/>
  </r>
  <r>
    <x v="73"/>
    <x v="243"/>
    <x v="0"/>
    <x v="40"/>
    <n v="0.06"/>
    <x v="10"/>
  </r>
  <r>
    <x v="73"/>
    <x v="243"/>
    <x v="329"/>
    <x v="40"/>
    <n v="3.1199999999999999E-2"/>
    <x v="10"/>
  </r>
  <r>
    <x v="73"/>
    <x v="243"/>
    <x v="245"/>
    <x v="40"/>
    <n v="8.9700000000000005E-3"/>
    <x v="10"/>
  </r>
  <r>
    <x v="73"/>
    <x v="243"/>
    <x v="245"/>
    <x v="40"/>
    <n v="8.9700000000000005E-3"/>
    <x v="10"/>
  </r>
  <r>
    <x v="73"/>
    <x v="243"/>
    <x v="330"/>
    <x v="40"/>
    <n v="2.2800000000000001E-2"/>
    <x v="10"/>
  </r>
  <r>
    <x v="74"/>
    <x v="244"/>
    <x v="239"/>
    <x v="41"/>
    <n v="0.14199999999999999"/>
    <x v="10"/>
  </r>
  <r>
    <x v="74"/>
    <x v="244"/>
    <x v="296"/>
    <x v="41"/>
    <n v="0.53249999999999997"/>
    <x v="10"/>
  </r>
  <r>
    <x v="74"/>
    <x v="244"/>
    <x v="331"/>
    <x v="41"/>
    <n v="0.1065"/>
    <x v="10"/>
  </r>
  <r>
    <x v="74"/>
    <x v="244"/>
    <x v="332"/>
    <x v="41"/>
    <n v="2.5000000000000001E-2"/>
    <x v="10"/>
  </r>
  <r>
    <x v="74"/>
    <x v="244"/>
    <x v="245"/>
    <x v="41"/>
    <n v="0.02"/>
    <x v="10"/>
  </r>
  <r>
    <x v="74"/>
    <x v="244"/>
    <x v="333"/>
    <x v="41"/>
    <n v="3.5499999999999997E-2"/>
    <x v="10"/>
  </r>
  <r>
    <x v="74"/>
    <x v="244"/>
    <x v="334"/>
    <x v="41"/>
    <n v="2.5000000000000001E-2"/>
    <x v="10"/>
  </r>
  <r>
    <x v="74"/>
    <x v="244"/>
    <x v="245"/>
    <x v="41"/>
    <n v="0.02"/>
    <x v="10"/>
  </r>
  <r>
    <x v="74"/>
    <x v="244"/>
    <x v="335"/>
    <x v="41"/>
    <n v="0.08"/>
    <x v="10"/>
  </r>
  <r>
    <x v="74"/>
    <x v="244"/>
    <x v="0"/>
    <x v="41"/>
    <n v="0.71"/>
    <x v="10"/>
  </r>
  <r>
    <x v="74"/>
    <x v="244"/>
    <x v="336"/>
    <x v="41"/>
    <n v="0"/>
    <x v="10"/>
  </r>
  <r>
    <x v="74"/>
    <x v="245"/>
    <x v="239"/>
    <x v="41"/>
    <n v="0.14199999999999999"/>
    <x v="10"/>
  </r>
  <r>
    <x v="74"/>
    <x v="245"/>
    <x v="332"/>
    <x v="41"/>
    <n v="2.5000000000000001E-2"/>
    <x v="10"/>
  </r>
  <r>
    <x v="74"/>
    <x v="245"/>
    <x v="245"/>
    <x v="41"/>
    <n v="0.02"/>
    <x v="10"/>
  </r>
  <r>
    <x v="74"/>
    <x v="245"/>
    <x v="333"/>
    <x v="41"/>
    <n v="3.5499999999999997E-2"/>
    <x v="10"/>
  </r>
  <r>
    <x v="74"/>
    <x v="245"/>
    <x v="334"/>
    <x v="41"/>
    <n v="2.5000000000000001E-2"/>
    <x v="10"/>
  </r>
  <r>
    <x v="74"/>
    <x v="245"/>
    <x v="245"/>
    <x v="41"/>
    <n v="0.02"/>
    <x v="10"/>
  </r>
  <r>
    <x v="74"/>
    <x v="245"/>
    <x v="335"/>
    <x v="41"/>
    <n v="0.08"/>
    <x v="10"/>
  </r>
  <r>
    <x v="74"/>
    <x v="245"/>
    <x v="0"/>
    <x v="41"/>
    <n v="0.53249999999999997"/>
    <x v="10"/>
  </r>
  <r>
    <x v="74"/>
    <x v="245"/>
    <x v="336"/>
    <x v="41"/>
    <n v="0"/>
    <x v="10"/>
  </r>
  <r>
    <x v="74"/>
    <x v="246"/>
    <x v="0"/>
    <x v="41"/>
    <n v="0.3"/>
    <x v="10"/>
  </r>
  <r>
    <x v="74"/>
    <x v="246"/>
    <x v="337"/>
    <x v="41"/>
    <n v="0.08"/>
    <x v="10"/>
  </r>
  <r>
    <x v="74"/>
    <x v="246"/>
    <x v="338"/>
    <x v="41"/>
    <n v="3.5000000000000003E-2"/>
    <x v="10"/>
  </r>
  <r>
    <x v="75"/>
    <x v="247"/>
    <x v="239"/>
    <x v="42"/>
    <n v="5.3100000000000001E-2"/>
    <x v="10"/>
  </r>
  <r>
    <x v="75"/>
    <x v="247"/>
    <x v="339"/>
    <x v="42"/>
    <n v="1.9470000000000001E-2"/>
    <x v="10"/>
  </r>
  <r>
    <x v="75"/>
    <x v="247"/>
    <x v="245"/>
    <x v="42"/>
    <n v="1.593E-2"/>
    <x v="10"/>
  </r>
  <r>
    <x v="75"/>
    <x v="247"/>
    <x v="340"/>
    <x v="42"/>
    <n v="8.8500000000000002E-3"/>
    <x v="10"/>
  </r>
  <r>
    <x v="75"/>
    <x v="247"/>
    <x v="341"/>
    <x v="42"/>
    <n v="8.8500000000000002E-3"/>
    <x v="10"/>
  </r>
  <r>
    <x v="75"/>
    <x v="247"/>
    <x v="0"/>
    <x v="42"/>
    <n v="0.17699999999999999"/>
    <x v="10"/>
  </r>
  <r>
    <x v="75"/>
    <x v="247"/>
    <x v="342"/>
    <x v="42"/>
    <n v="0"/>
    <x v="10"/>
  </r>
  <r>
    <x v="75"/>
    <x v="248"/>
    <x v="239"/>
    <x v="42"/>
    <n v="1.593E-2"/>
    <x v="10"/>
  </r>
  <r>
    <x v="75"/>
    <x v="248"/>
    <x v="340"/>
    <x v="42"/>
    <n v="8.8500000000000002E-3"/>
    <x v="10"/>
  </r>
  <r>
    <x v="75"/>
    <x v="248"/>
    <x v="341"/>
    <x v="42"/>
    <n v="8.8500000000000002E-3"/>
    <x v="10"/>
  </r>
  <r>
    <x v="75"/>
    <x v="248"/>
    <x v="0"/>
    <x v="42"/>
    <n v="1.9470000000000001E-2"/>
    <x v="10"/>
  </r>
  <r>
    <x v="75"/>
    <x v="248"/>
    <x v="342"/>
    <x v="42"/>
    <n v="0"/>
    <x v="10"/>
  </r>
  <r>
    <x v="76"/>
    <x v="249"/>
    <x v="239"/>
    <x v="43"/>
    <n v="7.3259999999999996"/>
    <x v="10"/>
  </r>
  <r>
    <x v="76"/>
    <x v="249"/>
    <x v="240"/>
    <x v="43"/>
    <n v="7.3259999999999996"/>
    <x v="10"/>
  </r>
  <r>
    <x v="76"/>
    <x v="249"/>
    <x v="0"/>
    <x v="43"/>
    <n v="19.8"/>
    <x v="10"/>
  </r>
  <r>
    <x v="76"/>
    <x v="249"/>
    <x v="343"/>
    <x v="43"/>
    <n v="11.03201"/>
    <x v="10"/>
  </r>
  <r>
    <x v="76"/>
    <x v="249"/>
    <x v="344"/>
    <x v="43"/>
    <n v="16.632000000000001"/>
    <x v="10"/>
  </r>
  <r>
    <x v="76"/>
    <x v="249"/>
    <x v="245"/>
    <x v="43"/>
    <n v="6.1538399999999998"/>
    <x v="10"/>
  </r>
  <r>
    <x v="76"/>
    <x v="249"/>
    <x v="245"/>
    <x v="43"/>
    <n v="6.1538399999999998"/>
    <x v="10"/>
  </r>
  <r>
    <x v="76"/>
    <x v="249"/>
    <x v="345"/>
    <x v="43"/>
    <n v="0.24998999999999999"/>
    <x v="10"/>
  </r>
  <r>
    <x v="76"/>
    <x v="249"/>
    <x v="245"/>
    <x v="43"/>
    <n v="0.15"/>
    <x v="10"/>
  </r>
  <r>
    <x v="76"/>
    <x v="250"/>
    <x v="0"/>
    <x v="43"/>
    <n v="8.5"/>
    <x v="10"/>
  </r>
  <r>
    <x v="77"/>
    <x v="251"/>
    <x v="240"/>
    <x v="4"/>
    <n v="2.5000000000000001E-3"/>
    <x v="10"/>
  </r>
  <r>
    <x v="77"/>
    <x v="251"/>
    <x v="0"/>
    <x v="4"/>
    <n v="0.01"/>
    <x v="10"/>
  </r>
  <r>
    <x v="77"/>
    <x v="251"/>
    <x v="346"/>
    <x v="4"/>
    <n v="2.5000000000000001E-3"/>
    <x v="10"/>
  </r>
  <r>
    <x v="77"/>
    <x v="251"/>
    <x v="347"/>
    <x v="4"/>
    <n v="7.0000000000000001E-3"/>
    <x v="10"/>
  </r>
  <r>
    <x v="78"/>
    <x v="252"/>
    <x v="348"/>
    <x v="44"/>
    <n v="1.5730000000000001E-2"/>
    <x v="10"/>
  </r>
  <r>
    <x v="78"/>
    <x v="252"/>
    <x v="0"/>
    <x v="44"/>
    <n v="2.1999999999999999E-2"/>
    <x v="10"/>
  </r>
  <r>
    <x v="78"/>
    <x v="252"/>
    <x v="349"/>
    <x v="44"/>
    <n v="5.4999999999999997E-3"/>
    <x v="10"/>
  </r>
  <r>
    <x v="78"/>
    <x v="252"/>
    <x v="350"/>
    <x v="44"/>
    <n v="3.9300000000000003E-3"/>
    <x v="10"/>
  </r>
  <r>
    <x v="78"/>
    <x v="253"/>
    <x v="348"/>
    <x v="44"/>
    <n v="3.9300000000000003E-3"/>
    <x v="10"/>
  </r>
  <r>
    <x v="78"/>
    <x v="253"/>
    <x v="0"/>
    <x v="44"/>
    <n v="5.4999999999999997E-3"/>
    <x v="10"/>
  </r>
  <r>
    <x v="0"/>
    <x v="0"/>
    <x v="0"/>
    <x v="0"/>
    <n v="3.8E-3"/>
    <x v="11"/>
  </r>
  <r>
    <x v="0"/>
    <x v="1"/>
    <x v="0"/>
    <x v="0"/>
    <n v="3.8E-3"/>
    <x v="11"/>
  </r>
  <r>
    <x v="0"/>
    <x v="2"/>
    <x v="0"/>
    <x v="0"/>
    <n v="2.9999999999999997E-4"/>
    <x v="11"/>
  </r>
  <r>
    <x v="0"/>
    <x v="3"/>
    <x v="0"/>
    <x v="0"/>
    <n v="7.5000000000000002E-4"/>
    <x v="11"/>
  </r>
  <r>
    <x v="0"/>
    <x v="4"/>
    <x v="0"/>
    <x v="0"/>
    <n v="7.5000000000000002E-4"/>
    <x v="11"/>
  </r>
  <r>
    <x v="0"/>
    <x v="5"/>
    <x v="0"/>
    <x v="0"/>
    <n v="2.9999999999999997E-4"/>
    <x v="11"/>
  </r>
  <r>
    <x v="1"/>
    <x v="6"/>
    <x v="1"/>
    <x v="1"/>
    <n v="2.7299999999999998E-3"/>
    <x v="11"/>
  </r>
  <r>
    <x v="1"/>
    <x v="6"/>
    <x v="2"/>
    <x v="1"/>
    <n v="1.2999999999999999E-4"/>
    <x v="11"/>
  </r>
  <r>
    <x v="1"/>
    <x v="6"/>
    <x v="0"/>
    <x v="1"/>
    <n v="5.9100000000000003E-3"/>
    <x v="11"/>
  </r>
  <r>
    <x v="1"/>
    <x v="7"/>
    <x v="0"/>
    <x v="1"/>
    <n v="0.16003000000000001"/>
    <x v="11"/>
  </r>
  <r>
    <x v="1"/>
    <x v="8"/>
    <x v="0"/>
    <x v="1"/>
    <n v="2.8500000000000001E-3"/>
    <x v="11"/>
  </r>
  <r>
    <x v="1"/>
    <x v="8"/>
    <x v="3"/>
    <x v="1"/>
    <n v="2.9999999999999997E-4"/>
    <x v="11"/>
  </r>
  <r>
    <x v="1"/>
    <x v="9"/>
    <x v="0"/>
    <x v="1"/>
    <n v="0.21337999999999999"/>
    <x v="11"/>
  </r>
  <r>
    <x v="1"/>
    <x v="9"/>
    <x v="4"/>
    <x v="1"/>
    <n v="8.6800000000000002E-3"/>
    <x v="11"/>
  </r>
  <r>
    <x v="1"/>
    <x v="9"/>
    <x v="5"/>
    <x v="1"/>
    <n v="6.8169999999999994E-2"/>
    <x v="11"/>
  </r>
  <r>
    <x v="1"/>
    <x v="9"/>
    <x v="6"/>
    <x v="1"/>
    <n v="3.3459999999999997E-2"/>
    <x v="11"/>
  </r>
  <r>
    <x v="1"/>
    <x v="10"/>
    <x v="0"/>
    <x v="1"/>
    <n v="0.27098"/>
    <x v="11"/>
  </r>
  <r>
    <x v="1"/>
    <x v="10"/>
    <x v="5"/>
    <x v="1"/>
    <n v="8.3650000000000002E-2"/>
    <x v="11"/>
  </r>
  <r>
    <x v="1"/>
    <x v="10"/>
    <x v="6"/>
    <x v="1"/>
    <n v="4.1919999999999999E-2"/>
    <x v="11"/>
  </r>
  <r>
    <x v="2"/>
    <x v="11"/>
    <x v="1"/>
    <x v="1"/>
    <n v="1.0370000000000001E-2"/>
    <x v="11"/>
  </r>
  <r>
    <x v="2"/>
    <x v="11"/>
    <x v="7"/>
    <x v="1"/>
    <n v="4.6999999999999999E-4"/>
    <x v="11"/>
  </r>
  <r>
    <x v="2"/>
    <x v="11"/>
    <x v="8"/>
    <x v="1"/>
    <n v="2.3000000000000001E-4"/>
    <x v="11"/>
  </r>
  <r>
    <x v="2"/>
    <x v="11"/>
    <x v="2"/>
    <x v="1"/>
    <n v="0"/>
    <x v="11"/>
  </r>
  <r>
    <x v="2"/>
    <x v="11"/>
    <x v="0"/>
    <x v="1"/>
    <n v="1.1650000000000001E-2"/>
    <x v="11"/>
  </r>
  <r>
    <x v="2"/>
    <x v="12"/>
    <x v="7"/>
    <x v="1"/>
    <n v="0"/>
    <x v="11"/>
  </r>
  <r>
    <x v="2"/>
    <x v="12"/>
    <x v="8"/>
    <x v="1"/>
    <n v="0"/>
    <x v="11"/>
  </r>
  <r>
    <x v="2"/>
    <x v="12"/>
    <x v="2"/>
    <x v="1"/>
    <n v="0"/>
    <x v="11"/>
  </r>
  <r>
    <x v="2"/>
    <x v="12"/>
    <x v="0"/>
    <x v="1"/>
    <n v="0"/>
    <x v="11"/>
  </r>
  <r>
    <x v="2"/>
    <x v="13"/>
    <x v="7"/>
    <x v="1"/>
    <n v="4.0999999999999999E-4"/>
    <x v="11"/>
  </r>
  <r>
    <x v="2"/>
    <x v="13"/>
    <x v="8"/>
    <x v="1"/>
    <n v="2.1000000000000001E-4"/>
    <x v="11"/>
  </r>
  <r>
    <x v="2"/>
    <x v="13"/>
    <x v="2"/>
    <x v="1"/>
    <n v="0"/>
    <x v="11"/>
  </r>
  <r>
    <x v="2"/>
    <x v="13"/>
    <x v="0"/>
    <x v="1"/>
    <n v="1.0359999999999999E-2"/>
    <x v="11"/>
  </r>
  <r>
    <x v="2"/>
    <x v="6"/>
    <x v="1"/>
    <x v="1"/>
    <n v="4.45E-3"/>
    <x v="11"/>
  </r>
  <r>
    <x v="2"/>
    <x v="6"/>
    <x v="2"/>
    <x v="1"/>
    <n v="0"/>
    <x v="11"/>
  </r>
  <r>
    <x v="2"/>
    <x v="6"/>
    <x v="0"/>
    <x v="1"/>
    <n v="5.0000000000000001E-3"/>
    <x v="11"/>
  </r>
  <r>
    <x v="2"/>
    <x v="14"/>
    <x v="1"/>
    <x v="1"/>
    <n v="4.45E-3"/>
    <x v="11"/>
  </r>
  <r>
    <x v="2"/>
    <x v="14"/>
    <x v="0"/>
    <x v="1"/>
    <n v="5.0000000000000001E-3"/>
    <x v="11"/>
  </r>
  <r>
    <x v="2"/>
    <x v="15"/>
    <x v="0"/>
    <x v="1"/>
    <n v="0.17499999999999999"/>
    <x v="11"/>
  </r>
  <r>
    <x v="2"/>
    <x v="15"/>
    <x v="9"/>
    <x v="1"/>
    <n v="8.7499999999999994E-2"/>
    <x v="11"/>
  </r>
  <r>
    <x v="2"/>
    <x v="9"/>
    <x v="0"/>
    <x v="1"/>
    <n v="0.24"/>
    <x v="11"/>
  </r>
  <r>
    <x v="2"/>
    <x v="9"/>
    <x v="10"/>
    <x v="1"/>
    <n v="1.49E-2"/>
    <x v="11"/>
  </r>
  <r>
    <x v="2"/>
    <x v="9"/>
    <x v="11"/>
    <x v="1"/>
    <n v="0.13200000000000001"/>
    <x v="11"/>
  </r>
  <r>
    <x v="2"/>
    <x v="9"/>
    <x v="12"/>
    <x v="1"/>
    <n v="7.1999999999999995E-2"/>
    <x v="11"/>
  </r>
  <r>
    <x v="2"/>
    <x v="10"/>
    <x v="0"/>
    <x v="1"/>
    <n v="0.24"/>
    <x v="11"/>
  </r>
  <r>
    <x v="2"/>
    <x v="10"/>
    <x v="10"/>
    <x v="1"/>
    <n v="1.49E-2"/>
    <x v="11"/>
  </r>
  <r>
    <x v="2"/>
    <x v="10"/>
    <x v="11"/>
    <x v="1"/>
    <n v="0.13200000000000001"/>
    <x v="11"/>
  </r>
  <r>
    <x v="2"/>
    <x v="10"/>
    <x v="12"/>
    <x v="1"/>
    <n v="7.1999999999999995E-2"/>
    <x v="11"/>
  </r>
  <r>
    <x v="2"/>
    <x v="16"/>
    <x v="7"/>
    <x v="1"/>
    <n v="4.0999999999999999E-4"/>
    <x v="11"/>
  </r>
  <r>
    <x v="2"/>
    <x v="16"/>
    <x v="8"/>
    <x v="1"/>
    <n v="2.1000000000000001E-4"/>
    <x v="11"/>
  </r>
  <r>
    <x v="2"/>
    <x v="16"/>
    <x v="2"/>
    <x v="1"/>
    <n v="0"/>
    <x v="11"/>
  </r>
  <r>
    <x v="2"/>
    <x v="16"/>
    <x v="13"/>
    <x v="1"/>
    <n v="0"/>
    <x v="11"/>
  </r>
  <r>
    <x v="2"/>
    <x v="16"/>
    <x v="14"/>
    <x v="1"/>
    <n v="4.0999999999999999E-4"/>
    <x v="11"/>
  </r>
  <r>
    <x v="2"/>
    <x v="16"/>
    <x v="0"/>
    <x v="1"/>
    <n v="1.0359999999999999E-2"/>
    <x v="11"/>
  </r>
  <r>
    <x v="2"/>
    <x v="17"/>
    <x v="7"/>
    <x v="1"/>
    <n v="4.0999999999999999E-4"/>
    <x v="11"/>
  </r>
  <r>
    <x v="2"/>
    <x v="17"/>
    <x v="8"/>
    <x v="1"/>
    <n v="2.1000000000000001E-4"/>
    <x v="11"/>
  </r>
  <r>
    <x v="2"/>
    <x v="17"/>
    <x v="2"/>
    <x v="1"/>
    <n v="0"/>
    <x v="11"/>
  </r>
  <r>
    <x v="2"/>
    <x v="17"/>
    <x v="13"/>
    <x v="1"/>
    <n v="0"/>
    <x v="11"/>
  </r>
  <r>
    <x v="2"/>
    <x v="17"/>
    <x v="14"/>
    <x v="1"/>
    <n v="4.0999999999999999E-4"/>
    <x v="11"/>
  </r>
  <r>
    <x v="2"/>
    <x v="17"/>
    <x v="0"/>
    <x v="1"/>
    <n v="1.0359999999999999E-2"/>
    <x v="11"/>
  </r>
  <r>
    <x v="2"/>
    <x v="18"/>
    <x v="7"/>
    <x v="1"/>
    <n v="4.0999999999999999E-4"/>
    <x v="11"/>
  </r>
  <r>
    <x v="2"/>
    <x v="18"/>
    <x v="8"/>
    <x v="1"/>
    <n v="2.1000000000000001E-4"/>
    <x v="11"/>
  </r>
  <r>
    <x v="2"/>
    <x v="18"/>
    <x v="2"/>
    <x v="1"/>
    <n v="0"/>
    <x v="11"/>
  </r>
  <r>
    <x v="2"/>
    <x v="18"/>
    <x v="13"/>
    <x v="1"/>
    <n v="0"/>
    <x v="11"/>
  </r>
  <r>
    <x v="2"/>
    <x v="18"/>
    <x v="14"/>
    <x v="1"/>
    <n v="4.0999999999999999E-4"/>
    <x v="11"/>
  </r>
  <r>
    <x v="2"/>
    <x v="18"/>
    <x v="0"/>
    <x v="1"/>
    <n v="1.0359999999999999E-2"/>
    <x v="11"/>
  </r>
  <r>
    <x v="2"/>
    <x v="19"/>
    <x v="1"/>
    <x v="1"/>
    <n v="1.0370000000000001E-2"/>
    <x v="11"/>
  </r>
  <r>
    <x v="2"/>
    <x v="19"/>
    <x v="7"/>
    <x v="1"/>
    <n v="4.6999999999999999E-4"/>
    <x v="11"/>
  </r>
  <r>
    <x v="2"/>
    <x v="19"/>
    <x v="8"/>
    <x v="1"/>
    <n v="2.3000000000000001E-4"/>
    <x v="11"/>
  </r>
  <r>
    <x v="2"/>
    <x v="19"/>
    <x v="2"/>
    <x v="1"/>
    <n v="0"/>
    <x v="11"/>
  </r>
  <r>
    <x v="2"/>
    <x v="19"/>
    <x v="13"/>
    <x v="1"/>
    <n v="0"/>
    <x v="11"/>
  </r>
  <r>
    <x v="2"/>
    <x v="19"/>
    <x v="14"/>
    <x v="1"/>
    <n v="4.6999999999999999E-4"/>
    <x v="11"/>
  </r>
  <r>
    <x v="2"/>
    <x v="19"/>
    <x v="0"/>
    <x v="1"/>
    <n v="1.1650000000000001E-2"/>
    <x v="11"/>
  </r>
  <r>
    <x v="2"/>
    <x v="20"/>
    <x v="7"/>
    <x v="1"/>
    <n v="4.0999999999999999E-4"/>
    <x v="11"/>
  </r>
  <r>
    <x v="2"/>
    <x v="20"/>
    <x v="8"/>
    <x v="1"/>
    <n v="2.1000000000000001E-4"/>
    <x v="11"/>
  </r>
  <r>
    <x v="2"/>
    <x v="20"/>
    <x v="2"/>
    <x v="1"/>
    <n v="0"/>
    <x v="11"/>
  </r>
  <r>
    <x v="2"/>
    <x v="20"/>
    <x v="13"/>
    <x v="1"/>
    <n v="0"/>
    <x v="11"/>
  </r>
  <r>
    <x v="2"/>
    <x v="20"/>
    <x v="14"/>
    <x v="1"/>
    <n v="4.0999999999999999E-4"/>
    <x v="11"/>
  </r>
  <r>
    <x v="2"/>
    <x v="20"/>
    <x v="0"/>
    <x v="1"/>
    <n v="1.0359999999999999E-2"/>
    <x v="11"/>
  </r>
  <r>
    <x v="2"/>
    <x v="21"/>
    <x v="1"/>
    <x v="1"/>
    <n v="1.0370000000000001E-2"/>
    <x v="11"/>
  </r>
  <r>
    <x v="2"/>
    <x v="21"/>
    <x v="7"/>
    <x v="1"/>
    <n v="4.6999999999999999E-4"/>
    <x v="11"/>
  </r>
  <r>
    <x v="2"/>
    <x v="21"/>
    <x v="8"/>
    <x v="1"/>
    <n v="2.3000000000000001E-4"/>
    <x v="11"/>
  </r>
  <r>
    <x v="2"/>
    <x v="21"/>
    <x v="2"/>
    <x v="1"/>
    <n v="0"/>
    <x v="11"/>
  </r>
  <r>
    <x v="2"/>
    <x v="21"/>
    <x v="0"/>
    <x v="1"/>
    <n v="1.1650000000000001E-2"/>
    <x v="11"/>
  </r>
  <r>
    <x v="2"/>
    <x v="22"/>
    <x v="7"/>
    <x v="1"/>
    <n v="0"/>
    <x v="11"/>
  </r>
  <r>
    <x v="2"/>
    <x v="22"/>
    <x v="8"/>
    <x v="1"/>
    <n v="0"/>
    <x v="11"/>
  </r>
  <r>
    <x v="2"/>
    <x v="22"/>
    <x v="2"/>
    <x v="1"/>
    <n v="0"/>
    <x v="11"/>
  </r>
  <r>
    <x v="2"/>
    <x v="22"/>
    <x v="0"/>
    <x v="1"/>
    <n v="0"/>
    <x v="11"/>
  </r>
  <r>
    <x v="2"/>
    <x v="23"/>
    <x v="7"/>
    <x v="1"/>
    <n v="4.0999999999999999E-4"/>
    <x v="11"/>
  </r>
  <r>
    <x v="2"/>
    <x v="23"/>
    <x v="8"/>
    <x v="1"/>
    <n v="2.1000000000000001E-4"/>
    <x v="11"/>
  </r>
  <r>
    <x v="2"/>
    <x v="23"/>
    <x v="2"/>
    <x v="1"/>
    <n v="0"/>
    <x v="11"/>
  </r>
  <r>
    <x v="2"/>
    <x v="23"/>
    <x v="0"/>
    <x v="1"/>
    <n v="1.0359999999999999E-2"/>
    <x v="11"/>
  </r>
  <r>
    <x v="2"/>
    <x v="24"/>
    <x v="0"/>
    <x v="1"/>
    <n v="0"/>
    <x v="11"/>
  </r>
  <r>
    <x v="2"/>
    <x v="25"/>
    <x v="7"/>
    <x v="1"/>
    <n v="4.0999999999999999E-4"/>
    <x v="11"/>
  </r>
  <r>
    <x v="2"/>
    <x v="25"/>
    <x v="8"/>
    <x v="1"/>
    <n v="2.1000000000000001E-4"/>
    <x v="11"/>
  </r>
  <r>
    <x v="2"/>
    <x v="25"/>
    <x v="2"/>
    <x v="1"/>
    <n v="0"/>
    <x v="11"/>
  </r>
  <r>
    <x v="2"/>
    <x v="25"/>
    <x v="15"/>
    <x v="1"/>
    <n v="0"/>
    <x v="11"/>
  </r>
  <r>
    <x v="2"/>
    <x v="25"/>
    <x v="0"/>
    <x v="1"/>
    <n v="1.0359999999999999E-2"/>
    <x v="11"/>
  </r>
  <r>
    <x v="2"/>
    <x v="25"/>
    <x v="14"/>
    <x v="1"/>
    <n v="4.0999999999999999E-4"/>
    <x v="11"/>
  </r>
  <r>
    <x v="2"/>
    <x v="26"/>
    <x v="1"/>
    <x v="1"/>
    <n v="1.0370000000000001E-2"/>
    <x v="11"/>
  </r>
  <r>
    <x v="2"/>
    <x v="26"/>
    <x v="7"/>
    <x v="1"/>
    <n v="4.6999999999999999E-4"/>
    <x v="11"/>
  </r>
  <r>
    <x v="2"/>
    <x v="26"/>
    <x v="8"/>
    <x v="1"/>
    <n v="2.3000000000000001E-4"/>
    <x v="11"/>
  </r>
  <r>
    <x v="2"/>
    <x v="26"/>
    <x v="2"/>
    <x v="1"/>
    <n v="0"/>
    <x v="11"/>
  </r>
  <r>
    <x v="2"/>
    <x v="26"/>
    <x v="15"/>
    <x v="1"/>
    <n v="0"/>
    <x v="11"/>
  </r>
  <r>
    <x v="2"/>
    <x v="26"/>
    <x v="0"/>
    <x v="1"/>
    <n v="1.1650000000000001E-2"/>
    <x v="11"/>
  </r>
  <r>
    <x v="2"/>
    <x v="26"/>
    <x v="14"/>
    <x v="1"/>
    <n v="4.6999999999999999E-4"/>
    <x v="11"/>
  </r>
  <r>
    <x v="2"/>
    <x v="27"/>
    <x v="0"/>
    <x v="1"/>
    <n v="4.0000000000000003E-5"/>
    <x v="11"/>
  </r>
  <r>
    <x v="2"/>
    <x v="28"/>
    <x v="0"/>
    <x v="1"/>
    <n v="0"/>
    <x v="11"/>
  </r>
  <r>
    <x v="2"/>
    <x v="29"/>
    <x v="7"/>
    <x v="1"/>
    <n v="4.0999999999999999E-4"/>
    <x v="11"/>
  </r>
  <r>
    <x v="2"/>
    <x v="29"/>
    <x v="8"/>
    <x v="1"/>
    <n v="2.1000000000000001E-4"/>
    <x v="11"/>
  </r>
  <r>
    <x v="2"/>
    <x v="29"/>
    <x v="16"/>
    <x v="1"/>
    <n v="0"/>
    <x v="11"/>
  </r>
  <r>
    <x v="2"/>
    <x v="29"/>
    <x v="17"/>
    <x v="1"/>
    <n v="0"/>
    <x v="11"/>
  </r>
  <r>
    <x v="2"/>
    <x v="29"/>
    <x v="18"/>
    <x v="1"/>
    <n v="0"/>
    <x v="11"/>
  </r>
  <r>
    <x v="2"/>
    <x v="29"/>
    <x v="2"/>
    <x v="1"/>
    <n v="0"/>
    <x v="11"/>
  </r>
  <r>
    <x v="2"/>
    <x v="29"/>
    <x v="15"/>
    <x v="1"/>
    <n v="0"/>
    <x v="11"/>
  </r>
  <r>
    <x v="2"/>
    <x v="29"/>
    <x v="0"/>
    <x v="1"/>
    <n v="1.0359999999999999E-2"/>
    <x v="11"/>
  </r>
  <r>
    <x v="2"/>
    <x v="30"/>
    <x v="0"/>
    <x v="1"/>
    <n v="6.0000000000000002E-5"/>
    <x v="11"/>
  </r>
  <r>
    <x v="2"/>
    <x v="31"/>
    <x v="7"/>
    <x v="1"/>
    <n v="4.0999999999999999E-4"/>
    <x v="11"/>
  </r>
  <r>
    <x v="2"/>
    <x v="31"/>
    <x v="8"/>
    <x v="1"/>
    <n v="2.1000000000000001E-4"/>
    <x v="11"/>
  </r>
  <r>
    <x v="2"/>
    <x v="31"/>
    <x v="16"/>
    <x v="1"/>
    <n v="0"/>
    <x v="11"/>
  </r>
  <r>
    <x v="2"/>
    <x v="31"/>
    <x v="17"/>
    <x v="1"/>
    <n v="0"/>
    <x v="11"/>
  </r>
  <r>
    <x v="2"/>
    <x v="31"/>
    <x v="18"/>
    <x v="1"/>
    <n v="0"/>
    <x v="11"/>
  </r>
  <r>
    <x v="2"/>
    <x v="31"/>
    <x v="2"/>
    <x v="1"/>
    <n v="0"/>
    <x v="11"/>
  </r>
  <r>
    <x v="2"/>
    <x v="31"/>
    <x v="15"/>
    <x v="1"/>
    <n v="0"/>
    <x v="11"/>
  </r>
  <r>
    <x v="2"/>
    <x v="31"/>
    <x v="0"/>
    <x v="1"/>
    <n v="1.0359999999999999E-2"/>
    <x v="11"/>
  </r>
  <r>
    <x v="2"/>
    <x v="32"/>
    <x v="0"/>
    <x v="1"/>
    <n v="0"/>
    <x v="11"/>
  </r>
  <r>
    <x v="3"/>
    <x v="11"/>
    <x v="1"/>
    <x v="1"/>
    <n v="1.0370000000000001E-2"/>
    <x v="11"/>
  </r>
  <r>
    <x v="3"/>
    <x v="11"/>
    <x v="7"/>
    <x v="1"/>
    <n v="4.6999999999999999E-4"/>
    <x v="11"/>
  </r>
  <r>
    <x v="3"/>
    <x v="11"/>
    <x v="8"/>
    <x v="1"/>
    <n v="2.3000000000000001E-4"/>
    <x v="11"/>
  </r>
  <r>
    <x v="3"/>
    <x v="11"/>
    <x v="2"/>
    <x v="1"/>
    <n v="0"/>
    <x v="11"/>
  </r>
  <r>
    <x v="3"/>
    <x v="11"/>
    <x v="0"/>
    <x v="1"/>
    <n v="1.1650000000000001E-2"/>
    <x v="11"/>
  </r>
  <r>
    <x v="3"/>
    <x v="12"/>
    <x v="7"/>
    <x v="1"/>
    <n v="0"/>
    <x v="11"/>
  </r>
  <r>
    <x v="3"/>
    <x v="12"/>
    <x v="8"/>
    <x v="1"/>
    <n v="0"/>
    <x v="11"/>
  </r>
  <r>
    <x v="3"/>
    <x v="12"/>
    <x v="2"/>
    <x v="1"/>
    <n v="0"/>
    <x v="11"/>
  </r>
  <r>
    <x v="3"/>
    <x v="12"/>
    <x v="0"/>
    <x v="1"/>
    <n v="0"/>
    <x v="11"/>
  </r>
  <r>
    <x v="3"/>
    <x v="13"/>
    <x v="7"/>
    <x v="1"/>
    <n v="4.0999999999999999E-4"/>
    <x v="11"/>
  </r>
  <r>
    <x v="3"/>
    <x v="13"/>
    <x v="8"/>
    <x v="1"/>
    <n v="2.1000000000000001E-4"/>
    <x v="11"/>
  </r>
  <r>
    <x v="3"/>
    <x v="13"/>
    <x v="2"/>
    <x v="1"/>
    <n v="0"/>
    <x v="11"/>
  </r>
  <r>
    <x v="3"/>
    <x v="13"/>
    <x v="0"/>
    <x v="1"/>
    <n v="1.0359999999999999E-2"/>
    <x v="11"/>
  </r>
  <r>
    <x v="3"/>
    <x v="6"/>
    <x v="1"/>
    <x v="1"/>
    <n v="4.45E-3"/>
    <x v="11"/>
  </r>
  <r>
    <x v="3"/>
    <x v="6"/>
    <x v="2"/>
    <x v="1"/>
    <n v="0"/>
    <x v="11"/>
  </r>
  <r>
    <x v="3"/>
    <x v="6"/>
    <x v="0"/>
    <x v="1"/>
    <n v="5.0000000000000001E-3"/>
    <x v="11"/>
  </r>
  <r>
    <x v="3"/>
    <x v="14"/>
    <x v="1"/>
    <x v="1"/>
    <n v="4.45E-3"/>
    <x v="11"/>
  </r>
  <r>
    <x v="3"/>
    <x v="14"/>
    <x v="0"/>
    <x v="1"/>
    <n v="5.0000000000000001E-3"/>
    <x v="11"/>
  </r>
  <r>
    <x v="3"/>
    <x v="15"/>
    <x v="0"/>
    <x v="1"/>
    <n v="0.17499999999999999"/>
    <x v="11"/>
  </r>
  <r>
    <x v="3"/>
    <x v="15"/>
    <x v="9"/>
    <x v="1"/>
    <n v="8.7499999999999994E-2"/>
    <x v="11"/>
  </r>
  <r>
    <x v="3"/>
    <x v="9"/>
    <x v="0"/>
    <x v="1"/>
    <n v="0.24"/>
    <x v="11"/>
  </r>
  <r>
    <x v="3"/>
    <x v="9"/>
    <x v="10"/>
    <x v="1"/>
    <n v="1.49E-2"/>
    <x v="11"/>
  </r>
  <r>
    <x v="3"/>
    <x v="9"/>
    <x v="11"/>
    <x v="1"/>
    <n v="0.13200000000000001"/>
    <x v="11"/>
  </r>
  <r>
    <x v="3"/>
    <x v="9"/>
    <x v="12"/>
    <x v="1"/>
    <n v="7.1999999999999995E-2"/>
    <x v="11"/>
  </r>
  <r>
    <x v="3"/>
    <x v="10"/>
    <x v="0"/>
    <x v="1"/>
    <n v="0.24"/>
    <x v="11"/>
  </r>
  <r>
    <x v="3"/>
    <x v="10"/>
    <x v="10"/>
    <x v="1"/>
    <n v="1.49E-2"/>
    <x v="11"/>
  </r>
  <r>
    <x v="3"/>
    <x v="10"/>
    <x v="11"/>
    <x v="1"/>
    <n v="0.13200000000000001"/>
    <x v="11"/>
  </r>
  <r>
    <x v="3"/>
    <x v="10"/>
    <x v="12"/>
    <x v="1"/>
    <n v="7.1999999999999995E-2"/>
    <x v="11"/>
  </r>
  <r>
    <x v="3"/>
    <x v="16"/>
    <x v="7"/>
    <x v="1"/>
    <n v="4.0999999999999999E-4"/>
    <x v="11"/>
  </r>
  <r>
    <x v="3"/>
    <x v="16"/>
    <x v="8"/>
    <x v="1"/>
    <n v="2.1000000000000001E-4"/>
    <x v="11"/>
  </r>
  <r>
    <x v="3"/>
    <x v="16"/>
    <x v="2"/>
    <x v="1"/>
    <n v="0"/>
    <x v="11"/>
  </r>
  <r>
    <x v="3"/>
    <x v="16"/>
    <x v="13"/>
    <x v="1"/>
    <n v="0"/>
    <x v="11"/>
  </r>
  <r>
    <x v="3"/>
    <x v="16"/>
    <x v="14"/>
    <x v="1"/>
    <n v="4.0999999999999999E-4"/>
    <x v="11"/>
  </r>
  <r>
    <x v="3"/>
    <x v="16"/>
    <x v="0"/>
    <x v="1"/>
    <n v="1.0359999999999999E-2"/>
    <x v="11"/>
  </r>
  <r>
    <x v="3"/>
    <x v="17"/>
    <x v="7"/>
    <x v="1"/>
    <n v="4.0999999999999999E-4"/>
    <x v="11"/>
  </r>
  <r>
    <x v="3"/>
    <x v="17"/>
    <x v="8"/>
    <x v="1"/>
    <n v="2.1000000000000001E-4"/>
    <x v="11"/>
  </r>
  <r>
    <x v="3"/>
    <x v="17"/>
    <x v="2"/>
    <x v="1"/>
    <n v="0"/>
    <x v="11"/>
  </r>
  <r>
    <x v="3"/>
    <x v="17"/>
    <x v="13"/>
    <x v="1"/>
    <n v="0"/>
    <x v="11"/>
  </r>
  <r>
    <x v="3"/>
    <x v="17"/>
    <x v="14"/>
    <x v="1"/>
    <n v="4.0999999999999999E-4"/>
    <x v="11"/>
  </r>
  <r>
    <x v="3"/>
    <x v="17"/>
    <x v="0"/>
    <x v="1"/>
    <n v="1.0359999999999999E-2"/>
    <x v="11"/>
  </r>
  <r>
    <x v="3"/>
    <x v="18"/>
    <x v="7"/>
    <x v="1"/>
    <n v="4.0999999999999999E-4"/>
    <x v="11"/>
  </r>
  <r>
    <x v="3"/>
    <x v="18"/>
    <x v="8"/>
    <x v="1"/>
    <n v="2.1000000000000001E-4"/>
    <x v="11"/>
  </r>
  <r>
    <x v="3"/>
    <x v="18"/>
    <x v="2"/>
    <x v="1"/>
    <n v="0"/>
    <x v="11"/>
  </r>
  <r>
    <x v="3"/>
    <x v="18"/>
    <x v="13"/>
    <x v="1"/>
    <n v="0"/>
    <x v="11"/>
  </r>
  <r>
    <x v="3"/>
    <x v="18"/>
    <x v="14"/>
    <x v="1"/>
    <n v="4.0999999999999999E-4"/>
    <x v="11"/>
  </r>
  <r>
    <x v="3"/>
    <x v="18"/>
    <x v="0"/>
    <x v="1"/>
    <n v="1.0359999999999999E-2"/>
    <x v="11"/>
  </r>
  <r>
    <x v="3"/>
    <x v="19"/>
    <x v="1"/>
    <x v="1"/>
    <n v="1.0370000000000001E-2"/>
    <x v="11"/>
  </r>
  <r>
    <x v="3"/>
    <x v="19"/>
    <x v="7"/>
    <x v="1"/>
    <n v="4.6999999999999999E-4"/>
    <x v="11"/>
  </r>
  <r>
    <x v="3"/>
    <x v="19"/>
    <x v="8"/>
    <x v="1"/>
    <n v="2.3000000000000001E-4"/>
    <x v="11"/>
  </r>
  <r>
    <x v="3"/>
    <x v="19"/>
    <x v="2"/>
    <x v="1"/>
    <n v="0"/>
    <x v="11"/>
  </r>
  <r>
    <x v="3"/>
    <x v="19"/>
    <x v="13"/>
    <x v="1"/>
    <n v="0"/>
    <x v="11"/>
  </r>
  <r>
    <x v="3"/>
    <x v="19"/>
    <x v="14"/>
    <x v="1"/>
    <n v="4.6999999999999999E-4"/>
    <x v="11"/>
  </r>
  <r>
    <x v="3"/>
    <x v="19"/>
    <x v="0"/>
    <x v="1"/>
    <n v="1.1650000000000001E-2"/>
    <x v="11"/>
  </r>
  <r>
    <x v="3"/>
    <x v="20"/>
    <x v="7"/>
    <x v="1"/>
    <n v="4.0999999999999999E-4"/>
    <x v="11"/>
  </r>
  <r>
    <x v="3"/>
    <x v="20"/>
    <x v="8"/>
    <x v="1"/>
    <n v="2.1000000000000001E-4"/>
    <x v="11"/>
  </r>
  <r>
    <x v="3"/>
    <x v="20"/>
    <x v="2"/>
    <x v="1"/>
    <n v="0"/>
    <x v="11"/>
  </r>
  <r>
    <x v="3"/>
    <x v="20"/>
    <x v="13"/>
    <x v="1"/>
    <n v="0"/>
    <x v="11"/>
  </r>
  <r>
    <x v="3"/>
    <x v="20"/>
    <x v="14"/>
    <x v="1"/>
    <n v="4.0999999999999999E-4"/>
    <x v="11"/>
  </r>
  <r>
    <x v="3"/>
    <x v="20"/>
    <x v="0"/>
    <x v="1"/>
    <n v="1.0359999999999999E-2"/>
    <x v="11"/>
  </r>
  <r>
    <x v="3"/>
    <x v="21"/>
    <x v="1"/>
    <x v="1"/>
    <n v="1.0370000000000001E-2"/>
    <x v="11"/>
  </r>
  <r>
    <x v="3"/>
    <x v="21"/>
    <x v="7"/>
    <x v="1"/>
    <n v="4.6999999999999999E-4"/>
    <x v="11"/>
  </r>
  <r>
    <x v="3"/>
    <x v="21"/>
    <x v="8"/>
    <x v="1"/>
    <n v="2.3000000000000001E-4"/>
    <x v="11"/>
  </r>
  <r>
    <x v="3"/>
    <x v="21"/>
    <x v="2"/>
    <x v="1"/>
    <n v="0"/>
    <x v="11"/>
  </r>
  <r>
    <x v="3"/>
    <x v="21"/>
    <x v="0"/>
    <x v="1"/>
    <n v="1.1650000000000001E-2"/>
    <x v="11"/>
  </r>
  <r>
    <x v="3"/>
    <x v="22"/>
    <x v="7"/>
    <x v="1"/>
    <n v="0"/>
    <x v="11"/>
  </r>
  <r>
    <x v="3"/>
    <x v="22"/>
    <x v="8"/>
    <x v="1"/>
    <n v="0"/>
    <x v="11"/>
  </r>
  <r>
    <x v="3"/>
    <x v="22"/>
    <x v="2"/>
    <x v="1"/>
    <n v="0"/>
    <x v="11"/>
  </r>
  <r>
    <x v="3"/>
    <x v="22"/>
    <x v="0"/>
    <x v="1"/>
    <n v="0"/>
    <x v="11"/>
  </r>
  <r>
    <x v="3"/>
    <x v="23"/>
    <x v="7"/>
    <x v="1"/>
    <n v="4.0999999999999999E-4"/>
    <x v="11"/>
  </r>
  <r>
    <x v="3"/>
    <x v="23"/>
    <x v="8"/>
    <x v="1"/>
    <n v="2.1000000000000001E-4"/>
    <x v="11"/>
  </r>
  <r>
    <x v="3"/>
    <x v="23"/>
    <x v="2"/>
    <x v="1"/>
    <n v="0"/>
    <x v="11"/>
  </r>
  <r>
    <x v="3"/>
    <x v="23"/>
    <x v="0"/>
    <x v="1"/>
    <n v="1.0359999999999999E-2"/>
    <x v="11"/>
  </r>
  <r>
    <x v="3"/>
    <x v="24"/>
    <x v="0"/>
    <x v="1"/>
    <n v="0"/>
    <x v="11"/>
  </r>
  <r>
    <x v="3"/>
    <x v="25"/>
    <x v="7"/>
    <x v="1"/>
    <n v="4.0999999999999999E-4"/>
    <x v="11"/>
  </r>
  <r>
    <x v="3"/>
    <x v="25"/>
    <x v="8"/>
    <x v="1"/>
    <n v="2.1000000000000001E-4"/>
    <x v="11"/>
  </r>
  <r>
    <x v="3"/>
    <x v="25"/>
    <x v="2"/>
    <x v="1"/>
    <n v="0"/>
    <x v="11"/>
  </r>
  <r>
    <x v="3"/>
    <x v="25"/>
    <x v="15"/>
    <x v="1"/>
    <n v="0"/>
    <x v="11"/>
  </r>
  <r>
    <x v="3"/>
    <x v="25"/>
    <x v="0"/>
    <x v="1"/>
    <n v="1.0359999999999999E-2"/>
    <x v="11"/>
  </r>
  <r>
    <x v="3"/>
    <x v="25"/>
    <x v="14"/>
    <x v="1"/>
    <n v="4.0999999999999999E-4"/>
    <x v="11"/>
  </r>
  <r>
    <x v="3"/>
    <x v="26"/>
    <x v="1"/>
    <x v="1"/>
    <n v="1.0370000000000001E-2"/>
    <x v="11"/>
  </r>
  <r>
    <x v="3"/>
    <x v="26"/>
    <x v="7"/>
    <x v="1"/>
    <n v="4.6999999999999999E-4"/>
    <x v="11"/>
  </r>
  <r>
    <x v="3"/>
    <x v="26"/>
    <x v="8"/>
    <x v="1"/>
    <n v="2.3000000000000001E-4"/>
    <x v="11"/>
  </r>
  <r>
    <x v="3"/>
    <x v="26"/>
    <x v="2"/>
    <x v="1"/>
    <n v="0"/>
    <x v="11"/>
  </r>
  <r>
    <x v="3"/>
    <x v="26"/>
    <x v="15"/>
    <x v="1"/>
    <n v="0"/>
    <x v="11"/>
  </r>
  <r>
    <x v="3"/>
    <x v="26"/>
    <x v="0"/>
    <x v="1"/>
    <n v="1.1650000000000001E-2"/>
    <x v="11"/>
  </r>
  <r>
    <x v="3"/>
    <x v="26"/>
    <x v="14"/>
    <x v="1"/>
    <n v="4.6999999999999999E-4"/>
    <x v="11"/>
  </r>
  <r>
    <x v="3"/>
    <x v="27"/>
    <x v="0"/>
    <x v="1"/>
    <n v="4.0000000000000003E-5"/>
    <x v="11"/>
  </r>
  <r>
    <x v="3"/>
    <x v="28"/>
    <x v="0"/>
    <x v="1"/>
    <n v="0"/>
    <x v="11"/>
  </r>
  <r>
    <x v="3"/>
    <x v="29"/>
    <x v="7"/>
    <x v="1"/>
    <n v="4.0999999999999999E-4"/>
    <x v="11"/>
  </r>
  <r>
    <x v="3"/>
    <x v="29"/>
    <x v="8"/>
    <x v="1"/>
    <n v="2.1000000000000001E-4"/>
    <x v="11"/>
  </r>
  <r>
    <x v="3"/>
    <x v="29"/>
    <x v="16"/>
    <x v="1"/>
    <n v="0"/>
    <x v="11"/>
  </r>
  <r>
    <x v="3"/>
    <x v="29"/>
    <x v="17"/>
    <x v="1"/>
    <n v="0"/>
    <x v="11"/>
  </r>
  <r>
    <x v="3"/>
    <x v="29"/>
    <x v="18"/>
    <x v="1"/>
    <n v="0"/>
    <x v="11"/>
  </r>
  <r>
    <x v="3"/>
    <x v="29"/>
    <x v="2"/>
    <x v="1"/>
    <n v="0"/>
    <x v="11"/>
  </r>
  <r>
    <x v="3"/>
    <x v="29"/>
    <x v="15"/>
    <x v="1"/>
    <n v="0"/>
    <x v="11"/>
  </r>
  <r>
    <x v="3"/>
    <x v="29"/>
    <x v="0"/>
    <x v="1"/>
    <n v="1.0359999999999999E-2"/>
    <x v="11"/>
  </r>
  <r>
    <x v="3"/>
    <x v="30"/>
    <x v="0"/>
    <x v="1"/>
    <n v="6.0000000000000002E-5"/>
    <x v="11"/>
  </r>
  <r>
    <x v="3"/>
    <x v="31"/>
    <x v="7"/>
    <x v="1"/>
    <n v="4.0999999999999999E-4"/>
    <x v="11"/>
  </r>
  <r>
    <x v="3"/>
    <x v="31"/>
    <x v="8"/>
    <x v="1"/>
    <n v="2.1000000000000001E-4"/>
    <x v="11"/>
  </r>
  <r>
    <x v="3"/>
    <x v="31"/>
    <x v="16"/>
    <x v="1"/>
    <n v="0"/>
    <x v="11"/>
  </r>
  <r>
    <x v="3"/>
    <x v="31"/>
    <x v="17"/>
    <x v="1"/>
    <n v="0"/>
    <x v="11"/>
  </r>
  <r>
    <x v="3"/>
    <x v="31"/>
    <x v="18"/>
    <x v="1"/>
    <n v="0"/>
    <x v="11"/>
  </r>
  <r>
    <x v="3"/>
    <x v="31"/>
    <x v="2"/>
    <x v="1"/>
    <n v="0"/>
    <x v="11"/>
  </r>
  <r>
    <x v="3"/>
    <x v="31"/>
    <x v="15"/>
    <x v="1"/>
    <n v="0"/>
    <x v="11"/>
  </r>
  <r>
    <x v="3"/>
    <x v="31"/>
    <x v="0"/>
    <x v="1"/>
    <n v="1.0359999999999999E-2"/>
    <x v="11"/>
  </r>
  <r>
    <x v="4"/>
    <x v="33"/>
    <x v="0"/>
    <x v="1"/>
    <n v="0"/>
    <x v="11"/>
  </r>
  <r>
    <x v="5"/>
    <x v="33"/>
    <x v="0"/>
    <x v="1"/>
    <n v="0"/>
    <x v="11"/>
  </r>
  <r>
    <x v="6"/>
    <x v="0"/>
    <x v="0"/>
    <x v="0"/>
    <n v="4.5900000000000003E-3"/>
    <x v="11"/>
  </r>
  <r>
    <x v="6"/>
    <x v="1"/>
    <x v="0"/>
    <x v="0"/>
    <n v="4.5900000000000003E-3"/>
    <x v="11"/>
  </r>
  <r>
    <x v="6"/>
    <x v="2"/>
    <x v="0"/>
    <x v="0"/>
    <n v="2.7E-4"/>
    <x v="11"/>
  </r>
  <r>
    <x v="6"/>
    <x v="3"/>
    <x v="0"/>
    <x v="0"/>
    <n v="1.17E-3"/>
    <x v="11"/>
  </r>
  <r>
    <x v="6"/>
    <x v="4"/>
    <x v="0"/>
    <x v="0"/>
    <n v="1.17E-3"/>
    <x v="11"/>
  </r>
  <r>
    <x v="6"/>
    <x v="5"/>
    <x v="0"/>
    <x v="0"/>
    <n v="2.7E-4"/>
    <x v="11"/>
  </r>
  <r>
    <x v="7"/>
    <x v="33"/>
    <x v="0"/>
    <x v="1"/>
    <n v="0"/>
    <x v="11"/>
  </r>
  <r>
    <x v="8"/>
    <x v="34"/>
    <x v="1"/>
    <x v="1"/>
    <n v="0"/>
    <x v="11"/>
  </r>
  <r>
    <x v="8"/>
    <x v="34"/>
    <x v="7"/>
    <x v="1"/>
    <n v="0"/>
    <x v="11"/>
  </r>
  <r>
    <x v="8"/>
    <x v="34"/>
    <x v="8"/>
    <x v="1"/>
    <n v="0"/>
    <x v="11"/>
  </r>
  <r>
    <x v="8"/>
    <x v="34"/>
    <x v="2"/>
    <x v="1"/>
    <n v="0"/>
    <x v="11"/>
  </r>
  <r>
    <x v="8"/>
    <x v="34"/>
    <x v="0"/>
    <x v="1"/>
    <n v="0"/>
    <x v="11"/>
  </r>
  <r>
    <x v="8"/>
    <x v="6"/>
    <x v="1"/>
    <x v="1"/>
    <n v="0"/>
    <x v="11"/>
  </r>
  <r>
    <x v="8"/>
    <x v="6"/>
    <x v="2"/>
    <x v="1"/>
    <n v="0"/>
    <x v="11"/>
  </r>
  <r>
    <x v="8"/>
    <x v="6"/>
    <x v="0"/>
    <x v="1"/>
    <n v="0"/>
    <x v="11"/>
  </r>
  <r>
    <x v="8"/>
    <x v="14"/>
    <x v="1"/>
    <x v="1"/>
    <n v="0"/>
    <x v="11"/>
  </r>
  <r>
    <x v="8"/>
    <x v="14"/>
    <x v="0"/>
    <x v="1"/>
    <n v="0"/>
    <x v="11"/>
  </r>
  <r>
    <x v="8"/>
    <x v="15"/>
    <x v="0"/>
    <x v="1"/>
    <n v="0"/>
    <x v="11"/>
  </r>
  <r>
    <x v="8"/>
    <x v="15"/>
    <x v="9"/>
    <x v="1"/>
    <n v="0"/>
    <x v="11"/>
  </r>
  <r>
    <x v="8"/>
    <x v="9"/>
    <x v="0"/>
    <x v="1"/>
    <n v="0"/>
    <x v="11"/>
  </r>
  <r>
    <x v="8"/>
    <x v="9"/>
    <x v="11"/>
    <x v="1"/>
    <n v="0"/>
    <x v="11"/>
  </r>
  <r>
    <x v="8"/>
    <x v="9"/>
    <x v="12"/>
    <x v="1"/>
    <n v="0"/>
    <x v="11"/>
  </r>
  <r>
    <x v="8"/>
    <x v="10"/>
    <x v="0"/>
    <x v="1"/>
    <n v="0"/>
    <x v="11"/>
  </r>
  <r>
    <x v="8"/>
    <x v="10"/>
    <x v="11"/>
    <x v="1"/>
    <n v="0"/>
    <x v="11"/>
  </r>
  <r>
    <x v="8"/>
    <x v="10"/>
    <x v="12"/>
    <x v="1"/>
    <n v="0"/>
    <x v="11"/>
  </r>
  <r>
    <x v="8"/>
    <x v="16"/>
    <x v="1"/>
    <x v="1"/>
    <n v="0"/>
    <x v="11"/>
  </r>
  <r>
    <x v="8"/>
    <x v="16"/>
    <x v="7"/>
    <x v="1"/>
    <n v="0"/>
    <x v="11"/>
  </r>
  <r>
    <x v="8"/>
    <x v="16"/>
    <x v="8"/>
    <x v="1"/>
    <n v="0"/>
    <x v="11"/>
  </r>
  <r>
    <x v="8"/>
    <x v="16"/>
    <x v="2"/>
    <x v="1"/>
    <n v="0"/>
    <x v="11"/>
  </r>
  <r>
    <x v="8"/>
    <x v="16"/>
    <x v="0"/>
    <x v="1"/>
    <n v="0"/>
    <x v="11"/>
  </r>
  <r>
    <x v="8"/>
    <x v="17"/>
    <x v="1"/>
    <x v="1"/>
    <n v="0"/>
    <x v="11"/>
  </r>
  <r>
    <x v="8"/>
    <x v="17"/>
    <x v="7"/>
    <x v="1"/>
    <n v="0"/>
    <x v="11"/>
  </r>
  <r>
    <x v="8"/>
    <x v="17"/>
    <x v="8"/>
    <x v="1"/>
    <n v="0"/>
    <x v="11"/>
  </r>
  <r>
    <x v="8"/>
    <x v="17"/>
    <x v="2"/>
    <x v="1"/>
    <n v="0"/>
    <x v="11"/>
  </r>
  <r>
    <x v="8"/>
    <x v="17"/>
    <x v="0"/>
    <x v="1"/>
    <n v="0"/>
    <x v="11"/>
  </r>
  <r>
    <x v="8"/>
    <x v="35"/>
    <x v="1"/>
    <x v="1"/>
    <n v="0"/>
    <x v="11"/>
  </r>
  <r>
    <x v="8"/>
    <x v="35"/>
    <x v="7"/>
    <x v="1"/>
    <n v="0"/>
    <x v="11"/>
  </r>
  <r>
    <x v="8"/>
    <x v="35"/>
    <x v="8"/>
    <x v="1"/>
    <n v="0"/>
    <x v="11"/>
  </r>
  <r>
    <x v="8"/>
    <x v="35"/>
    <x v="2"/>
    <x v="1"/>
    <n v="0"/>
    <x v="11"/>
  </r>
  <r>
    <x v="8"/>
    <x v="35"/>
    <x v="0"/>
    <x v="1"/>
    <n v="0"/>
    <x v="11"/>
  </r>
  <r>
    <x v="8"/>
    <x v="20"/>
    <x v="1"/>
    <x v="1"/>
    <n v="0"/>
    <x v="11"/>
  </r>
  <r>
    <x v="8"/>
    <x v="20"/>
    <x v="7"/>
    <x v="1"/>
    <n v="0"/>
    <x v="11"/>
  </r>
  <r>
    <x v="8"/>
    <x v="20"/>
    <x v="8"/>
    <x v="1"/>
    <n v="0"/>
    <x v="11"/>
  </r>
  <r>
    <x v="8"/>
    <x v="20"/>
    <x v="2"/>
    <x v="1"/>
    <n v="0"/>
    <x v="11"/>
  </r>
  <r>
    <x v="8"/>
    <x v="20"/>
    <x v="0"/>
    <x v="1"/>
    <n v="0"/>
    <x v="11"/>
  </r>
  <r>
    <x v="8"/>
    <x v="36"/>
    <x v="1"/>
    <x v="1"/>
    <n v="0"/>
    <x v="11"/>
  </r>
  <r>
    <x v="8"/>
    <x v="36"/>
    <x v="7"/>
    <x v="1"/>
    <n v="0"/>
    <x v="11"/>
  </r>
  <r>
    <x v="8"/>
    <x v="36"/>
    <x v="8"/>
    <x v="1"/>
    <n v="0"/>
    <x v="11"/>
  </r>
  <r>
    <x v="8"/>
    <x v="36"/>
    <x v="2"/>
    <x v="1"/>
    <n v="0"/>
    <x v="11"/>
  </r>
  <r>
    <x v="8"/>
    <x v="36"/>
    <x v="0"/>
    <x v="1"/>
    <n v="0"/>
    <x v="11"/>
  </r>
  <r>
    <x v="8"/>
    <x v="24"/>
    <x v="0"/>
    <x v="1"/>
    <n v="0"/>
    <x v="11"/>
  </r>
  <r>
    <x v="8"/>
    <x v="37"/>
    <x v="1"/>
    <x v="1"/>
    <n v="0"/>
    <x v="11"/>
  </r>
  <r>
    <x v="8"/>
    <x v="37"/>
    <x v="7"/>
    <x v="1"/>
    <n v="0"/>
    <x v="11"/>
  </r>
  <r>
    <x v="8"/>
    <x v="37"/>
    <x v="8"/>
    <x v="1"/>
    <n v="0"/>
    <x v="11"/>
  </r>
  <r>
    <x v="8"/>
    <x v="37"/>
    <x v="16"/>
    <x v="1"/>
    <n v="0"/>
    <x v="11"/>
  </r>
  <r>
    <x v="8"/>
    <x v="37"/>
    <x v="2"/>
    <x v="1"/>
    <n v="0"/>
    <x v="11"/>
  </r>
  <r>
    <x v="8"/>
    <x v="37"/>
    <x v="0"/>
    <x v="1"/>
    <n v="0"/>
    <x v="11"/>
  </r>
  <r>
    <x v="8"/>
    <x v="38"/>
    <x v="0"/>
    <x v="1"/>
    <n v="0"/>
    <x v="11"/>
  </r>
  <r>
    <x v="8"/>
    <x v="32"/>
    <x v="0"/>
    <x v="1"/>
    <n v="0"/>
    <x v="11"/>
  </r>
  <r>
    <x v="9"/>
    <x v="7"/>
    <x v="0"/>
    <x v="1"/>
    <n v="0.11101"/>
    <x v="11"/>
  </r>
  <r>
    <x v="9"/>
    <x v="9"/>
    <x v="0"/>
    <x v="1"/>
    <n v="0.12503"/>
    <x v="11"/>
  </r>
  <r>
    <x v="9"/>
    <x v="9"/>
    <x v="4"/>
    <x v="1"/>
    <n v="8.6800000000000002E-3"/>
    <x v="11"/>
  </r>
  <r>
    <x v="9"/>
    <x v="9"/>
    <x v="5"/>
    <x v="1"/>
    <n v="3.4689999999999999E-2"/>
    <x v="11"/>
  </r>
  <r>
    <x v="9"/>
    <x v="9"/>
    <x v="6"/>
    <x v="1"/>
    <n v="1.8579999999999999E-2"/>
    <x v="11"/>
  </r>
  <r>
    <x v="9"/>
    <x v="10"/>
    <x v="0"/>
    <x v="1"/>
    <n v="0.15628"/>
    <x v="11"/>
  </r>
  <r>
    <x v="9"/>
    <x v="10"/>
    <x v="5"/>
    <x v="1"/>
    <n v="4.3360000000000003E-2"/>
    <x v="11"/>
  </r>
  <r>
    <x v="9"/>
    <x v="10"/>
    <x v="6"/>
    <x v="1"/>
    <n v="2.3220000000000001E-2"/>
    <x v="11"/>
  </r>
  <r>
    <x v="10"/>
    <x v="39"/>
    <x v="19"/>
    <x v="1"/>
    <n v="0.14978"/>
    <x v="11"/>
  </r>
  <r>
    <x v="10"/>
    <x v="39"/>
    <x v="20"/>
    <x v="1"/>
    <n v="5.706E-2"/>
    <x v="11"/>
  </r>
  <r>
    <x v="10"/>
    <x v="39"/>
    <x v="0"/>
    <x v="1"/>
    <n v="0.32020999999999999"/>
    <x v="11"/>
  </r>
  <r>
    <x v="10"/>
    <x v="6"/>
    <x v="1"/>
    <x v="1"/>
    <n v="1.5299999999999999E-3"/>
    <x v="11"/>
  </r>
  <r>
    <x v="10"/>
    <x v="6"/>
    <x v="2"/>
    <x v="1"/>
    <n v="6.9999999999999994E-5"/>
    <x v="11"/>
  </r>
  <r>
    <x v="10"/>
    <x v="6"/>
    <x v="21"/>
    <x v="1"/>
    <n v="3.6999999999999999E-4"/>
    <x v="11"/>
  </r>
  <r>
    <x v="10"/>
    <x v="6"/>
    <x v="0"/>
    <x v="1"/>
    <n v="3.32E-3"/>
    <x v="11"/>
  </r>
  <r>
    <x v="10"/>
    <x v="14"/>
    <x v="1"/>
    <x v="1"/>
    <n v="5.7489999999999999E-2"/>
    <x v="11"/>
  </r>
  <r>
    <x v="10"/>
    <x v="14"/>
    <x v="2"/>
    <x v="1"/>
    <n v="3.6999999999999999E-4"/>
    <x v="11"/>
  </r>
  <r>
    <x v="10"/>
    <x v="14"/>
    <x v="21"/>
    <x v="1"/>
    <n v="2.8999999999999998E-3"/>
    <x v="11"/>
  </r>
  <r>
    <x v="10"/>
    <x v="14"/>
    <x v="0"/>
    <x v="1"/>
    <n v="8.5139999999999993E-2"/>
    <x v="11"/>
  </r>
  <r>
    <x v="10"/>
    <x v="7"/>
    <x v="0"/>
    <x v="1"/>
    <n v="0.16985"/>
    <x v="11"/>
  </r>
  <r>
    <x v="10"/>
    <x v="8"/>
    <x v="0"/>
    <x v="1"/>
    <n v="7.3699999999999998E-3"/>
    <x v="11"/>
  </r>
  <r>
    <x v="10"/>
    <x v="8"/>
    <x v="3"/>
    <x v="1"/>
    <n v="7.5000000000000002E-4"/>
    <x v="11"/>
  </r>
  <r>
    <x v="10"/>
    <x v="15"/>
    <x v="0"/>
    <x v="1"/>
    <n v="7.4579999999999994E-2"/>
    <x v="11"/>
  </r>
  <r>
    <x v="10"/>
    <x v="15"/>
    <x v="22"/>
    <x v="1"/>
    <n v="2.5669999999999998E-2"/>
    <x v="11"/>
  </r>
  <r>
    <x v="10"/>
    <x v="15"/>
    <x v="23"/>
    <x v="1"/>
    <n v="1.208E-2"/>
    <x v="11"/>
  </r>
  <r>
    <x v="10"/>
    <x v="15"/>
    <x v="24"/>
    <x v="1"/>
    <n v="2.4399999999999999E-3"/>
    <x v="11"/>
  </r>
  <r>
    <x v="10"/>
    <x v="15"/>
    <x v="25"/>
    <x v="1"/>
    <n v="4.4000000000000002E-4"/>
    <x v="11"/>
  </r>
  <r>
    <x v="10"/>
    <x v="9"/>
    <x v="0"/>
    <x v="1"/>
    <n v="0.22828999999999999"/>
    <x v="11"/>
  </r>
  <r>
    <x v="10"/>
    <x v="9"/>
    <x v="4"/>
    <x v="1"/>
    <n v="8.6800000000000002E-3"/>
    <x v="11"/>
  </r>
  <r>
    <x v="10"/>
    <x v="9"/>
    <x v="5"/>
    <x v="1"/>
    <n v="6.2719999999999998E-2"/>
    <x v="11"/>
  </r>
  <r>
    <x v="10"/>
    <x v="9"/>
    <x v="6"/>
    <x v="1"/>
    <n v="3.3799999999999997E-2"/>
    <x v="11"/>
  </r>
  <r>
    <x v="10"/>
    <x v="10"/>
    <x v="0"/>
    <x v="1"/>
    <n v="0.43528"/>
    <x v="11"/>
  </r>
  <r>
    <x v="10"/>
    <x v="10"/>
    <x v="26"/>
    <x v="1"/>
    <n v="1.421E-2"/>
    <x v="11"/>
  </r>
  <r>
    <x v="10"/>
    <x v="10"/>
    <x v="5"/>
    <x v="1"/>
    <n v="0.13322000000000001"/>
    <x v="11"/>
  </r>
  <r>
    <x v="10"/>
    <x v="10"/>
    <x v="6"/>
    <x v="1"/>
    <n v="6.7110000000000003E-2"/>
    <x v="11"/>
  </r>
  <r>
    <x v="10"/>
    <x v="10"/>
    <x v="27"/>
    <x v="1"/>
    <n v="6.79E-3"/>
    <x v="11"/>
  </r>
  <r>
    <x v="10"/>
    <x v="10"/>
    <x v="28"/>
    <x v="1"/>
    <n v="1.3500000000000001E-3"/>
    <x v="11"/>
  </r>
  <r>
    <x v="11"/>
    <x v="34"/>
    <x v="0"/>
    <x v="1"/>
    <n v="6.9999999999999994E-5"/>
    <x v="11"/>
  </r>
  <r>
    <x v="11"/>
    <x v="33"/>
    <x v="0"/>
    <x v="1"/>
    <n v="6.9999999999999994E-5"/>
    <x v="11"/>
  </r>
  <r>
    <x v="11"/>
    <x v="16"/>
    <x v="0"/>
    <x v="1"/>
    <n v="6.9999999999999994E-5"/>
    <x v="11"/>
  </r>
  <r>
    <x v="11"/>
    <x v="17"/>
    <x v="0"/>
    <x v="1"/>
    <n v="6.9999999999999994E-5"/>
    <x v="11"/>
  </r>
  <r>
    <x v="11"/>
    <x v="35"/>
    <x v="0"/>
    <x v="1"/>
    <n v="6.9999999999999994E-5"/>
    <x v="11"/>
  </r>
  <r>
    <x v="11"/>
    <x v="20"/>
    <x v="0"/>
    <x v="1"/>
    <n v="6.9999999999999994E-5"/>
    <x v="11"/>
  </r>
  <r>
    <x v="11"/>
    <x v="36"/>
    <x v="0"/>
    <x v="1"/>
    <n v="6.9999999999999994E-5"/>
    <x v="11"/>
  </r>
  <r>
    <x v="11"/>
    <x v="24"/>
    <x v="0"/>
    <x v="1"/>
    <n v="0"/>
    <x v="11"/>
  </r>
  <r>
    <x v="11"/>
    <x v="40"/>
    <x v="29"/>
    <x v="1"/>
    <n v="5.9000000000000003E-4"/>
    <x v="11"/>
  </r>
  <r>
    <x v="11"/>
    <x v="40"/>
    <x v="30"/>
    <x v="1"/>
    <n v="5.9000000000000003E-4"/>
    <x v="11"/>
  </r>
  <r>
    <x v="11"/>
    <x v="40"/>
    <x v="31"/>
    <x v="1"/>
    <n v="1.2999999999999999E-4"/>
    <x v="11"/>
  </r>
  <r>
    <x v="11"/>
    <x v="40"/>
    <x v="32"/>
    <x v="1"/>
    <n v="1.2999999999999999E-4"/>
    <x v="11"/>
  </r>
  <r>
    <x v="11"/>
    <x v="40"/>
    <x v="33"/>
    <x v="1"/>
    <n v="1.2E-4"/>
    <x v="11"/>
  </r>
  <r>
    <x v="11"/>
    <x v="40"/>
    <x v="34"/>
    <x v="1"/>
    <n v="1.2E-4"/>
    <x v="11"/>
  </r>
  <r>
    <x v="11"/>
    <x v="40"/>
    <x v="0"/>
    <x v="1"/>
    <n v="1.1999999999999999E-3"/>
    <x v="11"/>
  </r>
  <r>
    <x v="11"/>
    <x v="37"/>
    <x v="0"/>
    <x v="1"/>
    <n v="6.9999999999999994E-5"/>
    <x v="11"/>
  </r>
  <r>
    <x v="11"/>
    <x v="29"/>
    <x v="0"/>
    <x v="1"/>
    <n v="6.9999999999999994E-5"/>
    <x v="11"/>
  </r>
  <r>
    <x v="11"/>
    <x v="30"/>
    <x v="0"/>
    <x v="1"/>
    <n v="4.8700000000000002E-3"/>
    <x v="11"/>
  </r>
  <r>
    <x v="11"/>
    <x v="38"/>
    <x v="0"/>
    <x v="1"/>
    <n v="6.9999999999999994E-5"/>
    <x v="11"/>
  </r>
  <r>
    <x v="11"/>
    <x v="41"/>
    <x v="29"/>
    <x v="1"/>
    <n v="8.2699999999999996E-3"/>
    <x v="11"/>
  </r>
  <r>
    <x v="11"/>
    <x v="41"/>
    <x v="30"/>
    <x v="1"/>
    <n v="8.2699999999999996E-3"/>
    <x v="11"/>
  </r>
  <r>
    <x v="11"/>
    <x v="41"/>
    <x v="31"/>
    <x v="1"/>
    <n v="1.83E-3"/>
    <x v="11"/>
  </r>
  <r>
    <x v="11"/>
    <x v="41"/>
    <x v="32"/>
    <x v="1"/>
    <n v="1.83E-3"/>
    <x v="11"/>
  </r>
  <r>
    <x v="11"/>
    <x v="41"/>
    <x v="33"/>
    <x v="1"/>
    <n v="1.72E-3"/>
    <x v="11"/>
  </r>
  <r>
    <x v="11"/>
    <x v="41"/>
    <x v="34"/>
    <x v="1"/>
    <n v="1.6199999999999999E-3"/>
    <x v="11"/>
  </r>
  <r>
    <x v="11"/>
    <x v="41"/>
    <x v="0"/>
    <x v="1"/>
    <n v="1.6899999999999998E-2"/>
    <x v="11"/>
  </r>
  <r>
    <x v="11"/>
    <x v="42"/>
    <x v="29"/>
    <x v="1"/>
    <n v="8.2699999999999996E-3"/>
    <x v="11"/>
  </r>
  <r>
    <x v="11"/>
    <x v="42"/>
    <x v="30"/>
    <x v="1"/>
    <n v="8.2699999999999996E-3"/>
    <x v="11"/>
  </r>
  <r>
    <x v="11"/>
    <x v="42"/>
    <x v="31"/>
    <x v="1"/>
    <n v="1.83E-3"/>
    <x v="11"/>
  </r>
  <r>
    <x v="11"/>
    <x v="42"/>
    <x v="32"/>
    <x v="1"/>
    <n v="1.83E-3"/>
    <x v="11"/>
  </r>
  <r>
    <x v="11"/>
    <x v="42"/>
    <x v="33"/>
    <x v="1"/>
    <n v="1.72E-3"/>
    <x v="11"/>
  </r>
  <r>
    <x v="11"/>
    <x v="42"/>
    <x v="34"/>
    <x v="1"/>
    <n v="1.6199999999999999E-3"/>
    <x v="11"/>
  </r>
  <r>
    <x v="11"/>
    <x v="42"/>
    <x v="0"/>
    <x v="1"/>
    <n v="1.6899999999999998E-2"/>
    <x v="11"/>
  </r>
  <r>
    <x v="11"/>
    <x v="43"/>
    <x v="29"/>
    <x v="1"/>
    <n v="8.2699999999999996E-3"/>
    <x v="11"/>
  </r>
  <r>
    <x v="11"/>
    <x v="43"/>
    <x v="30"/>
    <x v="1"/>
    <n v="8.2699999999999996E-3"/>
    <x v="11"/>
  </r>
  <r>
    <x v="11"/>
    <x v="43"/>
    <x v="31"/>
    <x v="1"/>
    <n v="1.83E-3"/>
    <x v="11"/>
  </r>
  <r>
    <x v="11"/>
    <x v="43"/>
    <x v="32"/>
    <x v="1"/>
    <n v="1.83E-3"/>
    <x v="11"/>
  </r>
  <r>
    <x v="11"/>
    <x v="43"/>
    <x v="33"/>
    <x v="1"/>
    <n v="1.72E-3"/>
    <x v="11"/>
  </r>
  <r>
    <x v="11"/>
    <x v="43"/>
    <x v="34"/>
    <x v="1"/>
    <n v="1.6199999999999999E-3"/>
    <x v="11"/>
  </r>
  <r>
    <x v="11"/>
    <x v="43"/>
    <x v="0"/>
    <x v="1"/>
    <n v="1.6899999999999998E-2"/>
    <x v="11"/>
  </r>
  <r>
    <x v="11"/>
    <x v="0"/>
    <x v="35"/>
    <x v="1"/>
    <n v="4.8999999999999998E-4"/>
    <x v="11"/>
  </r>
  <r>
    <x v="11"/>
    <x v="0"/>
    <x v="36"/>
    <x v="1"/>
    <n v="1.1E-4"/>
    <x v="11"/>
  </r>
  <r>
    <x v="11"/>
    <x v="0"/>
    <x v="37"/>
    <x v="1"/>
    <n v="1E-4"/>
    <x v="11"/>
  </r>
  <r>
    <x v="11"/>
    <x v="0"/>
    <x v="0"/>
    <x v="1"/>
    <n v="1E-3"/>
    <x v="11"/>
  </r>
  <r>
    <x v="11"/>
    <x v="1"/>
    <x v="35"/>
    <x v="1"/>
    <n v="4.8999999999999998E-4"/>
    <x v="11"/>
  </r>
  <r>
    <x v="11"/>
    <x v="1"/>
    <x v="36"/>
    <x v="1"/>
    <n v="1.1E-4"/>
    <x v="11"/>
  </r>
  <r>
    <x v="11"/>
    <x v="1"/>
    <x v="37"/>
    <x v="1"/>
    <n v="1E-4"/>
    <x v="11"/>
  </r>
  <r>
    <x v="11"/>
    <x v="1"/>
    <x v="0"/>
    <x v="1"/>
    <n v="1E-3"/>
    <x v="11"/>
  </r>
  <r>
    <x v="11"/>
    <x v="2"/>
    <x v="38"/>
    <x v="1"/>
    <n v="4.0500000000000001E-2"/>
    <x v="11"/>
  </r>
  <r>
    <x v="11"/>
    <x v="2"/>
    <x v="39"/>
    <x v="1"/>
    <n v="2.2950000000000002E-2"/>
    <x v="11"/>
  </r>
  <r>
    <x v="11"/>
    <x v="2"/>
    <x v="40"/>
    <x v="1"/>
    <n v="8.0999999999999996E-3"/>
    <x v="11"/>
  </r>
  <r>
    <x v="11"/>
    <x v="2"/>
    <x v="0"/>
    <x v="1"/>
    <n v="0.13500000000000001"/>
    <x v="11"/>
  </r>
  <r>
    <x v="11"/>
    <x v="3"/>
    <x v="29"/>
    <x v="1"/>
    <n v="4.8999999999999998E-4"/>
    <x v="11"/>
  </r>
  <r>
    <x v="11"/>
    <x v="3"/>
    <x v="30"/>
    <x v="1"/>
    <n v="4.8999999999999998E-4"/>
    <x v="11"/>
  </r>
  <r>
    <x v="11"/>
    <x v="3"/>
    <x v="31"/>
    <x v="1"/>
    <n v="1.1E-4"/>
    <x v="11"/>
  </r>
  <r>
    <x v="11"/>
    <x v="3"/>
    <x v="32"/>
    <x v="1"/>
    <n v="1.1E-4"/>
    <x v="11"/>
  </r>
  <r>
    <x v="11"/>
    <x v="3"/>
    <x v="33"/>
    <x v="1"/>
    <n v="1E-4"/>
    <x v="11"/>
  </r>
  <r>
    <x v="11"/>
    <x v="3"/>
    <x v="34"/>
    <x v="1"/>
    <n v="1E-4"/>
    <x v="11"/>
  </r>
  <r>
    <x v="11"/>
    <x v="3"/>
    <x v="0"/>
    <x v="1"/>
    <n v="1E-3"/>
    <x v="11"/>
  </r>
  <r>
    <x v="11"/>
    <x v="4"/>
    <x v="29"/>
    <x v="1"/>
    <n v="4.8999999999999998E-4"/>
    <x v="11"/>
  </r>
  <r>
    <x v="11"/>
    <x v="4"/>
    <x v="30"/>
    <x v="1"/>
    <n v="4.8999999999999998E-4"/>
    <x v="11"/>
  </r>
  <r>
    <x v="11"/>
    <x v="4"/>
    <x v="31"/>
    <x v="1"/>
    <n v="1.1E-4"/>
    <x v="11"/>
  </r>
  <r>
    <x v="11"/>
    <x v="4"/>
    <x v="32"/>
    <x v="1"/>
    <n v="1.1E-4"/>
    <x v="11"/>
  </r>
  <r>
    <x v="11"/>
    <x v="4"/>
    <x v="33"/>
    <x v="1"/>
    <n v="1E-4"/>
    <x v="11"/>
  </r>
  <r>
    <x v="11"/>
    <x v="4"/>
    <x v="34"/>
    <x v="1"/>
    <n v="1E-4"/>
    <x v="11"/>
  </r>
  <r>
    <x v="11"/>
    <x v="4"/>
    <x v="0"/>
    <x v="1"/>
    <n v="1E-3"/>
    <x v="11"/>
  </r>
  <r>
    <x v="11"/>
    <x v="5"/>
    <x v="41"/>
    <x v="1"/>
    <n v="1.6199999999999999E-3"/>
    <x v="11"/>
  </r>
  <r>
    <x v="11"/>
    <x v="5"/>
    <x v="42"/>
    <x v="1"/>
    <n v="3.6000000000000002E-4"/>
    <x v="11"/>
  </r>
  <r>
    <x v="11"/>
    <x v="5"/>
    <x v="43"/>
    <x v="1"/>
    <n v="3.4000000000000002E-4"/>
    <x v="11"/>
  </r>
  <r>
    <x v="11"/>
    <x v="5"/>
    <x v="0"/>
    <x v="1"/>
    <n v="3.3E-3"/>
    <x v="11"/>
  </r>
  <r>
    <x v="12"/>
    <x v="34"/>
    <x v="0"/>
    <x v="1"/>
    <n v="3.8000000000000002E-4"/>
    <x v="11"/>
  </r>
  <r>
    <x v="12"/>
    <x v="33"/>
    <x v="0"/>
    <x v="1"/>
    <n v="6.9999999999999994E-5"/>
    <x v="11"/>
  </r>
  <r>
    <x v="12"/>
    <x v="44"/>
    <x v="44"/>
    <x v="1"/>
    <n v="1.0319999999999999E-2"/>
    <x v="11"/>
  </r>
  <r>
    <x v="12"/>
    <x v="44"/>
    <x v="45"/>
    <x v="1"/>
    <n v="0"/>
    <x v="11"/>
  </r>
  <r>
    <x v="12"/>
    <x v="44"/>
    <x v="0"/>
    <x v="1"/>
    <n v="8.26E-3"/>
    <x v="11"/>
  </r>
  <r>
    <x v="12"/>
    <x v="16"/>
    <x v="0"/>
    <x v="1"/>
    <n v="3.8000000000000002E-4"/>
    <x v="11"/>
  </r>
  <r>
    <x v="12"/>
    <x v="17"/>
    <x v="0"/>
    <x v="1"/>
    <n v="3.8000000000000002E-4"/>
    <x v="11"/>
  </r>
  <r>
    <x v="12"/>
    <x v="35"/>
    <x v="0"/>
    <x v="1"/>
    <n v="3.8000000000000002E-4"/>
    <x v="11"/>
  </r>
  <r>
    <x v="12"/>
    <x v="20"/>
    <x v="0"/>
    <x v="1"/>
    <n v="3.8000000000000002E-4"/>
    <x v="11"/>
  </r>
  <r>
    <x v="12"/>
    <x v="36"/>
    <x v="0"/>
    <x v="1"/>
    <n v="3.8000000000000002E-4"/>
    <x v="11"/>
  </r>
  <r>
    <x v="12"/>
    <x v="24"/>
    <x v="0"/>
    <x v="1"/>
    <n v="0"/>
    <x v="11"/>
  </r>
  <r>
    <x v="12"/>
    <x v="40"/>
    <x v="0"/>
    <x v="1"/>
    <n v="1.6899999999999998E-2"/>
    <x v="11"/>
  </r>
  <r>
    <x v="12"/>
    <x v="37"/>
    <x v="0"/>
    <x v="1"/>
    <n v="3.8000000000000002E-4"/>
    <x v="11"/>
  </r>
  <r>
    <x v="12"/>
    <x v="38"/>
    <x v="0"/>
    <x v="1"/>
    <n v="3.8000000000000002E-4"/>
    <x v="11"/>
  </r>
  <r>
    <x v="12"/>
    <x v="41"/>
    <x v="29"/>
    <x v="1"/>
    <n v="8.2699999999999996E-3"/>
    <x v="11"/>
  </r>
  <r>
    <x v="12"/>
    <x v="41"/>
    <x v="30"/>
    <x v="1"/>
    <n v="8.2699999999999996E-3"/>
    <x v="11"/>
  </r>
  <r>
    <x v="12"/>
    <x v="41"/>
    <x v="31"/>
    <x v="1"/>
    <n v="1.83E-3"/>
    <x v="11"/>
  </r>
  <r>
    <x v="12"/>
    <x v="41"/>
    <x v="32"/>
    <x v="1"/>
    <n v="1.83E-3"/>
    <x v="11"/>
  </r>
  <r>
    <x v="12"/>
    <x v="41"/>
    <x v="33"/>
    <x v="1"/>
    <n v="1.72E-3"/>
    <x v="11"/>
  </r>
  <r>
    <x v="12"/>
    <x v="41"/>
    <x v="34"/>
    <x v="1"/>
    <n v="1.6199999999999999E-3"/>
    <x v="11"/>
  </r>
  <r>
    <x v="12"/>
    <x v="41"/>
    <x v="0"/>
    <x v="1"/>
    <n v="1.6899999999999998E-2"/>
    <x v="11"/>
  </r>
  <r>
    <x v="12"/>
    <x v="45"/>
    <x v="0"/>
    <x v="1"/>
    <n v="2.1000000000000001E-4"/>
    <x v="11"/>
  </r>
  <r>
    <x v="12"/>
    <x v="42"/>
    <x v="29"/>
    <x v="1"/>
    <n v="8.2699999999999996E-3"/>
    <x v="11"/>
  </r>
  <r>
    <x v="12"/>
    <x v="42"/>
    <x v="30"/>
    <x v="1"/>
    <n v="8.2699999999999996E-3"/>
    <x v="11"/>
  </r>
  <r>
    <x v="12"/>
    <x v="42"/>
    <x v="31"/>
    <x v="1"/>
    <n v="1.83E-3"/>
    <x v="11"/>
  </r>
  <r>
    <x v="12"/>
    <x v="42"/>
    <x v="32"/>
    <x v="1"/>
    <n v="1.83E-3"/>
    <x v="11"/>
  </r>
  <r>
    <x v="12"/>
    <x v="42"/>
    <x v="33"/>
    <x v="1"/>
    <n v="1.72E-3"/>
    <x v="11"/>
  </r>
  <r>
    <x v="12"/>
    <x v="42"/>
    <x v="34"/>
    <x v="1"/>
    <n v="1.6199999999999999E-3"/>
    <x v="11"/>
  </r>
  <r>
    <x v="12"/>
    <x v="42"/>
    <x v="0"/>
    <x v="1"/>
    <n v="1.6899999999999998E-2"/>
    <x v="11"/>
  </r>
  <r>
    <x v="12"/>
    <x v="46"/>
    <x v="29"/>
    <x v="1"/>
    <n v="1.5890000000000001E-2"/>
    <x v="11"/>
  </r>
  <r>
    <x v="12"/>
    <x v="46"/>
    <x v="30"/>
    <x v="1"/>
    <n v="1.5890000000000001E-2"/>
    <x v="11"/>
  </r>
  <r>
    <x v="12"/>
    <x v="46"/>
    <x v="31"/>
    <x v="1"/>
    <n v="3.5100000000000001E-3"/>
    <x v="11"/>
  </r>
  <r>
    <x v="12"/>
    <x v="46"/>
    <x v="32"/>
    <x v="1"/>
    <n v="3.5100000000000001E-3"/>
    <x v="11"/>
  </r>
  <r>
    <x v="12"/>
    <x v="46"/>
    <x v="33"/>
    <x v="1"/>
    <n v="3.31E-3"/>
    <x v="11"/>
  </r>
  <r>
    <x v="12"/>
    <x v="46"/>
    <x v="34"/>
    <x v="1"/>
    <n v="3.1199999999999999E-3"/>
    <x v="11"/>
  </r>
  <r>
    <x v="12"/>
    <x v="46"/>
    <x v="0"/>
    <x v="1"/>
    <n v="3.2469999999999999E-2"/>
    <x v="11"/>
  </r>
  <r>
    <x v="12"/>
    <x v="43"/>
    <x v="29"/>
    <x v="1"/>
    <n v="8.2699999999999996E-3"/>
    <x v="11"/>
  </r>
  <r>
    <x v="12"/>
    <x v="43"/>
    <x v="30"/>
    <x v="1"/>
    <n v="8.2699999999999996E-3"/>
    <x v="11"/>
  </r>
  <r>
    <x v="12"/>
    <x v="43"/>
    <x v="31"/>
    <x v="1"/>
    <n v="1.83E-3"/>
    <x v="11"/>
  </r>
  <r>
    <x v="12"/>
    <x v="43"/>
    <x v="32"/>
    <x v="1"/>
    <n v="1.83E-3"/>
    <x v="11"/>
  </r>
  <r>
    <x v="12"/>
    <x v="43"/>
    <x v="33"/>
    <x v="1"/>
    <n v="1.72E-3"/>
    <x v="11"/>
  </r>
  <r>
    <x v="12"/>
    <x v="43"/>
    <x v="34"/>
    <x v="1"/>
    <n v="1.6199999999999999E-3"/>
    <x v="11"/>
  </r>
  <r>
    <x v="12"/>
    <x v="43"/>
    <x v="0"/>
    <x v="1"/>
    <n v="1.6899999999999998E-2"/>
    <x v="11"/>
  </r>
  <r>
    <x v="12"/>
    <x v="47"/>
    <x v="38"/>
    <x v="1"/>
    <n v="8.5739999999999997E-2"/>
    <x v="11"/>
  </r>
  <r>
    <x v="12"/>
    <x v="47"/>
    <x v="39"/>
    <x v="1"/>
    <n v="4.8590000000000001E-2"/>
    <x v="11"/>
  </r>
  <r>
    <x v="12"/>
    <x v="47"/>
    <x v="40"/>
    <x v="1"/>
    <n v="1.7149999999999999E-2"/>
    <x v="11"/>
  </r>
  <r>
    <x v="12"/>
    <x v="47"/>
    <x v="0"/>
    <x v="1"/>
    <n v="0.28581000000000001"/>
    <x v="11"/>
  </r>
  <r>
    <x v="12"/>
    <x v="48"/>
    <x v="29"/>
    <x v="1"/>
    <n v="8.2699999999999996E-3"/>
    <x v="11"/>
  </r>
  <r>
    <x v="12"/>
    <x v="48"/>
    <x v="30"/>
    <x v="1"/>
    <n v="8.2699999999999996E-3"/>
    <x v="11"/>
  </r>
  <r>
    <x v="12"/>
    <x v="48"/>
    <x v="31"/>
    <x v="1"/>
    <n v="1.83E-3"/>
    <x v="11"/>
  </r>
  <r>
    <x v="12"/>
    <x v="48"/>
    <x v="32"/>
    <x v="1"/>
    <n v="1.83E-3"/>
    <x v="11"/>
  </r>
  <r>
    <x v="12"/>
    <x v="48"/>
    <x v="33"/>
    <x v="1"/>
    <n v="1.72E-3"/>
    <x v="11"/>
  </r>
  <r>
    <x v="12"/>
    <x v="48"/>
    <x v="34"/>
    <x v="1"/>
    <n v="1.6199999999999999E-3"/>
    <x v="11"/>
  </r>
  <r>
    <x v="12"/>
    <x v="48"/>
    <x v="0"/>
    <x v="1"/>
    <n v="1.6899999999999998E-2"/>
    <x v="11"/>
  </r>
  <r>
    <x v="12"/>
    <x v="0"/>
    <x v="35"/>
    <x v="1"/>
    <n v="6.4900000000000001E-3"/>
    <x v="11"/>
  </r>
  <r>
    <x v="12"/>
    <x v="0"/>
    <x v="36"/>
    <x v="1"/>
    <n v="1.4300000000000001E-3"/>
    <x v="11"/>
  </r>
  <r>
    <x v="12"/>
    <x v="0"/>
    <x v="37"/>
    <x v="1"/>
    <n v="1.3500000000000001E-3"/>
    <x v="11"/>
  </r>
  <r>
    <x v="12"/>
    <x v="0"/>
    <x v="0"/>
    <x v="1"/>
    <n v="1.325E-2"/>
    <x v="11"/>
  </r>
  <r>
    <x v="12"/>
    <x v="1"/>
    <x v="35"/>
    <x v="1"/>
    <n v="6.4900000000000001E-3"/>
    <x v="11"/>
  </r>
  <r>
    <x v="12"/>
    <x v="1"/>
    <x v="36"/>
    <x v="1"/>
    <n v="1.4300000000000001E-3"/>
    <x v="11"/>
  </r>
  <r>
    <x v="12"/>
    <x v="1"/>
    <x v="37"/>
    <x v="1"/>
    <n v="1.3500000000000001E-3"/>
    <x v="11"/>
  </r>
  <r>
    <x v="12"/>
    <x v="1"/>
    <x v="0"/>
    <x v="1"/>
    <n v="1.325E-2"/>
    <x v="11"/>
  </r>
  <r>
    <x v="12"/>
    <x v="2"/>
    <x v="38"/>
    <x v="1"/>
    <n v="0.20250000000000001"/>
    <x v="11"/>
  </r>
  <r>
    <x v="12"/>
    <x v="2"/>
    <x v="39"/>
    <x v="1"/>
    <n v="0.11475"/>
    <x v="11"/>
  </r>
  <r>
    <x v="12"/>
    <x v="2"/>
    <x v="40"/>
    <x v="1"/>
    <n v="4.0500000000000001E-2"/>
    <x v="11"/>
  </r>
  <r>
    <x v="12"/>
    <x v="2"/>
    <x v="0"/>
    <x v="1"/>
    <n v="0.67500000000000004"/>
    <x v="11"/>
  </r>
  <r>
    <x v="12"/>
    <x v="3"/>
    <x v="29"/>
    <x v="1"/>
    <n v="9.7900000000000001E-3"/>
    <x v="11"/>
  </r>
  <r>
    <x v="12"/>
    <x v="3"/>
    <x v="30"/>
    <x v="1"/>
    <n v="9.7900000000000001E-3"/>
    <x v="11"/>
  </r>
  <r>
    <x v="12"/>
    <x v="3"/>
    <x v="31"/>
    <x v="1"/>
    <n v="2.16E-3"/>
    <x v="11"/>
  </r>
  <r>
    <x v="12"/>
    <x v="3"/>
    <x v="32"/>
    <x v="1"/>
    <n v="2.16E-3"/>
    <x v="11"/>
  </r>
  <r>
    <x v="12"/>
    <x v="3"/>
    <x v="33"/>
    <x v="1"/>
    <n v="2.0400000000000001E-3"/>
    <x v="11"/>
  </r>
  <r>
    <x v="12"/>
    <x v="3"/>
    <x v="34"/>
    <x v="1"/>
    <n v="1.92E-3"/>
    <x v="11"/>
  </r>
  <r>
    <x v="12"/>
    <x v="3"/>
    <x v="0"/>
    <x v="1"/>
    <n v="0.02"/>
    <x v="11"/>
  </r>
  <r>
    <x v="12"/>
    <x v="4"/>
    <x v="29"/>
    <x v="1"/>
    <n v="9.7900000000000001E-3"/>
    <x v="11"/>
  </r>
  <r>
    <x v="12"/>
    <x v="4"/>
    <x v="30"/>
    <x v="1"/>
    <n v="9.7900000000000001E-3"/>
    <x v="11"/>
  </r>
  <r>
    <x v="12"/>
    <x v="4"/>
    <x v="31"/>
    <x v="1"/>
    <n v="2.16E-3"/>
    <x v="11"/>
  </r>
  <r>
    <x v="12"/>
    <x v="4"/>
    <x v="32"/>
    <x v="1"/>
    <n v="2.16E-3"/>
    <x v="11"/>
  </r>
  <r>
    <x v="12"/>
    <x v="4"/>
    <x v="33"/>
    <x v="1"/>
    <n v="2.0400000000000001E-3"/>
    <x v="11"/>
  </r>
  <r>
    <x v="12"/>
    <x v="4"/>
    <x v="34"/>
    <x v="1"/>
    <n v="1.92E-3"/>
    <x v="11"/>
  </r>
  <r>
    <x v="12"/>
    <x v="4"/>
    <x v="0"/>
    <x v="1"/>
    <n v="0.02"/>
    <x v="11"/>
  </r>
  <r>
    <x v="12"/>
    <x v="5"/>
    <x v="41"/>
    <x v="1"/>
    <n v="1.6000000000000001E-3"/>
    <x v="11"/>
  </r>
  <r>
    <x v="12"/>
    <x v="5"/>
    <x v="42"/>
    <x v="1"/>
    <n v="3.5E-4"/>
    <x v="11"/>
  </r>
  <r>
    <x v="12"/>
    <x v="5"/>
    <x v="43"/>
    <x v="1"/>
    <n v="3.3E-4"/>
    <x v="11"/>
  </r>
  <r>
    <x v="12"/>
    <x v="5"/>
    <x v="0"/>
    <x v="1"/>
    <n v="3.2699999999999999E-3"/>
    <x v="11"/>
  </r>
  <r>
    <x v="13"/>
    <x v="34"/>
    <x v="0"/>
    <x v="1"/>
    <n v="0"/>
    <x v="11"/>
  </r>
  <r>
    <x v="13"/>
    <x v="24"/>
    <x v="0"/>
    <x v="1"/>
    <n v="0"/>
    <x v="11"/>
  </r>
  <r>
    <x v="13"/>
    <x v="41"/>
    <x v="0"/>
    <x v="1"/>
    <n v="0"/>
    <x v="11"/>
  </r>
  <r>
    <x v="13"/>
    <x v="42"/>
    <x v="0"/>
    <x v="1"/>
    <n v="0"/>
    <x v="11"/>
  </r>
  <r>
    <x v="13"/>
    <x v="46"/>
    <x v="0"/>
    <x v="1"/>
    <n v="0"/>
    <x v="11"/>
  </r>
  <r>
    <x v="13"/>
    <x v="43"/>
    <x v="0"/>
    <x v="1"/>
    <n v="0"/>
    <x v="11"/>
  </r>
  <r>
    <x v="13"/>
    <x v="48"/>
    <x v="0"/>
    <x v="1"/>
    <n v="0"/>
    <x v="11"/>
  </r>
  <r>
    <x v="14"/>
    <x v="11"/>
    <x v="1"/>
    <x v="1"/>
    <n v="1.3500000000000001E-3"/>
    <x v="11"/>
  </r>
  <r>
    <x v="14"/>
    <x v="11"/>
    <x v="7"/>
    <x v="1"/>
    <n v="6.0000000000000002E-5"/>
    <x v="11"/>
  </r>
  <r>
    <x v="14"/>
    <x v="11"/>
    <x v="8"/>
    <x v="1"/>
    <n v="3.0000000000000001E-5"/>
    <x v="11"/>
  </r>
  <r>
    <x v="14"/>
    <x v="11"/>
    <x v="2"/>
    <x v="1"/>
    <n v="0"/>
    <x v="11"/>
  </r>
  <r>
    <x v="14"/>
    <x v="11"/>
    <x v="0"/>
    <x v="1"/>
    <n v="1.5100000000000001E-3"/>
    <x v="11"/>
  </r>
  <r>
    <x v="14"/>
    <x v="12"/>
    <x v="7"/>
    <x v="1"/>
    <n v="1.0000000000000001E-5"/>
    <x v="11"/>
  </r>
  <r>
    <x v="14"/>
    <x v="12"/>
    <x v="8"/>
    <x v="1"/>
    <n v="1.0000000000000001E-5"/>
    <x v="11"/>
  </r>
  <r>
    <x v="14"/>
    <x v="12"/>
    <x v="2"/>
    <x v="1"/>
    <n v="0"/>
    <x v="11"/>
  </r>
  <r>
    <x v="14"/>
    <x v="12"/>
    <x v="0"/>
    <x v="1"/>
    <n v="3.6000000000000002E-4"/>
    <x v="11"/>
  </r>
  <r>
    <x v="14"/>
    <x v="13"/>
    <x v="7"/>
    <x v="1"/>
    <n v="6.0000000000000002E-5"/>
    <x v="11"/>
  </r>
  <r>
    <x v="14"/>
    <x v="13"/>
    <x v="8"/>
    <x v="1"/>
    <n v="3.0000000000000001E-5"/>
    <x v="11"/>
  </r>
  <r>
    <x v="14"/>
    <x v="13"/>
    <x v="2"/>
    <x v="1"/>
    <n v="0"/>
    <x v="11"/>
  </r>
  <r>
    <x v="14"/>
    <x v="13"/>
    <x v="0"/>
    <x v="1"/>
    <n v="1.39E-3"/>
    <x v="11"/>
  </r>
  <r>
    <x v="14"/>
    <x v="6"/>
    <x v="1"/>
    <x v="1"/>
    <n v="1.7799999999999999E-3"/>
    <x v="11"/>
  </r>
  <r>
    <x v="14"/>
    <x v="6"/>
    <x v="2"/>
    <x v="1"/>
    <n v="0"/>
    <x v="11"/>
  </r>
  <r>
    <x v="14"/>
    <x v="6"/>
    <x v="0"/>
    <x v="1"/>
    <n v="2E-3"/>
    <x v="11"/>
  </r>
  <r>
    <x v="14"/>
    <x v="14"/>
    <x v="1"/>
    <x v="1"/>
    <n v="1.7799999999999999E-3"/>
    <x v="11"/>
  </r>
  <r>
    <x v="14"/>
    <x v="14"/>
    <x v="0"/>
    <x v="1"/>
    <n v="2E-3"/>
    <x v="11"/>
  </r>
  <r>
    <x v="14"/>
    <x v="8"/>
    <x v="0"/>
    <x v="1"/>
    <n v="1.0500000000000001E-2"/>
    <x v="11"/>
  </r>
  <r>
    <x v="14"/>
    <x v="15"/>
    <x v="0"/>
    <x v="1"/>
    <n v="0.111"/>
    <x v="11"/>
  </r>
  <r>
    <x v="14"/>
    <x v="15"/>
    <x v="9"/>
    <x v="1"/>
    <n v="5.5500000000000001E-2"/>
    <x v="11"/>
  </r>
  <r>
    <x v="14"/>
    <x v="9"/>
    <x v="0"/>
    <x v="1"/>
    <n v="0.108"/>
    <x v="11"/>
  </r>
  <r>
    <x v="14"/>
    <x v="9"/>
    <x v="10"/>
    <x v="1"/>
    <n v="1.49E-2"/>
    <x v="11"/>
  </r>
  <r>
    <x v="14"/>
    <x v="9"/>
    <x v="11"/>
    <x v="1"/>
    <n v="5.9400000000000001E-2"/>
    <x v="11"/>
  </r>
  <r>
    <x v="14"/>
    <x v="9"/>
    <x v="12"/>
    <x v="1"/>
    <n v="3.2399999999999998E-2"/>
    <x v="11"/>
  </r>
  <r>
    <x v="14"/>
    <x v="10"/>
    <x v="0"/>
    <x v="1"/>
    <n v="0.17599999999999999"/>
    <x v="11"/>
  </r>
  <r>
    <x v="14"/>
    <x v="10"/>
    <x v="10"/>
    <x v="1"/>
    <n v="1.49E-2"/>
    <x v="11"/>
  </r>
  <r>
    <x v="14"/>
    <x v="10"/>
    <x v="11"/>
    <x v="1"/>
    <n v="9.6799999999999997E-2"/>
    <x v="11"/>
  </r>
  <r>
    <x v="14"/>
    <x v="10"/>
    <x v="12"/>
    <x v="1"/>
    <n v="5.28E-2"/>
    <x v="11"/>
  </r>
  <r>
    <x v="14"/>
    <x v="16"/>
    <x v="7"/>
    <x v="1"/>
    <n v="6.0000000000000002E-5"/>
    <x v="11"/>
  </r>
  <r>
    <x v="14"/>
    <x v="16"/>
    <x v="8"/>
    <x v="1"/>
    <n v="3.0000000000000001E-5"/>
    <x v="11"/>
  </r>
  <r>
    <x v="14"/>
    <x v="16"/>
    <x v="2"/>
    <x v="1"/>
    <n v="0"/>
    <x v="11"/>
  </r>
  <r>
    <x v="14"/>
    <x v="16"/>
    <x v="13"/>
    <x v="1"/>
    <n v="0"/>
    <x v="11"/>
  </r>
  <r>
    <x v="14"/>
    <x v="16"/>
    <x v="14"/>
    <x v="1"/>
    <n v="6.0000000000000002E-5"/>
    <x v="11"/>
  </r>
  <r>
    <x v="14"/>
    <x v="16"/>
    <x v="0"/>
    <x v="1"/>
    <n v="1.39E-3"/>
    <x v="11"/>
  </r>
  <r>
    <x v="14"/>
    <x v="17"/>
    <x v="7"/>
    <x v="1"/>
    <n v="6.0000000000000002E-5"/>
    <x v="11"/>
  </r>
  <r>
    <x v="14"/>
    <x v="17"/>
    <x v="8"/>
    <x v="1"/>
    <n v="3.0000000000000001E-5"/>
    <x v="11"/>
  </r>
  <r>
    <x v="14"/>
    <x v="17"/>
    <x v="2"/>
    <x v="1"/>
    <n v="0"/>
    <x v="11"/>
  </r>
  <r>
    <x v="14"/>
    <x v="17"/>
    <x v="13"/>
    <x v="1"/>
    <n v="0"/>
    <x v="11"/>
  </r>
  <r>
    <x v="14"/>
    <x v="17"/>
    <x v="14"/>
    <x v="1"/>
    <n v="6.0000000000000002E-5"/>
    <x v="11"/>
  </r>
  <r>
    <x v="14"/>
    <x v="17"/>
    <x v="0"/>
    <x v="1"/>
    <n v="1.39E-3"/>
    <x v="11"/>
  </r>
  <r>
    <x v="14"/>
    <x v="18"/>
    <x v="7"/>
    <x v="1"/>
    <n v="6.0000000000000002E-5"/>
    <x v="11"/>
  </r>
  <r>
    <x v="14"/>
    <x v="18"/>
    <x v="8"/>
    <x v="1"/>
    <n v="3.0000000000000001E-5"/>
    <x v="11"/>
  </r>
  <r>
    <x v="14"/>
    <x v="18"/>
    <x v="2"/>
    <x v="1"/>
    <n v="0"/>
    <x v="11"/>
  </r>
  <r>
    <x v="14"/>
    <x v="18"/>
    <x v="13"/>
    <x v="1"/>
    <n v="0"/>
    <x v="11"/>
  </r>
  <r>
    <x v="14"/>
    <x v="18"/>
    <x v="14"/>
    <x v="1"/>
    <n v="6.0000000000000002E-5"/>
    <x v="11"/>
  </r>
  <r>
    <x v="14"/>
    <x v="18"/>
    <x v="0"/>
    <x v="1"/>
    <n v="1.39E-3"/>
    <x v="11"/>
  </r>
  <r>
    <x v="14"/>
    <x v="19"/>
    <x v="1"/>
    <x v="1"/>
    <n v="1.3500000000000001E-3"/>
    <x v="11"/>
  </r>
  <r>
    <x v="14"/>
    <x v="19"/>
    <x v="7"/>
    <x v="1"/>
    <n v="6.0000000000000002E-5"/>
    <x v="11"/>
  </r>
  <r>
    <x v="14"/>
    <x v="19"/>
    <x v="8"/>
    <x v="1"/>
    <n v="3.0000000000000001E-5"/>
    <x v="11"/>
  </r>
  <r>
    <x v="14"/>
    <x v="19"/>
    <x v="2"/>
    <x v="1"/>
    <n v="0"/>
    <x v="11"/>
  </r>
  <r>
    <x v="14"/>
    <x v="19"/>
    <x v="13"/>
    <x v="1"/>
    <n v="0"/>
    <x v="11"/>
  </r>
  <r>
    <x v="14"/>
    <x v="19"/>
    <x v="14"/>
    <x v="1"/>
    <n v="6.0000000000000002E-5"/>
    <x v="11"/>
  </r>
  <r>
    <x v="14"/>
    <x v="19"/>
    <x v="0"/>
    <x v="1"/>
    <n v="1.5100000000000001E-3"/>
    <x v="11"/>
  </r>
  <r>
    <x v="14"/>
    <x v="20"/>
    <x v="7"/>
    <x v="1"/>
    <n v="6.0000000000000002E-5"/>
    <x v="11"/>
  </r>
  <r>
    <x v="14"/>
    <x v="20"/>
    <x v="8"/>
    <x v="1"/>
    <n v="3.0000000000000001E-5"/>
    <x v="11"/>
  </r>
  <r>
    <x v="14"/>
    <x v="20"/>
    <x v="2"/>
    <x v="1"/>
    <n v="0"/>
    <x v="11"/>
  </r>
  <r>
    <x v="14"/>
    <x v="20"/>
    <x v="13"/>
    <x v="1"/>
    <n v="0"/>
    <x v="11"/>
  </r>
  <r>
    <x v="14"/>
    <x v="20"/>
    <x v="14"/>
    <x v="1"/>
    <n v="6.0000000000000002E-5"/>
    <x v="11"/>
  </r>
  <r>
    <x v="14"/>
    <x v="20"/>
    <x v="0"/>
    <x v="1"/>
    <n v="1.39E-3"/>
    <x v="11"/>
  </r>
  <r>
    <x v="14"/>
    <x v="21"/>
    <x v="1"/>
    <x v="1"/>
    <n v="1.3500000000000001E-3"/>
    <x v="11"/>
  </r>
  <r>
    <x v="14"/>
    <x v="21"/>
    <x v="7"/>
    <x v="1"/>
    <n v="6.0000000000000002E-5"/>
    <x v="11"/>
  </r>
  <r>
    <x v="14"/>
    <x v="21"/>
    <x v="8"/>
    <x v="1"/>
    <n v="3.0000000000000001E-5"/>
    <x v="11"/>
  </r>
  <r>
    <x v="14"/>
    <x v="21"/>
    <x v="2"/>
    <x v="1"/>
    <n v="0"/>
    <x v="11"/>
  </r>
  <r>
    <x v="14"/>
    <x v="21"/>
    <x v="0"/>
    <x v="1"/>
    <n v="1.5100000000000001E-3"/>
    <x v="11"/>
  </r>
  <r>
    <x v="14"/>
    <x v="22"/>
    <x v="7"/>
    <x v="1"/>
    <n v="1.0000000000000001E-5"/>
    <x v="11"/>
  </r>
  <r>
    <x v="14"/>
    <x v="22"/>
    <x v="8"/>
    <x v="1"/>
    <n v="1.0000000000000001E-5"/>
    <x v="11"/>
  </r>
  <r>
    <x v="14"/>
    <x v="22"/>
    <x v="2"/>
    <x v="1"/>
    <n v="0"/>
    <x v="11"/>
  </r>
  <r>
    <x v="14"/>
    <x v="22"/>
    <x v="0"/>
    <x v="1"/>
    <n v="3.6000000000000002E-4"/>
    <x v="11"/>
  </r>
  <r>
    <x v="14"/>
    <x v="23"/>
    <x v="7"/>
    <x v="1"/>
    <n v="6.0000000000000002E-5"/>
    <x v="11"/>
  </r>
  <r>
    <x v="14"/>
    <x v="23"/>
    <x v="8"/>
    <x v="1"/>
    <n v="3.0000000000000001E-5"/>
    <x v="11"/>
  </r>
  <r>
    <x v="14"/>
    <x v="23"/>
    <x v="2"/>
    <x v="1"/>
    <n v="0"/>
    <x v="11"/>
  </r>
  <r>
    <x v="14"/>
    <x v="23"/>
    <x v="0"/>
    <x v="1"/>
    <n v="1.39E-3"/>
    <x v="11"/>
  </r>
  <r>
    <x v="14"/>
    <x v="24"/>
    <x v="0"/>
    <x v="1"/>
    <n v="0"/>
    <x v="11"/>
  </r>
  <r>
    <x v="14"/>
    <x v="25"/>
    <x v="7"/>
    <x v="1"/>
    <n v="6.0000000000000002E-5"/>
    <x v="11"/>
  </r>
  <r>
    <x v="14"/>
    <x v="25"/>
    <x v="8"/>
    <x v="1"/>
    <n v="3.0000000000000001E-5"/>
    <x v="11"/>
  </r>
  <r>
    <x v="14"/>
    <x v="25"/>
    <x v="2"/>
    <x v="1"/>
    <n v="0"/>
    <x v="11"/>
  </r>
  <r>
    <x v="14"/>
    <x v="25"/>
    <x v="15"/>
    <x v="1"/>
    <n v="0"/>
    <x v="11"/>
  </r>
  <r>
    <x v="14"/>
    <x v="25"/>
    <x v="0"/>
    <x v="1"/>
    <n v="1.39E-3"/>
    <x v="11"/>
  </r>
  <r>
    <x v="14"/>
    <x v="25"/>
    <x v="14"/>
    <x v="1"/>
    <n v="6.0000000000000002E-5"/>
    <x v="11"/>
  </r>
  <r>
    <x v="14"/>
    <x v="26"/>
    <x v="1"/>
    <x v="1"/>
    <n v="1.3500000000000001E-3"/>
    <x v="11"/>
  </r>
  <r>
    <x v="14"/>
    <x v="26"/>
    <x v="7"/>
    <x v="1"/>
    <n v="6.0000000000000002E-5"/>
    <x v="11"/>
  </r>
  <r>
    <x v="14"/>
    <x v="26"/>
    <x v="8"/>
    <x v="1"/>
    <n v="3.0000000000000001E-5"/>
    <x v="11"/>
  </r>
  <r>
    <x v="14"/>
    <x v="26"/>
    <x v="2"/>
    <x v="1"/>
    <n v="0"/>
    <x v="11"/>
  </r>
  <r>
    <x v="14"/>
    <x v="26"/>
    <x v="15"/>
    <x v="1"/>
    <n v="0"/>
    <x v="11"/>
  </r>
  <r>
    <x v="14"/>
    <x v="26"/>
    <x v="0"/>
    <x v="1"/>
    <n v="1.5100000000000001E-3"/>
    <x v="11"/>
  </r>
  <r>
    <x v="14"/>
    <x v="26"/>
    <x v="14"/>
    <x v="1"/>
    <n v="6.0000000000000002E-5"/>
    <x v="11"/>
  </r>
  <r>
    <x v="14"/>
    <x v="27"/>
    <x v="0"/>
    <x v="1"/>
    <n v="4.0000000000000003E-5"/>
    <x v="11"/>
  </r>
  <r>
    <x v="14"/>
    <x v="28"/>
    <x v="0"/>
    <x v="1"/>
    <n v="0"/>
    <x v="11"/>
  </r>
  <r>
    <x v="14"/>
    <x v="29"/>
    <x v="7"/>
    <x v="1"/>
    <n v="6.0000000000000002E-5"/>
    <x v="11"/>
  </r>
  <r>
    <x v="14"/>
    <x v="29"/>
    <x v="8"/>
    <x v="1"/>
    <n v="3.0000000000000001E-5"/>
    <x v="11"/>
  </r>
  <r>
    <x v="14"/>
    <x v="29"/>
    <x v="16"/>
    <x v="1"/>
    <n v="0"/>
    <x v="11"/>
  </r>
  <r>
    <x v="14"/>
    <x v="29"/>
    <x v="17"/>
    <x v="1"/>
    <n v="0"/>
    <x v="11"/>
  </r>
  <r>
    <x v="14"/>
    <x v="29"/>
    <x v="18"/>
    <x v="1"/>
    <n v="0"/>
    <x v="11"/>
  </r>
  <r>
    <x v="14"/>
    <x v="29"/>
    <x v="2"/>
    <x v="1"/>
    <n v="0"/>
    <x v="11"/>
  </r>
  <r>
    <x v="14"/>
    <x v="29"/>
    <x v="15"/>
    <x v="1"/>
    <n v="0"/>
    <x v="11"/>
  </r>
  <r>
    <x v="14"/>
    <x v="29"/>
    <x v="0"/>
    <x v="1"/>
    <n v="1.39E-3"/>
    <x v="11"/>
  </r>
  <r>
    <x v="14"/>
    <x v="30"/>
    <x v="0"/>
    <x v="1"/>
    <n v="6.0000000000000002E-5"/>
    <x v="11"/>
  </r>
  <r>
    <x v="14"/>
    <x v="31"/>
    <x v="7"/>
    <x v="1"/>
    <n v="6.0000000000000002E-5"/>
    <x v="11"/>
  </r>
  <r>
    <x v="14"/>
    <x v="31"/>
    <x v="8"/>
    <x v="1"/>
    <n v="3.0000000000000001E-5"/>
    <x v="11"/>
  </r>
  <r>
    <x v="14"/>
    <x v="31"/>
    <x v="16"/>
    <x v="1"/>
    <n v="0"/>
    <x v="11"/>
  </r>
  <r>
    <x v="14"/>
    <x v="31"/>
    <x v="17"/>
    <x v="1"/>
    <n v="0"/>
    <x v="11"/>
  </r>
  <r>
    <x v="14"/>
    <x v="31"/>
    <x v="18"/>
    <x v="1"/>
    <n v="0"/>
    <x v="11"/>
  </r>
  <r>
    <x v="14"/>
    <x v="31"/>
    <x v="2"/>
    <x v="1"/>
    <n v="0"/>
    <x v="11"/>
  </r>
  <r>
    <x v="14"/>
    <x v="31"/>
    <x v="15"/>
    <x v="1"/>
    <n v="0"/>
    <x v="11"/>
  </r>
  <r>
    <x v="14"/>
    <x v="31"/>
    <x v="0"/>
    <x v="1"/>
    <n v="1.39E-3"/>
    <x v="11"/>
  </r>
  <r>
    <x v="14"/>
    <x v="32"/>
    <x v="0"/>
    <x v="1"/>
    <n v="2.5000000000000001E-2"/>
    <x v="11"/>
  </r>
  <r>
    <x v="15"/>
    <x v="11"/>
    <x v="1"/>
    <x v="1"/>
    <n v="1.3500000000000001E-3"/>
    <x v="11"/>
  </r>
  <r>
    <x v="15"/>
    <x v="11"/>
    <x v="7"/>
    <x v="1"/>
    <n v="6.0000000000000002E-5"/>
    <x v="11"/>
  </r>
  <r>
    <x v="15"/>
    <x v="11"/>
    <x v="8"/>
    <x v="1"/>
    <n v="3.0000000000000001E-5"/>
    <x v="11"/>
  </r>
  <r>
    <x v="15"/>
    <x v="11"/>
    <x v="2"/>
    <x v="1"/>
    <n v="0"/>
    <x v="11"/>
  </r>
  <r>
    <x v="15"/>
    <x v="11"/>
    <x v="0"/>
    <x v="1"/>
    <n v="1.5100000000000001E-3"/>
    <x v="11"/>
  </r>
  <r>
    <x v="15"/>
    <x v="12"/>
    <x v="7"/>
    <x v="1"/>
    <n v="1.0000000000000001E-5"/>
    <x v="11"/>
  </r>
  <r>
    <x v="15"/>
    <x v="12"/>
    <x v="8"/>
    <x v="1"/>
    <n v="1.0000000000000001E-5"/>
    <x v="11"/>
  </r>
  <r>
    <x v="15"/>
    <x v="12"/>
    <x v="2"/>
    <x v="1"/>
    <n v="0"/>
    <x v="11"/>
  </r>
  <r>
    <x v="15"/>
    <x v="12"/>
    <x v="0"/>
    <x v="1"/>
    <n v="3.6000000000000002E-4"/>
    <x v="11"/>
  </r>
  <r>
    <x v="15"/>
    <x v="13"/>
    <x v="7"/>
    <x v="1"/>
    <n v="6.0000000000000002E-5"/>
    <x v="11"/>
  </r>
  <r>
    <x v="15"/>
    <x v="13"/>
    <x v="8"/>
    <x v="1"/>
    <n v="3.0000000000000001E-5"/>
    <x v="11"/>
  </r>
  <r>
    <x v="15"/>
    <x v="13"/>
    <x v="2"/>
    <x v="1"/>
    <n v="0"/>
    <x v="11"/>
  </r>
  <r>
    <x v="15"/>
    <x v="13"/>
    <x v="0"/>
    <x v="1"/>
    <n v="1.39E-3"/>
    <x v="11"/>
  </r>
  <r>
    <x v="15"/>
    <x v="6"/>
    <x v="1"/>
    <x v="1"/>
    <n v="1.7799999999999999E-3"/>
    <x v="11"/>
  </r>
  <r>
    <x v="15"/>
    <x v="6"/>
    <x v="2"/>
    <x v="1"/>
    <n v="0"/>
    <x v="11"/>
  </r>
  <r>
    <x v="15"/>
    <x v="6"/>
    <x v="0"/>
    <x v="1"/>
    <n v="2E-3"/>
    <x v="11"/>
  </r>
  <r>
    <x v="15"/>
    <x v="14"/>
    <x v="1"/>
    <x v="1"/>
    <n v="1.7799999999999999E-3"/>
    <x v="11"/>
  </r>
  <r>
    <x v="15"/>
    <x v="14"/>
    <x v="0"/>
    <x v="1"/>
    <n v="2E-3"/>
    <x v="11"/>
  </r>
  <r>
    <x v="15"/>
    <x v="8"/>
    <x v="0"/>
    <x v="1"/>
    <n v="1.0500000000000001E-2"/>
    <x v="11"/>
  </r>
  <r>
    <x v="15"/>
    <x v="15"/>
    <x v="0"/>
    <x v="1"/>
    <n v="0.111"/>
    <x v="11"/>
  </r>
  <r>
    <x v="15"/>
    <x v="15"/>
    <x v="9"/>
    <x v="1"/>
    <n v="5.5500000000000001E-2"/>
    <x v="11"/>
  </r>
  <r>
    <x v="15"/>
    <x v="9"/>
    <x v="0"/>
    <x v="1"/>
    <n v="0.108"/>
    <x v="11"/>
  </r>
  <r>
    <x v="15"/>
    <x v="9"/>
    <x v="10"/>
    <x v="1"/>
    <n v="1.49E-2"/>
    <x v="11"/>
  </r>
  <r>
    <x v="15"/>
    <x v="9"/>
    <x v="11"/>
    <x v="1"/>
    <n v="5.9400000000000001E-2"/>
    <x v="11"/>
  </r>
  <r>
    <x v="15"/>
    <x v="9"/>
    <x v="12"/>
    <x v="1"/>
    <n v="3.2399999999999998E-2"/>
    <x v="11"/>
  </r>
  <r>
    <x v="15"/>
    <x v="10"/>
    <x v="0"/>
    <x v="1"/>
    <n v="0.17599999999999999"/>
    <x v="11"/>
  </r>
  <r>
    <x v="15"/>
    <x v="10"/>
    <x v="10"/>
    <x v="1"/>
    <n v="1.49E-2"/>
    <x v="11"/>
  </r>
  <r>
    <x v="15"/>
    <x v="10"/>
    <x v="11"/>
    <x v="1"/>
    <n v="9.6799999999999997E-2"/>
    <x v="11"/>
  </r>
  <r>
    <x v="15"/>
    <x v="10"/>
    <x v="12"/>
    <x v="1"/>
    <n v="5.28E-2"/>
    <x v="11"/>
  </r>
  <r>
    <x v="15"/>
    <x v="16"/>
    <x v="7"/>
    <x v="1"/>
    <n v="6.0000000000000002E-5"/>
    <x v="11"/>
  </r>
  <r>
    <x v="15"/>
    <x v="16"/>
    <x v="8"/>
    <x v="1"/>
    <n v="3.0000000000000001E-5"/>
    <x v="11"/>
  </r>
  <r>
    <x v="15"/>
    <x v="16"/>
    <x v="2"/>
    <x v="1"/>
    <n v="0"/>
    <x v="11"/>
  </r>
  <r>
    <x v="15"/>
    <x v="16"/>
    <x v="13"/>
    <x v="1"/>
    <n v="0"/>
    <x v="11"/>
  </r>
  <r>
    <x v="15"/>
    <x v="16"/>
    <x v="14"/>
    <x v="1"/>
    <n v="6.0000000000000002E-5"/>
    <x v="11"/>
  </r>
  <r>
    <x v="15"/>
    <x v="16"/>
    <x v="0"/>
    <x v="1"/>
    <n v="1.39E-3"/>
    <x v="11"/>
  </r>
  <r>
    <x v="15"/>
    <x v="17"/>
    <x v="7"/>
    <x v="1"/>
    <n v="6.0000000000000002E-5"/>
    <x v="11"/>
  </r>
  <r>
    <x v="15"/>
    <x v="17"/>
    <x v="8"/>
    <x v="1"/>
    <n v="3.0000000000000001E-5"/>
    <x v="11"/>
  </r>
  <r>
    <x v="15"/>
    <x v="17"/>
    <x v="2"/>
    <x v="1"/>
    <n v="0"/>
    <x v="11"/>
  </r>
  <r>
    <x v="15"/>
    <x v="17"/>
    <x v="13"/>
    <x v="1"/>
    <n v="0"/>
    <x v="11"/>
  </r>
  <r>
    <x v="15"/>
    <x v="17"/>
    <x v="14"/>
    <x v="1"/>
    <n v="6.0000000000000002E-5"/>
    <x v="11"/>
  </r>
  <r>
    <x v="15"/>
    <x v="17"/>
    <x v="0"/>
    <x v="1"/>
    <n v="1.39E-3"/>
    <x v="11"/>
  </r>
  <r>
    <x v="15"/>
    <x v="18"/>
    <x v="7"/>
    <x v="1"/>
    <n v="6.0000000000000002E-5"/>
    <x v="11"/>
  </r>
  <r>
    <x v="15"/>
    <x v="18"/>
    <x v="8"/>
    <x v="1"/>
    <n v="3.0000000000000001E-5"/>
    <x v="11"/>
  </r>
  <r>
    <x v="15"/>
    <x v="18"/>
    <x v="2"/>
    <x v="1"/>
    <n v="0"/>
    <x v="11"/>
  </r>
  <r>
    <x v="15"/>
    <x v="18"/>
    <x v="13"/>
    <x v="1"/>
    <n v="0"/>
    <x v="11"/>
  </r>
  <r>
    <x v="15"/>
    <x v="18"/>
    <x v="14"/>
    <x v="1"/>
    <n v="6.0000000000000002E-5"/>
    <x v="11"/>
  </r>
  <r>
    <x v="15"/>
    <x v="18"/>
    <x v="0"/>
    <x v="1"/>
    <n v="1.39E-3"/>
    <x v="11"/>
  </r>
  <r>
    <x v="15"/>
    <x v="19"/>
    <x v="1"/>
    <x v="1"/>
    <n v="1.3500000000000001E-3"/>
    <x v="11"/>
  </r>
  <r>
    <x v="15"/>
    <x v="19"/>
    <x v="7"/>
    <x v="1"/>
    <n v="6.0000000000000002E-5"/>
    <x v="11"/>
  </r>
  <r>
    <x v="15"/>
    <x v="19"/>
    <x v="8"/>
    <x v="1"/>
    <n v="3.0000000000000001E-5"/>
    <x v="11"/>
  </r>
  <r>
    <x v="15"/>
    <x v="19"/>
    <x v="2"/>
    <x v="1"/>
    <n v="0"/>
    <x v="11"/>
  </r>
  <r>
    <x v="15"/>
    <x v="19"/>
    <x v="13"/>
    <x v="1"/>
    <n v="0"/>
    <x v="11"/>
  </r>
  <r>
    <x v="15"/>
    <x v="19"/>
    <x v="14"/>
    <x v="1"/>
    <n v="6.0000000000000002E-5"/>
    <x v="11"/>
  </r>
  <r>
    <x v="15"/>
    <x v="19"/>
    <x v="0"/>
    <x v="1"/>
    <n v="1.5100000000000001E-3"/>
    <x v="11"/>
  </r>
  <r>
    <x v="15"/>
    <x v="20"/>
    <x v="7"/>
    <x v="1"/>
    <n v="6.0000000000000002E-5"/>
    <x v="11"/>
  </r>
  <r>
    <x v="15"/>
    <x v="20"/>
    <x v="8"/>
    <x v="1"/>
    <n v="3.0000000000000001E-5"/>
    <x v="11"/>
  </r>
  <r>
    <x v="15"/>
    <x v="20"/>
    <x v="2"/>
    <x v="1"/>
    <n v="0"/>
    <x v="11"/>
  </r>
  <r>
    <x v="15"/>
    <x v="20"/>
    <x v="13"/>
    <x v="1"/>
    <n v="0"/>
    <x v="11"/>
  </r>
  <r>
    <x v="15"/>
    <x v="20"/>
    <x v="14"/>
    <x v="1"/>
    <n v="6.0000000000000002E-5"/>
    <x v="11"/>
  </r>
  <r>
    <x v="15"/>
    <x v="20"/>
    <x v="0"/>
    <x v="1"/>
    <n v="1.39E-3"/>
    <x v="11"/>
  </r>
  <r>
    <x v="15"/>
    <x v="21"/>
    <x v="1"/>
    <x v="1"/>
    <n v="1.3500000000000001E-3"/>
    <x v="11"/>
  </r>
  <r>
    <x v="15"/>
    <x v="21"/>
    <x v="7"/>
    <x v="1"/>
    <n v="6.0000000000000002E-5"/>
    <x v="11"/>
  </r>
  <r>
    <x v="15"/>
    <x v="21"/>
    <x v="8"/>
    <x v="1"/>
    <n v="3.0000000000000001E-5"/>
    <x v="11"/>
  </r>
  <r>
    <x v="15"/>
    <x v="21"/>
    <x v="2"/>
    <x v="1"/>
    <n v="0"/>
    <x v="11"/>
  </r>
  <r>
    <x v="15"/>
    <x v="21"/>
    <x v="0"/>
    <x v="1"/>
    <n v="1.5100000000000001E-3"/>
    <x v="11"/>
  </r>
  <r>
    <x v="15"/>
    <x v="22"/>
    <x v="7"/>
    <x v="1"/>
    <n v="1.0000000000000001E-5"/>
    <x v="11"/>
  </r>
  <r>
    <x v="15"/>
    <x v="22"/>
    <x v="8"/>
    <x v="1"/>
    <n v="1.0000000000000001E-5"/>
    <x v="11"/>
  </r>
  <r>
    <x v="15"/>
    <x v="22"/>
    <x v="2"/>
    <x v="1"/>
    <n v="0"/>
    <x v="11"/>
  </r>
  <r>
    <x v="15"/>
    <x v="22"/>
    <x v="0"/>
    <x v="1"/>
    <n v="3.6000000000000002E-4"/>
    <x v="11"/>
  </r>
  <r>
    <x v="15"/>
    <x v="23"/>
    <x v="7"/>
    <x v="1"/>
    <n v="6.0000000000000002E-5"/>
    <x v="11"/>
  </r>
  <r>
    <x v="15"/>
    <x v="23"/>
    <x v="8"/>
    <x v="1"/>
    <n v="3.0000000000000001E-5"/>
    <x v="11"/>
  </r>
  <r>
    <x v="15"/>
    <x v="23"/>
    <x v="2"/>
    <x v="1"/>
    <n v="0"/>
    <x v="11"/>
  </r>
  <r>
    <x v="15"/>
    <x v="23"/>
    <x v="0"/>
    <x v="1"/>
    <n v="1.39E-3"/>
    <x v="11"/>
  </r>
  <r>
    <x v="15"/>
    <x v="24"/>
    <x v="0"/>
    <x v="1"/>
    <n v="0"/>
    <x v="11"/>
  </r>
  <r>
    <x v="15"/>
    <x v="25"/>
    <x v="7"/>
    <x v="1"/>
    <n v="6.0000000000000002E-5"/>
    <x v="11"/>
  </r>
  <r>
    <x v="15"/>
    <x v="25"/>
    <x v="8"/>
    <x v="1"/>
    <n v="3.0000000000000001E-5"/>
    <x v="11"/>
  </r>
  <r>
    <x v="15"/>
    <x v="25"/>
    <x v="2"/>
    <x v="1"/>
    <n v="0"/>
    <x v="11"/>
  </r>
  <r>
    <x v="15"/>
    <x v="25"/>
    <x v="15"/>
    <x v="1"/>
    <n v="0"/>
    <x v="11"/>
  </r>
  <r>
    <x v="15"/>
    <x v="25"/>
    <x v="0"/>
    <x v="1"/>
    <n v="1.39E-3"/>
    <x v="11"/>
  </r>
  <r>
    <x v="15"/>
    <x v="25"/>
    <x v="14"/>
    <x v="1"/>
    <n v="6.0000000000000002E-5"/>
    <x v="11"/>
  </r>
  <r>
    <x v="15"/>
    <x v="26"/>
    <x v="1"/>
    <x v="1"/>
    <n v="1.3500000000000001E-3"/>
    <x v="11"/>
  </r>
  <r>
    <x v="15"/>
    <x v="26"/>
    <x v="7"/>
    <x v="1"/>
    <n v="6.0000000000000002E-5"/>
    <x v="11"/>
  </r>
  <r>
    <x v="15"/>
    <x v="26"/>
    <x v="8"/>
    <x v="1"/>
    <n v="3.0000000000000001E-5"/>
    <x v="11"/>
  </r>
  <r>
    <x v="15"/>
    <x v="26"/>
    <x v="2"/>
    <x v="1"/>
    <n v="0"/>
    <x v="11"/>
  </r>
  <r>
    <x v="15"/>
    <x v="26"/>
    <x v="15"/>
    <x v="1"/>
    <n v="0"/>
    <x v="11"/>
  </r>
  <r>
    <x v="15"/>
    <x v="26"/>
    <x v="0"/>
    <x v="1"/>
    <n v="1.5100000000000001E-3"/>
    <x v="11"/>
  </r>
  <r>
    <x v="15"/>
    <x v="26"/>
    <x v="14"/>
    <x v="1"/>
    <n v="6.0000000000000002E-5"/>
    <x v="11"/>
  </r>
  <r>
    <x v="15"/>
    <x v="27"/>
    <x v="0"/>
    <x v="1"/>
    <n v="4.0000000000000003E-5"/>
    <x v="11"/>
  </r>
  <r>
    <x v="15"/>
    <x v="28"/>
    <x v="0"/>
    <x v="1"/>
    <n v="0"/>
    <x v="11"/>
  </r>
  <r>
    <x v="15"/>
    <x v="29"/>
    <x v="7"/>
    <x v="1"/>
    <n v="6.0000000000000002E-5"/>
    <x v="11"/>
  </r>
  <r>
    <x v="15"/>
    <x v="29"/>
    <x v="8"/>
    <x v="1"/>
    <n v="3.0000000000000001E-5"/>
    <x v="11"/>
  </r>
  <r>
    <x v="15"/>
    <x v="29"/>
    <x v="16"/>
    <x v="1"/>
    <n v="0"/>
    <x v="11"/>
  </r>
  <r>
    <x v="15"/>
    <x v="29"/>
    <x v="17"/>
    <x v="1"/>
    <n v="0"/>
    <x v="11"/>
  </r>
  <r>
    <x v="15"/>
    <x v="29"/>
    <x v="18"/>
    <x v="1"/>
    <n v="0"/>
    <x v="11"/>
  </r>
  <r>
    <x v="15"/>
    <x v="29"/>
    <x v="2"/>
    <x v="1"/>
    <n v="0"/>
    <x v="11"/>
  </r>
  <r>
    <x v="15"/>
    <x v="29"/>
    <x v="15"/>
    <x v="1"/>
    <n v="0"/>
    <x v="11"/>
  </r>
  <r>
    <x v="15"/>
    <x v="29"/>
    <x v="0"/>
    <x v="1"/>
    <n v="1.39E-3"/>
    <x v="11"/>
  </r>
  <r>
    <x v="15"/>
    <x v="30"/>
    <x v="0"/>
    <x v="1"/>
    <n v="6.0000000000000002E-5"/>
    <x v="11"/>
  </r>
  <r>
    <x v="15"/>
    <x v="31"/>
    <x v="7"/>
    <x v="1"/>
    <n v="6.0000000000000002E-5"/>
    <x v="11"/>
  </r>
  <r>
    <x v="15"/>
    <x v="31"/>
    <x v="8"/>
    <x v="1"/>
    <n v="3.0000000000000001E-5"/>
    <x v="11"/>
  </r>
  <r>
    <x v="15"/>
    <x v="31"/>
    <x v="16"/>
    <x v="1"/>
    <n v="0"/>
    <x v="11"/>
  </r>
  <r>
    <x v="15"/>
    <x v="31"/>
    <x v="17"/>
    <x v="1"/>
    <n v="0"/>
    <x v="11"/>
  </r>
  <r>
    <x v="15"/>
    <x v="31"/>
    <x v="18"/>
    <x v="1"/>
    <n v="0"/>
    <x v="11"/>
  </r>
  <r>
    <x v="15"/>
    <x v="31"/>
    <x v="2"/>
    <x v="1"/>
    <n v="0"/>
    <x v="11"/>
  </r>
  <r>
    <x v="15"/>
    <x v="31"/>
    <x v="15"/>
    <x v="1"/>
    <n v="0"/>
    <x v="11"/>
  </r>
  <r>
    <x v="15"/>
    <x v="31"/>
    <x v="0"/>
    <x v="1"/>
    <n v="1.39E-3"/>
    <x v="11"/>
  </r>
  <r>
    <x v="15"/>
    <x v="32"/>
    <x v="0"/>
    <x v="1"/>
    <n v="2.5000000000000001E-2"/>
    <x v="11"/>
  </r>
  <r>
    <x v="16"/>
    <x v="11"/>
    <x v="1"/>
    <x v="1"/>
    <n v="1.3500000000000001E-3"/>
    <x v="11"/>
  </r>
  <r>
    <x v="16"/>
    <x v="11"/>
    <x v="7"/>
    <x v="1"/>
    <n v="6.0000000000000002E-5"/>
    <x v="11"/>
  </r>
  <r>
    <x v="16"/>
    <x v="11"/>
    <x v="8"/>
    <x v="1"/>
    <n v="3.0000000000000001E-5"/>
    <x v="11"/>
  </r>
  <r>
    <x v="16"/>
    <x v="11"/>
    <x v="2"/>
    <x v="1"/>
    <n v="0"/>
    <x v="11"/>
  </r>
  <r>
    <x v="16"/>
    <x v="11"/>
    <x v="0"/>
    <x v="1"/>
    <n v="1.5100000000000001E-3"/>
    <x v="11"/>
  </r>
  <r>
    <x v="16"/>
    <x v="12"/>
    <x v="7"/>
    <x v="1"/>
    <n v="1.0000000000000001E-5"/>
    <x v="11"/>
  </r>
  <r>
    <x v="16"/>
    <x v="12"/>
    <x v="8"/>
    <x v="1"/>
    <n v="1.0000000000000001E-5"/>
    <x v="11"/>
  </r>
  <r>
    <x v="16"/>
    <x v="12"/>
    <x v="2"/>
    <x v="1"/>
    <n v="0"/>
    <x v="11"/>
  </r>
  <r>
    <x v="16"/>
    <x v="12"/>
    <x v="0"/>
    <x v="1"/>
    <n v="3.6000000000000002E-4"/>
    <x v="11"/>
  </r>
  <r>
    <x v="16"/>
    <x v="13"/>
    <x v="7"/>
    <x v="1"/>
    <n v="6.0000000000000002E-5"/>
    <x v="11"/>
  </r>
  <r>
    <x v="16"/>
    <x v="13"/>
    <x v="8"/>
    <x v="1"/>
    <n v="3.0000000000000001E-5"/>
    <x v="11"/>
  </r>
  <r>
    <x v="16"/>
    <x v="13"/>
    <x v="2"/>
    <x v="1"/>
    <n v="0"/>
    <x v="11"/>
  </r>
  <r>
    <x v="16"/>
    <x v="13"/>
    <x v="0"/>
    <x v="1"/>
    <n v="1.39E-3"/>
    <x v="11"/>
  </r>
  <r>
    <x v="16"/>
    <x v="6"/>
    <x v="1"/>
    <x v="1"/>
    <n v="1.7799999999999999E-3"/>
    <x v="11"/>
  </r>
  <r>
    <x v="16"/>
    <x v="6"/>
    <x v="2"/>
    <x v="1"/>
    <n v="0"/>
    <x v="11"/>
  </r>
  <r>
    <x v="16"/>
    <x v="6"/>
    <x v="0"/>
    <x v="1"/>
    <n v="2E-3"/>
    <x v="11"/>
  </r>
  <r>
    <x v="16"/>
    <x v="14"/>
    <x v="1"/>
    <x v="1"/>
    <n v="1.7799999999999999E-3"/>
    <x v="11"/>
  </r>
  <r>
    <x v="16"/>
    <x v="14"/>
    <x v="0"/>
    <x v="1"/>
    <n v="2E-3"/>
    <x v="11"/>
  </r>
  <r>
    <x v="16"/>
    <x v="8"/>
    <x v="0"/>
    <x v="1"/>
    <n v="1.0500000000000001E-2"/>
    <x v="11"/>
  </r>
  <r>
    <x v="16"/>
    <x v="15"/>
    <x v="0"/>
    <x v="1"/>
    <n v="0.111"/>
    <x v="11"/>
  </r>
  <r>
    <x v="16"/>
    <x v="15"/>
    <x v="9"/>
    <x v="1"/>
    <n v="5.5500000000000001E-2"/>
    <x v="11"/>
  </r>
  <r>
    <x v="16"/>
    <x v="9"/>
    <x v="0"/>
    <x v="1"/>
    <n v="0.108"/>
    <x v="11"/>
  </r>
  <r>
    <x v="16"/>
    <x v="9"/>
    <x v="10"/>
    <x v="1"/>
    <n v="1.49E-2"/>
    <x v="11"/>
  </r>
  <r>
    <x v="16"/>
    <x v="9"/>
    <x v="11"/>
    <x v="1"/>
    <n v="5.9400000000000001E-2"/>
    <x v="11"/>
  </r>
  <r>
    <x v="16"/>
    <x v="9"/>
    <x v="12"/>
    <x v="1"/>
    <n v="3.2399999999999998E-2"/>
    <x v="11"/>
  </r>
  <r>
    <x v="16"/>
    <x v="10"/>
    <x v="0"/>
    <x v="1"/>
    <n v="0.17599999999999999"/>
    <x v="11"/>
  </r>
  <r>
    <x v="16"/>
    <x v="10"/>
    <x v="10"/>
    <x v="1"/>
    <n v="1.49E-2"/>
    <x v="11"/>
  </r>
  <r>
    <x v="16"/>
    <x v="10"/>
    <x v="11"/>
    <x v="1"/>
    <n v="9.6799999999999997E-2"/>
    <x v="11"/>
  </r>
  <r>
    <x v="16"/>
    <x v="10"/>
    <x v="12"/>
    <x v="1"/>
    <n v="5.28E-2"/>
    <x v="11"/>
  </r>
  <r>
    <x v="16"/>
    <x v="16"/>
    <x v="7"/>
    <x v="1"/>
    <n v="6.0000000000000002E-5"/>
    <x v="11"/>
  </r>
  <r>
    <x v="16"/>
    <x v="16"/>
    <x v="8"/>
    <x v="1"/>
    <n v="3.0000000000000001E-5"/>
    <x v="11"/>
  </r>
  <r>
    <x v="16"/>
    <x v="16"/>
    <x v="2"/>
    <x v="1"/>
    <n v="0"/>
    <x v="11"/>
  </r>
  <r>
    <x v="16"/>
    <x v="16"/>
    <x v="13"/>
    <x v="1"/>
    <n v="0"/>
    <x v="11"/>
  </r>
  <r>
    <x v="16"/>
    <x v="16"/>
    <x v="14"/>
    <x v="1"/>
    <n v="6.0000000000000002E-5"/>
    <x v="11"/>
  </r>
  <r>
    <x v="16"/>
    <x v="16"/>
    <x v="0"/>
    <x v="1"/>
    <n v="1.39E-3"/>
    <x v="11"/>
  </r>
  <r>
    <x v="16"/>
    <x v="17"/>
    <x v="7"/>
    <x v="1"/>
    <n v="6.0000000000000002E-5"/>
    <x v="11"/>
  </r>
  <r>
    <x v="16"/>
    <x v="17"/>
    <x v="8"/>
    <x v="1"/>
    <n v="3.0000000000000001E-5"/>
    <x v="11"/>
  </r>
  <r>
    <x v="16"/>
    <x v="17"/>
    <x v="2"/>
    <x v="1"/>
    <n v="0"/>
    <x v="11"/>
  </r>
  <r>
    <x v="16"/>
    <x v="17"/>
    <x v="13"/>
    <x v="1"/>
    <n v="0"/>
    <x v="11"/>
  </r>
  <r>
    <x v="16"/>
    <x v="17"/>
    <x v="14"/>
    <x v="1"/>
    <n v="6.0000000000000002E-5"/>
    <x v="11"/>
  </r>
  <r>
    <x v="16"/>
    <x v="17"/>
    <x v="0"/>
    <x v="1"/>
    <n v="1.39E-3"/>
    <x v="11"/>
  </r>
  <r>
    <x v="16"/>
    <x v="18"/>
    <x v="7"/>
    <x v="1"/>
    <n v="6.0000000000000002E-5"/>
    <x v="11"/>
  </r>
  <r>
    <x v="16"/>
    <x v="18"/>
    <x v="8"/>
    <x v="1"/>
    <n v="3.0000000000000001E-5"/>
    <x v="11"/>
  </r>
  <r>
    <x v="16"/>
    <x v="18"/>
    <x v="2"/>
    <x v="1"/>
    <n v="0"/>
    <x v="11"/>
  </r>
  <r>
    <x v="16"/>
    <x v="18"/>
    <x v="13"/>
    <x v="1"/>
    <n v="0"/>
    <x v="11"/>
  </r>
  <r>
    <x v="16"/>
    <x v="18"/>
    <x v="14"/>
    <x v="1"/>
    <n v="6.0000000000000002E-5"/>
    <x v="11"/>
  </r>
  <r>
    <x v="16"/>
    <x v="18"/>
    <x v="0"/>
    <x v="1"/>
    <n v="1.39E-3"/>
    <x v="11"/>
  </r>
  <r>
    <x v="16"/>
    <x v="19"/>
    <x v="1"/>
    <x v="1"/>
    <n v="1.3500000000000001E-3"/>
    <x v="11"/>
  </r>
  <r>
    <x v="16"/>
    <x v="19"/>
    <x v="7"/>
    <x v="1"/>
    <n v="6.0000000000000002E-5"/>
    <x v="11"/>
  </r>
  <r>
    <x v="16"/>
    <x v="19"/>
    <x v="8"/>
    <x v="1"/>
    <n v="3.0000000000000001E-5"/>
    <x v="11"/>
  </r>
  <r>
    <x v="16"/>
    <x v="19"/>
    <x v="2"/>
    <x v="1"/>
    <n v="0"/>
    <x v="11"/>
  </r>
  <r>
    <x v="16"/>
    <x v="19"/>
    <x v="13"/>
    <x v="1"/>
    <n v="0"/>
    <x v="11"/>
  </r>
  <r>
    <x v="16"/>
    <x v="19"/>
    <x v="14"/>
    <x v="1"/>
    <n v="6.0000000000000002E-5"/>
    <x v="11"/>
  </r>
  <r>
    <x v="16"/>
    <x v="19"/>
    <x v="0"/>
    <x v="1"/>
    <n v="1.5100000000000001E-3"/>
    <x v="11"/>
  </r>
  <r>
    <x v="16"/>
    <x v="20"/>
    <x v="7"/>
    <x v="1"/>
    <n v="6.0000000000000002E-5"/>
    <x v="11"/>
  </r>
  <r>
    <x v="16"/>
    <x v="20"/>
    <x v="8"/>
    <x v="1"/>
    <n v="3.0000000000000001E-5"/>
    <x v="11"/>
  </r>
  <r>
    <x v="16"/>
    <x v="20"/>
    <x v="2"/>
    <x v="1"/>
    <n v="0"/>
    <x v="11"/>
  </r>
  <r>
    <x v="16"/>
    <x v="20"/>
    <x v="13"/>
    <x v="1"/>
    <n v="0"/>
    <x v="11"/>
  </r>
  <r>
    <x v="16"/>
    <x v="20"/>
    <x v="14"/>
    <x v="1"/>
    <n v="6.0000000000000002E-5"/>
    <x v="11"/>
  </r>
  <r>
    <x v="16"/>
    <x v="20"/>
    <x v="0"/>
    <x v="1"/>
    <n v="1.39E-3"/>
    <x v="11"/>
  </r>
  <r>
    <x v="16"/>
    <x v="21"/>
    <x v="1"/>
    <x v="1"/>
    <n v="1.3500000000000001E-3"/>
    <x v="11"/>
  </r>
  <r>
    <x v="16"/>
    <x v="21"/>
    <x v="7"/>
    <x v="1"/>
    <n v="6.0000000000000002E-5"/>
    <x v="11"/>
  </r>
  <r>
    <x v="16"/>
    <x v="21"/>
    <x v="8"/>
    <x v="1"/>
    <n v="3.0000000000000001E-5"/>
    <x v="11"/>
  </r>
  <r>
    <x v="16"/>
    <x v="21"/>
    <x v="2"/>
    <x v="1"/>
    <n v="0"/>
    <x v="11"/>
  </r>
  <r>
    <x v="16"/>
    <x v="21"/>
    <x v="0"/>
    <x v="1"/>
    <n v="1.5100000000000001E-3"/>
    <x v="11"/>
  </r>
  <r>
    <x v="16"/>
    <x v="22"/>
    <x v="7"/>
    <x v="1"/>
    <n v="1.0000000000000001E-5"/>
    <x v="11"/>
  </r>
  <r>
    <x v="16"/>
    <x v="22"/>
    <x v="8"/>
    <x v="1"/>
    <n v="1.0000000000000001E-5"/>
    <x v="11"/>
  </r>
  <r>
    <x v="16"/>
    <x v="22"/>
    <x v="2"/>
    <x v="1"/>
    <n v="0"/>
    <x v="11"/>
  </r>
  <r>
    <x v="16"/>
    <x v="22"/>
    <x v="0"/>
    <x v="1"/>
    <n v="3.6000000000000002E-4"/>
    <x v="11"/>
  </r>
  <r>
    <x v="16"/>
    <x v="23"/>
    <x v="7"/>
    <x v="1"/>
    <n v="6.0000000000000002E-5"/>
    <x v="11"/>
  </r>
  <r>
    <x v="16"/>
    <x v="23"/>
    <x v="8"/>
    <x v="1"/>
    <n v="3.0000000000000001E-5"/>
    <x v="11"/>
  </r>
  <r>
    <x v="16"/>
    <x v="23"/>
    <x v="2"/>
    <x v="1"/>
    <n v="0"/>
    <x v="11"/>
  </r>
  <r>
    <x v="16"/>
    <x v="23"/>
    <x v="0"/>
    <x v="1"/>
    <n v="1.39E-3"/>
    <x v="11"/>
  </r>
  <r>
    <x v="16"/>
    <x v="24"/>
    <x v="0"/>
    <x v="1"/>
    <n v="0"/>
    <x v="11"/>
  </r>
  <r>
    <x v="16"/>
    <x v="25"/>
    <x v="7"/>
    <x v="1"/>
    <n v="6.0000000000000002E-5"/>
    <x v="11"/>
  </r>
  <r>
    <x v="16"/>
    <x v="25"/>
    <x v="8"/>
    <x v="1"/>
    <n v="3.0000000000000001E-5"/>
    <x v="11"/>
  </r>
  <r>
    <x v="16"/>
    <x v="25"/>
    <x v="2"/>
    <x v="1"/>
    <n v="0"/>
    <x v="11"/>
  </r>
  <r>
    <x v="16"/>
    <x v="25"/>
    <x v="15"/>
    <x v="1"/>
    <n v="0"/>
    <x v="11"/>
  </r>
  <r>
    <x v="16"/>
    <x v="25"/>
    <x v="0"/>
    <x v="1"/>
    <n v="1.39E-3"/>
    <x v="11"/>
  </r>
  <r>
    <x v="16"/>
    <x v="25"/>
    <x v="14"/>
    <x v="1"/>
    <n v="6.0000000000000002E-5"/>
    <x v="11"/>
  </r>
  <r>
    <x v="16"/>
    <x v="26"/>
    <x v="1"/>
    <x v="1"/>
    <n v="1.3500000000000001E-3"/>
    <x v="11"/>
  </r>
  <r>
    <x v="16"/>
    <x v="26"/>
    <x v="7"/>
    <x v="1"/>
    <n v="6.0000000000000002E-5"/>
    <x v="11"/>
  </r>
  <r>
    <x v="16"/>
    <x v="26"/>
    <x v="8"/>
    <x v="1"/>
    <n v="3.0000000000000001E-5"/>
    <x v="11"/>
  </r>
  <r>
    <x v="16"/>
    <x v="26"/>
    <x v="2"/>
    <x v="1"/>
    <n v="0"/>
    <x v="11"/>
  </r>
  <r>
    <x v="16"/>
    <x v="26"/>
    <x v="15"/>
    <x v="1"/>
    <n v="0"/>
    <x v="11"/>
  </r>
  <r>
    <x v="16"/>
    <x v="26"/>
    <x v="0"/>
    <x v="1"/>
    <n v="1.5100000000000001E-3"/>
    <x v="11"/>
  </r>
  <r>
    <x v="16"/>
    <x v="26"/>
    <x v="14"/>
    <x v="1"/>
    <n v="6.0000000000000002E-5"/>
    <x v="11"/>
  </r>
  <r>
    <x v="16"/>
    <x v="27"/>
    <x v="0"/>
    <x v="1"/>
    <n v="4.0000000000000003E-5"/>
    <x v="11"/>
  </r>
  <r>
    <x v="16"/>
    <x v="28"/>
    <x v="0"/>
    <x v="1"/>
    <n v="0"/>
    <x v="11"/>
  </r>
  <r>
    <x v="16"/>
    <x v="29"/>
    <x v="7"/>
    <x v="1"/>
    <n v="6.0000000000000002E-5"/>
    <x v="11"/>
  </r>
  <r>
    <x v="16"/>
    <x v="29"/>
    <x v="8"/>
    <x v="1"/>
    <n v="3.0000000000000001E-5"/>
    <x v="11"/>
  </r>
  <r>
    <x v="16"/>
    <x v="29"/>
    <x v="16"/>
    <x v="1"/>
    <n v="0"/>
    <x v="11"/>
  </r>
  <r>
    <x v="16"/>
    <x v="29"/>
    <x v="17"/>
    <x v="1"/>
    <n v="0"/>
    <x v="11"/>
  </r>
  <r>
    <x v="16"/>
    <x v="29"/>
    <x v="18"/>
    <x v="1"/>
    <n v="0"/>
    <x v="11"/>
  </r>
  <r>
    <x v="16"/>
    <x v="29"/>
    <x v="2"/>
    <x v="1"/>
    <n v="0"/>
    <x v="11"/>
  </r>
  <r>
    <x v="16"/>
    <x v="29"/>
    <x v="15"/>
    <x v="1"/>
    <n v="0"/>
    <x v="11"/>
  </r>
  <r>
    <x v="16"/>
    <x v="29"/>
    <x v="0"/>
    <x v="1"/>
    <n v="1.39E-3"/>
    <x v="11"/>
  </r>
  <r>
    <x v="16"/>
    <x v="30"/>
    <x v="0"/>
    <x v="1"/>
    <n v="6.0000000000000002E-5"/>
    <x v="11"/>
  </r>
  <r>
    <x v="16"/>
    <x v="31"/>
    <x v="7"/>
    <x v="1"/>
    <n v="6.0000000000000002E-5"/>
    <x v="11"/>
  </r>
  <r>
    <x v="16"/>
    <x v="31"/>
    <x v="8"/>
    <x v="1"/>
    <n v="3.0000000000000001E-5"/>
    <x v="11"/>
  </r>
  <r>
    <x v="16"/>
    <x v="31"/>
    <x v="16"/>
    <x v="1"/>
    <n v="0"/>
    <x v="11"/>
  </r>
  <r>
    <x v="16"/>
    <x v="31"/>
    <x v="17"/>
    <x v="1"/>
    <n v="0"/>
    <x v="11"/>
  </r>
  <r>
    <x v="16"/>
    <x v="31"/>
    <x v="18"/>
    <x v="1"/>
    <n v="0"/>
    <x v="11"/>
  </r>
  <r>
    <x v="16"/>
    <x v="31"/>
    <x v="2"/>
    <x v="1"/>
    <n v="0"/>
    <x v="11"/>
  </r>
  <r>
    <x v="16"/>
    <x v="31"/>
    <x v="15"/>
    <x v="1"/>
    <n v="0"/>
    <x v="11"/>
  </r>
  <r>
    <x v="16"/>
    <x v="31"/>
    <x v="0"/>
    <x v="1"/>
    <n v="1.39E-3"/>
    <x v="11"/>
  </r>
  <r>
    <x v="16"/>
    <x v="32"/>
    <x v="0"/>
    <x v="1"/>
    <n v="2.5000000000000001E-2"/>
    <x v="11"/>
  </r>
  <r>
    <x v="17"/>
    <x v="34"/>
    <x v="46"/>
    <x v="1"/>
    <n v="3.3E-4"/>
    <x v="11"/>
  </r>
  <r>
    <x v="17"/>
    <x v="34"/>
    <x v="2"/>
    <x v="1"/>
    <n v="0"/>
    <x v="11"/>
  </r>
  <r>
    <x v="17"/>
    <x v="34"/>
    <x v="0"/>
    <x v="1"/>
    <n v="3.6999999999999999E-4"/>
    <x v="11"/>
  </r>
  <r>
    <x v="17"/>
    <x v="33"/>
    <x v="47"/>
    <x v="1"/>
    <n v="3.4000000000000002E-4"/>
    <x v="11"/>
  </r>
  <r>
    <x v="17"/>
    <x v="33"/>
    <x v="0"/>
    <x v="1"/>
    <n v="3.8000000000000002E-4"/>
    <x v="11"/>
  </r>
  <r>
    <x v="17"/>
    <x v="16"/>
    <x v="46"/>
    <x v="1"/>
    <n v="2.9999999999999997E-4"/>
    <x v="11"/>
  </r>
  <r>
    <x v="17"/>
    <x v="16"/>
    <x v="2"/>
    <x v="1"/>
    <n v="0"/>
    <x v="11"/>
  </r>
  <r>
    <x v="17"/>
    <x v="16"/>
    <x v="0"/>
    <x v="1"/>
    <n v="3.3E-4"/>
    <x v="11"/>
  </r>
  <r>
    <x v="17"/>
    <x v="17"/>
    <x v="46"/>
    <x v="1"/>
    <n v="2.9999999999999997E-4"/>
    <x v="11"/>
  </r>
  <r>
    <x v="17"/>
    <x v="17"/>
    <x v="2"/>
    <x v="1"/>
    <n v="0"/>
    <x v="11"/>
  </r>
  <r>
    <x v="17"/>
    <x v="17"/>
    <x v="0"/>
    <x v="1"/>
    <n v="3.3E-4"/>
    <x v="11"/>
  </r>
  <r>
    <x v="17"/>
    <x v="35"/>
    <x v="46"/>
    <x v="1"/>
    <n v="2.9999999999999997E-4"/>
    <x v="11"/>
  </r>
  <r>
    <x v="17"/>
    <x v="35"/>
    <x v="2"/>
    <x v="1"/>
    <n v="0"/>
    <x v="11"/>
  </r>
  <r>
    <x v="17"/>
    <x v="35"/>
    <x v="0"/>
    <x v="1"/>
    <n v="3.3E-4"/>
    <x v="11"/>
  </r>
  <r>
    <x v="17"/>
    <x v="20"/>
    <x v="46"/>
    <x v="1"/>
    <n v="2.9999999999999997E-4"/>
    <x v="11"/>
  </r>
  <r>
    <x v="17"/>
    <x v="20"/>
    <x v="2"/>
    <x v="1"/>
    <n v="0"/>
    <x v="11"/>
  </r>
  <r>
    <x v="17"/>
    <x v="20"/>
    <x v="0"/>
    <x v="1"/>
    <n v="3.3E-4"/>
    <x v="11"/>
  </r>
  <r>
    <x v="17"/>
    <x v="36"/>
    <x v="46"/>
    <x v="1"/>
    <n v="2.9999999999999997E-4"/>
    <x v="11"/>
  </r>
  <r>
    <x v="17"/>
    <x v="36"/>
    <x v="2"/>
    <x v="1"/>
    <n v="0"/>
    <x v="11"/>
  </r>
  <r>
    <x v="17"/>
    <x v="36"/>
    <x v="0"/>
    <x v="1"/>
    <n v="3.3E-4"/>
    <x v="11"/>
  </r>
  <r>
    <x v="17"/>
    <x v="24"/>
    <x v="0"/>
    <x v="1"/>
    <n v="0"/>
    <x v="11"/>
  </r>
  <r>
    <x v="17"/>
    <x v="40"/>
    <x v="0"/>
    <x v="1"/>
    <n v="3.7929999999999998E-2"/>
    <x v="11"/>
  </r>
  <r>
    <x v="17"/>
    <x v="40"/>
    <x v="35"/>
    <x v="1"/>
    <n v="2.53E-2"/>
    <x v="11"/>
  </r>
  <r>
    <x v="17"/>
    <x v="40"/>
    <x v="36"/>
    <x v="1"/>
    <n v="1.8970000000000001E-2"/>
    <x v="11"/>
  </r>
  <r>
    <x v="17"/>
    <x v="40"/>
    <x v="48"/>
    <x v="1"/>
    <n v="5.6899999999999997E-3"/>
    <x v="11"/>
  </r>
  <r>
    <x v="17"/>
    <x v="40"/>
    <x v="49"/>
    <x v="1"/>
    <n v="1.14E-3"/>
    <x v="11"/>
  </r>
  <r>
    <x v="17"/>
    <x v="40"/>
    <x v="50"/>
    <x v="1"/>
    <n v="1.1199999999999999E-3"/>
    <x v="11"/>
  </r>
  <r>
    <x v="17"/>
    <x v="40"/>
    <x v="51"/>
    <x v="1"/>
    <n v="8.0000000000000007E-5"/>
    <x v="11"/>
  </r>
  <r>
    <x v="17"/>
    <x v="37"/>
    <x v="16"/>
    <x v="1"/>
    <n v="0"/>
    <x v="11"/>
  </r>
  <r>
    <x v="17"/>
    <x v="37"/>
    <x v="46"/>
    <x v="1"/>
    <n v="2.7E-4"/>
    <x v="11"/>
  </r>
  <r>
    <x v="17"/>
    <x v="37"/>
    <x v="2"/>
    <x v="1"/>
    <n v="0"/>
    <x v="11"/>
  </r>
  <r>
    <x v="17"/>
    <x v="37"/>
    <x v="0"/>
    <x v="1"/>
    <n v="2.9E-4"/>
    <x v="11"/>
  </r>
  <r>
    <x v="17"/>
    <x v="27"/>
    <x v="0"/>
    <x v="1"/>
    <n v="2.9E-4"/>
    <x v="11"/>
  </r>
  <r>
    <x v="17"/>
    <x v="38"/>
    <x v="16"/>
    <x v="1"/>
    <n v="0"/>
    <x v="11"/>
  </r>
  <r>
    <x v="17"/>
    <x v="38"/>
    <x v="46"/>
    <x v="1"/>
    <n v="2.7E-4"/>
    <x v="11"/>
  </r>
  <r>
    <x v="17"/>
    <x v="38"/>
    <x v="2"/>
    <x v="1"/>
    <n v="0"/>
    <x v="11"/>
  </r>
  <r>
    <x v="17"/>
    <x v="38"/>
    <x v="0"/>
    <x v="1"/>
    <n v="2.9E-4"/>
    <x v="11"/>
  </r>
  <r>
    <x v="17"/>
    <x v="49"/>
    <x v="0"/>
    <x v="1"/>
    <n v="3.7929999999999998E-2"/>
    <x v="11"/>
  </r>
  <r>
    <x v="17"/>
    <x v="49"/>
    <x v="52"/>
    <x v="1"/>
    <n v="1.7510000000000001E-2"/>
    <x v="11"/>
  </r>
  <r>
    <x v="17"/>
    <x v="49"/>
    <x v="53"/>
    <x v="1"/>
    <n v="2.334E-2"/>
    <x v="11"/>
  </r>
  <r>
    <x v="18"/>
    <x v="50"/>
    <x v="0"/>
    <x v="1"/>
    <n v="3.0200000000000001E-3"/>
    <x v="11"/>
  </r>
  <r>
    <x v="19"/>
    <x v="34"/>
    <x v="0"/>
    <x v="1"/>
    <n v="0"/>
    <x v="11"/>
  </r>
  <r>
    <x v="19"/>
    <x v="33"/>
    <x v="0"/>
    <x v="1"/>
    <n v="0"/>
    <x v="11"/>
  </r>
  <r>
    <x v="19"/>
    <x v="16"/>
    <x v="0"/>
    <x v="1"/>
    <n v="0"/>
    <x v="11"/>
  </r>
  <r>
    <x v="19"/>
    <x v="17"/>
    <x v="0"/>
    <x v="1"/>
    <n v="0"/>
    <x v="11"/>
  </r>
  <r>
    <x v="19"/>
    <x v="35"/>
    <x v="0"/>
    <x v="1"/>
    <n v="0"/>
    <x v="11"/>
  </r>
  <r>
    <x v="19"/>
    <x v="20"/>
    <x v="0"/>
    <x v="1"/>
    <n v="0"/>
    <x v="11"/>
  </r>
  <r>
    <x v="19"/>
    <x v="36"/>
    <x v="0"/>
    <x v="1"/>
    <n v="0"/>
    <x v="11"/>
  </r>
  <r>
    <x v="19"/>
    <x v="24"/>
    <x v="0"/>
    <x v="1"/>
    <n v="0"/>
    <x v="11"/>
  </r>
  <r>
    <x v="19"/>
    <x v="41"/>
    <x v="29"/>
    <x v="1"/>
    <n v="8.2699999999999996E-3"/>
    <x v="11"/>
  </r>
  <r>
    <x v="19"/>
    <x v="41"/>
    <x v="30"/>
    <x v="1"/>
    <n v="8.2699999999999996E-3"/>
    <x v="11"/>
  </r>
  <r>
    <x v="19"/>
    <x v="41"/>
    <x v="31"/>
    <x v="1"/>
    <n v="1.83E-3"/>
    <x v="11"/>
  </r>
  <r>
    <x v="19"/>
    <x v="41"/>
    <x v="32"/>
    <x v="1"/>
    <n v="1.83E-3"/>
    <x v="11"/>
  </r>
  <r>
    <x v="19"/>
    <x v="41"/>
    <x v="33"/>
    <x v="1"/>
    <n v="1.72E-3"/>
    <x v="11"/>
  </r>
  <r>
    <x v="19"/>
    <x v="41"/>
    <x v="34"/>
    <x v="1"/>
    <n v="1.6199999999999999E-3"/>
    <x v="11"/>
  </r>
  <r>
    <x v="19"/>
    <x v="41"/>
    <x v="0"/>
    <x v="1"/>
    <n v="1.6899999999999998E-2"/>
    <x v="11"/>
  </r>
  <r>
    <x v="19"/>
    <x v="42"/>
    <x v="29"/>
    <x v="1"/>
    <n v="8.2699999999999996E-3"/>
    <x v="11"/>
  </r>
  <r>
    <x v="19"/>
    <x v="42"/>
    <x v="30"/>
    <x v="1"/>
    <n v="8.2699999999999996E-3"/>
    <x v="11"/>
  </r>
  <r>
    <x v="19"/>
    <x v="42"/>
    <x v="31"/>
    <x v="1"/>
    <n v="1.83E-3"/>
    <x v="11"/>
  </r>
  <r>
    <x v="19"/>
    <x v="42"/>
    <x v="32"/>
    <x v="1"/>
    <n v="1.83E-3"/>
    <x v="11"/>
  </r>
  <r>
    <x v="19"/>
    <x v="42"/>
    <x v="33"/>
    <x v="1"/>
    <n v="1.72E-3"/>
    <x v="11"/>
  </r>
  <r>
    <x v="19"/>
    <x v="42"/>
    <x v="34"/>
    <x v="1"/>
    <n v="1.6199999999999999E-3"/>
    <x v="11"/>
  </r>
  <r>
    <x v="19"/>
    <x v="42"/>
    <x v="0"/>
    <x v="1"/>
    <n v="1.6899999999999998E-2"/>
    <x v="11"/>
  </r>
  <r>
    <x v="19"/>
    <x v="43"/>
    <x v="29"/>
    <x v="1"/>
    <n v="8.2699999999999996E-3"/>
    <x v="11"/>
  </r>
  <r>
    <x v="19"/>
    <x v="43"/>
    <x v="30"/>
    <x v="1"/>
    <n v="8.2699999999999996E-3"/>
    <x v="11"/>
  </r>
  <r>
    <x v="19"/>
    <x v="43"/>
    <x v="31"/>
    <x v="1"/>
    <n v="1.83E-3"/>
    <x v="11"/>
  </r>
  <r>
    <x v="19"/>
    <x v="43"/>
    <x v="32"/>
    <x v="1"/>
    <n v="1.83E-3"/>
    <x v="11"/>
  </r>
  <r>
    <x v="19"/>
    <x v="43"/>
    <x v="33"/>
    <x v="1"/>
    <n v="1.72E-3"/>
    <x v="11"/>
  </r>
  <r>
    <x v="19"/>
    <x v="43"/>
    <x v="34"/>
    <x v="1"/>
    <n v="1.6199999999999999E-3"/>
    <x v="11"/>
  </r>
  <r>
    <x v="19"/>
    <x v="43"/>
    <x v="0"/>
    <x v="1"/>
    <n v="1.6899999999999998E-2"/>
    <x v="11"/>
  </r>
  <r>
    <x v="19"/>
    <x v="0"/>
    <x v="35"/>
    <x v="1"/>
    <n v="4.8999999999999998E-4"/>
    <x v="11"/>
  </r>
  <r>
    <x v="19"/>
    <x v="0"/>
    <x v="36"/>
    <x v="1"/>
    <n v="1.1E-4"/>
    <x v="11"/>
  </r>
  <r>
    <x v="19"/>
    <x v="0"/>
    <x v="37"/>
    <x v="1"/>
    <n v="1E-4"/>
    <x v="11"/>
  </r>
  <r>
    <x v="19"/>
    <x v="0"/>
    <x v="0"/>
    <x v="1"/>
    <n v="1E-3"/>
    <x v="11"/>
  </r>
  <r>
    <x v="19"/>
    <x v="1"/>
    <x v="35"/>
    <x v="1"/>
    <n v="4.8999999999999998E-4"/>
    <x v="11"/>
  </r>
  <r>
    <x v="19"/>
    <x v="1"/>
    <x v="36"/>
    <x v="1"/>
    <n v="1.1E-4"/>
    <x v="11"/>
  </r>
  <r>
    <x v="19"/>
    <x v="1"/>
    <x v="37"/>
    <x v="1"/>
    <n v="1E-4"/>
    <x v="11"/>
  </r>
  <r>
    <x v="19"/>
    <x v="1"/>
    <x v="0"/>
    <x v="1"/>
    <n v="1E-3"/>
    <x v="11"/>
  </r>
  <r>
    <x v="19"/>
    <x v="2"/>
    <x v="38"/>
    <x v="1"/>
    <n v="4.0500000000000001E-2"/>
    <x v="11"/>
  </r>
  <r>
    <x v="19"/>
    <x v="2"/>
    <x v="39"/>
    <x v="1"/>
    <n v="2.2950000000000002E-2"/>
    <x v="11"/>
  </r>
  <r>
    <x v="19"/>
    <x v="2"/>
    <x v="40"/>
    <x v="1"/>
    <n v="8.0999999999999996E-3"/>
    <x v="11"/>
  </r>
  <r>
    <x v="19"/>
    <x v="2"/>
    <x v="0"/>
    <x v="1"/>
    <n v="0.13500000000000001"/>
    <x v="11"/>
  </r>
  <r>
    <x v="19"/>
    <x v="3"/>
    <x v="29"/>
    <x v="1"/>
    <n v="4.8999999999999998E-4"/>
    <x v="11"/>
  </r>
  <r>
    <x v="19"/>
    <x v="3"/>
    <x v="30"/>
    <x v="1"/>
    <n v="4.8999999999999998E-4"/>
    <x v="11"/>
  </r>
  <r>
    <x v="19"/>
    <x v="3"/>
    <x v="31"/>
    <x v="1"/>
    <n v="1.1E-4"/>
    <x v="11"/>
  </r>
  <r>
    <x v="19"/>
    <x v="3"/>
    <x v="32"/>
    <x v="1"/>
    <n v="1.1E-4"/>
    <x v="11"/>
  </r>
  <r>
    <x v="19"/>
    <x v="3"/>
    <x v="33"/>
    <x v="1"/>
    <n v="1E-4"/>
    <x v="11"/>
  </r>
  <r>
    <x v="19"/>
    <x v="3"/>
    <x v="34"/>
    <x v="1"/>
    <n v="1E-4"/>
    <x v="11"/>
  </r>
  <r>
    <x v="19"/>
    <x v="3"/>
    <x v="0"/>
    <x v="1"/>
    <n v="1E-3"/>
    <x v="11"/>
  </r>
  <r>
    <x v="19"/>
    <x v="4"/>
    <x v="29"/>
    <x v="1"/>
    <n v="4.8999999999999998E-4"/>
    <x v="11"/>
  </r>
  <r>
    <x v="19"/>
    <x v="4"/>
    <x v="30"/>
    <x v="1"/>
    <n v="4.8999999999999998E-4"/>
    <x v="11"/>
  </r>
  <r>
    <x v="19"/>
    <x v="4"/>
    <x v="31"/>
    <x v="1"/>
    <n v="1.1E-4"/>
    <x v="11"/>
  </r>
  <r>
    <x v="19"/>
    <x v="4"/>
    <x v="32"/>
    <x v="1"/>
    <n v="1.1E-4"/>
    <x v="11"/>
  </r>
  <r>
    <x v="19"/>
    <x v="4"/>
    <x v="33"/>
    <x v="1"/>
    <n v="1E-4"/>
    <x v="11"/>
  </r>
  <r>
    <x v="19"/>
    <x v="4"/>
    <x v="34"/>
    <x v="1"/>
    <n v="1E-4"/>
    <x v="11"/>
  </r>
  <r>
    <x v="19"/>
    <x v="4"/>
    <x v="0"/>
    <x v="1"/>
    <n v="1E-3"/>
    <x v="11"/>
  </r>
  <r>
    <x v="19"/>
    <x v="5"/>
    <x v="41"/>
    <x v="1"/>
    <n v="1.6199999999999999E-3"/>
    <x v="11"/>
  </r>
  <r>
    <x v="19"/>
    <x v="5"/>
    <x v="42"/>
    <x v="1"/>
    <n v="3.6000000000000002E-4"/>
    <x v="11"/>
  </r>
  <r>
    <x v="19"/>
    <x v="5"/>
    <x v="43"/>
    <x v="1"/>
    <n v="3.4000000000000002E-4"/>
    <x v="11"/>
  </r>
  <r>
    <x v="19"/>
    <x v="5"/>
    <x v="0"/>
    <x v="1"/>
    <n v="3.3E-3"/>
    <x v="11"/>
  </r>
  <r>
    <x v="20"/>
    <x v="34"/>
    <x v="46"/>
    <x v="1"/>
    <n v="3.0000000000000001E-5"/>
    <x v="11"/>
  </r>
  <r>
    <x v="20"/>
    <x v="34"/>
    <x v="0"/>
    <x v="1"/>
    <n v="3.0000000000000001E-5"/>
    <x v="11"/>
  </r>
  <r>
    <x v="20"/>
    <x v="33"/>
    <x v="47"/>
    <x v="1"/>
    <n v="1.2E-4"/>
    <x v="11"/>
  </r>
  <r>
    <x v="20"/>
    <x v="33"/>
    <x v="0"/>
    <x v="1"/>
    <n v="1.2999999999999999E-4"/>
    <x v="11"/>
  </r>
  <r>
    <x v="20"/>
    <x v="16"/>
    <x v="46"/>
    <x v="1"/>
    <n v="2.0000000000000002E-5"/>
    <x v="11"/>
  </r>
  <r>
    <x v="20"/>
    <x v="16"/>
    <x v="0"/>
    <x v="1"/>
    <n v="2.0000000000000002E-5"/>
    <x v="11"/>
  </r>
  <r>
    <x v="20"/>
    <x v="17"/>
    <x v="46"/>
    <x v="1"/>
    <n v="2.0000000000000002E-5"/>
    <x v="11"/>
  </r>
  <r>
    <x v="20"/>
    <x v="17"/>
    <x v="0"/>
    <x v="1"/>
    <n v="2.0000000000000002E-5"/>
    <x v="11"/>
  </r>
  <r>
    <x v="20"/>
    <x v="35"/>
    <x v="46"/>
    <x v="1"/>
    <n v="2.0000000000000002E-5"/>
    <x v="11"/>
  </r>
  <r>
    <x v="20"/>
    <x v="35"/>
    <x v="0"/>
    <x v="1"/>
    <n v="2.0000000000000002E-5"/>
    <x v="11"/>
  </r>
  <r>
    <x v="20"/>
    <x v="20"/>
    <x v="46"/>
    <x v="1"/>
    <n v="2.0000000000000002E-5"/>
    <x v="11"/>
  </r>
  <r>
    <x v="20"/>
    <x v="20"/>
    <x v="0"/>
    <x v="1"/>
    <n v="2.0000000000000002E-5"/>
    <x v="11"/>
  </r>
  <r>
    <x v="20"/>
    <x v="36"/>
    <x v="46"/>
    <x v="1"/>
    <n v="2.0000000000000002E-5"/>
    <x v="11"/>
  </r>
  <r>
    <x v="20"/>
    <x v="36"/>
    <x v="0"/>
    <x v="1"/>
    <n v="2.0000000000000002E-5"/>
    <x v="11"/>
  </r>
  <r>
    <x v="20"/>
    <x v="24"/>
    <x v="0"/>
    <x v="1"/>
    <n v="0"/>
    <x v="11"/>
  </r>
  <r>
    <x v="20"/>
    <x v="40"/>
    <x v="0"/>
    <x v="1"/>
    <n v="2.7820000000000001E-2"/>
    <x v="11"/>
  </r>
  <r>
    <x v="20"/>
    <x v="40"/>
    <x v="35"/>
    <x v="1"/>
    <n v="1.856E-2"/>
    <x v="11"/>
  </r>
  <r>
    <x v="20"/>
    <x v="40"/>
    <x v="36"/>
    <x v="1"/>
    <n v="1.391E-2"/>
    <x v="11"/>
  </r>
  <r>
    <x v="20"/>
    <x v="40"/>
    <x v="48"/>
    <x v="1"/>
    <n v="4.1700000000000001E-3"/>
    <x v="11"/>
  </r>
  <r>
    <x v="20"/>
    <x v="40"/>
    <x v="49"/>
    <x v="1"/>
    <n v="8.3000000000000001E-4"/>
    <x v="11"/>
  </r>
  <r>
    <x v="20"/>
    <x v="40"/>
    <x v="50"/>
    <x v="1"/>
    <n v="8.1999999999999998E-4"/>
    <x v="11"/>
  </r>
  <r>
    <x v="20"/>
    <x v="40"/>
    <x v="51"/>
    <x v="1"/>
    <n v="6.0000000000000002E-5"/>
    <x v="11"/>
  </r>
  <r>
    <x v="20"/>
    <x v="37"/>
    <x v="46"/>
    <x v="1"/>
    <n v="3.0000000000000001E-5"/>
    <x v="11"/>
  </r>
  <r>
    <x v="20"/>
    <x v="37"/>
    <x v="0"/>
    <x v="1"/>
    <n v="3.0000000000000001E-5"/>
    <x v="11"/>
  </r>
  <r>
    <x v="20"/>
    <x v="38"/>
    <x v="46"/>
    <x v="1"/>
    <n v="2.0000000000000002E-5"/>
    <x v="11"/>
  </r>
  <r>
    <x v="20"/>
    <x v="38"/>
    <x v="0"/>
    <x v="1"/>
    <n v="2.0000000000000002E-5"/>
    <x v="11"/>
  </r>
  <r>
    <x v="20"/>
    <x v="49"/>
    <x v="0"/>
    <x v="1"/>
    <n v="7.4400000000000004E-3"/>
    <x v="11"/>
  </r>
  <r>
    <x v="20"/>
    <x v="49"/>
    <x v="54"/>
    <x v="1"/>
    <n v="4.5799999999999999E-3"/>
    <x v="11"/>
  </r>
  <r>
    <x v="20"/>
    <x v="49"/>
    <x v="53"/>
    <x v="1"/>
    <n v="4.5799999999999999E-3"/>
    <x v="11"/>
  </r>
  <r>
    <x v="20"/>
    <x v="51"/>
    <x v="0"/>
    <x v="1"/>
    <n v="7.4400000000000004E-3"/>
    <x v="11"/>
  </r>
  <r>
    <x v="20"/>
    <x v="51"/>
    <x v="55"/>
    <x v="1"/>
    <n v="4.5799999999999999E-3"/>
    <x v="11"/>
  </r>
  <r>
    <x v="20"/>
    <x v="41"/>
    <x v="35"/>
    <x v="1"/>
    <n v="2.0500000000000001E-2"/>
    <x v="11"/>
  </r>
  <r>
    <x v="20"/>
    <x v="41"/>
    <x v="36"/>
    <x v="1"/>
    <n v="9.2499999999999995E-3"/>
    <x v="11"/>
  </r>
  <r>
    <x v="20"/>
    <x v="41"/>
    <x v="48"/>
    <x v="1"/>
    <n v="9.2499999999999995E-3"/>
    <x v="11"/>
  </r>
  <r>
    <x v="20"/>
    <x v="41"/>
    <x v="56"/>
    <x v="1"/>
    <n v="0"/>
    <x v="11"/>
  </r>
  <r>
    <x v="20"/>
    <x v="41"/>
    <x v="49"/>
    <x v="1"/>
    <n v="6.4999999999999997E-4"/>
    <x v="11"/>
  </r>
  <r>
    <x v="20"/>
    <x v="41"/>
    <x v="50"/>
    <x v="1"/>
    <n v="6.2E-4"/>
    <x v="11"/>
  </r>
  <r>
    <x v="20"/>
    <x v="41"/>
    <x v="51"/>
    <x v="1"/>
    <n v="5.8E-4"/>
    <x v="11"/>
  </r>
  <r>
    <x v="20"/>
    <x v="41"/>
    <x v="0"/>
    <x v="1"/>
    <n v="3.6220000000000002E-2"/>
    <x v="11"/>
  </r>
  <r>
    <x v="20"/>
    <x v="42"/>
    <x v="35"/>
    <x v="1"/>
    <n v="1.5440000000000001E-2"/>
    <x v="11"/>
  </r>
  <r>
    <x v="20"/>
    <x v="42"/>
    <x v="36"/>
    <x v="1"/>
    <n v="6.9699999999999996E-3"/>
    <x v="11"/>
  </r>
  <r>
    <x v="20"/>
    <x v="42"/>
    <x v="48"/>
    <x v="1"/>
    <n v="6.9699999999999996E-3"/>
    <x v="11"/>
  </r>
  <r>
    <x v="20"/>
    <x v="42"/>
    <x v="56"/>
    <x v="1"/>
    <n v="0"/>
    <x v="11"/>
  </r>
  <r>
    <x v="20"/>
    <x v="42"/>
    <x v="49"/>
    <x v="1"/>
    <n v="4.8999999999999998E-4"/>
    <x v="11"/>
  </r>
  <r>
    <x v="20"/>
    <x v="42"/>
    <x v="50"/>
    <x v="1"/>
    <n v="4.6000000000000001E-4"/>
    <x v="11"/>
  </r>
  <r>
    <x v="20"/>
    <x v="42"/>
    <x v="51"/>
    <x v="1"/>
    <n v="4.4000000000000002E-4"/>
    <x v="11"/>
  </r>
  <r>
    <x v="20"/>
    <x v="42"/>
    <x v="0"/>
    <x v="1"/>
    <n v="2.7279999999999999E-2"/>
    <x v="11"/>
  </r>
  <r>
    <x v="20"/>
    <x v="46"/>
    <x v="0"/>
    <x v="1"/>
    <n v="2.7820000000000001E-2"/>
    <x v="11"/>
  </r>
  <r>
    <x v="20"/>
    <x v="46"/>
    <x v="35"/>
    <x v="1"/>
    <n v="1.856E-2"/>
    <x v="11"/>
  </r>
  <r>
    <x v="20"/>
    <x v="46"/>
    <x v="36"/>
    <x v="1"/>
    <n v="1.391E-2"/>
    <x v="11"/>
  </r>
  <r>
    <x v="20"/>
    <x v="46"/>
    <x v="48"/>
    <x v="1"/>
    <n v="4.1700000000000001E-3"/>
    <x v="11"/>
  </r>
  <r>
    <x v="20"/>
    <x v="46"/>
    <x v="56"/>
    <x v="1"/>
    <n v="0"/>
    <x v="11"/>
  </r>
  <r>
    <x v="20"/>
    <x v="46"/>
    <x v="49"/>
    <x v="1"/>
    <n v="8.3000000000000001E-4"/>
    <x v="11"/>
  </r>
  <r>
    <x v="20"/>
    <x v="46"/>
    <x v="50"/>
    <x v="1"/>
    <n v="8.1999999999999998E-4"/>
    <x v="11"/>
  </r>
  <r>
    <x v="20"/>
    <x v="46"/>
    <x v="51"/>
    <x v="1"/>
    <n v="6.0000000000000002E-5"/>
    <x v="11"/>
  </r>
  <r>
    <x v="20"/>
    <x v="43"/>
    <x v="57"/>
    <x v="1"/>
    <n v="1.387E-2"/>
    <x v="11"/>
  </r>
  <r>
    <x v="20"/>
    <x v="43"/>
    <x v="58"/>
    <x v="1"/>
    <n v="9.3500000000000007E-3"/>
    <x v="11"/>
  </r>
  <r>
    <x v="20"/>
    <x v="43"/>
    <x v="59"/>
    <x v="1"/>
    <n v="2.4299999999999999E-3"/>
    <x v="11"/>
  </r>
  <r>
    <x v="20"/>
    <x v="43"/>
    <x v="60"/>
    <x v="1"/>
    <n v="1.09E-3"/>
    <x v="11"/>
  </r>
  <r>
    <x v="20"/>
    <x v="43"/>
    <x v="61"/>
    <x v="1"/>
    <n v="1.1000000000000001E-3"/>
    <x v="11"/>
  </r>
  <r>
    <x v="20"/>
    <x v="43"/>
    <x v="62"/>
    <x v="1"/>
    <n v="1.3999999999999999E-4"/>
    <x v="11"/>
  </r>
  <r>
    <x v="20"/>
    <x v="43"/>
    <x v="0"/>
    <x v="1"/>
    <n v="3.4669999999999999E-2"/>
    <x v="11"/>
  </r>
  <r>
    <x v="20"/>
    <x v="48"/>
    <x v="0"/>
    <x v="1"/>
    <n v="2.5069999999999999E-2"/>
    <x v="11"/>
  </r>
  <r>
    <x v="20"/>
    <x v="48"/>
    <x v="35"/>
    <x v="1"/>
    <n v="1.6719999999999999E-2"/>
    <x v="11"/>
  </r>
  <r>
    <x v="20"/>
    <x v="48"/>
    <x v="36"/>
    <x v="1"/>
    <n v="1.2529999999999999E-2"/>
    <x v="11"/>
  </r>
  <r>
    <x v="20"/>
    <x v="48"/>
    <x v="48"/>
    <x v="1"/>
    <n v="3.7599999999999999E-3"/>
    <x v="11"/>
  </r>
  <r>
    <x v="20"/>
    <x v="48"/>
    <x v="56"/>
    <x v="1"/>
    <n v="0"/>
    <x v="11"/>
  </r>
  <r>
    <x v="20"/>
    <x v="48"/>
    <x v="49"/>
    <x v="1"/>
    <n v="7.5000000000000002E-4"/>
    <x v="11"/>
  </r>
  <r>
    <x v="20"/>
    <x v="48"/>
    <x v="50"/>
    <x v="1"/>
    <n v="7.3999999999999999E-4"/>
    <x v="11"/>
  </r>
  <r>
    <x v="20"/>
    <x v="48"/>
    <x v="51"/>
    <x v="1"/>
    <n v="5.0000000000000002E-5"/>
    <x v="11"/>
  </r>
  <r>
    <x v="20"/>
    <x v="0"/>
    <x v="57"/>
    <x v="1"/>
    <n v="1.865E-2"/>
    <x v="11"/>
  </r>
  <r>
    <x v="20"/>
    <x v="0"/>
    <x v="58"/>
    <x v="1"/>
    <n v="1.0059999999999999E-2"/>
    <x v="11"/>
  </r>
  <r>
    <x v="20"/>
    <x v="0"/>
    <x v="59"/>
    <x v="1"/>
    <n v="6.6600000000000001E-3"/>
    <x v="11"/>
  </r>
  <r>
    <x v="20"/>
    <x v="0"/>
    <x v="60"/>
    <x v="1"/>
    <n v="1.17E-3"/>
    <x v="11"/>
  </r>
  <r>
    <x v="20"/>
    <x v="0"/>
    <x v="61"/>
    <x v="1"/>
    <n v="1.1800000000000001E-3"/>
    <x v="11"/>
  </r>
  <r>
    <x v="20"/>
    <x v="0"/>
    <x v="62"/>
    <x v="1"/>
    <n v="1.4999999999999999E-4"/>
    <x v="11"/>
  </r>
  <r>
    <x v="20"/>
    <x v="0"/>
    <x v="63"/>
    <x v="1"/>
    <n v="1.4999999999999999E-4"/>
    <x v="11"/>
  </r>
  <r>
    <x v="20"/>
    <x v="0"/>
    <x v="0"/>
    <x v="1"/>
    <n v="3.7310000000000003E-2"/>
    <x v="11"/>
  </r>
  <r>
    <x v="20"/>
    <x v="1"/>
    <x v="57"/>
    <x v="1"/>
    <n v="1.865E-2"/>
    <x v="11"/>
  </r>
  <r>
    <x v="20"/>
    <x v="1"/>
    <x v="58"/>
    <x v="1"/>
    <n v="1.0059999999999999E-2"/>
    <x v="11"/>
  </r>
  <r>
    <x v="20"/>
    <x v="1"/>
    <x v="59"/>
    <x v="1"/>
    <n v="6.6600000000000001E-3"/>
    <x v="11"/>
  </r>
  <r>
    <x v="20"/>
    <x v="1"/>
    <x v="60"/>
    <x v="1"/>
    <n v="1.17E-3"/>
    <x v="11"/>
  </r>
  <r>
    <x v="20"/>
    <x v="1"/>
    <x v="61"/>
    <x v="1"/>
    <n v="1.1800000000000001E-3"/>
    <x v="11"/>
  </r>
  <r>
    <x v="20"/>
    <x v="1"/>
    <x v="62"/>
    <x v="1"/>
    <n v="1.4999999999999999E-4"/>
    <x v="11"/>
  </r>
  <r>
    <x v="20"/>
    <x v="1"/>
    <x v="63"/>
    <x v="1"/>
    <n v="1.4999999999999999E-4"/>
    <x v="11"/>
  </r>
  <r>
    <x v="20"/>
    <x v="1"/>
    <x v="0"/>
    <x v="1"/>
    <n v="3.7310000000000003E-2"/>
    <x v="11"/>
  </r>
  <r>
    <x v="20"/>
    <x v="3"/>
    <x v="29"/>
    <x v="1"/>
    <n v="3.9759999999999997E-2"/>
    <x v="11"/>
  </r>
  <r>
    <x v="20"/>
    <x v="3"/>
    <x v="30"/>
    <x v="1"/>
    <n v="3.1809999999999998E-2"/>
    <x v="11"/>
  </r>
  <r>
    <x v="20"/>
    <x v="3"/>
    <x v="31"/>
    <x v="1"/>
    <n v="2.5100000000000001E-3"/>
    <x v="11"/>
  </r>
  <r>
    <x v="20"/>
    <x v="3"/>
    <x v="32"/>
    <x v="1"/>
    <n v="2.1700000000000001E-3"/>
    <x v="11"/>
  </r>
  <r>
    <x v="20"/>
    <x v="3"/>
    <x v="33"/>
    <x v="1"/>
    <n v="4.0000000000000002E-4"/>
    <x v="11"/>
  </r>
  <r>
    <x v="20"/>
    <x v="3"/>
    <x v="34"/>
    <x v="1"/>
    <n v="4.2999999999999999E-4"/>
    <x v="11"/>
  </r>
  <r>
    <x v="20"/>
    <x v="3"/>
    <x v="64"/>
    <x v="1"/>
    <n v="4.2999999999999999E-4"/>
    <x v="11"/>
  </r>
  <r>
    <x v="20"/>
    <x v="3"/>
    <x v="65"/>
    <x v="1"/>
    <n v="4.2999999999999999E-4"/>
    <x v="11"/>
  </r>
  <r>
    <x v="20"/>
    <x v="3"/>
    <x v="0"/>
    <x v="1"/>
    <n v="3.9759999999999997E-2"/>
    <x v="11"/>
  </r>
  <r>
    <x v="20"/>
    <x v="4"/>
    <x v="29"/>
    <x v="1"/>
    <n v="3.9759999999999997E-2"/>
    <x v="11"/>
  </r>
  <r>
    <x v="20"/>
    <x v="4"/>
    <x v="30"/>
    <x v="1"/>
    <n v="3.1809999999999998E-2"/>
    <x v="11"/>
  </r>
  <r>
    <x v="20"/>
    <x v="4"/>
    <x v="31"/>
    <x v="1"/>
    <n v="2.5100000000000001E-3"/>
    <x v="11"/>
  </r>
  <r>
    <x v="20"/>
    <x v="4"/>
    <x v="32"/>
    <x v="1"/>
    <n v="2.1700000000000001E-3"/>
    <x v="11"/>
  </r>
  <r>
    <x v="20"/>
    <x v="4"/>
    <x v="33"/>
    <x v="1"/>
    <n v="4.0000000000000002E-4"/>
    <x v="11"/>
  </r>
  <r>
    <x v="20"/>
    <x v="4"/>
    <x v="34"/>
    <x v="1"/>
    <n v="4.2999999999999999E-4"/>
    <x v="11"/>
  </r>
  <r>
    <x v="20"/>
    <x v="4"/>
    <x v="64"/>
    <x v="1"/>
    <n v="4.2999999999999999E-4"/>
    <x v="11"/>
  </r>
  <r>
    <x v="20"/>
    <x v="4"/>
    <x v="65"/>
    <x v="1"/>
    <n v="4.2999999999999999E-4"/>
    <x v="11"/>
  </r>
  <r>
    <x v="20"/>
    <x v="4"/>
    <x v="0"/>
    <x v="1"/>
    <n v="3.9759999999999997E-2"/>
    <x v="11"/>
  </r>
  <r>
    <x v="21"/>
    <x v="52"/>
    <x v="66"/>
    <x v="2"/>
    <n v="0"/>
    <x v="11"/>
  </r>
  <r>
    <x v="21"/>
    <x v="52"/>
    <x v="0"/>
    <x v="2"/>
    <n v="0"/>
    <x v="11"/>
  </r>
  <r>
    <x v="21"/>
    <x v="53"/>
    <x v="67"/>
    <x v="3"/>
    <n v="0"/>
    <x v="11"/>
  </r>
  <r>
    <x v="21"/>
    <x v="53"/>
    <x v="68"/>
    <x v="3"/>
    <n v="0"/>
    <x v="11"/>
  </r>
  <r>
    <x v="21"/>
    <x v="53"/>
    <x v="0"/>
    <x v="3"/>
    <n v="0"/>
    <x v="11"/>
  </r>
  <r>
    <x v="21"/>
    <x v="54"/>
    <x v="67"/>
    <x v="3"/>
    <n v="0"/>
    <x v="11"/>
  </r>
  <r>
    <x v="21"/>
    <x v="54"/>
    <x v="68"/>
    <x v="3"/>
    <n v="0"/>
    <x v="11"/>
  </r>
  <r>
    <x v="21"/>
    <x v="54"/>
    <x v="0"/>
    <x v="3"/>
    <n v="0"/>
    <x v="11"/>
  </r>
  <r>
    <x v="21"/>
    <x v="55"/>
    <x v="69"/>
    <x v="3"/>
    <n v="0"/>
    <x v="11"/>
  </r>
  <r>
    <x v="21"/>
    <x v="55"/>
    <x v="0"/>
    <x v="3"/>
    <n v="0"/>
    <x v="11"/>
  </r>
  <r>
    <x v="21"/>
    <x v="56"/>
    <x v="0"/>
    <x v="4"/>
    <n v="0"/>
    <x v="11"/>
  </r>
  <r>
    <x v="21"/>
    <x v="57"/>
    <x v="67"/>
    <x v="3"/>
    <n v="0"/>
    <x v="11"/>
  </r>
  <r>
    <x v="21"/>
    <x v="57"/>
    <x v="0"/>
    <x v="3"/>
    <n v="0"/>
    <x v="11"/>
  </r>
  <r>
    <x v="21"/>
    <x v="58"/>
    <x v="67"/>
    <x v="3"/>
    <n v="0"/>
    <x v="11"/>
  </r>
  <r>
    <x v="21"/>
    <x v="58"/>
    <x v="70"/>
    <x v="3"/>
    <n v="0"/>
    <x v="11"/>
  </r>
  <r>
    <x v="21"/>
    <x v="58"/>
    <x v="0"/>
    <x v="3"/>
    <n v="0"/>
    <x v="11"/>
  </r>
  <r>
    <x v="21"/>
    <x v="59"/>
    <x v="16"/>
    <x v="5"/>
    <n v="0"/>
    <x v="11"/>
  </r>
  <r>
    <x v="21"/>
    <x v="59"/>
    <x v="17"/>
    <x v="5"/>
    <n v="0"/>
    <x v="11"/>
  </r>
  <r>
    <x v="21"/>
    <x v="59"/>
    <x v="0"/>
    <x v="5"/>
    <n v="0"/>
    <x v="11"/>
  </r>
  <r>
    <x v="21"/>
    <x v="59"/>
    <x v="1"/>
    <x v="5"/>
    <n v="0"/>
    <x v="11"/>
  </r>
  <r>
    <x v="21"/>
    <x v="59"/>
    <x v="2"/>
    <x v="5"/>
    <n v="0"/>
    <x v="11"/>
  </r>
  <r>
    <x v="21"/>
    <x v="59"/>
    <x v="71"/>
    <x v="5"/>
    <n v="0"/>
    <x v="11"/>
  </r>
  <r>
    <x v="21"/>
    <x v="60"/>
    <x v="72"/>
    <x v="5"/>
    <n v="0"/>
    <x v="11"/>
  </r>
  <r>
    <x v="21"/>
    <x v="60"/>
    <x v="73"/>
    <x v="5"/>
    <n v="0"/>
    <x v="11"/>
  </r>
  <r>
    <x v="21"/>
    <x v="60"/>
    <x v="0"/>
    <x v="5"/>
    <n v="0"/>
    <x v="11"/>
  </r>
  <r>
    <x v="21"/>
    <x v="60"/>
    <x v="74"/>
    <x v="5"/>
    <n v="0"/>
    <x v="11"/>
  </r>
  <r>
    <x v="21"/>
    <x v="61"/>
    <x v="0"/>
    <x v="6"/>
    <n v="0"/>
    <x v="11"/>
  </r>
  <r>
    <x v="21"/>
    <x v="61"/>
    <x v="75"/>
    <x v="6"/>
    <n v="0"/>
    <x v="11"/>
  </r>
  <r>
    <x v="21"/>
    <x v="62"/>
    <x v="73"/>
    <x v="7"/>
    <n v="0"/>
    <x v="11"/>
  </r>
  <r>
    <x v="21"/>
    <x v="62"/>
    <x v="0"/>
    <x v="7"/>
    <n v="0"/>
    <x v="11"/>
  </r>
  <r>
    <x v="21"/>
    <x v="63"/>
    <x v="73"/>
    <x v="7"/>
    <n v="0"/>
    <x v="11"/>
  </r>
  <r>
    <x v="21"/>
    <x v="63"/>
    <x v="0"/>
    <x v="7"/>
    <n v="0"/>
    <x v="11"/>
  </r>
  <r>
    <x v="21"/>
    <x v="64"/>
    <x v="73"/>
    <x v="7"/>
    <n v="0"/>
    <x v="11"/>
  </r>
  <r>
    <x v="21"/>
    <x v="64"/>
    <x v="0"/>
    <x v="7"/>
    <n v="0"/>
    <x v="11"/>
  </r>
  <r>
    <x v="21"/>
    <x v="65"/>
    <x v="0"/>
    <x v="8"/>
    <n v="0"/>
    <x v="11"/>
  </r>
  <r>
    <x v="21"/>
    <x v="66"/>
    <x v="0"/>
    <x v="9"/>
    <n v="0"/>
    <x v="11"/>
  </r>
  <r>
    <x v="21"/>
    <x v="66"/>
    <x v="76"/>
    <x v="9"/>
    <n v="0"/>
    <x v="11"/>
  </r>
  <r>
    <x v="21"/>
    <x v="67"/>
    <x v="0"/>
    <x v="7"/>
    <n v="0"/>
    <x v="11"/>
  </r>
  <r>
    <x v="21"/>
    <x v="67"/>
    <x v="1"/>
    <x v="7"/>
    <n v="0"/>
    <x v="11"/>
  </r>
  <r>
    <x v="21"/>
    <x v="67"/>
    <x v="7"/>
    <x v="7"/>
    <n v="0"/>
    <x v="11"/>
  </r>
  <r>
    <x v="21"/>
    <x v="67"/>
    <x v="8"/>
    <x v="7"/>
    <n v="0"/>
    <x v="11"/>
  </r>
  <r>
    <x v="21"/>
    <x v="67"/>
    <x v="2"/>
    <x v="7"/>
    <n v="0"/>
    <x v="11"/>
  </r>
  <r>
    <x v="21"/>
    <x v="68"/>
    <x v="0"/>
    <x v="7"/>
    <n v="1.3089999999999999E-2"/>
    <x v="11"/>
  </r>
  <r>
    <x v="21"/>
    <x v="68"/>
    <x v="1"/>
    <x v="7"/>
    <n v="1.1650000000000001E-2"/>
    <x v="11"/>
  </r>
  <r>
    <x v="21"/>
    <x v="68"/>
    <x v="2"/>
    <x v="7"/>
    <n v="0"/>
    <x v="11"/>
  </r>
  <r>
    <x v="21"/>
    <x v="69"/>
    <x v="0"/>
    <x v="7"/>
    <n v="0"/>
    <x v="11"/>
  </r>
  <r>
    <x v="21"/>
    <x v="69"/>
    <x v="1"/>
    <x v="7"/>
    <n v="0"/>
    <x v="11"/>
  </r>
  <r>
    <x v="21"/>
    <x v="69"/>
    <x v="7"/>
    <x v="7"/>
    <n v="0"/>
    <x v="11"/>
  </r>
  <r>
    <x v="21"/>
    <x v="69"/>
    <x v="8"/>
    <x v="7"/>
    <n v="0"/>
    <x v="11"/>
  </r>
  <r>
    <x v="21"/>
    <x v="69"/>
    <x v="2"/>
    <x v="7"/>
    <n v="0"/>
    <x v="11"/>
  </r>
  <r>
    <x v="21"/>
    <x v="70"/>
    <x v="77"/>
    <x v="7"/>
    <n v="0.09"/>
    <x v="11"/>
  </r>
  <r>
    <x v="21"/>
    <x v="70"/>
    <x v="78"/>
    <x v="7"/>
    <n v="0.01"/>
    <x v="11"/>
  </r>
  <r>
    <x v="21"/>
    <x v="70"/>
    <x v="79"/>
    <x v="7"/>
    <n v="5.0000000000000001E-3"/>
    <x v="11"/>
  </r>
  <r>
    <x v="21"/>
    <x v="70"/>
    <x v="80"/>
    <x v="7"/>
    <n v="0.28000000000000003"/>
    <x v="11"/>
  </r>
  <r>
    <x v="21"/>
    <x v="70"/>
    <x v="81"/>
    <x v="7"/>
    <n v="7.0000000000000007E-2"/>
    <x v="11"/>
  </r>
  <r>
    <x v="21"/>
    <x v="70"/>
    <x v="82"/>
    <x v="7"/>
    <n v="0.02"/>
    <x v="11"/>
  </r>
  <r>
    <x v="21"/>
    <x v="70"/>
    <x v="0"/>
    <x v="7"/>
    <n v="0.15"/>
    <x v="11"/>
  </r>
  <r>
    <x v="21"/>
    <x v="70"/>
    <x v="83"/>
    <x v="7"/>
    <n v="3.5000000000000001E-3"/>
    <x v="11"/>
  </r>
  <r>
    <x v="21"/>
    <x v="70"/>
    <x v="84"/>
    <x v="7"/>
    <n v="3.5000000000000001E-3"/>
    <x v="11"/>
  </r>
  <r>
    <x v="21"/>
    <x v="70"/>
    <x v="85"/>
    <x v="7"/>
    <n v="2E-3"/>
    <x v="11"/>
  </r>
  <r>
    <x v="21"/>
    <x v="70"/>
    <x v="86"/>
    <x v="7"/>
    <n v="5.8999999999999997E-2"/>
    <x v="11"/>
  </r>
  <r>
    <x v="21"/>
    <x v="70"/>
    <x v="87"/>
    <x v="7"/>
    <n v="0.02"/>
    <x v="11"/>
  </r>
  <r>
    <x v="21"/>
    <x v="71"/>
    <x v="0"/>
    <x v="7"/>
    <n v="0"/>
    <x v="11"/>
  </r>
  <r>
    <x v="21"/>
    <x v="71"/>
    <x v="1"/>
    <x v="7"/>
    <n v="0"/>
    <x v="11"/>
  </r>
  <r>
    <x v="21"/>
    <x v="71"/>
    <x v="7"/>
    <x v="7"/>
    <n v="0"/>
    <x v="11"/>
  </r>
  <r>
    <x v="21"/>
    <x v="71"/>
    <x v="8"/>
    <x v="7"/>
    <n v="0"/>
    <x v="11"/>
  </r>
  <r>
    <x v="21"/>
    <x v="71"/>
    <x v="2"/>
    <x v="7"/>
    <n v="0"/>
    <x v="11"/>
  </r>
  <r>
    <x v="21"/>
    <x v="72"/>
    <x v="0"/>
    <x v="7"/>
    <n v="0.27"/>
    <x v="11"/>
  </r>
  <r>
    <x v="21"/>
    <x v="72"/>
    <x v="1"/>
    <x v="7"/>
    <n v="0.24030000000000001"/>
    <x v="11"/>
  </r>
  <r>
    <x v="21"/>
    <x v="72"/>
    <x v="7"/>
    <x v="7"/>
    <n v="0.13500000000000001"/>
    <x v="11"/>
  </r>
  <r>
    <x v="21"/>
    <x v="72"/>
    <x v="8"/>
    <x v="7"/>
    <n v="5.4000000000000003E-3"/>
    <x v="11"/>
  </r>
  <r>
    <x v="21"/>
    <x v="72"/>
    <x v="2"/>
    <x v="7"/>
    <n v="5.0000000000000002E-5"/>
    <x v="11"/>
  </r>
  <r>
    <x v="21"/>
    <x v="73"/>
    <x v="0"/>
    <x v="7"/>
    <n v="0"/>
    <x v="11"/>
  </r>
  <r>
    <x v="21"/>
    <x v="73"/>
    <x v="88"/>
    <x v="7"/>
    <n v="0"/>
    <x v="11"/>
  </r>
  <r>
    <x v="21"/>
    <x v="73"/>
    <x v="89"/>
    <x v="7"/>
    <n v="0"/>
    <x v="11"/>
  </r>
  <r>
    <x v="21"/>
    <x v="74"/>
    <x v="0"/>
    <x v="7"/>
    <n v="0"/>
    <x v="11"/>
  </r>
  <r>
    <x v="21"/>
    <x v="74"/>
    <x v="1"/>
    <x v="7"/>
    <n v="0"/>
    <x v="11"/>
  </r>
  <r>
    <x v="21"/>
    <x v="74"/>
    <x v="2"/>
    <x v="7"/>
    <n v="0"/>
    <x v="11"/>
  </r>
  <r>
    <x v="21"/>
    <x v="75"/>
    <x v="0"/>
    <x v="7"/>
    <n v="0.22"/>
    <x v="11"/>
  </r>
  <r>
    <x v="21"/>
    <x v="75"/>
    <x v="1"/>
    <x v="7"/>
    <n v="0.1958"/>
    <x v="11"/>
  </r>
  <r>
    <x v="21"/>
    <x v="75"/>
    <x v="7"/>
    <x v="7"/>
    <n v="0.11"/>
    <x v="11"/>
  </r>
  <r>
    <x v="21"/>
    <x v="75"/>
    <x v="8"/>
    <x v="7"/>
    <n v="4.4000000000000003E-3"/>
    <x v="11"/>
  </r>
  <r>
    <x v="21"/>
    <x v="75"/>
    <x v="2"/>
    <x v="7"/>
    <n v="4.0000000000000003E-5"/>
    <x v="11"/>
  </r>
  <r>
    <x v="21"/>
    <x v="75"/>
    <x v="14"/>
    <x v="7"/>
    <n v="0.11"/>
    <x v="11"/>
  </r>
  <r>
    <x v="21"/>
    <x v="76"/>
    <x v="0"/>
    <x v="7"/>
    <n v="1.33"/>
    <x v="11"/>
  </r>
  <r>
    <x v="21"/>
    <x v="76"/>
    <x v="1"/>
    <x v="7"/>
    <n v="1.1837"/>
    <x v="11"/>
  </r>
  <r>
    <x v="21"/>
    <x v="76"/>
    <x v="7"/>
    <x v="7"/>
    <n v="0.66500000000000004"/>
    <x v="11"/>
  </r>
  <r>
    <x v="21"/>
    <x v="76"/>
    <x v="8"/>
    <x v="7"/>
    <n v="2.6599999999999999E-2"/>
    <x v="11"/>
  </r>
  <r>
    <x v="21"/>
    <x v="76"/>
    <x v="2"/>
    <x v="7"/>
    <n v="2.7E-4"/>
    <x v="11"/>
  </r>
  <r>
    <x v="21"/>
    <x v="77"/>
    <x v="16"/>
    <x v="10"/>
    <n v="0"/>
    <x v="11"/>
  </r>
  <r>
    <x v="21"/>
    <x v="77"/>
    <x v="17"/>
    <x v="10"/>
    <n v="0"/>
    <x v="11"/>
  </r>
  <r>
    <x v="21"/>
    <x v="77"/>
    <x v="0"/>
    <x v="10"/>
    <n v="0"/>
    <x v="11"/>
  </r>
  <r>
    <x v="21"/>
    <x v="77"/>
    <x v="88"/>
    <x v="10"/>
    <n v="0"/>
    <x v="11"/>
  </r>
  <r>
    <x v="21"/>
    <x v="77"/>
    <x v="89"/>
    <x v="10"/>
    <n v="0"/>
    <x v="11"/>
  </r>
  <r>
    <x v="21"/>
    <x v="78"/>
    <x v="0"/>
    <x v="7"/>
    <n v="0.18"/>
    <x v="11"/>
  </r>
  <r>
    <x v="21"/>
    <x v="78"/>
    <x v="1"/>
    <x v="7"/>
    <n v="0.16020000000000001"/>
    <x v="11"/>
  </r>
  <r>
    <x v="21"/>
    <x v="78"/>
    <x v="2"/>
    <x v="7"/>
    <n v="4.0000000000000003E-5"/>
    <x v="11"/>
  </r>
  <r>
    <x v="21"/>
    <x v="79"/>
    <x v="0"/>
    <x v="7"/>
    <n v="0"/>
    <x v="11"/>
  </r>
  <r>
    <x v="21"/>
    <x v="79"/>
    <x v="1"/>
    <x v="7"/>
    <n v="0"/>
    <x v="11"/>
  </r>
  <r>
    <x v="21"/>
    <x v="79"/>
    <x v="2"/>
    <x v="7"/>
    <n v="0"/>
    <x v="11"/>
  </r>
  <r>
    <x v="21"/>
    <x v="80"/>
    <x v="0"/>
    <x v="7"/>
    <n v="0.02"/>
    <x v="11"/>
  </r>
  <r>
    <x v="21"/>
    <x v="80"/>
    <x v="1"/>
    <x v="7"/>
    <n v="1.78E-2"/>
    <x v="11"/>
  </r>
  <r>
    <x v="21"/>
    <x v="80"/>
    <x v="7"/>
    <x v="7"/>
    <n v="0.01"/>
    <x v="11"/>
  </r>
  <r>
    <x v="21"/>
    <x v="80"/>
    <x v="8"/>
    <x v="7"/>
    <n v="4.0000000000000002E-4"/>
    <x v="11"/>
  </r>
  <r>
    <x v="21"/>
    <x v="80"/>
    <x v="2"/>
    <x v="7"/>
    <n v="0"/>
    <x v="11"/>
  </r>
  <r>
    <x v="21"/>
    <x v="81"/>
    <x v="0"/>
    <x v="7"/>
    <n v="0"/>
    <x v="11"/>
  </r>
  <r>
    <x v="21"/>
    <x v="81"/>
    <x v="1"/>
    <x v="7"/>
    <n v="0"/>
    <x v="11"/>
  </r>
  <r>
    <x v="21"/>
    <x v="81"/>
    <x v="7"/>
    <x v="7"/>
    <n v="0"/>
    <x v="11"/>
  </r>
  <r>
    <x v="21"/>
    <x v="81"/>
    <x v="8"/>
    <x v="7"/>
    <n v="0"/>
    <x v="11"/>
  </r>
  <r>
    <x v="21"/>
    <x v="81"/>
    <x v="2"/>
    <x v="7"/>
    <n v="0"/>
    <x v="11"/>
  </r>
  <r>
    <x v="21"/>
    <x v="82"/>
    <x v="0"/>
    <x v="7"/>
    <n v="0.35"/>
    <x v="11"/>
  </r>
  <r>
    <x v="21"/>
    <x v="82"/>
    <x v="1"/>
    <x v="7"/>
    <n v="0.3115"/>
    <x v="11"/>
  </r>
  <r>
    <x v="21"/>
    <x v="82"/>
    <x v="7"/>
    <x v="7"/>
    <n v="0.17499999999999999"/>
    <x v="11"/>
  </r>
  <r>
    <x v="21"/>
    <x v="82"/>
    <x v="8"/>
    <x v="7"/>
    <n v="7.0000000000000001E-3"/>
    <x v="11"/>
  </r>
  <r>
    <x v="21"/>
    <x v="82"/>
    <x v="2"/>
    <x v="7"/>
    <n v="6.9999999999999994E-5"/>
    <x v="11"/>
  </r>
  <r>
    <x v="21"/>
    <x v="82"/>
    <x v="14"/>
    <x v="7"/>
    <n v="0.17499999999999999"/>
    <x v="11"/>
  </r>
  <r>
    <x v="21"/>
    <x v="83"/>
    <x v="0"/>
    <x v="7"/>
    <n v="0"/>
    <x v="11"/>
  </r>
  <r>
    <x v="21"/>
    <x v="83"/>
    <x v="1"/>
    <x v="7"/>
    <n v="0"/>
    <x v="11"/>
  </r>
  <r>
    <x v="21"/>
    <x v="83"/>
    <x v="7"/>
    <x v="7"/>
    <n v="0"/>
    <x v="11"/>
  </r>
  <r>
    <x v="21"/>
    <x v="83"/>
    <x v="8"/>
    <x v="7"/>
    <n v="0"/>
    <x v="11"/>
  </r>
  <r>
    <x v="21"/>
    <x v="83"/>
    <x v="2"/>
    <x v="7"/>
    <n v="0"/>
    <x v="11"/>
  </r>
  <r>
    <x v="21"/>
    <x v="84"/>
    <x v="0"/>
    <x v="7"/>
    <n v="0"/>
    <x v="11"/>
  </r>
  <r>
    <x v="21"/>
    <x v="84"/>
    <x v="1"/>
    <x v="7"/>
    <n v="0"/>
    <x v="11"/>
  </r>
  <r>
    <x v="21"/>
    <x v="84"/>
    <x v="2"/>
    <x v="7"/>
    <n v="0"/>
    <x v="11"/>
  </r>
  <r>
    <x v="21"/>
    <x v="84"/>
    <x v="71"/>
    <x v="7"/>
    <n v="0"/>
    <x v="11"/>
  </r>
  <r>
    <x v="21"/>
    <x v="85"/>
    <x v="0"/>
    <x v="7"/>
    <n v="0"/>
    <x v="11"/>
  </r>
  <r>
    <x v="21"/>
    <x v="86"/>
    <x v="0"/>
    <x v="7"/>
    <n v="0"/>
    <x v="11"/>
  </r>
  <r>
    <x v="21"/>
    <x v="86"/>
    <x v="1"/>
    <x v="7"/>
    <n v="0"/>
    <x v="11"/>
  </r>
  <r>
    <x v="21"/>
    <x v="86"/>
    <x v="7"/>
    <x v="7"/>
    <n v="0"/>
    <x v="11"/>
  </r>
  <r>
    <x v="21"/>
    <x v="86"/>
    <x v="8"/>
    <x v="7"/>
    <n v="0"/>
    <x v="11"/>
  </r>
  <r>
    <x v="21"/>
    <x v="86"/>
    <x v="2"/>
    <x v="7"/>
    <n v="0"/>
    <x v="11"/>
  </r>
  <r>
    <x v="21"/>
    <x v="87"/>
    <x v="0"/>
    <x v="7"/>
    <n v="0"/>
    <x v="11"/>
  </r>
  <r>
    <x v="21"/>
    <x v="87"/>
    <x v="88"/>
    <x v="7"/>
    <n v="0"/>
    <x v="11"/>
  </r>
  <r>
    <x v="21"/>
    <x v="87"/>
    <x v="89"/>
    <x v="7"/>
    <n v="0"/>
    <x v="11"/>
  </r>
  <r>
    <x v="21"/>
    <x v="88"/>
    <x v="0"/>
    <x v="7"/>
    <n v="0"/>
    <x v="11"/>
  </r>
  <r>
    <x v="21"/>
    <x v="88"/>
    <x v="1"/>
    <x v="7"/>
    <n v="0"/>
    <x v="11"/>
  </r>
  <r>
    <x v="21"/>
    <x v="88"/>
    <x v="7"/>
    <x v="7"/>
    <n v="0"/>
    <x v="11"/>
  </r>
  <r>
    <x v="21"/>
    <x v="88"/>
    <x v="8"/>
    <x v="7"/>
    <n v="0"/>
    <x v="11"/>
  </r>
  <r>
    <x v="21"/>
    <x v="88"/>
    <x v="2"/>
    <x v="7"/>
    <n v="0"/>
    <x v="11"/>
  </r>
  <r>
    <x v="21"/>
    <x v="89"/>
    <x v="0"/>
    <x v="7"/>
    <n v="0"/>
    <x v="11"/>
  </r>
  <r>
    <x v="21"/>
    <x v="89"/>
    <x v="1"/>
    <x v="7"/>
    <n v="0"/>
    <x v="11"/>
  </r>
  <r>
    <x v="21"/>
    <x v="89"/>
    <x v="7"/>
    <x v="7"/>
    <n v="0"/>
    <x v="11"/>
  </r>
  <r>
    <x v="21"/>
    <x v="89"/>
    <x v="8"/>
    <x v="7"/>
    <n v="0"/>
    <x v="11"/>
  </r>
  <r>
    <x v="21"/>
    <x v="89"/>
    <x v="2"/>
    <x v="7"/>
    <n v="0"/>
    <x v="11"/>
  </r>
  <r>
    <x v="21"/>
    <x v="90"/>
    <x v="0"/>
    <x v="7"/>
    <n v="2.5999999999999999E-2"/>
    <x v="11"/>
  </r>
  <r>
    <x v="21"/>
    <x v="90"/>
    <x v="1"/>
    <x v="7"/>
    <n v="2.3140000000000001E-2"/>
    <x v="11"/>
  </r>
  <r>
    <x v="21"/>
    <x v="90"/>
    <x v="7"/>
    <x v="7"/>
    <n v="1.2999999999999999E-2"/>
    <x v="11"/>
  </r>
  <r>
    <x v="21"/>
    <x v="90"/>
    <x v="8"/>
    <x v="7"/>
    <n v="5.1999999999999995E-4"/>
    <x v="11"/>
  </r>
  <r>
    <x v="21"/>
    <x v="90"/>
    <x v="2"/>
    <x v="7"/>
    <n v="1.0000000000000001E-5"/>
    <x v="11"/>
  </r>
  <r>
    <x v="21"/>
    <x v="90"/>
    <x v="14"/>
    <x v="7"/>
    <n v="1.2999999999999999E-2"/>
    <x v="11"/>
  </r>
  <r>
    <x v="21"/>
    <x v="91"/>
    <x v="0"/>
    <x v="7"/>
    <n v="0"/>
    <x v="11"/>
  </r>
  <r>
    <x v="21"/>
    <x v="91"/>
    <x v="88"/>
    <x v="7"/>
    <n v="0"/>
    <x v="11"/>
  </r>
  <r>
    <x v="21"/>
    <x v="91"/>
    <x v="89"/>
    <x v="7"/>
    <n v="0"/>
    <x v="11"/>
  </r>
  <r>
    <x v="21"/>
    <x v="92"/>
    <x v="0"/>
    <x v="11"/>
    <n v="0"/>
    <x v="11"/>
  </r>
  <r>
    <x v="21"/>
    <x v="92"/>
    <x v="88"/>
    <x v="11"/>
    <n v="0"/>
    <x v="11"/>
  </r>
  <r>
    <x v="21"/>
    <x v="92"/>
    <x v="89"/>
    <x v="11"/>
    <n v="0"/>
    <x v="11"/>
  </r>
  <r>
    <x v="21"/>
    <x v="93"/>
    <x v="90"/>
    <x v="11"/>
    <n v="3.5000000000000003E-2"/>
    <x v="11"/>
  </r>
  <r>
    <x v="21"/>
    <x v="93"/>
    <x v="0"/>
    <x v="11"/>
    <n v="3.5000000000000003E-2"/>
    <x v="11"/>
  </r>
  <r>
    <x v="21"/>
    <x v="94"/>
    <x v="0"/>
    <x v="11"/>
    <n v="9.9000000000000008E-3"/>
    <x v="11"/>
  </r>
  <r>
    <x v="21"/>
    <x v="95"/>
    <x v="16"/>
    <x v="11"/>
    <n v="0"/>
    <x v="11"/>
  </r>
  <r>
    <x v="21"/>
    <x v="95"/>
    <x v="17"/>
    <x v="11"/>
    <n v="0"/>
    <x v="11"/>
  </r>
  <r>
    <x v="21"/>
    <x v="95"/>
    <x v="0"/>
    <x v="11"/>
    <n v="0"/>
    <x v="11"/>
  </r>
  <r>
    <x v="21"/>
    <x v="95"/>
    <x v="74"/>
    <x v="11"/>
    <n v="0"/>
    <x v="11"/>
  </r>
  <r>
    <x v="21"/>
    <x v="96"/>
    <x v="0"/>
    <x v="11"/>
    <n v="0"/>
    <x v="11"/>
  </r>
  <r>
    <x v="21"/>
    <x v="97"/>
    <x v="0"/>
    <x v="7"/>
    <n v="0"/>
    <x v="11"/>
  </r>
  <r>
    <x v="21"/>
    <x v="97"/>
    <x v="74"/>
    <x v="7"/>
    <n v="0"/>
    <x v="11"/>
  </r>
  <r>
    <x v="21"/>
    <x v="98"/>
    <x v="0"/>
    <x v="7"/>
    <n v="0"/>
    <x v="11"/>
  </r>
  <r>
    <x v="21"/>
    <x v="98"/>
    <x v="74"/>
    <x v="7"/>
    <n v="0"/>
    <x v="11"/>
  </r>
  <r>
    <x v="21"/>
    <x v="99"/>
    <x v="0"/>
    <x v="7"/>
    <n v="0"/>
    <x v="11"/>
  </r>
  <r>
    <x v="21"/>
    <x v="99"/>
    <x v="74"/>
    <x v="7"/>
    <n v="0"/>
    <x v="11"/>
  </r>
  <r>
    <x v="21"/>
    <x v="100"/>
    <x v="0"/>
    <x v="7"/>
    <n v="0"/>
    <x v="11"/>
  </r>
  <r>
    <x v="21"/>
    <x v="100"/>
    <x v="74"/>
    <x v="7"/>
    <n v="0"/>
    <x v="11"/>
  </r>
  <r>
    <x v="21"/>
    <x v="101"/>
    <x v="0"/>
    <x v="7"/>
    <n v="0"/>
    <x v="11"/>
  </r>
  <r>
    <x v="21"/>
    <x v="101"/>
    <x v="74"/>
    <x v="7"/>
    <n v="0"/>
    <x v="11"/>
  </r>
  <r>
    <x v="21"/>
    <x v="102"/>
    <x v="72"/>
    <x v="7"/>
    <n v="0"/>
    <x v="11"/>
  </r>
  <r>
    <x v="21"/>
    <x v="102"/>
    <x v="0"/>
    <x v="7"/>
    <n v="3.3"/>
    <x v="11"/>
  </r>
  <r>
    <x v="21"/>
    <x v="103"/>
    <x v="91"/>
    <x v="1"/>
    <n v="5.0000000000000001E-4"/>
    <x v="11"/>
  </r>
  <r>
    <x v="21"/>
    <x v="103"/>
    <x v="0"/>
    <x v="1"/>
    <n v="6.2899999999999996E-3"/>
    <x v="11"/>
  </r>
  <r>
    <x v="21"/>
    <x v="104"/>
    <x v="72"/>
    <x v="7"/>
    <n v="0"/>
    <x v="11"/>
  </r>
  <r>
    <x v="21"/>
    <x v="104"/>
    <x v="0"/>
    <x v="7"/>
    <n v="5.27"/>
    <x v="11"/>
  </r>
  <r>
    <x v="22"/>
    <x v="34"/>
    <x v="1"/>
    <x v="1"/>
    <n v="1.282E-2"/>
    <x v="11"/>
  </r>
  <r>
    <x v="22"/>
    <x v="34"/>
    <x v="7"/>
    <x v="1"/>
    <n v="5.8E-4"/>
    <x v="11"/>
  </r>
  <r>
    <x v="22"/>
    <x v="34"/>
    <x v="8"/>
    <x v="1"/>
    <n v="2.9E-4"/>
    <x v="11"/>
  </r>
  <r>
    <x v="22"/>
    <x v="34"/>
    <x v="2"/>
    <x v="1"/>
    <n v="0"/>
    <x v="11"/>
  </r>
  <r>
    <x v="22"/>
    <x v="34"/>
    <x v="0"/>
    <x v="1"/>
    <n v="1.44E-2"/>
    <x v="11"/>
  </r>
  <r>
    <x v="22"/>
    <x v="16"/>
    <x v="1"/>
    <x v="1"/>
    <n v="1.282E-2"/>
    <x v="11"/>
  </r>
  <r>
    <x v="22"/>
    <x v="16"/>
    <x v="7"/>
    <x v="1"/>
    <n v="5.8E-4"/>
    <x v="11"/>
  </r>
  <r>
    <x v="22"/>
    <x v="16"/>
    <x v="8"/>
    <x v="1"/>
    <n v="2.9E-4"/>
    <x v="11"/>
  </r>
  <r>
    <x v="22"/>
    <x v="16"/>
    <x v="2"/>
    <x v="1"/>
    <n v="0"/>
    <x v="11"/>
  </r>
  <r>
    <x v="22"/>
    <x v="16"/>
    <x v="0"/>
    <x v="1"/>
    <n v="1.44E-2"/>
    <x v="11"/>
  </r>
  <r>
    <x v="22"/>
    <x v="17"/>
    <x v="1"/>
    <x v="1"/>
    <n v="1.282E-2"/>
    <x v="11"/>
  </r>
  <r>
    <x v="22"/>
    <x v="17"/>
    <x v="7"/>
    <x v="1"/>
    <n v="5.8E-4"/>
    <x v="11"/>
  </r>
  <r>
    <x v="22"/>
    <x v="17"/>
    <x v="8"/>
    <x v="1"/>
    <n v="2.9E-4"/>
    <x v="11"/>
  </r>
  <r>
    <x v="22"/>
    <x v="17"/>
    <x v="2"/>
    <x v="1"/>
    <n v="0"/>
    <x v="11"/>
  </r>
  <r>
    <x v="22"/>
    <x v="17"/>
    <x v="0"/>
    <x v="1"/>
    <n v="1.44E-2"/>
    <x v="11"/>
  </r>
  <r>
    <x v="22"/>
    <x v="35"/>
    <x v="1"/>
    <x v="1"/>
    <n v="1.282E-2"/>
    <x v="11"/>
  </r>
  <r>
    <x v="22"/>
    <x v="35"/>
    <x v="7"/>
    <x v="1"/>
    <n v="5.8E-4"/>
    <x v="11"/>
  </r>
  <r>
    <x v="22"/>
    <x v="35"/>
    <x v="8"/>
    <x v="1"/>
    <n v="2.9E-4"/>
    <x v="11"/>
  </r>
  <r>
    <x v="22"/>
    <x v="35"/>
    <x v="2"/>
    <x v="1"/>
    <n v="0"/>
    <x v="11"/>
  </r>
  <r>
    <x v="22"/>
    <x v="35"/>
    <x v="0"/>
    <x v="1"/>
    <n v="1.44E-2"/>
    <x v="11"/>
  </r>
  <r>
    <x v="22"/>
    <x v="20"/>
    <x v="1"/>
    <x v="1"/>
    <n v="1.282E-2"/>
    <x v="11"/>
  </r>
  <r>
    <x v="22"/>
    <x v="20"/>
    <x v="7"/>
    <x v="1"/>
    <n v="5.8E-4"/>
    <x v="11"/>
  </r>
  <r>
    <x v="22"/>
    <x v="20"/>
    <x v="8"/>
    <x v="1"/>
    <n v="2.9E-4"/>
    <x v="11"/>
  </r>
  <r>
    <x v="22"/>
    <x v="20"/>
    <x v="2"/>
    <x v="1"/>
    <n v="0"/>
    <x v="11"/>
  </r>
  <r>
    <x v="22"/>
    <x v="20"/>
    <x v="0"/>
    <x v="1"/>
    <n v="1.44E-2"/>
    <x v="11"/>
  </r>
  <r>
    <x v="22"/>
    <x v="36"/>
    <x v="1"/>
    <x v="1"/>
    <n v="1.282E-2"/>
    <x v="11"/>
  </r>
  <r>
    <x v="22"/>
    <x v="36"/>
    <x v="7"/>
    <x v="1"/>
    <n v="5.8E-4"/>
    <x v="11"/>
  </r>
  <r>
    <x v="22"/>
    <x v="36"/>
    <x v="8"/>
    <x v="1"/>
    <n v="2.9E-4"/>
    <x v="11"/>
  </r>
  <r>
    <x v="22"/>
    <x v="36"/>
    <x v="2"/>
    <x v="1"/>
    <n v="0"/>
    <x v="11"/>
  </r>
  <r>
    <x v="22"/>
    <x v="36"/>
    <x v="0"/>
    <x v="1"/>
    <n v="1.44E-2"/>
    <x v="11"/>
  </r>
  <r>
    <x v="22"/>
    <x v="24"/>
    <x v="0"/>
    <x v="1"/>
    <n v="0"/>
    <x v="11"/>
  </r>
  <r>
    <x v="22"/>
    <x v="37"/>
    <x v="1"/>
    <x v="1"/>
    <n v="1.282E-2"/>
    <x v="11"/>
  </r>
  <r>
    <x v="22"/>
    <x v="37"/>
    <x v="7"/>
    <x v="1"/>
    <n v="5.8E-4"/>
    <x v="11"/>
  </r>
  <r>
    <x v="22"/>
    <x v="37"/>
    <x v="8"/>
    <x v="1"/>
    <n v="2.9E-4"/>
    <x v="11"/>
  </r>
  <r>
    <x v="22"/>
    <x v="37"/>
    <x v="16"/>
    <x v="1"/>
    <n v="0"/>
    <x v="11"/>
  </r>
  <r>
    <x v="22"/>
    <x v="37"/>
    <x v="2"/>
    <x v="1"/>
    <n v="0"/>
    <x v="11"/>
  </r>
  <r>
    <x v="22"/>
    <x v="37"/>
    <x v="0"/>
    <x v="1"/>
    <n v="1.44E-2"/>
    <x v="11"/>
  </r>
  <r>
    <x v="22"/>
    <x v="27"/>
    <x v="0"/>
    <x v="1"/>
    <n v="1.9000000000000001E-4"/>
    <x v="11"/>
  </r>
  <r>
    <x v="22"/>
    <x v="29"/>
    <x v="1"/>
    <x v="1"/>
    <n v="1.068E-2"/>
    <x v="11"/>
  </r>
  <r>
    <x v="22"/>
    <x v="29"/>
    <x v="7"/>
    <x v="1"/>
    <n v="4.8000000000000001E-4"/>
    <x v="11"/>
  </r>
  <r>
    <x v="22"/>
    <x v="29"/>
    <x v="8"/>
    <x v="1"/>
    <n v="2.4000000000000001E-4"/>
    <x v="11"/>
  </r>
  <r>
    <x v="22"/>
    <x v="29"/>
    <x v="16"/>
    <x v="1"/>
    <n v="0"/>
    <x v="11"/>
  </r>
  <r>
    <x v="22"/>
    <x v="29"/>
    <x v="2"/>
    <x v="1"/>
    <n v="0"/>
    <x v="11"/>
  </r>
  <r>
    <x v="22"/>
    <x v="29"/>
    <x v="0"/>
    <x v="1"/>
    <n v="1.2E-2"/>
    <x v="11"/>
  </r>
  <r>
    <x v="22"/>
    <x v="30"/>
    <x v="0"/>
    <x v="1"/>
    <n v="6.0000000000000002E-5"/>
    <x v="11"/>
  </r>
  <r>
    <x v="22"/>
    <x v="38"/>
    <x v="1"/>
    <x v="1"/>
    <n v="1.068E-2"/>
    <x v="11"/>
  </r>
  <r>
    <x v="22"/>
    <x v="38"/>
    <x v="7"/>
    <x v="1"/>
    <n v="4.8000000000000001E-4"/>
    <x v="11"/>
  </r>
  <r>
    <x v="22"/>
    <x v="38"/>
    <x v="8"/>
    <x v="1"/>
    <n v="2.4000000000000001E-4"/>
    <x v="11"/>
  </r>
  <r>
    <x v="22"/>
    <x v="38"/>
    <x v="16"/>
    <x v="1"/>
    <n v="0"/>
    <x v="11"/>
  </r>
  <r>
    <x v="22"/>
    <x v="38"/>
    <x v="2"/>
    <x v="1"/>
    <n v="0"/>
    <x v="11"/>
  </r>
  <r>
    <x v="22"/>
    <x v="38"/>
    <x v="0"/>
    <x v="1"/>
    <n v="1.2E-2"/>
    <x v="11"/>
  </r>
  <r>
    <x v="23"/>
    <x v="34"/>
    <x v="1"/>
    <x v="1"/>
    <n v="2.5000000000000001E-4"/>
    <x v="11"/>
  </r>
  <r>
    <x v="23"/>
    <x v="34"/>
    <x v="7"/>
    <x v="1"/>
    <n v="1.0000000000000001E-5"/>
    <x v="11"/>
  </r>
  <r>
    <x v="23"/>
    <x v="34"/>
    <x v="8"/>
    <x v="1"/>
    <n v="1.0000000000000001E-5"/>
    <x v="11"/>
  </r>
  <r>
    <x v="23"/>
    <x v="34"/>
    <x v="2"/>
    <x v="1"/>
    <n v="0"/>
    <x v="11"/>
  </r>
  <r>
    <x v="23"/>
    <x v="34"/>
    <x v="0"/>
    <x v="1"/>
    <n v="2.7999999999999998E-4"/>
    <x v="11"/>
  </r>
  <r>
    <x v="23"/>
    <x v="16"/>
    <x v="1"/>
    <x v="1"/>
    <n v="1.264E-2"/>
    <x v="11"/>
  </r>
  <r>
    <x v="23"/>
    <x v="16"/>
    <x v="7"/>
    <x v="1"/>
    <n v="5.6999999999999998E-4"/>
    <x v="11"/>
  </r>
  <r>
    <x v="23"/>
    <x v="16"/>
    <x v="8"/>
    <x v="1"/>
    <n v="2.7999999999999998E-4"/>
    <x v="11"/>
  </r>
  <r>
    <x v="23"/>
    <x v="16"/>
    <x v="2"/>
    <x v="1"/>
    <n v="0"/>
    <x v="11"/>
  </r>
  <r>
    <x v="23"/>
    <x v="16"/>
    <x v="0"/>
    <x v="1"/>
    <n v="1.4200000000000001E-2"/>
    <x v="11"/>
  </r>
  <r>
    <x v="23"/>
    <x v="17"/>
    <x v="1"/>
    <x v="1"/>
    <n v="1.264E-2"/>
    <x v="11"/>
  </r>
  <r>
    <x v="23"/>
    <x v="17"/>
    <x v="7"/>
    <x v="1"/>
    <n v="5.6999999999999998E-4"/>
    <x v="11"/>
  </r>
  <r>
    <x v="23"/>
    <x v="17"/>
    <x v="8"/>
    <x v="1"/>
    <n v="2.7999999999999998E-4"/>
    <x v="11"/>
  </r>
  <r>
    <x v="23"/>
    <x v="17"/>
    <x v="2"/>
    <x v="1"/>
    <n v="0"/>
    <x v="11"/>
  </r>
  <r>
    <x v="23"/>
    <x v="17"/>
    <x v="0"/>
    <x v="1"/>
    <n v="1.4200000000000001E-2"/>
    <x v="11"/>
  </r>
  <r>
    <x v="23"/>
    <x v="35"/>
    <x v="1"/>
    <x v="1"/>
    <n v="1.264E-2"/>
    <x v="11"/>
  </r>
  <r>
    <x v="23"/>
    <x v="35"/>
    <x v="7"/>
    <x v="1"/>
    <n v="5.6999999999999998E-4"/>
    <x v="11"/>
  </r>
  <r>
    <x v="23"/>
    <x v="35"/>
    <x v="8"/>
    <x v="1"/>
    <n v="2.7999999999999998E-4"/>
    <x v="11"/>
  </r>
  <r>
    <x v="23"/>
    <x v="35"/>
    <x v="2"/>
    <x v="1"/>
    <n v="0"/>
    <x v="11"/>
  </r>
  <r>
    <x v="23"/>
    <x v="35"/>
    <x v="0"/>
    <x v="1"/>
    <n v="1.4200000000000001E-2"/>
    <x v="11"/>
  </r>
  <r>
    <x v="23"/>
    <x v="20"/>
    <x v="1"/>
    <x v="1"/>
    <n v="1.264E-2"/>
    <x v="11"/>
  </r>
  <r>
    <x v="23"/>
    <x v="20"/>
    <x v="7"/>
    <x v="1"/>
    <n v="5.6999999999999998E-4"/>
    <x v="11"/>
  </r>
  <r>
    <x v="23"/>
    <x v="20"/>
    <x v="8"/>
    <x v="1"/>
    <n v="2.7999999999999998E-4"/>
    <x v="11"/>
  </r>
  <r>
    <x v="23"/>
    <x v="20"/>
    <x v="2"/>
    <x v="1"/>
    <n v="0"/>
    <x v="11"/>
  </r>
  <r>
    <x v="23"/>
    <x v="20"/>
    <x v="0"/>
    <x v="1"/>
    <n v="1.4200000000000001E-2"/>
    <x v="11"/>
  </r>
  <r>
    <x v="23"/>
    <x v="36"/>
    <x v="1"/>
    <x v="1"/>
    <n v="0"/>
    <x v="11"/>
  </r>
  <r>
    <x v="23"/>
    <x v="36"/>
    <x v="7"/>
    <x v="1"/>
    <n v="0"/>
    <x v="11"/>
  </r>
  <r>
    <x v="23"/>
    <x v="36"/>
    <x v="8"/>
    <x v="1"/>
    <n v="0"/>
    <x v="11"/>
  </r>
  <r>
    <x v="23"/>
    <x v="36"/>
    <x v="2"/>
    <x v="1"/>
    <n v="0"/>
    <x v="11"/>
  </r>
  <r>
    <x v="23"/>
    <x v="36"/>
    <x v="0"/>
    <x v="1"/>
    <n v="0"/>
    <x v="11"/>
  </r>
  <r>
    <x v="23"/>
    <x v="24"/>
    <x v="0"/>
    <x v="1"/>
    <n v="0"/>
    <x v="11"/>
  </r>
  <r>
    <x v="23"/>
    <x v="37"/>
    <x v="1"/>
    <x v="1"/>
    <n v="2.5000000000000001E-4"/>
    <x v="11"/>
  </r>
  <r>
    <x v="23"/>
    <x v="37"/>
    <x v="7"/>
    <x v="1"/>
    <n v="1.0000000000000001E-5"/>
    <x v="11"/>
  </r>
  <r>
    <x v="23"/>
    <x v="37"/>
    <x v="8"/>
    <x v="1"/>
    <n v="1.0000000000000001E-5"/>
    <x v="11"/>
  </r>
  <r>
    <x v="23"/>
    <x v="37"/>
    <x v="16"/>
    <x v="1"/>
    <n v="0"/>
    <x v="11"/>
  </r>
  <r>
    <x v="23"/>
    <x v="37"/>
    <x v="17"/>
    <x v="1"/>
    <n v="0"/>
    <x v="11"/>
  </r>
  <r>
    <x v="23"/>
    <x v="37"/>
    <x v="2"/>
    <x v="1"/>
    <n v="0"/>
    <x v="11"/>
  </r>
  <r>
    <x v="23"/>
    <x v="37"/>
    <x v="0"/>
    <x v="1"/>
    <n v="2.7999999999999998E-4"/>
    <x v="11"/>
  </r>
  <r>
    <x v="23"/>
    <x v="27"/>
    <x v="0"/>
    <x v="1"/>
    <n v="4.0000000000000003E-5"/>
    <x v="11"/>
  </r>
  <r>
    <x v="23"/>
    <x v="38"/>
    <x v="1"/>
    <x v="1"/>
    <n v="2.5000000000000001E-4"/>
    <x v="11"/>
  </r>
  <r>
    <x v="23"/>
    <x v="38"/>
    <x v="7"/>
    <x v="1"/>
    <n v="1.0000000000000001E-5"/>
    <x v="11"/>
  </r>
  <r>
    <x v="23"/>
    <x v="38"/>
    <x v="8"/>
    <x v="1"/>
    <n v="1.0000000000000001E-5"/>
    <x v="11"/>
  </r>
  <r>
    <x v="23"/>
    <x v="38"/>
    <x v="16"/>
    <x v="1"/>
    <n v="0"/>
    <x v="11"/>
  </r>
  <r>
    <x v="23"/>
    <x v="38"/>
    <x v="17"/>
    <x v="1"/>
    <n v="0"/>
    <x v="11"/>
  </r>
  <r>
    <x v="23"/>
    <x v="38"/>
    <x v="2"/>
    <x v="1"/>
    <n v="0"/>
    <x v="11"/>
  </r>
  <r>
    <x v="23"/>
    <x v="38"/>
    <x v="0"/>
    <x v="1"/>
    <n v="2.7999999999999998E-4"/>
    <x v="11"/>
  </r>
  <r>
    <x v="24"/>
    <x v="0"/>
    <x v="0"/>
    <x v="0"/>
    <n v="1.6959999999999999E-2"/>
    <x v="11"/>
  </r>
  <r>
    <x v="24"/>
    <x v="1"/>
    <x v="0"/>
    <x v="0"/>
    <n v="1.6959999999999999E-2"/>
    <x v="11"/>
  </r>
  <r>
    <x v="24"/>
    <x v="2"/>
    <x v="0"/>
    <x v="0"/>
    <n v="1.06E-3"/>
    <x v="11"/>
  </r>
  <r>
    <x v="24"/>
    <x v="3"/>
    <x v="0"/>
    <x v="0"/>
    <n v="2.4499999999999999E-3"/>
    <x v="11"/>
  </r>
  <r>
    <x v="24"/>
    <x v="4"/>
    <x v="0"/>
    <x v="0"/>
    <n v="2.4499999999999999E-3"/>
    <x v="11"/>
  </r>
  <r>
    <x v="24"/>
    <x v="5"/>
    <x v="0"/>
    <x v="0"/>
    <n v="1.06E-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4:G3714" firstHeaderRow="0" firstDataRow="1" firstDataCol="5"/>
  <pivotFields count="6">
    <pivotField axis="axisRow" compact="0" outline="0" showAll="0" defaultSubtotal="0">
      <items count="79">
        <item x="25"/>
        <item x="26"/>
        <item x="60"/>
        <item x="1"/>
        <item x="27"/>
        <item x="4"/>
        <item x="22"/>
        <item x="5"/>
        <item x="48"/>
        <item x="6"/>
        <item x="2"/>
        <item x="3"/>
        <item x="28"/>
        <item x="30"/>
        <item x="7"/>
        <item x="29"/>
        <item x="71"/>
        <item x="61"/>
        <item x="31"/>
        <item x="33"/>
        <item x="32"/>
        <item x="34"/>
        <item x="8"/>
        <item x="20"/>
        <item x="9"/>
        <item x="62"/>
        <item x="63"/>
        <item x="64"/>
        <item x="65"/>
        <item x="52"/>
        <item x="35"/>
        <item x="10"/>
        <item x="57"/>
        <item x="11"/>
        <item x="12"/>
        <item x="14"/>
        <item x="15"/>
        <item x="16"/>
        <item x="17"/>
        <item x="36"/>
        <item x="53"/>
        <item x="54"/>
        <item h="1" x="13"/>
        <item x="37"/>
        <item x="18"/>
        <item x="19"/>
        <item x="58"/>
        <item x="49"/>
        <item x="21"/>
        <item x="23"/>
        <item x="39"/>
        <item x="38"/>
        <item x="41"/>
        <item x="40"/>
        <item x="67"/>
        <item x="68"/>
        <item x="55"/>
        <item x="42"/>
        <item x="44"/>
        <item x="43"/>
        <item x="66"/>
        <item x="69"/>
        <item x="59"/>
        <item x="0"/>
        <item x="72"/>
        <item x="46"/>
        <item x="45"/>
        <item x="73"/>
        <item x="74"/>
        <item x="56"/>
        <item x="70"/>
        <item x="75"/>
        <item x="47"/>
        <item x="24"/>
        <item x="77"/>
        <item x="78"/>
        <item x="51"/>
        <item x="50"/>
        <item x="76"/>
      </items>
      <extLst>
        <ext xmlns:x14="http://schemas.microsoft.com/office/spreadsheetml/2009/9/main" uri="{2946ED86-A175-432a-8AC1-64E0C546D7DE}">
          <x14:pivotField fillDownLabels="1"/>
        </ext>
      </extLst>
    </pivotField>
    <pivotField axis="axisRow" compact="0" outline="0" showAll="0" defaultSubtotal="0">
      <items count="254">
        <item h="1" x="237"/>
        <item h="1" x="47"/>
        <item h="1" x="189"/>
        <item h="1" x="144"/>
        <item h="1" x="85"/>
        <item h="1" x="90"/>
        <item h="1" x="91"/>
        <item h="1" x="102"/>
        <item h="1" x="41"/>
        <item h="1" x="68"/>
        <item h="1" x="184"/>
        <item h="1" x="185"/>
        <item x="45"/>
        <item h="1" x="69"/>
        <item h="1" x="70"/>
        <item h="1" x="71"/>
        <item h="1" x="62"/>
        <item h="1" x="0"/>
        <item h="1" x="74"/>
        <item h="1" x="3"/>
        <item h="1" x="218"/>
        <item h="1" x="72"/>
        <item h="1" x="73"/>
        <item h="1" x="75"/>
        <item h="1" x="16"/>
        <item h="1" x="77"/>
        <item h="1" x="94"/>
        <item x="49"/>
        <item x="51"/>
        <item h="1" x="240"/>
        <item h="1" x="76"/>
        <item h="1" x="145"/>
        <item h="1" x="146"/>
        <item h="1" x="147"/>
        <item h="1" x="148"/>
        <item h="1" x="61"/>
        <item h="1" x="42"/>
        <item h="1" x="116"/>
        <item x="9"/>
        <item h="1" x="54"/>
        <item h="1" x="229"/>
        <item h="1" x="244"/>
        <item h="1" x="245"/>
        <item x="127"/>
        <item h="1" x="149"/>
        <item h="1" x="235"/>
        <item h="1" x="247"/>
        <item h="1" x="248"/>
        <item h="1" x="78"/>
        <item h="1" x="201"/>
        <item h="1" x="202"/>
        <item h="1" x="242"/>
        <item h="1" x="79"/>
        <item h="1" x="150"/>
        <item h="1" x="151"/>
        <item h="1" x="39"/>
        <item h="1" x="96"/>
        <item h="1" x="103"/>
        <item h="1" x="222"/>
        <item h="1" x="223"/>
        <item h="1" x="236"/>
        <item h="1" x="106"/>
        <item h="1" x="122"/>
        <item h="1" x="34"/>
        <item h="1" x="124"/>
        <item h="1" x="12"/>
        <item h="1" x="11"/>
        <item h="1" x="13"/>
        <item h="1" x="126"/>
        <item h="1" x="213"/>
        <item h="1" x="214"/>
        <item h="1" x="215"/>
        <item h="1" x="40"/>
        <item h="1" x="80"/>
        <item h="1" x="123"/>
        <item h="1" x="152"/>
        <item h="1" x="153"/>
        <item h="1" x="63"/>
        <item h="1" x="172"/>
        <item h="1" x="173"/>
        <item x="10"/>
        <item x="1"/>
        <item h="1" x="28"/>
        <item h="1" x="196"/>
        <item h="1" x="197"/>
        <item x="36"/>
        <item h="1" x="230"/>
        <item h="1" x="231"/>
        <item h="1" x="232"/>
        <item h="1" x="155"/>
        <item h="1" x="156"/>
        <item h="1" x="22"/>
        <item h="1" x="21"/>
        <item h="1" x="23"/>
        <item h="1" x="46"/>
        <item h="1" x="205"/>
        <item h="1" x="117"/>
        <item h="1" x="59"/>
        <item h="1" x="50"/>
        <item h="1" x="198"/>
        <item x="4"/>
        <item h="1" x="219"/>
        <item h="1" x="82"/>
        <item h="1" x="243"/>
        <item h="1" x="187"/>
        <item h="1" x="93"/>
        <item x="14"/>
        <item x="6"/>
        <item h="1" x="121"/>
        <item h="1" x="64"/>
        <item h="1" x="133"/>
        <item h="1" x="131"/>
        <item h="1" x="132"/>
        <item h="1" x="136"/>
        <item h="1" x="134"/>
        <item h="1" x="135"/>
        <item h="1" x="162"/>
        <item h="1" x="163"/>
        <item h="1" x="166"/>
        <item h="1" x="167"/>
        <item h="1" x="164"/>
        <item h="1" x="165"/>
        <item h="1" x="168"/>
        <item h="1" x="169"/>
        <item x="29"/>
        <item x="30"/>
        <item h="1" x="2"/>
        <item x="5"/>
        <item h="1" x="114"/>
        <item h="1" x="190"/>
        <item h="1" x="24"/>
        <item h="1" x="84"/>
        <item h="1" x="216"/>
        <item h="1" x="32"/>
        <item h="1" x="220"/>
        <item h="1" x="221"/>
        <item h="1" x="195"/>
        <item h="1" x="81"/>
        <item h="1" x="208"/>
        <item h="1" x="206"/>
        <item h="1" x="186"/>
        <item h="1" x="154"/>
        <item h="1" x="56"/>
        <item h="1" x="53"/>
        <item h="1" x="137"/>
        <item h="1" x="139"/>
        <item h="1" x="141"/>
        <item h="1" x="143"/>
        <item h="1" x="142"/>
        <item h="1" x="158"/>
        <item h="1" x="65"/>
        <item h="1" x="204"/>
        <item h="1" x="203"/>
        <item x="35"/>
        <item h="1" x="140"/>
        <item x="18"/>
        <item x="19"/>
        <item h="1" x="55"/>
        <item h="1" x="188"/>
        <item h="1" x="207"/>
        <item h="1" x="43"/>
        <item h="1" x="192"/>
        <item h="1" x="66"/>
        <item h="1" x="20"/>
        <item h="1" x="178"/>
        <item h="1" x="179"/>
        <item h="1" x="246"/>
        <item h="1" x="86"/>
        <item h="1" x="87"/>
        <item h="1" x="57"/>
        <item h="1" x="52"/>
        <item h="1" x="212"/>
        <item h="1" x="157"/>
        <item h="1" x="238"/>
        <item h="1" x="58"/>
        <item x="37"/>
        <item h="1" x="26"/>
        <item x="25"/>
        <item x="27"/>
        <item x="38"/>
        <item x="31"/>
        <item x="194"/>
        <item h="1" x="174"/>
        <item h="1" x="175"/>
        <item h="1" x="176"/>
        <item h="1" x="177"/>
        <item h="1" x="67"/>
        <item h="1" x="199"/>
        <item h="1" x="200"/>
        <item h="1" x="83"/>
        <item h="1" x="119"/>
        <item h="1" x="120"/>
        <item h="1" x="228"/>
        <item h="1" x="88"/>
        <item x="48"/>
        <item h="1" x="89"/>
        <item h="1" x="170"/>
        <item h="1" x="171"/>
        <item h="1" x="44"/>
        <item h="1" x="159"/>
        <item h="1" x="160"/>
        <item x="33"/>
        <item h="1" x="217"/>
        <item h="1" x="224"/>
        <item h="1" x="225"/>
        <item h="1" x="226"/>
        <item h="1" x="227"/>
        <item h="1" x="180"/>
        <item h="1" x="181"/>
        <item h="1" x="182"/>
        <item h="1" x="183"/>
        <item h="1" x="95"/>
        <item h="1" x="8"/>
        <item h="1" x="15"/>
        <item h="1" x="92"/>
        <item h="1" x="60"/>
        <item h="1" x="161"/>
        <item h="1" x="211"/>
        <item h="1" x="97"/>
        <item h="1" x="98"/>
        <item h="1" x="99"/>
        <item h="1" x="100"/>
        <item h="1" x="101"/>
        <item h="1" x="193"/>
        <item h="1" x="239"/>
        <item h="1" x="7"/>
        <item h="1" x="17"/>
        <item h="1" x="125"/>
        <item h="1" x="104"/>
        <item h="1" x="251"/>
        <item h="1" x="118"/>
        <item h="1" x="191"/>
        <item h="1" x="233"/>
        <item h="1" x="234"/>
        <item h="1" x="252"/>
        <item h="1" x="253"/>
        <item h="1" x="105"/>
        <item h="1" x="107"/>
        <item h="1" x="108"/>
        <item h="1" x="109"/>
        <item h="1" x="110"/>
        <item h="1" x="111"/>
        <item h="1" x="112"/>
        <item h="1" x="113"/>
        <item h="1" x="115"/>
        <item h="1" x="209"/>
        <item h="1" x="138"/>
        <item h="1" x="128"/>
        <item h="1" x="129"/>
        <item h="1" x="130"/>
        <item h="1" x="210"/>
        <item h="1" x="241"/>
        <item h="1" x="250"/>
        <item h="1" x="249"/>
      </items>
      <extLst>
        <ext xmlns:x14="http://schemas.microsoft.com/office/spreadsheetml/2009/9/main" uri="{2946ED86-A175-432a-8AC1-64E0C546D7DE}">
          <x14:pivotField fillDownLabels="1"/>
        </ext>
      </extLst>
    </pivotField>
    <pivotField axis="axisRow" compact="0" outline="0" showAll="0" defaultSubtotal="0">
      <items count="351">
        <item x="271"/>
        <item x="69"/>
        <item x="239"/>
        <item x="348"/>
        <item x="137"/>
        <item x="254"/>
        <item x="170"/>
        <item x="168"/>
        <item x="169"/>
        <item x="187"/>
        <item x="172"/>
        <item x="171"/>
        <item x="174"/>
        <item x="134"/>
        <item x="186"/>
        <item x="253"/>
        <item x="330"/>
        <item x="72"/>
        <item x="296"/>
        <item x="331"/>
        <item x="199"/>
        <item x="247"/>
        <item x="24"/>
        <item x="25"/>
        <item x="22"/>
        <item x="23"/>
        <item x="10"/>
        <item x="197"/>
        <item x="332"/>
        <item x="333"/>
        <item x="334"/>
        <item x="9"/>
        <item x="335"/>
        <item x="210"/>
        <item x="245"/>
        <item x="201"/>
        <item x="135"/>
        <item x="136"/>
        <item x="207"/>
        <item x="216"/>
        <item x="164"/>
        <item x="163"/>
        <item x="166"/>
        <item x="196"/>
        <item x="193"/>
        <item x="194"/>
        <item x="206"/>
        <item x="215"/>
        <item x="212"/>
        <item x="211"/>
        <item x="214"/>
        <item x="213"/>
        <item x="217"/>
        <item x="54"/>
        <item x="52"/>
        <item x="55"/>
        <item x="209"/>
        <item x="205"/>
        <item x="141"/>
        <item x="265"/>
        <item x="339"/>
        <item x="177"/>
        <item x="176"/>
        <item x="179"/>
        <item x="181"/>
        <item x="180"/>
        <item x="183"/>
        <item x="184"/>
        <item x="243"/>
        <item x="1"/>
        <item x="200"/>
        <item x="153"/>
        <item x="148"/>
        <item x="77"/>
        <item x="7"/>
        <item x="8"/>
        <item x="241"/>
        <item x="284"/>
        <item x="279"/>
        <item x="29"/>
        <item x="30"/>
        <item x="31"/>
        <item x="32"/>
        <item x="33"/>
        <item x="34"/>
        <item x="65"/>
        <item x="64"/>
        <item x="57"/>
        <item x="58"/>
        <item x="59"/>
        <item x="60"/>
        <item x="61"/>
        <item x="62"/>
        <item x="63"/>
        <item x="203"/>
        <item x="16"/>
        <item x="18"/>
        <item x="17"/>
        <item x="4"/>
        <item x="142"/>
        <item x="67"/>
        <item x="90"/>
        <item x="78"/>
        <item x="157"/>
        <item x="195"/>
        <item x="173"/>
        <item x="95"/>
        <item x="96"/>
        <item x="94"/>
        <item x="92"/>
        <item x="93"/>
        <item x="70"/>
        <item x="232"/>
        <item x="76"/>
        <item x="144"/>
        <item x="258"/>
        <item x="329"/>
        <item x="47"/>
        <item x="46"/>
        <item x="259"/>
        <item x="73"/>
        <item x="91"/>
        <item x="161"/>
        <item x="88"/>
        <item x="89"/>
        <item x="139"/>
        <item x="162"/>
        <item x="74"/>
        <item x="154"/>
        <item x="68"/>
        <item x="2"/>
        <item x="13"/>
        <item x="15"/>
        <item x="3"/>
        <item x="71"/>
        <item x="227"/>
        <item x="320"/>
        <item x="321"/>
        <item x="79"/>
        <item x="242"/>
        <item x="143"/>
        <item x="44"/>
        <item x="340"/>
        <item x="275"/>
        <item x="276"/>
        <item x="306"/>
        <item x="344"/>
        <item x="19"/>
        <item x="249"/>
        <item x="268"/>
        <item x="202"/>
        <item x="5"/>
        <item x="11"/>
        <item x="240"/>
        <item x="175"/>
        <item x="151"/>
        <item x="152"/>
        <item x="223"/>
        <item x="224"/>
        <item x="260"/>
        <item x="262"/>
        <item x="261"/>
        <item x="192"/>
        <item x="244"/>
        <item x="246"/>
        <item x="266"/>
        <item x="267"/>
        <item x="45"/>
        <item x="270"/>
        <item x="322"/>
        <item x="285"/>
        <item x="286"/>
        <item x="287"/>
        <item x="288"/>
        <item x="289"/>
        <item x="290"/>
        <item x="230"/>
        <item x="228"/>
        <item x="233"/>
        <item x="234"/>
        <item x="235"/>
        <item x="231"/>
        <item x="229"/>
        <item x="66"/>
        <item x="82"/>
        <item x="324"/>
        <item x="323"/>
        <item x="145"/>
        <item x="80"/>
        <item x="319"/>
        <item x="81"/>
        <item x="97"/>
        <item x="101"/>
        <item x="102"/>
        <item x="99"/>
        <item x="98"/>
        <item x="100"/>
        <item x="121"/>
        <item x="122"/>
        <item x="120"/>
        <item x="125"/>
        <item x="126"/>
        <item x="123"/>
        <item x="124"/>
        <item x="129"/>
        <item x="130"/>
        <item x="127"/>
        <item x="128"/>
        <item x="132"/>
        <item x="133"/>
        <item x="131"/>
        <item x="20"/>
        <item x="341"/>
        <item x="346"/>
        <item x="6"/>
        <item x="12"/>
        <item x="26"/>
        <item x="0"/>
        <item x="204"/>
        <item x="104"/>
        <item x="105"/>
        <item x="103"/>
        <item x="21"/>
        <item x="27"/>
        <item x="28"/>
        <item x="302"/>
        <item x="191"/>
        <item x="269"/>
        <item x="256"/>
        <item x="281"/>
        <item x="282"/>
        <item x="307"/>
        <item x="308"/>
        <item x="280"/>
        <item x="337"/>
        <item x="338"/>
        <item x="255"/>
        <item x="349"/>
        <item x="350"/>
        <item x="347"/>
        <item x="309"/>
        <item x="146"/>
        <item x="108"/>
        <item x="109"/>
        <item x="106"/>
        <item x="107"/>
        <item x="140"/>
        <item x="189"/>
        <item x="150"/>
        <item x="310"/>
        <item x="311"/>
        <item x="312"/>
        <item x="149"/>
        <item x="178"/>
        <item x="182"/>
        <item x="185"/>
        <item x="111"/>
        <item x="112"/>
        <item x="110"/>
        <item x="328"/>
        <item x="327"/>
        <item x="53"/>
        <item x="208"/>
        <item x="167"/>
        <item x="165"/>
        <item x="221"/>
        <item x="222"/>
        <item x="298"/>
        <item x="300"/>
        <item x="299"/>
        <item x="283"/>
        <item x="75"/>
        <item x="35"/>
        <item x="218"/>
        <item x="236"/>
        <item x="38"/>
        <item x="41"/>
        <item x="36"/>
        <item x="219"/>
        <item x="237"/>
        <item x="39"/>
        <item x="42"/>
        <item x="37"/>
        <item x="220"/>
        <item x="238"/>
        <item x="40"/>
        <item x="43"/>
        <item x="48"/>
        <item x="56"/>
        <item x="49"/>
        <item x="50"/>
        <item x="51"/>
        <item x="277"/>
        <item x="278"/>
        <item x="273"/>
        <item x="272"/>
        <item x="274"/>
        <item x="313"/>
        <item x="314"/>
        <item x="315"/>
        <item x="138"/>
        <item x="257"/>
        <item x="114"/>
        <item x="115"/>
        <item x="113"/>
        <item x="188"/>
        <item x="84"/>
        <item x="83"/>
        <item x="85"/>
        <item x="198"/>
        <item x="297"/>
        <item x="160"/>
        <item x="158"/>
        <item x="159"/>
        <item x="317"/>
        <item x="318"/>
        <item x="316"/>
        <item x="304"/>
        <item x="301"/>
        <item x="190"/>
        <item x="305"/>
        <item x="248"/>
        <item x="303"/>
        <item x="345"/>
        <item x="147"/>
        <item x="155"/>
        <item x="156"/>
        <item x="252"/>
        <item x="251"/>
        <item x="250"/>
        <item x="264"/>
        <item x="263"/>
        <item x="86"/>
        <item x="325"/>
        <item x="326"/>
        <item x="343"/>
        <item x="336"/>
        <item x="291"/>
        <item x="295"/>
        <item x="292"/>
        <item x="293"/>
        <item x="294"/>
        <item x="342"/>
        <item x="226"/>
        <item x="225"/>
        <item x="14"/>
        <item x="118"/>
        <item x="119"/>
        <item x="116"/>
        <item x="117"/>
        <item x="87"/>
      </items>
      <extLst>
        <ext xmlns:x14="http://schemas.microsoft.com/office/spreadsheetml/2009/9/main" uri="{2946ED86-A175-432a-8AC1-64E0C546D7DE}">
          <x14:pivotField fillDownLabels="1"/>
        </ext>
      </extLst>
    </pivotField>
    <pivotField axis="axisRow" compact="0" outline="0" showAll="0" defaultSubtotal="0">
      <items count="45">
        <item h="1" x="0"/>
        <item h="1" x="17"/>
        <item h="1" x="18"/>
        <item h="1" x="16"/>
        <item h="1" x="21"/>
        <item h="1" x="23"/>
        <item h="1" x="33"/>
        <item h="1" x="13"/>
        <item h="1" x="28"/>
        <item h="1" x="29"/>
        <item h="1" x="30"/>
        <item h="1" x="25"/>
        <item h="1" x="38"/>
        <item h="1" x="9"/>
        <item h="1" x="26"/>
        <item h="1" x="41"/>
        <item h="1" x="31"/>
        <item h="1" x="42"/>
        <item h="1" x="32"/>
        <item h="1" x="4"/>
        <item h="1" x="44"/>
        <item h="1" x="3"/>
        <item h="1" x="2"/>
        <item h="1" x="6"/>
        <item h="1" x="11"/>
        <item h="1" x="39"/>
        <item h="1" x="43"/>
        <item h="1" x="40"/>
        <item h="1" x="14"/>
        <item h="1" x="10"/>
        <item h="1" x="20"/>
        <item h="1" x="19"/>
        <item h="1" x="24"/>
        <item h="1" x="12"/>
        <item h="1" x="7"/>
        <item h="1" x="22"/>
        <item h="1" x="15"/>
        <item x="1"/>
        <item h="1" x="5"/>
        <item h="1" x="8"/>
        <item h="1" x="27"/>
        <item h="1" x="35"/>
        <item h="1" x="37"/>
        <item h="1" x="36"/>
        <item h="1" x="34"/>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multipleItemSelectionAllowed="1" showAll="0" defaultSubtotal="0">
      <items count="12">
        <item x="0"/>
        <item x="1"/>
        <item x="2"/>
        <item x="3"/>
        <item x="4"/>
        <item x="5"/>
        <item x="6"/>
        <item x="11"/>
        <item x="8"/>
        <item x="7"/>
        <item x="9"/>
        <item x="10"/>
      </items>
      <extLst>
        <ext xmlns:x14="http://schemas.microsoft.com/office/spreadsheetml/2009/9/main" uri="{2946ED86-A175-432a-8AC1-64E0C546D7DE}">
          <x14:pivotField fillDownLabels="1"/>
        </ext>
      </extLst>
    </pivotField>
  </pivotFields>
  <rowFields count="5">
    <field x="5"/>
    <field x="1"/>
    <field x="0"/>
    <field x="2"/>
    <field x="3"/>
  </rowFields>
  <rowItems count="3710">
    <i>
      <x/>
      <x v="12"/>
      <x v="34"/>
      <x v="217"/>
      <x v="37"/>
    </i>
    <i r="1">
      <x v="27"/>
      <x v="23"/>
      <x v="53"/>
      <x v="37"/>
    </i>
    <i r="3">
      <x v="217"/>
      <x v="37"/>
    </i>
    <i r="3">
      <x v="261"/>
      <x v="37"/>
    </i>
    <i r="2">
      <x v="38"/>
      <x v="54"/>
      <x v="37"/>
    </i>
    <i r="3">
      <x v="217"/>
      <x v="37"/>
    </i>
    <i r="3">
      <x v="261"/>
      <x v="37"/>
    </i>
    <i r="1">
      <x v="28"/>
      <x v="23"/>
      <x v="55"/>
      <x v="37"/>
    </i>
    <i r="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69"/>
      <x v="37"/>
    </i>
    <i r="3">
      <x v="74"/>
      <x v="37"/>
    </i>
    <i r="3">
      <x v="75"/>
      <x v="37"/>
    </i>
    <i r="3">
      <x v="95"/>
      <x v="37"/>
    </i>
    <i r="3">
      <x v="130"/>
      <x v="37"/>
    </i>
    <i r="3">
      <x v="217"/>
      <x v="37"/>
    </i>
    <i r="2">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55"/>
      <x v="10"/>
      <x v="74"/>
      <x v="37"/>
    </i>
    <i r="3">
      <x v="75"/>
      <x v="37"/>
    </i>
    <i r="3">
      <x v="130"/>
      <x v="37"/>
    </i>
    <i r="3">
      <x v="131"/>
      <x v="37"/>
    </i>
    <i r="3">
      <x v="217"/>
      <x v="37"/>
    </i>
    <i r="3">
      <x v="345"/>
      <x v="37"/>
    </i>
    <i r="2">
      <x v="11"/>
      <x v="74"/>
      <x v="37"/>
    </i>
    <i r="3">
      <x v="75"/>
      <x v="37"/>
    </i>
    <i r="3">
      <x v="130"/>
      <x v="37"/>
    </i>
    <i r="3">
      <x v="131"/>
      <x v="37"/>
    </i>
    <i r="3">
      <x v="217"/>
      <x v="37"/>
    </i>
    <i r="3">
      <x v="345"/>
      <x v="37"/>
    </i>
    <i r="2">
      <x v="35"/>
      <x v="74"/>
      <x v="37"/>
    </i>
    <i r="3">
      <x v="75"/>
      <x v="37"/>
    </i>
    <i r="3">
      <x v="130"/>
      <x v="37"/>
    </i>
    <i r="3">
      <x v="131"/>
      <x v="37"/>
    </i>
    <i r="3">
      <x v="217"/>
      <x v="37"/>
    </i>
    <i r="3">
      <x v="345"/>
      <x v="37"/>
    </i>
    <i r="2">
      <x v="36"/>
      <x v="74"/>
      <x v="37"/>
    </i>
    <i r="3">
      <x v="75"/>
      <x v="37"/>
    </i>
    <i r="3">
      <x v="130"/>
      <x v="37"/>
    </i>
    <i r="3">
      <x v="131"/>
      <x v="37"/>
    </i>
    <i r="3">
      <x v="217"/>
      <x v="37"/>
    </i>
    <i r="3">
      <x v="345"/>
      <x v="37"/>
    </i>
    <i r="2">
      <x v="37"/>
      <x v="74"/>
      <x v="37"/>
    </i>
    <i r="3">
      <x v="75"/>
      <x v="37"/>
    </i>
    <i r="3">
      <x v="130"/>
      <x v="37"/>
    </i>
    <i r="3">
      <x v="131"/>
      <x v="37"/>
    </i>
    <i r="3">
      <x v="217"/>
      <x v="37"/>
    </i>
    <i r="3">
      <x v="345"/>
      <x v="37"/>
    </i>
    <i r="1">
      <x v="156"/>
      <x v="10"/>
      <x v="69"/>
      <x v="37"/>
    </i>
    <i r="3">
      <x v="74"/>
      <x v="37"/>
    </i>
    <i r="3">
      <x v="75"/>
      <x v="37"/>
    </i>
    <i r="3">
      <x v="130"/>
      <x v="37"/>
    </i>
    <i r="3">
      <x v="131"/>
      <x v="37"/>
    </i>
    <i r="3">
      <x v="217"/>
      <x v="37"/>
    </i>
    <i r="3">
      <x v="345"/>
      <x v="37"/>
    </i>
    <i r="2">
      <x v="11"/>
      <x v="69"/>
      <x v="37"/>
    </i>
    <i r="3">
      <x v="74"/>
      <x v="37"/>
    </i>
    <i r="3">
      <x v="75"/>
      <x v="37"/>
    </i>
    <i r="3">
      <x v="130"/>
      <x v="37"/>
    </i>
    <i r="3">
      <x v="131"/>
      <x v="37"/>
    </i>
    <i r="3">
      <x v="217"/>
      <x v="37"/>
    </i>
    <i r="3">
      <x v="345"/>
      <x v="37"/>
    </i>
    <i r="2">
      <x v="35"/>
      <x v="69"/>
      <x v="37"/>
    </i>
    <i r="3">
      <x v="74"/>
      <x v="37"/>
    </i>
    <i r="3">
      <x v="75"/>
      <x v="37"/>
    </i>
    <i r="3">
      <x v="130"/>
      <x v="37"/>
    </i>
    <i r="3">
      <x v="131"/>
      <x v="37"/>
    </i>
    <i r="3">
      <x v="217"/>
      <x v="37"/>
    </i>
    <i r="3">
      <x v="345"/>
      <x v="37"/>
    </i>
    <i r="2">
      <x v="36"/>
      <x v="69"/>
      <x v="37"/>
    </i>
    <i r="3">
      <x v="74"/>
      <x v="37"/>
    </i>
    <i r="3">
      <x v="75"/>
      <x v="37"/>
    </i>
    <i r="3">
      <x v="130"/>
      <x v="37"/>
    </i>
    <i r="3">
      <x v="131"/>
      <x v="37"/>
    </i>
    <i r="3">
      <x v="217"/>
      <x v="37"/>
    </i>
    <i r="3">
      <x v="345"/>
      <x v="37"/>
    </i>
    <i r="2">
      <x v="37"/>
      <x v="69"/>
      <x v="37"/>
    </i>
    <i r="3">
      <x v="74"/>
      <x v="37"/>
    </i>
    <i r="3">
      <x v="75"/>
      <x v="37"/>
    </i>
    <i r="3">
      <x v="130"/>
      <x v="37"/>
    </i>
    <i r="3">
      <x v="131"/>
      <x v="37"/>
    </i>
    <i r="3">
      <x v="217"/>
      <x v="37"/>
    </i>
    <i r="3">
      <x v="345"/>
      <x v="37"/>
    </i>
    <i r="1">
      <x v="175"/>
      <x v="6"/>
      <x v="69"/>
      <x v="37"/>
    </i>
    <i r="3">
      <x v="74"/>
      <x v="37"/>
    </i>
    <i r="3">
      <x v="75"/>
      <x v="37"/>
    </i>
    <i r="3">
      <x v="95"/>
      <x v="37"/>
    </i>
    <i r="3">
      <x v="130"/>
      <x v="37"/>
    </i>
    <i r="3">
      <x v="217"/>
      <x v="37"/>
    </i>
    <i r="2">
      <x v="22"/>
      <x v="69"/>
      <x v="37"/>
    </i>
    <i r="3">
      <x v="74"/>
      <x v="37"/>
    </i>
    <i r="3">
      <x v="75"/>
      <x v="37"/>
    </i>
    <i r="3">
      <x v="95"/>
      <x v="37"/>
    </i>
    <i r="3">
      <x v="130"/>
      <x v="37"/>
    </i>
    <i r="3">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77"/>
      <x v="10"/>
      <x v="74"/>
      <x v="37"/>
    </i>
    <i r="3">
      <x v="75"/>
      <x v="37"/>
    </i>
    <i r="3">
      <x v="130"/>
      <x v="37"/>
    </i>
    <i r="3">
      <x v="132"/>
      <x v="37"/>
    </i>
    <i r="3">
      <x v="217"/>
      <x v="37"/>
    </i>
    <i r="3">
      <x v="345"/>
      <x v="37"/>
    </i>
    <i r="2">
      <x v="11"/>
      <x v="74"/>
      <x v="37"/>
    </i>
    <i r="3">
      <x v="75"/>
      <x v="37"/>
    </i>
    <i r="3">
      <x v="130"/>
      <x v="37"/>
    </i>
    <i r="3">
      <x v="132"/>
      <x v="37"/>
    </i>
    <i r="3">
      <x v="217"/>
      <x v="37"/>
    </i>
    <i r="3">
      <x v="345"/>
      <x v="37"/>
    </i>
    <i r="2">
      <x v="35"/>
      <x v="74"/>
      <x v="37"/>
    </i>
    <i r="3">
      <x v="75"/>
      <x v="37"/>
    </i>
    <i r="3">
      <x v="130"/>
      <x v="37"/>
    </i>
    <i r="3">
      <x v="132"/>
      <x v="37"/>
    </i>
    <i r="3">
      <x v="217"/>
      <x v="37"/>
    </i>
    <i r="3">
      <x v="345"/>
      <x v="37"/>
    </i>
    <i r="2">
      <x v="36"/>
      <x v="74"/>
      <x v="37"/>
    </i>
    <i r="3">
      <x v="75"/>
      <x v="37"/>
    </i>
    <i r="3">
      <x v="130"/>
      <x v="37"/>
    </i>
    <i r="3">
      <x v="132"/>
      <x v="37"/>
    </i>
    <i r="3">
      <x v="217"/>
      <x v="37"/>
    </i>
    <i r="3">
      <x v="345"/>
      <x v="37"/>
    </i>
    <i r="2">
      <x v="37"/>
      <x v="74"/>
      <x v="37"/>
    </i>
    <i r="3">
      <x v="75"/>
      <x v="37"/>
    </i>
    <i r="3">
      <x v="130"/>
      <x v="37"/>
    </i>
    <i r="3">
      <x v="132"/>
      <x v="37"/>
    </i>
    <i r="3">
      <x v="217"/>
      <x v="37"/>
    </i>
    <i r="3">
      <x v="345"/>
      <x v="37"/>
    </i>
    <i r="1">
      <x v="178"/>
      <x v="6"/>
      <x v="217"/>
      <x v="37"/>
    </i>
    <i r="2">
      <x v="10"/>
      <x v="217"/>
      <x v="37"/>
    </i>
    <i r="2">
      <x v="11"/>
      <x v="217"/>
      <x v="37"/>
    </i>
    <i r="2">
      <x v="35"/>
      <x v="217"/>
      <x v="37"/>
    </i>
    <i r="2">
      <x v="36"/>
      <x v="217"/>
      <x v="37"/>
    </i>
    <i r="2">
      <x v="37"/>
      <x v="217"/>
      <x v="37"/>
    </i>
    <i r="2">
      <x v="38"/>
      <x v="217"/>
      <x v="37"/>
    </i>
    <i r="2">
      <x v="49"/>
      <x v="217"/>
      <x v="37"/>
    </i>
    <i r="1">
      <x v="179"/>
      <x v="6"/>
      <x v="69"/>
      <x v="37"/>
    </i>
    <i r="3">
      <x v="74"/>
      <x v="37"/>
    </i>
    <i r="3">
      <x v="75"/>
      <x v="37"/>
    </i>
    <i r="3">
      <x v="95"/>
      <x v="37"/>
    </i>
    <i r="3">
      <x v="130"/>
      <x v="37"/>
    </i>
    <i r="3">
      <x v="217"/>
      <x v="37"/>
    </i>
    <i r="2">
      <x v="22"/>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80"/>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117"/>
      <x v="37"/>
    </i>
    <i r="3">
      <x v="217"/>
      <x v="37"/>
    </i>
    <i r="2">
      <x v="33"/>
      <x v="217"/>
      <x v="37"/>
    </i>
    <i r="2">
      <x v="34"/>
      <x v="217"/>
      <x v="37"/>
    </i>
    <i r="2">
      <x v="38"/>
      <x v="117"/>
      <x v="37"/>
    </i>
    <i r="3">
      <x v="217"/>
      <x v="37"/>
    </i>
    <i r="2">
      <x v="45"/>
      <x v="217"/>
      <x v="37"/>
    </i>
    <i>
      <x v="1"/>
      <x v="27"/>
      <x v="23"/>
      <x v="217"/>
      <x v="37"/>
    </i>
    <i r="2">
      <x v="38"/>
      <x v="217"/>
      <x v="37"/>
    </i>
    <i r="1">
      <x v="28"/>
      <x v="2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43"/>
      <x v="34"/>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217"/>
      <x v="37"/>
    </i>
    <i r="2">
      <x v="10"/>
      <x v="217"/>
      <x v="37"/>
    </i>
    <i r="2">
      <x v="11"/>
      <x v="217"/>
      <x v="37"/>
    </i>
    <i r="2">
      <x v="22"/>
      <x v="217"/>
      <x v="37"/>
    </i>
    <i r="2">
      <x v="23"/>
      <x v="217"/>
      <x v="37"/>
    </i>
    <i r="2">
      <x v="33"/>
      <x v="72"/>
      <x v="37"/>
    </i>
    <i r="3">
      <x v="217"/>
      <x v="37"/>
    </i>
    <i r="3">
      <x v="252"/>
      <x v="37"/>
    </i>
    <i r="2">
      <x v="34"/>
      <x v="217"/>
      <x v="37"/>
    </i>
    <i r="2">
      <x v="35"/>
      <x v="217"/>
      <x v="37"/>
    </i>
    <i r="2">
      <x v="36"/>
      <x v="217"/>
      <x v="37"/>
    </i>
    <i r="2">
      <x v="37"/>
      <x v="217"/>
      <x v="37"/>
    </i>
    <i r="2">
      <x v="38"/>
      <x v="217"/>
      <x v="37"/>
    </i>
    <i r="2">
      <x v="45"/>
      <x v="217"/>
      <x v="37"/>
    </i>
    <i r="2">
      <x v="49"/>
      <x v="217"/>
      <x v="37"/>
    </i>
    <i r="1">
      <x v="100"/>
      <x v="23"/>
      <x v="79"/>
      <x v="37"/>
    </i>
    <i r="3">
      <x v="80"/>
      <x v="37"/>
    </i>
    <i r="3">
      <x v="81"/>
      <x v="37"/>
    </i>
    <i r="3">
      <x v="82"/>
      <x v="37"/>
    </i>
    <i r="3">
      <x v="83"/>
      <x v="37"/>
    </i>
    <i r="3">
      <x v="84"/>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217"/>
      <x v="37"/>
    </i>
    <i r="2">
      <x v="10"/>
      <x v="217"/>
      <x v="37"/>
    </i>
    <i r="2">
      <x v="11"/>
      <x v="217"/>
      <x v="37"/>
    </i>
    <i r="2">
      <x v="33"/>
      <x v="72"/>
      <x v="37"/>
    </i>
    <i r="3">
      <x v="217"/>
      <x v="37"/>
    </i>
    <i r="3">
      <x v="252"/>
      <x v="37"/>
    </i>
    <i r="2">
      <x v="35"/>
      <x v="217"/>
      <x v="37"/>
    </i>
    <i r="2">
      <x v="36"/>
      <x v="217"/>
      <x v="37"/>
    </i>
    <i r="2">
      <x v="37"/>
      <x v="217"/>
      <x v="37"/>
    </i>
    <i r="1">
      <x v="125"/>
      <x v="6"/>
      <x v="217"/>
      <x v="37"/>
    </i>
    <i r="2">
      <x v="10"/>
      <x v="217"/>
      <x v="37"/>
    </i>
    <i r="2">
      <x v="11"/>
      <x v="217"/>
      <x v="37"/>
    </i>
    <i r="2">
      <x v="33"/>
      <x v="72"/>
      <x v="37"/>
    </i>
    <i r="3">
      <x v="217"/>
      <x v="37"/>
    </i>
    <i r="3">
      <x v="252"/>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217"/>
      <x v="37"/>
    </i>
    <i r="2">
      <x v="22"/>
      <x v="217"/>
      <x v="37"/>
    </i>
    <i r="2">
      <x v="23"/>
      <x v="217"/>
      <x v="37"/>
    </i>
    <i r="2">
      <x v="33"/>
      <x v="72"/>
      <x v="37"/>
    </i>
    <i r="3">
      <x v="217"/>
      <x v="37"/>
    </i>
    <i r="3">
      <x v="252"/>
      <x v="37"/>
    </i>
    <i r="2">
      <x v="34"/>
      <x v="217"/>
      <x v="37"/>
    </i>
    <i r="2">
      <x v="38"/>
      <x v="217"/>
      <x v="37"/>
    </i>
    <i r="2">
      <x v="45"/>
      <x v="217"/>
      <x v="37"/>
    </i>
    <i r="2">
      <x v="49"/>
      <x v="217"/>
      <x v="37"/>
    </i>
    <i r="1">
      <x v="155"/>
      <x v="10"/>
      <x v="217"/>
      <x v="37"/>
    </i>
    <i r="2">
      <x v="11"/>
      <x v="217"/>
      <x v="37"/>
    </i>
    <i r="2">
      <x v="35"/>
      <x v="217"/>
      <x v="37"/>
    </i>
    <i r="2">
      <x v="36"/>
      <x v="217"/>
      <x v="37"/>
    </i>
    <i r="2">
      <x v="37"/>
      <x v="217"/>
      <x v="37"/>
    </i>
    <i r="1">
      <x v="156"/>
      <x v="10"/>
      <x v="217"/>
      <x v="37"/>
    </i>
    <i r="2">
      <x v="11"/>
      <x v="217"/>
      <x v="37"/>
    </i>
    <i r="2">
      <x v="35"/>
      <x v="217"/>
      <x v="37"/>
    </i>
    <i r="2">
      <x v="36"/>
      <x v="217"/>
      <x v="37"/>
    </i>
    <i r="2">
      <x v="37"/>
      <x v="217"/>
      <x v="37"/>
    </i>
    <i r="1">
      <x v="175"/>
      <x v="6"/>
      <x v="217"/>
      <x v="37"/>
    </i>
    <i r="2">
      <x v="22"/>
      <x v="217"/>
      <x v="37"/>
    </i>
    <i r="2">
      <x v="23"/>
      <x v="217"/>
      <x v="37"/>
    </i>
    <i r="2">
      <x v="33"/>
      <x v="72"/>
      <x v="37"/>
    </i>
    <i r="3">
      <x v="217"/>
      <x v="37"/>
    </i>
    <i r="3">
      <x v="252"/>
      <x v="37"/>
    </i>
    <i r="2">
      <x v="34"/>
      <x v="217"/>
      <x v="37"/>
    </i>
    <i r="2">
      <x v="38"/>
      <x v="217"/>
      <x v="37"/>
    </i>
    <i r="2">
      <x v="49"/>
      <x v="217"/>
      <x v="37"/>
    </i>
    <i r="1">
      <x v="177"/>
      <x v="10"/>
      <x v="217"/>
      <x v="37"/>
    </i>
    <i r="2">
      <x v="11"/>
      <x v="217"/>
      <x v="37"/>
    </i>
    <i r="2">
      <x v="35"/>
      <x v="217"/>
      <x v="37"/>
    </i>
    <i r="2">
      <x v="36"/>
      <x v="217"/>
      <x v="37"/>
    </i>
    <i r="2">
      <x v="37"/>
      <x v="217"/>
      <x v="37"/>
    </i>
    <i r="1">
      <x v="178"/>
      <x v="6"/>
      <x v="217"/>
      <x v="37"/>
    </i>
    <i r="2">
      <x v="10"/>
      <x v="217"/>
      <x v="37"/>
    </i>
    <i r="2">
      <x v="11"/>
      <x v="217"/>
      <x v="37"/>
    </i>
    <i r="2">
      <x v="35"/>
      <x v="217"/>
      <x v="37"/>
    </i>
    <i r="2">
      <x v="36"/>
      <x v="217"/>
      <x v="37"/>
    </i>
    <i r="2">
      <x v="37"/>
      <x v="217"/>
      <x v="37"/>
    </i>
    <i r="2">
      <x v="38"/>
      <x v="217"/>
      <x v="37"/>
    </i>
    <i r="2">
      <x v="49"/>
      <x v="217"/>
      <x v="37"/>
    </i>
    <i r="1">
      <x v="179"/>
      <x v="6"/>
      <x v="217"/>
      <x v="37"/>
    </i>
    <i r="2">
      <x v="22"/>
      <x v="217"/>
      <x v="37"/>
    </i>
    <i r="2">
      <x v="23"/>
      <x v="217"/>
      <x v="37"/>
    </i>
    <i r="2">
      <x v="33"/>
      <x v="72"/>
      <x v="37"/>
    </i>
    <i r="3">
      <x v="217"/>
      <x v="37"/>
    </i>
    <i r="3">
      <x v="252"/>
      <x v="37"/>
    </i>
    <i r="2">
      <x v="34"/>
      <x v="217"/>
      <x v="37"/>
    </i>
    <i r="2">
      <x v="38"/>
      <x v="217"/>
      <x v="37"/>
    </i>
    <i r="2">
      <x v="49"/>
      <x v="217"/>
      <x v="37"/>
    </i>
    <i r="1">
      <x v="180"/>
      <x v="10"/>
      <x v="217"/>
      <x v="37"/>
    </i>
    <i r="2">
      <x v="11"/>
      <x v="217"/>
      <x v="37"/>
    </i>
    <i r="2">
      <x v="35"/>
      <x v="217"/>
      <x v="37"/>
    </i>
    <i r="2">
      <x v="36"/>
      <x v="217"/>
      <x v="37"/>
    </i>
    <i r="2">
      <x v="37"/>
      <x v="217"/>
      <x v="37"/>
    </i>
    <i r="1">
      <x v="194"/>
      <x v="23"/>
      <x v="217"/>
      <x v="37"/>
    </i>
    <i r="2">
      <x v="34"/>
      <x v="79"/>
      <x v="37"/>
    </i>
    <i r="3">
      <x v="80"/>
      <x v="37"/>
    </i>
    <i r="3">
      <x v="81"/>
      <x v="37"/>
    </i>
    <i r="3">
      <x v="82"/>
      <x v="37"/>
    </i>
    <i r="3">
      <x v="83"/>
      <x v="37"/>
    </i>
    <i r="3">
      <x v="84"/>
      <x v="37"/>
    </i>
    <i r="3">
      <x v="217"/>
      <x v="37"/>
    </i>
    <i r="1">
      <x v="201"/>
      <x v="5"/>
      <x v="217"/>
      <x v="37"/>
    </i>
    <i r="2">
      <x v="7"/>
      <x v="217"/>
      <x v="37"/>
    </i>
    <i r="2">
      <x v="14"/>
      <x v="217"/>
      <x v="37"/>
    </i>
    <i r="2">
      <x v="23"/>
      <x v="217"/>
      <x v="37"/>
    </i>
    <i r="2">
      <x v="33"/>
      <x v="72"/>
      <x v="37"/>
    </i>
    <i r="3">
      <x v="217"/>
      <x v="37"/>
    </i>
    <i r="3">
      <x v="252"/>
      <x v="37"/>
    </i>
    <i r="2">
      <x v="34"/>
      <x v="217"/>
      <x v="37"/>
    </i>
    <i r="2">
      <x v="38"/>
      <x v="217"/>
      <x v="37"/>
    </i>
    <i r="2">
      <x v="45"/>
      <x v="217"/>
      <x v="37"/>
    </i>
    <i>
      <x v="2"/>
      <x v="12"/>
      <x v="34"/>
      <x v="217"/>
      <x v="37"/>
    </i>
    <i r="1">
      <x v="27"/>
      <x v="23"/>
      <x v="217"/>
      <x v="37"/>
    </i>
    <i r="3">
      <x v="261"/>
      <x v="37"/>
    </i>
    <i r="2">
      <x v="38"/>
      <x v="217"/>
      <x v="37"/>
    </i>
    <i r="3">
      <x v="261"/>
      <x v="37"/>
    </i>
    <i r="1">
      <x v="28"/>
      <x v="2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217"/>
      <x v="37"/>
    </i>
    <i r="2">
      <x v="22"/>
      <x v="217"/>
      <x v="37"/>
    </i>
    <i r="2">
      <x v="23"/>
      <x v="217"/>
      <x v="37"/>
    </i>
    <i r="2">
      <x v="33"/>
      <x v="41"/>
      <x v="37"/>
    </i>
    <i r="3">
      <x v="217"/>
      <x v="37"/>
    </i>
    <i r="2">
      <x v="34"/>
      <x v="217"/>
      <x v="37"/>
    </i>
    <i r="2">
      <x v="38"/>
      <x v="41"/>
      <x v="37"/>
    </i>
    <i r="3">
      <x v="217"/>
      <x v="37"/>
    </i>
    <i r="2">
      <x v="45"/>
      <x v="217"/>
      <x v="37"/>
    </i>
    <i r="2">
      <x v="49"/>
      <x v="42"/>
      <x v="37"/>
    </i>
    <i r="3">
      <x v="217"/>
      <x v="37"/>
    </i>
    <i r="1">
      <x v="100"/>
      <x v="23"/>
      <x v="79"/>
      <x v="37"/>
    </i>
    <i r="3">
      <x v="80"/>
      <x v="37"/>
    </i>
    <i r="3">
      <x v="81"/>
      <x v="37"/>
    </i>
    <i r="3">
      <x v="82"/>
      <x v="37"/>
    </i>
    <i r="3">
      <x v="83"/>
      <x v="37"/>
    </i>
    <i r="3">
      <x v="84"/>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217"/>
      <x v="37"/>
    </i>
    <i r="2">
      <x v="11"/>
      <x v="217"/>
      <x v="37"/>
    </i>
    <i r="2">
      <x v="22"/>
      <x v="217"/>
      <x v="37"/>
    </i>
    <i r="2">
      <x v="31"/>
      <x v="130"/>
      <x v="37"/>
    </i>
    <i r="3">
      <x v="217"/>
      <x v="37"/>
    </i>
    <i r="3">
      <x v="222"/>
      <x v="37"/>
    </i>
    <i r="2">
      <x v="35"/>
      <x v="217"/>
      <x v="37"/>
    </i>
    <i r="2">
      <x v="36"/>
      <x v="217"/>
      <x v="37"/>
    </i>
    <i r="2">
      <x v="37"/>
      <x v="217"/>
      <x v="37"/>
    </i>
    <i r="1">
      <x v="107"/>
      <x v="3"/>
      <x v="130"/>
      <x v="37"/>
    </i>
    <i r="3">
      <x v="217"/>
      <x v="37"/>
    </i>
    <i r="2">
      <x v="10"/>
      <x v="217"/>
      <x v="37"/>
    </i>
    <i r="2">
      <x v="11"/>
      <x v="217"/>
      <x v="37"/>
    </i>
    <i r="2">
      <x v="22"/>
      <x v="217"/>
      <x v="37"/>
    </i>
    <i r="2">
      <x v="31"/>
      <x v="130"/>
      <x v="37"/>
    </i>
    <i r="3">
      <x v="217"/>
      <x v="37"/>
    </i>
    <i r="3">
      <x v="222"/>
      <x v="37"/>
    </i>
    <i r="2">
      <x v="35"/>
      <x v="217"/>
      <x v="37"/>
    </i>
    <i r="2">
      <x v="36"/>
      <x v="217"/>
      <x v="37"/>
    </i>
    <i r="2">
      <x v="37"/>
      <x v="217"/>
      <x v="37"/>
    </i>
    <i r="1">
      <x v="124"/>
      <x v="6"/>
      <x v="217"/>
      <x v="37"/>
    </i>
    <i r="2">
      <x v="10"/>
      <x v="95"/>
      <x v="37"/>
    </i>
    <i r="3">
      <x v="97"/>
      <x v="37"/>
    </i>
    <i r="3">
      <x v="130"/>
      <x v="37"/>
    </i>
    <i r="3">
      <x v="217"/>
      <x v="37"/>
    </i>
    <i r="2">
      <x v="11"/>
      <x v="95"/>
      <x v="37"/>
    </i>
    <i r="3">
      <x v="97"/>
      <x v="37"/>
    </i>
    <i r="3">
      <x v="130"/>
      <x v="37"/>
    </i>
    <i r="3">
      <x v="217"/>
      <x v="37"/>
    </i>
    <i r="2">
      <x v="33"/>
      <x v="217"/>
      <x v="37"/>
    </i>
    <i r="3">
      <x v="264"/>
      <x v="37"/>
    </i>
    <i r="2">
      <x v="35"/>
      <x v="95"/>
      <x v="37"/>
    </i>
    <i r="3">
      <x v="97"/>
      <x v="37"/>
    </i>
    <i r="3">
      <x v="130"/>
      <x v="37"/>
    </i>
    <i r="3">
      <x v="217"/>
      <x v="37"/>
    </i>
    <i r="2">
      <x v="36"/>
      <x v="95"/>
      <x v="37"/>
    </i>
    <i r="3">
      <x v="97"/>
      <x v="37"/>
    </i>
    <i r="3">
      <x v="130"/>
      <x v="37"/>
    </i>
    <i r="3">
      <x v="217"/>
      <x v="37"/>
    </i>
    <i r="2">
      <x v="37"/>
      <x v="95"/>
      <x v="37"/>
    </i>
    <i r="3">
      <x v="97"/>
      <x v="37"/>
    </i>
    <i r="3">
      <x v="130"/>
      <x v="37"/>
    </i>
    <i r="3">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217"/>
      <x v="37"/>
    </i>
    <i r="2">
      <x v="22"/>
      <x v="217"/>
      <x v="37"/>
    </i>
    <i r="2">
      <x v="23"/>
      <x v="217"/>
      <x v="37"/>
    </i>
    <i r="2">
      <x v="33"/>
      <x v="41"/>
      <x v="37"/>
    </i>
    <i r="3">
      <x v="217"/>
      <x v="37"/>
    </i>
    <i r="2">
      <x v="34"/>
      <x v="217"/>
      <x v="37"/>
    </i>
    <i r="2">
      <x v="38"/>
      <x v="41"/>
      <x v="37"/>
    </i>
    <i r="3">
      <x v="217"/>
      <x v="37"/>
    </i>
    <i r="2">
      <x v="45"/>
      <x v="217"/>
      <x v="37"/>
    </i>
    <i r="2">
      <x v="49"/>
      <x v="42"/>
      <x v="37"/>
    </i>
    <i r="3">
      <x v="217"/>
      <x v="37"/>
    </i>
    <i r="1">
      <x v="155"/>
      <x v="10"/>
      <x v="130"/>
      <x v="37"/>
    </i>
    <i r="3">
      <x v="217"/>
      <x v="37"/>
    </i>
    <i r="2">
      <x v="11"/>
      <x v="130"/>
      <x v="37"/>
    </i>
    <i r="3">
      <x v="217"/>
      <x v="37"/>
    </i>
    <i r="2">
      <x v="35"/>
      <x v="130"/>
      <x v="37"/>
    </i>
    <i r="3">
      <x v="217"/>
      <x v="37"/>
    </i>
    <i r="2">
      <x v="36"/>
      <x v="130"/>
      <x v="37"/>
    </i>
    <i r="3">
      <x v="217"/>
      <x v="37"/>
    </i>
    <i r="2">
      <x v="37"/>
      <x v="130"/>
      <x v="37"/>
    </i>
    <i r="3">
      <x v="217"/>
      <x v="37"/>
    </i>
    <i r="1">
      <x v="156"/>
      <x v="10"/>
      <x v="130"/>
      <x v="37"/>
    </i>
    <i r="3">
      <x v="217"/>
      <x v="37"/>
    </i>
    <i r="2">
      <x v="11"/>
      <x v="130"/>
      <x v="37"/>
    </i>
    <i r="3">
      <x v="217"/>
      <x v="37"/>
    </i>
    <i r="2">
      <x v="35"/>
      <x v="130"/>
      <x v="37"/>
    </i>
    <i r="3">
      <x v="217"/>
      <x v="37"/>
    </i>
    <i r="2">
      <x v="36"/>
      <x v="130"/>
      <x v="37"/>
    </i>
    <i r="3">
      <x v="217"/>
      <x v="37"/>
    </i>
    <i r="2">
      <x v="37"/>
      <x v="130"/>
      <x v="37"/>
    </i>
    <i r="3">
      <x v="217"/>
      <x v="37"/>
    </i>
    <i r="1">
      <x v="175"/>
      <x v="6"/>
      <x v="217"/>
      <x v="37"/>
    </i>
    <i r="2">
      <x v="22"/>
      <x v="217"/>
      <x v="37"/>
    </i>
    <i r="2">
      <x v="23"/>
      <x v="217"/>
      <x v="37"/>
    </i>
    <i r="2">
      <x v="33"/>
      <x v="40"/>
      <x v="37"/>
    </i>
    <i r="3">
      <x v="217"/>
      <x v="37"/>
    </i>
    <i r="2">
      <x v="34"/>
      <x v="217"/>
      <x v="37"/>
    </i>
    <i r="2">
      <x v="38"/>
      <x v="40"/>
      <x v="37"/>
    </i>
    <i r="3">
      <x v="217"/>
      <x v="37"/>
    </i>
    <i r="2">
      <x v="49"/>
      <x v="217"/>
      <x v="37"/>
    </i>
    <i r="1">
      <x v="177"/>
      <x v="10"/>
      <x v="130"/>
      <x v="37"/>
    </i>
    <i r="3">
      <x v="217"/>
      <x v="37"/>
    </i>
    <i r="3">
      <x v="345"/>
      <x v="37"/>
    </i>
    <i r="2">
      <x v="11"/>
      <x v="130"/>
      <x v="37"/>
    </i>
    <i r="3">
      <x v="217"/>
      <x v="37"/>
    </i>
    <i r="3">
      <x v="345"/>
      <x v="37"/>
    </i>
    <i r="2">
      <x v="35"/>
      <x v="130"/>
      <x v="37"/>
    </i>
    <i r="3">
      <x v="217"/>
      <x v="37"/>
    </i>
    <i r="3">
      <x v="345"/>
      <x v="37"/>
    </i>
    <i r="2">
      <x v="36"/>
      <x v="130"/>
      <x v="37"/>
    </i>
    <i r="3">
      <x v="217"/>
      <x v="37"/>
    </i>
    <i r="3">
      <x v="345"/>
      <x v="37"/>
    </i>
    <i r="2">
      <x v="37"/>
      <x v="130"/>
      <x v="37"/>
    </i>
    <i r="3">
      <x v="217"/>
      <x v="37"/>
    </i>
    <i r="3">
      <x v="345"/>
      <x v="37"/>
    </i>
    <i r="1">
      <x v="178"/>
      <x v="6"/>
      <x v="217"/>
      <x v="37"/>
    </i>
    <i r="2">
      <x v="10"/>
      <x v="217"/>
      <x v="37"/>
    </i>
    <i r="2">
      <x v="11"/>
      <x v="217"/>
      <x v="37"/>
    </i>
    <i r="2">
      <x v="35"/>
      <x v="217"/>
      <x v="37"/>
    </i>
    <i r="2">
      <x v="36"/>
      <x v="217"/>
      <x v="37"/>
    </i>
    <i r="2">
      <x v="37"/>
      <x v="217"/>
      <x v="37"/>
    </i>
    <i r="2">
      <x v="38"/>
      <x v="217"/>
      <x v="37"/>
    </i>
    <i r="2">
      <x v="49"/>
      <x v="217"/>
      <x v="37"/>
    </i>
    <i r="1">
      <x v="179"/>
      <x v="6"/>
      <x v="217"/>
      <x v="37"/>
    </i>
    <i r="2">
      <x v="22"/>
      <x v="217"/>
      <x v="37"/>
    </i>
    <i r="2">
      <x v="23"/>
      <x v="217"/>
      <x v="37"/>
    </i>
    <i r="2">
      <x v="33"/>
      <x v="217"/>
      <x v="37"/>
    </i>
    <i r="3">
      <x v="264"/>
      <x v="37"/>
    </i>
    <i r="2">
      <x v="34"/>
      <x v="217"/>
      <x v="37"/>
    </i>
    <i r="2">
      <x v="38"/>
      <x v="217"/>
      <x v="37"/>
    </i>
    <i r="3">
      <x v="264"/>
      <x v="37"/>
    </i>
    <i r="2">
      <x v="49"/>
      <x v="217"/>
      <x v="37"/>
    </i>
    <i r="3">
      <x v="263"/>
      <x v="37"/>
    </i>
    <i r="1">
      <x v="180"/>
      <x v="10"/>
      <x v="95"/>
      <x v="37"/>
    </i>
    <i r="3">
      <x v="130"/>
      <x v="37"/>
    </i>
    <i r="3">
      <x v="217"/>
      <x v="37"/>
    </i>
    <i r="2">
      <x v="11"/>
      <x v="95"/>
      <x v="37"/>
    </i>
    <i r="3">
      <x v="130"/>
      <x v="37"/>
    </i>
    <i r="3">
      <x v="217"/>
      <x v="37"/>
    </i>
    <i r="2">
      <x v="35"/>
      <x v="95"/>
      <x v="37"/>
    </i>
    <i r="3">
      <x v="130"/>
      <x v="37"/>
    </i>
    <i r="3">
      <x v="217"/>
      <x v="37"/>
    </i>
    <i r="2">
      <x v="36"/>
      <x v="95"/>
      <x v="37"/>
    </i>
    <i r="3">
      <x v="130"/>
      <x v="37"/>
    </i>
    <i r="3">
      <x v="217"/>
      <x v="37"/>
    </i>
    <i r="2">
      <x v="37"/>
      <x v="95"/>
      <x v="37"/>
    </i>
    <i r="3">
      <x v="130"/>
      <x v="37"/>
    </i>
    <i r="3">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117"/>
      <x v="37"/>
    </i>
    <i r="3">
      <x v="217"/>
      <x v="37"/>
    </i>
    <i r="2">
      <x v="33"/>
      <x v="217"/>
      <x v="37"/>
    </i>
    <i r="2">
      <x v="34"/>
      <x v="217"/>
      <x v="37"/>
    </i>
    <i r="2">
      <x v="38"/>
      <x v="117"/>
      <x v="37"/>
    </i>
    <i r="3">
      <x v="217"/>
      <x v="37"/>
    </i>
    <i r="2">
      <x v="45"/>
      <x v="217"/>
      <x v="37"/>
    </i>
    <i>
      <x v="3"/>
      <x v="27"/>
      <x v="23"/>
      <x v="217"/>
      <x v="37"/>
    </i>
    <i r="2">
      <x v="38"/>
      <x v="217"/>
      <x v="37"/>
    </i>
    <i r="1">
      <x v="28"/>
      <x v="23"/>
      <x v="217"/>
      <x v="37"/>
    </i>
    <i r="1">
      <x v="43"/>
      <x v="34"/>
      <x v="217"/>
      <x v="37"/>
    </i>
    <i r="1">
      <x v="81"/>
      <x v="23"/>
      <x v="217"/>
      <x v="37"/>
    </i>
    <i r="2">
      <x v="34"/>
      <x v="217"/>
      <x v="37"/>
    </i>
    <i r="2">
      <x v="45"/>
      <x v="217"/>
      <x v="37"/>
    </i>
    <i r="2">
      <x v="47"/>
      <x v="217"/>
      <x v="37"/>
    </i>
    <i r="1">
      <x v="100"/>
      <x v="23"/>
      <x v="217"/>
      <x v="37"/>
    </i>
    <i r="2">
      <x v="34"/>
      <x v="217"/>
      <x v="37"/>
    </i>
    <i r="2">
      <x v="45"/>
      <x v="217"/>
      <x v="37"/>
    </i>
    <i r="2">
      <x v="47"/>
      <x v="217"/>
      <x v="37"/>
    </i>
    <i r="1">
      <x v="124"/>
      <x v="10"/>
      <x v="217"/>
      <x v="37"/>
    </i>
    <i r="2">
      <x v="11"/>
      <x v="217"/>
      <x v="37"/>
    </i>
    <i r="2">
      <x v="31"/>
      <x v="217"/>
      <x v="37"/>
    </i>
    <i r="2">
      <x v="33"/>
      <x v="217"/>
      <x v="37"/>
    </i>
    <i r="2">
      <x v="35"/>
      <x v="217"/>
      <x v="37"/>
    </i>
    <i r="2">
      <x v="36"/>
      <x v="217"/>
      <x v="37"/>
    </i>
    <i r="2">
      <x v="37"/>
      <x v="217"/>
      <x v="37"/>
    </i>
    <i r="1">
      <x v="125"/>
      <x v="10"/>
      <x v="217"/>
      <x v="37"/>
    </i>
    <i r="2">
      <x v="11"/>
      <x v="217"/>
      <x v="37"/>
    </i>
    <i r="2">
      <x v="31"/>
      <x v="217"/>
      <x v="37"/>
    </i>
    <i r="2">
      <x v="33"/>
      <x v="217"/>
      <x v="37"/>
    </i>
    <i r="2">
      <x v="35"/>
      <x v="217"/>
      <x v="37"/>
    </i>
    <i r="2">
      <x v="36"/>
      <x v="217"/>
      <x v="37"/>
    </i>
    <i r="2">
      <x v="37"/>
      <x v="217"/>
      <x v="37"/>
    </i>
    <i r="1">
      <x v="127"/>
      <x v="34"/>
      <x v="217"/>
      <x v="37"/>
    </i>
    <i r="2">
      <x v="45"/>
      <x v="217"/>
      <x v="37"/>
    </i>
    <i r="2">
      <x v="47"/>
      <x v="217"/>
      <x v="37"/>
    </i>
    <i r="1">
      <x v="153"/>
      <x v="22"/>
      <x v="217"/>
      <x v="37"/>
    </i>
    <i r="2">
      <x v="23"/>
      <x v="217"/>
      <x v="37"/>
    </i>
    <i r="2">
      <x v="33"/>
      <x v="217"/>
      <x v="37"/>
    </i>
    <i r="2">
      <x v="34"/>
      <x v="217"/>
      <x v="37"/>
    </i>
    <i r="2">
      <x v="38"/>
      <x v="217"/>
      <x v="37"/>
    </i>
    <i r="2">
      <x v="45"/>
      <x v="217"/>
      <x v="37"/>
    </i>
    <i r="2">
      <x v="77"/>
      <x v="217"/>
      <x v="37"/>
    </i>
    <i r="1">
      <x v="155"/>
      <x v="10"/>
      <x v="217"/>
      <x v="37"/>
    </i>
    <i r="2">
      <x v="11"/>
      <x v="217"/>
      <x v="37"/>
    </i>
    <i r="2">
      <x v="35"/>
      <x v="217"/>
      <x v="37"/>
    </i>
    <i r="2">
      <x v="36"/>
      <x v="217"/>
      <x v="37"/>
    </i>
    <i r="2">
      <x v="37"/>
      <x v="217"/>
      <x v="37"/>
    </i>
    <i r="1">
      <x v="156"/>
      <x v="10"/>
      <x v="217"/>
      <x v="37"/>
    </i>
    <i r="2">
      <x v="11"/>
      <x v="217"/>
      <x v="37"/>
    </i>
    <i r="2">
      <x v="35"/>
      <x v="217"/>
      <x v="37"/>
    </i>
    <i r="2">
      <x v="36"/>
      <x v="217"/>
      <x v="37"/>
    </i>
    <i r="2">
      <x v="37"/>
      <x v="217"/>
      <x v="37"/>
    </i>
    <i r="1">
      <x v="175"/>
      <x v="22"/>
      <x v="217"/>
      <x v="37"/>
    </i>
    <i r="2">
      <x v="23"/>
      <x v="217"/>
      <x v="37"/>
    </i>
    <i r="2">
      <x v="33"/>
      <x v="217"/>
      <x v="37"/>
    </i>
    <i r="2">
      <x v="34"/>
      <x v="217"/>
      <x v="37"/>
    </i>
    <i r="2">
      <x v="38"/>
      <x v="217"/>
      <x v="37"/>
    </i>
    <i r="2">
      <x v="77"/>
      <x v="217"/>
      <x v="37"/>
    </i>
    <i r="1">
      <x v="177"/>
      <x v="10"/>
      <x v="217"/>
      <x v="37"/>
    </i>
    <i r="2">
      <x v="11"/>
      <x v="217"/>
      <x v="37"/>
    </i>
    <i r="2">
      <x v="35"/>
      <x v="217"/>
      <x v="37"/>
    </i>
    <i r="2">
      <x v="36"/>
      <x v="217"/>
      <x v="37"/>
    </i>
    <i r="2">
      <x v="37"/>
      <x v="217"/>
      <x v="37"/>
    </i>
    <i r="1">
      <x v="178"/>
      <x v="3"/>
      <x v="217"/>
      <x v="37"/>
    </i>
    <i r="2">
      <x v="8"/>
      <x v="217"/>
      <x v="37"/>
    </i>
    <i r="2">
      <x v="10"/>
      <x v="217"/>
      <x v="37"/>
    </i>
    <i r="2">
      <x v="11"/>
      <x v="217"/>
      <x v="37"/>
    </i>
    <i r="2">
      <x v="31"/>
      <x v="217"/>
      <x v="37"/>
    </i>
    <i r="2">
      <x v="35"/>
      <x v="217"/>
      <x v="37"/>
    </i>
    <i r="2">
      <x v="36"/>
      <x v="217"/>
      <x v="37"/>
    </i>
    <i r="2">
      <x v="37"/>
      <x v="217"/>
      <x v="37"/>
    </i>
    <i r="2">
      <x v="38"/>
      <x v="217"/>
      <x v="37"/>
    </i>
    <i r="2">
      <x v="76"/>
      <x v="217"/>
      <x v="37"/>
    </i>
    <i r="2">
      <x v="77"/>
      <x v="217"/>
      <x v="37"/>
    </i>
    <i r="1">
      <x v="179"/>
      <x v="3"/>
      <x v="217"/>
      <x v="37"/>
    </i>
    <i r="2">
      <x v="8"/>
      <x v="217"/>
      <x v="37"/>
    </i>
    <i r="2">
      <x v="22"/>
      <x v="217"/>
      <x v="37"/>
    </i>
    <i r="2">
      <x v="23"/>
      <x v="217"/>
      <x v="37"/>
    </i>
    <i r="2">
      <x v="31"/>
      <x v="217"/>
      <x v="37"/>
    </i>
    <i r="2">
      <x v="33"/>
      <x v="217"/>
      <x v="37"/>
    </i>
    <i r="2">
      <x v="34"/>
      <x v="217"/>
      <x v="37"/>
    </i>
    <i r="2">
      <x v="38"/>
      <x v="217"/>
      <x v="37"/>
    </i>
    <i r="2">
      <x v="76"/>
      <x v="217"/>
      <x v="37"/>
    </i>
    <i r="2">
      <x v="77"/>
      <x v="217"/>
      <x v="37"/>
    </i>
    <i r="1">
      <x v="180"/>
      <x v="10"/>
      <x v="217"/>
      <x v="37"/>
    </i>
    <i r="2">
      <x v="11"/>
      <x v="217"/>
      <x v="37"/>
    </i>
    <i r="2">
      <x v="35"/>
      <x v="217"/>
      <x v="37"/>
    </i>
    <i r="2">
      <x v="36"/>
      <x v="217"/>
      <x v="37"/>
    </i>
    <i r="2">
      <x v="37"/>
      <x v="217"/>
      <x v="37"/>
    </i>
    <i r="1">
      <x v="194"/>
      <x v="23"/>
      <x v="217"/>
      <x v="37"/>
    </i>
    <i r="2">
      <x v="34"/>
      <x v="217"/>
      <x v="37"/>
    </i>
    <i r="1">
      <x v="201"/>
      <x v="10"/>
      <x v="217"/>
      <x v="37"/>
    </i>
    <i r="2">
      <x v="11"/>
      <x v="217"/>
      <x v="37"/>
    </i>
    <i r="2">
      <x v="22"/>
      <x v="217"/>
      <x v="37"/>
    </i>
    <i r="2">
      <x v="23"/>
      <x v="217"/>
      <x v="37"/>
    </i>
    <i r="2">
      <x v="33"/>
      <x v="217"/>
      <x v="37"/>
    </i>
    <i r="2">
      <x v="34"/>
      <x v="217"/>
      <x v="37"/>
    </i>
    <i r="2">
      <x v="35"/>
      <x v="217"/>
      <x v="37"/>
    </i>
    <i r="2">
      <x v="36"/>
      <x v="217"/>
      <x v="37"/>
    </i>
    <i r="2">
      <x v="37"/>
      <x v="217"/>
      <x v="37"/>
    </i>
    <i r="2">
      <x v="38"/>
      <x v="217"/>
      <x v="37"/>
    </i>
    <i r="2">
      <x v="45"/>
      <x v="217"/>
      <x v="37"/>
    </i>
    <i>
      <x v="5"/>
      <x v="43"/>
      <x v="34"/>
      <x v="217"/>
      <x v="37"/>
    </i>
    <i r="1">
      <x v="81"/>
      <x v="23"/>
      <x v="87"/>
      <x v="37"/>
    </i>
    <i r="3">
      <x v="88"/>
      <x v="37"/>
    </i>
    <i r="3">
      <x v="89"/>
      <x v="37"/>
    </i>
    <i r="3">
      <x v="90"/>
      <x v="37"/>
    </i>
    <i r="3">
      <x v="91"/>
      <x v="37"/>
    </i>
    <i r="3">
      <x v="92"/>
      <x v="37"/>
    </i>
    <i r="3">
      <x v="93"/>
      <x v="37"/>
    </i>
    <i r="3">
      <x v="217"/>
      <x v="37"/>
    </i>
    <i r="2">
      <x v="33"/>
      <x v="217"/>
      <x v="37"/>
    </i>
    <i r="2">
      <x v="34"/>
      <x v="217"/>
      <x v="37"/>
    </i>
    <i r="2">
      <x v="45"/>
      <x v="217"/>
      <x v="37"/>
    </i>
    <i r="1">
      <x v="85"/>
      <x v="6"/>
      <x v="217"/>
      <x v="37"/>
    </i>
    <i r="2">
      <x v="10"/>
      <x v="44"/>
      <x v="37"/>
    </i>
    <i r="3">
      <x v="217"/>
      <x v="37"/>
    </i>
    <i r="2">
      <x v="11"/>
      <x v="44"/>
      <x v="37"/>
    </i>
    <i r="3">
      <x v="217"/>
      <x v="37"/>
    </i>
    <i r="2">
      <x v="22"/>
      <x v="217"/>
      <x v="37"/>
    </i>
    <i r="2">
      <x v="23"/>
      <x v="217"/>
      <x v="37"/>
    </i>
    <i r="2">
      <x v="33"/>
      <x v="43"/>
      <x v="37"/>
    </i>
    <i r="3">
      <x v="217"/>
      <x v="37"/>
    </i>
    <i r="2">
      <x v="34"/>
      <x v="217"/>
      <x v="37"/>
    </i>
    <i r="2">
      <x v="35"/>
      <x v="44"/>
      <x v="37"/>
    </i>
    <i r="3">
      <x v="217"/>
      <x v="37"/>
    </i>
    <i r="2">
      <x v="36"/>
      <x v="44"/>
      <x v="37"/>
    </i>
    <i r="3">
      <x v="217"/>
      <x v="37"/>
    </i>
    <i r="2">
      <x v="37"/>
      <x v="44"/>
      <x v="37"/>
    </i>
    <i r="3">
      <x v="217"/>
      <x v="37"/>
    </i>
    <i r="2">
      <x v="38"/>
      <x v="217"/>
      <x v="37"/>
    </i>
    <i r="2">
      <x v="45"/>
      <x v="217"/>
      <x v="37"/>
    </i>
    <i r="2">
      <x v="49"/>
      <x v="217"/>
      <x v="37"/>
    </i>
    <i r="1">
      <x v="100"/>
      <x v="23"/>
      <x v="79"/>
      <x v="37"/>
    </i>
    <i r="3">
      <x v="80"/>
      <x v="37"/>
    </i>
    <i r="3">
      <x v="81"/>
      <x v="37"/>
    </i>
    <i r="3">
      <x v="82"/>
      <x v="37"/>
    </i>
    <i r="3">
      <x v="83"/>
      <x v="37"/>
    </i>
    <i r="3">
      <x v="84"/>
      <x v="37"/>
    </i>
    <i r="3">
      <x v="86"/>
      <x v="37"/>
    </i>
    <i r="3">
      <x v="217"/>
      <x v="37"/>
    </i>
    <i r="2">
      <x v="33"/>
      <x v="217"/>
      <x v="37"/>
    </i>
    <i r="2">
      <x v="34"/>
      <x v="79"/>
      <x v="37"/>
    </i>
    <i r="3">
      <x v="80"/>
      <x v="37"/>
    </i>
    <i r="3">
      <x v="81"/>
      <x v="37"/>
    </i>
    <i r="3">
      <x v="82"/>
      <x v="37"/>
    </i>
    <i r="3">
      <x v="83"/>
      <x v="37"/>
    </i>
    <i r="3">
      <x v="84"/>
      <x v="37"/>
    </i>
    <i r="3">
      <x v="217"/>
      <x v="37"/>
    </i>
    <i r="2">
      <x v="45"/>
      <x v="217"/>
      <x v="37"/>
    </i>
    <i r="1">
      <x v="124"/>
      <x v="6"/>
      <x v="217"/>
      <x v="37"/>
    </i>
    <i r="2">
      <x v="10"/>
      <x v="217"/>
      <x v="37"/>
    </i>
    <i r="2">
      <x v="11"/>
      <x v="217"/>
      <x v="37"/>
    </i>
    <i r="2">
      <x v="33"/>
      <x v="217"/>
      <x v="37"/>
    </i>
    <i r="2">
      <x v="35"/>
      <x v="217"/>
      <x v="37"/>
    </i>
    <i r="2">
      <x v="36"/>
      <x v="217"/>
      <x v="37"/>
    </i>
    <i r="2">
      <x v="37"/>
      <x v="217"/>
      <x v="37"/>
    </i>
    <i r="1">
      <x v="125"/>
      <x v="6"/>
      <x v="217"/>
      <x v="37"/>
    </i>
    <i r="2">
      <x v="10"/>
      <x v="217"/>
      <x v="37"/>
    </i>
    <i r="2">
      <x v="11"/>
      <x v="217"/>
      <x v="37"/>
    </i>
    <i r="2">
      <x v="33"/>
      <x v="217"/>
      <x v="37"/>
    </i>
    <i r="2">
      <x v="35"/>
      <x v="217"/>
      <x v="37"/>
    </i>
    <i r="2">
      <x v="36"/>
      <x v="217"/>
      <x v="37"/>
    </i>
    <i r="2">
      <x v="37"/>
      <x v="217"/>
      <x v="37"/>
    </i>
    <i r="1">
      <x v="127"/>
      <x v="33"/>
      <x v="217"/>
      <x v="37"/>
    </i>
    <i r="2">
      <x v="34"/>
      <x v="217"/>
      <x v="37"/>
    </i>
    <i r="2">
      <x v="45"/>
      <x v="217"/>
      <x v="37"/>
    </i>
    <i r="1">
      <x v="153"/>
      <x v="6"/>
      <x v="45"/>
      <x v="37"/>
    </i>
    <i r="3">
      <x v="104"/>
      <x v="37"/>
    </i>
    <i r="3">
      <x v="217"/>
      <x v="37"/>
    </i>
    <i r="2">
      <x v="22"/>
      <x v="217"/>
      <x v="37"/>
    </i>
    <i r="2">
      <x v="23"/>
      <x v="217"/>
      <x v="37"/>
    </i>
    <i r="2">
      <x v="33"/>
      <x v="43"/>
      <x v="37"/>
    </i>
    <i r="3">
      <x v="217"/>
      <x v="37"/>
    </i>
    <i r="2">
      <x v="34"/>
      <x v="217"/>
      <x v="37"/>
    </i>
    <i r="2">
      <x v="38"/>
      <x v="217"/>
      <x v="37"/>
    </i>
    <i r="2">
      <x v="45"/>
      <x v="217"/>
      <x v="37"/>
    </i>
    <i r="2">
      <x v="49"/>
      <x v="45"/>
      <x v="37"/>
    </i>
    <i r="3">
      <x v="104"/>
      <x v="37"/>
    </i>
    <i r="3">
      <x v="217"/>
      <x v="37"/>
    </i>
    <i r="1">
      <x v="155"/>
      <x v="10"/>
      <x v="44"/>
      <x v="37"/>
    </i>
    <i r="3">
      <x v="45"/>
      <x v="37"/>
    </i>
    <i r="3">
      <x v="104"/>
      <x v="37"/>
    </i>
    <i r="3">
      <x v="217"/>
      <x v="37"/>
    </i>
    <i r="2">
      <x v="11"/>
      <x v="44"/>
      <x v="37"/>
    </i>
    <i r="3">
      <x v="45"/>
      <x v="37"/>
    </i>
    <i r="3">
      <x v="104"/>
      <x v="37"/>
    </i>
    <i r="3">
      <x v="217"/>
      <x v="37"/>
    </i>
    <i r="2">
      <x v="35"/>
      <x v="44"/>
      <x v="37"/>
    </i>
    <i r="3">
      <x v="45"/>
      <x v="37"/>
    </i>
    <i r="3">
      <x v="104"/>
      <x v="37"/>
    </i>
    <i r="3">
      <x v="217"/>
      <x v="37"/>
    </i>
    <i r="2">
      <x v="36"/>
      <x v="44"/>
      <x v="37"/>
    </i>
    <i r="3">
      <x v="45"/>
      <x v="37"/>
    </i>
    <i r="3">
      <x v="104"/>
      <x v="37"/>
    </i>
    <i r="3">
      <x v="217"/>
      <x v="37"/>
    </i>
    <i r="2">
      <x v="37"/>
      <x v="44"/>
      <x v="37"/>
    </i>
    <i r="3">
      <x v="45"/>
      <x v="37"/>
    </i>
    <i r="3">
      <x v="104"/>
      <x v="37"/>
    </i>
    <i r="3">
      <x v="217"/>
      <x v="37"/>
    </i>
    <i r="1">
      <x v="156"/>
      <x v="10"/>
      <x v="44"/>
      <x v="37"/>
    </i>
    <i r="3">
      <x v="45"/>
      <x v="37"/>
    </i>
    <i r="3">
      <x v="104"/>
      <x v="37"/>
    </i>
    <i r="3">
      <x v="217"/>
      <x v="37"/>
    </i>
    <i r="2">
      <x v="11"/>
      <x v="44"/>
      <x v="37"/>
    </i>
    <i r="3">
      <x v="45"/>
      <x v="37"/>
    </i>
    <i r="3">
      <x v="104"/>
      <x v="37"/>
    </i>
    <i r="3">
      <x v="217"/>
      <x v="37"/>
    </i>
    <i r="2">
      <x v="35"/>
      <x v="44"/>
      <x v="37"/>
    </i>
    <i r="3">
      <x v="45"/>
      <x v="37"/>
    </i>
    <i r="3">
      <x v="104"/>
      <x v="37"/>
    </i>
    <i r="3">
      <x v="217"/>
      <x v="37"/>
    </i>
    <i r="2">
      <x v="36"/>
      <x v="44"/>
      <x v="37"/>
    </i>
    <i r="3">
      <x v="45"/>
      <x v="37"/>
    </i>
    <i r="3">
      <x v="104"/>
      <x v="37"/>
    </i>
    <i r="3">
      <x v="217"/>
      <x v="37"/>
    </i>
    <i r="2">
      <x v="37"/>
      <x v="44"/>
      <x v="37"/>
    </i>
    <i r="3">
      <x v="45"/>
      <x v="37"/>
    </i>
    <i r="3">
      <x v="104"/>
      <x v="37"/>
    </i>
    <i r="3">
      <x v="217"/>
      <x v="37"/>
    </i>
    <i r="1">
      <x v="175"/>
      <x v="6"/>
      <x v="45"/>
      <x v="37"/>
    </i>
    <i r="3">
      <x v="104"/>
      <x v="37"/>
    </i>
    <i r="3">
      <x v="217"/>
      <x v="37"/>
    </i>
    <i r="2">
      <x v="22"/>
      <x v="217"/>
      <x v="37"/>
    </i>
    <i r="2">
      <x v="23"/>
      <x v="217"/>
      <x v="37"/>
    </i>
    <i r="2">
      <x v="33"/>
      <x v="217"/>
      <x v="37"/>
    </i>
    <i r="2">
      <x v="34"/>
      <x v="217"/>
      <x v="37"/>
    </i>
    <i r="2">
      <x v="38"/>
      <x v="217"/>
      <x v="37"/>
    </i>
    <i r="2">
      <x v="49"/>
      <x v="45"/>
      <x v="37"/>
    </i>
    <i r="3">
      <x v="104"/>
      <x v="37"/>
    </i>
    <i r="3">
      <x v="217"/>
      <x v="37"/>
    </i>
    <i r="1">
      <x v="177"/>
      <x v="10"/>
      <x v="45"/>
      <x v="37"/>
    </i>
    <i r="3">
      <x v="104"/>
      <x v="37"/>
    </i>
    <i r="3">
      <x v="217"/>
      <x v="37"/>
    </i>
    <i r="2">
      <x v="11"/>
      <x v="45"/>
      <x v="37"/>
    </i>
    <i r="3">
      <x v="104"/>
      <x v="37"/>
    </i>
    <i r="3">
      <x v="217"/>
      <x v="37"/>
    </i>
    <i r="2">
      <x v="35"/>
      <x v="45"/>
      <x v="37"/>
    </i>
    <i r="3">
      <x v="104"/>
      <x v="37"/>
    </i>
    <i r="3">
      <x v="217"/>
      <x v="37"/>
    </i>
    <i r="2">
      <x v="36"/>
      <x v="45"/>
      <x v="37"/>
    </i>
    <i r="3">
      <x v="104"/>
      <x v="37"/>
    </i>
    <i r="3">
      <x v="217"/>
      <x v="37"/>
    </i>
    <i r="2">
      <x v="37"/>
      <x v="45"/>
      <x v="37"/>
    </i>
    <i r="3">
      <x v="104"/>
      <x v="37"/>
    </i>
    <i r="3">
      <x v="217"/>
      <x v="37"/>
    </i>
    <i r="1">
      <x v="178"/>
      <x v="6"/>
      <x v="217"/>
      <x v="37"/>
    </i>
    <i r="2">
      <x v="10"/>
      <x v="217"/>
      <x v="37"/>
    </i>
    <i r="2">
      <x v="11"/>
      <x v="217"/>
      <x v="37"/>
    </i>
    <i r="2">
      <x v="35"/>
      <x v="217"/>
      <x v="37"/>
    </i>
    <i r="2">
      <x v="36"/>
      <x v="217"/>
      <x v="37"/>
    </i>
    <i r="2">
      <x v="37"/>
      <x v="217"/>
      <x v="37"/>
    </i>
    <i r="2">
      <x v="38"/>
      <x v="217"/>
      <x v="37"/>
    </i>
    <i r="2">
      <x v="49"/>
      <x v="217"/>
      <x v="37"/>
    </i>
    <i r="1">
      <x v="179"/>
      <x v="6"/>
      <x v="45"/>
      <x v="37"/>
    </i>
    <i r="3">
      <x v="104"/>
      <x v="37"/>
    </i>
    <i r="3">
      <x v="217"/>
      <x v="37"/>
    </i>
    <i r="2">
      <x v="22"/>
      <x v="217"/>
      <x v="37"/>
    </i>
    <i r="2">
      <x v="23"/>
      <x v="217"/>
      <x v="37"/>
    </i>
    <i r="2">
      <x v="33"/>
      <x v="217"/>
      <x v="37"/>
    </i>
    <i r="2">
      <x v="34"/>
      <x v="217"/>
      <x v="37"/>
    </i>
    <i r="2">
      <x v="38"/>
      <x v="217"/>
      <x v="37"/>
    </i>
    <i r="2">
      <x v="49"/>
      <x v="45"/>
      <x v="37"/>
    </i>
    <i r="3">
      <x v="104"/>
      <x v="37"/>
    </i>
    <i r="3">
      <x v="217"/>
      <x v="37"/>
    </i>
    <i r="1">
      <x v="180"/>
      <x v="10"/>
      <x v="45"/>
      <x v="37"/>
    </i>
    <i r="3">
      <x v="104"/>
      <x v="37"/>
    </i>
    <i r="3">
      <x v="217"/>
      <x v="37"/>
    </i>
    <i r="2">
      <x v="11"/>
      <x v="45"/>
      <x v="37"/>
    </i>
    <i r="3">
      <x v="104"/>
      <x v="37"/>
    </i>
    <i r="3">
      <x v="217"/>
      <x v="37"/>
    </i>
    <i r="2">
      <x v="35"/>
      <x v="45"/>
      <x v="37"/>
    </i>
    <i r="3">
      <x v="104"/>
      <x v="37"/>
    </i>
    <i r="3">
      <x v="217"/>
      <x v="37"/>
    </i>
    <i r="2">
      <x v="36"/>
      <x v="45"/>
      <x v="37"/>
    </i>
    <i r="3">
      <x v="104"/>
      <x v="37"/>
    </i>
    <i r="3">
      <x v="217"/>
      <x v="37"/>
    </i>
    <i r="2">
      <x v="37"/>
      <x v="45"/>
      <x v="37"/>
    </i>
    <i r="3">
      <x v="104"/>
      <x v="37"/>
    </i>
    <i r="3">
      <x v="217"/>
      <x v="37"/>
    </i>
    <i r="1">
      <x v="194"/>
      <x v="23"/>
      <x v="217"/>
      <x v="37"/>
    </i>
    <i r="2">
      <x v="34"/>
      <x v="217"/>
      <x v="37"/>
    </i>
    <i r="1">
      <x v="201"/>
      <x v="6"/>
      <x v="217"/>
      <x v="37"/>
    </i>
    <i r="2">
      <x v="10"/>
      <x v="217"/>
      <x v="37"/>
    </i>
    <i r="2">
      <x v="11"/>
      <x v="217"/>
      <x v="37"/>
    </i>
    <i r="2">
      <x v="22"/>
      <x v="217"/>
      <x v="37"/>
    </i>
    <i r="2">
      <x v="23"/>
      <x v="217"/>
      <x v="37"/>
    </i>
    <i r="2">
      <x v="33"/>
      <x v="217"/>
      <x v="37"/>
    </i>
    <i r="2">
      <x v="34"/>
      <x v="217"/>
      <x v="37"/>
    </i>
    <i r="2">
      <x v="35"/>
      <x v="217"/>
      <x v="37"/>
    </i>
    <i r="2">
      <x v="36"/>
      <x v="217"/>
      <x v="37"/>
    </i>
    <i r="2">
      <x v="37"/>
      <x v="217"/>
      <x v="37"/>
    </i>
    <i r="2">
      <x v="38"/>
      <x v="217"/>
      <x v="37"/>
    </i>
    <i r="2">
      <x v="45"/>
      <x v="217"/>
      <x v="37"/>
    </i>
    <i r="2">
      <x v="49"/>
      <x v="217"/>
      <x v="37"/>
    </i>
    <i>
      <x v="6"/>
      <x v="12"/>
      <x v="34"/>
      <x v="217"/>
      <x v="37"/>
    </i>
    <i r="1">
      <x v="27"/>
      <x v="23"/>
      <x v="53"/>
      <x v="37"/>
    </i>
    <i r="3">
      <x v="217"/>
      <x v="37"/>
    </i>
    <i r="3">
      <x v="261"/>
      <x v="37"/>
    </i>
    <i r="2">
      <x v="33"/>
      <x v="53"/>
      <x v="37"/>
    </i>
    <i r="3">
      <x v="217"/>
      <x v="37"/>
    </i>
    <i r="3">
      <x v="261"/>
      <x v="37"/>
    </i>
    <i r="2">
      <x v="38"/>
      <x v="54"/>
      <x v="37"/>
    </i>
    <i r="3">
      <x v="217"/>
      <x v="37"/>
    </i>
    <i r="3">
      <x v="261"/>
      <x v="37"/>
    </i>
    <i r="1">
      <x v="28"/>
      <x v="23"/>
      <x v="55"/>
      <x v="37"/>
    </i>
    <i r="3">
      <x v="217"/>
      <x v="37"/>
    </i>
    <i r="3">
      <x v="261"/>
      <x v="37"/>
    </i>
    <i r="2">
      <x v="33"/>
      <x v="55"/>
      <x v="37"/>
    </i>
    <i r="3">
      <x v="217"/>
      <x v="37"/>
    </i>
    <i r="3">
      <x v="261"/>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57"/>
      <x v="37"/>
    </i>
    <i r="3">
      <x v="217"/>
      <x v="37"/>
    </i>
    <i r="2">
      <x v="10"/>
      <x v="42"/>
      <x v="37"/>
    </i>
    <i r="3">
      <x v="44"/>
      <x v="37"/>
    </i>
    <i r="3">
      <x v="57"/>
      <x v="37"/>
    </i>
    <i r="3">
      <x v="217"/>
      <x v="37"/>
    </i>
    <i r="2">
      <x v="11"/>
      <x v="42"/>
      <x v="37"/>
    </i>
    <i r="3">
      <x v="44"/>
      <x v="37"/>
    </i>
    <i r="3">
      <x v="57"/>
      <x v="37"/>
    </i>
    <i r="3">
      <x v="217"/>
      <x v="37"/>
    </i>
    <i r="2">
      <x v="22"/>
      <x v="217"/>
      <x v="37"/>
    </i>
    <i r="2">
      <x v="23"/>
      <x v="56"/>
      <x v="37"/>
    </i>
    <i r="3">
      <x v="217"/>
      <x v="37"/>
    </i>
    <i r="2">
      <x v="33"/>
      <x v="41"/>
      <x v="37"/>
    </i>
    <i r="3">
      <x v="43"/>
      <x v="37"/>
    </i>
    <i r="3">
      <x v="56"/>
      <x v="37"/>
    </i>
    <i r="3">
      <x v="217"/>
      <x v="37"/>
    </i>
    <i r="2">
      <x v="34"/>
      <x v="56"/>
      <x v="37"/>
    </i>
    <i r="3">
      <x v="217"/>
      <x v="37"/>
    </i>
    <i r="2">
      <x v="35"/>
      <x v="42"/>
      <x v="37"/>
    </i>
    <i r="3">
      <x v="44"/>
      <x v="37"/>
    </i>
    <i r="3">
      <x v="57"/>
      <x v="37"/>
    </i>
    <i r="3">
      <x v="217"/>
      <x v="37"/>
    </i>
    <i r="2">
      <x v="36"/>
      <x v="42"/>
      <x v="37"/>
    </i>
    <i r="3">
      <x v="44"/>
      <x v="37"/>
    </i>
    <i r="3">
      <x v="57"/>
      <x v="37"/>
    </i>
    <i r="3">
      <x v="217"/>
      <x v="37"/>
    </i>
    <i r="2">
      <x v="37"/>
      <x v="42"/>
      <x v="37"/>
    </i>
    <i r="3">
      <x v="44"/>
      <x v="37"/>
    </i>
    <i r="3">
      <x v="57"/>
      <x v="37"/>
    </i>
    <i r="3">
      <x v="217"/>
      <x v="37"/>
    </i>
    <i r="2">
      <x v="38"/>
      <x v="41"/>
      <x v="37"/>
    </i>
    <i r="3">
      <x v="44"/>
      <x v="37"/>
    </i>
    <i r="3">
      <x v="56"/>
      <x v="37"/>
    </i>
    <i r="3">
      <x v="217"/>
      <x v="37"/>
    </i>
    <i r="2">
      <x v="45"/>
      <x v="56"/>
      <x v="37"/>
    </i>
    <i r="3">
      <x v="217"/>
      <x v="37"/>
    </i>
    <i r="2">
      <x v="49"/>
      <x v="42"/>
      <x v="37"/>
    </i>
    <i r="3">
      <x v="44"/>
      <x v="37"/>
    </i>
    <i r="3">
      <x v="57"/>
      <x v="37"/>
    </i>
    <i r="3">
      <x v="217"/>
      <x v="37"/>
    </i>
    <i r="2">
      <x v="62"/>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24"/>
      <x v="6"/>
      <x v="217"/>
      <x v="37"/>
    </i>
    <i r="2">
      <x v="10"/>
      <x v="217"/>
      <x v="37"/>
    </i>
    <i r="3">
      <x v="262"/>
      <x v="37"/>
    </i>
    <i r="2">
      <x v="11"/>
      <x v="217"/>
      <x v="37"/>
    </i>
    <i r="3">
      <x v="262"/>
      <x v="37"/>
    </i>
    <i r="2">
      <x v="33"/>
      <x v="217"/>
      <x v="37"/>
    </i>
    <i r="3">
      <x v="264"/>
      <x v="37"/>
    </i>
    <i r="2">
      <x v="35"/>
      <x v="217"/>
      <x v="37"/>
    </i>
    <i r="3">
      <x v="263"/>
      <x v="37"/>
    </i>
    <i r="2">
      <x v="36"/>
      <x v="217"/>
      <x v="37"/>
    </i>
    <i r="3">
      <x v="263"/>
      <x v="37"/>
    </i>
    <i r="2">
      <x v="37"/>
      <x v="217"/>
      <x v="37"/>
    </i>
    <i r="3">
      <x v="263"/>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57"/>
      <x v="37"/>
    </i>
    <i r="3">
      <x v="217"/>
      <x v="37"/>
    </i>
    <i r="2">
      <x v="22"/>
      <x v="217"/>
      <x v="37"/>
    </i>
    <i r="2">
      <x v="23"/>
      <x v="56"/>
      <x v="37"/>
    </i>
    <i r="3">
      <x v="217"/>
      <x v="37"/>
    </i>
    <i r="2">
      <x v="33"/>
      <x v="41"/>
      <x v="37"/>
    </i>
    <i r="3">
      <x v="43"/>
      <x v="37"/>
    </i>
    <i r="3">
      <x v="56"/>
      <x v="37"/>
    </i>
    <i r="3">
      <x v="217"/>
      <x v="37"/>
    </i>
    <i r="2">
      <x v="34"/>
      <x v="56"/>
      <x v="37"/>
    </i>
    <i r="3">
      <x v="217"/>
      <x v="37"/>
    </i>
    <i r="2">
      <x v="38"/>
      <x v="41"/>
      <x v="37"/>
    </i>
    <i r="3">
      <x v="44"/>
      <x v="37"/>
    </i>
    <i r="3">
      <x v="56"/>
      <x v="37"/>
    </i>
    <i r="3">
      <x v="217"/>
      <x v="37"/>
    </i>
    <i r="2">
      <x v="45"/>
      <x v="56"/>
      <x v="37"/>
    </i>
    <i r="3">
      <x v="217"/>
      <x v="37"/>
    </i>
    <i r="2">
      <x v="49"/>
      <x v="42"/>
      <x v="37"/>
    </i>
    <i r="3">
      <x v="44"/>
      <x v="37"/>
    </i>
    <i r="3">
      <x v="57"/>
      <x v="37"/>
    </i>
    <i r="3">
      <x v="217"/>
      <x v="37"/>
    </i>
    <i r="2">
      <x v="62"/>
      <x v="217"/>
      <x v="37"/>
    </i>
    <i r="1">
      <x v="155"/>
      <x v="10"/>
      <x v="42"/>
      <x v="37"/>
    </i>
    <i r="3">
      <x v="44"/>
      <x v="37"/>
    </i>
    <i r="3">
      <x v="57"/>
      <x v="37"/>
    </i>
    <i r="3">
      <x v="217"/>
      <x v="37"/>
    </i>
    <i r="2">
      <x v="11"/>
      <x v="42"/>
      <x v="37"/>
    </i>
    <i r="3">
      <x v="44"/>
      <x v="37"/>
    </i>
    <i r="3">
      <x v="57"/>
      <x v="37"/>
    </i>
    <i r="3">
      <x v="217"/>
      <x v="37"/>
    </i>
    <i r="2">
      <x v="35"/>
      <x v="42"/>
      <x v="37"/>
    </i>
    <i r="3">
      <x v="44"/>
      <x v="37"/>
    </i>
    <i r="3">
      <x v="57"/>
      <x v="37"/>
    </i>
    <i r="3">
      <x v="217"/>
      <x v="37"/>
    </i>
    <i r="2">
      <x v="36"/>
      <x v="42"/>
      <x v="37"/>
    </i>
    <i r="3">
      <x v="44"/>
      <x v="37"/>
    </i>
    <i r="3">
      <x v="57"/>
      <x v="37"/>
    </i>
    <i r="3">
      <x v="217"/>
      <x v="37"/>
    </i>
    <i r="2">
      <x v="37"/>
      <x v="42"/>
      <x v="37"/>
    </i>
    <i r="3">
      <x v="44"/>
      <x v="37"/>
    </i>
    <i r="3">
      <x v="57"/>
      <x v="37"/>
    </i>
    <i r="3">
      <x v="217"/>
      <x v="37"/>
    </i>
    <i r="1">
      <x v="156"/>
      <x v="10"/>
      <x v="42"/>
      <x v="37"/>
    </i>
    <i r="3">
      <x v="44"/>
      <x v="37"/>
    </i>
    <i r="3">
      <x v="57"/>
      <x v="37"/>
    </i>
    <i r="3">
      <x v="217"/>
      <x v="37"/>
    </i>
    <i r="2">
      <x v="11"/>
      <x v="42"/>
      <x v="37"/>
    </i>
    <i r="3">
      <x v="44"/>
      <x v="37"/>
    </i>
    <i r="3">
      <x v="57"/>
      <x v="37"/>
    </i>
    <i r="3">
      <x v="217"/>
      <x v="37"/>
    </i>
    <i r="2">
      <x v="35"/>
      <x v="42"/>
      <x v="37"/>
    </i>
    <i r="3">
      <x v="44"/>
      <x v="37"/>
    </i>
    <i r="3">
      <x v="57"/>
      <x v="37"/>
    </i>
    <i r="3">
      <x v="217"/>
      <x v="37"/>
    </i>
    <i r="2">
      <x v="36"/>
      <x v="42"/>
      <x v="37"/>
    </i>
    <i r="3">
      <x v="44"/>
      <x v="37"/>
    </i>
    <i r="3">
      <x v="57"/>
      <x v="37"/>
    </i>
    <i r="3">
      <x v="217"/>
      <x v="37"/>
    </i>
    <i r="2">
      <x v="37"/>
      <x v="42"/>
      <x v="37"/>
    </i>
    <i r="3">
      <x v="44"/>
      <x v="37"/>
    </i>
    <i r="3">
      <x v="57"/>
      <x v="37"/>
    </i>
    <i r="3">
      <x v="217"/>
      <x v="37"/>
    </i>
    <i r="1">
      <x v="175"/>
      <x v="6"/>
      <x v="47"/>
      <x v="37"/>
    </i>
    <i r="3">
      <x v="217"/>
      <x v="37"/>
    </i>
    <i r="3">
      <x v="265"/>
      <x v="37"/>
    </i>
    <i r="2">
      <x v="22"/>
      <x v="217"/>
      <x v="37"/>
    </i>
    <i r="2">
      <x v="23"/>
      <x v="48"/>
      <x v="37"/>
    </i>
    <i r="3">
      <x v="217"/>
      <x v="37"/>
    </i>
    <i r="2">
      <x v="33"/>
      <x v="40"/>
      <x v="37"/>
    </i>
    <i r="3">
      <x v="48"/>
      <x v="37"/>
    </i>
    <i r="3">
      <x v="217"/>
      <x v="37"/>
    </i>
    <i r="2">
      <x v="34"/>
      <x v="48"/>
      <x v="37"/>
    </i>
    <i r="3">
      <x v="217"/>
      <x v="37"/>
    </i>
    <i r="2">
      <x v="38"/>
      <x v="40"/>
      <x v="37"/>
    </i>
    <i r="3">
      <x v="48"/>
      <x v="37"/>
    </i>
    <i r="3">
      <x v="217"/>
      <x v="37"/>
    </i>
    <i r="2">
      <x v="49"/>
      <x v="47"/>
      <x v="37"/>
    </i>
    <i r="3">
      <x v="217"/>
      <x v="37"/>
    </i>
    <i r="3">
      <x v="265"/>
      <x v="37"/>
    </i>
    <i r="1">
      <x v="177"/>
      <x v="10"/>
      <x v="38"/>
      <x v="37"/>
    </i>
    <i r="3">
      <x v="46"/>
      <x v="37"/>
    </i>
    <i r="3">
      <x v="217"/>
      <x v="37"/>
    </i>
    <i r="2">
      <x v="11"/>
      <x v="38"/>
      <x v="37"/>
    </i>
    <i r="3">
      <x v="46"/>
      <x v="37"/>
    </i>
    <i r="3">
      <x v="217"/>
      <x v="37"/>
    </i>
    <i r="2">
      <x v="35"/>
      <x v="39"/>
      <x v="37"/>
    </i>
    <i r="3">
      <x v="47"/>
      <x v="37"/>
    </i>
    <i r="3">
      <x v="217"/>
      <x v="37"/>
    </i>
    <i r="2">
      <x v="36"/>
      <x v="39"/>
      <x v="37"/>
    </i>
    <i r="3">
      <x v="47"/>
      <x v="37"/>
    </i>
    <i r="3">
      <x v="217"/>
      <x v="37"/>
    </i>
    <i r="2">
      <x v="37"/>
      <x v="39"/>
      <x v="37"/>
    </i>
    <i r="3">
      <x v="47"/>
      <x v="37"/>
    </i>
    <i r="3">
      <x v="217"/>
      <x v="37"/>
    </i>
    <i r="1">
      <x v="178"/>
      <x v="6"/>
      <x v="217"/>
      <x v="37"/>
    </i>
    <i r="2">
      <x v="10"/>
      <x v="217"/>
      <x v="37"/>
    </i>
    <i r="2">
      <x v="11"/>
      <x v="217"/>
      <x v="37"/>
    </i>
    <i r="2">
      <x v="35"/>
      <x v="217"/>
      <x v="37"/>
    </i>
    <i r="2">
      <x v="36"/>
      <x v="217"/>
      <x v="37"/>
    </i>
    <i r="2">
      <x v="37"/>
      <x v="217"/>
      <x v="37"/>
    </i>
    <i r="2">
      <x v="38"/>
      <x v="217"/>
      <x v="37"/>
    </i>
    <i r="2">
      <x v="49"/>
      <x v="217"/>
      <x v="37"/>
    </i>
    <i r="1">
      <x v="179"/>
      <x v="6"/>
      <x v="217"/>
      <x v="37"/>
    </i>
    <i r="3">
      <x v="266"/>
      <x v="37"/>
    </i>
    <i r="2">
      <x v="22"/>
      <x v="217"/>
      <x v="37"/>
    </i>
    <i r="2">
      <x v="23"/>
      <x v="217"/>
      <x v="37"/>
    </i>
    <i r="2">
      <x v="33"/>
      <x v="217"/>
      <x v="37"/>
    </i>
    <i r="3">
      <x v="264"/>
      <x v="37"/>
    </i>
    <i r="2">
      <x v="34"/>
      <x v="217"/>
      <x v="37"/>
    </i>
    <i r="2">
      <x v="38"/>
      <x v="217"/>
      <x v="37"/>
    </i>
    <i r="3">
      <x v="264"/>
      <x v="37"/>
    </i>
    <i r="2">
      <x v="49"/>
      <x v="217"/>
      <x v="37"/>
    </i>
    <i r="3">
      <x v="263"/>
      <x v="37"/>
    </i>
    <i r="3">
      <x v="266"/>
      <x v="37"/>
    </i>
    <i r="1">
      <x v="180"/>
      <x v="10"/>
      <x v="217"/>
      <x v="37"/>
    </i>
    <i r="3">
      <x v="262"/>
      <x v="37"/>
    </i>
    <i r="2">
      <x v="11"/>
      <x v="217"/>
      <x v="37"/>
    </i>
    <i r="3">
      <x v="262"/>
      <x v="37"/>
    </i>
    <i r="2">
      <x v="35"/>
      <x v="217"/>
      <x v="37"/>
    </i>
    <i r="3">
      <x v="263"/>
      <x v="37"/>
    </i>
    <i r="2">
      <x v="36"/>
      <x v="217"/>
      <x v="37"/>
    </i>
    <i r="3">
      <x v="263"/>
      <x v="37"/>
    </i>
    <i r="2">
      <x v="37"/>
      <x v="217"/>
      <x v="37"/>
    </i>
    <i r="3">
      <x v="263"/>
      <x v="37"/>
    </i>
    <i r="1">
      <x v="181"/>
      <x v="62"/>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6"/>
      <x v="217"/>
      <x v="37"/>
    </i>
    <i r="2">
      <x v="10"/>
      <x v="217"/>
      <x v="37"/>
    </i>
    <i r="2">
      <x v="11"/>
      <x v="217"/>
      <x v="37"/>
    </i>
    <i r="2">
      <x v="22"/>
      <x v="217"/>
      <x v="37"/>
    </i>
    <i r="2">
      <x v="23"/>
      <x v="50"/>
      <x v="37"/>
    </i>
    <i r="3">
      <x v="51"/>
      <x v="37"/>
    </i>
    <i r="3">
      <x v="217"/>
      <x v="37"/>
    </i>
    <i r="2">
      <x v="33"/>
      <x v="33"/>
      <x v="37"/>
    </i>
    <i r="3">
      <x v="49"/>
      <x v="37"/>
    </i>
    <i r="3">
      <x v="217"/>
      <x v="37"/>
    </i>
    <i r="2">
      <x v="34"/>
      <x v="50"/>
      <x v="37"/>
    </i>
    <i r="3">
      <x v="51"/>
      <x v="37"/>
    </i>
    <i r="3">
      <x v="217"/>
      <x v="37"/>
    </i>
    <i r="2">
      <x v="35"/>
      <x v="217"/>
      <x v="37"/>
    </i>
    <i r="2">
      <x v="36"/>
      <x v="217"/>
      <x v="37"/>
    </i>
    <i r="2">
      <x v="37"/>
      <x v="217"/>
      <x v="37"/>
    </i>
    <i r="2">
      <x v="38"/>
      <x v="52"/>
      <x v="37"/>
    </i>
    <i r="3">
      <x v="217"/>
      <x v="37"/>
    </i>
    <i r="2">
      <x v="45"/>
      <x v="50"/>
      <x v="37"/>
    </i>
    <i r="3">
      <x v="51"/>
      <x v="37"/>
    </i>
    <i r="3">
      <x v="217"/>
      <x v="37"/>
    </i>
    <i r="2">
      <x v="49"/>
      <x v="217"/>
      <x v="37"/>
    </i>
    <i r="2">
      <x v="62"/>
      <x v="217"/>
      <x v="37"/>
    </i>
    <i>
      <x v="7"/>
      <x v="12"/>
      <x v="34"/>
      <x v="217"/>
      <x v="37"/>
    </i>
    <i r="1">
      <x v="27"/>
      <x v="23"/>
      <x v="53"/>
      <x v="37"/>
    </i>
    <i r="3">
      <x v="217"/>
      <x v="37"/>
    </i>
    <i r="3">
      <x v="261"/>
      <x v="37"/>
    </i>
    <i r="2">
      <x v="38"/>
      <x v="54"/>
      <x v="37"/>
    </i>
    <i r="3">
      <x v="217"/>
      <x v="37"/>
    </i>
    <i r="3">
      <x v="261"/>
      <x v="37"/>
    </i>
    <i r="1">
      <x v="28"/>
      <x v="23"/>
      <x v="55"/>
      <x v="37"/>
    </i>
    <i r="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69"/>
      <x v="37"/>
    </i>
    <i r="3">
      <x v="74"/>
      <x v="37"/>
    </i>
    <i r="3">
      <x v="75"/>
      <x v="37"/>
    </i>
    <i r="3">
      <x v="95"/>
      <x v="37"/>
    </i>
    <i r="3">
      <x v="130"/>
      <x v="37"/>
    </i>
    <i r="3">
      <x v="217"/>
      <x v="37"/>
    </i>
    <i r="2">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55"/>
      <x v="10"/>
      <x v="74"/>
      <x v="37"/>
    </i>
    <i r="3">
      <x v="75"/>
      <x v="37"/>
    </i>
    <i r="3">
      <x v="130"/>
      <x v="37"/>
    </i>
    <i r="3">
      <x v="131"/>
      <x v="37"/>
    </i>
    <i r="3">
      <x v="217"/>
      <x v="37"/>
    </i>
    <i r="3">
      <x v="345"/>
      <x v="37"/>
    </i>
    <i r="2">
      <x v="11"/>
      <x v="74"/>
      <x v="37"/>
    </i>
    <i r="3">
      <x v="75"/>
      <x v="37"/>
    </i>
    <i r="3">
      <x v="130"/>
      <x v="37"/>
    </i>
    <i r="3">
      <x v="131"/>
      <x v="37"/>
    </i>
    <i r="3">
      <x v="217"/>
      <x v="37"/>
    </i>
    <i r="3">
      <x v="345"/>
      <x v="37"/>
    </i>
    <i r="2">
      <x v="35"/>
      <x v="74"/>
      <x v="37"/>
    </i>
    <i r="3">
      <x v="75"/>
      <x v="37"/>
    </i>
    <i r="3">
      <x v="130"/>
      <x v="37"/>
    </i>
    <i r="3">
      <x v="131"/>
      <x v="37"/>
    </i>
    <i r="3">
      <x v="217"/>
      <x v="37"/>
    </i>
    <i r="3">
      <x v="345"/>
      <x v="37"/>
    </i>
    <i r="2">
      <x v="36"/>
      <x v="74"/>
      <x v="37"/>
    </i>
    <i r="3">
      <x v="75"/>
      <x v="37"/>
    </i>
    <i r="3">
      <x v="130"/>
      <x v="37"/>
    </i>
    <i r="3">
      <x v="131"/>
      <x v="37"/>
    </i>
    <i r="3">
      <x v="217"/>
      <x v="37"/>
    </i>
    <i r="3">
      <x v="345"/>
      <x v="37"/>
    </i>
    <i r="2">
      <x v="37"/>
      <x v="74"/>
      <x v="37"/>
    </i>
    <i r="3">
      <x v="75"/>
      <x v="37"/>
    </i>
    <i r="3">
      <x v="130"/>
      <x v="37"/>
    </i>
    <i r="3">
      <x v="131"/>
      <x v="37"/>
    </i>
    <i r="3">
      <x v="217"/>
      <x v="37"/>
    </i>
    <i r="3">
      <x v="345"/>
      <x v="37"/>
    </i>
    <i r="1">
      <x v="156"/>
      <x v="10"/>
      <x v="69"/>
      <x v="37"/>
    </i>
    <i r="3">
      <x v="74"/>
      <x v="37"/>
    </i>
    <i r="3">
      <x v="75"/>
      <x v="37"/>
    </i>
    <i r="3">
      <x v="130"/>
      <x v="37"/>
    </i>
    <i r="3">
      <x v="131"/>
      <x v="37"/>
    </i>
    <i r="3">
      <x v="217"/>
      <x v="37"/>
    </i>
    <i r="3">
      <x v="345"/>
      <x v="37"/>
    </i>
    <i r="2">
      <x v="11"/>
      <x v="69"/>
      <x v="37"/>
    </i>
    <i r="3">
      <x v="74"/>
      <x v="37"/>
    </i>
    <i r="3">
      <x v="75"/>
      <x v="37"/>
    </i>
    <i r="3">
      <x v="130"/>
      <x v="37"/>
    </i>
    <i r="3">
      <x v="131"/>
      <x v="37"/>
    </i>
    <i r="3">
      <x v="217"/>
      <x v="37"/>
    </i>
    <i r="3">
      <x v="345"/>
      <x v="37"/>
    </i>
    <i r="2">
      <x v="35"/>
      <x v="69"/>
      <x v="37"/>
    </i>
    <i r="3">
      <x v="74"/>
      <x v="37"/>
    </i>
    <i r="3">
      <x v="75"/>
      <x v="37"/>
    </i>
    <i r="3">
      <x v="130"/>
      <x v="37"/>
    </i>
    <i r="3">
      <x v="131"/>
      <x v="37"/>
    </i>
    <i r="3">
      <x v="217"/>
      <x v="37"/>
    </i>
    <i r="3">
      <x v="345"/>
      <x v="37"/>
    </i>
    <i r="2">
      <x v="36"/>
      <x v="69"/>
      <x v="37"/>
    </i>
    <i r="3">
      <x v="74"/>
      <x v="37"/>
    </i>
    <i r="3">
      <x v="75"/>
      <x v="37"/>
    </i>
    <i r="3">
      <x v="130"/>
      <x v="37"/>
    </i>
    <i r="3">
      <x v="131"/>
      <x v="37"/>
    </i>
    <i r="3">
      <x v="217"/>
      <x v="37"/>
    </i>
    <i r="3">
      <x v="345"/>
      <x v="37"/>
    </i>
    <i r="2">
      <x v="37"/>
      <x v="69"/>
      <x v="37"/>
    </i>
    <i r="3">
      <x v="74"/>
      <x v="37"/>
    </i>
    <i r="3">
      <x v="75"/>
      <x v="37"/>
    </i>
    <i r="3">
      <x v="130"/>
      <x v="37"/>
    </i>
    <i r="3">
      <x v="131"/>
      <x v="37"/>
    </i>
    <i r="3">
      <x v="217"/>
      <x v="37"/>
    </i>
    <i r="3">
      <x v="345"/>
      <x v="37"/>
    </i>
    <i r="1">
      <x v="175"/>
      <x v="6"/>
      <x v="69"/>
      <x v="37"/>
    </i>
    <i r="3">
      <x v="74"/>
      <x v="37"/>
    </i>
    <i r="3">
      <x v="75"/>
      <x v="37"/>
    </i>
    <i r="3">
      <x v="95"/>
      <x v="37"/>
    </i>
    <i r="3">
      <x v="130"/>
      <x v="37"/>
    </i>
    <i r="3">
      <x v="217"/>
      <x v="37"/>
    </i>
    <i r="2">
      <x v="22"/>
      <x v="69"/>
      <x v="37"/>
    </i>
    <i r="3">
      <x v="74"/>
      <x v="37"/>
    </i>
    <i r="3">
      <x v="75"/>
      <x v="37"/>
    </i>
    <i r="3">
      <x v="95"/>
      <x v="37"/>
    </i>
    <i r="3">
      <x v="130"/>
      <x v="37"/>
    </i>
    <i r="3">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77"/>
      <x v="10"/>
      <x v="74"/>
      <x v="37"/>
    </i>
    <i r="3">
      <x v="75"/>
      <x v="37"/>
    </i>
    <i r="3">
      <x v="130"/>
      <x v="37"/>
    </i>
    <i r="3">
      <x v="132"/>
      <x v="37"/>
    </i>
    <i r="3">
      <x v="217"/>
      <x v="37"/>
    </i>
    <i r="3">
      <x v="345"/>
      <x v="37"/>
    </i>
    <i r="2">
      <x v="11"/>
      <x v="74"/>
      <x v="37"/>
    </i>
    <i r="3">
      <x v="75"/>
      <x v="37"/>
    </i>
    <i r="3">
      <x v="130"/>
      <x v="37"/>
    </i>
    <i r="3">
      <x v="132"/>
      <x v="37"/>
    </i>
    <i r="3">
      <x v="217"/>
      <x v="37"/>
    </i>
    <i r="3">
      <x v="345"/>
      <x v="37"/>
    </i>
    <i r="2">
      <x v="35"/>
      <x v="74"/>
      <x v="37"/>
    </i>
    <i r="3">
      <x v="75"/>
      <x v="37"/>
    </i>
    <i r="3">
      <x v="130"/>
      <x v="37"/>
    </i>
    <i r="3">
      <x v="132"/>
      <x v="37"/>
    </i>
    <i r="3">
      <x v="217"/>
      <x v="37"/>
    </i>
    <i r="3">
      <x v="345"/>
      <x v="37"/>
    </i>
    <i r="2">
      <x v="36"/>
      <x v="74"/>
      <x v="37"/>
    </i>
    <i r="3">
      <x v="75"/>
      <x v="37"/>
    </i>
    <i r="3">
      <x v="130"/>
      <x v="37"/>
    </i>
    <i r="3">
      <x v="132"/>
      <x v="37"/>
    </i>
    <i r="3">
      <x v="217"/>
      <x v="37"/>
    </i>
    <i r="3">
      <x v="345"/>
      <x v="37"/>
    </i>
    <i r="2">
      <x v="37"/>
      <x v="74"/>
      <x v="37"/>
    </i>
    <i r="3">
      <x v="75"/>
      <x v="37"/>
    </i>
    <i r="3">
      <x v="130"/>
      <x v="37"/>
    </i>
    <i r="3">
      <x v="132"/>
      <x v="37"/>
    </i>
    <i r="3">
      <x v="217"/>
      <x v="37"/>
    </i>
    <i r="3">
      <x v="345"/>
      <x v="37"/>
    </i>
    <i r="1">
      <x v="178"/>
      <x v="6"/>
      <x v="217"/>
      <x v="37"/>
    </i>
    <i r="2">
      <x v="10"/>
      <x v="217"/>
      <x v="37"/>
    </i>
    <i r="2">
      <x v="11"/>
      <x v="217"/>
      <x v="37"/>
    </i>
    <i r="2">
      <x v="35"/>
      <x v="217"/>
      <x v="37"/>
    </i>
    <i r="2">
      <x v="36"/>
      <x v="217"/>
      <x v="37"/>
    </i>
    <i r="2">
      <x v="37"/>
      <x v="217"/>
      <x v="37"/>
    </i>
    <i r="2">
      <x v="38"/>
      <x v="217"/>
      <x v="37"/>
    </i>
    <i r="2">
      <x v="49"/>
      <x v="217"/>
      <x v="37"/>
    </i>
    <i r="1">
      <x v="179"/>
      <x v="6"/>
      <x v="69"/>
      <x v="37"/>
    </i>
    <i r="3">
      <x v="74"/>
      <x v="37"/>
    </i>
    <i r="3">
      <x v="75"/>
      <x v="37"/>
    </i>
    <i r="3">
      <x v="95"/>
      <x v="37"/>
    </i>
    <i r="3">
      <x v="130"/>
      <x v="37"/>
    </i>
    <i r="3">
      <x v="217"/>
      <x v="37"/>
    </i>
    <i r="2">
      <x v="22"/>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80"/>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117"/>
      <x v="37"/>
    </i>
    <i r="3">
      <x v="217"/>
      <x v="37"/>
    </i>
    <i r="2">
      <x v="33"/>
      <x v="217"/>
      <x v="37"/>
    </i>
    <i r="2">
      <x v="34"/>
      <x v="217"/>
      <x v="37"/>
    </i>
    <i r="2">
      <x v="38"/>
      <x v="117"/>
      <x v="37"/>
    </i>
    <i r="3">
      <x v="217"/>
      <x v="37"/>
    </i>
    <i r="2">
      <x v="45"/>
      <x v="217"/>
      <x v="37"/>
    </i>
    <i>
      <x v="8"/>
      <x v="12"/>
      <x v="34"/>
      <x v="217"/>
      <x v="37"/>
    </i>
    <i r="1">
      <x v="27"/>
      <x v="23"/>
      <x v="53"/>
      <x v="37"/>
    </i>
    <i r="3">
      <x v="217"/>
      <x v="37"/>
    </i>
    <i r="3">
      <x v="261"/>
      <x v="37"/>
    </i>
    <i r="2">
      <x v="38"/>
      <x v="54"/>
      <x v="37"/>
    </i>
    <i r="3">
      <x v="217"/>
      <x v="37"/>
    </i>
    <i r="3">
      <x v="261"/>
      <x v="37"/>
    </i>
    <i r="1">
      <x v="28"/>
      <x v="23"/>
      <x v="55"/>
      <x v="37"/>
    </i>
    <i r="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69"/>
      <x v="37"/>
    </i>
    <i r="3">
      <x v="74"/>
      <x v="37"/>
    </i>
    <i r="3">
      <x v="75"/>
      <x v="37"/>
    </i>
    <i r="3">
      <x v="95"/>
      <x v="37"/>
    </i>
    <i r="3">
      <x v="130"/>
      <x v="37"/>
    </i>
    <i r="3">
      <x v="217"/>
      <x v="37"/>
    </i>
    <i r="2">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55"/>
      <x v="10"/>
      <x v="74"/>
      <x v="37"/>
    </i>
    <i r="3">
      <x v="75"/>
      <x v="37"/>
    </i>
    <i r="3">
      <x v="130"/>
      <x v="37"/>
    </i>
    <i r="3">
      <x v="131"/>
      <x v="37"/>
    </i>
    <i r="3">
      <x v="217"/>
      <x v="37"/>
    </i>
    <i r="3">
      <x v="345"/>
      <x v="37"/>
    </i>
    <i r="2">
      <x v="11"/>
      <x v="74"/>
      <x v="37"/>
    </i>
    <i r="3">
      <x v="75"/>
      <x v="37"/>
    </i>
    <i r="3">
      <x v="130"/>
      <x v="37"/>
    </i>
    <i r="3">
      <x v="131"/>
      <x v="37"/>
    </i>
    <i r="3">
      <x v="217"/>
      <x v="37"/>
    </i>
    <i r="3">
      <x v="345"/>
      <x v="37"/>
    </i>
    <i r="2">
      <x v="35"/>
      <x v="74"/>
      <x v="37"/>
    </i>
    <i r="3">
      <x v="75"/>
      <x v="37"/>
    </i>
    <i r="3">
      <x v="130"/>
      <x v="37"/>
    </i>
    <i r="3">
      <x v="131"/>
      <x v="37"/>
    </i>
    <i r="3">
      <x v="217"/>
      <x v="37"/>
    </i>
    <i r="3">
      <x v="345"/>
      <x v="37"/>
    </i>
    <i r="2">
      <x v="36"/>
      <x v="74"/>
      <x v="37"/>
    </i>
    <i r="3">
      <x v="75"/>
      <x v="37"/>
    </i>
    <i r="3">
      <x v="130"/>
      <x v="37"/>
    </i>
    <i r="3">
      <x v="131"/>
      <x v="37"/>
    </i>
    <i r="3">
      <x v="217"/>
      <x v="37"/>
    </i>
    <i r="3">
      <x v="345"/>
      <x v="37"/>
    </i>
    <i r="2">
      <x v="37"/>
      <x v="74"/>
      <x v="37"/>
    </i>
    <i r="3">
      <x v="75"/>
      <x v="37"/>
    </i>
    <i r="3">
      <x v="130"/>
      <x v="37"/>
    </i>
    <i r="3">
      <x v="131"/>
      <x v="37"/>
    </i>
    <i r="3">
      <x v="217"/>
      <x v="37"/>
    </i>
    <i r="3">
      <x v="345"/>
      <x v="37"/>
    </i>
    <i r="1">
      <x v="156"/>
      <x v="10"/>
      <x v="69"/>
      <x v="37"/>
    </i>
    <i r="3">
      <x v="74"/>
      <x v="37"/>
    </i>
    <i r="3">
      <x v="75"/>
      <x v="37"/>
    </i>
    <i r="3">
      <x v="130"/>
      <x v="37"/>
    </i>
    <i r="3">
      <x v="131"/>
      <x v="37"/>
    </i>
    <i r="3">
      <x v="217"/>
      <x v="37"/>
    </i>
    <i r="3">
      <x v="345"/>
      <x v="37"/>
    </i>
    <i r="2">
      <x v="11"/>
      <x v="69"/>
      <x v="37"/>
    </i>
    <i r="3">
      <x v="74"/>
      <x v="37"/>
    </i>
    <i r="3">
      <x v="75"/>
      <x v="37"/>
    </i>
    <i r="3">
      <x v="130"/>
      <x v="37"/>
    </i>
    <i r="3">
      <x v="131"/>
      <x v="37"/>
    </i>
    <i r="3">
      <x v="217"/>
      <x v="37"/>
    </i>
    <i r="3">
      <x v="345"/>
      <x v="37"/>
    </i>
    <i r="2">
      <x v="35"/>
      <x v="69"/>
      <x v="37"/>
    </i>
    <i r="3">
      <x v="74"/>
      <x v="37"/>
    </i>
    <i r="3">
      <x v="75"/>
      <x v="37"/>
    </i>
    <i r="3">
      <x v="130"/>
      <x v="37"/>
    </i>
    <i r="3">
      <x v="131"/>
      <x v="37"/>
    </i>
    <i r="3">
      <x v="217"/>
      <x v="37"/>
    </i>
    <i r="3">
      <x v="345"/>
      <x v="37"/>
    </i>
    <i r="2">
      <x v="36"/>
      <x v="69"/>
      <x v="37"/>
    </i>
    <i r="3">
      <x v="74"/>
      <x v="37"/>
    </i>
    <i r="3">
      <x v="75"/>
      <x v="37"/>
    </i>
    <i r="3">
      <x v="130"/>
      <x v="37"/>
    </i>
    <i r="3">
      <x v="131"/>
      <x v="37"/>
    </i>
    <i r="3">
      <x v="217"/>
      <x v="37"/>
    </i>
    <i r="3">
      <x v="345"/>
      <x v="37"/>
    </i>
    <i r="2">
      <x v="37"/>
      <x v="69"/>
      <x v="37"/>
    </i>
    <i r="3">
      <x v="74"/>
      <x v="37"/>
    </i>
    <i r="3">
      <x v="75"/>
      <x v="37"/>
    </i>
    <i r="3">
      <x v="130"/>
      <x v="37"/>
    </i>
    <i r="3">
      <x v="131"/>
      <x v="37"/>
    </i>
    <i r="3">
      <x v="217"/>
      <x v="37"/>
    </i>
    <i r="3">
      <x v="345"/>
      <x v="37"/>
    </i>
    <i r="1">
      <x v="175"/>
      <x v="6"/>
      <x v="69"/>
      <x v="37"/>
    </i>
    <i r="3">
      <x v="74"/>
      <x v="37"/>
    </i>
    <i r="3">
      <x v="75"/>
      <x v="37"/>
    </i>
    <i r="3">
      <x v="95"/>
      <x v="37"/>
    </i>
    <i r="3">
      <x v="130"/>
      <x v="37"/>
    </i>
    <i r="3">
      <x v="217"/>
      <x v="37"/>
    </i>
    <i r="2">
      <x v="22"/>
      <x v="69"/>
      <x v="37"/>
    </i>
    <i r="3">
      <x v="74"/>
      <x v="37"/>
    </i>
    <i r="3">
      <x v="75"/>
      <x v="37"/>
    </i>
    <i r="3">
      <x v="95"/>
      <x v="37"/>
    </i>
    <i r="3">
      <x v="130"/>
      <x v="37"/>
    </i>
    <i r="3">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77"/>
      <x v="10"/>
      <x v="74"/>
      <x v="37"/>
    </i>
    <i r="3">
      <x v="75"/>
      <x v="37"/>
    </i>
    <i r="3">
      <x v="130"/>
      <x v="37"/>
    </i>
    <i r="3">
      <x v="132"/>
      <x v="37"/>
    </i>
    <i r="3">
      <x v="217"/>
      <x v="37"/>
    </i>
    <i r="3">
      <x v="345"/>
      <x v="37"/>
    </i>
    <i r="2">
      <x v="11"/>
      <x v="74"/>
      <x v="37"/>
    </i>
    <i r="3">
      <x v="75"/>
      <x v="37"/>
    </i>
    <i r="3">
      <x v="130"/>
      <x v="37"/>
    </i>
    <i r="3">
      <x v="132"/>
      <x v="37"/>
    </i>
    <i r="3">
      <x v="217"/>
      <x v="37"/>
    </i>
    <i r="3">
      <x v="345"/>
      <x v="37"/>
    </i>
    <i r="2">
      <x v="35"/>
      <x v="74"/>
      <x v="37"/>
    </i>
    <i r="3">
      <x v="75"/>
      <x v="37"/>
    </i>
    <i r="3">
      <x v="130"/>
      <x v="37"/>
    </i>
    <i r="3">
      <x v="132"/>
      <x v="37"/>
    </i>
    <i r="3">
      <x v="217"/>
      <x v="37"/>
    </i>
    <i r="3">
      <x v="345"/>
      <x v="37"/>
    </i>
    <i r="2">
      <x v="36"/>
      <x v="74"/>
      <x v="37"/>
    </i>
    <i r="3">
      <x v="75"/>
      <x v="37"/>
    </i>
    <i r="3">
      <x v="130"/>
      <x v="37"/>
    </i>
    <i r="3">
      <x v="132"/>
      <x v="37"/>
    </i>
    <i r="3">
      <x v="217"/>
      <x v="37"/>
    </i>
    <i r="3">
      <x v="345"/>
      <x v="37"/>
    </i>
    <i r="2">
      <x v="37"/>
      <x v="74"/>
      <x v="37"/>
    </i>
    <i r="3">
      <x v="75"/>
      <x v="37"/>
    </i>
    <i r="3">
      <x v="130"/>
      <x v="37"/>
    </i>
    <i r="3">
      <x v="132"/>
      <x v="37"/>
    </i>
    <i r="3">
      <x v="217"/>
      <x v="37"/>
    </i>
    <i r="3">
      <x v="345"/>
      <x v="37"/>
    </i>
    <i r="1">
      <x v="178"/>
      <x v="6"/>
      <x v="217"/>
      <x v="37"/>
    </i>
    <i r="2">
      <x v="10"/>
      <x v="217"/>
      <x v="37"/>
    </i>
    <i r="2">
      <x v="11"/>
      <x v="217"/>
      <x v="37"/>
    </i>
    <i r="2">
      <x v="35"/>
      <x v="217"/>
      <x v="37"/>
    </i>
    <i r="2">
      <x v="36"/>
      <x v="217"/>
      <x v="37"/>
    </i>
    <i r="2">
      <x v="37"/>
      <x v="217"/>
      <x v="37"/>
    </i>
    <i r="2">
      <x v="38"/>
      <x v="217"/>
      <x v="37"/>
    </i>
    <i r="2">
      <x v="49"/>
      <x v="217"/>
      <x v="37"/>
    </i>
    <i r="1">
      <x v="179"/>
      <x v="6"/>
      <x v="69"/>
      <x v="37"/>
    </i>
    <i r="3">
      <x v="74"/>
      <x v="37"/>
    </i>
    <i r="3">
      <x v="75"/>
      <x v="37"/>
    </i>
    <i r="3">
      <x v="95"/>
      <x v="37"/>
    </i>
    <i r="3">
      <x v="130"/>
      <x v="37"/>
    </i>
    <i r="3">
      <x v="217"/>
      <x v="37"/>
    </i>
    <i r="2">
      <x v="22"/>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80"/>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117"/>
      <x v="37"/>
    </i>
    <i r="3">
      <x v="217"/>
      <x v="37"/>
    </i>
    <i r="2">
      <x v="33"/>
      <x v="217"/>
      <x v="37"/>
    </i>
    <i r="2">
      <x v="34"/>
      <x v="217"/>
      <x v="37"/>
    </i>
    <i r="2">
      <x v="38"/>
      <x v="117"/>
      <x v="37"/>
    </i>
    <i r="3">
      <x v="217"/>
      <x v="37"/>
    </i>
    <i r="2">
      <x v="45"/>
      <x v="217"/>
      <x v="37"/>
    </i>
    <i>
      <x v="9"/>
      <x v="12"/>
      <x v="34"/>
      <x v="217"/>
      <x v="37"/>
    </i>
    <i r="1">
      <x v="27"/>
      <x v="23"/>
      <x v="53"/>
      <x v="37"/>
    </i>
    <i r="3">
      <x v="217"/>
      <x v="37"/>
    </i>
    <i r="3">
      <x v="261"/>
      <x v="37"/>
    </i>
    <i r="2">
      <x v="38"/>
      <x v="54"/>
      <x v="37"/>
    </i>
    <i r="3">
      <x v="217"/>
      <x v="37"/>
    </i>
    <i r="3">
      <x v="261"/>
      <x v="37"/>
    </i>
    <i r="1">
      <x v="28"/>
      <x v="23"/>
      <x v="55"/>
      <x v="37"/>
    </i>
    <i r="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69"/>
      <x v="37"/>
    </i>
    <i r="3">
      <x v="74"/>
      <x v="37"/>
    </i>
    <i r="3">
      <x v="75"/>
      <x v="37"/>
    </i>
    <i r="3">
      <x v="95"/>
      <x v="37"/>
    </i>
    <i r="3">
      <x v="130"/>
      <x v="37"/>
    </i>
    <i r="3">
      <x v="217"/>
      <x v="37"/>
    </i>
    <i r="2">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69"/>
      <x v="37"/>
    </i>
    <i r="3">
      <x v="74"/>
      <x v="37"/>
    </i>
    <i r="3">
      <x v="75"/>
      <x v="37"/>
    </i>
    <i r="3">
      <x v="130"/>
      <x v="37"/>
    </i>
    <i r="3">
      <x v="217"/>
      <x v="37"/>
    </i>
    <i r="2">
      <x v="22"/>
      <x v="69"/>
      <x v="37"/>
    </i>
    <i r="3">
      <x v="74"/>
      <x v="37"/>
    </i>
    <i r="3">
      <x v="75"/>
      <x v="37"/>
    </i>
    <i r="3">
      <x v="130"/>
      <x v="37"/>
    </i>
    <i r="3">
      <x v="217"/>
      <x v="37"/>
    </i>
    <i r="2">
      <x v="23"/>
      <x v="118"/>
      <x v="37"/>
    </i>
    <i r="3">
      <x v="217"/>
      <x v="37"/>
    </i>
    <i r="2">
      <x v="33"/>
      <x v="217"/>
      <x v="37"/>
    </i>
    <i r="2">
      <x v="34"/>
      <x v="217"/>
      <x v="37"/>
    </i>
    <i r="2">
      <x v="38"/>
      <x v="118"/>
      <x v="37"/>
    </i>
    <i r="3">
      <x v="130"/>
      <x v="37"/>
    </i>
    <i r="3">
      <x v="217"/>
      <x v="37"/>
    </i>
    <i r="2">
      <x v="45"/>
      <x v="217"/>
      <x v="37"/>
    </i>
    <i r="2">
      <x v="49"/>
      <x v="69"/>
      <x v="37"/>
    </i>
    <i r="3">
      <x v="74"/>
      <x v="37"/>
    </i>
    <i r="3">
      <x v="75"/>
      <x v="37"/>
    </i>
    <i r="3">
      <x v="130"/>
      <x v="37"/>
    </i>
    <i r="3">
      <x v="217"/>
      <x v="37"/>
    </i>
    <i r="1">
      <x v="155"/>
      <x v="10"/>
      <x v="74"/>
      <x v="37"/>
    </i>
    <i r="3">
      <x v="75"/>
      <x v="37"/>
    </i>
    <i r="3">
      <x v="130"/>
      <x v="37"/>
    </i>
    <i r="3">
      <x v="131"/>
      <x v="37"/>
    </i>
    <i r="3">
      <x v="217"/>
      <x v="37"/>
    </i>
    <i r="3">
      <x v="345"/>
      <x v="37"/>
    </i>
    <i r="2">
      <x v="11"/>
      <x v="74"/>
      <x v="37"/>
    </i>
    <i r="3">
      <x v="75"/>
      <x v="37"/>
    </i>
    <i r="3">
      <x v="130"/>
      <x v="37"/>
    </i>
    <i r="3">
      <x v="131"/>
      <x v="37"/>
    </i>
    <i r="3">
      <x v="217"/>
      <x v="37"/>
    </i>
    <i r="3">
      <x v="345"/>
      <x v="37"/>
    </i>
    <i r="2">
      <x v="35"/>
      <x v="74"/>
      <x v="37"/>
    </i>
    <i r="3">
      <x v="75"/>
      <x v="37"/>
    </i>
    <i r="3">
      <x v="130"/>
      <x v="37"/>
    </i>
    <i r="3">
      <x v="131"/>
      <x v="37"/>
    </i>
    <i r="3">
      <x v="217"/>
      <x v="37"/>
    </i>
    <i r="3">
      <x v="345"/>
      <x v="37"/>
    </i>
    <i r="2">
      <x v="36"/>
      <x v="74"/>
      <x v="37"/>
    </i>
    <i r="3">
      <x v="75"/>
      <x v="37"/>
    </i>
    <i r="3">
      <x v="130"/>
      <x v="37"/>
    </i>
    <i r="3">
      <x v="131"/>
      <x v="37"/>
    </i>
    <i r="3">
      <x v="217"/>
      <x v="37"/>
    </i>
    <i r="3">
      <x v="345"/>
      <x v="37"/>
    </i>
    <i r="2">
      <x v="37"/>
      <x v="74"/>
      <x v="37"/>
    </i>
    <i r="3">
      <x v="75"/>
      <x v="37"/>
    </i>
    <i r="3">
      <x v="130"/>
      <x v="37"/>
    </i>
    <i r="3">
      <x v="131"/>
      <x v="37"/>
    </i>
    <i r="3">
      <x v="217"/>
      <x v="37"/>
    </i>
    <i r="3">
      <x v="345"/>
      <x v="37"/>
    </i>
    <i r="1">
      <x v="156"/>
      <x v="10"/>
      <x v="69"/>
      <x v="37"/>
    </i>
    <i r="3">
      <x v="74"/>
      <x v="37"/>
    </i>
    <i r="3">
      <x v="75"/>
      <x v="37"/>
    </i>
    <i r="3">
      <x v="130"/>
      <x v="37"/>
    </i>
    <i r="3">
      <x v="131"/>
      <x v="37"/>
    </i>
    <i r="3">
      <x v="217"/>
      <x v="37"/>
    </i>
    <i r="3">
      <x v="345"/>
      <x v="37"/>
    </i>
    <i r="2">
      <x v="11"/>
      <x v="69"/>
      <x v="37"/>
    </i>
    <i r="3">
      <x v="74"/>
      <x v="37"/>
    </i>
    <i r="3">
      <x v="75"/>
      <x v="37"/>
    </i>
    <i r="3">
      <x v="130"/>
      <x v="37"/>
    </i>
    <i r="3">
      <x v="131"/>
      <x v="37"/>
    </i>
    <i r="3">
      <x v="217"/>
      <x v="37"/>
    </i>
    <i r="3">
      <x v="345"/>
      <x v="37"/>
    </i>
    <i r="2">
      <x v="35"/>
      <x v="69"/>
      <x v="37"/>
    </i>
    <i r="3">
      <x v="74"/>
      <x v="37"/>
    </i>
    <i r="3">
      <x v="75"/>
      <x v="37"/>
    </i>
    <i r="3">
      <x v="130"/>
      <x v="37"/>
    </i>
    <i r="3">
      <x v="131"/>
      <x v="37"/>
    </i>
    <i r="3">
      <x v="217"/>
      <x v="37"/>
    </i>
    <i r="3">
      <x v="345"/>
      <x v="37"/>
    </i>
    <i r="2">
      <x v="36"/>
      <x v="69"/>
      <x v="37"/>
    </i>
    <i r="3">
      <x v="74"/>
      <x v="37"/>
    </i>
    <i r="3">
      <x v="75"/>
      <x v="37"/>
    </i>
    <i r="3">
      <x v="130"/>
      <x v="37"/>
    </i>
    <i r="3">
      <x v="131"/>
      <x v="37"/>
    </i>
    <i r="3">
      <x v="217"/>
      <x v="37"/>
    </i>
    <i r="3">
      <x v="345"/>
      <x v="37"/>
    </i>
    <i r="2">
      <x v="37"/>
      <x v="69"/>
      <x v="37"/>
    </i>
    <i r="3">
      <x v="74"/>
      <x v="37"/>
    </i>
    <i r="3">
      <x v="75"/>
      <x v="37"/>
    </i>
    <i r="3">
      <x v="130"/>
      <x v="37"/>
    </i>
    <i r="3">
      <x v="131"/>
      <x v="37"/>
    </i>
    <i r="3">
      <x v="217"/>
      <x v="37"/>
    </i>
    <i r="3">
      <x v="345"/>
      <x v="37"/>
    </i>
    <i r="1">
      <x v="175"/>
      <x v="6"/>
      <x v="69"/>
      <x v="37"/>
    </i>
    <i r="3">
      <x v="74"/>
      <x v="37"/>
    </i>
    <i r="3">
      <x v="75"/>
      <x v="37"/>
    </i>
    <i r="3">
      <x v="95"/>
      <x v="37"/>
    </i>
    <i r="3">
      <x v="130"/>
      <x v="37"/>
    </i>
    <i r="3">
      <x v="217"/>
      <x v="37"/>
    </i>
    <i r="2">
      <x v="22"/>
      <x v="69"/>
      <x v="37"/>
    </i>
    <i r="3">
      <x v="74"/>
      <x v="37"/>
    </i>
    <i r="3">
      <x v="75"/>
      <x v="37"/>
    </i>
    <i r="3">
      <x v="95"/>
      <x v="37"/>
    </i>
    <i r="3">
      <x v="130"/>
      <x v="37"/>
    </i>
    <i r="3">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77"/>
      <x v="10"/>
      <x v="74"/>
      <x v="37"/>
    </i>
    <i r="3">
      <x v="75"/>
      <x v="37"/>
    </i>
    <i r="3">
      <x v="130"/>
      <x v="37"/>
    </i>
    <i r="3">
      <x v="132"/>
      <x v="37"/>
    </i>
    <i r="3">
      <x v="217"/>
      <x v="37"/>
    </i>
    <i r="3">
      <x v="345"/>
      <x v="37"/>
    </i>
    <i r="2">
      <x v="11"/>
      <x v="74"/>
      <x v="37"/>
    </i>
    <i r="3">
      <x v="75"/>
      <x v="37"/>
    </i>
    <i r="3">
      <x v="130"/>
      <x v="37"/>
    </i>
    <i r="3">
      <x v="132"/>
      <x v="37"/>
    </i>
    <i r="3">
      <x v="217"/>
      <x v="37"/>
    </i>
    <i r="3">
      <x v="345"/>
      <x v="37"/>
    </i>
    <i r="2">
      <x v="35"/>
      <x v="74"/>
      <x v="37"/>
    </i>
    <i r="3">
      <x v="75"/>
      <x v="37"/>
    </i>
    <i r="3">
      <x v="130"/>
      <x v="37"/>
    </i>
    <i r="3">
      <x v="132"/>
      <x v="37"/>
    </i>
    <i r="3">
      <x v="217"/>
      <x v="37"/>
    </i>
    <i r="3">
      <x v="345"/>
      <x v="37"/>
    </i>
    <i r="2">
      <x v="36"/>
      <x v="74"/>
      <x v="37"/>
    </i>
    <i r="3">
      <x v="75"/>
      <x v="37"/>
    </i>
    <i r="3">
      <x v="130"/>
      <x v="37"/>
    </i>
    <i r="3">
      <x v="132"/>
      <x v="37"/>
    </i>
    <i r="3">
      <x v="217"/>
      <x v="37"/>
    </i>
    <i r="3">
      <x v="345"/>
      <x v="37"/>
    </i>
    <i r="2">
      <x v="37"/>
      <x v="74"/>
      <x v="37"/>
    </i>
    <i r="3">
      <x v="75"/>
      <x v="37"/>
    </i>
    <i r="3">
      <x v="130"/>
      <x v="37"/>
    </i>
    <i r="3">
      <x v="132"/>
      <x v="37"/>
    </i>
    <i r="3">
      <x v="217"/>
      <x v="37"/>
    </i>
    <i r="3">
      <x v="345"/>
      <x v="37"/>
    </i>
    <i r="1">
      <x v="178"/>
      <x v="6"/>
      <x v="217"/>
      <x v="37"/>
    </i>
    <i r="2">
      <x v="10"/>
      <x v="217"/>
      <x v="37"/>
    </i>
    <i r="2">
      <x v="11"/>
      <x v="217"/>
      <x v="37"/>
    </i>
    <i r="2">
      <x v="35"/>
      <x v="217"/>
      <x v="37"/>
    </i>
    <i r="2">
      <x v="36"/>
      <x v="217"/>
      <x v="37"/>
    </i>
    <i r="2">
      <x v="37"/>
      <x v="217"/>
      <x v="37"/>
    </i>
    <i r="2">
      <x v="38"/>
      <x v="217"/>
      <x v="37"/>
    </i>
    <i r="2">
      <x v="49"/>
      <x v="217"/>
      <x v="37"/>
    </i>
    <i r="1">
      <x v="179"/>
      <x v="6"/>
      <x v="69"/>
      <x v="37"/>
    </i>
    <i r="3">
      <x v="74"/>
      <x v="37"/>
    </i>
    <i r="3">
      <x v="75"/>
      <x v="37"/>
    </i>
    <i r="3">
      <x v="95"/>
      <x v="37"/>
    </i>
    <i r="3">
      <x v="130"/>
      <x v="37"/>
    </i>
    <i r="3">
      <x v="217"/>
      <x v="37"/>
    </i>
    <i r="2">
      <x v="22"/>
      <x v="217"/>
      <x v="37"/>
    </i>
    <i r="2">
      <x v="23"/>
      <x v="118"/>
      <x v="37"/>
    </i>
    <i r="3">
      <x v="217"/>
      <x v="37"/>
    </i>
    <i r="2">
      <x v="33"/>
      <x v="217"/>
      <x v="37"/>
    </i>
    <i r="2">
      <x v="34"/>
      <x v="217"/>
      <x v="37"/>
    </i>
    <i r="2">
      <x v="38"/>
      <x v="95"/>
      <x v="37"/>
    </i>
    <i r="3">
      <x v="118"/>
      <x v="37"/>
    </i>
    <i r="3">
      <x v="130"/>
      <x v="37"/>
    </i>
    <i r="3">
      <x v="217"/>
      <x v="37"/>
    </i>
    <i r="2">
      <x v="49"/>
      <x v="69"/>
      <x v="37"/>
    </i>
    <i r="3">
      <x v="74"/>
      <x v="37"/>
    </i>
    <i r="3">
      <x v="75"/>
      <x v="37"/>
    </i>
    <i r="3">
      <x v="95"/>
      <x v="37"/>
    </i>
    <i r="3">
      <x v="97"/>
      <x v="37"/>
    </i>
    <i r="3">
      <x v="130"/>
      <x v="37"/>
    </i>
    <i r="3">
      <x v="217"/>
      <x v="37"/>
    </i>
    <i r="1">
      <x v="180"/>
      <x v="10"/>
      <x v="74"/>
      <x v="37"/>
    </i>
    <i r="3">
      <x v="75"/>
      <x v="37"/>
    </i>
    <i r="3">
      <x v="95"/>
      <x v="37"/>
    </i>
    <i r="3">
      <x v="96"/>
      <x v="37"/>
    </i>
    <i r="3">
      <x v="97"/>
      <x v="37"/>
    </i>
    <i r="3">
      <x v="130"/>
      <x v="37"/>
    </i>
    <i r="3">
      <x v="132"/>
      <x v="37"/>
    </i>
    <i r="3">
      <x v="217"/>
      <x v="37"/>
    </i>
    <i r="2">
      <x v="11"/>
      <x v="74"/>
      <x v="37"/>
    </i>
    <i r="3">
      <x v="75"/>
      <x v="37"/>
    </i>
    <i r="3">
      <x v="95"/>
      <x v="37"/>
    </i>
    <i r="3">
      <x v="96"/>
      <x v="37"/>
    </i>
    <i r="3">
      <x v="97"/>
      <x v="37"/>
    </i>
    <i r="3">
      <x v="130"/>
      <x v="37"/>
    </i>
    <i r="3">
      <x v="132"/>
      <x v="37"/>
    </i>
    <i r="3">
      <x v="217"/>
      <x v="37"/>
    </i>
    <i r="2">
      <x v="35"/>
      <x v="74"/>
      <x v="37"/>
    </i>
    <i r="3">
      <x v="75"/>
      <x v="37"/>
    </i>
    <i r="3">
      <x v="95"/>
      <x v="37"/>
    </i>
    <i r="3">
      <x v="96"/>
      <x v="37"/>
    </i>
    <i r="3">
      <x v="97"/>
      <x v="37"/>
    </i>
    <i r="3">
      <x v="130"/>
      <x v="37"/>
    </i>
    <i r="3">
      <x v="132"/>
      <x v="37"/>
    </i>
    <i r="3">
      <x v="217"/>
      <x v="37"/>
    </i>
    <i r="2">
      <x v="36"/>
      <x v="74"/>
      <x v="37"/>
    </i>
    <i r="3">
      <x v="75"/>
      <x v="37"/>
    </i>
    <i r="3">
      <x v="95"/>
      <x v="37"/>
    </i>
    <i r="3">
      <x v="96"/>
      <x v="37"/>
    </i>
    <i r="3">
      <x v="97"/>
      <x v="37"/>
    </i>
    <i r="3">
      <x v="130"/>
      <x v="37"/>
    </i>
    <i r="3">
      <x v="132"/>
      <x v="37"/>
    </i>
    <i r="3">
      <x v="217"/>
      <x v="37"/>
    </i>
    <i r="2">
      <x v="37"/>
      <x v="74"/>
      <x v="37"/>
    </i>
    <i r="3">
      <x v="75"/>
      <x v="37"/>
    </i>
    <i r="3">
      <x v="95"/>
      <x v="37"/>
    </i>
    <i r="3">
      <x v="96"/>
      <x v="37"/>
    </i>
    <i r="3">
      <x v="97"/>
      <x v="37"/>
    </i>
    <i r="3">
      <x v="130"/>
      <x v="37"/>
    </i>
    <i r="3">
      <x v="132"/>
      <x v="37"/>
    </i>
    <i r="3">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117"/>
      <x v="37"/>
    </i>
    <i r="3">
      <x v="217"/>
      <x v="37"/>
    </i>
    <i r="2">
      <x v="33"/>
      <x v="217"/>
      <x v="37"/>
    </i>
    <i r="2">
      <x v="34"/>
      <x v="217"/>
      <x v="37"/>
    </i>
    <i r="2">
      <x v="38"/>
      <x v="117"/>
      <x v="37"/>
    </i>
    <i r="3">
      <x v="217"/>
      <x v="37"/>
    </i>
    <i r="2">
      <x v="45"/>
      <x v="217"/>
      <x v="37"/>
    </i>
    <i>
      <x v="10"/>
      <x v="12"/>
      <x v="34"/>
      <x v="217"/>
      <x v="37"/>
    </i>
    <i r="1">
      <x v="27"/>
      <x v="23"/>
      <x v="178"/>
      <x v="37"/>
    </i>
    <i r="3">
      <x v="179"/>
      <x v="37"/>
    </i>
    <i r="3">
      <x v="217"/>
      <x v="37"/>
    </i>
    <i r="2">
      <x v="38"/>
      <x v="181"/>
      <x v="37"/>
    </i>
    <i r="3">
      <x v="217"/>
      <x v="37"/>
    </i>
    <i r="1">
      <x v="28"/>
      <x v="23"/>
      <x v="178"/>
      <x v="37"/>
    </i>
    <i r="3">
      <x v="179"/>
      <x v="37"/>
    </i>
    <i r="3">
      <x v="217"/>
      <x v="37"/>
    </i>
    <i r="1">
      <x v="81"/>
      <x v="23"/>
      <x v="178"/>
      <x v="37"/>
    </i>
    <i r="3">
      <x v="179"/>
      <x v="37"/>
    </i>
    <i r="3">
      <x v="180"/>
      <x v="37"/>
    </i>
    <i r="3">
      <x v="217"/>
      <x v="37"/>
    </i>
    <i r="2">
      <x v="33"/>
      <x v="217"/>
      <x v="37"/>
    </i>
    <i r="2">
      <x v="34"/>
      <x v="182"/>
      <x v="37"/>
    </i>
    <i r="3">
      <x v="217"/>
      <x v="37"/>
    </i>
    <i r="1">
      <x v="85"/>
      <x v="6"/>
      <x v="217"/>
      <x v="37"/>
    </i>
    <i r="2">
      <x v="10"/>
      <x v="157"/>
      <x v="37"/>
    </i>
    <i r="3">
      <x v="158"/>
      <x v="37"/>
    </i>
    <i r="3">
      <x v="217"/>
      <x v="37"/>
    </i>
    <i r="2">
      <x v="11"/>
      <x v="157"/>
      <x v="37"/>
    </i>
    <i r="3">
      <x v="158"/>
      <x v="37"/>
    </i>
    <i r="3">
      <x v="217"/>
      <x v="37"/>
    </i>
    <i r="2">
      <x v="22"/>
      <x v="217"/>
      <x v="37"/>
    </i>
    <i r="2">
      <x v="23"/>
      <x v="178"/>
      <x v="37"/>
    </i>
    <i r="3">
      <x v="179"/>
      <x v="37"/>
    </i>
    <i r="3">
      <x v="217"/>
      <x v="37"/>
    </i>
    <i r="2">
      <x v="33"/>
      <x v="217"/>
      <x v="37"/>
    </i>
    <i r="2">
      <x v="34"/>
      <x v="217"/>
      <x v="37"/>
    </i>
    <i r="2">
      <x v="35"/>
      <x v="157"/>
      <x v="37"/>
    </i>
    <i r="3">
      <x v="158"/>
      <x v="37"/>
    </i>
    <i r="3">
      <x v="176"/>
      <x v="37"/>
    </i>
    <i r="3">
      <x v="217"/>
      <x v="37"/>
    </i>
    <i r="2">
      <x v="36"/>
      <x v="157"/>
      <x v="37"/>
    </i>
    <i r="3">
      <x v="158"/>
      <x v="37"/>
    </i>
    <i r="3">
      <x v="176"/>
      <x v="37"/>
    </i>
    <i r="3">
      <x v="217"/>
      <x v="37"/>
    </i>
    <i r="2">
      <x v="37"/>
      <x v="157"/>
      <x v="37"/>
    </i>
    <i r="3">
      <x v="158"/>
      <x v="37"/>
    </i>
    <i r="3">
      <x v="176"/>
      <x v="37"/>
    </i>
    <i r="3">
      <x v="217"/>
      <x v="37"/>
    </i>
    <i r="2">
      <x v="38"/>
      <x v="157"/>
      <x v="37"/>
    </i>
    <i r="3">
      <x v="181"/>
      <x v="37"/>
    </i>
    <i r="3">
      <x v="217"/>
      <x v="37"/>
    </i>
    <i r="2">
      <x v="49"/>
      <x v="157"/>
      <x v="37"/>
    </i>
    <i r="3">
      <x v="158"/>
      <x v="37"/>
    </i>
    <i r="3">
      <x v="217"/>
      <x v="37"/>
    </i>
    <i r="2">
      <x v="62"/>
      <x v="217"/>
      <x v="37"/>
    </i>
    <i r="1">
      <x v="100"/>
      <x v="23"/>
      <x v="178"/>
      <x v="37"/>
    </i>
    <i r="3">
      <x v="179"/>
      <x v="37"/>
    </i>
    <i r="3">
      <x v="180"/>
      <x v="37"/>
    </i>
    <i r="3">
      <x v="217"/>
      <x v="37"/>
    </i>
    <i r="2">
      <x v="33"/>
      <x v="217"/>
      <x v="37"/>
    </i>
    <i r="2">
      <x v="34"/>
      <x v="182"/>
      <x v="37"/>
    </i>
    <i r="3">
      <x v="217"/>
      <x v="37"/>
    </i>
    <i r="1">
      <x v="124"/>
      <x v="6"/>
      <x v="217"/>
      <x v="37"/>
    </i>
    <i r="2">
      <x v="10"/>
      <x v="135"/>
      <x v="37"/>
    </i>
    <i r="3">
      <x v="158"/>
      <x v="37"/>
    </i>
    <i r="3">
      <x v="217"/>
      <x v="37"/>
    </i>
    <i r="3">
      <x v="343"/>
      <x v="37"/>
    </i>
    <i r="2">
      <x v="11"/>
      <x v="135"/>
      <x v="37"/>
    </i>
    <i r="3">
      <x v="158"/>
      <x v="37"/>
    </i>
    <i r="3">
      <x v="217"/>
      <x v="37"/>
    </i>
    <i r="3">
      <x v="343"/>
      <x v="37"/>
    </i>
    <i r="2">
      <x v="33"/>
      <x v="217"/>
      <x v="37"/>
    </i>
    <i r="2">
      <x v="35"/>
      <x v="135"/>
      <x v="37"/>
    </i>
    <i r="3">
      <x v="158"/>
      <x v="37"/>
    </i>
    <i r="3">
      <x v="176"/>
      <x v="37"/>
    </i>
    <i r="3">
      <x v="217"/>
      <x v="37"/>
    </i>
    <i r="3">
      <x v="343"/>
      <x v="37"/>
    </i>
    <i r="2">
      <x v="36"/>
      <x v="135"/>
      <x v="37"/>
    </i>
    <i r="3">
      <x v="158"/>
      <x v="37"/>
    </i>
    <i r="3">
      <x v="176"/>
      <x v="37"/>
    </i>
    <i r="3">
      <x v="217"/>
      <x v="37"/>
    </i>
    <i r="3">
      <x v="343"/>
      <x v="37"/>
    </i>
    <i r="2">
      <x v="37"/>
      <x v="135"/>
      <x v="37"/>
    </i>
    <i r="3">
      <x v="158"/>
      <x v="37"/>
    </i>
    <i r="3">
      <x v="176"/>
      <x v="37"/>
    </i>
    <i r="3">
      <x v="217"/>
      <x v="37"/>
    </i>
    <i r="3">
      <x v="343"/>
      <x v="37"/>
    </i>
    <i r="1">
      <x v="125"/>
      <x v="6"/>
      <x v="217"/>
      <x v="37"/>
    </i>
    <i r="2">
      <x v="10"/>
      <x v="217"/>
      <x v="37"/>
    </i>
    <i r="2">
      <x v="11"/>
      <x v="217"/>
      <x v="37"/>
    </i>
    <i r="2">
      <x v="33"/>
      <x v="217"/>
      <x v="37"/>
    </i>
    <i r="2">
      <x v="35"/>
      <x v="217"/>
      <x v="37"/>
    </i>
    <i r="2">
      <x v="36"/>
      <x v="217"/>
      <x v="37"/>
    </i>
    <i r="2">
      <x v="37"/>
      <x v="217"/>
      <x v="37"/>
    </i>
    <i r="1">
      <x v="127"/>
      <x v="33"/>
      <x v="217"/>
      <x v="37"/>
    </i>
    <i r="2">
      <x v="34"/>
      <x v="182"/>
      <x v="37"/>
    </i>
    <i r="3">
      <x v="217"/>
      <x v="37"/>
    </i>
    <i r="1">
      <x v="153"/>
      <x v="6"/>
      <x v="217"/>
      <x v="37"/>
    </i>
    <i r="2">
      <x v="22"/>
      <x v="217"/>
      <x v="37"/>
    </i>
    <i r="2">
      <x v="23"/>
      <x v="178"/>
      <x v="37"/>
    </i>
    <i r="3">
      <x v="179"/>
      <x v="37"/>
    </i>
    <i r="3">
      <x v="217"/>
      <x v="37"/>
    </i>
    <i r="2">
      <x v="33"/>
      <x v="217"/>
      <x v="37"/>
    </i>
    <i r="2">
      <x v="34"/>
      <x v="217"/>
      <x v="37"/>
    </i>
    <i r="2">
      <x v="38"/>
      <x v="157"/>
      <x v="37"/>
    </i>
    <i r="3">
      <x v="181"/>
      <x v="37"/>
    </i>
    <i r="3">
      <x v="217"/>
      <x v="37"/>
    </i>
    <i r="2">
      <x v="49"/>
      <x v="157"/>
      <x v="37"/>
    </i>
    <i r="3">
      <x v="158"/>
      <x v="37"/>
    </i>
    <i r="3">
      <x v="217"/>
      <x v="37"/>
    </i>
    <i r="2">
      <x v="62"/>
      <x v="217"/>
      <x v="37"/>
    </i>
    <i r="1">
      <x v="155"/>
      <x v="10"/>
      <x v="157"/>
      <x v="37"/>
    </i>
    <i r="3">
      <x v="158"/>
      <x v="37"/>
    </i>
    <i r="3">
      <x v="217"/>
      <x v="37"/>
    </i>
    <i r="2">
      <x v="11"/>
      <x v="157"/>
      <x v="37"/>
    </i>
    <i r="3">
      <x v="158"/>
      <x v="37"/>
    </i>
    <i r="3">
      <x v="217"/>
      <x v="37"/>
    </i>
    <i r="2">
      <x v="35"/>
      <x v="157"/>
      <x v="37"/>
    </i>
    <i r="3">
      <x v="158"/>
      <x v="37"/>
    </i>
    <i r="3">
      <x v="176"/>
      <x v="37"/>
    </i>
    <i r="3">
      <x v="217"/>
      <x v="37"/>
    </i>
    <i r="2">
      <x v="36"/>
      <x v="157"/>
      <x v="37"/>
    </i>
    <i r="3">
      <x v="158"/>
      <x v="37"/>
    </i>
    <i r="3">
      <x v="176"/>
      <x v="37"/>
    </i>
    <i r="3">
      <x v="217"/>
      <x v="37"/>
    </i>
    <i r="2">
      <x v="37"/>
      <x v="157"/>
      <x v="37"/>
    </i>
    <i r="3">
      <x v="158"/>
      <x v="37"/>
    </i>
    <i r="3">
      <x v="176"/>
      <x v="37"/>
    </i>
    <i r="3">
      <x v="217"/>
      <x v="37"/>
    </i>
    <i r="1">
      <x v="156"/>
      <x v="10"/>
      <x v="157"/>
      <x v="37"/>
    </i>
    <i r="3">
      <x v="158"/>
      <x v="37"/>
    </i>
    <i r="3">
      <x v="217"/>
      <x v="37"/>
    </i>
    <i r="2">
      <x v="11"/>
      <x v="157"/>
      <x v="37"/>
    </i>
    <i r="3">
      <x v="158"/>
      <x v="37"/>
    </i>
    <i r="3">
      <x v="217"/>
      <x v="37"/>
    </i>
    <i r="2">
      <x v="35"/>
      <x v="157"/>
      <x v="37"/>
    </i>
    <i r="3">
      <x v="158"/>
      <x v="37"/>
    </i>
    <i r="3">
      <x v="176"/>
      <x v="37"/>
    </i>
    <i r="3">
      <x v="217"/>
      <x v="37"/>
    </i>
    <i r="2">
      <x v="36"/>
      <x v="157"/>
      <x v="37"/>
    </i>
    <i r="3">
      <x v="158"/>
      <x v="37"/>
    </i>
    <i r="3">
      <x v="176"/>
      <x v="37"/>
    </i>
    <i r="3">
      <x v="217"/>
      <x v="37"/>
    </i>
    <i r="2">
      <x v="37"/>
      <x v="157"/>
      <x v="37"/>
    </i>
    <i r="3">
      <x v="158"/>
      <x v="37"/>
    </i>
    <i r="3">
      <x v="176"/>
      <x v="37"/>
    </i>
    <i r="3">
      <x v="217"/>
      <x v="37"/>
    </i>
    <i r="1">
      <x v="175"/>
      <x v="6"/>
      <x v="217"/>
      <x v="37"/>
    </i>
    <i r="2">
      <x v="22"/>
      <x v="177"/>
      <x v="37"/>
    </i>
    <i r="3">
      <x v="217"/>
      <x v="37"/>
    </i>
    <i r="2">
      <x v="23"/>
      <x v="178"/>
      <x v="37"/>
    </i>
    <i r="3">
      <x v="179"/>
      <x v="37"/>
    </i>
    <i r="3">
      <x v="217"/>
      <x v="37"/>
    </i>
    <i r="2">
      <x v="33"/>
      <x v="217"/>
      <x v="37"/>
    </i>
    <i r="2">
      <x v="34"/>
      <x v="217"/>
      <x v="37"/>
    </i>
    <i r="2">
      <x v="38"/>
      <x v="181"/>
      <x v="37"/>
    </i>
    <i r="3">
      <x v="217"/>
      <x v="37"/>
    </i>
    <i r="3">
      <x v="343"/>
      <x v="37"/>
    </i>
    <i r="3">
      <x v="344"/>
      <x v="37"/>
    </i>
    <i r="2">
      <x v="49"/>
      <x v="158"/>
      <x v="37"/>
    </i>
    <i r="3">
      <x v="217"/>
      <x v="37"/>
    </i>
    <i r="3">
      <x v="343"/>
      <x v="37"/>
    </i>
    <i r="3">
      <x v="344"/>
      <x v="37"/>
    </i>
    <i r="1">
      <x v="177"/>
      <x v="10"/>
      <x v="158"/>
      <x v="37"/>
    </i>
    <i r="3">
      <x v="217"/>
      <x v="37"/>
    </i>
    <i r="3">
      <x v="343"/>
      <x v="37"/>
    </i>
    <i r="3">
      <x v="344"/>
      <x v="37"/>
    </i>
    <i r="2">
      <x v="11"/>
      <x v="158"/>
      <x v="37"/>
    </i>
    <i r="3">
      <x v="217"/>
      <x v="37"/>
    </i>
    <i r="3">
      <x v="343"/>
      <x v="37"/>
    </i>
    <i r="3">
      <x v="344"/>
      <x v="37"/>
    </i>
    <i r="2">
      <x v="35"/>
      <x v="158"/>
      <x v="37"/>
    </i>
    <i r="3">
      <x v="176"/>
      <x v="37"/>
    </i>
    <i r="3">
      <x v="217"/>
      <x v="37"/>
    </i>
    <i r="3">
      <x v="343"/>
      <x v="37"/>
    </i>
    <i r="3">
      <x v="344"/>
      <x v="37"/>
    </i>
    <i r="2">
      <x v="36"/>
      <x v="158"/>
      <x v="37"/>
    </i>
    <i r="3">
      <x v="176"/>
      <x v="37"/>
    </i>
    <i r="3">
      <x v="217"/>
      <x v="37"/>
    </i>
    <i r="3">
      <x v="343"/>
      <x v="37"/>
    </i>
    <i r="3">
      <x v="344"/>
      <x v="37"/>
    </i>
    <i r="2">
      <x v="37"/>
      <x v="158"/>
      <x v="37"/>
    </i>
    <i r="3">
      <x v="176"/>
      <x v="37"/>
    </i>
    <i r="3">
      <x v="217"/>
      <x v="37"/>
    </i>
    <i r="3">
      <x v="343"/>
      <x v="37"/>
    </i>
    <i r="3">
      <x v="344"/>
      <x v="37"/>
    </i>
    <i r="1">
      <x v="178"/>
      <x v="6"/>
      <x v="217"/>
      <x v="37"/>
    </i>
    <i r="2">
      <x v="10"/>
      <x v="217"/>
      <x v="37"/>
    </i>
    <i r="2">
      <x v="11"/>
      <x v="217"/>
      <x v="37"/>
    </i>
    <i r="2">
      <x v="35"/>
      <x v="217"/>
      <x v="37"/>
    </i>
    <i r="2">
      <x v="36"/>
      <x v="217"/>
      <x v="37"/>
    </i>
    <i r="2">
      <x v="37"/>
      <x v="217"/>
      <x v="37"/>
    </i>
    <i r="2">
      <x v="38"/>
      <x v="217"/>
      <x v="37"/>
    </i>
    <i r="2">
      <x v="49"/>
      <x v="217"/>
      <x v="37"/>
    </i>
    <i r="1">
      <x v="179"/>
      <x v="6"/>
      <x v="217"/>
      <x v="37"/>
    </i>
    <i r="2">
      <x v="22"/>
      <x v="177"/>
      <x v="37"/>
    </i>
    <i r="3">
      <x v="217"/>
      <x v="37"/>
    </i>
    <i r="2">
      <x v="23"/>
      <x v="178"/>
      <x v="37"/>
    </i>
    <i r="3">
      <x v="179"/>
      <x v="37"/>
    </i>
    <i r="3">
      <x v="217"/>
      <x v="37"/>
    </i>
    <i r="2">
      <x v="33"/>
      <x v="217"/>
      <x v="37"/>
    </i>
    <i r="2">
      <x v="34"/>
      <x v="217"/>
      <x v="37"/>
    </i>
    <i r="2">
      <x v="38"/>
      <x v="135"/>
      <x v="37"/>
    </i>
    <i r="3">
      <x v="181"/>
      <x v="37"/>
    </i>
    <i r="3">
      <x v="217"/>
      <x v="37"/>
    </i>
    <i r="3">
      <x v="343"/>
      <x v="37"/>
    </i>
    <i r="2">
      <x v="49"/>
      <x v="158"/>
      <x v="37"/>
    </i>
    <i r="3">
      <x v="217"/>
      <x v="37"/>
    </i>
    <i r="3">
      <x v="343"/>
      <x v="37"/>
    </i>
    <i r="1">
      <x v="180"/>
      <x v="10"/>
      <x v="135"/>
      <x v="37"/>
    </i>
    <i r="3">
      <x v="158"/>
      <x v="37"/>
    </i>
    <i r="3">
      <x v="217"/>
      <x v="37"/>
    </i>
    <i r="3">
      <x v="343"/>
      <x v="37"/>
    </i>
    <i r="2">
      <x v="11"/>
      <x v="135"/>
      <x v="37"/>
    </i>
    <i r="3">
      <x v="158"/>
      <x v="37"/>
    </i>
    <i r="3">
      <x v="217"/>
      <x v="37"/>
    </i>
    <i r="3">
      <x v="343"/>
      <x v="37"/>
    </i>
    <i r="2">
      <x v="35"/>
      <x v="135"/>
      <x v="37"/>
    </i>
    <i r="3">
      <x v="158"/>
      <x v="37"/>
    </i>
    <i r="3">
      <x v="176"/>
      <x v="37"/>
    </i>
    <i r="3">
      <x v="217"/>
      <x v="37"/>
    </i>
    <i r="3">
      <x v="343"/>
      <x v="37"/>
    </i>
    <i r="2">
      <x v="36"/>
      <x v="135"/>
      <x v="37"/>
    </i>
    <i r="3">
      <x v="158"/>
      <x v="37"/>
    </i>
    <i r="3">
      <x v="176"/>
      <x v="37"/>
    </i>
    <i r="3">
      <x v="217"/>
      <x v="37"/>
    </i>
    <i r="3">
      <x v="343"/>
      <x v="37"/>
    </i>
    <i r="2">
      <x v="37"/>
      <x v="135"/>
      <x v="37"/>
    </i>
    <i r="3">
      <x v="158"/>
      <x v="37"/>
    </i>
    <i r="3">
      <x v="176"/>
      <x v="37"/>
    </i>
    <i r="3">
      <x v="217"/>
      <x v="37"/>
    </i>
    <i r="3">
      <x v="343"/>
      <x v="37"/>
    </i>
    <i r="1">
      <x v="181"/>
      <x v="62"/>
      <x v="217"/>
      <x v="37"/>
    </i>
    <i r="1">
      <x v="194"/>
      <x v="23"/>
      <x v="178"/>
      <x v="37"/>
    </i>
    <i r="3">
      <x v="179"/>
      <x v="37"/>
    </i>
    <i r="3">
      <x v="180"/>
      <x v="37"/>
    </i>
    <i r="3">
      <x v="217"/>
      <x v="37"/>
    </i>
    <i r="2">
      <x v="34"/>
      <x v="182"/>
      <x v="37"/>
    </i>
    <i r="3">
      <x v="217"/>
      <x v="37"/>
    </i>
    <i r="1">
      <x v="201"/>
      <x v="6"/>
      <x v="217"/>
      <x v="37"/>
    </i>
    <i r="2">
      <x v="10"/>
      <x v="217"/>
      <x v="37"/>
    </i>
    <i r="2">
      <x v="11"/>
      <x v="217"/>
      <x v="37"/>
    </i>
    <i r="2">
      <x v="22"/>
      <x v="177"/>
      <x v="37"/>
    </i>
    <i r="3">
      <x v="217"/>
      <x v="37"/>
    </i>
    <i r="2">
      <x v="23"/>
      <x v="178"/>
      <x v="37"/>
    </i>
    <i r="3">
      <x v="179"/>
      <x v="37"/>
    </i>
    <i r="3">
      <x v="180"/>
      <x v="37"/>
    </i>
    <i r="3">
      <x v="217"/>
      <x v="37"/>
    </i>
    <i r="2">
      <x v="33"/>
      <x v="217"/>
      <x v="37"/>
    </i>
    <i r="2">
      <x v="34"/>
      <x v="217"/>
      <x v="37"/>
    </i>
    <i r="2">
      <x v="35"/>
      <x v="176"/>
      <x v="37"/>
    </i>
    <i r="3">
      <x v="217"/>
      <x v="37"/>
    </i>
    <i r="2">
      <x v="36"/>
      <x v="176"/>
      <x v="37"/>
    </i>
    <i r="3">
      <x v="217"/>
      <x v="37"/>
    </i>
    <i r="2">
      <x v="37"/>
      <x v="176"/>
      <x v="37"/>
    </i>
    <i r="3">
      <x v="217"/>
      <x v="37"/>
    </i>
    <i r="2">
      <x v="38"/>
      <x v="181"/>
      <x v="37"/>
    </i>
    <i r="3">
      <x v="217"/>
      <x v="37"/>
    </i>
    <i r="2">
      <x v="49"/>
      <x v="217"/>
      <x v="37"/>
    </i>
    <i r="2">
      <x v="62"/>
      <x v="217"/>
      <x v="37"/>
    </i>
    <i>
      <x v="11"/>
      <x v="12"/>
      <x v="34"/>
      <x v="217"/>
      <x v="37"/>
    </i>
    <i r="1">
      <x v="27"/>
      <x v="23"/>
      <x v="217"/>
      <x v="37"/>
    </i>
    <i r="2">
      <x v="38"/>
      <x v="217"/>
      <x v="37"/>
    </i>
    <i r="1">
      <x v="28"/>
      <x v="23"/>
      <x v="217"/>
      <x v="37"/>
    </i>
    <i r="1">
      <x v="38"/>
      <x v="3"/>
      <x v="98"/>
      <x v="37"/>
    </i>
    <i r="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98"/>
      <x v="37"/>
    </i>
    <i r="3">
      <x v="151"/>
      <x v="37"/>
    </i>
    <i r="3">
      <x v="214"/>
      <x v="37"/>
    </i>
    <i r="3">
      <x v="217"/>
      <x v="37"/>
    </i>
    <i r="2">
      <x v="31"/>
      <x v="98"/>
      <x v="37"/>
    </i>
    <i r="3">
      <x v="151"/>
      <x v="37"/>
    </i>
    <i r="3">
      <x v="214"/>
      <x v="37"/>
    </i>
    <i r="3">
      <x v="217"/>
      <x v="37"/>
    </i>
    <i r="2">
      <x v="35"/>
      <x v="26"/>
      <x v="37"/>
    </i>
    <i r="3">
      <x v="152"/>
      <x v="37"/>
    </i>
    <i r="3">
      <x v="215"/>
      <x v="37"/>
    </i>
    <i r="3">
      <x v="217"/>
      <x v="37"/>
    </i>
    <i r="2">
      <x v="36"/>
      <x v="26"/>
      <x v="37"/>
    </i>
    <i r="3">
      <x v="152"/>
      <x v="37"/>
    </i>
    <i r="3">
      <x v="215"/>
      <x v="37"/>
    </i>
    <i r="3">
      <x v="217"/>
      <x v="37"/>
    </i>
    <i r="2">
      <x v="37"/>
      <x v="26"/>
      <x v="37"/>
    </i>
    <i r="3">
      <x v="152"/>
      <x v="37"/>
    </i>
    <i r="3">
      <x v="215"/>
      <x v="37"/>
    </i>
    <i r="3">
      <x v="217"/>
      <x v="37"/>
    </i>
    <i r="1">
      <x v="80"/>
      <x v="3"/>
      <x v="151"/>
      <x v="37"/>
    </i>
    <i r="3">
      <x v="214"/>
      <x v="37"/>
    </i>
    <i r="3">
      <x v="217"/>
      <x v="37"/>
    </i>
    <i r="2">
      <x v="10"/>
      <x v="26"/>
      <x v="37"/>
    </i>
    <i r="3">
      <x v="152"/>
      <x v="37"/>
    </i>
    <i r="3">
      <x v="215"/>
      <x v="37"/>
    </i>
    <i r="3">
      <x v="217"/>
      <x v="37"/>
    </i>
    <i r="2">
      <x v="11"/>
      <x v="26"/>
      <x v="37"/>
    </i>
    <i r="3">
      <x v="152"/>
      <x v="37"/>
    </i>
    <i r="3">
      <x v="215"/>
      <x v="37"/>
    </i>
    <i r="3">
      <x v="217"/>
      <x v="37"/>
    </i>
    <i r="2">
      <x v="22"/>
      <x v="152"/>
      <x v="37"/>
    </i>
    <i r="3">
      <x v="215"/>
      <x v="37"/>
    </i>
    <i r="3">
      <x v="217"/>
      <x v="37"/>
    </i>
    <i r="2">
      <x v="24"/>
      <x v="151"/>
      <x v="37"/>
    </i>
    <i r="3">
      <x v="214"/>
      <x v="37"/>
    </i>
    <i r="3">
      <x v="217"/>
      <x v="37"/>
    </i>
    <i r="2">
      <x v="31"/>
      <x v="151"/>
      <x v="37"/>
    </i>
    <i r="3">
      <x v="214"/>
      <x v="37"/>
    </i>
    <i r="3">
      <x v="216"/>
      <x v="37"/>
    </i>
    <i r="3">
      <x v="217"/>
      <x v="37"/>
    </i>
    <i r="3">
      <x v="223"/>
      <x v="37"/>
    </i>
    <i r="3">
      <x v="224"/>
      <x v="37"/>
    </i>
    <i r="2">
      <x v="35"/>
      <x v="26"/>
      <x v="37"/>
    </i>
    <i r="3">
      <x v="152"/>
      <x v="37"/>
    </i>
    <i r="3">
      <x v="215"/>
      <x v="37"/>
    </i>
    <i r="3">
      <x v="217"/>
      <x v="37"/>
    </i>
    <i r="2">
      <x v="36"/>
      <x v="26"/>
      <x v="37"/>
    </i>
    <i r="3">
      <x v="152"/>
      <x v="37"/>
    </i>
    <i r="3">
      <x v="215"/>
      <x v="37"/>
    </i>
    <i r="3">
      <x v="217"/>
      <x v="37"/>
    </i>
    <i r="2">
      <x v="37"/>
      <x v="26"/>
      <x v="37"/>
    </i>
    <i r="3">
      <x v="152"/>
      <x v="37"/>
    </i>
    <i r="3">
      <x v="215"/>
      <x v="37"/>
    </i>
    <i r="3">
      <x v="217"/>
      <x v="37"/>
    </i>
    <i r="1">
      <x v="81"/>
      <x v="23"/>
      <x v="87"/>
      <x v="37"/>
    </i>
    <i r="3">
      <x v="88"/>
      <x v="37"/>
    </i>
    <i r="3">
      <x v="89"/>
      <x v="37"/>
    </i>
    <i r="3">
      <x v="90"/>
      <x v="37"/>
    </i>
    <i r="3">
      <x v="91"/>
      <x v="37"/>
    </i>
    <i r="3">
      <x v="92"/>
      <x v="37"/>
    </i>
    <i r="3">
      <x v="93"/>
      <x v="37"/>
    </i>
    <i r="3">
      <x v="217"/>
      <x v="37"/>
    </i>
    <i r="2">
      <x v="33"/>
      <x v="217"/>
      <x v="37"/>
    </i>
    <i r="3">
      <x v="272"/>
      <x v="37"/>
    </i>
    <i r="3">
      <x v="277"/>
      <x v="37"/>
    </i>
    <i r="3">
      <x v="282"/>
      <x v="37"/>
    </i>
    <i r="2">
      <x v="34"/>
      <x v="217"/>
      <x v="37"/>
    </i>
    <i r="3">
      <x v="272"/>
      <x v="37"/>
    </i>
    <i r="3">
      <x v="277"/>
      <x v="37"/>
    </i>
    <i r="3">
      <x v="282"/>
      <x v="37"/>
    </i>
    <i r="2">
      <x v="45"/>
      <x v="217"/>
      <x v="37"/>
    </i>
    <i r="3">
      <x v="272"/>
      <x v="37"/>
    </i>
    <i r="3">
      <x v="277"/>
      <x v="37"/>
    </i>
    <i r="3">
      <x v="282"/>
      <x v="37"/>
    </i>
    <i r="1">
      <x v="85"/>
      <x v="6"/>
      <x v="217"/>
      <x v="37"/>
    </i>
    <i r="2">
      <x v="10"/>
      <x v="217"/>
      <x v="37"/>
    </i>
    <i r="2">
      <x v="11"/>
      <x v="217"/>
      <x v="37"/>
    </i>
    <i r="2">
      <x v="22"/>
      <x v="217"/>
      <x v="37"/>
    </i>
    <i r="2">
      <x v="23"/>
      <x v="217"/>
      <x v="37"/>
    </i>
    <i r="2">
      <x v="33"/>
      <x v="217"/>
      <x v="37"/>
    </i>
    <i r="2">
      <x v="34"/>
      <x v="217"/>
      <x v="37"/>
    </i>
    <i r="2">
      <x v="35"/>
      <x v="217"/>
      <x v="37"/>
    </i>
    <i r="2">
      <x v="36"/>
      <x v="217"/>
      <x v="37"/>
    </i>
    <i r="2">
      <x v="37"/>
      <x v="217"/>
      <x v="37"/>
    </i>
    <i r="2">
      <x v="38"/>
      <x v="217"/>
      <x v="37"/>
    </i>
    <i r="2">
      <x v="49"/>
      <x v="217"/>
      <x v="37"/>
    </i>
    <i r="1">
      <x v="100"/>
      <x v="23"/>
      <x v="79"/>
      <x v="37"/>
    </i>
    <i r="3">
      <x v="80"/>
      <x v="37"/>
    </i>
    <i r="3">
      <x v="81"/>
      <x v="37"/>
    </i>
    <i r="3">
      <x v="82"/>
      <x v="37"/>
    </i>
    <i r="3">
      <x v="83"/>
      <x v="37"/>
    </i>
    <i r="3">
      <x v="84"/>
      <x v="37"/>
    </i>
    <i r="3">
      <x v="85"/>
      <x v="37"/>
    </i>
    <i r="3">
      <x v="86"/>
      <x v="37"/>
    </i>
    <i r="3">
      <x v="217"/>
      <x v="37"/>
    </i>
    <i r="2">
      <x v="33"/>
      <x v="79"/>
      <x v="37"/>
    </i>
    <i r="3">
      <x v="80"/>
      <x v="37"/>
    </i>
    <i r="3">
      <x v="81"/>
      <x v="37"/>
    </i>
    <i r="3">
      <x v="82"/>
      <x v="37"/>
    </i>
    <i r="3">
      <x v="83"/>
      <x v="37"/>
    </i>
    <i r="3">
      <x v="84"/>
      <x v="37"/>
    </i>
    <i r="3">
      <x v="217"/>
      <x v="37"/>
    </i>
    <i r="2">
      <x v="34"/>
      <x v="79"/>
      <x v="37"/>
    </i>
    <i r="3">
      <x v="80"/>
      <x v="37"/>
    </i>
    <i r="3">
      <x v="81"/>
      <x v="37"/>
    </i>
    <i r="3">
      <x v="82"/>
      <x v="37"/>
    </i>
    <i r="3">
      <x v="83"/>
      <x v="37"/>
    </i>
    <i r="3">
      <x v="84"/>
      <x v="37"/>
    </i>
    <i r="3">
      <x v="217"/>
      <x v="37"/>
    </i>
    <i r="2">
      <x v="45"/>
      <x v="79"/>
      <x v="37"/>
    </i>
    <i r="3">
      <x v="80"/>
      <x v="37"/>
    </i>
    <i r="3">
      <x v="81"/>
      <x v="37"/>
    </i>
    <i r="3">
      <x v="82"/>
      <x v="37"/>
    </i>
    <i r="3">
      <x v="83"/>
      <x v="37"/>
    </i>
    <i r="3">
      <x v="84"/>
      <x v="37"/>
    </i>
    <i r="3">
      <x v="217"/>
      <x v="37"/>
    </i>
    <i r="1">
      <x v="106"/>
      <x v="10"/>
      <x v="69"/>
      <x v="37"/>
    </i>
    <i r="3">
      <x v="217"/>
      <x v="37"/>
    </i>
    <i r="2">
      <x v="11"/>
      <x v="69"/>
      <x v="37"/>
    </i>
    <i r="3">
      <x v="217"/>
      <x v="37"/>
    </i>
    <i r="2">
      <x v="22"/>
      <x v="69"/>
      <x v="37"/>
    </i>
    <i r="3">
      <x v="217"/>
      <x v="37"/>
    </i>
    <i r="2">
      <x v="31"/>
      <x v="69"/>
      <x v="37"/>
    </i>
    <i r="3">
      <x v="130"/>
      <x v="37"/>
    </i>
    <i r="3">
      <x v="217"/>
      <x v="37"/>
    </i>
    <i r="3">
      <x v="222"/>
      <x v="37"/>
    </i>
    <i r="2">
      <x v="35"/>
      <x v="69"/>
      <x v="37"/>
    </i>
    <i r="3">
      <x v="217"/>
      <x v="37"/>
    </i>
    <i r="2">
      <x v="36"/>
      <x v="69"/>
      <x v="37"/>
    </i>
    <i r="3">
      <x v="217"/>
      <x v="37"/>
    </i>
    <i r="2">
      <x v="37"/>
      <x v="69"/>
      <x v="37"/>
    </i>
    <i r="3">
      <x v="217"/>
      <x v="37"/>
    </i>
    <i r="1">
      <x v="107"/>
      <x v="3"/>
      <x v="69"/>
      <x v="37"/>
    </i>
    <i r="3">
      <x v="130"/>
      <x v="37"/>
    </i>
    <i r="3">
      <x v="217"/>
      <x v="37"/>
    </i>
    <i r="2">
      <x v="10"/>
      <x v="69"/>
      <x v="37"/>
    </i>
    <i r="3">
      <x v="130"/>
      <x v="37"/>
    </i>
    <i r="3">
      <x v="217"/>
      <x v="37"/>
    </i>
    <i r="2">
      <x v="11"/>
      <x v="69"/>
      <x v="37"/>
    </i>
    <i r="3">
      <x v="130"/>
      <x v="37"/>
    </i>
    <i r="3">
      <x v="217"/>
      <x v="37"/>
    </i>
    <i r="2">
      <x v="22"/>
      <x v="69"/>
      <x v="37"/>
    </i>
    <i r="3">
      <x v="130"/>
      <x v="37"/>
    </i>
    <i r="3">
      <x v="217"/>
      <x v="37"/>
    </i>
    <i r="2">
      <x v="31"/>
      <x v="69"/>
      <x v="37"/>
    </i>
    <i r="3">
      <x v="130"/>
      <x v="37"/>
    </i>
    <i r="3">
      <x v="217"/>
      <x v="37"/>
    </i>
    <i r="3">
      <x v="222"/>
      <x v="37"/>
    </i>
    <i r="2">
      <x v="35"/>
      <x v="69"/>
      <x v="37"/>
    </i>
    <i r="3">
      <x v="130"/>
      <x v="37"/>
    </i>
    <i r="3">
      <x v="217"/>
      <x v="37"/>
    </i>
    <i r="2">
      <x v="36"/>
      <x v="69"/>
      <x v="37"/>
    </i>
    <i r="3">
      <x v="130"/>
      <x v="37"/>
    </i>
    <i r="3">
      <x v="217"/>
      <x v="37"/>
    </i>
    <i r="2">
      <x v="37"/>
      <x v="69"/>
      <x v="37"/>
    </i>
    <i r="3">
      <x v="130"/>
      <x v="37"/>
    </i>
    <i r="3">
      <x v="217"/>
      <x v="37"/>
    </i>
    <i r="1">
      <x v="124"/>
      <x v="6"/>
      <x v="217"/>
      <x v="37"/>
    </i>
    <i r="2">
      <x v="10"/>
      <x v="217"/>
      <x v="37"/>
    </i>
    <i r="2">
      <x v="11"/>
      <x v="217"/>
      <x v="37"/>
    </i>
    <i r="2">
      <x v="33"/>
      <x v="217"/>
      <x v="37"/>
    </i>
    <i r="2">
      <x v="35"/>
      <x v="217"/>
      <x v="37"/>
    </i>
    <i r="2">
      <x v="36"/>
      <x v="217"/>
      <x v="37"/>
    </i>
    <i r="2">
      <x v="37"/>
      <x v="217"/>
      <x v="37"/>
    </i>
    <i r="1">
      <x v="125"/>
      <x v="6"/>
      <x v="217"/>
      <x v="37"/>
    </i>
    <i r="2">
      <x v="10"/>
      <x v="217"/>
      <x v="37"/>
    </i>
    <i r="2">
      <x v="11"/>
      <x v="217"/>
      <x v="37"/>
    </i>
    <i r="2">
      <x v="33"/>
      <x v="217"/>
      <x v="37"/>
    </i>
    <i r="2">
      <x v="35"/>
      <x v="217"/>
      <x v="37"/>
    </i>
    <i r="2">
      <x v="36"/>
      <x v="217"/>
      <x v="37"/>
    </i>
    <i r="2">
      <x v="37"/>
      <x v="217"/>
      <x v="37"/>
    </i>
    <i r="1">
      <x v="127"/>
      <x v="33"/>
      <x v="217"/>
      <x v="37"/>
    </i>
    <i r="3">
      <x v="276"/>
      <x v="37"/>
    </i>
    <i r="3">
      <x v="281"/>
      <x v="37"/>
    </i>
    <i r="3">
      <x v="286"/>
      <x v="37"/>
    </i>
    <i r="2">
      <x v="34"/>
      <x v="217"/>
      <x v="37"/>
    </i>
    <i r="3">
      <x v="276"/>
      <x v="37"/>
    </i>
    <i r="3">
      <x v="281"/>
      <x v="37"/>
    </i>
    <i r="3">
      <x v="286"/>
      <x v="37"/>
    </i>
    <i r="2">
      <x v="45"/>
      <x v="217"/>
      <x v="37"/>
    </i>
    <i r="3">
      <x v="276"/>
      <x v="37"/>
    </i>
    <i r="3">
      <x v="281"/>
      <x v="37"/>
    </i>
    <i r="3">
      <x v="286"/>
      <x v="37"/>
    </i>
    <i r="1">
      <x v="153"/>
      <x v="6"/>
      <x v="217"/>
      <x v="37"/>
    </i>
    <i r="2">
      <x v="22"/>
      <x v="217"/>
      <x v="37"/>
    </i>
    <i r="2">
      <x v="23"/>
      <x v="217"/>
      <x v="37"/>
    </i>
    <i r="2">
      <x v="33"/>
      <x v="217"/>
      <x v="37"/>
    </i>
    <i r="2">
      <x v="34"/>
      <x v="217"/>
      <x v="37"/>
    </i>
    <i r="2">
      <x v="38"/>
      <x v="217"/>
      <x v="37"/>
    </i>
    <i r="2">
      <x v="49"/>
      <x v="217"/>
      <x v="37"/>
    </i>
    <i r="1">
      <x v="155"/>
      <x v="10"/>
      <x v="217"/>
      <x v="37"/>
    </i>
    <i r="2">
      <x v="11"/>
      <x v="217"/>
      <x v="37"/>
    </i>
    <i r="2">
      <x v="35"/>
      <x v="217"/>
      <x v="37"/>
    </i>
    <i r="2">
      <x v="36"/>
      <x v="217"/>
      <x v="37"/>
    </i>
    <i r="2">
      <x v="37"/>
      <x v="217"/>
      <x v="37"/>
    </i>
    <i r="1">
      <x v="156"/>
      <x v="10"/>
      <x v="217"/>
      <x v="37"/>
    </i>
    <i r="2">
      <x v="11"/>
      <x v="217"/>
      <x v="37"/>
    </i>
    <i r="2">
      <x v="35"/>
      <x v="217"/>
      <x v="37"/>
    </i>
    <i r="2">
      <x v="36"/>
      <x v="217"/>
      <x v="37"/>
    </i>
    <i r="2">
      <x v="37"/>
      <x v="217"/>
      <x v="37"/>
    </i>
    <i r="1">
      <x v="175"/>
      <x v="6"/>
      <x v="217"/>
      <x v="37"/>
    </i>
    <i r="2">
      <x v="22"/>
      <x v="217"/>
      <x v="37"/>
    </i>
    <i r="2">
      <x v="23"/>
      <x v="217"/>
      <x v="37"/>
    </i>
    <i r="2">
      <x v="33"/>
      <x v="217"/>
      <x v="37"/>
    </i>
    <i r="2">
      <x v="34"/>
      <x v="217"/>
      <x v="37"/>
    </i>
    <i r="2">
      <x v="38"/>
      <x v="217"/>
      <x v="37"/>
    </i>
    <i r="2">
      <x v="49"/>
      <x v="217"/>
      <x v="37"/>
    </i>
    <i r="1">
      <x v="177"/>
      <x v="10"/>
      <x v="217"/>
      <x v="37"/>
    </i>
    <i r="2">
      <x v="11"/>
      <x v="217"/>
      <x v="37"/>
    </i>
    <i r="2">
      <x v="35"/>
      <x v="217"/>
      <x v="37"/>
    </i>
    <i r="2">
      <x v="36"/>
      <x v="217"/>
      <x v="37"/>
    </i>
    <i r="2">
      <x v="37"/>
      <x v="217"/>
      <x v="37"/>
    </i>
    <i r="1">
      <x v="178"/>
      <x v="6"/>
      <x v="217"/>
      <x v="37"/>
    </i>
    <i r="2">
      <x v="10"/>
      <x v="217"/>
      <x v="37"/>
    </i>
    <i r="2">
      <x v="11"/>
      <x v="217"/>
      <x v="37"/>
    </i>
    <i r="2">
      <x v="35"/>
      <x v="217"/>
      <x v="37"/>
    </i>
    <i r="2">
      <x v="36"/>
      <x v="217"/>
      <x v="37"/>
    </i>
    <i r="2">
      <x v="37"/>
      <x v="217"/>
      <x v="37"/>
    </i>
    <i r="2">
      <x v="38"/>
      <x v="217"/>
      <x v="37"/>
    </i>
    <i r="2">
      <x v="49"/>
      <x v="217"/>
      <x v="37"/>
    </i>
    <i r="1">
      <x v="179"/>
      <x v="6"/>
      <x v="217"/>
      <x v="37"/>
    </i>
    <i r="2">
      <x v="22"/>
      <x v="217"/>
      <x v="37"/>
    </i>
    <i r="2">
      <x v="23"/>
      <x v="217"/>
      <x v="37"/>
    </i>
    <i r="2">
      <x v="33"/>
      <x v="217"/>
      <x v="37"/>
    </i>
    <i r="2">
      <x v="34"/>
      <x v="217"/>
      <x v="37"/>
    </i>
    <i r="2">
      <x v="38"/>
      <x v="217"/>
      <x v="37"/>
    </i>
    <i r="2">
      <x v="49"/>
      <x v="217"/>
      <x v="37"/>
    </i>
    <i r="1">
      <x v="180"/>
      <x v="10"/>
      <x v="217"/>
      <x v="37"/>
    </i>
    <i r="2">
      <x v="11"/>
      <x v="217"/>
      <x v="37"/>
    </i>
    <i r="2">
      <x v="35"/>
      <x v="217"/>
      <x v="37"/>
    </i>
    <i r="2">
      <x v="36"/>
      <x v="217"/>
      <x v="37"/>
    </i>
    <i r="2">
      <x v="37"/>
      <x v="217"/>
      <x v="37"/>
    </i>
    <i r="1">
      <x v="194"/>
      <x v="23"/>
      <x v="217"/>
      <x v="37"/>
    </i>
    <i r="3">
      <x v="272"/>
      <x v="37"/>
    </i>
    <i r="3">
      <x v="277"/>
      <x v="37"/>
    </i>
    <i r="3">
      <x v="287"/>
      <x v="37"/>
    </i>
    <i r="3">
      <x v="288"/>
      <x v="37"/>
    </i>
    <i r="3">
      <x v="289"/>
      <x v="37"/>
    </i>
    <i r="3">
      <x v="290"/>
      <x v="37"/>
    </i>
    <i r="3">
      <x v="291"/>
      <x v="37"/>
    </i>
    <i r="2">
      <x v="34"/>
      <x v="79"/>
      <x v="37"/>
    </i>
    <i r="3">
      <x v="80"/>
      <x v="37"/>
    </i>
    <i r="3">
      <x v="81"/>
      <x v="37"/>
    </i>
    <i r="3">
      <x v="82"/>
      <x v="37"/>
    </i>
    <i r="3">
      <x v="83"/>
      <x v="37"/>
    </i>
    <i r="3">
      <x v="84"/>
      <x v="37"/>
    </i>
    <i r="3">
      <x v="217"/>
      <x v="37"/>
    </i>
    <i r="1">
      <x v="201"/>
      <x v="5"/>
      <x v="217"/>
      <x v="37"/>
    </i>
    <i r="2">
      <x v="7"/>
      <x v="217"/>
      <x v="37"/>
    </i>
    <i r="2">
      <x v="14"/>
      <x v="217"/>
      <x v="37"/>
    </i>
    <i r="2">
      <x v="23"/>
      <x v="217"/>
      <x v="37"/>
    </i>
    <i r="2">
      <x v="33"/>
      <x v="217"/>
      <x v="37"/>
    </i>
    <i r="2">
      <x v="34"/>
      <x v="217"/>
      <x v="37"/>
    </i>
    <i r="2">
      <x v="38"/>
      <x v="217"/>
      <x v="37"/>
    </i>
    <i r="2">
      <x v="45"/>
      <x v="217"/>
      <x v="37"/>
    </i>
  </rowItems>
  <colFields count="1">
    <field x="-2"/>
  </colFields>
  <colItems count="2">
    <i>
      <x/>
    </i>
    <i i="1">
      <x v="1"/>
    </i>
  </colItems>
  <dataFields count="2">
    <dataField name="Count of Emission factor [kt/act.unit]" fld="4" subtotal="count" baseField="1" baseItem="1"/>
    <dataField name="Sum of Emission factor [kt/act.uni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ains.iiasa.ac.at/models/gains_models3.html"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0"/>
  <sheetViews>
    <sheetView workbookViewId="0">
      <selection activeCell="C14" sqref="C14"/>
    </sheetView>
  </sheetViews>
  <sheetFormatPr defaultRowHeight="15" x14ac:dyDescent="0.25"/>
  <cols>
    <col min="1" max="1" width="16.7109375" customWidth="1"/>
    <col min="2" max="2" width="73" customWidth="1"/>
  </cols>
  <sheetData>
    <row r="1" spans="1:2" x14ac:dyDescent="0.25">
      <c r="A1" s="1" t="s">
        <v>0</v>
      </c>
    </row>
    <row r="2" spans="1:2" x14ac:dyDescent="0.25">
      <c r="A2" s="1" t="s">
        <v>1</v>
      </c>
    </row>
    <row r="3" spans="1:2" x14ac:dyDescent="0.25">
      <c r="A3" s="1" t="s">
        <v>2</v>
      </c>
    </row>
    <row r="4" spans="1:2" x14ac:dyDescent="0.25">
      <c r="A4" s="1" t="s">
        <v>3</v>
      </c>
    </row>
    <row r="6" spans="1:2" x14ac:dyDescent="0.25">
      <c r="A6" s="1" t="s">
        <v>4</v>
      </c>
      <c r="B6" s="605" t="s">
        <v>1954</v>
      </c>
    </row>
    <row r="7" spans="1:2" x14ac:dyDescent="0.25">
      <c r="B7" t="s">
        <v>1955</v>
      </c>
    </row>
    <row r="8" spans="1:2" x14ac:dyDescent="0.25">
      <c r="B8" s="2">
        <v>2018</v>
      </c>
    </row>
    <row r="9" spans="1:2" x14ac:dyDescent="0.25">
      <c r="B9" t="s">
        <v>1956</v>
      </c>
    </row>
    <row r="10" spans="1:2" x14ac:dyDescent="0.25">
      <c r="B10" s="3" t="s">
        <v>1957</v>
      </c>
    </row>
    <row r="11" spans="1:2" ht="30" x14ac:dyDescent="0.25">
      <c r="B11" s="656" t="s">
        <v>1958</v>
      </c>
    </row>
    <row r="13" spans="1:2" x14ac:dyDescent="0.25">
      <c r="B13" s="605" t="s">
        <v>1959</v>
      </c>
    </row>
    <row r="14" spans="1:2" x14ac:dyDescent="0.25">
      <c r="B14" t="s">
        <v>5</v>
      </c>
    </row>
    <row r="15" spans="1:2" x14ac:dyDescent="0.25">
      <c r="B15" s="2">
        <v>2016</v>
      </c>
    </row>
    <row r="16" spans="1:2" x14ac:dyDescent="0.25">
      <c r="B16" t="s">
        <v>890</v>
      </c>
    </row>
    <row r="17" spans="1:2" x14ac:dyDescent="0.25">
      <c r="B17" s="3" t="s">
        <v>6</v>
      </c>
    </row>
    <row r="18" spans="1:2" ht="30" x14ac:dyDescent="0.25">
      <c r="B18" s="656" t="s">
        <v>1970</v>
      </c>
    </row>
    <row r="21" spans="1:2" x14ac:dyDescent="0.25">
      <c r="A21" s="1" t="s">
        <v>7</v>
      </c>
    </row>
    <row r="22" spans="1:2" x14ac:dyDescent="0.25">
      <c r="A22" t="s">
        <v>1960</v>
      </c>
    </row>
    <row r="23" spans="1:2" x14ac:dyDescent="0.25">
      <c r="A23" t="s">
        <v>8</v>
      </c>
    </row>
    <row r="24" spans="1:2" x14ac:dyDescent="0.25">
      <c r="A24" t="s">
        <v>1961</v>
      </c>
    </row>
    <row r="26" spans="1:2" x14ac:dyDescent="0.25">
      <c r="A26" s="1" t="s">
        <v>1132</v>
      </c>
    </row>
    <row r="27" spans="1:2" x14ac:dyDescent="0.25">
      <c r="A27" t="s">
        <v>1133</v>
      </c>
    </row>
    <row r="28" spans="1:2" x14ac:dyDescent="0.25">
      <c r="A28" t="s">
        <v>1134</v>
      </c>
    </row>
    <row r="29" spans="1:2" x14ac:dyDescent="0.25">
      <c r="A29" t="s">
        <v>1135</v>
      </c>
    </row>
    <row r="30" spans="1:2" x14ac:dyDescent="0.25">
      <c r="A30" t="s">
        <v>1136</v>
      </c>
    </row>
    <row r="31" spans="1:2" x14ac:dyDescent="0.25">
      <c r="A31" t="s">
        <v>1166</v>
      </c>
    </row>
    <row r="32" spans="1:2" x14ac:dyDescent="0.25">
      <c r="A32" t="s">
        <v>1167</v>
      </c>
    </row>
    <row r="33" spans="1:1" x14ac:dyDescent="0.25">
      <c r="A33" t="s">
        <v>1168</v>
      </c>
    </row>
    <row r="35" spans="1:1" x14ac:dyDescent="0.25">
      <c r="A35" t="s">
        <v>1137</v>
      </c>
    </row>
    <row r="36" spans="1:1" x14ac:dyDescent="0.25">
      <c r="A36" t="s">
        <v>1141</v>
      </c>
    </row>
    <row r="37" spans="1:1" x14ac:dyDescent="0.25">
      <c r="A37" t="s">
        <v>1138</v>
      </c>
    </row>
    <row r="38" spans="1:1" x14ac:dyDescent="0.25">
      <c r="A38" t="s">
        <v>1139</v>
      </c>
    </row>
    <row r="39" spans="1:1" x14ac:dyDescent="0.25">
      <c r="A39" t="s">
        <v>1142</v>
      </c>
    </row>
    <row r="40" spans="1:1" x14ac:dyDescent="0.25">
      <c r="A40" t="s">
        <v>1140</v>
      </c>
    </row>
    <row r="42" spans="1:1" x14ac:dyDescent="0.25">
      <c r="A42" t="s">
        <v>1169</v>
      </c>
    </row>
    <row r="43" spans="1:1" x14ac:dyDescent="0.25">
      <c r="A43" t="s">
        <v>1170</v>
      </c>
    </row>
    <row r="44" spans="1:1" x14ac:dyDescent="0.25">
      <c r="A44" t="s">
        <v>1171</v>
      </c>
    </row>
    <row r="45" spans="1:1" x14ac:dyDescent="0.25">
      <c r="A45" t="s">
        <v>1172</v>
      </c>
    </row>
    <row r="46" spans="1:1" x14ac:dyDescent="0.25">
      <c r="A46" t="s">
        <v>1173</v>
      </c>
    </row>
    <row r="47" spans="1:1" x14ac:dyDescent="0.25">
      <c r="A47" t="s">
        <v>1174</v>
      </c>
    </row>
    <row r="48" spans="1:1" ht="15.75" thickBot="1" x14ac:dyDescent="0.3">
      <c r="A48" t="s">
        <v>1175</v>
      </c>
    </row>
    <row r="49" spans="1:3" ht="15.75" thickBot="1" x14ac:dyDescent="0.3">
      <c r="A49" s="609" t="b">
        <v>1</v>
      </c>
      <c r="B49" s="1" t="s">
        <v>1176</v>
      </c>
      <c r="C49" s="610" t="b">
        <v>1</v>
      </c>
    </row>
    <row r="50" spans="1:3" x14ac:dyDescent="0.25">
      <c r="C50" s="610" t="b">
        <v>0</v>
      </c>
    </row>
    <row r="51" spans="1:3" x14ac:dyDescent="0.25">
      <c r="A51" s="1" t="s">
        <v>1143</v>
      </c>
    </row>
    <row r="52" spans="1:3" x14ac:dyDescent="0.25">
      <c r="A52" t="s">
        <v>1144</v>
      </c>
    </row>
    <row r="53" spans="1:3" x14ac:dyDescent="0.25">
      <c r="A53" t="s">
        <v>1151</v>
      </c>
    </row>
    <row r="55" spans="1:3" x14ac:dyDescent="0.25">
      <c r="A55" t="s">
        <v>1153</v>
      </c>
    </row>
    <row r="56" spans="1:3" x14ac:dyDescent="0.25">
      <c r="A56" t="s">
        <v>1154</v>
      </c>
    </row>
    <row r="57" spans="1:3" x14ac:dyDescent="0.25">
      <c r="A57" t="s">
        <v>1155</v>
      </c>
    </row>
    <row r="58" spans="1:3" x14ac:dyDescent="0.25">
      <c r="A58" t="s">
        <v>1148</v>
      </c>
    </row>
    <row r="59" spans="1:3" x14ac:dyDescent="0.25">
      <c r="A59" t="s">
        <v>1149</v>
      </c>
    </row>
    <row r="60" spans="1:3" x14ac:dyDescent="0.25">
      <c r="A60" t="s">
        <v>1150</v>
      </c>
    </row>
    <row r="62" spans="1:3" x14ac:dyDescent="0.25">
      <c r="A62" t="s">
        <v>1156</v>
      </c>
    </row>
    <row r="63" spans="1:3" x14ac:dyDescent="0.25">
      <c r="A63" t="s">
        <v>1145</v>
      </c>
    </row>
    <row r="64" spans="1:3" x14ac:dyDescent="0.25">
      <c r="A64" t="s">
        <v>1146</v>
      </c>
    </row>
    <row r="65" spans="1:2" x14ac:dyDescent="0.25">
      <c r="A65" t="s">
        <v>1157</v>
      </c>
    </row>
    <row r="66" spans="1:2" x14ac:dyDescent="0.25">
      <c r="A66" t="s">
        <v>1158</v>
      </c>
    </row>
    <row r="67" spans="1:2" x14ac:dyDescent="0.25">
      <c r="A67" t="s">
        <v>1159</v>
      </c>
    </row>
    <row r="68" spans="1:2" x14ac:dyDescent="0.25">
      <c r="A68" s="1" t="s">
        <v>403</v>
      </c>
      <c r="B68" s="606" t="s">
        <v>1160</v>
      </c>
    </row>
    <row r="69" spans="1:2" x14ac:dyDescent="0.25">
      <c r="A69" s="1" t="s">
        <v>404</v>
      </c>
      <c r="B69" s="606" t="s">
        <v>1161</v>
      </c>
    </row>
    <row r="70" spans="1:2" x14ac:dyDescent="0.25">
      <c r="A70" s="608"/>
      <c r="B70" s="607"/>
    </row>
    <row r="71" spans="1:2" x14ac:dyDescent="0.25">
      <c r="A71" s="608" t="s">
        <v>1162</v>
      </c>
      <c r="B71" s="607"/>
    </row>
    <row r="72" spans="1:2" x14ac:dyDescent="0.25">
      <c r="A72" s="608" t="s">
        <v>1163</v>
      </c>
      <c r="B72" s="607"/>
    </row>
    <row r="73" spans="1:2" x14ac:dyDescent="0.25">
      <c r="A73" s="608" t="s">
        <v>1164</v>
      </c>
      <c r="B73" s="607"/>
    </row>
    <row r="74" spans="1:2" x14ac:dyDescent="0.25">
      <c r="A74" s="1" t="s">
        <v>403</v>
      </c>
      <c r="B74" s="606" t="s">
        <v>1147</v>
      </c>
    </row>
    <row r="75" spans="1:2" x14ac:dyDescent="0.25">
      <c r="A75" s="1" t="s">
        <v>404</v>
      </c>
      <c r="B75" s="606" t="s">
        <v>260</v>
      </c>
    </row>
    <row r="76" spans="1:2" x14ac:dyDescent="0.25">
      <c r="A76" t="s">
        <v>1165</v>
      </c>
    </row>
    <row r="77" spans="1:2" x14ac:dyDescent="0.25">
      <c r="A77" t="s">
        <v>1152</v>
      </c>
    </row>
    <row r="79" spans="1:2" x14ac:dyDescent="0.25">
      <c r="A79" s="1" t="s">
        <v>1125</v>
      </c>
    </row>
    <row r="80" spans="1:2" x14ac:dyDescent="0.25">
      <c r="A80" t="s">
        <v>441</v>
      </c>
    </row>
    <row r="81" spans="1:1" x14ac:dyDescent="0.25">
      <c r="A81" t="s">
        <v>436</v>
      </c>
    </row>
    <row r="82" spans="1:1" x14ac:dyDescent="0.25">
      <c r="A82" t="s">
        <v>437</v>
      </c>
    </row>
    <row r="83" spans="1:1" x14ac:dyDescent="0.25">
      <c r="A83" t="s">
        <v>442</v>
      </c>
    </row>
    <row r="84" spans="1:1" x14ac:dyDescent="0.25">
      <c r="A84" t="s">
        <v>445</v>
      </c>
    </row>
    <row r="85" spans="1:1" x14ac:dyDescent="0.25">
      <c r="A85" t="s">
        <v>443</v>
      </c>
    </row>
    <row r="86" spans="1:1" x14ac:dyDescent="0.25">
      <c r="A86" t="s">
        <v>444</v>
      </c>
    </row>
    <row r="88" spans="1:1" x14ac:dyDescent="0.25">
      <c r="A88" s="1" t="s">
        <v>1126</v>
      </c>
    </row>
    <row r="89" spans="1:1" x14ac:dyDescent="0.25">
      <c r="A89" t="s">
        <v>1962</v>
      </c>
    </row>
    <row r="90" spans="1:1" x14ac:dyDescent="0.25">
      <c r="A90" t="s">
        <v>1963</v>
      </c>
    </row>
    <row r="91" spans="1:1" x14ac:dyDescent="0.25">
      <c r="A91" t="s">
        <v>1964</v>
      </c>
    </row>
    <row r="93" spans="1:1" x14ac:dyDescent="0.25">
      <c r="A93" t="s">
        <v>1965</v>
      </c>
    </row>
    <row r="94" spans="1:1" x14ac:dyDescent="0.25">
      <c r="A94" t="s">
        <v>1966</v>
      </c>
    </row>
    <row r="96" spans="1:1" x14ac:dyDescent="0.25">
      <c r="A96" t="s">
        <v>1967</v>
      </c>
    </row>
    <row r="97" spans="1:1" x14ac:dyDescent="0.25">
      <c r="A97" t="s">
        <v>9</v>
      </c>
    </row>
    <row r="98" spans="1:1" x14ac:dyDescent="0.25">
      <c r="A98" t="s">
        <v>10</v>
      </c>
    </row>
    <row r="99" spans="1:1" x14ac:dyDescent="0.25">
      <c r="A99" t="s">
        <v>11</v>
      </c>
    </row>
    <row r="101" spans="1:1" x14ac:dyDescent="0.25">
      <c r="A101" s="1" t="s">
        <v>640</v>
      </c>
    </row>
    <row r="102" spans="1:1" x14ac:dyDescent="0.25">
      <c r="A102" t="s">
        <v>641</v>
      </c>
    </row>
    <row r="103" spans="1:1" x14ac:dyDescent="0.25">
      <c r="A103" t="s">
        <v>642</v>
      </c>
    </row>
    <row r="104" spans="1:1" x14ac:dyDescent="0.25">
      <c r="A104" t="s">
        <v>643</v>
      </c>
    </row>
    <row r="105" spans="1:1" x14ac:dyDescent="0.25">
      <c r="A105" t="s">
        <v>644</v>
      </c>
    </row>
    <row r="106" spans="1:1" x14ac:dyDescent="0.25">
      <c r="A106" t="s">
        <v>645</v>
      </c>
    </row>
    <row r="107" spans="1:1" x14ac:dyDescent="0.25">
      <c r="A107" t="s">
        <v>646</v>
      </c>
    </row>
    <row r="109" spans="1:1" x14ac:dyDescent="0.25">
      <c r="A109" t="s">
        <v>1968</v>
      </c>
    </row>
    <row r="110" spans="1:1" x14ac:dyDescent="0.25">
      <c r="A110" t="s">
        <v>647</v>
      </c>
    </row>
    <row r="111" spans="1:1" x14ac:dyDescent="0.25">
      <c r="A111" t="s">
        <v>1969</v>
      </c>
    </row>
    <row r="113" spans="1:3" x14ac:dyDescent="0.25">
      <c r="A113" t="s">
        <v>648</v>
      </c>
    </row>
    <row r="114" spans="1:3" x14ac:dyDescent="0.25">
      <c r="A114" t="s">
        <v>649</v>
      </c>
    </row>
    <row r="115" spans="1:3" x14ac:dyDescent="0.25">
      <c r="A115" t="s">
        <v>650</v>
      </c>
    </row>
    <row r="116" spans="1:3" x14ac:dyDescent="0.25">
      <c r="A116" t="s">
        <v>651</v>
      </c>
    </row>
    <row r="117" spans="1:3" x14ac:dyDescent="0.25">
      <c r="A117" t="s">
        <v>652</v>
      </c>
    </row>
    <row r="118" spans="1:3" x14ac:dyDescent="0.25">
      <c r="A118" t="s">
        <v>653</v>
      </c>
    </row>
    <row r="119" spans="1:3" x14ac:dyDescent="0.25">
      <c r="A119" t="s">
        <v>654</v>
      </c>
    </row>
    <row r="121" spans="1:3" x14ac:dyDescent="0.25">
      <c r="A121" t="s">
        <v>655</v>
      </c>
    </row>
    <row r="122" spans="1:3" x14ac:dyDescent="0.25">
      <c r="A122" t="s">
        <v>656</v>
      </c>
    </row>
    <row r="123" spans="1:3" ht="15.75" thickBot="1" x14ac:dyDescent="0.3">
      <c r="A123" t="s">
        <v>657</v>
      </c>
    </row>
    <row r="124" spans="1:3" ht="15.75" thickBot="1" x14ac:dyDescent="0.3">
      <c r="A124" s="609" t="b">
        <v>1</v>
      </c>
      <c r="B124" t="s">
        <v>811</v>
      </c>
      <c r="C124" s="610" t="b">
        <v>1</v>
      </c>
    </row>
    <row r="125" spans="1:3" x14ac:dyDescent="0.25">
      <c r="C125" s="610" t="b">
        <v>0</v>
      </c>
    </row>
    <row r="126" spans="1:3" x14ac:dyDescent="0.25">
      <c r="A126" s="1" t="s">
        <v>1121</v>
      </c>
    </row>
    <row r="127" spans="1:3" x14ac:dyDescent="0.25">
      <c r="A127">
        <v>3412.1416300000001</v>
      </c>
      <c r="B127" t="s">
        <v>1122</v>
      </c>
    </row>
    <row r="128" spans="1:3" x14ac:dyDescent="0.25">
      <c r="A128">
        <f>10^9</f>
        <v>1000000000</v>
      </c>
      <c r="B128" t="s">
        <v>1951</v>
      </c>
    </row>
    <row r="129" spans="1:2" x14ac:dyDescent="0.25">
      <c r="A129">
        <v>947817120000</v>
      </c>
      <c r="B129" t="s">
        <v>1952</v>
      </c>
    </row>
    <row r="130" spans="1:2" x14ac:dyDescent="0.25">
      <c r="A130">
        <f>A128/A129</f>
        <v>1.0550558529687669E-3</v>
      </c>
      <c r="B130" t="s">
        <v>1953</v>
      </c>
    </row>
  </sheetData>
  <dataValidations count="2">
    <dataValidation type="list" allowBlank="1" showInputMessage="1" showErrorMessage="1" sqref="A49">
      <formula1>$C$49:$C$50</formula1>
    </dataValidation>
    <dataValidation type="list" allowBlank="1" showInputMessage="1" showErrorMessage="1" sqref="A124">
      <formula1>$C$124:$C$125</formula1>
    </dataValidation>
  </dataValidations>
  <hyperlinks>
    <hyperlink ref="B17" r:id="rId1"/>
    <hyperlink ref="B10"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17"/>
  <sheetViews>
    <sheetView workbookViewId="0">
      <pane ySplit="1" topLeftCell="A2" activePane="bottomLeft" state="frozen"/>
      <selection pane="bottomLeft" activeCell="E21" sqref="E21"/>
    </sheetView>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x14ac:dyDescent="0.25">
      <c r="A1" s="234" t="s">
        <v>406</v>
      </c>
      <c r="B1" s="234" t="s">
        <v>411</v>
      </c>
      <c r="C1" s="234" t="s">
        <v>185</v>
      </c>
      <c r="D1" s="234" t="s">
        <v>1123</v>
      </c>
      <c r="E1" s="234" t="s">
        <v>407</v>
      </c>
      <c r="F1" s="234" t="s">
        <v>416</v>
      </c>
      <c r="G1" s="234" t="s">
        <v>412</v>
      </c>
      <c r="H1" s="234" t="s">
        <v>408</v>
      </c>
      <c r="I1" s="611" t="s">
        <v>1177</v>
      </c>
    </row>
    <row r="2" spans="1:9" x14ac:dyDescent="0.25">
      <c r="A2" s="235" t="s">
        <v>414</v>
      </c>
      <c r="B2" s="235" t="s">
        <v>439</v>
      </c>
      <c r="C2" s="235" t="s">
        <v>403</v>
      </c>
      <c r="D2" s="235" t="s">
        <v>1124</v>
      </c>
      <c r="E2" s="235" t="s">
        <v>417</v>
      </c>
      <c r="F2" t="s">
        <v>283</v>
      </c>
      <c r="G2" s="235" t="s">
        <v>418</v>
      </c>
      <c r="H2" s="235" t="s">
        <v>186</v>
      </c>
      <c r="I2" s="235" t="s">
        <v>1178</v>
      </c>
    </row>
    <row r="3" spans="1:9" x14ac:dyDescent="0.25">
      <c r="A3" s="235" t="s">
        <v>414</v>
      </c>
      <c r="B3" s="235" t="s">
        <v>439</v>
      </c>
      <c r="C3" s="235" t="s">
        <v>404</v>
      </c>
      <c r="D3" s="235" t="s">
        <v>1124</v>
      </c>
      <c r="E3" s="235" t="s">
        <v>417</v>
      </c>
      <c r="F3" t="s">
        <v>296</v>
      </c>
      <c r="G3" s="235" t="s">
        <v>418</v>
      </c>
      <c r="H3" s="235" t="s">
        <v>186</v>
      </c>
      <c r="I3" s="235" t="s">
        <v>1179</v>
      </c>
    </row>
    <row r="4" spans="1:9" x14ac:dyDescent="0.25">
      <c r="A4" s="235" t="s">
        <v>414</v>
      </c>
      <c r="B4" s="235" t="s">
        <v>415</v>
      </c>
      <c r="C4" s="235" t="s">
        <v>403</v>
      </c>
      <c r="D4" s="235" t="s">
        <v>1124</v>
      </c>
      <c r="E4" s="235" t="s">
        <v>409</v>
      </c>
      <c r="F4" s="2">
        <v>2.2000000000000002</v>
      </c>
      <c r="G4" s="235" t="s">
        <v>419</v>
      </c>
      <c r="H4" s="235" t="s">
        <v>420</v>
      </c>
      <c r="I4" s="235" t="s">
        <v>1178</v>
      </c>
    </row>
    <row r="5" spans="1:9" x14ac:dyDescent="0.25">
      <c r="A5" s="235" t="s">
        <v>414</v>
      </c>
      <c r="B5" s="235" t="s">
        <v>415</v>
      </c>
      <c r="C5" s="235" t="s">
        <v>404</v>
      </c>
      <c r="D5" s="235" t="s">
        <v>1124</v>
      </c>
      <c r="E5" s="235" t="s">
        <v>409</v>
      </c>
      <c r="F5" s="2">
        <v>2.2000000000000002</v>
      </c>
      <c r="G5" s="235" t="s">
        <v>421</v>
      </c>
      <c r="H5" s="235" t="s">
        <v>422</v>
      </c>
      <c r="I5" s="235" t="s">
        <v>1179</v>
      </c>
    </row>
    <row r="6" spans="1:9" x14ac:dyDescent="0.25">
      <c r="A6" s="235" t="s">
        <v>414</v>
      </c>
      <c r="B6" s="235" t="s">
        <v>440</v>
      </c>
      <c r="C6" s="235" t="s">
        <v>402</v>
      </c>
      <c r="D6" s="235" t="s">
        <v>1124</v>
      </c>
      <c r="E6" s="235" t="s">
        <v>417</v>
      </c>
      <c r="F6" s="235" t="s">
        <v>182</v>
      </c>
      <c r="G6" s="235" t="s">
        <v>418</v>
      </c>
      <c r="H6" s="235" t="s">
        <v>186</v>
      </c>
      <c r="I6" s="235" t="s">
        <v>410</v>
      </c>
    </row>
    <row r="7" spans="1:9" x14ac:dyDescent="0.25">
      <c r="A7" s="235" t="s">
        <v>414</v>
      </c>
      <c r="B7" s="235" t="s">
        <v>440</v>
      </c>
      <c r="C7" s="235" t="s">
        <v>403</v>
      </c>
      <c r="D7" s="235" t="s">
        <v>1124</v>
      </c>
      <c r="E7" s="235" t="s">
        <v>417</v>
      </c>
      <c r="F7" t="s">
        <v>283</v>
      </c>
      <c r="G7" s="235" t="s">
        <v>418</v>
      </c>
      <c r="H7" s="235" t="s">
        <v>186</v>
      </c>
      <c r="I7" s="235" t="s">
        <v>1178</v>
      </c>
    </row>
    <row r="8" spans="1:9" x14ac:dyDescent="0.25">
      <c r="A8" s="235" t="s">
        <v>414</v>
      </c>
      <c r="B8" s="235" t="s">
        <v>423</v>
      </c>
      <c r="C8" s="235" t="s">
        <v>393</v>
      </c>
      <c r="D8" s="235" t="s">
        <v>1124</v>
      </c>
      <c r="E8" s="235" t="s">
        <v>409</v>
      </c>
      <c r="F8" s="2">
        <v>2.2000000000000002</v>
      </c>
      <c r="G8" s="235" t="s">
        <v>424</v>
      </c>
      <c r="H8" s="235" t="s">
        <v>425</v>
      </c>
      <c r="I8" s="235" t="s">
        <v>410</v>
      </c>
    </row>
    <row r="9" spans="1:9" x14ac:dyDescent="0.25">
      <c r="A9" s="235" t="s">
        <v>414</v>
      </c>
      <c r="B9" s="235" t="s">
        <v>423</v>
      </c>
      <c r="C9" s="235" t="s">
        <v>403</v>
      </c>
      <c r="D9" s="235" t="s">
        <v>1124</v>
      </c>
      <c r="E9" s="235" t="s">
        <v>409</v>
      </c>
      <c r="F9" s="2">
        <v>2.2000000000000002</v>
      </c>
      <c r="G9" s="235" t="s">
        <v>426</v>
      </c>
      <c r="H9" s="235" t="s">
        <v>428</v>
      </c>
      <c r="I9" s="235" t="s">
        <v>1178</v>
      </c>
    </row>
    <row r="10" spans="1:9" x14ac:dyDescent="0.25">
      <c r="A10" s="235" t="s">
        <v>414</v>
      </c>
      <c r="B10" s="235" t="s">
        <v>423</v>
      </c>
      <c r="C10" s="235" t="s">
        <v>404</v>
      </c>
      <c r="D10" s="235" t="s">
        <v>1124</v>
      </c>
      <c r="E10" s="235" t="s">
        <v>409</v>
      </c>
      <c r="F10" s="2">
        <v>2.2000000000000002</v>
      </c>
      <c r="G10" s="235" t="s">
        <v>427</v>
      </c>
      <c r="H10" s="235" t="s">
        <v>429</v>
      </c>
      <c r="I10" s="235" t="s">
        <v>1179</v>
      </c>
    </row>
    <row r="11" spans="1:9" x14ac:dyDescent="0.25">
      <c r="A11" s="235" t="s">
        <v>414</v>
      </c>
      <c r="B11" s="235" t="s">
        <v>430</v>
      </c>
      <c r="C11" s="235" t="s">
        <v>393</v>
      </c>
      <c r="D11" s="235" t="s">
        <v>1124</v>
      </c>
      <c r="E11" s="235" t="s">
        <v>409</v>
      </c>
      <c r="F11" s="2">
        <v>2.2000000000000002</v>
      </c>
      <c r="G11" s="235" t="s">
        <v>431</v>
      </c>
      <c r="H11" s="235" t="s">
        <v>433</v>
      </c>
      <c r="I11" s="235" t="s">
        <v>410</v>
      </c>
    </row>
    <row r="12" spans="1:9" x14ac:dyDescent="0.25">
      <c r="A12" s="235" t="s">
        <v>414</v>
      </c>
      <c r="B12" s="235" t="s">
        <v>430</v>
      </c>
      <c r="C12" s="235" t="s">
        <v>402</v>
      </c>
      <c r="D12" s="235" t="s">
        <v>1124</v>
      </c>
      <c r="E12" s="235" t="s">
        <v>417</v>
      </c>
      <c r="F12" s="235" t="s">
        <v>182</v>
      </c>
      <c r="G12" s="235" t="s">
        <v>418</v>
      </c>
      <c r="H12" s="235" t="s">
        <v>186</v>
      </c>
      <c r="I12" s="235" t="s">
        <v>410</v>
      </c>
    </row>
    <row r="13" spans="1:9" x14ac:dyDescent="0.25">
      <c r="A13" s="235" t="s">
        <v>414</v>
      </c>
      <c r="B13" s="235" t="s">
        <v>430</v>
      </c>
      <c r="C13" s="235" t="s">
        <v>403</v>
      </c>
      <c r="D13" s="235" t="s">
        <v>1124</v>
      </c>
      <c r="E13" s="235" t="s">
        <v>409</v>
      </c>
      <c r="F13" s="2">
        <v>2.2000000000000002</v>
      </c>
      <c r="G13" s="235" t="s">
        <v>413</v>
      </c>
      <c r="H13" s="235" t="s">
        <v>434</v>
      </c>
      <c r="I13" s="235" t="s">
        <v>1178</v>
      </c>
    </row>
    <row r="14" spans="1:9" x14ac:dyDescent="0.25">
      <c r="A14" s="235" t="s">
        <v>414</v>
      </c>
      <c r="B14" s="235" t="s">
        <v>430</v>
      </c>
      <c r="C14" s="235" t="s">
        <v>404</v>
      </c>
      <c r="D14" s="235" t="s">
        <v>1124</v>
      </c>
      <c r="E14" s="235" t="s">
        <v>409</v>
      </c>
      <c r="F14" s="2">
        <v>2.2000000000000002</v>
      </c>
      <c r="G14" s="235" t="s">
        <v>432</v>
      </c>
      <c r="H14" s="235" t="s">
        <v>435</v>
      </c>
      <c r="I14" s="235" t="s">
        <v>1179</v>
      </c>
    </row>
    <row r="15" spans="1:9" x14ac:dyDescent="0.25">
      <c r="A15" s="235" t="s">
        <v>414</v>
      </c>
      <c r="B15" s="235" t="s">
        <v>438</v>
      </c>
      <c r="C15" s="235" t="s">
        <v>400</v>
      </c>
      <c r="D15" s="235" t="s">
        <v>1124</v>
      </c>
      <c r="E15" s="235" t="s">
        <v>417</v>
      </c>
      <c r="F15" t="s">
        <v>192</v>
      </c>
      <c r="G15" s="235" t="s">
        <v>418</v>
      </c>
      <c r="H15" s="235" t="s">
        <v>186</v>
      </c>
      <c r="I15" s="235" t="s">
        <v>410</v>
      </c>
    </row>
    <row r="16" spans="1:9" x14ac:dyDescent="0.25">
      <c r="A16" s="235" t="s">
        <v>414</v>
      </c>
      <c r="B16" s="235" t="s">
        <v>438</v>
      </c>
      <c r="C16" s="235" t="s">
        <v>403</v>
      </c>
      <c r="D16" s="235" t="s">
        <v>1124</v>
      </c>
      <c r="E16" s="235" t="s">
        <v>417</v>
      </c>
      <c r="F16" t="s">
        <v>283</v>
      </c>
      <c r="G16" s="235" t="s">
        <v>418</v>
      </c>
      <c r="H16" s="235" t="s">
        <v>186</v>
      </c>
      <c r="I16" s="235" t="s">
        <v>1178</v>
      </c>
    </row>
    <row r="17" spans="1:9" x14ac:dyDescent="0.25">
      <c r="A17" s="235" t="s">
        <v>414</v>
      </c>
      <c r="B17" s="235" t="s">
        <v>438</v>
      </c>
      <c r="C17" s="235" t="s">
        <v>404</v>
      </c>
      <c r="D17" s="235" t="s">
        <v>1124</v>
      </c>
      <c r="E17" s="235" t="s">
        <v>417</v>
      </c>
      <c r="F17" t="s">
        <v>296</v>
      </c>
      <c r="G17" s="235" t="s">
        <v>418</v>
      </c>
      <c r="H17" s="235" t="s">
        <v>186</v>
      </c>
      <c r="I17" s="235" t="s">
        <v>1179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0" zoomScale="80" zoomScaleNormal="80" workbookViewId="0">
      <selection activeCell="P21" sqref="P21"/>
    </sheetView>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x14ac:dyDescent="0.25">
      <c r="B1" s="246" t="s">
        <v>459</v>
      </c>
      <c r="D1" s="38" t="s">
        <v>460</v>
      </c>
    </row>
    <row r="2" spans="1:70" x14ac:dyDescent="0.25">
      <c r="B2" s="247" t="s">
        <v>461</v>
      </c>
      <c r="C2" s="248"/>
      <c r="D2" s="249"/>
      <c r="E2" s="143"/>
      <c r="F2" s="247" t="s">
        <v>462</v>
      </c>
      <c r="G2" s="248"/>
      <c r="H2" s="248"/>
      <c r="I2" s="249"/>
      <c r="K2" s="247" t="s">
        <v>463</v>
      </c>
      <c r="L2" s="248"/>
      <c r="M2" s="248"/>
      <c r="N2" s="248"/>
      <c r="O2" s="249"/>
      <c r="R2" s="77" t="s">
        <v>464</v>
      </c>
      <c r="Y2" s="77" t="s">
        <v>465</v>
      </c>
    </row>
    <row r="3" spans="1:70" x14ac:dyDescent="0.25">
      <c r="B3" s="619" t="s">
        <v>466</v>
      </c>
      <c r="C3" s="620"/>
      <c r="D3" s="250"/>
      <c r="E3" s="143"/>
      <c r="F3" s="619" t="s">
        <v>466</v>
      </c>
      <c r="G3" s="620"/>
      <c r="H3" s="620"/>
      <c r="I3" s="250"/>
      <c r="K3" s="619" t="s">
        <v>466</v>
      </c>
      <c r="L3" s="620"/>
      <c r="M3" s="620"/>
      <c r="N3" s="620"/>
      <c r="O3" s="250"/>
      <c r="R3" s="68" t="s">
        <v>143</v>
      </c>
      <c r="S3" s="251" t="s">
        <v>144</v>
      </c>
      <c r="T3" s="251" t="s">
        <v>145</v>
      </c>
      <c r="U3" s="251" t="s">
        <v>146</v>
      </c>
      <c r="V3" s="251" t="s">
        <v>147</v>
      </c>
      <c r="W3" s="252" t="s">
        <v>148</v>
      </c>
      <c r="Y3" s="68" t="s">
        <v>143</v>
      </c>
      <c r="Z3" s="251" t="s">
        <v>144</v>
      </c>
      <c r="AA3" s="251" t="s">
        <v>145</v>
      </c>
      <c r="AB3" s="251" t="s">
        <v>146</v>
      </c>
      <c r="AC3" s="251" t="s">
        <v>147</v>
      </c>
      <c r="AD3" s="252" t="s">
        <v>148</v>
      </c>
    </row>
    <row r="4" spans="1:70" x14ac:dyDescent="0.25">
      <c r="B4" s="247" t="s">
        <v>467</v>
      </c>
      <c r="C4" s="248"/>
      <c r="D4" s="249"/>
      <c r="E4" s="143"/>
      <c r="F4" s="247" t="s">
        <v>468</v>
      </c>
      <c r="G4" s="248"/>
      <c r="H4" s="248"/>
      <c r="I4" s="249"/>
      <c r="K4" s="247" t="s">
        <v>469</v>
      </c>
      <c r="L4" s="248"/>
      <c r="M4" s="248"/>
      <c r="N4" s="248"/>
      <c r="O4" s="249"/>
      <c r="R4" s="253"/>
      <c r="S4" s="254">
        <v>1</v>
      </c>
      <c r="T4" s="254">
        <v>1E-3</v>
      </c>
      <c r="U4" s="255">
        <v>1055.05585</v>
      </c>
      <c r="V4" s="254">
        <v>1.05505585</v>
      </c>
      <c r="W4" s="256">
        <v>1.0550558499999999E-3</v>
      </c>
      <c r="Y4" s="253"/>
      <c r="Z4" s="254">
        <v>1</v>
      </c>
      <c r="AA4" s="254">
        <v>1E-3</v>
      </c>
      <c r="AB4" s="255">
        <v>1055.05585</v>
      </c>
      <c r="AC4" s="254">
        <v>1.05505585</v>
      </c>
      <c r="AD4" s="256">
        <v>1.0550558499999999E-3</v>
      </c>
    </row>
    <row r="5" spans="1:70" x14ac:dyDescent="0.25">
      <c r="B5" s="619" t="s">
        <v>466</v>
      </c>
      <c r="C5" s="620"/>
      <c r="D5" s="250"/>
      <c r="E5" s="143"/>
      <c r="F5" s="619" t="s">
        <v>466</v>
      </c>
      <c r="G5" s="620"/>
      <c r="H5" s="620"/>
      <c r="I5" s="250"/>
      <c r="K5" s="619" t="s">
        <v>466</v>
      </c>
      <c r="L5" s="620"/>
      <c r="M5" s="620"/>
      <c r="N5" s="620"/>
      <c r="O5" s="250"/>
      <c r="R5" s="68" t="s">
        <v>149</v>
      </c>
      <c r="S5" s="251" t="s">
        <v>150</v>
      </c>
      <c r="T5" s="251" t="s">
        <v>151</v>
      </c>
      <c r="U5" s="251" t="s">
        <v>152</v>
      </c>
      <c r="V5" s="251" t="s">
        <v>153</v>
      </c>
      <c r="W5" s="252" t="s">
        <v>154</v>
      </c>
      <c r="Y5" s="68" t="s">
        <v>149</v>
      </c>
      <c r="Z5" s="251" t="s">
        <v>150</v>
      </c>
      <c r="AA5" s="251" t="s">
        <v>151</v>
      </c>
      <c r="AB5" s="251" t="s">
        <v>152</v>
      </c>
      <c r="AC5" s="251" t="s">
        <v>153</v>
      </c>
      <c r="AD5" s="252" t="s">
        <v>154</v>
      </c>
    </row>
    <row r="6" spans="1:70" x14ac:dyDescent="0.25">
      <c r="B6" s="247" t="s">
        <v>470</v>
      </c>
      <c r="C6" s="248"/>
      <c r="D6" s="249"/>
      <c r="E6" s="143"/>
      <c r="F6" s="247" t="s">
        <v>471</v>
      </c>
      <c r="G6" s="257"/>
      <c r="H6" s="248"/>
      <c r="I6" s="248"/>
      <c r="J6" s="248"/>
      <c r="K6" s="249"/>
      <c r="R6" s="258"/>
      <c r="S6" s="259">
        <v>1</v>
      </c>
      <c r="T6" s="260">
        <v>1000</v>
      </c>
      <c r="U6" s="259">
        <v>1E-3</v>
      </c>
      <c r="V6" s="259">
        <v>2.2046226218487759E-3</v>
      </c>
      <c r="W6" s="261">
        <v>3.5273961949580414E-2</v>
      </c>
      <c r="Y6" s="258"/>
      <c r="Z6" s="259">
        <v>1</v>
      </c>
      <c r="AA6" s="260">
        <v>1000</v>
      </c>
      <c r="AB6" s="259">
        <v>1E-3</v>
      </c>
      <c r="AC6" s="259">
        <v>2.2046226218487759E-3</v>
      </c>
      <c r="AD6" s="261">
        <v>3.5273961949580414E-2</v>
      </c>
    </row>
    <row r="7" spans="1:70" x14ac:dyDescent="0.25">
      <c r="B7" s="619" t="s">
        <v>466</v>
      </c>
      <c r="C7" s="620"/>
      <c r="D7" s="250"/>
      <c r="E7" s="143"/>
      <c r="F7" s="621" t="s">
        <v>466</v>
      </c>
      <c r="G7" s="622"/>
      <c r="H7" s="622"/>
      <c r="I7" s="622"/>
      <c r="J7" s="622"/>
      <c r="K7" s="250"/>
      <c r="R7" s="253" t="s">
        <v>472</v>
      </c>
      <c r="S7" s="254" t="s">
        <v>473</v>
      </c>
      <c r="T7" s="254" t="s">
        <v>474</v>
      </c>
      <c r="U7" s="144"/>
      <c r="V7" s="144"/>
      <c r="W7" s="262"/>
      <c r="Y7" s="253" t="s">
        <v>472</v>
      </c>
      <c r="Z7" s="254" t="s">
        <v>145</v>
      </c>
      <c r="AA7" s="254" t="s">
        <v>155</v>
      </c>
      <c r="AB7" s="254" t="s">
        <v>146</v>
      </c>
      <c r="AC7" s="254" t="s">
        <v>147</v>
      </c>
      <c r="AD7" s="256" t="s">
        <v>148</v>
      </c>
    </row>
    <row r="8" spans="1:70" x14ac:dyDescent="0.25">
      <c r="B8" s="246" t="s">
        <v>475</v>
      </c>
      <c r="D8" s="38" t="s">
        <v>476</v>
      </c>
      <c r="K8" s="77"/>
      <c r="R8" s="258"/>
      <c r="S8" s="263">
        <v>1</v>
      </c>
      <c r="T8" s="263">
        <v>1.60934</v>
      </c>
      <c r="U8" s="263"/>
      <c r="V8" s="263"/>
      <c r="W8" s="264"/>
      <c r="Y8" s="253"/>
      <c r="Z8" s="254">
        <v>1E-3</v>
      </c>
      <c r="AA8" s="265">
        <v>9.9999999999999995E-7</v>
      </c>
      <c r="AB8" s="255">
        <v>1055.05585</v>
      </c>
      <c r="AC8" s="254">
        <v>1.05505585</v>
      </c>
      <c r="AD8" s="256">
        <v>1.0550558499999999E-3</v>
      </c>
    </row>
    <row r="9" spans="1:70" x14ac:dyDescent="0.25">
      <c r="B9" s="77" t="s">
        <v>477</v>
      </c>
      <c r="G9" s="77" t="s">
        <v>465</v>
      </c>
      <c r="I9" s="266"/>
      <c r="K9" s="144"/>
      <c r="L9" s="144"/>
      <c r="O9" s="254"/>
      <c r="P9" s="265"/>
      <c r="Q9" s="255"/>
      <c r="R9" s="251"/>
      <c r="S9" s="251"/>
      <c r="Y9" s="248"/>
      <c r="Z9" s="248"/>
      <c r="AA9" s="248"/>
      <c r="AB9" s="248"/>
      <c r="AC9" s="248"/>
      <c r="AD9" s="248"/>
    </row>
    <row r="10" spans="1:70" x14ac:dyDescent="0.25">
      <c r="B10" s="145" t="s">
        <v>455</v>
      </c>
      <c r="C10" s="244" t="s">
        <v>144</v>
      </c>
      <c r="D10" s="145" t="s">
        <v>456</v>
      </c>
      <c r="E10" s="244" t="s">
        <v>150</v>
      </c>
      <c r="G10" s="145" t="s">
        <v>455</v>
      </c>
      <c r="H10" s="244" t="s">
        <v>144</v>
      </c>
      <c r="I10" s="145" t="s">
        <v>456</v>
      </c>
      <c r="J10" s="244" t="s">
        <v>150</v>
      </c>
      <c r="S10" s="254"/>
      <c r="T10" s="254"/>
      <c r="U10" s="254"/>
      <c r="V10" s="254"/>
      <c r="W10" s="254"/>
    </row>
    <row r="11" spans="1:70" x14ac:dyDescent="0.25">
      <c r="D11" s="145" t="s">
        <v>457</v>
      </c>
      <c r="E11" s="244" t="s">
        <v>473</v>
      </c>
      <c r="I11" s="145" t="s">
        <v>458</v>
      </c>
      <c r="J11" s="244" t="s">
        <v>155</v>
      </c>
    </row>
    <row r="12" spans="1:70" ht="15.75" x14ac:dyDescent="0.25">
      <c r="A12" s="142" t="s">
        <v>232</v>
      </c>
    </row>
    <row r="13" spans="1:70" ht="130.5" x14ac:dyDescent="0.25">
      <c r="A13" s="146"/>
      <c r="B13" s="147" t="s">
        <v>156</v>
      </c>
      <c r="C13" s="147" t="s">
        <v>157</v>
      </c>
      <c r="D13" s="147" t="s">
        <v>233</v>
      </c>
      <c r="E13" s="147" t="s">
        <v>158</v>
      </c>
      <c r="F13" s="147" t="s">
        <v>234</v>
      </c>
      <c r="G13" s="147" t="s">
        <v>235</v>
      </c>
      <c r="H13" s="147" t="s">
        <v>236</v>
      </c>
      <c r="I13" s="147" t="s">
        <v>237</v>
      </c>
      <c r="J13" s="147" t="s">
        <v>238</v>
      </c>
      <c r="K13" s="147" t="s">
        <v>239</v>
      </c>
      <c r="L13" s="147" t="s">
        <v>240</v>
      </c>
      <c r="M13" s="147" t="s">
        <v>241</v>
      </c>
      <c r="N13" s="147" t="s">
        <v>242</v>
      </c>
      <c r="O13" s="147" t="s">
        <v>243</v>
      </c>
      <c r="P13" s="147" t="s">
        <v>244</v>
      </c>
      <c r="Q13" s="147" t="s">
        <v>245</v>
      </c>
      <c r="R13" s="147" t="s">
        <v>246</v>
      </c>
      <c r="S13" s="147" t="s">
        <v>247</v>
      </c>
      <c r="T13" s="147" t="s">
        <v>248</v>
      </c>
      <c r="U13" s="147" t="s">
        <v>249</v>
      </c>
      <c r="V13" s="147" t="s">
        <v>250</v>
      </c>
      <c r="W13" s="147" t="s">
        <v>251</v>
      </c>
      <c r="X13" s="147" t="s">
        <v>252</v>
      </c>
      <c r="Y13" s="147" t="s">
        <v>253</v>
      </c>
      <c r="Z13" s="147" t="s">
        <v>888</v>
      </c>
      <c r="AA13" s="147" t="s">
        <v>255</v>
      </c>
      <c r="AB13" s="147" t="s">
        <v>256</v>
      </c>
      <c r="AC13" s="147" t="s">
        <v>257</v>
      </c>
      <c r="AD13" s="147" t="s">
        <v>258</v>
      </c>
      <c r="AE13" s="147" t="s">
        <v>259</v>
      </c>
      <c r="AF13" s="147" t="s">
        <v>260</v>
      </c>
      <c r="AG13" s="147" t="s">
        <v>261</v>
      </c>
      <c r="AH13" s="147" t="s">
        <v>262</v>
      </c>
      <c r="AI13" s="147" t="s">
        <v>263</v>
      </c>
      <c r="AJ13" s="147" t="s">
        <v>264</v>
      </c>
      <c r="AK13" s="147" t="s">
        <v>265</v>
      </c>
      <c r="AL13" s="147" t="s">
        <v>266</v>
      </c>
      <c r="AM13" s="147" t="s">
        <v>267</v>
      </c>
      <c r="AN13" s="147" t="s">
        <v>268</v>
      </c>
      <c r="AO13" s="147" t="s">
        <v>269</v>
      </c>
      <c r="AP13" s="147" t="s">
        <v>270</v>
      </c>
      <c r="AQ13" s="147" t="s">
        <v>271</v>
      </c>
      <c r="AR13" s="147" t="s">
        <v>272</v>
      </c>
      <c r="AS13" s="148" t="s">
        <v>634</v>
      </c>
    </row>
    <row r="14" spans="1:70" x14ac:dyDescent="0.25">
      <c r="A14" s="149" t="s">
        <v>159</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466</v>
      </c>
      <c r="AX14" s="159"/>
      <c r="AY14" s="163" t="s">
        <v>466</v>
      </c>
      <c r="BA14" s="159"/>
      <c r="BB14" s="163" t="s">
        <v>466</v>
      </c>
      <c r="BE14" s="163" t="s">
        <v>466</v>
      </c>
      <c r="BG14" s="159"/>
      <c r="BH14" s="163" t="s">
        <v>466</v>
      </c>
      <c r="BJ14" s="159"/>
      <c r="BK14" s="163" t="s">
        <v>466</v>
      </c>
      <c r="BN14" s="163" t="s">
        <v>466</v>
      </c>
      <c r="BQ14" s="163" t="s">
        <v>466</v>
      </c>
    </row>
    <row r="15" spans="1:70" x14ac:dyDescent="0.25">
      <c r="A15" s="143" t="s">
        <v>160</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478</v>
      </c>
      <c r="AW15" s="38" t="s">
        <v>479</v>
      </c>
      <c r="AX15" s="159"/>
      <c r="AY15" s="172" t="s">
        <v>515</v>
      </c>
      <c r="AZ15" s="38" t="s">
        <v>516</v>
      </c>
      <c r="BA15" s="159"/>
      <c r="BB15" s="166" t="s">
        <v>524</v>
      </c>
      <c r="BC15" s="38" t="s">
        <v>525</v>
      </c>
      <c r="BE15" s="166" t="s">
        <v>538</v>
      </c>
      <c r="BF15" s="38" t="s">
        <v>539</v>
      </c>
      <c r="BG15" s="159"/>
      <c r="BH15" s="172" t="s">
        <v>559</v>
      </c>
      <c r="BI15" s="38" t="s">
        <v>560</v>
      </c>
      <c r="BJ15" s="159"/>
      <c r="BK15" s="166" t="s">
        <v>580</v>
      </c>
      <c r="BL15" s="38" t="s">
        <v>581</v>
      </c>
      <c r="BN15" s="166" t="s">
        <v>592</v>
      </c>
      <c r="BO15" s="38" t="s">
        <v>593</v>
      </c>
      <c r="BQ15" s="172" t="s">
        <v>604</v>
      </c>
      <c r="BR15" s="38" t="s">
        <v>605</v>
      </c>
    </row>
    <row r="16" spans="1:70" x14ac:dyDescent="0.25">
      <c r="A16" s="143" t="s">
        <v>161</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480</v>
      </c>
      <c r="AW16" s="38" t="s">
        <v>481</v>
      </c>
      <c r="AX16" s="159"/>
      <c r="AY16" s="166" t="s">
        <v>517</v>
      </c>
      <c r="AZ16" s="38" t="s">
        <v>518</v>
      </c>
      <c r="BA16" s="159"/>
      <c r="BB16" s="172" t="s">
        <v>526</v>
      </c>
      <c r="BC16" s="38" t="s">
        <v>527</v>
      </c>
      <c r="BE16" s="166" t="s">
        <v>540</v>
      </c>
      <c r="BF16" s="38" t="s">
        <v>541</v>
      </c>
      <c r="BG16" s="159"/>
      <c r="BH16" s="172" t="s">
        <v>561</v>
      </c>
      <c r="BI16" s="38" t="s">
        <v>562</v>
      </c>
      <c r="BJ16" s="159"/>
      <c r="BK16" s="172" t="s">
        <v>582</v>
      </c>
      <c r="BL16" s="38" t="s">
        <v>583</v>
      </c>
      <c r="BN16" s="179" t="s">
        <v>594</v>
      </c>
      <c r="BO16" s="38" t="s">
        <v>595</v>
      </c>
      <c r="BP16" s="159"/>
      <c r="BQ16" s="172" t="s">
        <v>606</v>
      </c>
      <c r="BR16" s="38" t="s">
        <v>607</v>
      </c>
    </row>
    <row r="17" spans="1:70" x14ac:dyDescent="0.25">
      <c r="A17" s="143" t="s">
        <v>22</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635</v>
      </c>
      <c r="AW17" s="38" t="s">
        <v>482</v>
      </c>
      <c r="AX17" s="159"/>
      <c r="AY17" s="172" t="s">
        <v>636</v>
      </c>
      <c r="AZ17" s="38" t="s">
        <v>519</v>
      </c>
      <c r="BA17" s="159"/>
      <c r="BB17" s="172" t="s">
        <v>528</v>
      </c>
      <c r="BC17" s="38" t="s">
        <v>529</v>
      </c>
      <c r="BE17" s="172" t="s">
        <v>542</v>
      </c>
      <c r="BF17" s="38" t="s">
        <v>543</v>
      </c>
      <c r="BG17" s="159"/>
      <c r="BH17" s="172" t="s">
        <v>563</v>
      </c>
      <c r="BI17" s="38" t="s">
        <v>564</v>
      </c>
      <c r="BJ17" s="159"/>
      <c r="BK17" s="172" t="s">
        <v>584</v>
      </c>
      <c r="BL17" s="38" t="s">
        <v>585</v>
      </c>
      <c r="BN17" s="172" t="s">
        <v>596</v>
      </c>
      <c r="BO17" s="38" t="s">
        <v>597</v>
      </c>
      <c r="BP17" s="159"/>
      <c r="BQ17" s="172" t="s">
        <v>608</v>
      </c>
      <c r="BR17" s="38" t="s">
        <v>609</v>
      </c>
    </row>
    <row r="18" spans="1:70" x14ac:dyDescent="0.25">
      <c r="A18" s="143" t="s">
        <v>14</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483</v>
      </c>
      <c r="AW18" s="38" t="s">
        <v>484</v>
      </c>
      <c r="AX18" s="159"/>
      <c r="AY18" s="172" t="s">
        <v>520</v>
      </c>
      <c r="AZ18" s="38" t="s">
        <v>521</v>
      </c>
      <c r="BA18" s="159"/>
      <c r="BB18" s="172" t="s">
        <v>530</v>
      </c>
      <c r="BC18" s="38" t="s">
        <v>531</v>
      </c>
      <c r="BE18" s="172" t="s">
        <v>637</v>
      </c>
      <c r="BF18" s="38" t="s">
        <v>544</v>
      </c>
      <c r="BG18" s="159"/>
      <c r="BH18" s="172" t="s">
        <v>638</v>
      </c>
      <c r="BI18" s="38" t="s">
        <v>565</v>
      </c>
      <c r="BJ18" s="159"/>
      <c r="BK18" s="172" t="s">
        <v>586</v>
      </c>
      <c r="BL18" s="38" t="s">
        <v>587</v>
      </c>
      <c r="BN18" s="172" t="s">
        <v>598</v>
      </c>
      <c r="BO18" s="38" t="s">
        <v>599</v>
      </c>
      <c r="BP18" s="159"/>
      <c r="BQ18" s="172" t="s">
        <v>610</v>
      </c>
      <c r="BR18" s="38" t="s">
        <v>611</v>
      </c>
    </row>
    <row r="19" spans="1:70" x14ac:dyDescent="0.25">
      <c r="A19" s="143" t="s">
        <v>162</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485</v>
      </c>
      <c r="AW19" s="38" t="s">
        <v>486</v>
      </c>
      <c r="AX19" s="159"/>
      <c r="AY19" s="172" t="s">
        <v>522</v>
      </c>
      <c r="AZ19" s="38" t="s">
        <v>523</v>
      </c>
      <c r="BA19" s="159"/>
      <c r="BB19" s="172" t="s">
        <v>532</v>
      </c>
      <c r="BC19" s="38" t="s">
        <v>533</v>
      </c>
      <c r="BE19" s="172" t="s">
        <v>545</v>
      </c>
      <c r="BF19" s="38" t="s">
        <v>546</v>
      </c>
      <c r="BG19" s="159"/>
      <c r="BH19" s="172" t="s">
        <v>566</v>
      </c>
      <c r="BI19" s="38" t="s">
        <v>567</v>
      </c>
      <c r="BJ19" s="159"/>
      <c r="BK19" s="172" t="s">
        <v>588</v>
      </c>
      <c r="BL19" s="38" t="s">
        <v>589</v>
      </c>
      <c r="BN19" s="172" t="s">
        <v>600</v>
      </c>
      <c r="BO19" s="38" t="s">
        <v>601</v>
      </c>
      <c r="BP19" s="159"/>
      <c r="BQ19" s="172" t="s">
        <v>612</v>
      </c>
      <c r="BR19" s="38" t="s">
        <v>613</v>
      </c>
    </row>
    <row r="20" spans="1:70" x14ac:dyDescent="0.25">
      <c r="A20" s="143" t="s">
        <v>163</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487</v>
      </c>
      <c r="AW20" s="38" t="s">
        <v>488</v>
      </c>
      <c r="AX20" s="159"/>
      <c r="AY20" s="159"/>
      <c r="AZ20" s="159"/>
      <c r="BA20" s="159"/>
      <c r="BB20" s="172" t="s">
        <v>534</v>
      </c>
      <c r="BC20" s="38" t="s">
        <v>535</v>
      </c>
      <c r="BE20" s="172" t="s">
        <v>547</v>
      </c>
      <c r="BF20" s="38" t="s">
        <v>548</v>
      </c>
      <c r="BG20" s="159"/>
      <c r="BH20" s="172" t="s">
        <v>568</v>
      </c>
      <c r="BI20" s="38" t="s">
        <v>569</v>
      </c>
      <c r="BJ20" s="159"/>
      <c r="BK20" s="172" t="s">
        <v>590</v>
      </c>
      <c r="BL20" s="38" t="s">
        <v>591</v>
      </c>
      <c r="BN20" s="172" t="s">
        <v>602</v>
      </c>
      <c r="BO20" s="38" t="s">
        <v>603</v>
      </c>
      <c r="BP20" s="159"/>
      <c r="BQ20" s="172" t="s">
        <v>614</v>
      </c>
      <c r="BR20" s="38" t="s">
        <v>615</v>
      </c>
    </row>
    <row r="21" spans="1:70" x14ac:dyDescent="0.25">
      <c r="A21" s="143" t="s">
        <v>164</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489</v>
      </c>
      <c r="AW21" s="38" t="s">
        <v>490</v>
      </c>
      <c r="AX21" s="159"/>
      <c r="AY21" s="159"/>
      <c r="AZ21" s="159"/>
      <c r="BA21" s="159"/>
      <c r="BB21" s="172" t="s">
        <v>536</v>
      </c>
      <c r="BC21" s="38" t="s">
        <v>537</v>
      </c>
      <c r="BE21" s="172" t="s">
        <v>549</v>
      </c>
      <c r="BF21" s="38" t="s">
        <v>550</v>
      </c>
      <c r="BG21" s="159"/>
      <c r="BH21" s="172" t="s">
        <v>570</v>
      </c>
      <c r="BI21" s="38" t="s">
        <v>571</v>
      </c>
      <c r="BJ21" s="159"/>
      <c r="BP21" s="159"/>
      <c r="BQ21" s="166" t="s">
        <v>616</v>
      </c>
      <c r="BR21" s="38" t="s">
        <v>617</v>
      </c>
    </row>
    <row r="22" spans="1:70" x14ac:dyDescent="0.25">
      <c r="A22" s="143" t="s">
        <v>74</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491</v>
      </c>
      <c r="AW22" s="38" t="s">
        <v>492</v>
      </c>
      <c r="AX22" s="159"/>
      <c r="AY22" s="159"/>
      <c r="AZ22" s="159"/>
      <c r="BA22" s="159"/>
      <c r="BE22" s="172" t="s">
        <v>551</v>
      </c>
      <c r="BF22" s="38" t="s">
        <v>552</v>
      </c>
      <c r="BG22" s="159"/>
      <c r="BH22" s="172" t="s">
        <v>572</v>
      </c>
      <c r="BI22" s="38" t="s">
        <v>573</v>
      </c>
      <c r="BJ22" s="159"/>
      <c r="BP22" s="159"/>
      <c r="BQ22" s="166" t="s">
        <v>618</v>
      </c>
      <c r="BR22" s="38" t="s">
        <v>619</v>
      </c>
    </row>
    <row r="23" spans="1:70" x14ac:dyDescent="0.25">
      <c r="A23" s="143" t="s">
        <v>75</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493</v>
      </c>
      <c r="AW23" s="38" t="s">
        <v>494</v>
      </c>
      <c r="AX23" s="159"/>
      <c r="AY23" s="159"/>
      <c r="AZ23" s="159"/>
      <c r="BA23" s="159"/>
      <c r="BE23" s="172" t="s">
        <v>553</v>
      </c>
      <c r="BF23" s="38" t="s">
        <v>554</v>
      </c>
      <c r="BG23" s="159"/>
      <c r="BH23" s="172" t="s">
        <v>574</v>
      </c>
      <c r="BI23" s="38" t="s">
        <v>575</v>
      </c>
      <c r="BJ23" s="159"/>
      <c r="BP23" s="159"/>
      <c r="BQ23" s="166" t="s">
        <v>620</v>
      </c>
      <c r="BR23" s="38" t="s">
        <v>621</v>
      </c>
    </row>
    <row r="24" spans="1:70" x14ac:dyDescent="0.25">
      <c r="A24" s="143" t="s">
        <v>165</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495</v>
      </c>
      <c r="AW24" s="38" t="s">
        <v>496</v>
      </c>
      <c r="AX24" s="159"/>
      <c r="AY24" s="159"/>
      <c r="AZ24" s="159"/>
      <c r="BA24" s="159"/>
      <c r="BE24" s="172" t="s">
        <v>555</v>
      </c>
      <c r="BF24" s="38" t="s">
        <v>556</v>
      </c>
      <c r="BG24" s="159"/>
      <c r="BH24" s="172" t="s">
        <v>576</v>
      </c>
      <c r="BI24" s="38" t="s">
        <v>577</v>
      </c>
      <c r="BJ24" s="159"/>
      <c r="BP24" s="159"/>
      <c r="BQ24" s="172" t="s">
        <v>622</v>
      </c>
      <c r="BR24" s="38" t="s">
        <v>623</v>
      </c>
    </row>
    <row r="25" spans="1:70" x14ac:dyDescent="0.25">
      <c r="A25" s="143" t="s">
        <v>166</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497</v>
      </c>
      <c r="AW25" s="38" t="s">
        <v>498</v>
      </c>
      <c r="AX25" s="159"/>
      <c r="AY25" s="159"/>
      <c r="AZ25" s="159"/>
      <c r="BA25" s="159"/>
      <c r="BE25" s="172" t="s">
        <v>557</v>
      </c>
      <c r="BF25" s="38" t="s">
        <v>558</v>
      </c>
      <c r="BG25" s="159"/>
      <c r="BH25" s="172" t="s">
        <v>578</v>
      </c>
      <c r="BI25" s="38" t="s">
        <v>579</v>
      </c>
      <c r="BJ25" s="159"/>
      <c r="BQ25" s="172" t="s">
        <v>624</v>
      </c>
      <c r="BR25" s="38" t="s">
        <v>625</v>
      </c>
    </row>
    <row r="26" spans="1:70" x14ac:dyDescent="0.25">
      <c r="A26" s="143" t="s">
        <v>167</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499</v>
      </c>
      <c r="AW26" s="38" t="s">
        <v>500</v>
      </c>
      <c r="AX26" s="159"/>
      <c r="AY26" s="159"/>
      <c r="AZ26" s="159"/>
      <c r="BA26" s="159"/>
      <c r="BG26" s="159"/>
      <c r="BH26" s="159"/>
      <c r="BI26" s="159"/>
      <c r="BJ26" s="159"/>
      <c r="BQ26" s="172" t="s">
        <v>626</v>
      </c>
      <c r="BR26" s="38" t="s">
        <v>627</v>
      </c>
    </row>
    <row r="27" spans="1:70" x14ac:dyDescent="0.25">
      <c r="A27" s="143" t="s">
        <v>168</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501</v>
      </c>
      <c r="AW27" s="38" t="s">
        <v>502</v>
      </c>
      <c r="AX27" s="159"/>
      <c r="AY27" s="159"/>
      <c r="AZ27" s="159"/>
      <c r="BA27" s="159"/>
      <c r="BG27" s="159"/>
      <c r="BH27" s="159"/>
      <c r="BI27" s="159"/>
      <c r="BJ27" s="159"/>
      <c r="BQ27" s="172" t="s">
        <v>628</v>
      </c>
      <c r="BR27" s="38" t="s">
        <v>629</v>
      </c>
    </row>
    <row r="28" spans="1:70" x14ac:dyDescent="0.25">
      <c r="A28" s="143" t="s">
        <v>169</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503</v>
      </c>
      <c r="AW28" s="38" t="s">
        <v>504</v>
      </c>
      <c r="AX28" s="159"/>
      <c r="AY28" s="159"/>
      <c r="AZ28" s="159"/>
      <c r="BA28" s="159"/>
      <c r="BG28" s="159"/>
      <c r="BH28" s="159"/>
      <c r="BI28" s="159"/>
      <c r="BJ28" s="159"/>
      <c r="BQ28" s="172" t="s">
        <v>630</v>
      </c>
      <c r="BR28" s="38" t="s">
        <v>631</v>
      </c>
    </row>
    <row r="29" spans="1:70" x14ac:dyDescent="0.25">
      <c r="A29" s="143" t="s">
        <v>170</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505</v>
      </c>
      <c r="AW29" s="38" t="s">
        <v>506</v>
      </c>
      <c r="AX29" s="159"/>
      <c r="AY29" s="159"/>
      <c r="AZ29" s="159"/>
      <c r="BA29" s="159"/>
    </row>
    <row r="30" spans="1:70" x14ac:dyDescent="0.25">
      <c r="A30" s="143" t="s">
        <v>171</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507</v>
      </c>
      <c r="AW30" s="38" t="s">
        <v>508</v>
      </c>
      <c r="AX30" s="159"/>
      <c r="AY30" s="159"/>
      <c r="AZ30" s="159"/>
      <c r="BA30" s="159"/>
    </row>
    <row r="31" spans="1:70" x14ac:dyDescent="0.25">
      <c r="A31" s="143" t="s">
        <v>172</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509</v>
      </c>
      <c r="AW31" s="38" t="s">
        <v>510</v>
      </c>
      <c r="AX31" s="159"/>
      <c r="AY31" s="159"/>
      <c r="AZ31" s="159"/>
      <c r="BA31" s="159"/>
    </row>
    <row r="32" spans="1:70" x14ac:dyDescent="0.25">
      <c r="A32" s="143" t="s">
        <v>173</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511</v>
      </c>
      <c r="AW32" s="38" t="s">
        <v>512</v>
      </c>
      <c r="AX32" s="159"/>
      <c r="AY32" s="159"/>
      <c r="AZ32" s="159"/>
      <c r="BA32" s="159"/>
    </row>
    <row r="33" spans="1:72" x14ac:dyDescent="0.25">
      <c r="A33" s="143" t="s">
        <v>174</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513</v>
      </c>
      <c r="AW33" s="38" t="s">
        <v>514</v>
      </c>
      <c r="AX33" s="159"/>
      <c r="AY33" s="159"/>
      <c r="AZ33" s="159"/>
      <c r="BA33" s="159"/>
    </row>
    <row r="34" spans="1:72" x14ac:dyDescent="0.25">
      <c r="A34" s="143" t="s">
        <v>175</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176</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177</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178</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179</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180</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181</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67"/>
    </row>
    <row r="42" spans="1:72" ht="15.75" x14ac:dyDescent="0.25">
      <c r="A42" s="142" t="s">
        <v>273</v>
      </c>
      <c r="AS42" s="154"/>
    </row>
    <row r="43" spans="1:72" x14ac:dyDescent="0.25">
      <c r="A43" s="77" t="s">
        <v>182</v>
      </c>
      <c r="AS43" s="152"/>
      <c r="BM43" s="159"/>
      <c r="BN43" s="159"/>
      <c r="BO43" s="159"/>
      <c r="BP43" s="159"/>
    </row>
    <row r="44" spans="1:72" x14ac:dyDescent="0.25">
      <c r="A44" s="149"/>
      <c r="B44" s="160" t="s">
        <v>274</v>
      </c>
      <c r="C44" s="161"/>
      <c r="D44" s="161"/>
      <c r="E44" s="162"/>
      <c r="F44" s="60" t="s">
        <v>275</v>
      </c>
      <c r="G44" s="83"/>
      <c r="H44" s="84"/>
      <c r="I44" s="84"/>
      <c r="AS44" s="154"/>
      <c r="BT44" s="159"/>
    </row>
    <row r="45" spans="1:72" ht="26.25" x14ac:dyDescent="0.25">
      <c r="A45" s="156" t="s">
        <v>183</v>
      </c>
      <c r="B45" s="164" t="s">
        <v>184</v>
      </c>
      <c r="C45" s="165" t="s">
        <v>185</v>
      </c>
      <c r="D45" s="165" t="s">
        <v>186</v>
      </c>
      <c r="E45" s="19" t="s">
        <v>187</v>
      </c>
      <c r="F45" s="89" t="s">
        <v>184</v>
      </c>
      <c r="G45" s="89" t="s">
        <v>185</v>
      </c>
      <c r="H45" s="165" t="s">
        <v>186</v>
      </c>
      <c r="I45" s="19" t="s">
        <v>187</v>
      </c>
      <c r="J45" s="67"/>
      <c r="AS45" s="154"/>
      <c r="BT45" s="159"/>
    </row>
    <row r="46" spans="1:72" x14ac:dyDescent="0.25">
      <c r="A46" s="143" t="s">
        <v>159</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161</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22</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14</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162</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188</v>
      </c>
      <c r="B51" s="268">
        <v>6.3123858114492865E-2</v>
      </c>
      <c r="C51" s="269">
        <v>0.17694999910241269</v>
      </c>
      <c r="D51" s="154">
        <v>0</v>
      </c>
      <c r="E51" s="155">
        <v>0.24007385721690555</v>
      </c>
      <c r="F51" s="170">
        <v>14.673487556375571</v>
      </c>
      <c r="G51" s="171">
        <v>41.132999272960888</v>
      </c>
      <c r="H51" s="171">
        <v>0</v>
      </c>
      <c r="I51" s="155">
        <v>55.806486829336457</v>
      </c>
      <c r="AS51" s="42"/>
      <c r="BT51" s="159"/>
    </row>
    <row r="52" spans="1:72" x14ac:dyDescent="0.25">
      <c r="A52" s="143" t="s">
        <v>164</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74</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75</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165</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166</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167</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168</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169</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170</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171</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189</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190</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174</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175</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176</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177</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178</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179</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180</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181</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883</v>
      </c>
      <c r="U73" s="77"/>
      <c r="Y73" s="42"/>
      <c r="AY73" s="159"/>
      <c r="AZ73" s="159"/>
      <c r="BA73" s="159"/>
    </row>
    <row r="74" spans="1:53" x14ac:dyDescent="0.25">
      <c r="A74" s="149"/>
      <c r="B74" s="160" t="s">
        <v>274</v>
      </c>
      <c r="C74" s="161"/>
      <c r="D74" s="161"/>
      <c r="E74" s="162"/>
      <c r="F74" s="60" t="s">
        <v>275</v>
      </c>
      <c r="G74" s="83"/>
      <c r="H74" s="84"/>
      <c r="I74" s="84"/>
      <c r="V74" s="270"/>
      <c r="W74" s="271"/>
      <c r="X74" s="271"/>
      <c r="Y74" s="271"/>
      <c r="Z74" s="271"/>
      <c r="AA74" s="271"/>
      <c r="AB74" s="271"/>
      <c r="AC74" s="271"/>
      <c r="AY74" s="159"/>
      <c r="AZ74" s="159"/>
      <c r="BA74" s="159"/>
    </row>
    <row r="75" spans="1:53" ht="26.25" x14ac:dyDescent="0.25">
      <c r="A75" s="156" t="s">
        <v>183</v>
      </c>
      <c r="B75" s="164" t="s">
        <v>184</v>
      </c>
      <c r="C75" s="165" t="s">
        <v>185</v>
      </c>
      <c r="D75" s="165" t="s">
        <v>186</v>
      </c>
      <c r="E75" s="19" t="s">
        <v>187</v>
      </c>
      <c r="F75" s="89" t="s">
        <v>184</v>
      </c>
      <c r="G75" s="89" t="s">
        <v>185</v>
      </c>
      <c r="H75" s="165" t="s">
        <v>186</v>
      </c>
      <c r="I75" s="19" t="s">
        <v>187</v>
      </c>
      <c r="V75" s="67"/>
      <c r="W75" s="67"/>
      <c r="X75" s="67"/>
      <c r="Y75" s="67"/>
      <c r="Z75" s="67"/>
      <c r="AA75" s="67"/>
      <c r="AB75" s="67"/>
      <c r="AC75" s="67"/>
      <c r="AX75" s="159"/>
      <c r="AY75" s="159"/>
      <c r="AZ75" s="159"/>
      <c r="BA75" s="159"/>
    </row>
    <row r="76" spans="1:53" x14ac:dyDescent="0.25">
      <c r="A76" s="143" t="s">
        <v>159</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161</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22</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14</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162</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188</v>
      </c>
      <c r="B81" s="268">
        <v>6.2716518837948126E-2</v>
      </c>
      <c r="C81" s="269">
        <v>0.18867154479597759</v>
      </c>
      <c r="D81" s="154">
        <v>0</v>
      </c>
      <c r="E81" s="155">
        <v>0.25138806363392574</v>
      </c>
      <c r="F81" s="170">
        <v>14.578799304039013</v>
      </c>
      <c r="G81" s="171">
        <v>43.857736955566551</v>
      </c>
      <c r="H81" s="171">
        <v>0</v>
      </c>
      <c r="I81" s="155">
        <v>58.436536259605575</v>
      </c>
      <c r="V81" s="269"/>
      <c r="W81" s="269"/>
      <c r="X81" s="154"/>
      <c r="Y81" s="154"/>
      <c r="Z81" s="171"/>
      <c r="AA81" s="171"/>
      <c r="AB81" s="171"/>
      <c r="AC81" s="154"/>
      <c r="AX81" s="159"/>
      <c r="AY81" s="159"/>
      <c r="AZ81" s="159"/>
      <c r="BA81" s="159"/>
    </row>
    <row r="82" spans="1:53" x14ac:dyDescent="0.25">
      <c r="A82" s="143" t="s">
        <v>164</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74</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75</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165</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166</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167</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168</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169</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170</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171</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189</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190</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174</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175</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176</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177</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178</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179</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180</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181</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276</v>
      </c>
      <c r="AX103" s="159"/>
      <c r="AY103" s="159"/>
      <c r="AZ103" s="159"/>
      <c r="BA103" s="159"/>
    </row>
    <row r="104" spans="1:53" x14ac:dyDescent="0.25">
      <c r="A104" s="149"/>
      <c r="B104" s="160" t="s">
        <v>274</v>
      </c>
      <c r="C104" s="161"/>
      <c r="D104" s="161"/>
      <c r="E104" s="162"/>
      <c r="F104" s="60" t="s">
        <v>275</v>
      </c>
      <c r="G104" s="83"/>
      <c r="H104" s="84"/>
      <c r="I104" s="84"/>
      <c r="AX104" s="159"/>
      <c r="AY104" s="159"/>
      <c r="AZ104" s="159"/>
      <c r="BA104" s="159"/>
    </row>
    <row r="105" spans="1:53" ht="26.25" x14ac:dyDescent="0.25">
      <c r="A105" s="156" t="s">
        <v>183</v>
      </c>
      <c r="B105" s="164" t="s">
        <v>184</v>
      </c>
      <c r="C105" s="165" t="s">
        <v>185</v>
      </c>
      <c r="D105" s="165" t="s">
        <v>186</v>
      </c>
      <c r="E105" s="19" t="s">
        <v>187</v>
      </c>
      <c r="F105" s="89" t="s">
        <v>184</v>
      </c>
      <c r="G105" s="89" t="s">
        <v>185</v>
      </c>
      <c r="H105" s="165" t="s">
        <v>186</v>
      </c>
      <c r="I105" s="19" t="s">
        <v>187</v>
      </c>
      <c r="AX105" s="159"/>
      <c r="AY105" s="159"/>
      <c r="AZ105" s="159"/>
      <c r="BA105" s="159"/>
    </row>
    <row r="106" spans="1:53" x14ac:dyDescent="0.25">
      <c r="A106" s="143" t="s">
        <v>159</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161</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22</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14</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162</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188</v>
      </c>
      <c r="B111" s="268">
        <v>6.3123858114492865E-2</v>
      </c>
      <c r="C111" s="269">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164</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74</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75</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165</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166</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167</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168</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169</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170</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171</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189</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26"/>
      <c r="AX122" s="159"/>
      <c r="AY122" s="159"/>
      <c r="AZ122" s="159"/>
      <c r="BA122" s="159"/>
    </row>
    <row r="123" spans="1:53" x14ac:dyDescent="0.25">
      <c r="A123" s="143" t="s">
        <v>190</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26"/>
      <c r="AX123" s="159"/>
      <c r="AY123" s="159"/>
      <c r="AZ123" s="159"/>
      <c r="BA123" s="159"/>
    </row>
    <row r="124" spans="1:53" x14ac:dyDescent="0.25">
      <c r="A124" s="143" t="s">
        <v>174</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175</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176</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177</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178</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179</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180</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181</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277</v>
      </c>
    </row>
    <row r="134" spans="1:53" x14ac:dyDescent="0.25">
      <c r="A134" s="149"/>
      <c r="B134" s="160" t="s">
        <v>274</v>
      </c>
      <c r="C134" s="161"/>
      <c r="D134" s="161"/>
      <c r="E134" s="162"/>
      <c r="F134" s="60" t="s">
        <v>275</v>
      </c>
      <c r="G134" s="83"/>
      <c r="H134" s="84"/>
      <c r="I134" s="84"/>
    </row>
    <row r="135" spans="1:53" ht="26.25" x14ac:dyDescent="0.25">
      <c r="A135" s="156" t="s">
        <v>183</v>
      </c>
      <c r="B135" s="164" t="s">
        <v>184</v>
      </c>
      <c r="C135" s="165" t="s">
        <v>185</v>
      </c>
      <c r="D135" s="165" t="s">
        <v>186</v>
      </c>
      <c r="E135" s="19" t="s">
        <v>187</v>
      </c>
      <c r="F135" s="89" t="s">
        <v>184</v>
      </c>
      <c r="G135" s="89" t="s">
        <v>185</v>
      </c>
      <c r="H135" s="165" t="s">
        <v>186</v>
      </c>
      <c r="I135" s="19" t="s">
        <v>187</v>
      </c>
    </row>
    <row r="136" spans="1:53" x14ac:dyDescent="0.25">
      <c r="A136" s="143" t="s">
        <v>159</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161</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22</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14</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162</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188</v>
      </c>
      <c r="B141" s="268">
        <v>2.0690934926733802E-2</v>
      </c>
      <c r="C141" s="269">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164</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74</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75</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165</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166</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167</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168</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169</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170</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171</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189</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190</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174</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175</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176</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177</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178</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179</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180</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181</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278</v>
      </c>
    </row>
    <row r="164" spans="1:53" x14ac:dyDescent="0.25">
      <c r="A164" s="149"/>
      <c r="B164" s="160" t="s">
        <v>274</v>
      </c>
      <c r="C164" s="161"/>
      <c r="D164" s="161"/>
      <c r="E164" s="162"/>
      <c r="F164" s="60" t="s">
        <v>275</v>
      </c>
      <c r="G164" s="83"/>
      <c r="H164" s="84"/>
      <c r="I164" s="84"/>
    </row>
    <row r="165" spans="1:53" ht="26.25" x14ac:dyDescent="0.25">
      <c r="A165" s="156" t="s">
        <v>183</v>
      </c>
      <c r="B165" s="164" t="s">
        <v>184</v>
      </c>
      <c r="C165" s="165" t="s">
        <v>185</v>
      </c>
      <c r="D165" s="165" t="s">
        <v>186</v>
      </c>
      <c r="E165" s="19" t="s">
        <v>187</v>
      </c>
      <c r="F165" s="89" t="s">
        <v>184</v>
      </c>
      <c r="G165" s="89" t="s">
        <v>185</v>
      </c>
      <c r="H165" s="165" t="s">
        <v>186</v>
      </c>
      <c r="I165" s="19" t="s">
        <v>187</v>
      </c>
    </row>
    <row r="166" spans="1:53" x14ac:dyDescent="0.25">
      <c r="A166" s="143" t="s">
        <v>159</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161</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22</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14</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162</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188</v>
      </c>
      <c r="B171" s="268">
        <v>1.9819737666660807E-2</v>
      </c>
      <c r="C171" s="269">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164</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74</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85</v>
      </c>
    </row>
    <row r="174" spans="1:53" x14ac:dyDescent="0.25">
      <c r="A174" s="143" t="s">
        <v>75</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165</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166</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85</v>
      </c>
    </row>
    <row r="177" spans="1:9" x14ac:dyDescent="0.25">
      <c r="A177" s="143" t="s">
        <v>167</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168</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169</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170</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171</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189</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190</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174</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175</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176</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177</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178</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179</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180</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181</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279</v>
      </c>
    </row>
    <row r="194" spans="1:53" x14ac:dyDescent="0.25">
      <c r="A194" s="149"/>
      <c r="B194" s="160" t="s">
        <v>274</v>
      </c>
      <c r="C194" s="161"/>
      <c r="D194" s="161"/>
      <c r="E194" s="162"/>
      <c r="F194" s="60" t="s">
        <v>275</v>
      </c>
      <c r="G194" s="83"/>
      <c r="H194" s="84"/>
      <c r="I194" s="84"/>
    </row>
    <row r="195" spans="1:53" ht="26.25" x14ac:dyDescent="0.25">
      <c r="A195" s="156" t="s">
        <v>183</v>
      </c>
      <c r="B195" s="164" t="s">
        <v>184</v>
      </c>
      <c r="C195" s="165" t="s">
        <v>185</v>
      </c>
      <c r="D195" s="165" t="s">
        <v>186</v>
      </c>
      <c r="E195" s="19" t="s">
        <v>187</v>
      </c>
      <c r="F195" s="89" t="s">
        <v>184</v>
      </c>
      <c r="G195" s="89" t="s">
        <v>185</v>
      </c>
      <c r="H195" s="165" t="s">
        <v>186</v>
      </c>
      <c r="I195" s="19" t="s">
        <v>187</v>
      </c>
    </row>
    <row r="196" spans="1:53" x14ac:dyDescent="0.25">
      <c r="A196" s="143" t="s">
        <v>159</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161</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22</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14</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162</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188</v>
      </c>
      <c r="B201" s="268">
        <v>1.8929163502050674E-2</v>
      </c>
      <c r="C201" s="269">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164</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74</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75</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165</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166</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167</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168</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169</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170</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171</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189</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190</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174</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175</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176</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177</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178</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179</v>
      </c>
      <c r="B219" s="102">
        <v>0</v>
      </c>
      <c r="C219" s="42">
        <v>1.6001471185154085E-3</v>
      </c>
      <c r="D219" s="42">
        <v>0</v>
      </c>
      <c r="E219" s="42">
        <v>1.6001471185154085E-3</v>
      </c>
      <c r="F219" s="173">
        <v>0</v>
      </c>
      <c r="G219" s="174">
        <v>0.3533648379009568</v>
      </c>
      <c r="H219" s="174">
        <v>0</v>
      </c>
      <c r="I219" s="36">
        <v>0.3533648379009568</v>
      </c>
    </row>
    <row r="220" spans="1:51" x14ac:dyDescent="0.25">
      <c r="A220" s="143" t="s">
        <v>180</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181</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280</v>
      </c>
    </row>
    <row r="224" spans="1:51" x14ac:dyDescent="0.25">
      <c r="A224" s="149"/>
      <c r="B224" s="160" t="s">
        <v>274</v>
      </c>
      <c r="C224" s="161"/>
      <c r="D224" s="161"/>
      <c r="E224" s="162"/>
      <c r="F224" s="60" t="s">
        <v>275</v>
      </c>
      <c r="G224" s="83"/>
      <c r="H224" s="84"/>
      <c r="I224" s="84"/>
    </row>
    <row r="225" spans="1:53" ht="26.25" x14ac:dyDescent="0.25">
      <c r="A225" s="156" t="s">
        <v>183</v>
      </c>
      <c r="B225" s="164" t="s">
        <v>184</v>
      </c>
      <c r="C225" s="165" t="s">
        <v>185</v>
      </c>
      <c r="D225" s="165" t="s">
        <v>186</v>
      </c>
      <c r="E225" s="19" t="s">
        <v>187</v>
      </c>
      <c r="F225" s="89" t="s">
        <v>184</v>
      </c>
      <c r="G225" s="89" t="s">
        <v>185</v>
      </c>
      <c r="H225" s="165" t="s">
        <v>186</v>
      </c>
      <c r="I225" s="19" t="s">
        <v>187</v>
      </c>
    </row>
    <row r="226" spans="1:53" x14ac:dyDescent="0.25">
      <c r="A226" s="143" t="s">
        <v>159</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161</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22</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14</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162</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188</v>
      </c>
      <c r="B231" s="268">
        <v>3.3130548698440281E-2</v>
      </c>
      <c r="C231" s="269">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164</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74</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75</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165</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166</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167</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168</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169</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170</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171</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189</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190</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174</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175</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176</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177</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178</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179</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180</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181</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281</v>
      </c>
    </row>
    <row r="254" spans="1:51" x14ac:dyDescent="0.25">
      <c r="A254" s="149"/>
      <c r="B254" s="160" t="s">
        <v>274</v>
      </c>
      <c r="C254" s="161"/>
      <c r="D254" s="161"/>
      <c r="E254" s="162"/>
      <c r="F254" s="60" t="s">
        <v>275</v>
      </c>
      <c r="G254" s="83"/>
      <c r="H254" s="84"/>
      <c r="I254" s="84"/>
    </row>
    <row r="255" spans="1:51" ht="26.25" x14ac:dyDescent="0.25">
      <c r="A255" s="156" t="s">
        <v>183</v>
      </c>
      <c r="B255" s="164" t="s">
        <v>184</v>
      </c>
      <c r="C255" s="165" t="s">
        <v>185</v>
      </c>
      <c r="D255" s="165" t="s">
        <v>186</v>
      </c>
      <c r="E255" s="19" t="s">
        <v>187</v>
      </c>
      <c r="F255" s="89" t="s">
        <v>184</v>
      </c>
      <c r="G255" s="89" t="s">
        <v>185</v>
      </c>
      <c r="H255" s="165" t="s">
        <v>186</v>
      </c>
      <c r="I255" s="19" t="s">
        <v>187</v>
      </c>
    </row>
    <row r="256" spans="1:51" x14ac:dyDescent="0.25">
      <c r="A256" s="143" t="s">
        <v>159</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161</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22</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14</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162</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188</v>
      </c>
      <c r="B261" s="268">
        <v>3.0971493851935598E-2</v>
      </c>
      <c r="C261" s="269">
        <v>4.3185678900264125E-2</v>
      </c>
      <c r="D261" s="154">
        <v>0</v>
      </c>
      <c r="E261" s="155">
        <v>7.4157172752199726E-2</v>
      </c>
      <c r="F261" s="170">
        <v>7.1994938714685164</v>
      </c>
      <c r="G261" s="171">
        <v>10.038748278143768</v>
      </c>
      <c r="H261" s="171">
        <v>0</v>
      </c>
      <c r="I261" s="155">
        <v>17.238242149612283</v>
      </c>
      <c r="BA261" s="159"/>
    </row>
    <row r="262" spans="1:53" x14ac:dyDescent="0.25">
      <c r="A262" s="143" t="s">
        <v>164</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74</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75</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165</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166</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167</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168</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169</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170</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171</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189</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190</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174</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175</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176</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177</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178</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85</v>
      </c>
    </row>
    <row r="279" spans="1:51" x14ac:dyDescent="0.25">
      <c r="A279" s="143" t="s">
        <v>179</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180</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181</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282</v>
      </c>
    </row>
    <row r="284" spans="1:51" x14ac:dyDescent="0.25">
      <c r="A284" s="149"/>
      <c r="B284" s="160" t="s">
        <v>274</v>
      </c>
      <c r="C284" s="161"/>
      <c r="D284" s="161"/>
      <c r="E284" s="162"/>
      <c r="F284" s="60" t="s">
        <v>275</v>
      </c>
      <c r="G284" s="83"/>
      <c r="H284" s="84"/>
      <c r="I284" s="84"/>
    </row>
    <row r="285" spans="1:51" ht="26.25" x14ac:dyDescent="0.25">
      <c r="A285" s="156" t="s">
        <v>183</v>
      </c>
      <c r="B285" s="164" t="s">
        <v>184</v>
      </c>
      <c r="C285" s="165" t="s">
        <v>185</v>
      </c>
      <c r="D285" s="165" t="s">
        <v>186</v>
      </c>
      <c r="E285" s="19" t="s">
        <v>187</v>
      </c>
      <c r="F285" s="89" t="s">
        <v>184</v>
      </c>
      <c r="G285" s="89" t="s">
        <v>185</v>
      </c>
      <c r="H285" s="165" t="s">
        <v>186</v>
      </c>
      <c r="I285" s="19" t="s">
        <v>187</v>
      </c>
    </row>
    <row r="286" spans="1:51" x14ac:dyDescent="0.25">
      <c r="A286" s="143" t="s">
        <v>159</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161</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22</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14</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162</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188</v>
      </c>
      <c r="B291" s="268">
        <v>2.5239269237070549E-2</v>
      </c>
      <c r="C291" s="269">
        <v>4.0007787688129189E-2</v>
      </c>
      <c r="D291" s="154">
        <v>0</v>
      </c>
      <c r="E291" s="155">
        <v>6.5247056925199734E-2</v>
      </c>
      <c r="F291" s="170">
        <v>6.2776972468819574</v>
      </c>
      <c r="G291" s="171">
        <v>9.9510321104985184</v>
      </c>
      <c r="H291" s="171">
        <v>0</v>
      </c>
      <c r="I291" s="155">
        <v>16.228729357380477</v>
      </c>
      <c r="AU291" s="38" t="s">
        <v>85</v>
      </c>
      <c r="BA291" s="159"/>
    </row>
    <row r="292" spans="1:53" x14ac:dyDescent="0.25">
      <c r="A292" s="143" t="s">
        <v>164</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74</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75</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165</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166</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167</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168</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169</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170</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171</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189</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190</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174</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175</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176</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177</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178</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179</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180</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181</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283</v>
      </c>
    </row>
    <row r="314" spans="1:51" x14ac:dyDescent="0.25">
      <c r="A314" s="149"/>
      <c r="B314" s="160" t="s">
        <v>274</v>
      </c>
      <c r="C314" s="161"/>
      <c r="D314" s="161"/>
      <c r="E314" s="162"/>
      <c r="F314" s="60" t="s">
        <v>275</v>
      </c>
      <c r="G314" s="83"/>
      <c r="H314" s="84"/>
      <c r="I314" s="84"/>
    </row>
    <row r="315" spans="1:51" ht="26.25" x14ac:dyDescent="0.25">
      <c r="A315" s="156" t="s">
        <v>183</v>
      </c>
      <c r="B315" s="164" t="s">
        <v>184</v>
      </c>
      <c r="C315" s="165" t="s">
        <v>185</v>
      </c>
      <c r="D315" s="165" t="s">
        <v>186</v>
      </c>
      <c r="E315" s="19" t="s">
        <v>187</v>
      </c>
      <c r="F315" s="89" t="s">
        <v>184</v>
      </c>
      <c r="G315" s="89" t="s">
        <v>185</v>
      </c>
      <c r="H315" s="165" t="s">
        <v>186</v>
      </c>
      <c r="I315" s="19" t="s">
        <v>187</v>
      </c>
    </row>
    <row r="316" spans="1:51" x14ac:dyDescent="0.25">
      <c r="A316" s="143" t="s">
        <v>159</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161</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22</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14</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162</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188</v>
      </c>
      <c r="B321" s="268">
        <v>1.3745789568497337</v>
      </c>
      <c r="C321" s="269">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164</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26"/>
    </row>
    <row r="323" spans="1:48" x14ac:dyDescent="0.25">
      <c r="A323" s="143" t="s">
        <v>74</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75</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165</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166</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167</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168</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169</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170</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171</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189</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190</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174</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175</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176</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177</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178</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179</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180</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181</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284</v>
      </c>
    </row>
    <row r="344" spans="1:53" x14ac:dyDescent="0.25">
      <c r="A344" s="149"/>
      <c r="B344" s="160" t="s">
        <v>274</v>
      </c>
      <c r="C344" s="161"/>
      <c r="D344" s="161"/>
      <c r="E344" s="162"/>
      <c r="F344" s="60" t="s">
        <v>275</v>
      </c>
      <c r="G344" s="83"/>
      <c r="H344" s="84"/>
      <c r="I344" s="84"/>
    </row>
    <row r="345" spans="1:53" ht="26.25" x14ac:dyDescent="0.25">
      <c r="A345" s="156" t="s">
        <v>183</v>
      </c>
      <c r="B345" s="164" t="s">
        <v>184</v>
      </c>
      <c r="C345" s="165" t="s">
        <v>185</v>
      </c>
      <c r="D345" s="165" t="s">
        <v>186</v>
      </c>
      <c r="E345" s="19" t="s">
        <v>187</v>
      </c>
      <c r="F345" s="89" t="s">
        <v>184</v>
      </c>
      <c r="G345" s="89" t="s">
        <v>185</v>
      </c>
      <c r="H345" s="165" t="s">
        <v>186</v>
      </c>
      <c r="I345" s="19" t="s">
        <v>187</v>
      </c>
    </row>
    <row r="346" spans="1:53" x14ac:dyDescent="0.25">
      <c r="A346" s="143" t="s">
        <v>159</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161</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22</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14</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162</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188</v>
      </c>
      <c r="B351" s="268">
        <v>2.0444632952708055</v>
      </c>
      <c r="C351" s="269">
        <v>2.8970606234309838E-2</v>
      </c>
      <c r="D351" s="154">
        <v>0</v>
      </c>
      <c r="E351" s="155">
        <v>2.0734339015051155</v>
      </c>
      <c r="F351" s="170">
        <v>475.24672316781403</v>
      </c>
      <c r="G351" s="171">
        <v>6.734376553929323</v>
      </c>
      <c r="H351" s="171">
        <v>0</v>
      </c>
      <c r="I351" s="155">
        <v>481.98109972174342</v>
      </c>
      <c r="BA351" s="159"/>
    </row>
    <row r="352" spans="1:53" x14ac:dyDescent="0.25">
      <c r="A352" s="143" t="s">
        <v>164</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26"/>
    </row>
    <row r="353" spans="1:9" x14ac:dyDescent="0.25">
      <c r="A353" s="143" t="s">
        <v>74</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75</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165</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166</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167</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168</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169</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170</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171</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189</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190</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174</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175</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176</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177</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178</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179</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180</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181</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285</v>
      </c>
    </row>
    <row r="374" spans="1:51" x14ac:dyDescent="0.25">
      <c r="A374" s="149"/>
      <c r="B374" s="160" t="s">
        <v>274</v>
      </c>
      <c r="C374" s="161"/>
      <c r="D374" s="161"/>
      <c r="E374" s="162"/>
      <c r="F374" s="60" t="s">
        <v>275</v>
      </c>
      <c r="G374" s="83"/>
      <c r="H374" s="84"/>
      <c r="I374" s="84"/>
    </row>
    <row r="375" spans="1:51" ht="26.25" x14ac:dyDescent="0.25">
      <c r="A375" s="156" t="s">
        <v>183</v>
      </c>
      <c r="B375" s="164" t="s">
        <v>184</v>
      </c>
      <c r="C375" s="165" t="s">
        <v>185</v>
      </c>
      <c r="D375" s="165" t="s">
        <v>186</v>
      </c>
      <c r="E375" s="19" t="s">
        <v>187</v>
      </c>
      <c r="F375" s="89" t="s">
        <v>184</v>
      </c>
      <c r="G375" s="89" t="s">
        <v>185</v>
      </c>
      <c r="H375" s="165" t="s">
        <v>186</v>
      </c>
      <c r="I375" s="19" t="s">
        <v>187</v>
      </c>
    </row>
    <row r="376" spans="1:51" x14ac:dyDescent="0.25">
      <c r="A376" s="143" t="s">
        <v>159</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161</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22</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14</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162</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188</v>
      </c>
      <c r="B381" s="268">
        <v>1.2846532307006857</v>
      </c>
      <c r="C381" s="269">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164</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26"/>
    </row>
    <row r="383" spans="1:51" x14ac:dyDescent="0.25">
      <c r="A383" s="143" t="s">
        <v>74</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75</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165</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166</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167</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168</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169</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170</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171</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189</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190</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174</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175</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27"/>
      <c r="L395" s="42"/>
      <c r="N395" s="42"/>
      <c r="O395" s="178"/>
    </row>
    <row r="396" spans="1:15" x14ac:dyDescent="0.25">
      <c r="A396" s="143" t="s">
        <v>176</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27"/>
      <c r="L396" s="42"/>
      <c r="N396" s="42"/>
      <c r="O396" s="178"/>
    </row>
    <row r="397" spans="1:15" x14ac:dyDescent="0.25">
      <c r="A397" s="143" t="s">
        <v>177</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27"/>
      <c r="L397" s="42"/>
      <c r="N397" s="42"/>
      <c r="O397" s="178"/>
    </row>
    <row r="398" spans="1:15" x14ac:dyDescent="0.25">
      <c r="A398" s="143" t="s">
        <v>178</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27"/>
      <c r="L398" s="42"/>
      <c r="N398" s="42"/>
      <c r="O398" s="178"/>
    </row>
    <row r="399" spans="1:15" x14ac:dyDescent="0.25">
      <c r="A399" s="143" t="s">
        <v>179</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27"/>
      <c r="L399" s="42"/>
      <c r="N399" s="42"/>
      <c r="O399" s="178"/>
    </row>
    <row r="400" spans="1:15" x14ac:dyDescent="0.25">
      <c r="A400" s="143" t="s">
        <v>180</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27"/>
      <c r="L400" s="42"/>
      <c r="N400" s="42"/>
      <c r="O400" s="178"/>
    </row>
    <row r="401" spans="1:53" x14ac:dyDescent="0.25">
      <c r="A401" s="156" t="s">
        <v>181</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27"/>
      <c r="L401" s="42"/>
      <c r="N401" s="42"/>
      <c r="O401" s="178"/>
      <c r="AW401" s="159"/>
    </row>
    <row r="403" spans="1:53" x14ac:dyDescent="0.25">
      <c r="A403" s="77" t="s">
        <v>286</v>
      </c>
    </row>
    <row r="404" spans="1:53" x14ac:dyDescent="0.25">
      <c r="A404" s="149"/>
      <c r="B404" s="160" t="s">
        <v>274</v>
      </c>
      <c r="C404" s="161"/>
      <c r="D404" s="161"/>
      <c r="E404" s="162"/>
      <c r="F404" s="60" t="s">
        <v>275</v>
      </c>
      <c r="G404" s="83"/>
      <c r="H404" s="84"/>
      <c r="I404" s="84"/>
    </row>
    <row r="405" spans="1:53" ht="26.25" x14ac:dyDescent="0.25">
      <c r="A405" s="156" t="s">
        <v>183</v>
      </c>
      <c r="B405" s="164" t="s">
        <v>184</v>
      </c>
      <c r="C405" s="165" t="s">
        <v>185</v>
      </c>
      <c r="D405" s="165" t="s">
        <v>186</v>
      </c>
      <c r="E405" s="19" t="s">
        <v>187</v>
      </c>
      <c r="F405" s="89" t="s">
        <v>184</v>
      </c>
      <c r="G405" s="89" t="s">
        <v>185</v>
      </c>
      <c r="H405" s="165" t="s">
        <v>186</v>
      </c>
      <c r="I405" s="19" t="s">
        <v>187</v>
      </c>
    </row>
    <row r="406" spans="1:53" x14ac:dyDescent="0.25">
      <c r="A406" s="143" t="s">
        <v>159</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161</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22</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14</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162</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188</v>
      </c>
      <c r="B411" s="268">
        <v>2.7903989978950179</v>
      </c>
      <c r="C411" s="269">
        <v>1.3367791745134477E-2</v>
      </c>
      <c r="D411" s="154">
        <v>0</v>
      </c>
      <c r="E411" s="155">
        <v>2.8037667896401524</v>
      </c>
      <c r="F411" s="170">
        <v>648.6435746476451</v>
      </c>
      <c r="G411" s="171">
        <v>3.1074166200784785</v>
      </c>
      <c r="H411" s="171">
        <v>0</v>
      </c>
      <c r="I411" s="155">
        <v>651.75099126772363</v>
      </c>
      <c r="BA411" s="159"/>
    </row>
    <row r="412" spans="1:53" x14ac:dyDescent="0.25">
      <c r="A412" s="143" t="s">
        <v>164</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26"/>
    </row>
    <row r="413" spans="1:53" x14ac:dyDescent="0.25">
      <c r="A413" s="143" t="s">
        <v>74</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75</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165</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166</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167</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168</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169</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170</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171</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189</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190</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174</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175</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176</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177</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178</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179</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180</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181</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287</v>
      </c>
    </row>
    <row r="434" spans="1:44" x14ac:dyDescent="0.25">
      <c r="A434" s="149"/>
      <c r="B434" s="160" t="s">
        <v>274</v>
      </c>
      <c r="C434" s="161"/>
      <c r="D434" s="161"/>
      <c r="E434" s="162"/>
      <c r="F434" s="60" t="s">
        <v>275</v>
      </c>
      <c r="G434" s="83"/>
      <c r="H434" s="84"/>
      <c r="I434" s="84"/>
    </row>
    <row r="435" spans="1:44" ht="26.25" x14ac:dyDescent="0.25">
      <c r="A435" s="156" t="s">
        <v>183</v>
      </c>
      <c r="B435" s="164" t="s">
        <v>184</v>
      </c>
      <c r="C435" s="165" t="s">
        <v>185</v>
      </c>
      <c r="D435" s="165" t="s">
        <v>186</v>
      </c>
      <c r="E435" s="19" t="s">
        <v>187</v>
      </c>
      <c r="F435" s="89" t="s">
        <v>184</v>
      </c>
      <c r="G435" s="89" t="s">
        <v>185</v>
      </c>
      <c r="H435" s="165" t="s">
        <v>186</v>
      </c>
      <c r="I435" s="19" t="s">
        <v>187</v>
      </c>
    </row>
    <row r="436" spans="1:44" x14ac:dyDescent="0.25">
      <c r="A436" s="143" t="s">
        <v>159</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161</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22</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14</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162</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188</v>
      </c>
      <c r="B441" s="268">
        <v>3.8359818947288813E-3</v>
      </c>
      <c r="C441" s="269">
        <v>5.2185962064024115E-2</v>
      </c>
      <c r="D441" s="154">
        <v>0</v>
      </c>
      <c r="E441" s="155">
        <v>5.6021943958752998E-2</v>
      </c>
      <c r="F441" s="170">
        <v>0.89169506237552065</v>
      </c>
      <c r="G441" s="171">
        <v>12.130913537874102</v>
      </c>
      <c r="H441" s="171">
        <v>0</v>
      </c>
      <c r="I441" s="155">
        <v>13.022608600249624</v>
      </c>
      <c r="AR441" s="159"/>
    </row>
    <row r="442" spans="1:44" x14ac:dyDescent="0.25">
      <c r="A442" s="143" t="s">
        <v>164</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26"/>
    </row>
    <row r="443" spans="1:44" x14ac:dyDescent="0.25">
      <c r="A443" s="143" t="s">
        <v>74</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75</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165</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166</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167</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168</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169</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170</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171</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189</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190</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174</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175</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176</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177</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178</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179</v>
      </c>
      <c r="B459" s="102">
        <v>0</v>
      </c>
      <c r="C459" s="42">
        <v>3.6073229153869055E-2</v>
      </c>
      <c r="D459" s="42">
        <v>0</v>
      </c>
      <c r="E459" s="42">
        <v>3.6073229153869055E-2</v>
      </c>
      <c r="F459" s="173">
        <v>0</v>
      </c>
      <c r="G459" s="174">
        <v>8.3854202660983006</v>
      </c>
      <c r="H459" s="174">
        <v>0</v>
      </c>
      <c r="I459" s="36">
        <v>8.3854202660983006</v>
      </c>
    </row>
    <row r="460" spans="1:42" x14ac:dyDescent="0.25">
      <c r="A460" s="143" t="s">
        <v>180</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181</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639</v>
      </c>
    </row>
    <row r="464" spans="1:42" x14ac:dyDescent="0.25">
      <c r="A464" s="149"/>
      <c r="B464" s="160" t="s">
        <v>274</v>
      </c>
      <c r="C464" s="161"/>
      <c r="D464" s="161"/>
      <c r="E464" s="162"/>
      <c r="F464" s="60" t="s">
        <v>275</v>
      </c>
      <c r="G464" s="83"/>
      <c r="H464" s="84"/>
      <c r="I464" s="84"/>
    </row>
    <row r="465" spans="1:9" ht="26.25" x14ac:dyDescent="0.25">
      <c r="A465" s="156" t="s">
        <v>183</v>
      </c>
      <c r="B465" s="164" t="s">
        <v>184</v>
      </c>
      <c r="C465" s="165" t="s">
        <v>185</v>
      </c>
      <c r="D465" s="165" t="s">
        <v>186</v>
      </c>
      <c r="E465" s="19" t="s">
        <v>187</v>
      </c>
      <c r="F465" s="89" t="s">
        <v>184</v>
      </c>
      <c r="G465" s="89" t="s">
        <v>185</v>
      </c>
      <c r="H465" s="165" t="s">
        <v>186</v>
      </c>
      <c r="I465" s="19" t="s">
        <v>187</v>
      </c>
    </row>
    <row r="466" spans="1:9" x14ac:dyDescent="0.25">
      <c r="A466" s="143" t="s">
        <v>159</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161</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22</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14</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162</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188</v>
      </c>
      <c r="B471" s="268">
        <v>0.15052695791811752</v>
      </c>
      <c r="C471" s="269">
        <v>5.9389373166823514E-3</v>
      </c>
      <c r="D471" s="154">
        <v>0</v>
      </c>
      <c r="E471" s="155">
        <v>0.15646589523479987</v>
      </c>
      <c r="F471" s="170">
        <v>34.990818208614051</v>
      </c>
      <c r="G471" s="171">
        <v>1.380538601686405</v>
      </c>
      <c r="H471" s="171">
        <v>0</v>
      </c>
      <c r="I471" s="155">
        <v>36.371356810300462</v>
      </c>
    </row>
    <row r="472" spans="1:9" x14ac:dyDescent="0.25">
      <c r="A472" s="143" t="s">
        <v>164</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74</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75</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165</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166</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167</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168</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169</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170</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171</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189</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190</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174</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175</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176</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177</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178</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179</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180</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181</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884</v>
      </c>
    </row>
    <row r="494" spans="1:9" x14ac:dyDescent="0.25">
      <c r="A494" s="149"/>
      <c r="B494" s="160" t="s">
        <v>274</v>
      </c>
      <c r="C494" s="161"/>
      <c r="D494" s="161"/>
      <c r="E494" s="162"/>
      <c r="F494" s="60" t="s">
        <v>275</v>
      </c>
      <c r="G494" s="83"/>
      <c r="H494" s="84"/>
      <c r="I494" s="84"/>
    </row>
    <row r="495" spans="1:9" ht="26.25" x14ac:dyDescent="0.25">
      <c r="A495" s="156" t="s">
        <v>183</v>
      </c>
      <c r="B495" s="164" t="s">
        <v>184</v>
      </c>
      <c r="C495" s="165" t="s">
        <v>185</v>
      </c>
      <c r="D495" s="165" t="s">
        <v>186</v>
      </c>
      <c r="E495" s="19" t="s">
        <v>187</v>
      </c>
      <c r="F495" s="89" t="s">
        <v>184</v>
      </c>
      <c r="G495" s="89" t="s">
        <v>185</v>
      </c>
      <c r="H495" s="165" t="s">
        <v>186</v>
      </c>
      <c r="I495" s="19" t="s">
        <v>187</v>
      </c>
    </row>
    <row r="496" spans="1:9" x14ac:dyDescent="0.25">
      <c r="A496" s="143" t="s">
        <v>159</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161</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22</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14</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162</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188</v>
      </c>
      <c r="B501" s="268">
        <v>6.405753842578385E-2</v>
      </c>
      <c r="C501" s="269">
        <v>0.16237381278399307</v>
      </c>
      <c r="D501" s="154">
        <v>0</v>
      </c>
      <c r="E501" s="155">
        <v>0.22643135120977692</v>
      </c>
      <c r="F501" s="170">
        <v>15.635053007086904</v>
      </c>
      <c r="G501" s="171">
        <v>39.631918931475418</v>
      </c>
      <c r="H501" s="171">
        <v>0</v>
      </c>
      <c r="I501" s="155">
        <v>55.266971938562328</v>
      </c>
    </row>
    <row r="502" spans="1:9" x14ac:dyDescent="0.25">
      <c r="A502" s="143" t="s">
        <v>164</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74</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75</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165</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166</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167</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168</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169</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170</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171</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189</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190</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174</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175</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176</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177</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178</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179</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180</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181</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632</v>
      </c>
    </row>
    <row r="524" spans="1:9" x14ac:dyDescent="0.25">
      <c r="A524" s="149"/>
      <c r="B524" s="160" t="s">
        <v>274</v>
      </c>
      <c r="C524" s="161"/>
      <c r="D524" s="161"/>
      <c r="E524" s="162"/>
      <c r="F524" s="60" t="s">
        <v>275</v>
      </c>
      <c r="G524" s="83"/>
      <c r="H524" s="84"/>
      <c r="I524" s="84"/>
    </row>
    <row r="525" spans="1:9" ht="26.25" x14ac:dyDescent="0.25">
      <c r="A525" s="156" t="s">
        <v>183</v>
      </c>
      <c r="B525" s="164" t="s">
        <v>184</v>
      </c>
      <c r="C525" s="165" t="s">
        <v>185</v>
      </c>
      <c r="D525" s="165" t="s">
        <v>186</v>
      </c>
      <c r="E525" s="19" t="s">
        <v>187</v>
      </c>
      <c r="F525" s="89" t="s">
        <v>184</v>
      </c>
      <c r="G525" s="89" t="s">
        <v>185</v>
      </c>
      <c r="H525" s="165" t="s">
        <v>186</v>
      </c>
      <c r="I525" s="19" t="s">
        <v>187</v>
      </c>
    </row>
    <row r="526" spans="1:9" x14ac:dyDescent="0.25">
      <c r="A526" s="143" t="s">
        <v>159</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161</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22</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14</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162</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188</v>
      </c>
      <c r="B531" s="268">
        <v>5.5831100289486658E-2</v>
      </c>
      <c r="C531" s="269">
        <v>0.36595567399253887</v>
      </c>
      <c r="D531" s="154">
        <v>0</v>
      </c>
      <c r="E531" s="155">
        <v>0.42178677428202555</v>
      </c>
      <c r="F531" s="170">
        <v>13.627158238080975</v>
      </c>
      <c r="G531" s="171">
        <v>89.321826934493927</v>
      </c>
      <c r="H531" s="171">
        <v>0</v>
      </c>
      <c r="I531" s="155">
        <v>102.94898517257492</v>
      </c>
    </row>
    <row r="532" spans="1:9" x14ac:dyDescent="0.25">
      <c r="A532" s="143" t="s">
        <v>164</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74</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75</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165</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166</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167</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168</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169</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170</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171</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189</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190</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174</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175</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176</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177</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178</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179</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180</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181</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633</v>
      </c>
    </row>
    <row r="554" spans="1:9" x14ac:dyDescent="0.25">
      <c r="A554" s="149"/>
      <c r="B554" s="160" t="s">
        <v>274</v>
      </c>
      <c r="C554" s="161"/>
      <c r="D554" s="161"/>
      <c r="E554" s="162"/>
      <c r="F554" s="60" t="s">
        <v>275</v>
      </c>
      <c r="G554" s="83"/>
      <c r="H554" s="84"/>
      <c r="I554" s="84"/>
    </row>
    <row r="555" spans="1:9" ht="26.25" x14ac:dyDescent="0.25">
      <c r="A555" s="156" t="s">
        <v>183</v>
      </c>
      <c r="B555" s="164" t="s">
        <v>184</v>
      </c>
      <c r="C555" s="165" t="s">
        <v>185</v>
      </c>
      <c r="D555" s="165" t="s">
        <v>186</v>
      </c>
      <c r="E555" s="19" t="s">
        <v>187</v>
      </c>
      <c r="F555" s="89" t="s">
        <v>184</v>
      </c>
      <c r="G555" s="89" t="s">
        <v>185</v>
      </c>
      <c r="H555" s="165" t="s">
        <v>186</v>
      </c>
      <c r="I555" s="19" t="s">
        <v>187</v>
      </c>
    </row>
    <row r="556" spans="1:9" x14ac:dyDescent="0.25">
      <c r="A556" s="143" t="s">
        <v>159</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161</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22</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14</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162</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188</v>
      </c>
      <c r="B561" s="268">
        <v>4.7588166914502628E-2</v>
      </c>
      <c r="C561" s="269">
        <v>0.59337746116395806</v>
      </c>
      <c r="D561" s="154">
        <v>0</v>
      </c>
      <c r="E561" s="155">
        <v>0.64096562807846069</v>
      </c>
      <c r="F561" s="170">
        <v>11.615237339792351</v>
      </c>
      <c r="G561" s="171">
        <v>144.8305427667643</v>
      </c>
      <c r="H561" s="171">
        <v>0</v>
      </c>
      <c r="I561" s="155">
        <v>156.44578010655667</v>
      </c>
    </row>
    <row r="562" spans="1:9" x14ac:dyDescent="0.25">
      <c r="A562" s="143" t="s">
        <v>164</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74</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75</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165</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166</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167</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168</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169</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170</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171</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189</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190</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174</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175</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176</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177</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178</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179</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180</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181</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288</v>
      </c>
      <c r="B583" s="77"/>
    </row>
    <row r="584" spans="1:53" x14ac:dyDescent="0.25">
      <c r="A584" s="149"/>
      <c r="B584" s="160" t="s">
        <v>274</v>
      </c>
      <c r="C584" s="161"/>
      <c r="D584" s="161"/>
      <c r="E584" s="162"/>
      <c r="F584" s="60" t="s">
        <v>275</v>
      </c>
      <c r="G584" s="83"/>
      <c r="H584" s="84"/>
      <c r="I584" s="84"/>
    </row>
    <row r="585" spans="1:53" ht="26.25" x14ac:dyDescent="0.25">
      <c r="A585" s="156" t="s">
        <v>183</v>
      </c>
      <c r="B585" s="164" t="s">
        <v>184</v>
      </c>
      <c r="C585" s="165" t="s">
        <v>185</v>
      </c>
      <c r="D585" s="165" t="s">
        <v>186</v>
      </c>
      <c r="E585" s="19" t="s">
        <v>187</v>
      </c>
      <c r="F585" s="89" t="s">
        <v>184</v>
      </c>
      <c r="G585" s="89" t="s">
        <v>185</v>
      </c>
      <c r="H585" s="165" t="s">
        <v>186</v>
      </c>
      <c r="I585" s="19" t="s">
        <v>187</v>
      </c>
    </row>
    <row r="586" spans="1:53" x14ac:dyDescent="0.25">
      <c r="A586" s="143" t="s">
        <v>159</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161</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22</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14</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162</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188</v>
      </c>
      <c r="B591" s="268">
        <v>1.5690625652773134E-2</v>
      </c>
      <c r="C591" s="269">
        <v>0.17514589268509922</v>
      </c>
      <c r="D591" s="154">
        <v>0</v>
      </c>
      <c r="E591" s="155">
        <v>0.19083651833787235</v>
      </c>
      <c r="F591" s="170">
        <v>4.3768465454082195</v>
      </c>
      <c r="G591" s="171">
        <v>48.856349791617781</v>
      </c>
      <c r="H591" s="171">
        <v>0</v>
      </c>
      <c r="I591" s="155">
        <v>53.233196337025994</v>
      </c>
      <c r="BA591" s="159"/>
    </row>
    <row r="592" spans="1:53" x14ac:dyDescent="0.25">
      <c r="A592" s="143" t="s">
        <v>164</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26"/>
    </row>
    <row r="593" spans="1:9" x14ac:dyDescent="0.25">
      <c r="A593" s="143" t="s">
        <v>74</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75</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165</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166</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167</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168</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169</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170</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171</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189</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190</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174</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175</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176</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177</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178</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179</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180</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181</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289</v>
      </c>
    </row>
    <row r="614" spans="1:53" x14ac:dyDescent="0.25">
      <c r="A614" s="149"/>
      <c r="B614" s="160" t="s">
        <v>274</v>
      </c>
      <c r="C614" s="161"/>
      <c r="D614" s="161"/>
      <c r="E614" s="162"/>
      <c r="F614" s="60" t="s">
        <v>275</v>
      </c>
      <c r="G614" s="83"/>
      <c r="H614" s="84"/>
      <c r="I614" s="84"/>
    </row>
    <row r="615" spans="1:53" ht="26.25" x14ac:dyDescent="0.25">
      <c r="A615" s="156" t="s">
        <v>183</v>
      </c>
      <c r="B615" s="164" t="s">
        <v>184</v>
      </c>
      <c r="C615" s="165" t="s">
        <v>185</v>
      </c>
      <c r="D615" s="165" t="s">
        <v>186</v>
      </c>
      <c r="E615" s="19" t="s">
        <v>187</v>
      </c>
      <c r="F615" s="89" t="s">
        <v>184</v>
      </c>
      <c r="G615" s="89" t="s">
        <v>185</v>
      </c>
      <c r="H615" s="165" t="s">
        <v>186</v>
      </c>
      <c r="I615" s="19" t="s">
        <v>187</v>
      </c>
    </row>
    <row r="616" spans="1:53" x14ac:dyDescent="0.25">
      <c r="A616" s="143" t="s">
        <v>159</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161</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22</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14</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162</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188</v>
      </c>
      <c r="B621" s="268">
        <v>1.5405193856472188E-2</v>
      </c>
      <c r="C621" s="269">
        <v>0.33022679119232046</v>
      </c>
      <c r="D621" s="154">
        <v>0</v>
      </c>
      <c r="E621" s="155">
        <v>0.34563198504879267</v>
      </c>
      <c r="F621" s="170">
        <v>4.29722631870498</v>
      </c>
      <c r="G621" s="171">
        <v>92.115637847487619</v>
      </c>
      <c r="H621" s="171">
        <v>0</v>
      </c>
      <c r="I621" s="155">
        <v>96.41286416619262</v>
      </c>
      <c r="BA621" s="159"/>
    </row>
    <row r="622" spans="1:53" x14ac:dyDescent="0.25">
      <c r="A622" s="143" t="s">
        <v>164</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26"/>
    </row>
    <row r="623" spans="1:53" x14ac:dyDescent="0.25">
      <c r="A623" s="143" t="s">
        <v>74</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75</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165</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166</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167</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168</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169</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170</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171</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189</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190</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174</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175</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176</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177</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178</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179</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180</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181</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191</v>
      </c>
    </row>
    <row r="644" spans="1:53" x14ac:dyDescent="0.25">
      <c r="A644" s="149"/>
      <c r="B644" s="160" t="s">
        <v>274</v>
      </c>
      <c r="C644" s="161"/>
      <c r="D644" s="161"/>
      <c r="E644" s="162"/>
      <c r="F644" s="60" t="s">
        <v>275</v>
      </c>
      <c r="G644" s="83"/>
      <c r="H644" s="84"/>
      <c r="I644" s="84"/>
    </row>
    <row r="645" spans="1:53" ht="26.25" x14ac:dyDescent="0.25">
      <c r="A645" s="156" t="s">
        <v>183</v>
      </c>
      <c r="B645" s="164" t="s">
        <v>184</v>
      </c>
      <c r="C645" s="165" t="s">
        <v>185</v>
      </c>
      <c r="D645" s="165" t="s">
        <v>186</v>
      </c>
      <c r="E645" s="19" t="s">
        <v>187</v>
      </c>
      <c r="F645" s="89" t="s">
        <v>184</v>
      </c>
      <c r="G645" s="89" t="s">
        <v>185</v>
      </c>
      <c r="H645" s="165" t="s">
        <v>186</v>
      </c>
      <c r="I645" s="19" t="s">
        <v>187</v>
      </c>
    </row>
    <row r="646" spans="1:53" x14ac:dyDescent="0.25">
      <c r="A646" s="143" t="s">
        <v>159</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161</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22</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14</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162</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188</v>
      </c>
      <c r="B651" s="268">
        <v>5.4890311403906843E-2</v>
      </c>
      <c r="C651" s="269">
        <v>0.1538695644368806</v>
      </c>
      <c r="D651" s="154">
        <v>0</v>
      </c>
      <c r="E651" s="155">
        <v>0.20875987584078745</v>
      </c>
      <c r="F651" s="170">
        <v>14.673487556375571</v>
      </c>
      <c r="G651" s="171">
        <v>41.132999272960888</v>
      </c>
      <c r="H651" s="171">
        <v>0</v>
      </c>
      <c r="I651" s="155">
        <v>55.806486829336457</v>
      </c>
      <c r="BA651" s="159"/>
    </row>
    <row r="652" spans="1:53" x14ac:dyDescent="0.25">
      <c r="A652" s="143" t="s">
        <v>164</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26"/>
    </row>
    <row r="653" spans="1:53" x14ac:dyDescent="0.25">
      <c r="A653" s="143" t="s">
        <v>74</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75</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165</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166</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167</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168</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169</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170</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171</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189</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190</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174</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175</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176</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177</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178</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179</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180</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181</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885</v>
      </c>
    </row>
    <row r="674" spans="1:53" x14ac:dyDescent="0.25">
      <c r="A674" s="149"/>
      <c r="B674" s="160" t="s">
        <v>274</v>
      </c>
      <c r="C674" s="161"/>
      <c r="D674" s="161"/>
      <c r="E674" s="162"/>
      <c r="F674" s="60" t="s">
        <v>275</v>
      </c>
      <c r="G674" s="83"/>
      <c r="H674" s="84"/>
      <c r="I674" s="84"/>
    </row>
    <row r="675" spans="1:53" ht="26.25" x14ac:dyDescent="0.25">
      <c r="A675" s="156" t="s">
        <v>183</v>
      </c>
      <c r="B675" s="164" t="s">
        <v>184</v>
      </c>
      <c r="C675" s="165" t="s">
        <v>185</v>
      </c>
      <c r="D675" s="165" t="s">
        <v>186</v>
      </c>
      <c r="E675" s="19" t="s">
        <v>187</v>
      </c>
      <c r="F675" s="89" t="s">
        <v>184</v>
      </c>
      <c r="G675" s="89" t="s">
        <v>185</v>
      </c>
      <c r="H675" s="165" t="s">
        <v>186</v>
      </c>
      <c r="I675" s="19" t="s">
        <v>187</v>
      </c>
    </row>
    <row r="676" spans="1:53" x14ac:dyDescent="0.25">
      <c r="A676" s="143" t="s">
        <v>159</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161</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22</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14</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162</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188</v>
      </c>
      <c r="B681" s="268">
        <v>5.4536103337346195E-2</v>
      </c>
      <c r="C681" s="269">
        <v>0.16406221286606748</v>
      </c>
      <c r="D681" s="154">
        <v>0</v>
      </c>
      <c r="E681" s="155">
        <v>0.21859831620341369</v>
      </c>
      <c r="F681" s="170">
        <v>14.578799304039011</v>
      </c>
      <c r="G681" s="171">
        <v>43.857736955566551</v>
      </c>
      <c r="H681" s="171">
        <v>0</v>
      </c>
      <c r="I681" s="155">
        <v>58.436536259605568</v>
      </c>
      <c r="BA681" s="159"/>
    </row>
    <row r="682" spans="1:53" x14ac:dyDescent="0.25">
      <c r="A682" s="143" t="s">
        <v>164</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26"/>
    </row>
    <row r="683" spans="1:53" x14ac:dyDescent="0.25">
      <c r="A683" s="143" t="s">
        <v>74</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75</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165</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166</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167</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168</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169</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170</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171</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189</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190</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174</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175</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176</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177</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178</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179</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180</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181</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290</v>
      </c>
    </row>
    <row r="704" spans="1:51" x14ac:dyDescent="0.25">
      <c r="A704" s="149"/>
      <c r="B704" s="160" t="s">
        <v>274</v>
      </c>
      <c r="C704" s="161"/>
      <c r="D704" s="161"/>
      <c r="E704" s="162"/>
      <c r="F704" s="60" t="s">
        <v>275</v>
      </c>
      <c r="G704" s="83"/>
      <c r="H704" s="84"/>
      <c r="I704" s="84"/>
    </row>
    <row r="705" spans="1:53" ht="26.25" x14ac:dyDescent="0.25">
      <c r="A705" s="156" t="s">
        <v>183</v>
      </c>
      <c r="B705" s="164" t="s">
        <v>184</v>
      </c>
      <c r="C705" s="165" t="s">
        <v>185</v>
      </c>
      <c r="D705" s="165" t="s">
        <v>186</v>
      </c>
      <c r="E705" s="19" t="s">
        <v>187</v>
      </c>
      <c r="F705" s="89" t="s">
        <v>184</v>
      </c>
      <c r="G705" s="89" t="s">
        <v>185</v>
      </c>
      <c r="H705" s="165" t="s">
        <v>186</v>
      </c>
      <c r="I705" s="19" t="s">
        <v>187</v>
      </c>
    </row>
    <row r="706" spans="1:53" x14ac:dyDescent="0.25">
      <c r="A706" s="143" t="s">
        <v>159</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161</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22</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14</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162</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188</v>
      </c>
      <c r="B711" s="268">
        <v>5.489031140390685E-2</v>
      </c>
      <c r="C711" s="269">
        <v>0.15386956443688063</v>
      </c>
      <c r="D711" s="154">
        <v>0</v>
      </c>
      <c r="E711" s="155">
        <v>0.20875987584078748</v>
      </c>
      <c r="F711" s="170">
        <v>14.673487556375573</v>
      </c>
      <c r="G711" s="171">
        <v>41.132999272960895</v>
      </c>
      <c r="H711" s="171">
        <v>0</v>
      </c>
      <c r="I711" s="155">
        <v>55.806486829336464</v>
      </c>
      <c r="BA711" s="159"/>
    </row>
    <row r="712" spans="1:53" x14ac:dyDescent="0.25">
      <c r="A712" s="143" t="s">
        <v>164</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26"/>
    </row>
    <row r="713" spans="1:53" x14ac:dyDescent="0.25">
      <c r="A713" s="143" t="s">
        <v>74</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75</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165</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166</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167</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168</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169</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170</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171</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189</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190</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174</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175</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176</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177</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178</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179</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180</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181</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291</v>
      </c>
    </row>
    <row r="734" spans="1:51" x14ac:dyDescent="0.25">
      <c r="A734" s="149"/>
      <c r="B734" s="160" t="s">
        <v>274</v>
      </c>
      <c r="C734" s="161"/>
      <c r="D734" s="161"/>
      <c r="E734" s="162"/>
      <c r="F734" s="60" t="s">
        <v>275</v>
      </c>
      <c r="G734" s="83"/>
      <c r="H734" s="84"/>
      <c r="I734" s="84"/>
    </row>
    <row r="735" spans="1:51" ht="26.25" x14ac:dyDescent="0.25">
      <c r="A735" s="156" t="s">
        <v>183</v>
      </c>
      <c r="B735" s="164" t="s">
        <v>184</v>
      </c>
      <c r="C735" s="165" t="s">
        <v>185</v>
      </c>
      <c r="D735" s="165" t="s">
        <v>186</v>
      </c>
      <c r="E735" s="19" t="s">
        <v>187</v>
      </c>
      <c r="F735" s="89" t="s">
        <v>184</v>
      </c>
      <c r="G735" s="89" t="s">
        <v>185</v>
      </c>
      <c r="H735" s="165" t="s">
        <v>186</v>
      </c>
      <c r="I735" s="19" t="s">
        <v>187</v>
      </c>
    </row>
    <row r="736" spans="1:51" x14ac:dyDescent="0.25">
      <c r="A736" s="143" t="s">
        <v>159</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161</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22</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14</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162</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188</v>
      </c>
      <c r="B741" s="268">
        <v>2.3483493985796081E-2</v>
      </c>
      <c r="C741" s="269">
        <v>3.7224637240259345E-2</v>
      </c>
      <c r="D741" s="154">
        <v>0</v>
      </c>
      <c r="E741" s="155">
        <v>6.0708131226055423E-2</v>
      </c>
      <c r="F741" s="170">
        <v>6.2776972468819583</v>
      </c>
      <c r="G741" s="171">
        <v>9.951032110498522</v>
      </c>
      <c r="H741" s="171">
        <v>0</v>
      </c>
      <c r="I741" s="155">
        <v>16.22872935738048</v>
      </c>
      <c r="BA741" s="159"/>
    </row>
    <row r="742" spans="1:53" x14ac:dyDescent="0.25">
      <c r="A742" s="143" t="s">
        <v>164</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26"/>
    </row>
    <row r="743" spans="1:53" x14ac:dyDescent="0.25">
      <c r="A743" s="143" t="s">
        <v>74</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75</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165</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166</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167</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168</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169</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170</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171</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189</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190</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174</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175</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176</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177</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178</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179</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180</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181</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292</v>
      </c>
    </row>
    <row r="764" spans="1:51" x14ac:dyDescent="0.25">
      <c r="A764" s="149"/>
      <c r="B764" s="160" t="s">
        <v>274</v>
      </c>
      <c r="C764" s="161"/>
      <c r="D764" s="161"/>
      <c r="E764" s="162"/>
      <c r="F764" s="60" t="s">
        <v>275</v>
      </c>
      <c r="G764" s="83"/>
      <c r="H764" s="84"/>
      <c r="I764" s="84"/>
    </row>
    <row r="765" spans="1:51" ht="26.25" x14ac:dyDescent="0.25">
      <c r="A765" s="156" t="s">
        <v>183</v>
      </c>
      <c r="B765" s="164" t="s">
        <v>184</v>
      </c>
      <c r="C765" s="165" t="s">
        <v>185</v>
      </c>
      <c r="D765" s="165" t="s">
        <v>186</v>
      </c>
      <c r="E765" s="19" t="s">
        <v>187</v>
      </c>
      <c r="F765" s="89" t="s">
        <v>184</v>
      </c>
      <c r="G765" s="89" t="s">
        <v>185</v>
      </c>
      <c r="H765" s="165" t="s">
        <v>186</v>
      </c>
      <c r="I765" s="19" t="s">
        <v>187</v>
      </c>
    </row>
    <row r="766" spans="1:51" x14ac:dyDescent="0.25">
      <c r="A766" s="143" t="s">
        <v>159</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161</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22</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14</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162</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188</v>
      </c>
      <c r="B771" s="268">
        <v>1.1952860494345514</v>
      </c>
      <c r="C771" s="269">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164</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26"/>
    </row>
    <row r="773" spans="1:53" x14ac:dyDescent="0.25">
      <c r="A773" s="143" t="s">
        <v>74</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75</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165</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166</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167</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168</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169</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170</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171</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189</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190</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174</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175</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176</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177</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178</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179</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180</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181</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192</v>
      </c>
    </row>
    <row r="794" spans="1:52" x14ac:dyDescent="0.25">
      <c r="A794" s="149"/>
      <c r="B794" s="160" t="s">
        <v>274</v>
      </c>
      <c r="C794" s="161"/>
      <c r="D794" s="161"/>
      <c r="E794" s="162"/>
      <c r="F794" s="60" t="s">
        <v>275</v>
      </c>
      <c r="G794" s="83"/>
      <c r="H794" s="84"/>
      <c r="I794" s="84"/>
    </row>
    <row r="795" spans="1:52" ht="26.25" x14ac:dyDescent="0.25">
      <c r="A795" s="156" t="s">
        <v>183</v>
      </c>
      <c r="B795" s="164" t="s">
        <v>184</v>
      </c>
      <c r="C795" s="165" t="s">
        <v>185</v>
      </c>
      <c r="D795" s="165" t="s">
        <v>186</v>
      </c>
      <c r="E795" s="19" t="s">
        <v>187</v>
      </c>
      <c r="F795" s="89" t="s">
        <v>184</v>
      </c>
      <c r="G795" s="89" t="s">
        <v>185</v>
      </c>
      <c r="H795" s="165" t="s">
        <v>186</v>
      </c>
      <c r="I795" s="19" t="s">
        <v>187</v>
      </c>
    </row>
    <row r="796" spans="1:52" x14ac:dyDescent="0.25">
      <c r="A796" s="143" t="s">
        <v>159</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161</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22</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14</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162</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188</v>
      </c>
      <c r="B801" s="268">
        <v>6.5332942093097993E-2</v>
      </c>
      <c r="C801" s="269">
        <v>1.6245436270116213E-2</v>
      </c>
      <c r="D801" s="154">
        <v>0</v>
      </c>
      <c r="E801" s="155">
        <v>8.1578378363214202E-2</v>
      </c>
      <c r="F801" s="170">
        <v>18.224401513969742</v>
      </c>
      <c r="G801" s="171">
        <v>4.5316090760817289</v>
      </c>
      <c r="H801" s="171">
        <v>0</v>
      </c>
      <c r="I801" s="155">
        <v>22.756010590051471</v>
      </c>
      <c r="BA801" s="159"/>
    </row>
    <row r="802" spans="1:53" x14ac:dyDescent="0.25">
      <c r="A802" s="143" t="s">
        <v>164</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26"/>
    </row>
    <row r="803" spans="1:53" x14ac:dyDescent="0.25">
      <c r="A803" s="143" t="s">
        <v>74</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75</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165</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166</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167</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168</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169</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170</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171</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189</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190</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174</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175</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176</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177</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178</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179</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180</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181</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293</v>
      </c>
    </row>
    <row r="824" spans="1:53" x14ac:dyDescent="0.25">
      <c r="A824" s="149"/>
      <c r="B824" s="160" t="s">
        <v>274</v>
      </c>
      <c r="C824" s="161"/>
      <c r="D824" s="161"/>
      <c r="E824" s="162"/>
      <c r="F824" s="60" t="s">
        <v>275</v>
      </c>
      <c r="G824" s="83"/>
      <c r="H824" s="84"/>
      <c r="I824" s="84"/>
    </row>
    <row r="825" spans="1:53" ht="26.25" x14ac:dyDescent="0.25">
      <c r="A825" s="156" t="s">
        <v>183</v>
      </c>
      <c r="B825" s="164" t="s">
        <v>184</v>
      </c>
      <c r="C825" s="165" t="s">
        <v>185</v>
      </c>
      <c r="D825" s="165" t="s">
        <v>186</v>
      </c>
      <c r="E825" s="19" t="s">
        <v>187</v>
      </c>
      <c r="F825" s="89" t="s">
        <v>184</v>
      </c>
      <c r="G825" s="89" t="s">
        <v>185</v>
      </c>
      <c r="H825" s="165" t="s">
        <v>186</v>
      </c>
      <c r="I825" s="19" t="s">
        <v>187</v>
      </c>
    </row>
    <row r="826" spans="1:53" x14ac:dyDescent="0.25">
      <c r="A826" s="143" t="s">
        <v>159</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161</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22</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14</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162</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188</v>
      </c>
      <c r="B831" s="268">
        <v>1.4873813594833665E-2</v>
      </c>
      <c r="C831" s="269">
        <v>3.6833929680297063E-2</v>
      </c>
      <c r="D831" s="154">
        <v>0</v>
      </c>
      <c r="E831" s="155">
        <v>5.1707743275130724E-2</v>
      </c>
      <c r="F831" s="170">
        <v>4.1489996058944785</v>
      </c>
      <c r="G831" s="171">
        <v>10.274699138368925</v>
      </c>
      <c r="H831" s="171">
        <v>0</v>
      </c>
      <c r="I831" s="155">
        <v>14.423698744263403</v>
      </c>
      <c r="BA831" s="159"/>
    </row>
    <row r="832" spans="1:53" x14ac:dyDescent="0.25">
      <c r="A832" s="143" t="s">
        <v>164</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26"/>
    </row>
    <row r="833" spans="1:9" x14ac:dyDescent="0.25">
      <c r="A833" s="143" t="s">
        <v>74</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75</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165</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166</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167</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168</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169</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170</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171</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189</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190</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174</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175</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176</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177</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178</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179</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180</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181</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294</v>
      </c>
    </row>
    <row r="854" spans="1:53" x14ac:dyDescent="0.25">
      <c r="A854" s="149"/>
      <c r="B854" s="160" t="s">
        <v>274</v>
      </c>
      <c r="C854" s="161"/>
      <c r="D854" s="161"/>
      <c r="E854" s="162"/>
      <c r="F854" s="60" t="s">
        <v>275</v>
      </c>
      <c r="G854" s="83"/>
      <c r="H854" s="84"/>
      <c r="I854" s="84"/>
    </row>
    <row r="855" spans="1:53" ht="26.25" x14ac:dyDescent="0.25">
      <c r="A855" s="156" t="s">
        <v>183</v>
      </c>
      <c r="B855" s="164" t="s">
        <v>184</v>
      </c>
      <c r="C855" s="165" t="s">
        <v>185</v>
      </c>
      <c r="D855" s="165" t="s">
        <v>186</v>
      </c>
      <c r="E855" s="19" t="s">
        <v>187</v>
      </c>
      <c r="F855" s="89" t="s">
        <v>184</v>
      </c>
      <c r="G855" s="89" t="s">
        <v>185</v>
      </c>
      <c r="H855" s="165" t="s">
        <v>186</v>
      </c>
      <c r="I855" s="19" t="s">
        <v>187</v>
      </c>
    </row>
    <row r="856" spans="1:53" x14ac:dyDescent="0.25">
      <c r="A856" s="143" t="s">
        <v>159</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161</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22</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14</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162</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188</v>
      </c>
      <c r="B861" s="268">
        <v>1.4812041822643417E-2</v>
      </c>
      <c r="C861" s="269">
        <v>9.4937584857786916E-2</v>
      </c>
      <c r="D861" s="154">
        <v>0</v>
      </c>
      <c r="E861" s="155">
        <v>0.10974962668043034</v>
      </c>
      <c r="F861" s="170">
        <v>4.1317685805869031</v>
      </c>
      <c r="G861" s="171">
        <v>26.482515707763682</v>
      </c>
      <c r="H861" s="171">
        <v>0</v>
      </c>
      <c r="I861" s="155">
        <v>30.614284288350589</v>
      </c>
      <c r="BA861" s="159"/>
    </row>
    <row r="862" spans="1:53" x14ac:dyDescent="0.25">
      <c r="A862" s="143" t="s">
        <v>164</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26"/>
    </row>
    <row r="863" spans="1:53" x14ac:dyDescent="0.25">
      <c r="A863" s="143" t="s">
        <v>74</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75</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165</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166</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167</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168</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169</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170</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171</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189</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190</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174</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175</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176</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177</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178</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179</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180</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181</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295</v>
      </c>
    </row>
    <row r="884" spans="1:53" x14ac:dyDescent="0.25">
      <c r="A884" s="149"/>
      <c r="B884" s="160" t="s">
        <v>274</v>
      </c>
      <c r="C884" s="161"/>
      <c r="D884" s="161"/>
      <c r="E884" s="162"/>
      <c r="F884" s="60" t="s">
        <v>275</v>
      </c>
      <c r="G884" s="83"/>
      <c r="H884" s="84"/>
      <c r="I884" s="84"/>
    </row>
    <row r="885" spans="1:53" ht="26.25" x14ac:dyDescent="0.25">
      <c r="A885" s="156" t="s">
        <v>183</v>
      </c>
      <c r="B885" s="164" t="s">
        <v>184</v>
      </c>
      <c r="C885" s="165" t="s">
        <v>185</v>
      </c>
      <c r="D885" s="165" t="s">
        <v>186</v>
      </c>
      <c r="E885" s="19" t="s">
        <v>187</v>
      </c>
      <c r="F885" s="89" t="s">
        <v>184</v>
      </c>
      <c r="G885" s="89" t="s">
        <v>185</v>
      </c>
      <c r="H885" s="165" t="s">
        <v>186</v>
      </c>
      <c r="I885" s="19" t="s">
        <v>187</v>
      </c>
    </row>
    <row r="886" spans="1:53" x14ac:dyDescent="0.25">
      <c r="A886" s="143" t="s">
        <v>159</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161</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22</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14</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162</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188</v>
      </c>
      <c r="B891" s="268">
        <v>0.4723268603853284</v>
      </c>
      <c r="C891" s="269">
        <v>4.1923751617366903E-2</v>
      </c>
      <c r="D891" s="154">
        <v>0</v>
      </c>
      <c r="E891" s="155">
        <v>0.51425061200269528</v>
      </c>
      <c r="F891" s="170">
        <v>131.75396781043358</v>
      </c>
      <c r="G891" s="171">
        <v>11.694487619401857</v>
      </c>
      <c r="H891" s="171">
        <v>0</v>
      </c>
      <c r="I891" s="155">
        <v>143.44845542983543</v>
      </c>
      <c r="BA891" s="159"/>
    </row>
    <row r="892" spans="1:53" x14ac:dyDescent="0.25">
      <c r="A892" s="143" t="s">
        <v>164</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26"/>
    </row>
    <row r="893" spans="1:53" x14ac:dyDescent="0.25">
      <c r="A893" s="143" t="s">
        <v>74</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75</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165</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166</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167</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168</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169</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170</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171</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189</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190</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174</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175</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176</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177</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178</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179</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180</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181</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296</v>
      </c>
    </row>
    <row r="914" spans="1:53" x14ac:dyDescent="0.25">
      <c r="A914" s="149"/>
      <c r="B914" s="160" t="s">
        <v>274</v>
      </c>
      <c r="C914" s="161"/>
      <c r="D914" s="161"/>
      <c r="E914" s="162"/>
      <c r="F914" s="60" t="s">
        <v>275</v>
      </c>
      <c r="G914" s="83"/>
      <c r="H914" s="84"/>
      <c r="I914" s="84"/>
    </row>
    <row r="915" spans="1:53" ht="26.25" x14ac:dyDescent="0.25">
      <c r="A915" s="156" t="s">
        <v>183</v>
      </c>
      <c r="B915" s="164" t="s">
        <v>184</v>
      </c>
      <c r="C915" s="165" t="s">
        <v>185</v>
      </c>
      <c r="D915" s="165" t="s">
        <v>186</v>
      </c>
      <c r="E915" s="19" t="s">
        <v>187</v>
      </c>
      <c r="F915" s="89" t="s">
        <v>184</v>
      </c>
      <c r="G915" s="89" t="s">
        <v>185</v>
      </c>
      <c r="H915" s="165" t="s">
        <v>186</v>
      </c>
      <c r="I915" s="19" t="s">
        <v>187</v>
      </c>
    </row>
    <row r="916" spans="1:53" x14ac:dyDescent="0.25">
      <c r="A916" s="143" t="s">
        <v>159</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161</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22</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14</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162</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188</v>
      </c>
      <c r="B921" s="268">
        <v>2.1471750599495634</v>
      </c>
      <c r="C921" s="269">
        <v>1.5995879291525825E-2</v>
      </c>
      <c r="D921" s="154">
        <v>0</v>
      </c>
      <c r="E921" s="155">
        <v>2.1631709392410894</v>
      </c>
      <c r="F921" s="170">
        <v>598.94716447243593</v>
      </c>
      <c r="G921" s="171">
        <v>4.461996007501968</v>
      </c>
      <c r="H921" s="171">
        <v>0</v>
      </c>
      <c r="I921" s="155">
        <v>603.4091604799379</v>
      </c>
      <c r="BA921" s="159"/>
    </row>
    <row r="922" spans="1:53" x14ac:dyDescent="0.25">
      <c r="A922" s="143" t="s">
        <v>164</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26"/>
    </row>
    <row r="923" spans="1:53" x14ac:dyDescent="0.25">
      <c r="A923" s="143" t="s">
        <v>74</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75</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165</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166</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167</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168</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169</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170</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171</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189</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190</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174</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175</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176</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177</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178</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179</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180</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181</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297</v>
      </c>
    </row>
    <row r="944" spans="1:51" x14ac:dyDescent="0.25">
      <c r="A944" s="149"/>
      <c r="B944" s="160" t="s">
        <v>274</v>
      </c>
      <c r="C944" s="161"/>
      <c r="D944" s="161"/>
      <c r="E944" s="162"/>
      <c r="F944" s="60" t="s">
        <v>275</v>
      </c>
      <c r="G944" s="83"/>
      <c r="H944" s="84"/>
      <c r="I944" s="84"/>
    </row>
    <row r="945" spans="1:53" ht="26.25" x14ac:dyDescent="0.25">
      <c r="A945" s="156" t="s">
        <v>183</v>
      </c>
      <c r="B945" s="164" t="s">
        <v>184</v>
      </c>
      <c r="C945" s="165" t="s">
        <v>185</v>
      </c>
      <c r="D945" s="165" t="s">
        <v>186</v>
      </c>
      <c r="E945" s="19" t="s">
        <v>187</v>
      </c>
      <c r="F945" s="89" t="s">
        <v>184</v>
      </c>
      <c r="G945" s="89" t="s">
        <v>185</v>
      </c>
      <c r="H945" s="165" t="s">
        <v>186</v>
      </c>
      <c r="I945" s="19" t="s">
        <v>187</v>
      </c>
    </row>
    <row r="946" spans="1:53" x14ac:dyDescent="0.25">
      <c r="A946" s="143" t="s">
        <v>159</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161</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22</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14</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162</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188</v>
      </c>
      <c r="B951" s="268">
        <v>3.1966526465491639E-3</v>
      </c>
      <c r="C951" s="269">
        <v>4.2764256347120284E-2</v>
      </c>
      <c r="D951" s="154">
        <v>0</v>
      </c>
      <c r="E951" s="155">
        <v>4.5960908993669447E-2</v>
      </c>
      <c r="F951" s="170">
        <v>0.89169536018125306</v>
      </c>
      <c r="G951" s="171">
        <v>11.928943548963222</v>
      </c>
      <c r="H951" s="171">
        <v>0</v>
      </c>
      <c r="I951" s="155">
        <v>12.820638909144476</v>
      </c>
      <c r="BA951" s="159"/>
    </row>
    <row r="952" spans="1:53" x14ac:dyDescent="0.25">
      <c r="A952" s="143" t="s">
        <v>164</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26"/>
    </row>
    <row r="953" spans="1:53" x14ac:dyDescent="0.25">
      <c r="A953" s="143" t="s">
        <v>74</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75</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165</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166</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167</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168</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169</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170</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171</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189</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190</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174</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175</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176</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177</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178</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179</v>
      </c>
      <c r="B969" s="102">
        <v>0</v>
      </c>
      <c r="C969" s="42">
        <v>3.2721737711119532E-2</v>
      </c>
      <c r="D969" s="42">
        <v>0</v>
      </c>
      <c r="E969" s="42">
        <v>3.2721737711119532E-2</v>
      </c>
      <c r="F969" s="173">
        <v>0</v>
      </c>
      <c r="G969" s="174">
        <v>9.1276172046941451</v>
      </c>
      <c r="H969" s="174">
        <v>0</v>
      </c>
      <c r="I969" s="36">
        <v>9.1276172046941451</v>
      </c>
    </row>
    <row r="970" spans="1:51" x14ac:dyDescent="0.25">
      <c r="A970" s="143" t="s">
        <v>180</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181</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298</v>
      </c>
    </row>
    <row r="974" spans="1:51" x14ac:dyDescent="0.25">
      <c r="A974" s="149"/>
      <c r="B974" s="160" t="s">
        <v>274</v>
      </c>
      <c r="C974" s="161"/>
      <c r="D974" s="161"/>
      <c r="E974" s="162"/>
      <c r="F974" s="60" t="s">
        <v>275</v>
      </c>
      <c r="G974" s="83"/>
      <c r="H974" s="84"/>
      <c r="I974" s="84"/>
    </row>
    <row r="975" spans="1:51" ht="26.25" x14ac:dyDescent="0.25">
      <c r="A975" s="156" t="s">
        <v>183</v>
      </c>
      <c r="B975" s="164" t="s">
        <v>184</v>
      </c>
      <c r="C975" s="165" t="s">
        <v>185</v>
      </c>
      <c r="D975" s="165" t="s">
        <v>186</v>
      </c>
      <c r="E975" s="19" t="s">
        <v>187</v>
      </c>
      <c r="F975" s="89" t="s">
        <v>184</v>
      </c>
      <c r="G975" s="89" t="s">
        <v>185</v>
      </c>
      <c r="H975" s="165" t="s">
        <v>186</v>
      </c>
      <c r="I975" s="19" t="s">
        <v>187</v>
      </c>
    </row>
    <row r="976" spans="1:51" x14ac:dyDescent="0.25">
      <c r="A976" s="143" t="s">
        <v>159</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161</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22</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14</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162</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188</v>
      </c>
      <c r="B981" s="268">
        <v>0.1520547233085264</v>
      </c>
      <c r="C981" s="269">
        <v>2.6761644637184442E-2</v>
      </c>
      <c r="D981" s="154">
        <v>0</v>
      </c>
      <c r="E981" s="155">
        <v>0.17881636794571085</v>
      </c>
      <c r="F981" s="170">
        <v>42.415146798706751</v>
      </c>
      <c r="G981" s="171">
        <v>7.4650695562927725</v>
      </c>
      <c r="H981" s="171">
        <v>0</v>
      </c>
      <c r="I981" s="155">
        <v>49.880216354999519</v>
      </c>
      <c r="BA981" s="159"/>
    </row>
    <row r="982" spans="1:53" x14ac:dyDescent="0.25">
      <c r="A982" s="143" t="s">
        <v>164</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26"/>
    </row>
    <row r="983" spans="1:53" x14ac:dyDescent="0.25">
      <c r="A983" s="143" t="s">
        <v>74</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75</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165</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166</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167</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168</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169</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170</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171</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189</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190</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174</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175</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176</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177</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178</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179</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180</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181</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193</v>
      </c>
    </row>
    <row r="1004" spans="1:51" x14ac:dyDescent="0.25">
      <c r="A1004" s="149"/>
      <c r="B1004" s="160" t="s">
        <v>274</v>
      </c>
      <c r="C1004" s="161"/>
      <c r="D1004" s="161"/>
      <c r="E1004" s="162"/>
      <c r="F1004" s="60" t="s">
        <v>275</v>
      </c>
      <c r="G1004" s="83"/>
      <c r="H1004" s="84"/>
      <c r="I1004" s="84"/>
    </row>
    <row r="1005" spans="1:51" ht="26.25" x14ac:dyDescent="0.25">
      <c r="A1005" s="156" t="s">
        <v>183</v>
      </c>
      <c r="B1005" s="164" t="s">
        <v>184</v>
      </c>
      <c r="C1005" s="165" t="s">
        <v>185</v>
      </c>
      <c r="D1005" s="165" t="s">
        <v>186</v>
      </c>
      <c r="E1005" s="19" t="s">
        <v>187</v>
      </c>
      <c r="F1005" s="89" t="s">
        <v>184</v>
      </c>
      <c r="G1005" s="89" t="s">
        <v>185</v>
      </c>
      <c r="H1005" s="165" t="s">
        <v>186</v>
      </c>
      <c r="I1005" s="19" t="s">
        <v>187</v>
      </c>
    </row>
    <row r="1006" spans="1:51" x14ac:dyDescent="0.25">
      <c r="A1006" s="143" t="s">
        <v>159</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161</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22</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14</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162</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188</v>
      </c>
      <c r="B1011" s="268">
        <v>4.5088470081780622E-2</v>
      </c>
      <c r="C1011" s="269">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164</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26"/>
    </row>
    <row r="1013" spans="1:53" x14ac:dyDescent="0.25">
      <c r="A1013" s="143" t="s">
        <v>74</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75</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165</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166</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167</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168</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169</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170</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171</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189</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190</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174</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175</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176</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177</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178</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179</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180</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181</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886</v>
      </c>
    </row>
    <row r="1034" spans="1:52" x14ac:dyDescent="0.25">
      <c r="A1034" s="149"/>
      <c r="B1034" s="160" t="s">
        <v>274</v>
      </c>
      <c r="C1034" s="161"/>
      <c r="D1034" s="161"/>
      <c r="E1034" s="162"/>
      <c r="F1034" s="60" t="s">
        <v>275</v>
      </c>
      <c r="G1034" s="83"/>
      <c r="H1034" s="84"/>
      <c r="I1034" s="84"/>
    </row>
    <row r="1035" spans="1:52" ht="26.25" x14ac:dyDescent="0.25">
      <c r="A1035" s="156" t="s">
        <v>183</v>
      </c>
      <c r="B1035" s="164" t="s">
        <v>184</v>
      </c>
      <c r="C1035" s="165" t="s">
        <v>185</v>
      </c>
      <c r="D1035" s="165" t="s">
        <v>186</v>
      </c>
      <c r="E1035" s="19" t="s">
        <v>187</v>
      </c>
      <c r="F1035" s="89" t="s">
        <v>184</v>
      </c>
      <c r="G1035" s="89" t="s">
        <v>185</v>
      </c>
      <c r="H1035" s="165" t="s">
        <v>186</v>
      </c>
      <c r="I1035" s="19" t="s">
        <v>187</v>
      </c>
    </row>
    <row r="1036" spans="1:52" x14ac:dyDescent="0.25">
      <c r="A1036" s="143" t="s">
        <v>159</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161</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22</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14</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162</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188</v>
      </c>
      <c r="B1041" s="268">
        <v>4.4797513455677236E-2</v>
      </c>
      <c r="C1041" s="269">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164</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26"/>
    </row>
    <row r="1043" spans="1:53" x14ac:dyDescent="0.25">
      <c r="A1043" s="143" t="s">
        <v>74</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75</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165</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166</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167</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168</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169</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170</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171</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189</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190</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174</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175</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176</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177</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178</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179</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180</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181</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299</v>
      </c>
    </row>
    <row r="1064" spans="1:53" x14ac:dyDescent="0.25">
      <c r="A1064" s="149"/>
      <c r="B1064" s="160" t="s">
        <v>274</v>
      </c>
      <c r="C1064" s="161"/>
      <c r="D1064" s="161"/>
      <c r="E1064" s="162"/>
      <c r="F1064" s="60" t="s">
        <v>275</v>
      </c>
      <c r="G1064" s="83"/>
      <c r="H1064" s="84"/>
      <c r="I1064" s="84"/>
    </row>
    <row r="1065" spans="1:53" ht="26.25" x14ac:dyDescent="0.25">
      <c r="A1065" s="156" t="s">
        <v>183</v>
      </c>
      <c r="B1065" s="164" t="s">
        <v>184</v>
      </c>
      <c r="C1065" s="165" t="s">
        <v>185</v>
      </c>
      <c r="D1065" s="165" t="s">
        <v>186</v>
      </c>
      <c r="E1065" s="19" t="s">
        <v>187</v>
      </c>
      <c r="F1065" s="89" t="s">
        <v>184</v>
      </c>
      <c r="G1065" s="89" t="s">
        <v>185</v>
      </c>
      <c r="H1065" s="165" t="s">
        <v>186</v>
      </c>
      <c r="I1065" s="19" t="s">
        <v>187</v>
      </c>
    </row>
    <row r="1066" spans="1:53" x14ac:dyDescent="0.25">
      <c r="A1066" s="143" t="s">
        <v>159</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161</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22</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14</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162</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188</v>
      </c>
      <c r="B1071" s="268">
        <v>2.7399870676634874E-3</v>
      </c>
      <c r="C1071" s="269">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164</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26"/>
    </row>
    <row r="1073" spans="1:9" x14ac:dyDescent="0.25">
      <c r="A1073" s="143" t="s">
        <v>74</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75</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165</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166</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167</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168</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169</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170</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171</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189</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190</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174</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175</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176</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177</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178</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179</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180</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181</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300</v>
      </c>
    </row>
    <row r="1094" spans="1:53" x14ac:dyDescent="0.25">
      <c r="A1094" s="149"/>
      <c r="B1094" s="160" t="s">
        <v>274</v>
      </c>
      <c r="C1094" s="161"/>
      <c r="D1094" s="161"/>
      <c r="E1094" s="162"/>
      <c r="F1094" s="60" t="s">
        <v>275</v>
      </c>
      <c r="G1094" s="83"/>
      <c r="H1094" s="84"/>
      <c r="I1094" s="84"/>
    </row>
    <row r="1095" spans="1:53" ht="26.25" x14ac:dyDescent="0.25">
      <c r="A1095" s="156" t="s">
        <v>183</v>
      </c>
      <c r="B1095" s="164" t="s">
        <v>184</v>
      </c>
      <c r="C1095" s="165" t="s">
        <v>185</v>
      </c>
      <c r="D1095" s="165" t="s">
        <v>186</v>
      </c>
      <c r="E1095" s="19" t="s">
        <v>187</v>
      </c>
      <c r="F1095" s="89" t="s">
        <v>184</v>
      </c>
      <c r="G1095" s="89" t="s">
        <v>185</v>
      </c>
      <c r="H1095" s="165" t="s">
        <v>186</v>
      </c>
      <c r="I1095" s="19" t="s">
        <v>187</v>
      </c>
    </row>
    <row r="1096" spans="1:53" x14ac:dyDescent="0.25">
      <c r="A1096" s="143" t="s">
        <v>159</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161</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22</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14</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162</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188</v>
      </c>
      <c r="B1101" s="268">
        <v>4.5088470081780629E-2</v>
      </c>
      <c r="C1101" s="269">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164</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26"/>
    </row>
    <row r="1103" spans="1:53" x14ac:dyDescent="0.25">
      <c r="A1103" s="143" t="s">
        <v>74</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75</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165</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166</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167</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168</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169</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170</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171</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189</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190</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174</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175</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176</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177</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178</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179</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180</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181</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301</v>
      </c>
    </row>
    <row r="1124" spans="1:53" x14ac:dyDescent="0.25">
      <c r="A1124" s="149"/>
      <c r="B1124" s="160" t="s">
        <v>274</v>
      </c>
      <c r="C1124" s="161"/>
      <c r="D1124" s="161"/>
      <c r="E1124" s="162"/>
      <c r="F1124" s="60" t="s">
        <v>275</v>
      </c>
      <c r="G1124" s="83"/>
      <c r="H1124" s="84"/>
      <c r="I1124" s="84"/>
    </row>
    <row r="1125" spans="1:53" ht="26.25" x14ac:dyDescent="0.25">
      <c r="A1125" s="156" t="s">
        <v>183</v>
      </c>
      <c r="B1125" s="164" t="s">
        <v>184</v>
      </c>
      <c r="C1125" s="165" t="s">
        <v>185</v>
      </c>
      <c r="D1125" s="165" t="s">
        <v>186</v>
      </c>
      <c r="E1125" s="19" t="s">
        <v>187</v>
      </c>
      <c r="F1125" s="89" t="s">
        <v>184</v>
      </c>
      <c r="G1125" s="89" t="s">
        <v>185</v>
      </c>
      <c r="H1125" s="165" t="s">
        <v>186</v>
      </c>
      <c r="I1125" s="19" t="s">
        <v>187</v>
      </c>
    </row>
    <row r="1126" spans="1:53" x14ac:dyDescent="0.25">
      <c r="A1126" s="143" t="s">
        <v>159</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161</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22</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14</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162</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188</v>
      </c>
      <c r="B1131" s="268">
        <v>1.3449107702376974E-2</v>
      </c>
      <c r="C1131" s="269">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164</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26"/>
    </row>
    <row r="1133" spans="1:53" x14ac:dyDescent="0.25">
      <c r="A1133" s="143" t="s">
        <v>74</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75</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165</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166</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167</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168</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169</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170</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171</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189</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190</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174</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175</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176</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177</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178</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179</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180</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181</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302</v>
      </c>
    </row>
    <row r="1154" spans="1:53" x14ac:dyDescent="0.25">
      <c r="A1154" s="149"/>
      <c r="B1154" s="160" t="s">
        <v>274</v>
      </c>
      <c r="C1154" s="161"/>
      <c r="D1154" s="161"/>
      <c r="E1154" s="162"/>
      <c r="F1154" s="60" t="s">
        <v>275</v>
      </c>
      <c r="G1154" s="83"/>
      <c r="H1154" s="84"/>
      <c r="I1154" s="84"/>
    </row>
    <row r="1155" spans="1:53" ht="26.25" x14ac:dyDescent="0.25">
      <c r="A1155" s="156" t="s">
        <v>183</v>
      </c>
      <c r="B1155" s="164" t="s">
        <v>184</v>
      </c>
      <c r="C1155" s="165" t="s">
        <v>185</v>
      </c>
      <c r="D1155" s="165" t="s">
        <v>186</v>
      </c>
      <c r="E1155" s="19" t="s">
        <v>187</v>
      </c>
      <c r="F1155" s="89" t="s">
        <v>184</v>
      </c>
      <c r="G1155" s="89" t="s">
        <v>185</v>
      </c>
      <c r="H1155" s="165" t="s">
        <v>186</v>
      </c>
      <c r="I1155" s="19" t="s">
        <v>187</v>
      </c>
    </row>
    <row r="1156" spans="1:53" x14ac:dyDescent="0.25">
      <c r="A1156" s="143" t="s">
        <v>159</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161</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22</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14</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162</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188</v>
      </c>
      <c r="B1161" s="268">
        <v>1.2844789519248669E-2</v>
      </c>
      <c r="C1161" s="269">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164</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26"/>
    </row>
    <row r="1163" spans="1:53" x14ac:dyDescent="0.25">
      <c r="A1163" s="143" t="s">
        <v>74</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75</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165</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166</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167</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168</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169</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170</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171</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189</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190</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174</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175</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176</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177</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178</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179</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180</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181</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303</v>
      </c>
    </row>
    <row r="1184" spans="1:51" x14ac:dyDescent="0.25">
      <c r="A1184" s="149"/>
      <c r="B1184" s="160" t="s">
        <v>274</v>
      </c>
      <c r="C1184" s="161"/>
      <c r="D1184" s="161"/>
      <c r="E1184" s="162"/>
      <c r="F1184" s="60" t="s">
        <v>275</v>
      </c>
      <c r="G1184" s="83"/>
      <c r="H1184" s="84"/>
      <c r="I1184" s="84"/>
    </row>
    <row r="1185" spans="1:53" ht="26.25" x14ac:dyDescent="0.25">
      <c r="A1185" s="156" t="s">
        <v>183</v>
      </c>
      <c r="B1185" s="164" t="s">
        <v>184</v>
      </c>
      <c r="C1185" s="165" t="s">
        <v>185</v>
      </c>
      <c r="D1185" s="165" t="s">
        <v>186</v>
      </c>
      <c r="E1185" s="19" t="s">
        <v>187</v>
      </c>
      <c r="F1185" s="89" t="s">
        <v>184</v>
      </c>
      <c r="G1185" s="89" t="s">
        <v>185</v>
      </c>
      <c r="H1185" s="165" t="s">
        <v>186</v>
      </c>
      <c r="I1185" s="19" t="s">
        <v>187</v>
      </c>
    </row>
    <row r="1186" spans="1:53" x14ac:dyDescent="0.25">
      <c r="A1186" s="143" t="s">
        <v>159</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161</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22</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14</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162</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188</v>
      </c>
      <c r="B1191" s="268">
        <v>2.3664677641743063E-2</v>
      </c>
      <c r="C1191" s="269">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164</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26"/>
    </row>
    <row r="1193" spans="1:53" x14ac:dyDescent="0.25">
      <c r="A1193" s="143" t="s">
        <v>74</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75</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165</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166</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167</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168</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169</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170</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171</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189</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190</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174</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175</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176</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177</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178</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179</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180</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181</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304</v>
      </c>
    </row>
    <row r="1214" spans="1:51" x14ac:dyDescent="0.25">
      <c r="A1214" s="149"/>
      <c r="B1214" s="160" t="s">
        <v>274</v>
      </c>
      <c r="C1214" s="161"/>
      <c r="D1214" s="161"/>
      <c r="E1214" s="162"/>
      <c r="F1214" s="60" t="s">
        <v>275</v>
      </c>
      <c r="G1214" s="83"/>
      <c r="H1214" s="84"/>
      <c r="I1214" s="84"/>
    </row>
    <row r="1215" spans="1:51" ht="26.25" x14ac:dyDescent="0.25">
      <c r="A1215" s="156" t="s">
        <v>183</v>
      </c>
      <c r="B1215" s="164" t="s">
        <v>184</v>
      </c>
      <c r="C1215" s="165" t="s">
        <v>185</v>
      </c>
      <c r="D1215" s="165" t="s">
        <v>186</v>
      </c>
      <c r="E1215" s="19" t="s">
        <v>187</v>
      </c>
      <c r="F1215" s="89" t="s">
        <v>184</v>
      </c>
      <c r="G1215" s="89" t="s">
        <v>185</v>
      </c>
      <c r="H1215" s="165" t="s">
        <v>186</v>
      </c>
      <c r="I1215" s="19" t="s">
        <v>187</v>
      </c>
    </row>
    <row r="1216" spans="1:51" x14ac:dyDescent="0.25">
      <c r="A1216" s="143" t="s">
        <v>159</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161</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22</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14</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162</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188</v>
      </c>
      <c r="B1221" s="268">
        <v>1.9290012916903923E-2</v>
      </c>
      <c r="C1221" s="269">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164</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26"/>
    </row>
    <row r="1223" spans="1:53" x14ac:dyDescent="0.25">
      <c r="A1223" s="143" t="s">
        <v>74</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75</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165</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166</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167</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168</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169</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170</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171</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189</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190</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174</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175</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176</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177</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178</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179</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180</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181</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305</v>
      </c>
    </row>
    <row r="1244" spans="1:51" x14ac:dyDescent="0.25">
      <c r="A1244" s="149"/>
      <c r="B1244" s="160" t="s">
        <v>274</v>
      </c>
      <c r="C1244" s="161"/>
      <c r="D1244" s="161"/>
      <c r="E1244" s="162"/>
      <c r="F1244" s="60" t="s">
        <v>275</v>
      </c>
      <c r="G1244" s="83"/>
      <c r="H1244" s="84"/>
      <c r="I1244" s="84"/>
    </row>
    <row r="1245" spans="1:51" ht="26.25" x14ac:dyDescent="0.25">
      <c r="A1245" s="156" t="s">
        <v>183</v>
      </c>
      <c r="B1245" s="164" t="s">
        <v>184</v>
      </c>
      <c r="C1245" s="165" t="s">
        <v>185</v>
      </c>
      <c r="D1245" s="165" t="s">
        <v>186</v>
      </c>
      <c r="E1245" s="19" t="s">
        <v>187</v>
      </c>
      <c r="F1245" s="89" t="s">
        <v>184</v>
      </c>
      <c r="G1245" s="89" t="s">
        <v>185</v>
      </c>
      <c r="H1245" s="165" t="s">
        <v>186</v>
      </c>
      <c r="I1245" s="19" t="s">
        <v>187</v>
      </c>
    </row>
    <row r="1246" spans="1:51" x14ac:dyDescent="0.25">
      <c r="A1246" s="143" t="s">
        <v>159</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161</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22</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14</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162</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188</v>
      </c>
      <c r="B1251" s="268">
        <v>0.98184211203552441</v>
      </c>
      <c r="C1251" s="269">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164</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26"/>
    </row>
    <row r="1253" spans="1:53" x14ac:dyDescent="0.25">
      <c r="A1253" s="143" t="s">
        <v>74</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75</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165</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166</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167</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168</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169</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170</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171</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189</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190</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174</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175</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176</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177</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178</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179</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180</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181</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306</v>
      </c>
      <c r="B1273" s="77"/>
    </row>
    <row r="1274" spans="1:52" x14ac:dyDescent="0.25">
      <c r="A1274" s="149"/>
      <c r="B1274" s="160" t="s">
        <v>274</v>
      </c>
      <c r="C1274" s="161"/>
      <c r="D1274" s="161"/>
      <c r="E1274" s="162"/>
      <c r="F1274" s="60" t="s">
        <v>275</v>
      </c>
      <c r="G1274" s="83"/>
      <c r="H1274" s="84"/>
      <c r="I1274" s="84"/>
    </row>
    <row r="1275" spans="1:52" ht="26.25" x14ac:dyDescent="0.25">
      <c r="A1275" s="156" t="s">
        <v>183</v>
      </c>
      <c r="B1275" s="164" t="s">
        <v>184</v>
      </c>
      <c r="C1275" s="165" t="s">
        <v>185</v>
      </c>
      <c r="D1275" s="165" t="s">
        <v>186</v>
      </c>
      <c r="E1275" s="19" t="s">
        <v>187</v>
      </c>
      <c r="F1275" s="89" t="s">
        <v>184</v>
      </c>
      <c r="G1275" s="89" t="s">
        <v>185</v>
      </c>
      <c r="H1275" s="165" t="s">
        <v>186</v>
      </c>
      <c r="I1275" s="19" t="s">
        <v>187</v>
      </c>
    </row>
    <row r="1276" spans="1:52" x14ac:dyDescent="0.25">
      <c r="A1276" s="143" t="s">
        <v>159</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161</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22</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14</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162</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188</v>
      </c>
      <c r="B1281" s="268">
        <v>1.176796923957985E-2</v>
      </c>
      <c r="C1281" s="269">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164</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26"/>
    </row>
    <row r="1283" spans="1:53" x14ac:dyDescent="0.25">
      <c r="A1283" s="143" t="s">
        <v>74</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75</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165</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166</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167</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168</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169</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170</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171</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189</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190</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174</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175</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176</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177</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178</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179</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180</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181</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307</v>
      </c>
    </row>
    <row r="1304" spans="1:53" x14ac:dyDescent="0.25">
      <c r="A1304" s="149"/>
      <c r="B1304" s="160" t="s">
        <v>274</v>
      </c>
      <c r="C1304" s="161"/>
      <c r="D1304" s="161"/>
      <c r="E1304" s="162"/>
      <c r="F1304" s="60" t="s">
        <v>275</v>
      </c>
      <c r="G1304" s="83"/>
      <c r="H1304" s="84"/>
      <c r="I1304" s="84"/>
    </row>
    <row r="1305" spans="1:53" ht="26.25" x14ac:dyDescent="0.25">
      <c r="A1305" s="156" t="s">
        <v>183</v>
      </c>
      <c r="B1305" s="164" t="s">
        <v>184</v>
      </c>
      <c r="C1305" s="165" t="s">
        <v>185</v>
      </c>
      <c r="D1305" s="165" t="s">
        <v>186</v>
      </c>
      <c r="E1305" s="19" t="s">
        <v>187</v>
      </c>
      <c r="F1305" s="89" t="s">
        <v>184</v>
      </c>
      <c r="G1305" s="89" t="s">
        <v>185</v>
      </c>
      <c r="H1305" s="165" t="s">
        <v>186</v>
      </c>
      <c r="I1305" s="19" t="s">
        <v>187</v>
      </c>
    </row>
    <row r="1306" spans="1:53" x14ac:dyDescent="0.25">
      <c r="A1306" s="143" t="s">
        <v>159</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161</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22</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14</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162</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188</v>
      </c>
      <c r="B1311" s="268">
        <v>1.155389539235414E-2</v>
      </c>
      <c r="C1311" s="269">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164</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26"/>
    </row>
    <row r="1313" spans="1:9" x14ac:dyDescent="0.25">
      <c r="A1313" s="143" t="s">
        <v>74</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75</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165</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166</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167</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168</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169</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170</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171</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189</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190</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174</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175</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176</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177</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178</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179</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180</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181</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247</v>
      </c>
    </row>
    <row r="1334" spans="1:53" ht="12.75" customHeight="1" x14ac:dyDescent="0.25">
      <c r="A1334" s="149"/>
      <c r="B1334" s="160" t="s">
        <v>274</v>
      </c>
      <c r="C1334" s="161"/>
      <c r="D1334" s="161"/>
      <c r="E1334" s="162"/>
      <c r="F1334" s="60" t="s">
        <v>275</v>
      </c>
      <c r="G1334" s="83"/>
      <c r="H1334" s="84"/>
      <c r="I1334" s="84"/>
      <c r="L1334" s="615" t="s">
        <v>247</v>
      </c>
      <c r="M1334" s="616"/>
      <c r="N1334" s="60" t="s">
        <v>184</v>
      </c>
      <c r="O1334" s="83"/>
      <c r="P1334" s="83"/>
      <c r="Q1334" s="84"/>
      <c r="R1334" s="60" t="s">
        <v>185</v>
      </c>
      <c r="S1334" s="83"/>
      <c r="T1334" s="83"/>
      <c r="U1334" s="84"/>
      <c r="V1334" s="60" t="s">
        <v>186</v>
      </c>
      <c r="W1334" s="83"/>
      <c r="X1334" s="83"/>
      <c r="Y1334" s="84"/>
      <c r="Z1334" s="10" t="s">
        <v>187</v>
      </c>
      <c r="AA1334" s="60" t="s">
        <v>194</v>
      </c>
      <c r="AB1334" s="83"/>
      <c r="AC1334" s="84"/>
    </row>
    <row r="1335" spans="1:53" ht="26.25" x14ac:dyDescent="0.25">
      <c r="A1335" s="156" t="s">
        <v>183</v>
      </c>
      <c r="B1335" s="164" t="s">
        <v>184</v>
      </c>
      <c r="C1335" s="165" t="s">
        <v>185</v>
      </c>
      <c r="D1335" s="165" t="s">
        <v>186</v>
      </c>
      <c r="E1335" s="19" t="s">
        <v>187</v>
      </c>
      <c r="F1335" s="89" t="s">
        <v>184</v>
      </c>
      <c r="G1335" s="89" t="s">
        <v>185</v>
      </c>
      <c r="H1335" s="165" t="s">
        <v>186</v>
      </c>
      <c r="I1335" s="19" t="s">
        <v>187</v>
      </c>
      <c r="L1335" s="617"/>
      <c r="M1335" s="618"/>
      <c r="N1335" s="181" t="s">
        <v>195</v>
      </c>
      <c r="O1335" s="182" t="s">
        <v>196</v>
      </c>
      <c r="P1335" s="182" t="s">
        <v>197</v>
      </c>
      <c r="Q1335" s="183" t="s">
        <v>198</v>
      </c>
      <c r="R1335" s="181" t="s">
        <v>195</v>
      </c>
      <c r="S1335" s="182" t="s">
        <v>196</v>
      </c>
      <c r="T1335" s="182" t="s">
        <v>197</v>
      </c>
      <c r="U1335" s="183" t="s">
        <v>198</v>
      </c>
      <c r="V1335" s="181" t="s">
        <v>195</v>
      </c>
      <c r="W1335" s="182" t="s">
        <v>196</v>
      </c>
      <c r="X1335" s="182" t="s">
        <v>197</v>
      </c>
      <c r="Y1335" s="183" t="s">
        <v>198</v>
      </c>
      <c r="Z1335" s="184" t="s">
        <v>198</v>
      </c>
      <c r="AA1335" s="181" t="s">
        <v>184</v>
      </c>
      <c r="AB1335" s="182" t="s">
        <v>185</v>
      </c>
      <c r="AC1335" s="183" t="s">
        <v>186</v>
      </c>
    </row>
    <row r="1336" spans="1:53" x14ac:dyDescent="0.25">
      <c r="A1336" s="143" t="s">
        <v>159</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159</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161</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161</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22</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22</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14</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14</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162</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162</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188</v>
      </c>
      <c r="B1341" s="268">
        <v>2.9226398343619509E-2</v>
      </c>
      <c r="C1341" s="269">
        <v>0.16703126415735892</v>
      </c>
      <c r="D1341" s="154">
        <v>0</v>
      </c>
      <c r="E1341" s="155">
        <v>0.19625766250097842</v>
      </c>
      <c r="F1341" s="170">
        <v>13.722177805184939</v>
      </c>
      <c r="G1341" s="171">
        <v>78.423371872383754</v>
      </c>
      <c r="H1341" s="171">
        <v>0</v>
      </c>
      <c r="I1341" s="155">
        <v>92.145549677568695</v>
      </c>
      <c r="L1341" s="143"/>
      <c r="M1341" s="191" t="s">
        <v>188</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164</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164</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26"/>
    </row>
    <row r="1343" spans="1:53" x14ac:dyDescent="0.25">
      <c r="A1343" s="143" t="s">
        <v>74</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74</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75</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75</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165</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165</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166</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166</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167</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167</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168</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168</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169</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169</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170</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170</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171</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171</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189</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189</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190</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190</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174</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174</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175</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175</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176</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176</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177</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177</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178</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178</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179</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179</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180</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180</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181</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181</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77" t="s">
        <v>889</v>
      </c>
    </row>
    <row r="1364" spans="1:53" ht="12.75" customHeight="1" x14ac:dyDescent="0.25">
      <c r="A1364" s="149"/>
      <c r="B1364" s="160" t="s">
        <v>274</v>
      </c>
      <c r="C1364" s="161"/>
      <c r="D1364" s="161"/>
      <c r="E1364" s="162"/>
      <c r="F1364" s="60" t="s">
        <v>275</v>
      </c>
      <c r="G1364" s="83"/>
      <c r="H1364" s="84"/>
      <c r="I1364" s="84"/>
      <c r="L1364" s="615" t="s">
        <v>889</v>
      </c>
      <c r="M1364" s="616"/>
      <c r="N1364" s="60" t="s">
        <v>184</v>
      </c>
      <c r="O1364" s="83"/>
      <c r="P1364" s="83"/>
      <c r="Q1364" s="84"/>
      <c r="R1364" s="60" t="s">
        <v>185</v>
      </c>
      <c r="S1364" s="83"/>
      <c r="T1364" s="83"/>
      <c r="U1364" s="84"/>
      <c r="V1364" s="60" t="s">
        <v>186</v>
      </c>
      <c r="W1364" s="83"/>
      <c r="X1364" s="83"/>
      <c r="Y1364" s="84"/>
      <c r="Z1364" s="10" t="s">
        <v>187</v>
      </c>
      <c r="AA1364" s="60" t="s">
        <v>194</v>
      </c>
      <c r="AB1364" s="83"/>
      <c r="AC1364" s="84"/>
    </row>
    <row r="1365" spans="1:53" ht="26.25" x14ac:dyDescent="0.25">
      <c r="A1365" s="156" t="s">
        <v>183</v>
      </c>
      <c r="B1365" s="164" t="s">
        <v>184</v>
      </c>
      <c r="C1365" s="165" t="s">
        <v>185</v>
      </c>
      <c r="D1365" s="165" t="s">
        <v>186</v>
      </c>
      <c r="E1365" s="19" t="s">
        <v>187</v>
      </c>
      <c r="F1365" s="89" t="s">
        <v>184</v>
      </c>
      <c r="G1365" s="89" t="s">
        <v>185</v>
      </c>
      <c r="H1365" s="165" t="s">
        <v>186</v>
      </c>
      <c r="I1365" s="19" t="s">
        <v>187</v>
      </c>
      <c r="L1365" s="617"/>
      <c r="M1365" s="618"/>
      <c r="N1365" s="181" t="s">
        <v>195</v>
      </c>
      <c r="O1365" s="182" t="s">
        <v>196</v>
      </c>
      <c r="P1365" s="182" t="s">
        <v>197</v>
      </c>
      <c r="Q1365" s="183" t="s">
        <v>198</v>
      </c>
      <c r="R1365" s="181" t="s">
        <v>195</v>
      </c>
      <c r="S1365" s="182" t="s">
        <v>196</v>
      </c>
      <c r="T1365" s="182" t="s">
        <v>197</v>
      </c>
      <c r="U1365" s="183" t="s">
        <v>198</v>
      </c>
      <c r="V1365" s="181" t="s">
        <v>195</v>
      </c>
      <c r="W1365" s="182" t="s">
        <v>196</v>
      </c>
      <c r="X1365" s="182" t="s">
        <v>197</v>
      </c>
      <c r="Y1365" s="183" t="s">
        <v>198</v>
      </c>
      <c r="Z1365" s="184" t="s">
        <v>198</v>
      </c>
      <c r="AA1365" s="181" t="s">
        <v>184</v>
      </c>
      <c r="AB1365" s="182" t="s">
        <v>185</v>
      </c>
      <c r="AC1365" s="183" t="s">
        <v>186</v>
      </c>
    </row>
    <row r="1366" spans="1:53" x14ac:dyDescent="0.25">
      <c r="A1366" s="143" t="s">
        <v>159</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159</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161</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161</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22</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22</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14</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14</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162</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162</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188</v>
      </c>
      <c r="B1371" s="268">
        <v>2.9080514903172275E-2</v>
      </c>
      <c r="C1371" s="269">
        <v>0.17122918837336287</v>
      </c>
      <c r="D1371" s="154">
        <v>0</v>
      </c>
      <c r="E1371" s="155">
        <v>0.20030970327653513</v>
      </c>
      <c r="F1371" s="170">
        <v>13.653683614244505</v>
      </c>
      <c r="G1371" s="171">
        <v>80.394352416323187</v>
      </c>
      <c r="H1371" s="171">
        <v>0</v>
      </c>
      <c r="I1371" s="155">
        <v>94.048036030567687</v>
      </c>
      <c r="L1371" s="143"/>
      <c r="M1371" s="191" t="s">
        <v>188</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164</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164</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26"/>
    </row>
    <row r="1373" spans="1:53" x14ac:dyDescent="0.25">
      <c r="A1373" s="143" t="s">
        <v>74</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74</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75</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75</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165</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165</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166</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166</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167</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167</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168</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168</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169</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169</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170</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170</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171</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171</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189</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189</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190</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190</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174</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174</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175</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175</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176</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176</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177</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177</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178</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178</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179</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179</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180</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180</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181</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181</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308</v>
      </c>
    </row>
    <row r="1394" spans="1:53" ht="12.75" customHeight="1" x14ac:dyDescent="0.25">
      <c r="A1394" s="149"/>
      <c r="B1394" s="160" t="s">
        <v>274</v>
      </c>
      <c r="C1394" s="161"/>
      <c r="D1394" s="161"/>
      <c r="E1394" s="162"/>
      <c r="F1394" s="60" t="s">
        <v>275</v>
      </c>
      <c r="G1394" s="83"/>
      <c r="H1394" s="84"/>
      <c r="I1394" s="84"/>
      <c r="L1394" s="615" t="s">
        <v>308</v>
      </c>
      <c r="M1394" s="616"/>
      <c r="N1394" s="60" t="s">
        <v>184</v>
      </c>
      <c r="O1394" s="83"/>
      <c r="P1394" s="83"/>
      <c r="Q1394" s="84"/>
      <c r="R1394" s="60" t="s">
        <v>185</v>
      </c>
      <c r="S1394" s="83"/>
      <c r="T1394" s="83"/>
      <c r="U1394" s="84"/>
      <c r="V1394" s="60" t="s">
        <v>186</v>
      </c>
      <c r="W1394" s="83"/>
      <c r="X1394" s="83"/>
      <c r="Y1394" s="84"/>
      <c r="Z1394" s="10" t="s">
        <v>187</v>
      </c>
      <c r="AA1394" s="60" t="s">
        <v>194</v>
      </c>
      <c r="AB1394" s="83"/>
      <c r="AC1394" s="84"/>
    </row>
    <row r="1395" spans="1:53" ht="39.75" customHeight="1" x14ac:dyDescent="0.25">
      <c r="A1395" s="156" t="s">
        <v>183</v>
      </c>
      <c r="B1395" s="164" t="s">
        <v>184</v>
      </c>
      <c r="C1395" s="165" t="s">
        <v>185</v>
      </c>
      <c r="D1395" s="165" t="s">
        <v>186</v>
      </c>
      <c r="E1395" s="19" t="s">
        <v>187</v>
      </c>
      <c r="F1395" s="89" t="s">
        <v>184</v>
      </c>
      <c r="G1395" s="89" t="s">
        <v>185</v>
      </c>
      <c r="H1395" s="165" t="s">
        <v>186</v>
      </c>
      <c r="I1395" s="19" t="s">
        <v>187</v>
      </c>
      <c r="L1395" s="617"/>
      <c r="M1395" s="618"/>
      <c r="N1395" s="181" t="s">
        <v>195</v>
      </c>
      <c r="O1395" s="182" t="s">
        <v>199</v>
      </c>
      <c r="P1395" s="182" t="s">
        <v>200</v>
      </c>
      <c r="Q1395" s="183" t="s">
        <v>198</v>
      </c>
      <c r="R1395" s="181" t="s">
        <v>195</v>
      </c>
      <c r="S1395" s="182" t="s">
        <v>199</v>
      </c>
      <c r="T1395" s="182" t="s">
        <v>200</v>
      </c>
      <c r="U1395" s="183" t="s">
        <v>198</v>
      </c>
      <c r="V1395" s="181" t="s">
        <v>195</v>
      </c>
      <c r="W1395" s="182" t="s">
        <v>199</v>
      </c>
      <c r="X1395" s="182" t="s">
        <v>200</v>
      </c>
      <c r="Y1395" s="183" t="s">
        <v>198</v>
      </c>
      <c r="Z1395" s="184" t="s">
        <v>198</v>
      </c>
      <c r="AA1395" s="181" t="s">
        <v>184</v>
      </c>
      <c r="AB1395" s="182" t="s">
        <v>185</v>
      </c>
      <c r="AC1395" s="183" t="s">
        <v>186</v>
      </c>
    </row>
    <row r="1396" spans="1:53" x14ac:dyDescent="0.25">
      <c r="A1396" s="143" t="s">
        <v>159</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159</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161</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161</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22</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22</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14</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14</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162</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162</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188</v>
      </c>
      <c r="B1401" s="268">
        <v>7.9931908976911895E-3</v>
      </c>
      <c r="C1401" s="269">
        <v>0.12234859294127509</v>
      </c>
      <c r="D1401" s="154">
        <v>0</v>
      </c>
      <c r="E1401" s="155">
        <v>0.13034178383896627</v>
      </c>
      <c r="F1401" s="170">
        <v>3.7529080880692818</v>
      </c>
      <c r="G1401" s="171">
        <v>57.4442709914304</v>
      </c>
      <c r="H1401" s="171">
        <v>0</v>
      </c>
      <c r="I1401" s="155">
        <v>61.197179079499691</v>
      </c>
      <c r="L1401" s="143"/>
      <c r="M1401" s="191" t="s">
        <v>188</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164</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164</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26"/>
    </row>
    <row r="1403" spans="1:53" x14ac:dyDescent="0.25">
      <c r="A1403" s="143" t="s">
        <v>74</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74</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75</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75</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165</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165</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166</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166</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167</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167</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168</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168</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169</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169</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170</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170</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171</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171</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189</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189</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190</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190</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174</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174</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175</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175</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176</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176</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177</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177</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178</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178</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179</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179</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180</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180</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181</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181</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249</v>
      </c>
    </row>
    <row r="1424" spans="1:51" ht="12.75" customHeight="1" x14ac:dyDescent="0.25">
      <c r="A1424" s="149"/>
      <c r="B1424" s="160" t="s">
        <v>274</v>
      </c>
      <c r="C1424" s="161"/>
      <c r="D1424" s="161"/>
      <c r="E1424" s="162"/>
      <c r="F1424" s="60" t="s">
        <v>275</v>
      </c>
      <c r="G1424" s="83"/>
      <c r="H1424" s="84"/>
      <c r="I1424" s="84"/>
      <c r="L1424" s="615" t="s">
        <v>249</v>
      </c>
      <c r="M1424" s="616"/>
      <c r="N1424" s="60" t="s">
        <v>184</v>
      </c>
      <c r="O1424" s="83"/>
      <c r="P1424" s="83"/>
      <c r="Q1424" s="84"/>
      <c r="R1424" s="60" t="s">
        <v>185</v>
      </c>
      <c r="S1424" s="83"/>
      <c r="T1424" s="83"/>
      <c r="U1424" s="84"/>
      <c r="V1424" s="60" t="s">
        <v>186</v>
      </c>
      <c r="W1424" s="83"/>
      <c r="X1424" s="83"/>
      <c r="Y1424" s="84"/>
      <c r="Z1424" s="10" t="s">
        <v>187</v>
      </c>
      <c r="AA1424" s="60" t="s">
        <v>194</v>
      </c>
      <c r="AB1424" s="83"/>
      <c r="AC1424" s="84"/>
    </row>
    <row r="1425" spans="1:53" ht="26.25" x14ac:dyDescent="0.25">
      <c r="A1425" s="156" t="s">
        <v>183</v>
      </c>
      <c r="B1425" s="164" t="s">
        <v>184</v>
      </c>
      <c r="C1425" s="165" t="s">
        <v>185</v>
      </c>
      <c r="D1425" s="165" t="s">
        <v>186</v>
      </c>
      <c r="E1425" s="19" t="s">
        <v>187</v>
      </c>
      <c r="F1425" s="89" t="s">
        <v>184</v>
      </c>
      <c r="G1425" s="89" t="s">
        <v>185</v>
      </c>
      <c r="H1425" s="165" t="s">
        <v>186</v>
      </c>
      <c r="I1425" s="19" t="s">
        <v>187</v>
      </c>
      <c r="L1425" s="617"/>
      <c r="M1425" s="618"/>
      <c r="N1425" s="181" t="s">
        <v>195</v>
      </c>
      <c r="O1425" s="182" t="s">
        <v>201</v>
      </c>
      <c r="P1425" s="182" t="s">
        <v>202</v>
      </c>
      <c r="Q1425" s="183" t="s">
        <v>198</v>
      </c>
      <c r="R1425" s="181" t="s">
        <v>195</v>
      </c>
      <c r="S1425" s="182" t="s">
        <v>201</v>
      </c>
      <c r="T1425" s="182" t="s">
        <v>202</v>
      </c>
      <c r="U1425" s="183" t="s">
        <v>198</v>
      </c>
      <c r="V1425" s="181" t="s">
        <v>195</v>
      </c>
      <c r="W1425" s="182" t="s">
        <v>201</v>
      </c>
      <c r="X1425" s="182" t="s">
        <v>202</v>
      </c>
      <c r="Y1425" s="183" t="s">
        <v>198</v>
      </c>
      <c r="Z1425" s="184" t="s">
        <v>198</v>
      </c>
      <c r="AA1425" s="181" t="s">
        <v>184</v>
      </c>
      <c r="AB1425" s="182" t="s">
        <v>185</v>
      </c>
      <c r="AC1425" s="183" t="s">
        <v>186</v>
      </c>
    </row>
    <row r="1426" spans="1:53" x14ac:dyDescent="0.25">
      <c r="A1426" s="143" t="s">
        <v>159</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159</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161</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161</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22</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22</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14</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14</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162</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162</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188</v>
      </c>
      <c r="B1431" s="268">
        <v>2.9226398343619512E-2</v>
      </c>
      <c r="C1431" s="269">
        <v>0.16703126415735892</v>
      </c>
      <c r="D1431" s="154">
        <v>0</v>
      </c>
      <c r="E1431" s="155">
        <v>0.19625766250097842</v>
      </c>
      <c r="F1431" s="170">
        <v>13.722177805184941</v>
      </c>
      <c r="G1431" s="171">
        <v>78.423371872383754</v>
      </c>
      <c r="H1431" s="171">
        <v>0</v>
      </c>
      <c r="I1431" s="155">
        <v>92.145549677568695</v>
      </c>
      <c r="L1431" s="143"/>
      <c r="M1431" s="191" t="s">
        <v>188</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164</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164</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26"/>
    </row>
    <row r="1433" spans="1:53" x14ac:dyDescent="0.25">
      <c r="A1433" s="143" t="s">
        <v>74</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74</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75</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75</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165</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165</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166</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166</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167</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167</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168</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168</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169</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169</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170</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170</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171</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171</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189</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189</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190</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190</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174</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174</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175</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175</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176</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176</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177</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177</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178</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178</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179</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179</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180</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180</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181</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181</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250</v>
      </c>
    </row>
    <row r="1454" spans="1:51" ht="12.75" customHeight="1" x14ac:dyDescent="0.25">
      <c r="A1454" s="149"/>
      <c r="B1454" s="160" t="s">
        <v>274</v>
      </c>
      <c r="C1454" s="161"/>
      <c r="D1454" s="161"/>
      <c r="E1454" s="162"/>
      <c r="F1454" s="60" t="s">
        <v>275</v>
      </c>
      <c r="G1454" s="83"/>
      <c r="H1454" s="84"/>
      <c r="I1454" s="84"/>
      <c r="L1454" s="615" t="s">
        <v>250</v>
      </c>
      <c r="M1454" s="616"/>
      <c r="N1454" s="60" t="s">
        <v>184</v>
      </c>
      <c r="O1454" s="83"/>
      <c r="P1454" s="83"/>
      <c r="Q1454" s="84"/>
      <c r="R1454" s="60" t="s">
        <v>185</v>
      </c>
      <c r="S1454" s="83"/>
      <c r="T1454" s="83"/>
      <c r="U1454" s="84"/>
      <c r="V1454" s="60" t="s">
        <v>186</v>
      </c>
      <c r="W1454" s="83"/>
      <c r="X1454" s="83"/>
      <c r="Y1454" s="84"/>
      <c r="Z1454" s="10" t="s">
        <v>187</v>
      </c>
      <c r="AA1454" s="60" t="s">
        <v>194</v>
      </c>
      <c r="AB1454" s="83"/>
      <c r="AC1454" s="84"/>
    </row>
    <row r="1455" spans="1:51" ht="26.25" x14ac:dyDescent="0.25">
      <c r="A1455" s="156" t="s">
        <v>183</v>
      </c>
      <c r="B1455" s="164" t="s">
        <v>184</v>
      </c>
      <c r="C1455" s="165" t="s">
        <v>185</v>
      </c>
      <c r="D1455" s="165" t="s">
        <v>186</v>
      </c>
      <c r="E1455" s="19" t="s">
        <v>187</v>
      </c>
      <c r="F1455" s="89" t="s">
        <v>184</v>
      </c>
      <c r="G1455" s="89" t="s">
        <v>185</v>
      </c>
      <c r="H1455" s="165" t="s">
        <v>186</v>
      </c>
      <c r="I1455" s="19" t="s">
        <v>187</v>
      </c>
      <c r="L1455" s="617"/>
      <c r="M1455" s="618"/>
      <c r="N1455" s="181" t="s">
        <v>195</v>
      </c>
      <c r="O1455" s="182" t="s">
        <v>203</v>
      </c>
      <c r="P1455" s="182" t="s">
        <v>204</v>
      </c>
      <c r="Q1455" s="183" t="s">
        <v>198</v>
      </c>
      <c r="R1455" s="181" t="s">
        <v>195</v>
      </c>
      <c r="S1455" s="182" t="s">
        <v>203</v>
      </c>
      <c r="T1455" s="182" t="s">
        <v>204</v>
      </c>
      <c r="U1455" s="183" t="s">
        <v>198</v>
      </c>
      <c r="V1455" s="181" t="s">
        <v>195</v>
      </c>
      <c r="W1455" s="182" t="s">
        <v>203</v>
      </c>
      <c r="X1455" s="182" t="s">
        <v>204</v>
      </c>
      <c r="Y1455" s="183" t="s">
        <v>198</v>
      </c>
      <c r="Z1455" s="184" t="s">
        <v>198</v>
      </c>
      <c r="AA1455" s="181" t="s">
        <v>184</v>
      </c>
      <c r="AB1455" s="182" t="s">
        <v>185</v>
      </c>
      <c r="AC1455" s="183" t="s">
        <v>186</v>
      </c>
    </row>
    <row r="1456" spans="1:51" x14ac:dyDescent="0.25">
      <c r="A1456" s="143" t="s">
        <v>159</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159</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161</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161</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22</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22</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14</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14</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162</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162</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188</v>
      </c>
      <c r="B1461" s="268">
        <v>1.3362662572143883E-2</v>
      </c>
      <c r="C1461" s="269">
        <v>0.10995087958493477</v>
      </c>
      <c r="D1461" s="154">
        <v>0</v>
      </c>
      <c r="E1461" s="155">
        <v>0.12331354215707865</v>
      </c>
      <c r="F1461" s="170">
        <v>6.2739455477817758</v>
      </c>
      <c r="G1461" s="171">
        <v>51.623381771580355</v>
      </c>
      <c r="H1461" s="171">
        <v>0</v>
      </c>
      <c r="I1461" s="155">
        <v>57.897327319362134</v>
      </c>
      <c r="L1461" s="143"/>
      <c r="M1461" s="191" t="s">
        <v>188</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164</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164</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26"/>
    </row>
    <row r="1463" spans="1:53" x14ac:dyDescent="0.25">
      <c r="A1463" s="143" t="s">
        <v>74</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74</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75</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75</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165</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165</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166</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166</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167</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167</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168</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168</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169</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169</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170</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170</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171</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171</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189</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189</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190</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190</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174</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174</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175</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175</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176</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176</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177</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177</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178</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178</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179</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179</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180</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180</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181</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181</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251</v>
      </c>
    </row>
    <row r="1484" spans="1:51" ht="12.75" customHeight="1" x14ac:dyDescent="0.25">
      <c r="A1484" s="149"/>
      <c r="B1484" s="160" t="s">
        <v>274</v>
      </c>
      <c r="C1484" s="161"/>
      <c r="D1484" s="161"/>
      <c r="E1484" s="162"/>
      <c r="F1484" s="60" t="s">
        <v>275</v>
      </c>
      <c r="G1484" s="83"/>
      <c r="H1484" s="84"/>
      <c r="I1484" s="84"/>
      <c r="L1484" s="615" t="s">
        <v>251</v>
      </c>
      <c r="M1484" s="616"/>
      <c r="N1484" s="60" t="s">
        <v>184</v>
      </c>
      <c r="O1484" s="83"/>
      <c r="P1484" s="83"/>
      <c r="Q1484" s="84"/>
      <c r="R1484" s="60" t="s">
        <v>185</v>
      </c>
      <c r="S1484" s="83"/>
      <c r="T1484" s="83"/>
      <c r="U1484" s="84"/>
      <c r="V1484" s="60" t="s">
        <v>186</v>
      </c>
      <c r="W1484" s="83"/>
      <c r="X1484" s="83"/>
      <c r="Y1484" s="84"/>
      <c r="Z1484" s="10" t="s">
        <v>187</v>
      </c>
      <c r="AA1484" s="60" t="s">
        <v>194</v>
      </c>
      <c r="AB1484" s="83"/>
      <c r="AC1484" s="84"/>
    </row>
    <row r="1485" spans="1:51" ht="26.25" x14ac:dyDescent="0.25">
      <c r="A1485" s="156" t="s">
        <v>183</v>
      </c>
      <c r="B1485" s="164" t="s">
        <v>184</v>
      </c>
      <c r="C1485" s="165" t="s">
        <v>185</v>
      </c>
      <c r="D1485" s="165" t="s">
        <v>186</v>
      </c>
      <c r="E1485" s="19" t="s">
        <v>187</v>
      </c>
      <c r="F1485" s="89" t="s">
        <v>184</v>
      </c>
      <c r="G1485" s="89" t="s">
        <v>185</v>
      </c>
      <c r="H1485" s="165" t="s">
        <v>186</v>
      </c>
      <c r="I1485" s="19" t="s">
        <v>187</v>
      </c>
      <c r="L1485" s="617"/>
      <c r="M1485" s="618"/>
      <c r="N1485" s="181" t="s">
        <v>195</v>
      </c>
      <c r="O1485" s="182" t="s">
        <v>205</v>
      </c>
      <c r="P1485" s="182" t="s">
        <v>206</v>
      </c>
      <c r="Q1485" s="183" t="s">
        <v>198</v>
      </c>
      <c r="R1485" s="181" t="s">
        <v>195</v>
      </c>
      <c r="S1485" s="182" t="s">
        <v>205</v>
      </c>
      <c r="T1485" s="182" t="s">
        <v>206</v>
      </c>
      <c r="U1485" s="183" t="s">
        <v>198</v>
      </c>
      <c r="V1485" s="181" t="s">
        <v>195</v>
      </c>
      <c r="W1485" s="182" t="s">
        <v>205</v>
      </c>
      <c r="X1485" s="182" t="s">
        <v>206</v>
      </c>
      <c r="Y1485" s="183" t="s">
        <v>198</v>
      </c>
      <c r="Z1485" s="184" t="s">
        <v>198</v>
      </c>
      <c r="AA1485" s="181" t="s">
        <v>184</v>
      </c>
      <c r="AB1485" s="182" t="s">
        <v>185</v>
      </c>
      <c r="AC1485" s="183" t="s">
        <v>186</v>
      </c>
    </row>
    <row r="1486" spans="1:51" x14ac:dyDescent="0.25">
      <c r="A1486" s="143" t="s">
        <v>159</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159</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161</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161</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22</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22</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14</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14</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162</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162</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188</v>
      </c>
      <c r="B1491" s="268">
        <v>1.305966202920986E-2</v>
      </c>
      <c r="C1491" s="269">
        <v>0.10511777845535288</v>
      </c>
      <c r="D1491" s="154">
        <v>0</v>
      </c>
      <c r="E1491" s="155">
        <v>0.11817744048456273</v>
      </c>
      <c r="F1491" s="170">
        <v>6.1316828140598849</v>
      </c>
      <c r="G1491" s="171">
        <v>49.35417732596855</v>
      </c>
      <c r="H1491" s="171">
        <v>0</v>
      </c>
      <c r="I1491" s="155">
        <v>55.485860140028436</v>
      </c>
      <c r="L1491" s="143"/>
      <c r="M1491" s="191" t="s">
        <v>188</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164</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164</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26"/>
    </row>
    <row r="1493" spans="1:53" x14ac:dyDescent="0.25">
      <c r="A1493" s="143" t="s">
        <v>74</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74</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75</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75</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165</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165</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166</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166</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167</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167</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168</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168</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169</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169</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170</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170</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171</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171</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189</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189</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190</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190</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174</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174</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175</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175</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176</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176</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177</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177</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178</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178</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179</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179</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180</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180</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181</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181</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252</v>
      </c>
    </row>
    <row r="1514" spans="1:52" ht="12.75" customHeight="1" x14ac:dyDescent="0.25">
      <c r="A1514" s="149"/>
      <c r="B1514" s="160" t="s">
        <v>274</v>
      </c>
      <c r="C1514" s="161"/>
      <c r="D1514" s="161"/>
      <c r="E1514" s="162"/>
      <c r="F1514" s="60" t="s">
        <v>275</v>
      </c>
      <c r="G1514" s="83"/>
      <c r="H1514" s="84"/>
      <c r="I1514" s="84"/>
      <c r="L1514" s="615" t="s">
        <v>252</v>
      </c>
      <c r="M1514" s="616"/>
      <c r="N1514" s="60" t="s">
        <v>184</v>
      </c>
      <c r="O1514" s="83"/>
      <c r="P1514" s="83"/>
      <c r="Q1514" s="84"/>
      <c r="R1514" s="60" t="s">
        <v>185</v>
      </c>
      <c r="S1514" s="83"/>
      <c r="T1514" s="83"/>
      <c r="U1514" s="84"/>
      <c r="V1514" s="60" t="s">
        <v>186</v>
      </c>
      <c r="W1514" s="83"/>
      <c r="X1514" s="83"/>
      <c r="Y1514" s="84"/>
      <c r="Z1514" s="10" t="s">
        <v>187</v>
      </c>
      <c r="AA1514" s="60" t="s">
        <v>194</v>
      </c>
      <c r="AB1514" s="83"/>
      <c r="AC1514" s="84"/>
    </row>
    <row r="1515" spans="1:52" ht="26.25" x14ac:dyDescent="0.25">
      <c r="A1515" s="156" t="s">
        <v>183</v>
      </c>
      <c r="B1515" s="164" t="s">
        <v>184</v>
      </c>
      <c r="C1515" s="165" t="s">
        <v>185</v>
      </c>
      <c r="D1515" s="165" t="s">
        <v>186</v>
      </c>
      <c r="E1515" s="19" t="s">
        <v>187</v>
      </c>
      <c r="F1515" s="89" t="s">
        <v>184</v>
      </c>
      <c r="G1515" s="89" t="s">
        <v>185</v>
      </c>
      <c r="H1515" s="165" t="s">
        <v>186</v>
      </c>
      <c r="I1515" s="19" t="s">
        <v>187</v>
      </c>
      <c r="L1515" s="617"/>
      <c r="M1515" s="618"/>
      <c r="N1515" s="181" t="s">
        <v>195</v>
      </c>
      <c r="O1515" s="182" t="s">
        <v>207</v>
      </c>
      <c r="P1515" s="182" t="s">
        <v>208</v>
      </c>
      <c r="Q1515" s="183" t="s">
        <v>198</v>
      </c>
      <c r="R1515" s="181" t="s">
        <v>195</v>
      </c>
      <c r="S1515" s="182" t="s">
        <v>207</v>
      </c>
      <c r="T1515" s="182" t="s">
        <v>208</v>
      </c>
      <c r="U1515" s="183" t="s">
        <v>198</v>
      </c>
      <c r="V1515" s="181" t="s">
        <v>195</v>
      </c>
      <c r="W1515" s="182" t="s">
        <v>207</v>
      </c>
      <c r="X1515" s="182" t="s">
        <v>208</v>
      </c>
      <c r="Y1515" s="183" t="s">
        <v>198</v>
      </c>
      <c r="Z1515" s="184" t="s">
        <v>198</v>
      </c>
      <c r="AA1515" s="181" t="s">
        <v>184</v>
      </c>
      <c r="AB1515" s="182" t="s">
        <v>185</v>
      </c>
      <c r="AC1515" s="183" t="s">
        <v>186</v>
      </c>
    </row>
    <row r="1516" spans="1:52" x14ac:dyDescent="0.25">
      <c r="A1516" s="143" t="s">
        <v>159</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159</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161</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161</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22</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22</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14</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14</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162</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162</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188</v>
      </c>
      <c r="B1521" s="268">
        <v>1.8484671679970519E-2</v>
      </c>
      <c r="C1521" s="269">
        <v>0.10890352384322559</v>
      </c>
      <c r="D1521" s="154">
        <v>0</v>
      </c>
      <c r="E1521" s="155">
        <v>0.12738819552319611</v>
      </c>
      <c r="F1521" s="170">
        <v>8.6787960829390745</v>
      </c>
      <c r="G1521" s="171">
        <v>51.131634497624781</v>
      </c>
      <c r="H1521" s="171">
        <v>0</v>
      </c>
      <c r="I1521" s="155">
        <v>59.810430580563853</v>
      </c>
      <c r="L1521" s="143"/>
      <c r="M1521" s="191" t="s">
        <v>188</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164</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164</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26"/>
    </row>
    <row r="1523" spans="1:53" x14ac:dyDescent="0.25">
      <c r="A1523" s="143" t="s">
        <v>74</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74</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75</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75</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165</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165</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166</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166</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167</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167</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168</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168</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169</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169</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170</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170</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171</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171</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189</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189</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190</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190</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174</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174</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175</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175</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176</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176</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177</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177</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178</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178</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179</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179</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180</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180</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181</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181</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253</v>
      </c>
    </row>
    <row r="1544" spans="1:53" ht="12.75" customHeight="1" x14ac:dyDescent="0.25">
      <c r="A1544" s="149"/>
      <c r="B1544" s="160" t="s">
        <v>274</v>
      </c>
      <c r="C1544" s="161"/>
      <c r="D1544" s="161"/>
      <c r="E1544" s="162"/>
      <c r="F1544" s="60" t="s">
        <v>275</v>
      </c>
      <c r="G1544" s="83"/>
      <c r="H1544" s="84"/>
      <c r="I1544" s="84"/>
      <c r="L1544" s="615" t="s">
        <v>253</v>
      </c>
      <c r="M1544" s="616"/>
      <c r="N1544" s="60" t="s">
        <v>184</v>
      </c>
      <c r="O1544" s="83"/>
      <c r="P1544" s="83"/>
      <c r="Q1544" s="84"/>
      <c r="R1544" s="60" t="s">
        <v>185</v>
      </c>
      <c r="S1544" s="83"/>
      <c r="T1544" s="83"/>
      <c r="U1544" s="84"/>
      <c r="V1544" s="60" t="s">
        <v>186</v>
      </c>
      <c r="W1544" s="83"/>
      <c r="X1544" s="83"/>
      <c r="Y1544" s="84"/>
      <c r="Z1544" s="10" t="s">
        <v>187</v>
      </c>
      <c r="AA1544" s="60" t="s">
        <v>194</v>
      </c>
      <c r="AB1544" s="83"/>
      <c r="AC1544" s="84"/>
    </row>
    <row r="1545" spans="1:53" ht="26.25" x14ac:dyDescent="0.25">
      <c r="A1545" s="156" t="s">
        <v>183</v>
      </c>
      <c r="B1545" s="164" t="s">
        <v>184</v>
      </c>
      <c r="C1545" s="165" t="s">
        <v>185</v>
      </c>
      <c r="D1545" s="165" t="s">
        <v>186</v>
      </c>
      <c r="E1545" s="19" t="s">
        <v>187</v>
      </c>
      <c r="F1545" s="89" t="s">
        <v>184</v>
      </c>
      <c r="G1545" s="89" t="s">
        <v>185</v>
      </c>
      <c r="H1545" s="165" t="s">
        <v>186</v>
      </c>
      <c r="I1545" s="19" t="s">
        <v>187</v>
      </c>
      <c r="L1545" s="617"/>
      <c r="M1545" s="618"/>
      <c r="N1545" s="181" t="s">
        <v>195</v>
      </c>
      <c r="O1545" s="182" t="s">
        <v>209</v>
      </c>
      <c r="P1545" s="182" t="s">
        <v>210</v>
      </c>
      <c r="Q1545" s="183" t="s">
        <v>198</v>
      </c>
      <c r="R1545" s="181" t="s">
        <v>195</v>
      </c>
      <c r="S1545" s="182" t="s">
        <v>209</v>
      </c>
      <c r="T1545" s="182" t="s">
        <v>210</v>
      </c>
      <c r="U1545" s="183" t="s">
        <v>198</v>
      </c>
      <c r="V1545" s="181" t="s">
        <v>195</v>
      </c>
      <c r="W1545" s="182" t="s">
        <v>209</v>
      </c>
      <c r="X1545" s="182" t="s">
        <v>210</v>
      </c>
      <c r="Y1545" s="183" t="s">
        <v>198</v>
      </c>
      <c r="Z1545" s="184" t="s">
        <v>198</v>
      </c>
      <c r="AA1545" s="181" t="s">
        <v>184</v>
      </c>
      <c r="AB1545" s="182" t="s">
        <v>185</v>
      </c>
      <c r="AC1545" s="183" t="s">
        <v>186</v>
      </c>
    </row>
    <row r="1546" spans="1:53" x14ac:dyDescent="0.25">
      <c r="A1546" s="143" t="s">
        <v>159</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159</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161</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161</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22</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22</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14</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14</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162</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162</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188</v>
      </c>
      <c r="B1551" s="268">
        <v>1.9482308719174918E-2</v>
      </c>
      <c r="C1551" s="269">
        <v>0.1367249695873804</v>
      </c>
      <c r="D1551" s="154">
        <v>0</v>
      </c>
      <c r="E1551" s="155">
        <v>0.15620727830655531</v>
      </c>
      <c r="F1551" s="170">
        <v>7.566293718809832</v>
      </c>
      <c r="G1551" s="171">
        <v>53.099521904982574</v>
      </c>
      <c r="H1551" s="171">
        <v>0</v>
      </c>
      <c r="I1551" s="155">
        <v>60.665815623792405</v>
      </c>
      <c r="L1551" s="143"/>
      <c r="M1551" s="191" t="s">
        <v>188</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164</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164</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26"/>
    </row>
    <row r="1553" spans="1:29" x14ac:dyDescent="0.25">
      <c r="A1553" s="143" t="s">
        <v>74</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74</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75</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75</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165</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165</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166</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166</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167</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167</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168</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168</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169</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169</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170</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170</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171</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171</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189</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189</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190</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190</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174</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174</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175</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175</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176</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176</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177</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177</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178</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178</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179</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179</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180</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180</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181</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181</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254</v>
      </c>
    </row>
    <row r="1574" spans="1:53" ht="12.75" customHeight="1" x14ac:dyDescent="0.25">
      <c r="A1574" s="149"/>
      <c r="B1574" s="160" t="s">
        <v>274</v>
      </c>
      <c r="C1574" s="161"/>
      <c r="D1574" s="161"/>
      <c r="E1574" s="162"/>
      <c r="F1574" s="60" t="s">
        <v>275</v>
      </c>
      <c r="G1574" s="83"/>
      <c r="H1574" s="84"/>
      <c r="I1574" s="84"/>
      <c r="L1574" s="615" t="s">
        <v>254</v>
      </c>
      <c r="M1574" s="616"/>
      <c r="N1574" s="60" t="s">
        <v>184</v>
      </c>
      <c r="O1574" s="83"/>
      <c r="P1574" s="83"/>
      <c r="Q1574" s="84"/>
      <c r="R1574" s="60" t="s">
        <v>185</v>
      </c>
      <c r="S1574" s="83"/>
      <c r="T1574" s="83"/>
      <c r="U1574" s="84"/>
      <c r="V1574" s="60" t="s">
        <v>186</v>
      </c>
      <c r="W1574" s="83"/>
      <c r="X1574" s="83"/>
      <c r="Y1574" s="84"/>
      <c r="Z1574" s="10" t="s">
        <v>187</v>
      </c>
      <c r="AA1574" s="60" t="s">
        <v>194</v>
      </c>
      <c r="AB1574" s="83"/>
      <c r="AC1574" s="84"/>
    </row>
    <row r="1575" spans="1:53" ht="26.25" x14ac:dyDescent="0.25">
      <c r="A1575" s="156" t="s">
        <v>183</v>
      </c>
      <c r="B1575" s="164" t="s">
        <v>184</v>
      </c>
      <c r="C1575" s="165" t="s">
        <v>185</v>
      </c>
      <c r="D1575" s="165" t="s">
        <v>186</v>
      </c>
      <c r="E1575" s="19" t="s">
        <v>187</v>
      </c>
      <c r="F1575" s="89" t="s">
        <v>184</v>
      </c>
      <c r="G1575" s="89" t="s">
        <v>185</v>
      </c>
      <c r="H1575" s="165" t="s">
        <v>186</v>
      </c>
      <c r="I1575" s="19" t="s">
        <v>187</v>
      </c>
      <c r="L1575" s="617"/>
      <c r="M1575" s="618"/>
      <c r="N1575" s="181" t="s">
        <v>195</v>
      </c>
      <c r="O1575" s="182" t="s">
        <v>211</v>
      </c>
      <c r="P1575" s="182" t="s">
        <v>212</v>
      </c>
      <c r="Q1575" s="183" t="s">
        <v>198</v>
      </c>
      <c r="R1575" s="181" t="s">
        <v>195</v>
      </c>
      <c r="S1575" s="182" t="s">
        <v>211</v>
      </c>
      <c r="T1575" s="182" t="s">
        <v>212</v>
      </c>
      <c r="U1575" s="183" t="s">
        <v>198</v>
      </c>
      <c r="V1575" s="181" t="s">
        <v>195</v>
      </c>
      <c r="W1575" s="182" t="s">
        <v>211</v>
      </c>
      <c r="X1575" s="182" t="s">
        <v>212</v>
      </c>
      <c r="Y1575" s="183" t="s">
        <v>198</v>
      </c>
      <c r="Z1575" s="184" t="s">
        <v>198</v>
      </c>
      <c r="AA1575" s="181" t="s">
        <v>184</v>
      </c>
      <c r="AB1575" s="182" t="s">
        <v>185</v>
      </c>
      <c r="AC1575" s="183" t="s">
        <v>186</v>
      </c>
    </row>
    <row r="1576" spans="1:53" x14ac:dyDescent="0.25">
      <c r="A1576" s="143" t="s">
        <v>159</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159</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28"/>
      <c r="AF1576" s="154"/>
      <c r="AI1576" s="273"/>
    </row>
    <row r="1577" spans="1:53" x14ac:dyDescent="0.25">
      <c r="A1577" s="143" t="s">
        <v>161</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161</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28"/>
      <c r="AF1577" s="154"/>
      <c r="AI1577" s="273"/>
    </row>
    <row r="1578" spans="1:53" x14ac:dyDescent="0.25">
      <c r="A1578" s="143" t="s">
        <v>22</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22</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28"/>
      <c r="AF1578" s="154"/>
      <c r="AI1578" s="273"/>
    </row>
    <row r="1579" spans="1:53" x14ac:dyDescent="0.25">
      <c r="A1579" s="143" t="s">
        <v>14</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14</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28"/>
      <c r="AF1579" s="154"/>
      <c r="AI1579" s="273"/>
      <c r="AZ1579" s="159"/>
    </row>
    <row r="1580" spans="1:53" x14ac:dyDescent="0.25">
      <c r="A1580" s="143" t="s">
        <v>162</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162</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28"/>
      <c r="AF1580" s="154"/>
      <c r="AI1580" s="273"/>
      <c r="AX1580" s="159"/>
    </row>
    <row r="1581" spans="1:53" x14ac:dyDescent="0.25">
      <c r="A1581" s="143" t="s">
        <v>188</v>
      </c>
      <c r="B1581" s="268">
        <v>0.61638726359954121</v>
      </c>
      <c r="C1581" s="269">
        <v>0.19979898531639428</v>
      </c>
      <c r="D1581" s="154">
        <v>0</v>
      </c>
      <c r="E1581" s="155">
        <v>0.8161862489159355</v>
      </c>
      <c r="F1581" s="170">
        <v>239.38472324573144</v>
      </c>
      <c r="G1581" s="171">
        <v>77.595413840051009</v>
      </c>
      <c r="H1581" s="171">
        <v>0</v>
      </c>
      <c r="I1581" s="155">
        <v>316.98013708578247</v>
      </c>
      <c r="L1581" s="143"/>
      <c r="M1581" s="191" t="s">
        <v>188</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28"/>
      <c r="AF1581" s="42"/>
      <c r="AI1581" s="273"/>
      <c r="BA1581" s="159"/>
    </row>
    <row r="1582" spans="1:53" x14ac:dyDescent="0.25">
      <c r="A1582" s="143" t="s">
        <v>164</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164</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3"/>
      <c r="AV1582" s="426"/>
    </row>
    <row r="1583" spans="1:53" x14ac:dyDescent="0.25">
      <c r="A1583" s="143" t="s">
        <v>74</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74</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27"/>
      <c r="AF1583" s="42"/>
      <c r="AI1583" s="273"/>
    </row>
    <row r="1584" spans="1:53" x14ac:dyDescent="0.25">
      <c r="A1584" s="143" t="s">
        <v>75</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75</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27"/>
      <c r="AF1584" s="42"/>
      <c r="AI1584" s="273"/>
    </row>
    <row r="1585" spans="1:35" x14ac:dyDescent="0.25">
      <c r="A1585" s="143" t="s">
        <v>165</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165</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29"/>
      <c r="AF1585" s="154"/>
      <c r="AI1585" s="273"/>
    </row>
    <row r="1586" spans="1:35" x14ac:dyDescent="0.25">
      <c r="A1586" s="143" t="s">
        <v>166</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166</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27"/>
      <c r="AF1586" s="42"/>
      <c r="AI1586" s="273"/>
    </row>
    <row r="1587" spans="1:35" x14ac:dyDescent="0.25">
      <c r="A1587" s="143" t="s">
        <v>167</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167</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27"/>
      <c r="AF1587" s="42"/>
      <c r="AI1587" s="273"/>
    </row>
    <row r="1588" spans="1:35" x14ac:dyDescent="0.25">
      <c r="A1588" s="143" t="s">
        <v>168</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168</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27"/>
      <c r="AF1588" s="42"/>
      <c r="AI1588" s="273"/>
    </row>
    <row r="1589" spans="1:35" x14ac:dyDescent="0.25">
      <c r="A1589" s="143" t="s">
        <v>169</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169</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27"/>
      <c r="AF1589" s="42"/>
      <c r="AI1589" s="273"/>
    </row>
    <row r="1590" spans="1:35" x14ac:dyDescent="0.25">
      <c r="A1590" s="143" t="s">
        <v>170</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170</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27"/>
      <c r="AF1590" s="42"/>
      <c r="AI1590" s="273"/>
    </row>
    <row r="1591" spans="1:35" x14ac:dyDescent="0.25">
      <c r="A1591" s="143" t="s">
        <v>171</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171</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27"/>
      <c r="AF1591" s="42"/>
      <c r="AI1591" s="273"/>
    </row>
    <row r="1592" spans="1:35" x14ac:dyDescent="0.25">
      <c r="A1592" s="143" t="s">
        <v>189</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189</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27"/>
      <c r="AF1592" s="42"/>
      <c r="AI1592" s="273"/>
    </row>
    <row r="1593" spans="1:35" x14ac:dyDescent="0.25">
      <c r="A1593" s="143" t="s">
        <v>190</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190</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27"/>
      <c r="AF1593" s="42"/>
      <c r="AI1593" s="273"/>
    </row>
    <row r="1594" spans="1:35" ht="11.25" customHeight="1" x14ac:dyDescent="0.25">
      <c r="A1594" s="143" t="s">
        <v>174</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174</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27"/>
      <c r="AF1594" s="42"/>
      <c r="AI1594" s="273"/>
    </row>
    <row r="1595" spans="1:35" x14ac:dyDescent="0.25">
      <c r="A1595" s="143" t="s">
        <v>175</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175</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3"/>
    </row>
    <row r="1596" spans="1:35" x14ac:dyDescent="0.25">
      <c r="A1596" s="143" t="s">
        <v>176</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176</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3"/>
    </row>
    <row r="1597" spans="1:35" x14ac:dyDescent="0.25">
      <c r="A1597" s="143" t="s">
        <v>177</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177</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3"/>
    </row>
    <row r="1598" spans="1:35" x14ac:dyDescent="0.25">
      <c r="A1598" s="143" t="s">
        <v>178</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178</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3"/>
    </row>
    <row r="1599" spans="1:35" x14ac:dyDescent="0.25">
      <c r="A1599" s="143" t="s">
        <v>179</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179</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3"/>
    </row>
    <row r="1600" spans="1:35" x14ac:dyDescent="0.25">
      <c r="A1600" s="143" t="s">
        <v>180</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180</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3"/>
    </row>
    <row r="1601" spans="1:53" x14ac:dyDescent="0.25">
      <c r="A1601" s="156" t="s">
        <v>181</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181</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3"/>
      <c r="AY1601" s="159"/>
    </row>
    <row r="1603" spans="1:53" ht="12.75" customHeight="1" x14ac:dyDescent="0.25">
      <c r="A1603" s="77" t="s">
        <v>255</v>
      </c>
    </row>
    <row r="1604" spans="1:53" ht="12.75" customHeight="1" x14ac:dyDescent="0.25">
      <c r="A1604" s="149"/>
      <c r="B1604" s="160" t="s">
        <v>274</v>
      </c>
      <c r="C1604" s="161"/>
      <c r="D1604" s="161"/>
      <c r="E1604" s="162"/>
      <c r="F1604" s="60" t="s">
        <v>275</v>
      </c>
      <c r="G1604" s="83"/>
      <c r="H1604" s="84"/>
      <c r="I1604" s="84"/>
      <c r="L1604" s="615" t="s">
        <v>255</v>
      </c>
      <c r="M1604" s="616"/>
      <c r="N1604" s="60" t="s">
        <v>184</v>
      </c>
      <c r="O1604" s="83"/>
      <c r="P1604" s="83"/>
      <c r="Q1604" s="84"/>
      <c r="R1604" s="60" t="s">
        <v>185</v>
      </c>
      <c r="S1604" s="83"/>
      <c r="T1604" s="83"/>
      <c r="U1604" s="84"/>
      <c r="V1604" s="60" t="s">
        <v>186</v>
      </c>
      <c r="W1604" s="83"/>
      <c r="X1604" s="83"/>
      <c r="Y1604" s="84"/>
      <c r="Z1604" s="10" t="s">
        <v>187</v>
      </c>
      <c r="AA1604" s="60" t="s">
        <v>194</v>
      </c>
      <c r="AB1604" s="83"/>
      <c r="AC1604" s="84"/>
    </row>
    <row r="1605" spans="1:53" ht="26.25" x14ac:dyDescent="0.25">
      <c r="A1605" s="156" t="s">
        <v>183</v>
      </c>
      <c r="B1605" s="164" t="s">
        <v>184</v>
      </c>
      <c r="C1605" s="165" t="s">
        <v>185</v>
      </c>
      <c r="D1605" s="165" t="s">
        <v>186</v>
      </c>
      <c r="E1605" s="19" t="s">
        <v>187</v>
      </c>
      <c r="F1605" s="89" t="s">
        <v>184</v>
      </c>
      <c r="G1605" s="89" t="s">
        <v>185</v>
      </c>
      <c r="H1605" s="165" t="s">
        <v>186</v>
      </c>
      <c r="I1605" s="19" t="s">
        <v>187</v>
      </c>
      <c r="L1605" s="617"/>
      <c r="M1605" s="618"/>
      <c r="N1605" s="181" t="s">
        <v>195</v>
      </c>
      <c r="O1605" s="182" t="s">
        <v>213</v>
      </c>
      <c r="P1605" s="182" t="s">
        <v>214</v>
      </c>
      <c r="Q1605" s="183" t="s">
        <v>198</v>
      </c>
      <c r="R1605" s="181" t="s">
        <v>195</v>
      </c>
      <c r="S1605" s="182" t="s">
        <v>213</v>
      </c>
      <c r="T1605" s="182" t="s">
        <v>214</v>
      </c>
      <c r="U1605" s="183" t="s">
        <v>198</v>
      </c>
      <c r="V1605" s="181" t="s">
        <v>195</v>
      </c>
      <c r="W1605" s="182" t="s">
        <v>213</v>
      </c>
      <c r="X1605" s="182" t="s">
        <v>214</v>
      </c>
      <c r="Y1605" s="183" t="s">
        <v>198</v>
      </c>
      <c r="Z1605" s="184" t="s">
        <v>198</v>
      </c>
      <c r="AA1605" s="181" t="s">
        <v>184</v>
      </c>
      <c r="AB1605" s="182" t="s">
        <v>185</v>
      </c>
      <c r="AC1605" s="183" t="s">
        <v>186</v>
      </c>
    </row>
    <row r="1606" spans="1:53" x14ac:dyDescent="0.25">
      <c r="A1606" s="143" t="s">
        <v>159</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159</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161</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161</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22</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22</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14</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14</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162</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162</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188</v>
      </c>
      <c r="B1611" s="268">
        <v>1.4532029642775175E-2</v>
      </c>
      <c r="C1611" s="269">
        <v>0.1955108759368917</v>
      </c>
      <c r="D1611" s="154">
        <v>0</v>
      </c>
      <c r="E1611" s="155">
        <v>0.21004290557966687</v>
      </c>
      <c r="F1611" s="170">
        <v>6.3523794591463192</v>
      </c>
      <c r="G1611" s="171">
        <v>85.463579614887067</v>
      </c>
      <c r="H1611" s="171">
        <v>0</v>
      </c>
      <c r="I1611" s="155">
        <v>91.815959074033387</v>
      </c>
      <c r="L1611" s="143"/>
      <c r="M1611" s="191" t="s">
        <v>188</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164</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164</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26"/>
    </row>
    <row r="1613" spans="1:53" x14ac:dyDescent="0.25">
      <c r="A1613" s="143" t="s">
        <v>74</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74</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75</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75</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165</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165</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166</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166</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167</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167</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168</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168</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169</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169</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170</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170</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171</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171</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189</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189</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190</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190</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174</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174</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175</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175</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176</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176</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177</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177</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178</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178</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179</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179</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180</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180</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181</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181</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256</v>
      </c>
    </row>
    <row r="1634" spans="1:53" ht="12.75" customHeight="1" x14ac:dyDescent="0.25">
      <c r="A1634" s="149"/>
      <c r="B1634" s="160" t="s">
        <v>274</v>
      </c>
      <c r="C1634" s="161"/>
      <c r="D1634" s="161"/>
      <c r="E1634" s="162"/>
      <c r="F1634" s="60" t="s">
        <v>275</v>
      </c>
      <c r="G1634" s="83"/>
      <c r="H1634" s="84"/>
      <c r="I1634" s="84"/>
      <c r="L1634" s="615" t="s">
        <v>256</v>
      </c>
      <c r="M1634" s="616"/>
      <c r="N1634" s="60" t="s">
        <v>184</v>
      </c>
      <c r="O1634" s="83"/>
      <c r="P1634" s="83"/>
      <c r="Q1634" s="84"/>
      <c r="R1634" s="60" t="s">
        <v>185</v>
      </c>
      <c r="S1634" s="83"/>
      <c r="T1634" s="83"/>
      <c r="U1634" s="84"/>
      <c r="V1634" s="60" t="s">
        <v>186</v>
      </c>
      <c r="W1634" s="83"/>
      <c r="X1634" s="83"/>
      <c r="Y1634" s="84"/>
      <c r="Z1634" s="10" t="s">
        <v>187</v>
      </c>
      <c r="AA1634" s="60" t="s">
        <v>194</v>
      </c>
      <c r="AB1634" s="83"/>
      <c r="AC1634" s="84"/>
    </row>
    <row r="1635" spans="1:53" ht="26.25" x14ac:dyDescent="0.25">
      <c r="A1635" s="156" t="s">
        <v>183</v>
      </c>
      <c r="B1635" s="164" t="s">
        <v>184</v>
      </c>
      <c r="C1635" s="165" t="s">
        <v>185</v>
      </c>
      <c r="D1635" s="165" t="s">
        <v>186</v>
      </c>
      <c r="E1635" s="19" t="s">
        <v>187</v>
      </c>
      <c r="F1635" s="89" t="s">
        <v>184</v>
      </c>
      <c r="G1635" s="89" t="s">
        <v>185</v>
      </c>
      <c r="H1635" s="165" t="s">
        <v>186</v>
      </c>
      <c r="I1635" s="19" t="s">
        <v>187</v>
      </c>
      <c r="L1635" s="617"/>
      <c r="M1635" s="618"/>
      <c r="N1635" s="181" t="s">
        <v>195</v>
      </c>
      <c r="O1635" s="182" t="s">
        <v>213</v>
      </c>
      <c r="P1635" s="182" t="s">
        <v>214</v>
      </c>
      <c r="Q1635" s="183" t="s">
        <v>198</v>
      </c>
      <c r="R1635" s="181" t="s">
        <v>195</v>
      </c>
      <c r="S1635" s="182" t="s">
        <v>213</v>
      </c>
      <c r="T1635" s="182" t="s">
        <v>214</v>
      </c>
      <c r="U1635" s="183" t="s">
        <v>198</v>
      </c>
      <c r="V1635" s="181" t="s">
        <v>195</v>
      </c>
      <c r="W1635" s="182" t="s">
        <v>213</v>
      </c>
      <c r="X1635" s="182" t="s">
        <v>214</v>
      </c>
      <c r="Y1635" s="183" t="s">
        <v>198</v>
      </c>
      <c r="Z1635" s="184" t="s">
        <v>198</v>
      </c>
      <c r="AA1635" s="181" t="s">
        <v>184</v>
      </c>
      <c r="AB1635" s="182" t="s">
        <v>185</v>
      </c>
      <c r="AC1635" s="183" t="s">
        <v>186</v>
      </c>
    </row>
    <row r="1636" spans="1:53" x14ac:dyDescent="0.25">
      <c r="A1636" s="143" t="s">
        <v>159</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159</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161</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161</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22</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22</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14</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14</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162</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162</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188</v>
      </c>
      <c r="B1641" s="268">
        <v>1.4402356708087299E-2</v>
      </c>
      <c r="C1641" s="269">
        <v>0.26596481794362203</v>
      </c>
      <c r="D1641" s="154">
        <v>0</v>
      </c>
      <c r="E1641" s="155">
        <v>0.28036717465170935</v>
      </c>
      <c r="F1641" s="170">
        <v>6.2956955886225607</v>
      </c>
      <c r="G1641" s="171">
        <v>116.26107900217646</v>
      </c>
      <c r="H1641" s="171">
        <v>0</v>
      </c>
      <c r="I1641" s="155">
        <v>122.55677459079904</v>
      </c>
      <c r="L1641" s="143"/>
      <c r="M1641" s="191" t="s">
        <v>188</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164</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164</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26"/>
    </row>
    <row r="1643" spans="1:53" x14ac:dyDescent="0.25">
      <c r="A1643" s="143" t="s">
        <v>74</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74</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75</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75</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165</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165</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166</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166</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167</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167</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168</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168</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169</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169</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170</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170</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171</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171</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189</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189</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190</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190</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174</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174</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175</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175</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176</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176</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177</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177</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178</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178</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179</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179</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180</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180</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181</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181</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215</v>
      </c>
    </row>
    <row r="1664" spans="1:51" x14ac:dyDescent="0.25">
      <c r="A1664" s="149"/>
      <c r="B1664" s="160" t="s">
        <v>274</v>
      </c>
      <c r="C1664" s="161"/>
      <c r="D1664" s="161"/>
      <c r="E1664" s="162"/>
      <c r="F1664" s="60" t="s">
        <v>275</v>
      </c>
      <c r="G1664" s="83"/>
      <c r="H1664" s="84"/>
      <c r="I1664" s="84"/>
    </row>
    <row r="1665" spans="1:53" ht="26.25" x14ac:dyDescent="0.25">
      <c r="A1665" s="156" t="s">
        <v>183</v>
      </c>
      <c r="B1665" s="164" t="s">
        <v>184</v>
      </c>
      <c r="C1665" s="165" t="s">
        <v>185</v>
      </c>
      <c r="D1665" s="165" t="s">
        <v>186</v>
      </c>
      <c r="E1665" s="19" t="s">
        <v>187</v>
      </c>
      <c r="F1665" s="89" t="s">
        <v>184</v>
      </c>
      <c r="G1665" s="89" t="s">
        <v>185</v>
      </c>
      <c r="H1665" s="165" t="s">
        <v>186</v>
      </c>
      <c r="I1665" s="19" t="s">
        <v>187</v>
      </c>
    </row>
    <row r="1666" spans="1:53" x14ac:dyDescent="0.25">
      <c r="A1666" s="143" t="s">
        <v>159</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161</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22</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14</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162</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188</v>
      </c>
      <c r="B1671" s="268">
        <v>4.8999706569823484E-2</v>
      </c>
      <c r="C1671" s="269">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164</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26"/>
    </row>
    <row r="1673" spans="1:53" x14ac:dyDescent="0.25">
      <c r="A1673" s="143" t="s">
        <v>74</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75</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165</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166</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167</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168</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169</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170</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171</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189</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190</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174</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175</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176</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177</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178</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179</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180</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181</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309</v>
      </c>
    </row>
    <row r="1694" spans="1:51" x14ac:dyDescent="0.25">
      <c r="A1694" s="149"/>
      <c r="B1694" s="160" t="s">
        <v>274</v>
      </c>
      <c r="C1694" s="161"/>
      <c r="D1694" s="161"/>
      <c r="E1694" s="162"/>
      <c r="F1694" s="60" t="s">
        <v>275</v>
      </c>
      <c r="G1694" s="83"/>
      <c r="H1694" s="84"/>
      <c r="I1694" s="84"/>
    </row>
    <row r="1695" spans="1:51" ht="26.25" x14ac:dyDescent="0.25">
      <c r="A1695" s="156" t="s">
        <v>183</v>
      </c>
      <c r="B1695" s="164" t="s">
        <v>184</v>
      </c>
      <c r="C1695" s="165" t="s">
        <v>185</v>
      </c>
      <c r="D1695" s="165" t="s">
        <v>186</v>
      </c>
      <c r="E1695" s="19" t="s">
        <v>187</v>
      </c>
      <c r="F1695" s="89" t="s">
        <v>184</v>
      </c>
      <c r="G1695" s="89" t="s">
        <v>185</v>
      </c>
      <c r="H1695" s="165" t="s">
        <v>186</v>
      </c>
      <c r="I1695" s="19" t="s">
        <v>187</v>
      </c>
    </row>
    <row r="1696" spans="1:51" x14ac:dyDescent="0.25">
      <c r="A1696" s="143" t="s">
        <v>159</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161</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22</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14</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162</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188</v>
      </c>
      <c r="B1701" s="268">
        <v>1.1155360196125249E-2</v>
      </c>
      <c r="C1701" s="269">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164</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26"/>
    </row>
    <row r="1703" spans="1:53" x14ac:dyDescent="0.25">
      <c r="A1703" s="143" t="s">
        <v>74</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75</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165</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166</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167</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168</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169</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170</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171</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189</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190</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174</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175</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176</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177</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178</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179</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180</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181</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310</v>
      </c>
    </row>
    <row r="1724" spans="1:51" x14ac:dyDescent="0.25">
      <c r="A1724" s="149"/>
      <c r="B1724" s="160" t="s">
        <v>274</v>
      </c>
      <c r="C1724" s="161"/>
      <c r="D1724" s="161"/>
      <c r="E1724" s="162"/>
      <c r="F1724" s="60" t="s">
        <v>275</v>
      </c>
      <c r="G1724" s="83"/>
      <c r="H1724" s="84"/>
      <c r="I1724" s="84"/>
    </row>
    <row r="1725" spans="1:51" ht="26.25" x14ac:dyDescent="0.25">
      <c r="A1725" s="156" t="s">
        <v>183</v>
      </c>
      <c r="B1725" s="164" t="s">
        <v>184</v>
      </c>
      <c r="C1725" s="165" t="s">
        <v>185</v>
      </c>
      <c r="D1725" s="165" t="s">
        <v>186</v>
      </c>
      <c r="E1725" s="19" t="s">
        <v>187</v>
      </c>
      <c r="F1725" s="89" t="s">
        <v>184</v>
      </c>
      <c r="G1725" s="89" t="s">
        <v>185</v>
      </c>
      <c r="H1725" s="165" t="s">
        <v>186</v>
      </c>
      <c r="I1725" s="19" t="s">
        <v>187</v>
      </c>
    </row>
    <row r="1726" spans="1:51" x14ac:dyDescent="0.25">
      <c r="A1726" s="143" t="s">
        <v>159</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161</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22</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14</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162</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188</v>
      </c>
      <c r="B1731" s="268">
        <v>1.1109031366982563E-2</v>
      </c>
      <c r="C1731" s="269">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164</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26"/>
    </row>
    <row r="1733" spans="1:53" x14ac:dyDescent="0.25">
      <c r="A1733" s="143" t="s">
        <v>74</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75</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165</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166</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167</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168</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169</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170</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171</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189</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190</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174</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175</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176</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177</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178</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179</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180</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181</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311</v>
      </c>
    </row>
    <row r="1754" spans="1:52" x14ac:dyDescent="0.25">
      <c r="A1754" s="149"/>
      <c r="B1754" s="160" t="s">
        <v>274</v>
      </c>
      <c r="C1754" s="161"/>
      <c r="D1754" s="161"/>
      <c r="E1754" s="162"/>
      <c r="F1754" s="60" t="s">
        <v>275</v>
      </c>
      <c r="G1754" s="83"/>
      <c r="H1754" s="84"/>
      <c r="I1754" s="84"/>
    </row>
    <row r="1755" spans="1:52" ht="26.25" x14ac:dyDescent="0.25">
      <c r="A1755" s="156" t="s">
        <v>183</v>
      </c>
      <c r="B1755" s="164" t="s">
        <v>184</v>
      </c>
      <c r="C1755" s="165" t="s">
        <v>185</v>
      </c>
      <c r="D1755" s="165" t="s">
        <v>186</v>
      </c>
      <c r="E1755" s="19" t="s">
        <v>187</v>
      </c>
      <c r="F1755" s="89" t="s">
        <v>184</v>
      </c>
      <c r="G1755" s="89" t="s">
        <v>185</v>
      </c>
      <c r="H1755" s="165" t="s">
        <v>186</v>
      </c>
      <c r="I1755" s="19" t="s">
        <v>187</v>
      </c>
    </row>
    <row r="1756" spans="1:52" x14ac:dyDescent="0.25">
      <c r="A1756" s="143" t="s">
        <v>159</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161</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22</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14</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162</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188</v>
      </c>
      <c r="B1761" s="268">
        <v>0.35424514528899631</v>
      </c>
      <c r="C1761" s="269">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164</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26"/>
    </row>
    <row r="1763" spans="1:53" x14ac:dyDescent="0.25">
      <c r="A1763" s="143" t="s">
        <v>74</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75</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165</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166</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167</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168</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169</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170</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171</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189</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190</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174</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175</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176</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177</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178</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179</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180</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181</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312</v>
      </c>
    </row>
    <row r="1784" spans="1:53" x14ac:dyDescent="0.25">
      <c r="A1784" s="149"/>
      <c r="B1784" s="160" t="s">
        <v>274</v>
      </c>
      <c r="C1784" s="161"/>
      <c r="D1784" s="161"/>
      <c r="E1784" s="162"/>
      <c r="F1784" s="60" t="s">
        <v>275</v>
      </c>
      <c r="G1784" s="83"/>
      <c r="H1784" s="84"/>
      <c r="I1784" s="84"/>
    </row>
    <row r="1785" spans="1:53" ht="26.25" x14ac:dyDescent="0.25">
      <c r="A1785" s="156" t="s">
        <v>183</v>
      </c>
      <c r="B1785" s="164" t="s">
        <v>184</v>
      </c>
      <c r="C1785" s="165" t="s">
        <v>185</v>
      </c>
      <c r="D1785" s="165" t="s">
        <v>186</v>
      </c>
      <c r="E1785" s="19" t="s">
        <v>187</v>
      </c>
      <c r="F1785" s="89" t="s">
        <v>184</v>
      </c>
      <c r="G1785" s="89" t="s">
        <v>185</v>
      </c>
      <c r="H1785" s="165" t="s">
        <v>186</v>
      </c>
      <c r="I1785" s="19" t="s">
        <v>187</v>
      </c>
    </row>
    <row r="1786" spans="1:53" x14ac:dyDescent="0.25">
      <c r="A1786" s="143" t="s">
        <v>159</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161</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22</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14</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162</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188</v>
      </c>
      <c r="B1791" s="268">
        <v>2.3974894849118733E-3</v>
      </c>
      <c r="C1791" s="269">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164</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26"/>
    </row>
    <row r="1793" spans="1:9" x14ac:dyDescent="0.25">
      <c r="A1793" s="143" t="s">
        <v>74</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75</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165</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166</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167</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168</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169</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170</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171</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189</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190</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174</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175</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176</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177</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178</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179</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180</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181</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313</v>
      </c>
    </row>
    <row r="1814" spans="1:53" x14ac:dyDescent="0.25">
      <c r="A1814" s="149"/>
      <c r="B1814" s="160" t="s">
        <v>274</v>
      </c>
      <c r="C1814" s="161"/>
      <c r="D1814" s="161"/>
      <c r="E1814" s="162"/>
      <c r="F1814" s="60" t="s">
        <v>275</v>
      </c>
      <c r="G1814" s="83"/>
      <c r="H1814" s="84"/>
      <c r="I1814" s="84"/>
    </row>
    <row r="1815" spans="1:53" ht="26.25" x14ac:dyDescent="0.25">
      <c r="A1815" s="156" t="s">
        <v>183</v>
      </c>
      <c r="B1815" s="164" t="s">
        <v>184</v>
      </c>
      <c r="C1815" s="165" t="s">
        <v>185</v>
      </c>
      <c r="D1815" s="165" t="s">
        <v>186</v>
      </c>
      <c r="E1815" s="19" t="s">
        <v>187</v>
      </c>
      <c r="F1815" s="89" t="s">
        <v>184</v>
      </c>
      <c r="G1815" s="89" t="s">
        <v>185</v>
      </c>
      <c r="H1815" s="165" t="s">
        <v>186</v>
      </c>
      <c r="I1815" s="19" t="s">
        <v>187</v>
      </c>
    </row>
    <row r="1816" spans="1:53" x14ac:dyDescent="0.25">
      <c r="A1816" s="143" t="s">
        <v>159</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161</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22</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14</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162</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188</v>
      </c>
      <c r="B1821" s="268">
        <v>0.11404104248139479</v>
      </c>
      <c r="C1821" s="269">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164</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26"/>
    </row>
    <row r="1823" spans="1:53" x14ac:dyDescent="0.25">
      <c r="A1823" s="143" t="s">
        <v>74</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75</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165</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166</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167</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168</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169</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170</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171</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189</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190</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174</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175</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176</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177</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178</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179</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180</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181</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314</v>
      </c>
    </row>
    <row r="1844" spans="1:53" ht="12.75" customHeight="1" x14ac:dyDescent="0.25">
      <c r="A1844" s="149"/>
      <c r="B1844" s="160" t="s">
        <v>274</v>
      </c>
      <c r="C1844" s="161"/>
      <c r="D1844" s="161"/>
      <c r="E1844" s="162"/>
      <c r="F1844" s="60" t="s">
        <v>275</v>
      </c>
      <c r="G1844" s="83"/>
      <c r="H1844" s="84"/>
      <c r="I1844" s="84"/>
      <c r="L1844" s="615" t="s">
        <v>314</v>
      </c>
      <c r="M1844" s="616"/>
      <c r="N1844" s="60" t="s">
        <v>184</v>
      </c>
      <c r="O1844" s="83"/>
      <c r="P1844" s="83"/>
      <c r="Q1844" s="84"/>
      <c r="R1844" s="60" t="s">
        <v>185</v>
      </c>
      <c r="S1844" s="83"/>
      <c r="T1844" s="83"/>
      <c r="U1844" s="84"/>
      <c r="V1844" s="60" t="s">
        <v>186</v>
      </c>
      <c r="W1844" s="83"/>
      <c r="X1844" s="83"/>
      <c r="Y1844" s="84"/>
      <c r="Z1844" s="10" t="s">
        <v>187</v>
      </c>
      <c r="AA1844" s="60" t="s">
        <v>194</v>
      </c>
      <c r="AB1844" s="83"/>
      <c r="AC1844" s="84"/>
    </row>
    <row r="1845" spans="1:53" ht="26.25" x14ac:dyDescent="0.25">
      <c r="A1845" s="156" t="s">
        <v>183</v>
      </c>
      <c r="B1845" s="164" t="s">
        <v>184</v>
      </c>
      <c r="C1845" s="165" t="s">
        <v>185</v>
      </c>
      <c r="D1845" s="165" t="s">
        <v>186</v>
      </c>
      <c r="E1845" s="19" t="s">
        <v>187</v>
      </c>
      <c r="F1845" s="89" t="s">
        <v>184</v>
      </c>
      <c r="G1845" s="89" t="s">
        <v>185</v>
      </c>
      <c r="H1845" s="165" t="s">
        <v>186</v>
      </c>
      <c r="I1845" s="19" t="s">
        <v>187</v>
      </c>
      <c r="L1845" s="617"/>
      <c r="M1845" s="618"/>
      <c r="N1845" s="181" t="s">
        <v>216</v>
      </c>
      <c r="O1845" s="182" t="s">
        <v>217</v>
      </c>
      <c r="P1845" s="182" t="s">
        <v>218</v>
      </c>
      <c r="Q1845" s="183" t="s">
        <v>198</v>
      </c>
      <c r="R1845" s="181" t="s">
        <v>216</v>
      </c>
      <c r="S1845" s="182" t="s">
        <v>217</v>
      </c>
      <c r="T1845" s="182" t="s">
        <v>218</v>
      </c>
      <c r="U1845" s="183" t="s">
        <v>198</v>
      </c>
      <c r="V1845" s="181" t="s">
        <v>216</v>
      </c>
      <c r="W1845" s="182" t="s">
        <v>217</v>
      </c>
      <c r="X1845" s="182" t="s">
        <v>218</v>
      </c>
      <c r="Y1845" s="183" t="s">
        <v>198</v>
      </c>
      <c r="Z1845" s="184" t="s">
        <v>198</v>
      </c>
      <c r="AA1845" s="181" t="s">
        <v>184</v>
      </c>
      <c r="AB1845" s="182" t="s">
        <v>185</v>
      </c>
      <c r="AC1845" s="183" t="s">
        <v>186</v>
      </c>
    </row>
    <row r="1846" spans="1:53" x14ac:dyDescent="0.25">
      <c r="A1846" s="143" t="s">
        <v>159</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159</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161</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161</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22</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22</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14</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14</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162</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162</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188</v>
      </c>
      <c r="B1851" s="268">
        <v>3.5729349233800889E-2</v>
      </c>
      <c r="C1851" s="269">
        <v>0.1141064760452865</v>
      </c>
      <c r="D1851" s="154">
        <v>0</v>
      </c>
      <c r="E1851" s="155">
        <v>0.1498358252790874</v>
      </c>
      <c r="F1851" s="170">
        <v>16.287913007163962</v>
      </c>
      <c r="G1851" s="171">
        <v>52.017638026875183</v>
      </c>
      <c r="H1851" s="171">
        <v>0</v>
      </c>
      <c r="I1851" s="155">
        <v>68.305551034039155</v>
      </c>
      <c r="L1851" s="143"/>
      <c r="M1851" s="191" t="s">
        <v>188</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164</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164</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26"/>
    </row>
    <row r="1853" spans="1:53" x14ac:dyDescent="0.25">
      <c r="A1853" s="143" t="s">
        <v>74</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74</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75</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75</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165</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165</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166</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166</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167</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167</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168</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168</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169</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169</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170</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170</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171</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171</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189</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189</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190</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190</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174</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174</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175</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175</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176</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176</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177</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177</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178</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178</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179</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179</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180</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180</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181</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181</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264</v>
      </c>
    </row>
    <row r="1874" spans="1:53" ht="12.75" customHeight="1" x14ac:dyDescent="0.25">
      <c r="A1874" s="149"/>
      <c r="B1874" s="160" t="s">
        <v>274</v>
      </c>
      <c r="C1874" s="161"/>
      <c r="D1874" s="161"/>
      <c r="E1874" s="162"/>
      <c r="F1874" s="60" t="s">
        <v>275</v>
      </c>
      <c r="G1874" s="83"/>
      <c r="H1874" s="84"/>
      <c r="I1874" s="84"/>
      <c r="L1874" s="615" t="s">
        <v>264</v>
      </c>
      <c r="M1874" s="616"/>
      <c r="N1874" s="60" t="s">
        <v>184</v>
      </c>
      <c r="O1874" s="83"/>
      <c r="P1874" s="83"/>
      <c r="Q1874" s="84"/>
      <c r="R1874" s="60" t="s">
        <v>185</v>
      </c>
      <c r="S1874" s="83"/>
      <c r="T1874" s="83"/>
      <c r="U1874" s="84"/>
      <c r="V1874" s="60" t="s">
        <v>186</v>
      </c>
      <c r="W1874" s="83"/>
      <c r="X1874" s="83"/>
      <c r="Y1874" s="84"/>
      <c r="Z1874" s="10" t="s">
        <v>187</v>
      </c>
      <c r="AA1874" s="60" t="s">
        <v>194</v>
      </c>
      <c r="AB1874" s="83"/>
      <c r="AC1874" s="84"/>
    </row>
    <row r="1875" spans="1:53" ht="26.25" x14ac:dyDescent="0.25">
      <c r="A1875" s="156" t="s">
        <v>183</v>
      </c>
      <c r="B1875" s="164" t="s">
        <v>184</v>
      </c>
      <c r="C1875" s="165" t="s">
        <v>185</v>
      </c>
      <c r="D1875" s="165" t="s">
        <v>186</v>
      </c>
      <c r="E1875" s="19" t="s">
        <v>187</v>
      </c>
      <c r="F1875" s="89" t="s">
        <v>184</v>
      </c>
      <c r="G1875" s="89" t="s">
        <v>185</v>
      </c>
      <c r="H1875" s="165" t="s">
        <v>186</v>
      </c>
      <c r="I1875" s="19" t="s">
        <v>187</v>
      </c>
      <c r="L1875" s="617"/>
      <c r="M1875" s="618"/>
      <c r="N1875" s="181" t="s">
        <v>216</v>
      </c>
      <c r="O1875" s="182" t="s">
        <v>219</v>
      </c>
      <c r="P1875" s="182" t="s">
        <v>220</v>
      </c>
      <c r="Q1875" s="183" t="s">
        <v>198</v>
      </c>
      <c r="R1875" s="181" t="s">
        <v>216</v>
      </c>
      <c r="S1875" s="182" t="s">
        <v>219</v>
      </c>
      <c r="T1875" s="182" t="s">
        <v>220</v>
      </c>
      <c r="U1875" s="183" t="s">
        <v>198</v>
      </c>
      <c r="V1875" s="181" t="s">
        <v>216</v>
      </c>
      <c r="W1875" s="182" t="s">
        <v>219</v>
      </c>
      <c r="X1875" s="182" t="s">
        <v>220</v>
      </c>
      <c r="Y1875" s="183" t="s">
        <v>198</v>
      </c>
      <c r="Z1875" s="184" t="s">
        <v>198</v>
      </c>
      <c r="AA1875" s="181" t="s">
        <v>184</v>
      </c>
      <c r="AB1875" s="182" t="s">
        <v>185</v>
      </c>
      <c r="AC1875" s="183" t="s">
        <v>186</v>
      </c>
    </row>
    <row r="1876" spans="1:53" x14ac:dyDescent="0.25">
      <c r="A1876" s="143" t="s">
        <v>159</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159</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161</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161</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22</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22</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14</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14</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162</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162</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188</v>
      </c>
      <c r="B1881" s="268">
        <v>1.340744174089107E-2</v>
      </c>
      <c r="C1881" s="269">
        <v>0.12321433143236971</v>
      </c>
      <c r="D1881" s="154">
        <v>0</v>
      </c>
      <c r="E1881" s="155">
        <v>0.13662177317326077</v>
      </c>
      <c r="F1881" s="170">
        <v>6.1120409245422316</v>
      </c>
      <c r="G1881" s="171">
        <v>56.16962958025897</v>
      </c>
      <c r="H1881" s="171">
        <v>0</v>
      </c>
      <c r="I1881" s="155">
        <v>62.281670504801205</v>
      </c>
      <c r="L1881" s="143"/>
      <c r="M1881" s="191" t="s">
        <v>188</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164</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164</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26"/>
    </row>
    <row r="1883" spans="1:53" x14ac:dyDescent="0.25">
      <c r="A1883" s="143" t="s">
        <v>74</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74</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75</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75</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165</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165</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166</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166</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167</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167</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168</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168</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169</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169</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170</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170</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171</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171</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189</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189</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190</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190</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174</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174</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175</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175</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176</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176</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177</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177</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178</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178</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179</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179</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180</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180</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181</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181</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265</v>
      </c>
    </row>
    <row r="1904" spans="1:51" ht="12.75" customHeight="1" x14ac:dyDescent="0.25">
      <c r="A1904" s="149"/>
      <c r="B1904" s="160" t="s">
        <v>274</v>
      </c>
      <c r="C1904" s="161"/>
      <c r="D1904" s="161"/>
      <c r="E1904" s="162"/>
      <c r="F1904" s="60" t="s">
        <v>275</v>
      </c>
      <c r="G1904" s="83"/>
      <c r="H1904" s="84"/>
      <c r="I1904" s="84"/>
      <c r="L1904" s="615" t="s">
        <v>265</v>
      </c>
      <c r="M1904" s="616"/>
      <c r="N1904" s="60" t="s">
        <v>184</v>
      </c>
      <c r="O1904" s="83"/>
      <c r="P1904" s="83"/>
      <c r="Q1904" s="84"/>
      <c r="R1904" s="60" t="s">
        <v>185</v>
      </c>
      <c r="S1904" s="83"/>
      <c r="T1904" s="83"/>
      <c r="U1904" s="84"/>
      <c r="V1904" s="60" t="s">
        <v>186</v>
      </c>
      <c r="W1904" s="83"/>
      <c r="X1904" s="83"/>
      <c r="Y1904" s="84"/>
      <c r="Z1904" s="10" t="s">
        <v>187</v>
      </c>
      <c r="AA1904" s="60" t="s">
        <v>194</v>
      </c>
      <c r="AB1904" s="83"/>
      <c r="AC1904" s="84"/>
    </row>
    <row r="1905" spans="1:53" ht="26.25" x14ac:dyDescent="0.25">
      <c r="A1905" s="156" t="s">
        <v>183</v>
      </c>
      <c r="B1905" s="164" t="s">
        <v>184</v>
      </c>
      <c r="C1905" s="165" t="s">
        <v>185</v>
      </c>
      <c r="D1905" s="165" t="s">
        <v>186</v>
      </c>
      <c r="E1905" s="19" t="s">
        <v>187</v>
      </c>
      <c r="F1905" s="89" t="s">
        <v>184</v>
      </c>
      <c r="G1905" s="89" t="s">
        <v>185</v>
      </c>
      <c r="H1905" s="165" t="s">
        <v>186</v>
      </c>
      <c r="I1905" s="19" t="s">
        <v>187</v>
      </c>
      <c r="L1905" s="617"/>
      <c r="M1905" s="618"/>
      <c r="N1905" s="181" t="s">
        <v>216</v>
      </c>
      <c r="O1905" s="182" t="s">
        <v>221</v>
      </c>
      <c r="P1905" s="182" t="s">
        <v>222</v>
      </c>
      <c r="Q1905" s="183" t="s">
        <v>198</v>
      </c>
      <c r="R1905" s="181" t="s">
        <v>216</v>
      </c>
      <c r="S1905" s="182" t="s">
        <v>221</v>
      </c>
      <c r="T1905" s="182" t="s">
        <v>222</v>
      </c>
      <c r="U1905" s="183" t="s">
        <v>198</v>
      </c>
      <c r="V1905" s="181" t="s">
        <v>216</v>
      </c>
      <c r="W1905" s="182" t="s">
        <v>221</v>
      </c>
      <c r="X1905" s="182" t="s">
        <v>222</v>
      </c>
      <c r="Y1905" s="183" t="s">
        <v>198</v>
      </c>
      <c r="Z1905" s="184" t="s">
        <v>198</v>
      </c>
      <c r="AA1905" s="181" t="s">
        <v>184</v>
      </c>
      <c r="AB1905" s="182" t="s">
        <v>185</v>
      </c>
      <c r="AC1905" s="183" t="s">
        <v>186</v>
      </c>
    </row>
    <row r="1906" spans="1:53" x14ac:dyDescent="0.25">
      <c r="A1906" s="143" t="s">
        <v>159</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159</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161</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161</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22</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22</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14</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14</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162</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162</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188</v>
      </c>
      <c r="B1911" s="268">
        <v>1.3380115391317844E-2</v>
      </c>
      <c r="C1911" s="269">
        <v>0.14891799406927933</v>
      </c>
      <c r="D1911" s="154">
        <v>0</v>
      </c>
      <c r="E1911" s="155">
        <v>0.16229810946059717</v>
      </c>
      <c r="F1911" s="170">
        <v>6.0995836810100439</v>
      </c>
      <c r="G1911" s="171">
        <v>67.887139973630823</v>
      </c>
      <c r="H1911" s="171">
        <v>0</v>
      </c>
      <c r="I1911" s="155">
        <v>73.986723654640869</v>
      </c>
      <c r="L1911" s="143"/>
      <c r="M1911" s="191" t="s">
        <v>188</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164</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164</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26"/>
    </row>
    <row r="1913" spans="1:53" x14ac:dyDescent="0.25">
      <c r="A1913" s="143" t="s">
        <v>74</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74</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75</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75</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165</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165</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166</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166</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167</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167</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168</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168</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169</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169</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170</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170</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171</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171</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189</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189</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190</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190</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174</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174</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175</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175</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176</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176</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177</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177</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178</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178</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179</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179</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180</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180</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181</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181</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266</v>
      </c>
    </row>
    <row r="1934" spans="1:51" ht="12.75" customHeight="1" x14ac:dyDescent="0.25">
      <c r="A1934" s="149"/>
      <c r="B1934" s="160" t="s">
        <v>274</v>
      </c>
      <c r="C1934" s="161"/>
      <c r="D1934" s="161"/>
      <c r="E1934" s="162"/>
      <c r="F1934" s="60" t="s">
        <v>275</v>
      </c>
      <c r="G1934" s="83"/>
      <c r="H1934" s="84"/>
      <c r="I1934" s="84"/>
      <c r="L1934" s="615" t="s">
        <v>266</v>
      </c>
      <c r="M1934" s="616"/>
      <c r="N1934" s="60" t="s">
        <v>184</v>
      </c>
      <c r="O1934" s="83"/>
      <c r="P1934" s="83"/>
      <c r="Q1934" s="84"/>
      <c r="R1934" s="60" t="s">
        <v>185</v>
      </c>
      <c r="S1934" s="83"/>
      <c r="T1934" s="83"/>
      <c r="U1934" s="84"/>
      <c r="V1934" s="60" t="s">
        <v>186</v>
      </c>
      <c r="W1934" s="83"/>
      <c r="X1934" s="83"/>
      <c r="Y1934" s="84"/>
      <c r="Z1934" s="10" t="s">
        <v>187</v>
      </c>
      <c r="AA1934" s="60" t="s">
        <v>194</v>
      </c>
      <c r="AB1934" s="83"/>
      <c r="AC1934" s="84"/>
    </row>
    <row r="1935" spans="1:51" ht="26.25" x14ac:dyDescent="0.25">
      <c r="A1935" s="156" t="s">
        <v>183</v>
      </c>
      <c r="B1935" s="164" t="s">
        <v>184</v>
      </c>
      <c r="C1935" s="165" t="s">
        <v>185</v>
      </c>
      <c r="D1935" s="165" t="s">
        <v>186</v>
      </c>
      <c r="E1935" s="19" t="s">
        <v>187</v>
      </c>
      <c r="F1935" s="89" t="s">
        <v>184</v>
      </c>
      <c r="G1935" s="89" t="s">
        <v>185</v>
      </c>
      <c r="H1935" s="165" t="s">
        <v>186</v>
      </c>
      <c r="I1935" s="19" t="s">
        <v>187</v>
      </c>
      <c r="L1935" s="617"/>
      <c r="M1935" s="618"/>
      <c r="N1935" s="181" t="s">
        <v>216</v>
      </c>
      <c r="O1935" s="182" t="s">
        <v>223</v>
      </c>
      <c r="P1935" s="182" t="s">
        <v>224</v>
      </c>
      <c r="Q1935" s="183" t="s">
        <v>198</v>
      </c>
      <c r="R1935" s="181" t="s">
        <v>216</v>
      </c>
      <c r="S1935" s="182" t="s">
        <v>223</v>
      </c>
      <c r="T1935" s="182" t="s">
        <v>224</v>
      </c>
      <c r="U1935" s="183" t="s">
        <v>198</v>
      </c>
      <c r="V1935" s="181" t="s">
        <v>216</v>
      </c>
      <c r="W1935" s="182" t="s">
        <v>223</v>
      </c>
      <c r="X1935" s="182" t="s">
        <v>224</v>
      </c>
      <c r="Y1935" s="183" t="s">
        <v>198</v>
      </c>
      <c r="Z1935" s="184" t="s">
        <v>198</v>
      </c>
      <c r="AA1935" s="181" t="s">
        <v>184</v>
      </c>
      <c r="AB1935" s="182" t="s">
        <v>185</v>
      </c>
      <c r="AC1935" s="183" t="s">
        <v>186</v>
      </c>
    </row>
    <row r="1936" spans="1:51" x14ac:dyDescent="0.25">
      <c r="A1936" s="143" t="s">
        <v>159</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159</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161</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161</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22</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22</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14</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14</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162</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162</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188</v>
      </c>
      <c r="B1941" s="268">
        <v>0.21577369135137359</v>
      </c>
      <c r="C1941" s="269">
        <v>0.12546594650809509</v>
      </c>
      <c r="D1941" s="154">
        <v>0</v>
      </c>
      <c r="E1941" s="155">
        <v>0.34123963785946865</v>
      </c>
      <c r="F1941" s="170">
        <v>98.364599113409227</v>
      </c>
      <c r="G1941" s="171">
        <v>57.196071742388789</v>
      </c>
      <c r="H1941" s="171">
        <v>0</v>
      </c>
      <c r="I1941" s="155">
        <v>155.56067085579801</v>
      </c>
      <c r="L1941" s="143"/>
      <c r="M1941" s="191" t="s">
        <v>188</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164</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164</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26"/>
    </row>
    <row r="1943" spans="1:53" x14ac:dyDescent="0.25">
      <c r="A1943" s="143" t="s">
        <v>74</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74</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75</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75</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165</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165</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166</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166</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167</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167</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168</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168</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169</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169</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170</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170</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171</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171</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189</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189</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190</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190</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174</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174</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175</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175</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176</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176</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177</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177</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178</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178</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179</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179</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180</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180</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181</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181</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315</v>
      </c>
    </row>
    <row r="1964" spans="1:51" ht="12.75" customHeight="1" x14ac:dyDescent="0.25">
      <c r="A1964" s="149"/>
      <c r="B1964" s="160" t="s">
        <v>274</v>
      </c>
      <c r="C1964" s="161"/>
      <c r="D1964" s="161"/>
      <c r="E1964" s="162"/>
      <c r="F1964" s="60" t="s">
        <v>275</v>
      </c>
      <c r="G1964" s="83"/>
      <c r="H1964" s="84"/>
      <c r="I1964" s="84"/>
      <c r="L1964" s="615" t="s">
        <v>315</v>
      </c>
      <c r="M1964" s="616"/>
      <c r="N1964" s="60" t="s">
        <v>184</v>
      </c>
      <c r="O1964" s="83"/>
      <c r="P1964" s="83"/>
      <c r="Q1964" s="84"/>
      <c r="R1964" s="60" t="s">
        <v>185</v>
      </c>
      <c r="S1964" s="83"/>
      <c r="T1964" s="83"/>
      <c r="U1964" s="84"/>
      <c r="V1964" s="60" t="s">
        <v>186</v>
      </c>
      <c r="W1964" s="83"/>
      <c r="X1964" s="83"/>
      <c r="Y1964" s="84"/>
      <c r="Z1964" s="10" t="s">
        <v>187</v>
      </c>
      <c r="AA1964" s="60" t="s">
        <v>194</v>
      </c>
      <c r="AB1964" s="83"/>
      <c r="AC1964" s="84"/>
    </row>
    <row r="1965" spans="1:51" ht="26.25" x14ac:dyDescent="0.25">
      <c r="A1965" s="156" t="s">
        <v>183</v>
      </c>
      <c r="B1965" s="164" t="s">
        <v>184</v>
      </c>
      <c r="C1965" s="165" t="s">
        <v>185</v>
      </c>
      <c r="D1965" s="165" t="s">
        <v>186</v>
      </c>
      <c r="E1965" s="19" t="s">
        <v>187</v>
      </c>
      <c r="F1965" s="89" t="s">
        <v>184</v>
      </c>
      <c r="G1965" s="89" t="s">
        <v>185</v>
      </c>
      <c r="H1965" s="165" t="s">
        <v>186</v>
      </c>
      <c r="I1965" s="19" t="s">
        <v>187</v>
      </c>
      <c r="L1965" s="617"/>
      <c r="M1965" s="618"/>
      <c r="N1965" s="181" t="s">
        <v>216</v>
      </c>
      <c r="O1965" s="182" t="s">
        <v>225</v>
      </c>
      <c r="P1965" s="182" t="s">
        <v>226</v>
      </c>
      <c r="Q1965" s="183" t="s">
        <v>198</v>
      </c>
      <c r="R1965" s="181" t="s">
        <v>216</v>
      </c>
      <c r="S1965" s="182" t="s">
        <v>225</v>
      </c>
      <c r="T1965" s="182" t="s">
        <v>226</v>
      </c>
      <c r="U1965" s="183" t="s">
        <v>198</v>
      </c>
      <c r="V1965" s="181" t="s">
        <v>216</v>
      </c>
      <c r="W1965" s="182" t="s">
        <v>225</v>
      </c>
      <c r="X1965" s="182" t="s">
        <v>226</v>
      </c>
      <c r="Y1965" s="183" t="s">
        <v>198</v>
      </c>
      <c r="Z1965" s="184" t="s">
        <v>198</v>
      </c>
      <c r="AA1965" s="181" t="s">
        <v>184</v>
      </c>
      <c r="AB1965" s="182" t="s">
        <v>185</v>
      </c>
      <c r="AC1965" s="183" t="s">
        <v>186</v>
      </c>
    </row>
    <row r="1966" spans="1:51" x14ac:dyDescent="0.25">
      <c r="A1966" s="143" t="s">
        <v>159</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159</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161</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161</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22</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22</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14</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14</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162</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162</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188</v>
      </c>
      <c r="B1971" s="268">
        <v>8.2417459743383097E-3</v>
      </c>
      <c r="C1971" s="269">
        <v>0.12583776562949653</v>
      </c>
      <c r="D1971" s="154">
        <v>0</v>
      </c>
      <c r="E1971" s="155">
        <v>0.13407951160383483</v>
      </c>
      <c r="F1971" s="170">
        <v>3.75715887179302</v>
      </c>
      <c r="G1971" s="171">
        <v>57.365572660643899</v>
      </c>
      <c r="H1971" s="171">
        <v>0</v>
      </c>
      <c r="I1971" s="155">
        <v>61.122731532436923</v>
      </c>
      <c r="L1971" s="143"/>
      <c r="M1971" s="191" t="s">
        <v>188</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164</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164</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26"/>
    </row>
    <row r="1973" spans="1:53" x14ac:dyDescent="0.25">
      <c r="A1973" s="143" t="s">
        <v>74</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74</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75</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75</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165</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165</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166</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166</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167</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167</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168</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168</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169</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169</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170</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170</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171</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171</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189</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189</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190</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190</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174</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174</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175</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175</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176</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176</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177</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177</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178</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178</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179</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179</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180</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180</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181</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181</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267</v>
      </c>
    </row>
    <row r="1994" spans="1:52" ht="12.75" customHeight="1" x14ac:dyDescent="0.25">
      <c r="A1994" s="149"/>
      <c r="B1994" s="160" t="s">
        <v>274</v>
      </c>
      <c r="C1994" s="161"/>
      <c r="D1994" s="161"/>
      <c r="E1994" s="162"/>
      <c r="F1994" s="60" t="s">
        <v>275</v>
      </c>
      <c r="G1994" s="83"/>
      <c r="H1994" s="84"/>
      <c r="I1994" s="84"/>
      <c r="L1994" s="615" t="s">
        <v>267</v>
      </c>
      <c r="M1994" s="616"/>
      <c r="N1994" s="60" t="s">
        <v>184</v>
      </c>
      <c r="O1994" s="83"/>
      <c r="P1994" s="83"/>
      <c r="Q1994" s="84"/>
      <c r="R1994" s="60" t="s">
        <v>185</v>
      </c>
      <c r="S1994" s="83"/>
      <c r="T1994" s="83"/>
      <c r="U1994" s="84"/>
      <c r="V1994" s="60" t="s">
        <v>186</v>
      </c>
      <c r="W1994" s="83"/>
      <c r="X1994" s="83"/>
      <c r="Y1994" s="84"/>
      <c r="Z1994" s="10" t="s">
        <v>187</v>
      </c>
      <c r="AA1994" s="60" t="s">
        <v>194</v>
      </c>
      <c r="AB1994" s="83"/>
      <c r="AC1994" s="84"/>
    </row>
    <row r="1995" spans="1:52" ht="26.25" x14ac:dyDescent="0.25">
      <c r="A1995" s="156" t="s">
        <v>183</v>
      </c>
      <c r="B1995" s="164" t="s">
        <v>184</v>
      </c>
      <c r="C1995" s="165" t="s">
        <v>185</v>
      </c>
      <c r="D1995" s="165" t="s">
        <v>186</v>
      </c>
      <c r="E1995" s="19" t="s">
        <v>187</v>
      </c>
      <c r="F1995" s="89" t="s">
        <v>184</v>
      </c>
      <c r="G1995" s="89" t="s">
        <v>185</v>
      </c>
      <c r="H1995" s="165" t="s">
        <v>186</v>
      </c>
      <c r="I1995" s="19" t="s">
        <v>187</v>
      </c>
      <c r="L1995" s="617"/>
      <c r="M1995" s="618"/>
      <c r="N1995" s="181" t="s">
        <v>216</v>
      </c>
      <c r="O1995" s="182" t="s">
        <v>227</v>
      </c>
      <c r="P1995" s="182" t="s">
        <v>228</v>
      </c>
      <c r="Q1995" s="183" t="s">
        <v>198</v>
      </c>
      <c r="R1995" s="181" t="s">
        <v>216</v>
      </c>
      <c r="S1995" s="182" t="s">
        <v>227</v>
      </c>
      <c r="T1995" s="182" t="s">
        <v>228</v>
      </c>
      <c r="U1995" s="183" t="s">
        <v>198</v>
      </c>
      <c r="V1995" s="181" t="s">
        <v>216</v>
      </c>
      <c r="W1995" s="182" t="s">
        <v>227</v>
      </c>
      <c r="X1995" s="182" t="s">
        <v>228</v>
      </c>
      <c r="Y1995" s="183" t="s">
        <v>198</v>
      </c>
      <c r="Z1995" s="184" t="s">
        <v>198</v>
      </c>
      <c r="AA1995" s="181" t="s">
        <v>184</v>
      </c>
      <c r="AB1995" s="182" t="s">
        <v>185</v>
      </c>
      <c r="AC1995" s="183" t="s">
        <v>186</v>
      </c>
    </row>
    <row r="1996" spans="1:52" x14ac:dyDescent="0.25">
      <c r="A1996" s="143" t="s">
        <v>159</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159</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161</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161</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22</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22</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14</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14</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162</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162</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188</v>
      </c>
      <c r="B2001" s="268">
        <v>7.4092984031372627E-2</v>
      </c>
      <c r="C2001" s="269">
        <v>0.1187585942512903</v>
      </c>
      <c r="D2001" s="154">
        <v>0</v>
      </c>
      <c r="E2001" s="155">
        <v>0.19285157828266292</v>
      </c>
      <c r="F2001" s="170">
        <v>33.776715899502108</v>
      </c>
      <c r="G2001" s="171">
        <v>54.138395842602492</v>
      </c>
      <c r="H2001" s="171">
        <v>0</v>
      </c>
      <c r="I2001" s="155">
        <v>87.915111742104585</v>
      </c>
      <c r="L2001" s="143"/>
      <c r="M2001" s="191" t="s">
        <v>188</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164</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164</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26"/>
    </row>
    <row r="2003" spans="1:53" x14ac:dyDescent="0.25">
      <c r="A2003" s="143" t="s">
        <v>74</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74</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75</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75</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165</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165</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166</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166</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167</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167</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168</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168</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169</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169</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170</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170</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171</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171</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189</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189</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190</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190</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174</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174</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175</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175</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176</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176</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177</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177</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178</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178</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179</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179</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180</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180</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181</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181</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316</v>
      </c>
    </row>
    <row r="2024" spans="1:53" x14ac:dyDescent="0.25">
      <c r="A2024" s="149"/>
      <c r="B2024" s="160" t="s">
        <v>274</v>
      </c>
      <c r="C2024" s="161"/>
      <c r="D2024" s="161"/>
      <c r="E2024" s="162"/>
      <c r="F2024" s="60" t="s">
        <v>275</v>
      </c>
      <c r="G2024" s="83"/>
      <c r="H2024" s="84"/>
      <c r="I2024" s="84"/>
    </row>
    <row r="2025" spans="1:53" ht="26.25" x14ac:dyDescent="0.25">
      <c r="A2025" s="156" t="s">
        <v>183</v>
      </c>
      <c r="B2025" s="164" t="s">
        <v>184</v>
      </c>
      <c r="C2025" s="165" t="s">
        <v>185</v>
      </c>
      <c r="D2025" s="165" t="s">
        <v>186</v>
      </c>
      <c r="E2025" s="19" t="s">
        <v>187</v>
      </c>
      <c r="F2025" s="89" t="s">
        <v>184</v>
      </c>
      <c r="G2025" s="89" t="s">
        <v>185</v>
      </c>
      <c r="H2025" s="165" t="s">
        <v>186</v>
      </c>
      <c r="I2025" s="19" t="s">
        <v>187</v>
      </c>
    </row>
    <row r="2026" spans="1:53" x14ac:dyDescent="0.25">
      <c r="A2026" s="143" t="s">
        <v>159</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161</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22</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14</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162</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188</v>
      </c>
      <c r="B2031" s="268">
        <v>1.3378778657930159E-2</v>
      </c>
      <c r="C2031" s="269">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164</v>
      </c>
      <c r="B2032" s="167">
        <v>7.8433086379979118</v>
      </c>
      <c r="C2032" s="154">
        <v>171.56459619395176</v>
      </c>
      <c r="D2032" s="154">
        <v>0</v>
      </c>
      <c r="E2032" s="155">
        <v>179.40790483194968</v>
      </c>
      <c r="F2032" s="170">
        <v>6586.2968029612621</v>
      </c>
      <c r="G2032" s="171">
        <v>144068.70921019916</v>
      </c>
      <c r="H2032" s="171">
        <v>0</v>
      </c>
      <c r="I2032" s="155">
        <v>150655.00601316043</v>
      </c>
      <c r="AV2032" s="426"/>
    </row>
    <row r="2033" spans="1:9" x14ac:dyDescent="0.25">
      <c r="A2033" s="143" t="s">
        <v>74</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75</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165</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166</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167</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168</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169</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170</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171</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189</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190</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174</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175</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176</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177</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178</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179</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180</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181</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269</v>
      </c>
    </row>
    <row r="2054" spans="1:53" x14ac:dyDescent="0.25">
      <c r="A2054" s="149"/>
      <c r="B2054" s="160" t="s">
        <v>274</v>
      </c>
      <c r="C2054" s="161"/>
      <c r="D2054" s="161"/>
      <c r="E2054" s="162"/>
      <c r="F2054" s="60" t="s">
        <v>275</v>
      </c>
      <c r="G2054" s="83"/>
      <c r="H2054" s="84"/>
      <c r="I2054" s="84"/>
    </row>
    <row r="2055" spans="1:53" ht="26.25" x14ac:dyDescent="0.25">
      <c r="A2055" s="156" t="s">
        <v>183</v>
      </c>
      <c r="B2055" s="164" t="s">
        <v>184</v>
      </c>
      <c r="C2055" s="165" t="s">
        <v>185</v>
      </c>
      <c r="D2055" s="165" t="s">
        <v>186</v>
      </c>
      <c r="E2055" s="19" t="s">
        <v>187</v>
      </c>
      <c r="F2055" s="89" t="s">
        <v>184</v>
      </c>
      <c r="G2055" s="89" t="s">
        <v>185</v>
      </c>
      <c r="H2055" s="165" t="s">
        <v>186</v>
      </c>
      <c r="I2055" s="19" t="s">
        <v>187</v>
      </c>
    </row>
    <row r="2056" spans="1:53" x14ac:dyDescent="0.25">
      <c r="A2056" s="143" t="s">
        <v>159</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161</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22</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14</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162</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188</v>
      </c>
      <c r="B2061" s="268">
        <v>8.9633047715467883E-3</v>
      </c>
      <c r="C2061" s="269">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164</v>
      </c>
      <c r="B2062" s="167">
        <v>14.450689747580057</v>
      </c>
      <c r="C2062" s="154">
        <v>213.45377591478163</v>
      </c>
      <c r="D2062" s="154">
        <v>0</v>
      </c>
      <c r="E2062" s="155">
        <v>227.9044656623617</v>
      </c>
      <c r="F2062" s="170">
        <v>7056.3763157131862</v>
      </c>
      <c r="G2062" s="171">
        <v>104231.02254457079</v>
      </c>
      <c r="H2062" s="171">
        <v>0</v>
      </c>
      <c r="I2062" s="155">
        <v>111287.39886028398</v>
      </c>
      <c r="AV2062" s="426"/>
    </row>
    <row r="2063" spans="1:53" x14ac:dyDescent="0.25">
      <c r="A2063" s="143" t="s">
        <v>74</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75</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165</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166</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167</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168</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169</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170</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171</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189</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190</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174</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175</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176</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177</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178</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179</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180</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181</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270</v>
      </c>
    </row>
    <row r="2084" spans="1:53" x14ac:dyDescent="0.25">
      <c r="A2084" s="149"/>
      <c r="B2084" s="160" t="s">
        <v>274</v>
      </c>
      <c r="C2084" s="161"/>
      <c r="D2084" s="161"/>
      <c r="E2084" s="162"/>
      <c r="F2084" s="60" t="s">
        <v>275</v>
      </c>
      <c r="G2084" s="83"/>
      <c r="H2084" s="84"/>
      <c r="I2084" s="84"/>
    </row>
    <row r="2085" spans="1:53" ht="26.25" x14ac:dyDescent="0.25">
      <c r="A2085" s="156" t="s">
        <v>183</v>
      </c>
      <c r="B2085" s="164" t="s">
        <v>184</v>
      </c>
      <c r="C2085" s="165" t="s">
        <v>185</v>
      </c>
      <c r="D2085" s="165" t="s">
        <v>186</v>
      </c>
      <c r="E2085" s="19" t="s">
        <v>187</v>
      </c>
      <c r="F2085" s="89" t="s">
        <v>184</v>
      </c>
      <c r="G2085" s="89" t="s">
        <v>185</v>
      </c>
      <c r="H2085" s="165" t="s">
        <v>186</v>
      </c>
      <c r="I2085" s="19" t="s">
        <v>187</v>
      </c>
    </row>
    <row r="2086" spans="1:53" x14ac:dyDescent="0.25">
      <c r="A2086" s="143" t="s">
        <v>159</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161</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22</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14</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162</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188</v>
      </c>
      <c r="B2091" s="268">
        <v>8.8002512236289403E-3</v>
      </c>
      <c r="C2091" s="269">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164</v>
      </c>
      <c r="B2092" s="167">
        <v>11.20391506651946</v>
      </c>
      <c r="C2092" s="154">
        <v>303.27508123774669</v>
      </c>
      <c r="D2092" s="154">
        <v>0</v>
      </c>
      <c r="E2092" s="155">
        <v>314.47899630426616</v>
      </c>
      <c r="F2092" s="170">
        <v>5470.9527572474135</v>
      </c>
      <c r="G2092" s="171">
        <v>148091.41554993254</v>
      </c>
      <c r="H2092" s="171">
        <v>0</v>
      </c>
      <c r="I2092" s="155">
        <v>153562.36830717998</v>
      </c>
      <c r="AV2092" s="426"/>
    </row>
    <row r="2093" spans="1:53" x14ac:dyDescent="0.25">
      <c r="A2093" s="143" t="s">
        <v>74</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75</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165</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166</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167</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168</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169</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170</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171</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189</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190</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174</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175</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176</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177</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178</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179</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180</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181</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317</v>
      </c>
    </row>
    <row r="2114" spans="1:53" x14ac:dyDescent="0.25">
      <c r="A2114" s="149"/>
      <c r="B2114" s="160" t="s">
        <v>274</v>
      </c>
      <c r="C2114" s="161"/>
      <c r="D2114" s="161"/>
      <c r="E2114" s="162"/>
      <c r="F2114" s="60" t="s">
        <v>275</v>
      </c>
      <c r="G2114" s="83"/>
      <c r="H2114" s="84"/>
      <c r="I2114" s="84"/>
    </row>
    <row r="2115" spans="1:53" ht="26.25" x14ac:dyDescent="0.25">
      <c r="A2115" s="156" t="s">
        <v>183</v>
      </c>
      <c r="B2115" s="164" t="s">
        <v>184</v>
      </c>
      <c r="C2115" s="165" t="s">
        <v>185</v>
      </c>
      <c r="D2115" s="165" t="s">
        <v>186</v>
      </c>
      <c r="E2115" s="19" t="s">
        <v>187</v>
      </c>
      <c r="F2115" s="89" t="s">
        <v>184</v>
      </c>
      <c r="G2115" s="89" t="s">
        <v>185</v>
      </c>
      <c r="H2115" s="165" t="s">
        <v>186</v>
      </c>
      <c r="I2115" s="19" t="s">
        <v>187</v>
      </c>
    </row>
    <row r="2116" spans="1:53" x14ac:dyDescent="0.25">
      <c r="A2116" s="143" t="s">
        <v>159</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161</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22</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14</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162</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188</v>
      </c>
      <c r="B2121" s="268">
        <v>1.0980696140675025E-2</v>
      </c>
      <c r="C2121" s="269">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164</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26"/>
    </row>
    <row r="2123" spans="1:53" x14ac:dyDescent="0.25">
      <c r="A2123" s="143" t="s">
        <v>74</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75</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165</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166</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167</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168</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169</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170</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171</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189</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190</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174</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175</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176</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177</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178</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179</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180</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181</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229</v>
      </c>
    </row>
    <row r="2144" spans="1:51" x14ac:dyDescent="0.25">
      <c r="A2144" s="149"/>
      <c r="B2144" s="160" t="s">
        <v>274</v>
      </c>
      <c r="C2144" s="161"/>
      <c r="D2144" s="161"/>
      <c r="E2144" s="162"/>
      <c r="F2144" s="60" t="s">
        <v>275</v>
      </c>
      <c r="G2144" s="83"/>
      <c r="H2144" s="84"/>
      <c r="I2144" s="84"/>
    </row>
    <row r="2145" spans="1:53" ht="26.25" x14ac:dyDescent="0.25">
      <c r="A2145" s="156" t="s">
        <v>183</v>
      </c>
      <c r="B2145" s="164" t="s">
        <v>184</v>
      </c>
      <c r="C2145" s="165" t="s">
        <v>185</v>
      </c>
      <c r="D2145" s="165" t="s">
        <v>186</v>
      </c>
      <c r="E2145" s="19" t="s">
        <v>187</v>
      </c>
      <c r="F2145" s="89" t="s">
        <v>184</v>
      </c>
      <c r="G2145" s="89" t="s">
        <v>185</v>
      </c>
      <c r="H2145" s="165" t="s">
        <v>186</v>
      </c>
      <c r="I2145" s="19" t="s">
        <v>187</v>
      </c>
    </row>
    <row r="2146" spans="1:53" x14ac:dyDescent="0.25">
      <c r="A2146" s="143" t="s">
        <v>159</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161</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22</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14</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162</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188</v>
      </c>
      <c r="B2151" s="268">
        <v>4.1449811666349527E-2</v>
      </c>
      <c r="C2151" s="269">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164</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26"/>
    </row>
    <row r="2153" spans="1:53" x14ac:dyDescent="0.25">
      <c r="A2153" s="143" t="s">
        <v>74</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75</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165</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166</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167</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168</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169</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170</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171</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189</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190</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174</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175</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176</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177</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178</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179</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180</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181</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887</v>
      </c>
    </row>
    <row r="2174" spans="1:51" x14ac:dyDescent="0.25">
      <c r="A2174" s="149"/>
      <c r="B2174" s="160" t="s">
        <v>274</v>
      </c>
      <c r="C2174" s="161"/>
      <c r="D2174" s="161"/>
      <c r="E2174" s="162"/>
      <c r="F2174" s="60" t="s">
        <v>275</v>
      </c>
      <c r="G2174" s="83"/>
      <c r="H2174" s="84"/>
      <c r="I2174" s="84"/>
    </row>
    <row r="2175" spans="1:51" ht="26.25" x14ac:dyDescent="0.25">
      <c r="A2175" s="156" t="s">
        <v>183</v>
      </c>
      <c r="B2175" s="164" t="s">
        <v>184</v>
      </c>
      <c r="C2175" s="165" t="s">
        <v>185</v>
      </c>
      <c r="D2175" s="165" t="s">
        <v>186</v>
      </c>
      <c r="E2175" s="19" t="s">
        <v>187</v>
      </c>
      <c r="F2175" s="89" t="s">
        <v>184</v>
      </c>
      <c r="G2175" s="89" t="s">
        <v>185</v>
      </c>
      <c r="H2175" s="165" t="s">
        <v>186</v>
      </c>
      <c r="I2175" s="19" t="s">
        <v>187</v>
      </c>
    </row>
    <row r="2176" spans="1:51" x14ac:dyDescent="0.25">
      <c r="A2176" s="143" t="s">
        <v>159</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161</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22</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14</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162</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188</v>
      </c>
      <c r="B2181" s="268">
        <v>4.1182335361804545E-2</v>
      </c>
      <c r="C2181" s="269">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164</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26"/>
    </row>
    <row r="2183" spans="1:53" x14ac:dyDescent="0.25">
      <c r="A2183" s="143" t="s">
        <v>74</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75</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165</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166</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167</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168</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169</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170</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171</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189</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190</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174</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175</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176</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177</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178</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179</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180</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181</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230</v>
      </c>
    </row>
    <row r="2204" spans="1:51" x14ac:dyDescent="0.25">
      <c r="A2204" s="149"/>
      <c r="B2204" s="160" t="s">
        <v>274</v>
      </c>
      <c r="C2204" s="161"/>
      <c r="D2204" s="161"/>
      <c r="E2204" s="162"/>
      <c r="F2204" s="60" t="s">
        <v>275</v>
      </c>
      <c r="G2204" s="83"/>
      <c r="H2204" s="84"/>
      <c r="I2204" s="84"/>
    </row>
    <row r="2205" spans="1:51" ht="26.25" x14ac:dyDescent="0.25">
      <c r="A2205" s="156" t="s">
        <v>183</v>
      </c>
      <c r="B2205" s="164" t="s">
        <v>184</v>
      </c>
      <c r="C2205" s="165" t="s">
        <v>185</v>
      </c>
      <c r="D2205" s="165" t="s">
        <v>186</v>
      </c>
      <c r="E2205" s="19" t="s">
        <v>187</v>
      </c>
      <c r="F2205" s="89" t="s">
        <v>184</v>
      </c>
      <c r="G2205" s="89" t="s">
        <v>185</v>
      </c>
      <c r="H2205" s="165" t="s">
        <v>186</v>
      </c>
      <c r="I2205" s="19" t="s">
        <v>187</v>
      </c>
    </row>
    <row r="2206" spans="1:51" x14ac:dyDescent="0.25">
      <c r="A2206" s="143" t="s">
        <v>159</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161</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22</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14</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162</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188</v>
      </c>
      <c r="B2211" s="268">
        <v>5.148046826521236E-2</v>
      </c>
      <c r="C2211" s="269">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164</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26"/>
    </row>
    <row r="2213" spans="1:53" x14ac:dyDescent="0.25">
      <c r="A2213" s="143" t="s">
        <v>74</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75</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165</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166</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167</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168</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169</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170</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171</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189</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190</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174</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175</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176</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177</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178</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179</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180</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181</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318</v>
      </c>
    </row>
    <row r="2234" spans="1:52" x14ac:dyDescent="0.25">
      <c r="A2234" s="149"/>
      <c r="B2234" s="160" t="s">
        <v>274</v>
      </c>
      <c r="C2234" s="161"/>
      <c r="D2234" s="161"/>
      <c r="E2234" s="162"/>
      <c r="F2234" s="60" t="s">
        <v>275</v>
      </c>
      <c r="G2234" s="83"/>
      <c r="H2234" s="84"/>
      <c r="I2234" s="84"/>
    </row>
    <row r="2235" spans="1:52" ht="26.25" x14ac:dyDescent="0.25">
      <c r="A2235" s="156" t="s">
        <v>183</v>
      </c>
      <c r="B2235" s="164" t="s">
        <v>184</v>
      </c>
      <c r="C2235" s="165" t="s">
        <v>185</v>
      </c>
      <c r="D2235" s="165" t="s">
        <v>186</v>
      </c>
      <c r="E2235" s="19" t="s">
        <v>187</v>
      </c>
      <c r="F2235" s="89" t="s">
        <v>184</v>
      </c>
      <c r="G2235" s="89" t="s">
        <v>185</v>
      </c>
      <c r="H2235" s="165" t="s">
        <v>186</v>
      </c>
      <c r="I2235" s="19" t="s">
        <v>187</v>
      </c>
    </row>
    <row r="2236" spans="1:52" x14ac:dyDescent="0.25">
      <c r="A2236" s="143" t="s">
        <v>159</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161</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22</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14</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162</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188</v>
      </c>
      <c r="B2241" s="268">
        <v>1.1642792553041235</v>
      </c>
      <c r="C2241" s="269">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164</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26"/>
    </row>
    <row r="2243" spans="1:53" x14ac:dyDescent="0.25">
      <c r="A2243" s="143" t="s">
        <v>74</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75</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165</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166</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167</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168</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169</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170</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171</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189</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190</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174</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175</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176</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177</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178</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179</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180</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181</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319</v>
      </c>
    </row>
    <row r="2264" spans="1:53" x14ac:dyDescent="0.25">
      <c r="A2264" s="149"/>
      <c r="B2264" s="160" t="s">
        <v>274</v>
      </c>
      <c r="C2264" s="161"/>
      <c r="D2264" s="161"/>
      <c r="E2264" s="162"/>
      <c r="F2264" s="60" t="s">
        <v>275</v>
      </c>
      <c r="G2264" s="83"/>
      <c r="H2264" s="84"/>
      <c r="I2264" s="84"/>
    </row>
    <row r="2265" spans="1:53" ht="26.25" x14ac:dyDescent="0.25">
      <c r="A2265" s="156" t="s">
        <v>183</v>
      </c>
      <c r="B2265" s="164" t="s">
        <v>184</v>
      </c>
      <c r="C2265" s="165" t="s">
        <v>185</v>
      </c>
      <c r="D2265" s="165" t="s">
        <v>186</v>
      </c>
      <c r="E2265" s="19" t="s">
        <v>187</v>
      </c>
      <c r="F2265" s="89" t="s">
        <v>184</v>
      </c>
      <c r="G2265" s="89" t="s">
        <v>185</v>
      </c>
      <c r="H2265" s="165" t="s">
        <v>186</v>
      </c>
      <c r="I2265" s="19" t="s">
        <v>187</v>
      </c>
    </row>
    <row r="2266" spans="1:53" x14ac:dyDescent="0.25">
      <c r="A2266" s="143" t="s">
        <v>159</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161</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22</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14</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162</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188</v>
      </c>
      <c r="B2271" s="268">
        <v>1.2363759079269279E-2</v>
      </c>
      <c r="C2271" s="269">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164</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26"/>
    </row>
    <row r="2273" spans="1:9" x14ac:dyDescent="0.25">
      <c r="A2273" s="143" t="s">
        <v>74</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75</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165</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166</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167</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168</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169</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170</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171</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189</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190</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174</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175</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176</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177</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178</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179</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180</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181</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320</v>
      </c>
    </row>
    <row r="2294" spans="1:53" x14ac:dyDescent="0.25">
      <c r="A2294" s="149"/>
      <c r="B2294" s="160" t="s">
        <v>274</v>
      </c>
      <c r="C2294" s="161"/>
      <c r="D2294" s="161"/>
      <c r="E2294" s="162"/>
      <c r="F2294" s="60" t="s">
        <v>275</v>
      </c>
      <c r="G2294" s="83"/>
      <c r="H2294" s="84"/>
      <c r="I2294" s="84"/>
    </row>
    <row r="2295" spans="1:53" ht="26.25" x14ac:dyDescent="0.25">
      <c r="A2295" s="156" t="s">
        <v>183</v>
      </c>
      <c r="B2295" s="164" t="s">
        <v>184</v>
      </c>
      <c r="C2295" s="165" t="s">
        <v>185</v>
      </c>
      <c r="D2295" s="165" t="s">
        <v>186</v>
      </c>
      <c r="E2295" s="19" t="s">
        <v>187</v>
      </c>
      <c r="F2295" s="89" t="s">
        <v>184</v>
      </c>
      <c r="G2295" s="89" t="s">
        <v>185</v>
      </c>
      <c r="H2295" s="165" t="s">
        <v>186</v>
      </c>
      <c r="I2295" s="19" t="s">
        <v>187</v>
      </c>
    </row>
    <row r="2296" spans="1:53" x14ac:dyDescent="0.25">
      <c r="A2296" s="143" t="s">
        <v>159</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161</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22</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14</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162</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188</v>
      </c>
      <c r="B2301" s="268">
        <v>1.1808209626564727E-2</v>
      </c>
      <c r="C2301" s="269">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164</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26"/>
    </row>
    <row r="2303" spans="1:53" x14ac:dyDescent="0.25">
      <c r="A2303" s="143" t="s">
        <v>74</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75</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165</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166</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167</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168</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169</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170</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171</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189</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190</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174</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175</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176</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177</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178</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179</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180</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181</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321</v>
      </c>
    </row>
    <row r="2324" spans="1:53" x14ac:dyDescent="0.25">
      <c r="A2324" s="149"/>
      <c r="B2324" s="160" t="s">
        <v>274</v>
      </c>
      <c r="C2324" s="161"/>
      <c r="D2324" s="161"/>
      <c r="E2324" s="162"/>
      <c r="F2324" s="60" t="s">
        <v>275</v>
      </c>
      <c r="G2324" s="83"/>
      <c r="H2324" s="84"/>
      <c r="I2324" s="84"/>
    </row>
    <row r="2325" spans="1:53" ht="26.25" x14ac:dyDescent="0.25">
      <c r="A2325" s="156" t="s">
        <v>183</v>
      </c>
      <c r="B2325" s="164" t="s">
        <v>184</v>
      </c>
      <c r="C2325" s="165" t="s">
        <v>185</v>
      </c>
      <c r="D2325" s="165" t="s">
        <v>186</v>
      </c>
      <c r="E2325" s="19" t="s">
        <v>187</v>
      </c>
      <c r="F2325" s="89" t="s">
        <v>184</v>
      </c>
      <c r="G2325" s="89" t="s">
        <v>185</v>
      </c>
      <c r="H2325" s="165" t="s">
        <v>186</v>
      </c>
      <c r="I2325" s="19" t="s">
        <v>187</v>
      </c>
    </row>
    <row r="2326" spans="1:53" x14ac:dyDescent="0.25">
      <c r="A2326" s="143" t="s">
        <v>159</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161</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22</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14</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162</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188</v>
      </c>
      <c r="B2331" s="268">
        <v>2.1754928246977348E-2</v>
      </c>
      <c r="C2331" s="269">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164</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26"/>
    </row>
    <row r="2333" spans="1:53" x14ac:dyDescent="0.25">
      <c r="A2333" s="143" t="s">
        <v>74</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75</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165</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166</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167</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168</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169</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170</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171</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189</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190</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174</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175</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176</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177</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178</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179</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180</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181</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322</v>
      </c>
    </row>
    <row r="2354" spans="1:53" x14ac:dyDescent="0.25">
      <c r="A2354" s="149"/>
      <c r="B2354" s="160" t="s">
        <v>274</v>
      </c>
      <c r="C2354" s="161"/>
      <c r="D2354" s="161"/>
      <c r="E2354" s="162"/>
      <c r="F2354" s="60" t="s">
        <v>275</v>
      </c>
      <c r="G2354" s="83"/>
      <c r="H2354" s="84"/>
      <c r="I2354" s="84"/>
    </row>
    <row r="2355" spans="1:53" ht="26.25" x14ac:dyDescent="0.25">
      <c r="A2355" s="156" t="s">
        <v>183</v>
      </c>
      <c r="B2355" s="164" t="s">
        <v>184</v>
      </c>
      <c r="C2355" s="165" t="s">
        <v>185</v>
      </c>
      <c r="D2355" s="165" t="s">
        <v>186</v>
      </c>
      <c r="E2355" s="19" t="s">
        <v>187</v>
      </c>
      <c r="F2355" s="89" t="s">
        <v>184</v>
      </c>
      <c r="G2355" s="89" t="s">
        <v>185</v>
      </c>
      <c r="H2355" s="165" t="s">
        <v>186</v>
      </c>
      <c r="I2355" s="19" t="s">
        <v>187</v>
      </c>
    </row>
    <row r="2356" spans="1:53" x14ac:dyDescent="0.25">
      <c r="A2356" s="143" t="s">
        <v>159</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161</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22</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14</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162</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188</v>
      </c>
      <c r="B2361" s="268">
        <v>1.1680636444570161E-2</v>
      </c>
      <c r="C2361" s="269">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164</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26"/>
    </row>
    <row r="2363" spans="1:53" x14ac:dyDescent="0.25">
      <c r="A2363" s="143" t="s">
        <v>74</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75</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165</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166</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167</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168</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169</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170</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171</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189</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190</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174</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175</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176</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177</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178</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179</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180</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181</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271</v>
      </c>
    </row>
    <row r="2384" spans="1:51" ht="14.25" customHeight="1" x14ac:dyDescent="0.25">
      <c r="A2384" s="149"/>
      <c r="B2384" s="160" t="s">
        <v>274</v>
      </c>
      <c r="C2384" s="161"/>
      <c r="D2384" s="161"/>
      <c r="E2384" s="162"/>
      <c r="F2384" s="60" t="s">
        <v>275</v>
      </c>
      <c r="G2384" s="83"/>
      <c r="H2384" s="84"/>
      <c r="I2384" s="84"/>
      <c r="L2384" s="615" t="s">
        <v>271</v>
      </c>
      <c r="M2384" s="616"/>
      <c r="N2384" s="60" t="s">
        <v>184</v>
      </c>
      <c r="O2384" s="83"/>
      <c r="P2384" s="83"/>
      <c r="Q2384" s="84"/>
      <c r="R2384" s="60" t="s">
        <v>185</v>
      </c>
      <c r="S2384" s="83"/>
      <c r="T2384" s="83"/>
      <c r="U2384" s="84"/>
      <c r="V2384" s="60" t="s">
        <v>186</v>
      </c>
      <c r="W2384" s="83"/>
      <c r="X2384" s="83"/>
      <c r="Y2384" s="84"/>
      <c r="Z2384" s="10" t="s">
        <v>187</v>
      </c>
      <c r="AA2384" s="60" t="s">
        <v>194</v>
      </c>
      <c r="AB2384" s="83"/>
      <c r="AC2384" s="84"/>
    </row>
    <row r="2385" spans="1:53" ht="26.25" x14ac:dyDescent="0.25">
      <c r="A2385" s="156" t="s">
        <v>183</v>
      </c>
      <c r="B2385" s="164" t="s">
        <v>184</v>
      </c>
      <c r="C2385" s="165" t="s">
        <v>185</v>
      </c>
      <c r="D2385" s="165" t="s">
        <v>186</v>
      </c>
      <c r="E2385" s="19" t="s">
        <v>187</v>
      </c>
      <c r="F2385" s="89" t="s">
        <v>184</v>
      </c>
      <c r="G2385" s="89" t="s">
        <v>185</v>
      </c>
      <c r="H2385" s="165" t="s">
        <v>186</v>
      </c>
      <c r="I2385" s="19" t="s">
        <v>187</v>
      </c>
      <c r="L2385" s="617"/>
      <c r="M2385" s="618"/>
      <c r="N2385" s="181" t="s">
        <v>216</v>
      </c>
      <c r="O2385" s="182" t="s">
        <v>213</v>
      </c>
      <c r="P2385" s="182" t="s">
        <v>214</v>
      </c>
      <c r="Q2385" s="183" t="s">
        <v>198</v>
      </c>
      <c r="R2385" s="181" t="s">
        <v>216</v>
      </c>
      <c r="S2385" s="182" t="s">
        <v>213</v>
      </c>
      <c r="T2385" s="182" t="s">
        <v>214</v>
      </c>
      <c r="U2385" s="183" t="s">
        <v>198</v>
      </c>
      <c r="V2385" s="181" t="s">
        <v>216</v>
      </c>
      <c r="W2385" s="182" t="s">
        <v>213</v>
      </c>
      <c r="X2385" s="182" t="s">
        <v>214</v>
      </c>
      <c r="Y2385" s="183" t="s">
        <v>198</v>
      </c>
      <c r="Z2385" s="184" t="s">
        <v>198</v>
      </c>
      <c r="AA2385" s="181" t="s">
        <v>184</v>
      </c>
      <c r="AB2385" s="182" t="s">
        <v>185</v>
      </c>
      <c r="AC2385" s="183" t="s">
        <v>186</v>
      </c>
    </row>
    <row r="2386" spans="1:53" x14ac:dyDescent="0.25">
      <c r="A2386" s="143" t="s">
        <v>159</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159</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161</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161</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22</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22</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14</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14</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162</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162</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188</v>
      </c>
      <c r="B2391" s="268">
        <v>1.1245463377151797E-2</v>
      </c>
      <c r="C2391" s="269">
        <v>0.15451155896947927</v>
      </c>
      <c r="D2391" s="154">
        <v>0</v>
      </c>
      <c r="E2391" s="155">
        <v>0.16575702234663106</v>
      </c>
      <c r="F2391" s="170">
        <v>6.7317812970401718</v>
      </c>
      <c r="G2391" s="171">
        <v>92.494011848420769</v>
      </c>
      <c r="H2391" s="171">
        <v>0</v>
      </c>
      <c r="I2391" s="155">
        <v>99.225793145460941</v>
      </c>
      <c r="L2391" s="143"/>
      <c r="M2391" s="191" t="s">
        <v>188</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164</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164</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26"/>
    </row>
    <row r="2393" spans="1:53" ht="12.75" customHeight="1" x14ac:dyDescent="0.25">
      <c r="A2393" s="143" t="s">
        <v>74</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74</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75</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75</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165</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165</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166</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166</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167</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167</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168</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168</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169</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169</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170</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170</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171</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171</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189</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189</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190</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190</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174</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174</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175</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175</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176</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176</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177</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177</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178</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178</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179</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179</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180</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180</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181</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181</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272</v>
      </c>
    </row>
    <row r="2414" spans="1:51" ht="12.75" customHeight="1" x14ac:dyDescent="0.25">
      <c r="A2414" s="149"/>
      <c r="B2414" s="160" t="s">
        <v>274</v>
      </c>
      <c r="C2414" s="161"/>
      <c r="D2414" s="161"/>
      <c r="E2414" s="162"/>
      <c r="F2414" s="60" t="s">
        <v>275</v>
      </c>
      <c r="G2414" s="83"/>
      <c r="H2414" s="84"/>
      <c r="I2414" s="84"/>
      <c r="L2414" s="615" t="s">
        <v>272</v>
      </c>
      <c r="M2414" s="616"/>
      <c r="N2414" s="60" t="s">
        <v>184</v>
      </c>
      <c r="O2414" s="83"/>
      <c r="P2414" s="83"/>
      <c r="Q2414" s="84"/>
      <c r="R2414" s="60" t="s">
        <v>185</v>
      </c>
      <c r="S2414" s="83"/>
      <c r="T2414" s="83"/>
      <c r="U2414" s="84"/>
      <c r="V2414" s="60" t="s">
        <v>186</v>
      </c>
      <c r="W2414" s="83"/>
      <c r="X2414" s="83"/>
      <c r="Y2414" s="84"/>
      <c r="Z2414" s="10" t="s">
        <v>187</v>
      </c>
      <c r="AA2414" s="60" t="s">
        <v>194</v>
      </c>
      <c r="AB2414" s="83"/>
      <c r="AC2414" s="84"/>
    </row>
    <row r="2415" spans="1:51" ht="26.25" x14ac:dyDescent="0.25">
      <c r="A2415" s="156" t="s">
        <v>183</v>
      </c>
      <c r="B2415" s="164" t="s">
        <v>184</v>
      </c>
      <c r="C2415" s="165" t="s">
        <v>185</v>
      </c>
      <c r="D2415" s="165" t="s">
        <v>186</v>
      </c>
      <c r="E2415" s="19" t="s">
        <v>187</v>
      </c>
      <c r="F2415" s="89" t="s">
        <v>184</v>
      </c>
      <c r="G2415" s="89" t="s">
        <v>185</v>
      </c>
      <c r="H2415" s="165" t="s">
        <v>186</v>
      </c>
      <c r="I2415" s="19" t="s">
        <v>187</v>
      </c>
      <c r="L2415" s="617"/>
      <c r="M2415" s="618"/>
      <c r="N2415" s="181" t="s">
        <v>216</v>
      </c>
      <c r="O2415" s="182" t="s">
        <v>213</v>
      </c>
      <c r="P2415" s="182" t="s">
        <v>214</v>
      </c>
      <c r="Q2415" s="183" t="s">
        <v>198</v>
      </c>
      <c r="R2415" s="181" t="s">
        <v>216</v>
      </c>
      <c r="S2415" s="182" t="s">
        <v>213</v>
      </c>
      <c r="T2415" s="182" t="s">
        <v>214</v>
      </c>
      <c r="U2415" s="183" t="s">
        <v>198</v>
      </c>
      <c r="V2415" s="181" t="s">
        <v>216</v>
      </c>
      <c r="W2415" s="182" t="s">
        <v>213</v>
      </c>
      <c r="X2415" s="182" t="s">
        <v>214</v>
      </c>
      <c r="Y2415" s="183" t="s">
        <v>198</v>
      </c>
      <c r="Z2415" s="184" t="s">
        <v>198</v>
      </c>
      <c r="AA2415" s="181" t="s">
        <v>184</v>
      </c>
      <c r="AB2415" s="182" t="s">
        <v>185</v>
      </c>
      <c r="AC2415" s="183" t="s">
        <v>186</v>
      </c>
    </row>
    <row r="2416" spans="1:51" x14ac:dyDescent="0.25">
      <c r="A2416" s="143" t="s">
        <v>159</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159</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161</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161</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22</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22</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14</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14</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162</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162</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188</v>
      </c>
      <c r="B2421" s="268">
        <v>1.115813124027718E-2</v>
      </c>
      <c r="C2421" s="269">
        <v>0.20196088462481418</v>
      </c>
      <c r="D2421" s="154">
        <v>0</v>
      </c>
      <c r="E2421" s="155">
        <v>0.21311901586509135</v>
      </c>
      <c r="F2421" s="170">
        <v>6.6795023623332597</v>
      </c>
      <c r="G2421" s="171">
        <v>120.89822004252126</v>
      </c>
      <c r="H2421" s="171">
        <v>0</v>
      </c>
      <c r="I2421" s="155">
        <v>127.5777224048545</v>
      </c>
      <c r="L2421" s="143"/>
      <c r="M2421" s="191" t="s">
        <v>188</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164</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164</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26"/>
    </row>
    <row r="2423" spans="1:53" x14ac:dyDescent="0.25">
      <c r="A2423" s="143" t="s">
        <v>74</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74</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75</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75</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165</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165</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166</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166</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167</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167</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168</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168</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169</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169</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170</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170</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171</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171</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189</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189</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190</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190</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174</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174</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175</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175</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176</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176</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177</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177</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178</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178</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179</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179</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180</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180</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181</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181</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231</v>
      </c>
    </row>
    <row r="2444" spans="1:76" ht="130.5" customHeight="1" x14ac:dyDescent="0.25">
      <c r="A2444" s="146"/>
      <c r="B2444" s="147" t="s">
        <v>883</v>
      </c>
      <c r="C2444" s="147" t="s">
        <v>276</v>
      </c>
      <c r="D2444" s="147" t="s">
        <v>277</v>
      </c>
      <c r="E2444" s="147" t="s">
        <v>278</v>
      </c>
      <c r="F2444" s="147" t="s">
        <v>279</v>
      </c>
      <c r="G2444" s="147" t="s">
        <v>280</v>
      </c>
      <c r="H2444" s="147" t="s">
        <v>281</v>
      </c>
      <c r="I2444" s="147" t="s">
        <v>282</v>
      </c>
      <c r="J2444" s="147" t="s">
        <v>283</v>
      </c>
      <c r="K2444" s="147" t="s">
        <v>284</v>
      </c>
      <c r="L2444" s="147" t="s">
        <v>285</v>
      </c>
      <c r="M2444" s="147" t="s">
        <v>286</v>
      </c>
      <c r="N2444" s="147" t="s">
        <v>287</v>
      </c>
      <c r="O2444" s="147" t="s">
        <v>288</v>
      </c>
      <c r="P2444" s="147" t="s">
        <v>289</v>
      </c>
      <c r="Q2444" s="147" t="s">
        <v>191</v>
      </c>
      <c r="R2444" s="147" t="s">
        <v>885</v>
      </c>
      <c r="S2444" s="147" t="s">
        <v>290</v>
      </c>
      <c r="T2444" s="147" t="s">
        <v>291</v>
      </c>
      <c r="U2444" s="147" t="s">
        <v>292</v>
      </c>
      <c r="V2444" s="147" t="s">
        <v>193</v>
      </c>
      <c r="W2444" s="147" t="s">
        <v>886</v>
      </c>
      <c r="X2444" s="147" t="s">
        <v>299</v>
      </c>
      <c r="Y2444" s="147" t="s">
        <v>300</v>
      </c>
      <c r="Z2444" s="147" t="s">
        <v>301</v>
      </c>
      <c r="AA2444" s="147" t="s">
        <v>302</v>
      </c>
      <c r="AB2444" s="147" t="s">
        <v>303</v>
      </c>
      <c r="AC2444" s="147" t="s">
        <v>304</v>
      </c>
      <c r="AD2444" s="147" t="s">
        <v>305</v>
      </c>
      <c r="AE2444" s="147" t="s">
        <v>306</v>
      </c>
      <c r="AF2444" s="147" t="s">
        <v>307</v>
      </c>
      <c r="AG2444" s="147" t="s">
        <v>247</v>
      </c>
      <c r="AH2444" s="147" t="s">
        <v>889</v>
      </c>
      <c r="AI2444" s="147" t="s">
        <v>308</v>
      </c>
      <c r="AJ2444" s="147" t="s">
        <v>249</v>
      </c>
      <c r="AK2444" s="147" t="s">
        <v>250</v>
      </c>
      <c r="AL2444" s="147" t="s">
        <v>251</v>
      </c>
      <c r="AM2444" s="147" t="s">
        <v>252</v>
      </c>
      <c r="AN2444" s="147" t="s">
        <v>253</v>
      </c>
      <c r="AO2444" s="147" t="s">
        <v>254</v>
      </c>
      <c r="AP2444" s="147" t="s">
        <v>255</v>
      </c>
      <c r="AQ2444" s="147" t="s">
        <v>256</v>
      </c>
      <c r="AR2444" s="147" t="s">
        <v>192</v>
      </c>
      <c r="AS2444" s="147" t="s">
        <v>293</v>
      </c>
      <c r="AT2444" s="147" t="s">
        <v>294</v>
      </c>
      <c r="AU2444" s="147" t="s">
        <v>295</v>
      </c>
      <c r="AV2444" s="147" t="s">
        <v>296</v>
      </c>
      <c r="AW2444" s="147" t="s">
        <v>297</v>
      </c>
      <c r="AX2444" s="147" t="s">
        <v>298</v>
      </c>
      <c r="AY2444" s="147" t="s">
        <v>215</v>
      </c>
      <c r="AZ2444" s="147" t="s">
        <v>309</v>
      </c>
      <c r="BA2444" s="147" t="s">
        <v>310</v>
      </c>
      <c r="BB2444" s="147" t="s">
        <v>311</v>
      </c>
      <c r="BC2444" s="147" t="s">
        <v>312</v>
      </c>
      <c r="BD2444" s="147" t="s">
        <v>313</v>
      </c>
      <c r="BE2444" s="147" t="s">
        <v>314</v>
      </c>
      <c r="BF2444" s="147" t="s">
        <v>264</v>
      </c>
      <c r="BG2444" s="147" t="s">
        <v>265</v>
      </c>
      <c r="BH2444" s="147" t="s">
        <v>266</v>
      </c>
      <c r="BI2444" s="147" t="s">
        <v>315</v>
      </c>
      <c r="BJ2444" s="147" t="s">
        <v>267</v>
      </c>
      <c r="BK2444" s="147" t="s">
        <v>316</v>
      </c>
      <c r="BL2444" s="147" t="s">
        <v>269</v>
      </c>
      <c r="BM2444" s="147" t="s">
        <v>270</v>
      </c>
      <c r="BN2444" s="147" t="s">
        <v>317</v>
      </c>
      <c r="BO2444" s="147" t="s">
        <v>229</v>
      </c>
      <c r="BP2444" s="147" t="s">
        <v>887</v>
      </c>
      <c r="BQ2444" s="147" t="s">
        <v>230</v>
      </c>
      <c r="BR2444" s="147" t="s">
        <v>318</v>
      </c>
      <c r="BS2444" s="147" t="s">
        <v>319</v>
      </c>
      <c r="BT2444" s="147" t="s">
        <v>320</v>
      </c>
      <c r="BU2444" s="147" t="s">
        <v>321</v>
      </c>
      <c r="BV2444" s="147" t="s">
        <v>322</v>
      </c>
      <c r="BW2444" s="147" t="s">
        <v>271</v>
      </c>
      <c r="BX2444" s="148" t="s">
        <v>272</v>
      </c>
    </row>
    <row r="2445" spans="1:76" x14ac:dyDescent="0.25">
      <c r="A2445" s="149" t="s">
        <v>159</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161</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22</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14</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162</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188</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164</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74</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75</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165</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166</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167</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168</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169</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170</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171</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172</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173</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174</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175</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176</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177</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178</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179</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180</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181</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N6" sqref="N6"/>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12</v>
      </c>
    </row>
    <row r="2" spans="1:73" ht="21" customHeight="1" x14ac:dyDescent="0.25"/>
    <row r="3" spans="1:73" ht="13.5" customHeight="1" x14ac:dyDescent="0.25">
      <c r="A3" s="6" t="s">
        <v>13</v>
      </c>
    </row>
    <row r="4" spans="1:73" ht="51" customHeight="1" x14ac:dyDescent="0.25">
      <c r="A4" s="7"/>
      <c r="B4" s="623" t="s">
        <v>14</v>
      </c>
      <c r="C4" s="632"/>
      <c r="D4" s="632"/>
      <c r="E4" s="632"/>
      <c r="F4" s="632"/>
      <c r="G4" s="632"/>
      <c r="H4" s="632"/>
      <c r="I4" s="624"/>
      <c r="J4" s="416" t="s">
        <v>15</v>
      </c>
      <c r="K4" s="623" t="s">
        <v>16</v>
      </c>
      <c r="L4" s="632"/>
      <c r="M4" s="632"/>
      <c r="N4" s="632"/>
      <c r="O4" s="624"/>
      <c r="P4" s="623" t="s">
        <v>17</v>
      </c>
      <c r="Q4" s="632"/>
      <c r="R4" s="632"/>
      <c r="S4" s="632"/>
      <c r="T4" s="624"/>
      <c r="U4" s="623" t="s">
        <v>18</v>
      </c>
      <c r="V4" s="624"/>
      <c r="W4" s="8" t="s">
        <v>19</v>
      </c>
      <c r="X4" s="417" t="s">
        <v>20</v>
      </c>
      <c r="Y4" s="623" t="s">
        <v>21</v>
      </c>
      <c r="Z4" s="624"/>
      <c r="AA4" s="623" t="s">
        <v>22</v>
      </c>
      <c r="AB4" s="632"/>
      <c r="AC4" s="632"/>
      <c r="AD4" s="624"/>
      <c r="AE4" s="625" t="s">
        <v>23</v>
      </c>
      <c r="AF4" s="626"/>
      <c r="AG4" s="626"/>
      <c r="AH4" s="626"/>
      <c r="AI4" s="627"/>
      <c r="AJ4" s="625" t="s">
        <v>24</v>
      </c>
      <c r="AK4" s="626"/>
      <c r="AL4" s="626"/>
      <c r="AM4" s="626"/>
      <c r="AN4" s="627"/>
      <c r="AO4" s="625" t="s">
        <v>25</v>
      </c>
      <c r="AP4" s="626"/>
      <c r="AQ4" s="626"/>
      <c r="AR4" s="626"/>
      <c r="AS4" s="627"/>
      <c r="AT4" s="625" t="s">
        <v>26</v>
      </c>
      <c r="AU4" s="626"/>
      <c r="AV4" s="627"/>
      <c r="AW4" s="625" t="s">
        <v>27</v>
      </c>
      <c r="AX4" s="626"/>
      <c r="AY4" s="626"/>
      <c r="AZ4" s="626"/>
      <c r="BA4" s="627"/>
      <c r="BB4" s="630" t="s">
        <v>28</v>
      </c>
      <c r="BC4" s="631"/>
      <c r="BD4" s="417" t="s">
        <v>29</v>
      </c>
      <c r="BE4" s="9" t="s">
        <v>30</v>
      </c>
      <c r="BF4" s="10" t="s">
        <v>31</v>
      </c>
      <c r="BG4" s="623" t="s">
        <v>32</v>
      </c>
      <c r="BH4" s="624"/>
      <c r="BI4" s="11" t="s">
        <v>33</v>
      </c>
      <c r="BJ4" s="625" t="s">
        <v>34</v>
      </c>
      <c r="BK4" s="626"/>
      <c r="BL4" s="626"/>
      <c r="BM4" s="626"/>
      <c r="BN4" s="627"/>
      <c r="BO4" s="418" t="s">
        <v>35</v>
      </c>
      <c r="BP4" s="12" t="s">
        <v>36</v>
      </c>
      <c r="BQ4" s="12" t="s">
        <v>37</v>
      </c>
      <c r="BR4" s="12" t="s">
        <v>38</v>
      </c>
      <c r="BS4" s="12" t="s">
        <v>39</v>
      </c>
      <c r="BT4" s="12" t="s">
        <v>450</v>
      </c>
      <c r="BU4" s="422" t="s">
        <v>812</v>
      </c>
    </row>
    <row r="5" spans="1:73" ht="77.25" x14ac:dyDescent="0.25">
      <c r="A5" s="13"/>
      <c r="B5" s="14" t="s">
        <v>40</v>
      </c>
      <c r="C5" s="14" t="s">
        <v>41</v>
      </c>
      <c r="D5" s="14" t="s">
        <v>42</v>
      </c>
      <c r="E5" s="14" t="s">
        <v>43</v>
      </c>
      <c r="F5" s="15" t="s">
        <v>44</v>
      </c>
      <c r="G5" s="14" t="s">
        <v>45</v>
      </c>
      <c r="H5" s="14" t="s">
        <v>46</v>
      </c>
      <c r="I5" s="14" t="s">
        <v>47</v>
      </c>
      <c r="J5" s="14" t="s">
        <v>48</v>
      </c>
      <c r="K5" s="14" t="s">
        <v>49</v>
      </c>
      <c r="L5" s="14" t="s">
        <v>50</v>
      </c>
      <c r="M5" s="14" t="s">
        <v>51</v>
      </c>
      <c r="N5" s="15" t="s">
        <v>45</v>
      </c>
      <c r="O5" s="15" t="s">
        <v>52</v>
      </c>
      <c r="P5" s="14" t="s">
        <v>50</v>
      </c>
      <c r="Q5" s="14" t="s">
        <v>51</v>
      </c>
      <c r="R5" s="14" t="s">
        <v>45</v>
      </c>
      <c r="S5" s="14" t="s">
        <v>52</v>
      </c>
      <c r="T5" s="14" t="s">
        <v>53</v>
      </c>
      <c r="U5" s="14" t="s">
        <v>45</v>
      </c>
      <c r="V5" s="14" t="s">
        <v>53</v>
      </c>
      <c r="W5" s="14" t="s">
        <v>50</v>
      </c>
      <c r="X5" s="15" t="s">
        <v>54</v>
      </c>
      <c r="Y5" s="14" t="s">
        <v>50</v>
      </c>
      <c r="Z5" s="14" t="s">
        <v>51</v>
      </c>
      <c r="AA5" s="14" t="s">
        <v>49</v>
      </c>
      <c r="AB5" s="14" t="s">
        <v>55</v>
      </c>
      <c r="AC5" s="14" t="s">
        <v>50</v>
      </c>
      <c r="AD5" s="14" t="s">
        <v>56</v>
      </c>
      <c r="AE5" s="14" t="s">
        <v>57</v>
      </c>
      <c r="AF5" s="15" t="s">
        <v>58</v>
      </c>
      <c r="AG5" s="15" t="s">
        <v>49</v>
      </c>
      <c r="AH5" s="15" t="s">
        <v>59</v>
      </c>
      <c r="AI5" s="16" t="s">
        <v>60</v>
      </c>
      <c r="AJ5" s="14" t="s">
        <v>57</v>
      </c>
      <c r="AK5" s="15" t="s">
        <v>58</v>
      </c>
      <c r="AL5" s="15" t="s">
        <v>49</v>
      </c>
      <c r="AM5" s="15" t="s">
        <v>59</v>
      </c>
      <c r="AN5" s="16" t="s">
        <v>60</v>
      </c>
      <c r="AO5" s="14" t="s">
        <v>57</v>
      </c>
      <c r="AP5" s="15" t="s">
        <v>58</v>
      </c>
      <c r="AQ5" s="15" t="s">
        <v>49</v>
      </c>
      <c r="AR5" s="15" t="s">
        <v>59</v>
      </c>
      <c r="AS5" s="16" t="s">
        <v>60</v>
      </c>
      <c r="AT5" s="15" t="s">
        <v>57</v>
      </c>
      <c r="AU5" s="15" t="s">
        <v>58</v>
      </c>
      <c r="AV5" s="16" t="s">
        <v>60</v>
      </c>
      <c r="AW5" s="15" t="s">
        <v>57</v>
      </c>
      <c r="AX5" s="15" t="s">
        <v>58</v>
      </c>
      <c r="AY5" s="15" t="s">
        <v>49</v>
      </c>
      <c r="AZ5" s="15" t="s">
        <v>59</v>
      </c>
      <c r="BA5" s="16" t="s">
        <v>60</v>
      </c>
      <c r="BB5" s="17" t="s">
        <v>61</v>
      </c>
      <c r="BC5" s="18" t="s">
        <v>57</v>
      </c>
      <c r="BD5" s="19" t="s">
        <v>62</v>
      </c>
      <c r="BE5" s="14" t="s">
        <v>63</v>
      </c>
      <c r="BF5" s="15" t="s">
        <v>50</v>
      </c>
      <c r="BG5" s="14" t="s">
        <v>45</v>
      </c>
      <c r="BH5" s="14" t="s">
        <v>64</v>
      </c>
      <c r="BI5" s="15" t="s">
        <v>65</v>
      </c>
      <c r="BJ5" s="14" t="s">
        <v>57</v>
      </c>
      <c r="BK5" s="15" t="s">
        <v>58</v>
      </c>
      <c r="BL5" s="15" t="s">
        <v>49</v>
      </c>
      <c r="BM5" s="15" t="s">
        <v>59</v>
      </c>
      <c r="BN5" s="16" t="s">
        <v>60</v>
      </c>
      <c r="BO5" s="19" t="s">
        <v>49</v>
      </c>
      <c r="BP5" s="15" t="s">
        <v>49</v>
      </c>
      <c r="BQ5" s="15" t="s">
        <v>49</v>
      </c>
      <c r="BR5" s="15" t="s">
        <v>49</v>
      </c>
      <c r="BS5" s="15" t="s">
        <v>50</v>
      </c>
      <c r="BT5" s="15" t="s">
        <v>451</v>
      </c>
      <c r="BU5" s="422" t="s">
        <v>57</v>
      </c>
    </row>
    <row r="6" spans="1:73" x14ac:dyDescent="0.25">
      <c r="A6" s="20" t="s">
        <v>66</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38">
        <v>0</v>
      </c>
      <c r="BU6" s="419">
        <v>0.59345455834033944</v>
      </c>
    </row>
    <row r="7" spans="1:73" x14ac:dyDescent="0.25">
      <c r="A7" s="29" t="s">
        <v>67</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38">
        <v>31.159273059355947</v>
      </c>
      <c r="BU7" s="420">
        <v>9.4099286064064369</v>
      </c>
    </row>
    <row r="8" spans="1:73" x14ac:dyDescent="0.25">
      <c r="A8" s="29" t="s">
        <v>68</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38">
        <v>245.78219697681638</v>
      </c>
      <c r="BU8" s="420">
        <v>61.965177496625472</v>
      </c>
    </row>
    <row r="9" spans="1:73" x14ac:dyDescent="0.25">
      <c r="A9" s="29" t="s">
        <v>69</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38">
        <v>2.2520854494353459</v>
      </c>
      <c r="BU9" s="420">
        <v>1.3844671918198903</v>
      </c>
    </row>
    <row r="10" spans="1:73" s="38" customFormat="1" x14ac:dyDescent="0.25">
      <c r="A10" s="37" t="s">
        <v>70</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38">
        <v>2.2520854494353459</v>
      </c>
      <c r="BU10" s="420">
        <v>1.2227413749222493</v>
      </c>
    </row>
    <row r="11" spans="1:73" s="38" customFormat="1" x14ac:dyDescent="0.25">
      <c r="A11" s="37" t="s">
        <v>71</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38">
        <v>39.2591410272845</v>
      </c>
      <c r="BU11" s="420">
        <v>48.383186133333346</v>
      </c>
    </row>
    <row r="12" spans="1:73" x14ac:dyDescent="0.25">
      <c r="A12" s="39" t="s">
        <v>72</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38">
        <v>31.078779202207773</v>
      </c>
      <c r="BU12" s="420">
        <v>0.16873830973927043</v>
      </c>
    </row>
    <row r="13" spans="1:73" x14ac:dyDescent="0.25">
      <c r="A13" s="39" t="s">
        <v>73</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38">
        <v>73.417985651592275</v>
      </c>
      <c r="BU13" s="420">
        <v>0.39861368822465332</v>
      </c>
    </row>
    <row r="14" spans="1:73" x14ac:dyDescent="0.25">
      <c r="A14" s="29" t="s">
        <v>74</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38">
        <v>9.8650000000000002</v>
      </c>
      <c r="BU14" s="420">
        <v>9.8650000000000002</v>
      </c>
    </row>
    <row r="15" spans="1:73" x14ac:dyDescent="0.25">
      <c r="A15" s="29" t="s">
        <v>75</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38">
        <v>6.1070000000000002</v>
      </c>
      <c r="BU15" s="420">
        <v>6.1070000000000002</v>
      </c>
    </row>
    <row r="16" spans="1:73" x14ac:dyDescent="0.25">
      <c r="A16" s="45" t="s">
        <v>76</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39"/>
      <c r="BU16" s="421">
        <v>105955.73157307041</v>
      </c>
    </row>
    <row r="17" spans="1:81" hidden="1" x14ac:dyDescent="0.25">
      <c r="A17" s="53" t="s">
        <v>77</v>
      </c>
      <c r="B17" s="53"/>
      <c r="C17" s="53"/>
      <c r="D17" s="53"/>
      <c r="E17" s="53"/>
      <c r="F17" s="53"/>
      <c r="G17" s="53"/>
      <c r="H17" s="53"/>
      <c r="I17" s="53"/>
      <c r="J17" s="53"/>
      <c r="K17" s="53"/>
      <c r="L17" s="53" t="s">
        <v>78</v>
      </c>
      <c r="M17" s="53"/>
      <c r="N17" s="53"/>
      <c r="O17" s="53"/>
      <c r="P17" s="53"/>
      <c r="Q17" s="53"/>
      <c r="R17" s="53"/>
      <c r="S17" s="53"/>
      <c r="T17" s="53"/>
      <c r="U17" s="53"/>
      <c r="V17" s="53"/>
      <c r="W17" s="53"/>
      <c r="X17" s="53" t="s">
        <v>79</v>
      </c>
      <c r="Y17" s="53"/>
      <c r="Z17" s="53"/>
      <c r="AA17" s="53"/>
      <c r="AB17" s="53" t="s">
        <v>80</v>
      </c>
      <c r="AC17" s="53"/>
      <c r="AD17" s="53" t="s">
        <v>81</v>
      </c>
      <c r="AE17" s="53"/>
      <c r="AF17" s="53" t="s">
        <v>80</v>
      </c>
      <c r="AG17" s="53" t="s">
        <v>82</v>
      </c>
      <c r="AH17" s="53"/>
      <c r="AI17" s="53" t="s">
        <v>81</v>
      </c>
      <c r="AJ17" s="53"/>
      <c r="AK17" s="53"/>
      <c r="AL17" s="53"/>
      <c r="AM17" s="53"/>
      <c r="AN17" s="53"/>
      <c r="AO17" s="53"/>
      <c r="AP17" s="53" t="s">
        <v>83</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84</v>
      </c>
      <c r="AQ19" s="54"/>
      <c r="BC19" s="5" t="s">
        <v>85</v>
      </c>
    </row>
    <row r="20" spans="1:81" x14ac:dyDescent="0.25">
      <c r="A20" s="45" t="s">
        <v>86</v>
      </c>
    </row>
    <row r="21" spans="1:81" x14ac:dyDescent="0.25">
      <c r="A21" s="7"/>
      <c r="B21" s="55" t="s">
        <v>87</v>
      </c>
      <c r="C21" s="56"/>
      <c r="D21" s="56"/>
      <c r="E21" s="56"/>
      <c r="F21" s="56"/>
      <c r="G21" s="57"/>
      <c r="H21" s="55" t="s">
        <v>88</v>
      </c>
      <c r="I21" s="56"/>
      <c r="J21" s="56"/>
      <c r="K21" s="56"/>
      <c r="L21" s="56"/>
      <c r="M21" s="56"/>
      <c r="N21" s="56"/>
      <c r="O21" s="56"/>
      <c r="P21" s="56"/>
      <c r="Q21" s="55" t="s">
        <v>89</v>
      </c>
      <c r="R21" s="58"/>
      <c r="S21" s="58"/>
      <c r="T21" s="58"/>
      <c r="U21" s="58"/>
      <c r="V21" s="58"/>
      <c r="W21" s="58"/>
      <c r="X21" s="58"/>
      <c r="Y21" s="59"/>
      <c r="Z21" s="55" t="s">
        <v>90</v>
      </c>
      <c r="AA21" s="56"/>
      <c r="AB21" s="56"/>
      <c r="AC21" s="56"/>
      <c r="AD21" s="56"/>
      <c r="AE21" s="56"/>
      <c r="AF21" s="56"/>
      <c r="AG21" s="56"/>
      <c r="AH21" s="56"/>
      <c r="AI21" s="56"/>
      <c r="AJ21" s="60" t="s">
        <v>91</v>
      </c>
      <c r="AK21" s="58"/>
      <c r="AL21" s="58"/>
      <c r="AM21" s="58"/>
      <c r="AN21" s="58"/>
      <c r="AO21" s="58"/>
      <c r="AP21" s="58"/>
      <c r="AQ21" s="59"/>
    </row>
    <row r="22" spans="1:81" ht="26.25" x14ac:dyDescent="0.25">
      <c r="A22" s="13"/>
      <c r="B22" s="61" t="s">
        <v>92</v>
      </c>
      <c r="C22" s="62" t="s">
        <v>14</v>
      </c>
      <c r="D22" s="62" t="s">
        <v>21</v>
      </c>
      <c r="E22" s="62" t="s">
        <v>93</v>
      </c>
      <c r="F22" s="62" t="s">
        <v>94</v>
      </c>
      <c r="G22" s="63" t="s">
        <v>30</v>
      </c>
      <c r="H22" s="64" t="s">
        <v>92</v>
      </c>
      <c r="I22" s="64" t="s">
        <v>14</v>
      </c>
      <c r="J22" s="64" t="s">
        <v>21</v>
      </c>
      <c r="K22" s="64" t="s">
        <v>93</v>
      </c>
      <c r="L22" s="64" t="s">
        <v>94</v>
      </c>
      <c r="M22" s="64" t="s">
        <v>95</v>
      </c>
      <c r="N22" s="64" t="s">
        <v>96</v>
      </c>
      <c r="O22" s="64" t="s">
        <v>97</v>
      </c>
      <c r="P22" s="64" t="s">
        <v>30</v>
      </c>
      <c r="Q22" s="65" t="s">
        <v>14</v>
      </c>
      <c r="R22" s="64" t="s">
        <v>21</v>
      </c>
      <c r="S22" s="64" t="s">
        <v>93</v>
      </c>
      <c r="T22" s="64" t="s">
        <v>94</v>
      </c>
      <c r="U22" s="64" t="s">
        <v>95</v>
      </c>
      <c r="V22" s="64" t="s">
        <v>96</v>
      </c>
      <c r="W22" s="64" t="s">
        <v>97</v>
      </c>
      <c r="X22" s="64" t="s">
        <v>30</v>
      </c>
      <c r="Y22" s="66" t="s">
        <v>98</v>
      </c>
      <c r="Z22" s="64" t="s">
        <v>99</v>
      </c>
      <c r="AA22" s="67" t="s">
        <v>93</v>
      </c>
      <c r="AB22" s="67" t="s">
        <v>94</v>
      </c>
      <c r="AC22" s="67" t="s">
        <v>100</v>
      </c>
      <c r="AD22" s="67" t="s">
        <v>101</v>
      </c>
      <c r="AE22" s="67" t="s">
        <v>21</v>
      </c>
      <c r="AF22" s="67" t="s">
        <v>95</v>
      </c>
      <c r="AG22" s="67" t="s">
        <v>96</v>
      </c>
      <c r="AH22" s="67" t="s">
        <v>97</v>
      </c>
      <c r="AI22" s="64" t="s">
        <v>30</v>
      </c>
      <c r="AJ22" s="65" t="s">
        <v>16</v>
      </c>
      <c r="AK22" s="64" t="s">
        <v>21</v>
      </c>
      <c r="AL22" s="64" t="s">
        <v>93</v>
      </c>
      <c r="AM22" s="64" t="s">
        <v>94</v>
      </c>
      <c r="AN22" s="64" t="s">
        <v>95</v>
      </c>
      <c r="AO22" s="64" t="s">
        <v>96</v>
      </c>
      <c r="AP22" s="64" t="s">
        <v>97</v>
      </c>
      <c r="AQ22" s="66" t="s">
        <v>30</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66</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0"/>
      <c r="AU24" s="240"/>
      <c r="AZ24" s="240"/>
      <c r="BA24" s="240"/>
      <c r="BB24" s="240"/>
      <c r="CC24" s="240"/>
    </row>
    <row r="25" spans="1:81" x14ac:dyDescent="0.25">
      <c r="A25" s="37" t="s">
        <v>67</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0"/>
    </row>
    <row r="26" spans="1:81" x14ac:dyDescent="0.25">
      <c r="A26" s="37" t="s">
        <v>68</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0"/>
    </row>
    <row r="27" spans="1:81" x14ac:dyDescent="0.25">
      <c r="A27" s="37" t="s">
        <v>69</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0"/>
    </row>
    <row r="28" spans="1:81" s="38" customFormat="1" x14ac:dyDescent="0.25">
      <c r="A28" s="37" t="s">
        <v>70</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0"/>
    </row>
    <row r="29" spans="1:81" x14ac:dyDescent="0.25">
      <c r="A29" s="77" t="s">
        <v>72</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0"/>
    </row>
    <row r="30" spans="1:81" x14ac:dyDescent="0.25">
      <c r="A30" s="77" t="s">
        <v>73</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0"/>
    </row>
    <row r="31" spans="1:81" x14ac:dyDescent="0.25">
      <c r="A31" s="37" t="s">
        <v>74</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0"/>
    </row>
    <row r="32" spans="1:81" x14ac:dyDescent="0.25">
      <c r="A32" s="79" t="s">
        <v>75</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1">
        <v>0.27777777777777779</v>
      </c>
      <c r="AA32" s="241">
        <v>1</v>
      </c>
      <c r="AB32" s="81">
        <v>1</v>
      </c>
      <c r="AC32" s="81">
        <v>1</v>
      </c>
      <c r="AD32" s="81">
        <v>1</v>
      </c>
      <c r="AE32" s="81">
        <v>1</v>
      </c>
      <c r="AF32" s="241">
        <v>1</v>
      </c>
      <c r="AG32" s="241">
        <v>1</v>
      </c>
      <c r="AH32" s="81">
        <v>1</v>
      </c>
      <c r="AI32" s="81">
        <v>0</v>
      </c>
      <c r="AJ32" s="80">
        <v>1</v>
      </c>
      <c r="AK32" s="81">
        <v>1</v>
      </c>
      <c r="AL32" s="81">
        <v>1</v>
      </c>
      <c r="AM32" s="81">
        <v>1</v>
      </c>
      <c r="AN32" s="81">
        <v>1</v>
      </c>
      <c r="AO32" s="81">
        <v>1</v>
      </c>
      <c r="AP32" s="81">
        <v>1</v>
      </c>
      <c r="AQ32" s="82">
        <v>0</v>
      </c>
      <c r="CC32" s="240"/>
    </row>
    <row r="33" spans="1:86" s="38" customFormat="1" x14ac:dyDescent="0.25"/>
    <row r="34" spans="1:86" x14ac:dyDescent="0.25">
      <c r="A34" s="45" t="s">
        <v>102</v>
      </c>
    </row>
    <row r="35" spans="1:86" ht="12.75" customHeight="1" x14ac:dyDescent="0.25">
      <c r="A35" s="20"/>
      <c r="B35" s="55" t="s">
        <v>103</v>
      </c>
      <c r="C35" s="56"/>
      <c r="D35" s="56"/>
      <c r="E35" s="56"/>
      <c r="F35" s="56"/>
      <c r="G35" s="56"/>
      <c r="H35" s="57"/>
      <c r="I35" s="55" t="s">
        <v>104</v>
      </c>
      <c r="J35" s="56"/>
      <c r="K35" s="56"/>
      <c r="L35" s="56"/>
      <c r="M35" s="56"/>
      <c r="N35" s="56"/>
      <c r="O35" s="56"/>
      <c r="P35" s="56"/>
      <c r="Q35" s="56"/>
      <c r="R35" s="57"/>
      <c r="S35" s="55" t="s">
        <v>105</v>
      </c>
      <c r="T35" s="56"/>
      <c r="U35" s="56"/>
      <c r="V35" s="56"/>
      <c r="W35" s="56"/>
      <c r="X35" s="56"/>
      <c r="Y35" s="56"/>
      <c r="Z35" s="56"/>
      <c r="AA35" s="56"/>
      <c r="AB35" s="57"/>
      <c r="AC35" s="628" t="s">
        <v>106</v>
      </c>
      <c r="AD35" s="60" t="s">
        <v>107</v>
      </c>
      <c r="AE35" s="83"/>
      <c r="AF35" s="83"/>
      <c r="AG35" s="83"/>
      <c r="AH35" s="83"/>
      <c r="AI35" s="83"/>
      <c r="AJ35" s="83"/>
      <c r="AK35" s="83"/>
      <c r="AL35" s="83"/>
      <c r="AM35" s="83"/>
      <c r="AN35" s="84"/>
      <c r="AO35" s="628" t="s">
        <v>108</v>
      </c>
      <c r="AP35" s="60" t="s">
        <v>109</v>
      </c>
      <c r="AQ35" s="58"/>
      <c r="AR35" s="58"/>
      <c r="AS35" s="58"/>
      <c r="AT35" s="58"/>
      <c r="AU35" s="58"/>
      <c r="AV35" s="58"/>
      <c r="AW35" s="58"/>
      <c r="AX35" s="58"/>
      <c r="AY35" s="59"/>
      <c r="AZ35" s="55" t="s">
        <v>110</v>
      </c>
      <c r="BA35" s="58"/>
      <c r="BB35" s="58"/>
      <c r="BC35" s="58"/>
      <c r="BD35" s="58"/>
      <c r="BE35" s="58"/>
      <c r="BF35" s="58"/>
      <c r="BG35" s="58"/>
      <c r="BH35" s="58"/>
      <c r="BI35" s="58"/>
      <c r="BJ35" s="59"/>
      <c r="BK35" s="85" t="s">
        <v>111</v>
      </c>
      <c r="BL35" s="86"/>
      <c r="BM35" s="86"/>
      <c r="BN35" s="86"/>
      <c r="BO35" s="86"/>
      <c r="BP35" s="86"/>
      <c r="BQ35" s="86"/>
      <c r="BR35" s="86"/>
      <c r="BS35" s="86"/>
      <c r="BT35" s="86"/>
      <c r="BU35" s="87"/>
      <c r="BV35" s="86" t="s">
        <v>112</v>
      </c>
      <c r="BW35" s="86"/>
      <c r="BX35" s="86"/>
      <c r="BY35" s="86"/>
      <c r="BZ35" s="86"/>
      <c r="CA35" s="86"/>
      <c r="CB35" s="86"/>
      <c r="CC35" s="86"/>
      <c r="CD35" s="86"/>
      <c r="CE35" s="86"/>
      <c r="CF35" s="87"/>
    </row>
    <row r="36" spans="1:86" ht="66.75" customHeight="1" x14ac:dyDescent="0.25">
      <c r="A36" s="29"/>
      <c r="B36" s="88" t="s">
        <v>113</v>
      </c>
      <c r="C36" s="89" t="s">
        <v>92</v>
      </c>
      <c r="D36" s="89" t="s">
        <v>14</v>
      </c>
      <c r="E36" s="89" t="s">
        <v>21</v>
      </c>
      <c r="F36" s="89" t="s">
        <v>93</v>
      </c>
      <c r="G36" s="89" t="s">
        <v>94</v>
      </c>
      <c r="H36" s="90" t="s">
        <v>30</v>
      </c>
      <c r="I36" s="67" t="s">
        <v>16</v>
      </c>
      <c r="J36" s="67" t="s">
        <v>92</v>
      </c>
      <c r="K36" s="67" t="s">
        <v>14</v>
      </c>
      <c r="L36" s="67" t="s">
        <v>21</v>
      </c>
      <c r="M36" s="67" t="s">
        <v>93</v>
      </c>
      <c r="N36" s="67" t="s">
        <v>94</v>
      </c>
      <c r="O36" s="67" t="s">
        <v>95</v>
      </c>
      <c r="P36" s="67" t="s">
        <v>96</v>
      </c>
      <c r="Q36" s="67" t="s">
        <v>97</v>
      </c>
      <c r="R36" s="67" t="s">
        <v>30</v>
      </c>
      <c r="S36" s="88" t="s">
        <v>92</v>
      </c>
      <c r="T36" s="89" t="s">
        <v>14</v>
      </c>
      <c r="U36" s="89" t="s">
        <v>21</v>
      </c>
      <c r="V36" s="89" t="s">
        <v>93</v>
      </c>
      <c r="W36" s="89" t="s">
        <v>94</v>
      </c>
      <c r="X36" s="89" t="s">
        <v>95</v>
      </c>
      <c r="Y36" s="89" t="s">
        <v>96</v>
      </c>
      <c r="Z36" s="89" t="s">
        <v>97</v>
      </c>
      <c r="AA36" s="89" t="s">
        <v>30</v>
      </c>
      <c r="AB36" s="90" t="s">
        <v>98</v>
      </c>
      <c r="AC36" s="629"/>
      <c r="AD36" s="61" t="s">
        <v>92</v>
      </c>
      <c r="AE36" s="62" t="s">
        <v>99</v>
      </c>
      <c r="AF36" s="62" t="s">
        <v>93</v>
      </c>
      <c r="AG36" s="62" t="s">
        <v>94</v>
      </c>
      <c r="AH36" s="62" t="s">
        <v>114</v>
      </c>
      <c r="AI36" s="62" t="s">
        <v>115</v>
      </c>
      <c r="AJ36" s="62" t="s">
        <v>21</v>
      </c>
      <c r="AK36" s="62" t="s">
        <v>95</v>
      </c>
      <c r="AL36" s="62" t="s">
        <v>96</v>
      </c>
      <c r="AM36" s="62" t="s">
        <v>97</v>
      </c>
      <c r="AN36" s="63" t="s">
        <v>30</v>
      </c>
      <c r="AO36" s="629"/>
      <c r="AP36" s="65" t="s">
        <v>92</v>
      </c>
      <c r="AQ36" s="64" t="s">
        <v>99</v>
      </c>
      <c r="AR36" s="64" t="s">
        <v>93</v>
      </c>
      <c r="AS36" s="64" t="s">
        <v>94</v>
      </c>
      <c r="AT36" s="64" t="s">
        <v>114</v>
      </c>
      <c r="AU36" s="64" t="s">
        <v>115</v>
      </c>
      <c r="AV36" s="64" t="s">
        <v>21</v>
      </c>
      <c r="AW36" s="64" t="s">
        <v>95</v>
      </c>
      <c r="AX36" s="64" t="s">
        <v>96</v>
      </c>
      <c r="AY36" s="66" t="s">
        <v>97</v>
      </c>
      <c r="AZ36" s="65" t="s">
        <v>116</v>
      </c>
      <c r="BA36" s="64" t="s">
        <v>92</v>
      </c>
      <c r="BB36" s="64" t="s">
        <v>98</v>
      </c>
      <c r="BC36" s="64" t="s">
        <v>16</v>
      </c>
      <c r="BD36" s="64" t="s">
        <v>21</v>
      </c>
      <c r="BE36" s="64" t="s">
        <v>93</v>
      </c>
      <c r="BF36" s="64" t="s">
        <v>94</v>
      </c>
      <c r="BG36" s="64" t="s">
        <v>95</v>
      </c>
      <c r="BH36" s="64" t="s">
        <v>96</v>
      </c>
      <c r="BI36" s="64" t="s">
        <v>97</v>
      </c>
      <c r="BJ36" s="66" t="s">
        <v>30</v>
      </c>
      <c r="BK36" s="91" t="s">
        <v>116</v>
      </c>
      <c r="BL36" s="92" t="s">
        <v>92</v>
      </c>
      <c r="BM36" s="92" t="s">
        <v>98</v>
      </c>
      <c r="BN36" s="92" t="s">
        <v>16</v>
      </c>
      <c r="BO36" s="92" t="s">
        <v>21</v>
      </c>
      <c r="BP36" s="92" t="s">
        <v>93</v>
      </c>
      <c r="BQ36" s="92" t="s">
        <v>94</v>
      </c>
      <c r="BR36" s="92" t="s">
        <v>95</v>
      </c>
      <c r="BS36" s="92" t="s">
        <v>96</v>
      </c>
      <c r="BT36" s="92" t="s">
        <v>97</v>
      </c>
      <c r="BU36" s="93" t="s">
        <v>30</v>
      </c>
      <c r="BV36" s="94" t="s">
        <v>116</v>
      </c>
      <c r="BW36" s="94" t="s">
        <v>92</v>
      </c>
      <c r="BX36" s="94" t="s">
        <v>98</v>
      </c>
      <c r="BY36" s="94" t="s">
        <v>16</v>
      </c>
      <c r="BZ36" s="94" t="s">
        <v>21</v>
      </c>
      <c r="CA36" s="94" t="s">
        <v>93</v>
      </c>
      <c r="CB36" s="94" t="s">
        <v>94</v>
      </c>
      <c r="CC36" s="94" t="s">
        <v>95</v>
      </c>
      <c r="CD36" s="94" t="s">
        <v>96</v>
      </c>
      <c r="CE36" s="94" t="s">
        <v>97</v>
      </c>
      <c r="CF36" s="95" t="s">
        <v>30</v>
      </c>
    </row>
    <row r="37" spans="1:86" x14ac:dyDescent="0.25">
      <c r="A37" s="20" t="s">
        <v>66</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67</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68</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69</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70</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71</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72</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73</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74</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75</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76</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117</v>
      </c>
    </row>
    <row r="50" spans="1:86" ht="12.75" customHeight="1" x14ac:dyDescent="0.25">
      <c r="A50" s="20"/>
      <c r="B50" s="55" t="s">
        <v>103</v>
      </c>
      <c r="C50" s="56"/>
      <c r="D50" s="56"/>
      <c r="E50" s="56"/>
      <c r="F50" s="56"/>
      <c r="G50" s="56"/>
      <c r="H50" s="57"/>
      <c r="I50" s="55" t="s">
        <v>104</v>
      </c>
      <c r="J50" s="56"/>
      <c r="K50" s="56"/>
      <c r="L50" s="56"/>
      <c r="M50" s="56"/>
      <c r="N50" s="56"/>
      <c r="O50" s="56"/>
      <c r="P50" s="56"/>
      <c r="Q50" s="56"/>
      <c r="R50" s="57"/>
      <c r="S50" s="55" t="s">
        <v>105</v>
      </c>
      <c r="T50" s="56"/>
      <c r="U50" s="56"/>
      <c r="V50" s="56"/>
      <c r="W50" s="56"/>
      <c r="X50" s="56"/>
      <c r="Y50" s="56"/>
      <c r="Z50" s="56"/>
      <c r="AA50" s="56"/>
      <c r="AB50" s="57"/>
      <c r="AC50" s="628" t="s">
        <v>106</v>
      </c>
      <c r="AD50" s="60" t="s">
        <v>107</v>
      </c>
      <c r="AE50" s="83"/>
      <c r="AF50" s="83"/>
      <c r="AG50" s="83"/>
      <c r="AH50" s="83"/>
      <c r="AI50" s="83"/>
      <c r="AJ50" s="83"/>
      <c r="AK50" s="83"/>
      <c r="AL50" s="83"/>
      <c r="AM50" s="83"/>
      <c r="AN50" s="84"/>
      <c r="AO50" s="628" t="s">
        <v>108</v>
      </c>
      <c r="AP50" s="60" t="s">
        <v>118</v>
      </c>
      <c r="AQ50" s="58"/>
      <c r="AR50" s="58"/>
      <c r="AS50" s="58"/>
      <c r="AT50" s="58"/>
      <c r="AU50" s="58"/>
      <c r="AV50" s="58"/>
      <c r="AW50" s="58"/>
      <c r="AX50" s="58"/>
      <c r="AY50" s="59"/>
      <c r="AZ50" s="38"/>
    </row>
    <row r="51" spans="1:86" ht="66" customHeight="1" x14ac:dyDescent="0.25">
      <c r="A51" s="29"/>
      <c r="B51" s="88" t="s">
        <v>113</v>
      </c>
      <c r="C51" s="89" t="s">
        <v>92</v>
      </c>
      <c r="D51" s="89" t="s">
        <v>14</v>
      </c>
      <c r="E51" s="89" t="s">
        <v>21</v>
      </c>
      <c r="F51" s="89" t="s">
        <v>93</v>
      </c>
      <c r="G51" s="89" t="s">
        <v>94</v>
      </c>
      <c r="H51" s="90" t="s">
        <v>30</v>
      </c>
      <c r="I51" s="67" t="s">
        <v>16</v>
      </c>
      <c r="J51" s="67" t="s">
        <v>92</v>
      </c>
      <c r="K51" s="67" t="s">
        <v>14</v>
      </c>
      <c r="L51" s="67" t="s">
        <v>21</v>
      </c>
      <c r="M51" s="67" t="s">
        <v>93</v>
      </c>
      <c r="N51" s="67" t="s">
        <v>94</v>
      </c>
      <c r="O51" s="67" t="s">
        <v>95</v>
      </c>
      <c r="P51" s="67" t="s">
        <v>96</v>
      </c>
      <c r="Q51" s="67" t="s">
        <v>97</v>
      </c>
      <c r="R51" s="67" t="s">
        <v>30</v>
      </c>
      <c r="S51" s="88" t="s">
        <v>92</v>
      </c>
      <c r="T51" s="89" t="s">
        <v>14</v>
      </c>
      <c r="U51" s="89" t="s">
        <v>21</v>
      </c>
      <c r="V51" s="89" t="s">
        <v>93</v>
      </c>
      <c r="W51" s="89" t="s">
        <v>94</v>
      </c>
      <c r="X51" s="89" t="s">
        <v>95</v>
      </c>
      <c r="Y51" s="89" t="s">
        <v>96</v>
      </c>
      <c r="Z51" s="89" t="s">
        <v>97</v>
      </c>
      <c r="AA51" s="89" t="s">
        <v>30</v>
      </c>
      <c r="AB51" s="90" t="s">
        <v>98</v>
      </c>
      <c r="AC51" s="629"/>
      <c r="AD51" s="61" t="s">
        <v>92</v>
      </c>
      <c r="AE51" s="62" t="s">
        <v>99</v>
      </c>
      <c r="AF51" s="62" t="s">
        <v>93</v>
      </c>
      <c r="AG51" s="62" t="s">
        <v>94</v>
      </c>
      <c r="AH51" s="62" t="s">
        <v>114</v>
      </c>
      <c r="AI51" s="62" t="s">
        <v>115</v>
      </c>
      <c r="AJ51" s="62" t="s">
        <v>21</v>
      </c>
      <c r="AK51" s="62" t="s">
        <v>95</v>
      </c>
      <c r="AL51" s="62" t="s">
        <v>96</v>
      </c>
      <c r="AM51" s="62" t="s">
        <v>97</v>
      </c>
      <c r="AN51" s="63" t="s">
        <v>30</v>
      </c>
      <c r="AO51" s="629"/>
      <c r="AP51" s="65" t="s">
        <v>92</v>
      </c>
      <c r="AQ51" s="64" t="s">
        <v>99</v>
      </c>
      <c r="AR51" s="64" t="s">
        <v>93</v>
      </c>
      <c r="AS51" s="64" t="s">
        <v>94</v>
      </c>
      <c r="AT51" s="64" t="s">
        <v>114</v>
      </c>
      <c r="AU51" s="64" t="s">
        <v>115</v>
      </c>
      <c r="AV51" s="64" t="s">
        <v>21</v>
      </c>
      <c r="AW51" s="64" t="s">
        <v>95</v>
      </c>
      <c r="AX51" s="64" t="s">
        <v>96</v>
      </c>
      <c r="AY51" s="66" t="s">
        <v>97</v>
      </c>
    </row>
    <row r="52" spans="1:86" x14ac:dyDescent="0.25">
      <c r="A52" s="20" t="s">
        <v>66</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67</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68</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69</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70</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71</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72</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73</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74</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75</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76</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813</v>
      </c>
      <c r="AR64" s="38"/>
    </row>
    <row r="65" spans="1:44" x14ac:dyDescent="0.25">
      <c r="A65" s="45" t="s">
        <v>814</v>
      </c>
      <c r="AR65" s="38"/>
    </row>
    <row r="66" spans="1:44" ht="64.5" x14ac:dyDescent="0.25">
      <c r="A66" s="69"/>
      <c r="B66" s="14" t="s">
        <v>821</v>
      </c>
      <c r="C66" s="14" t="s">
        <v>822</v>
      </c>
      <c r="D66" s="14" t="s">
        <v>823</v>
      </c>
      <c r="E66" s="14" t="s">
        <v>824</v>
      </c>
      <c r="F66" s="14" t="s">
        <v>825</v>
      </c>
      <c r="G66" s="14" t="s">
        <v>826</v>
      </c>
      <c r="H66" s="14" t="s">
        <v>827</v>
      </c>
      <c r="I66" s="14" t="s">
        <v>828</v>
      </c>
      <c r="J66" s="14" t="s">
        <v>829</v>
      </c>
      <c r="K66" s="14" t="s">
        <v>830</v>
      </c>
      <c r="L66" s="14" t="s">
        <v>831</v>
      </c>
      <c r="M66" s="14" t="s">
        <v>832</v>
      </c>
      <c r="N66" s="14" t="s">
        <v>833</v>
      </c>
      <c r="O66" s="14" t="s">
        <v>834</v>
      </c>
      <c r="P66" s="14" t="s">
        <v>835</v>
      </c>
      <c r="Q66" s="14" t="s">
        <v>836</v>
      </c>
      <c r="R66" s="14" t="s">
        <v>837</v>
      </c>
      <c r="S66" s="14" t="s">
        <v>838</v>
      </c>
      <c r="T66" s="14" t="s">
        <v>839</v>
      </c>
      <c r="U66" s="14" t="s">
        <v>840</v>
      </c>
      <c r="V66" s="14" t="s">
        <v>841</v>
      </c>
      <c r="W66" s="14" t="s">
        <v>842</v>
      </c>
      <c r="X66" s="14" t="s">
        <v>843</v>
      </c>
      <c r="Y66" s="14" t="s">
        <v>844</v>
      </c>
      <c r="Z66" s="14" t="s">
        <v>845</v>
      </c>
      <c r="AA66" s="14" t="s">
        <v>846</v>
      </c>
      <c r="AB66" s="14" t="s">
        <v>847</v>
      </c>
      <c r="AC66" s="14" t="s">
        <v>848</v>
      </c>
      <c r="AD66" s="14" t="s">
        <v>849</v>
      </c>
      <c r="AE66" s="14" t="s">
        <v>850</v>
      </c>
      <c r="AF66" s="14" t="s">
        <v>851</v>
      </c>
      <c r="AG66" s="14" t="s">
        <v>852</v>
      </c>
      <c r="AH66" s="14" t="s">
        <v>853</v>
      </c>
      <c r="AI66" s="14" t="s">
        <v>854</v>
      </c>
      <c r="AJ66" s="14" t="s">
        <v>855</v>
      </c>
      <c r="AK66" s="14" t="s">
        <v>856</v>
      </c>
      <c r="AL66" s="14" t="s">
        <v>857</v>
      </c>
      <c r="AM66" s="14" t="s">
        <v>858</v>
      </c>
      <c r="AN66" s="14" t="s">
        <v>859</v>
      </c>
      <c r="AO66" s="14" t="s">
        <v>860</v>
      </c>
      <c r="AQ66" s="38"/>
    </row>
    <row r="67" spans="1:44" x14ac:dyDescent="0.25">
      <c r="A67" s="20" t="s">
        <v>66</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67</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68</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69</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70</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71</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3" t="s">
        <v>72</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3" t="s">
        <v>73</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74</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75</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24" t="s">
        <v>76</v>
      </c>
      <c r="B77" s="425">
        <v>54406.951446974148</v>
      </c>
      <c r="C77" s="425">
        <v>54406.951446974148</v>
      </c>
      <c r="D77" s="425">
        <v>54406.951446974148</v>
      </c>
      <c r="E77" s="425">
        <v>54406.951446974148</v>
      </c>
      <c r="F77" s="425">
        <v>54406.951446974148</v>
      </c>
      <c r="G77" s="425">
        <v>54406.951446974148</v>
      </c>
      <c r="H77" s="425">
        <v>54406.951446974148</v>
      </c>
      <c r="I77" s="425">
        <v>54406.951446974148</v>
      </c>
      <c r="J77" s="425">
        <v>54406.951446974148</v>
      </c>
      <c r="K77" s="425">
        <v>54406.951446974148</v>
      </c>
      <c r="L77" s="425">
        <v>54406.951446974148</v>
      </c>
      <c r="M77" s="425">
        <v>54406.951446974148</v>
      </c>
      <c r="N77" s="425">
        <v>54406.951446974148</v>
      </c>
      <c r="O77" s="425">
        <v>54406.951446974148</v>
      </c>
      <c r="P77" s="425">
        <v>54406.951446974148</v>
      </c>
      <c r="Q77" s="425">
        <v>54406.951446974148</v>
      </c>
      <c r="R77" s="425">
        <v>54406.951446974148</v>
      </c>
      <c r="S77" s="425">
        <v>54406.951446974148</v>
      </c>
      <c r="T77" s="425">
        <v>54406.951446974148</v>
      </c>
      <c r="U77" s="425">
        <v>54406.951446974148</v>
      </c>
      <c r="V77" s="425">
        <v>54406.951446974148</v>
      </c>
      <c r="W77" s="425">
        <v>54406.951446974148</v>
      </c>
      <c r="X77" s="425">
        <v>54406.951446974148</v>
      </c>
      <c r="Y77" s="425">
        <v>54406.951446974148</v>
      </c>
      <c r="Z77" s="425">
        <v>54406.951446974148</v>
      </c>
      <c r="AA77" s="425">
        <v>54406.951446974148</v>
      </c>
      <c r="AB77" s="425">
        <v>54406.951446974148</v>
      </c>
      <c r="AC77" s="425">
        <v>54406.951446974148</v>
      </c>
      <c r="AD77" s="425">
        <v>54406.951446974148</v>
      </c>
      <c r="AE77" s="425">
        <v>54406.951446974148</v>
      </c>
      <c r="AF77" s="425">
        <v>54406.951446974148</v>
      </c>
      <c r="AG77" s="425">
        <v>54406.951446974148</v>
      </c>
      <c r="AH77" s="425">
        <v>54406.951446974148</v>
      </c>
      <c r="AI77" s="425">
        <v>54406.951446974148</v>
      </c>
      <c r="AJ77" s="425">
        <v>54406.951446974148</v>
      </c>
      <c r="AK77" s="425">
        <v>54406.951446974148</v>
      </c>
      <c r="AL77" s="425">
        <v>54406.951446974148</v>
      </c>
      <c r="AM77" s="425">
        <v>54406.951446974148</v>
      </c>
      <c r="AN77" s="425">
        <v>54406.951446974148</v>
      </c>
      <c r="AO77" s="425">
        <v>54406.951446974148</v>
      </c>
      <c r="AQ77" s="38"/>
    </row>
    <row r="78" spans="1:44" x14ac:dyDescent="0.25">
      <c r="AQ78" s="38"/>
    </row>
    <row r="79" spans="1:44" x14ac:dyDescent="0.25">
      <c r="A79" s="45" t="s">
        <v>815</v>
      </c>
      <c r="AQ79" s="38"/>
    </row>
    <row r="80" spans="1:44" ht="64.5" x14ac:dyDescent="0.25">
      <c r="A80" s="69"/>
      <c r="B80" s="14" t="s">
        <v>821</v>
      </c>
      <c r="C80" s="14" t="s">
        <v>822</v>
      </c>
      <c r="D80" s="14" t="s">
        <v>823</v>
      </c>
      <c r="E80" s="14" t="s">
        <v>824</v>
      </c>
      <c r="F80" s="14" t="s">
        <v>825</v>
      </c>
      <c r="G80" s="14" t="s">
        <v>826</v>
      </c>
      <c r="H80" s="14" t="s">
        <v>827</v>
      </c>
      <c r="I80" s="14" t="s">
        <v>828</v>
      </c>
      <c r="J80" s="14" t="s">
        <v>829</v>
      </c>
      <c r="K80" s="14" t="s">
        <v>830</v>
      </c>
      <c r="L80" s="14" t="s">
        <v>831</v>
      </c>
      <c r="M80" s="14" t="s">
        <v>832</v>
      </c>
      <c r="N80" s="14" t="s">
        <v>833</v>
      </c>
      <c r="O80" s="14" t="s">
        <v>834</v>
      </c>
      <c r="P80" s="14" t="s">
        <v>835</v>
      </c>
      <c r="Q80" s="14" t="s">
        <v>836</v>
      </c>
      <c r="R80" s="14" t="s">
        <v>837</v>
      </c>
      <c r="S80" s="14" t="s">
        <v>838</v>
      </c>
      <c r="T80" s="14" t="s">
        <v>839</v>
      </c>
      <c r="U80" s="14" t="s">
        <v>840</v>
      </c>
      <c r="V80" s="14" t="s">
        <v>841</v>
      </c>
      <c r="W80" s="14" t="s">
        <v>842</v>
      </c>
      <c r="X80" s="14" t="s">
        <v>843</v>
      </c>
      <c r="Y80" s="14" t="s">
        <v>844</v>
      </c>
      <c r="Z80" s="14" t="s">
        <v>845</v>
      </c>
      <c r="AA80" s="14" t="s">
        <v>846</v>
      </c>
      <c r="AB80" s="14" t="s">
        <v>847</v>
      </c>
      <c r="AC80" s="14" t="s">
        <v>848</v>
      </c>
      <c r="AD80" s="14" t="s">
        <v>849</v>
      </c>
      <c r="AE80" s="14" t="s">
        <v>850</v>
      </c>
      <c r="AF80" s="14" t="s">
        <v>851</v>
      </c>
      <c r="AG80" s="14" t="s">
        <v>852</v>
      </c>
      <c r="AH80" s="14" t="s">
        <v>853</v>
      </c>
      <c r="AI80" s="14" t="s">
        <v>854</v>
      </c>
      <c r="AJ80" s="14" t="s">
        <v>855</v>
      </c>
      <c r="AK80" s="14" t="s">
        <v>856</v>
      </c>
      <c r="AL80" s="14" t="s">
        <v>857</v>
      </c>
      <c r="AM80" s="14" t="s">
        <v>858</v>
      </c>
      <c r="AN80" s="14" t="s">
        <v>859</v>
      </c>
      <c r="AO80" s="14" t="s">
        <v>860</v>
      </c>
      <c r="AQ80" s="38"/>
    </row>
    <row r="81" spans="1:43" x14ac:dyDescent="0.25">
      <c r="A81" s="20" t="s">
        <v>66</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67</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68</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69</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70</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71</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3" t="s">
        <v>72</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3" t="s">
        <v>73</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74</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75</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24" t="s">
        <v>76</v>
      </c>
      <c r="B91" s="425">
        <v>73180.619846454574</v>
      </c>
      <c r="C91" s="425">
        <v>73180.619846454574</v>
      </c>
      <c r="D91" s="425">
        <v>73180.619846454574</v>
      </c>
      <c r="E91" s="425">
        <v>73180.619846454574</v>
      </c>
      <c r="F91" s="425">
        <v>73180.619846454574</v>
      </c>
      <c r="G91" s="425">
        <v>73180.619846454574</v>
      </c>
      <c r="H91" s="425">
        <v>73180.619846454574</v>
      </c>
      <c r="I91" s="425">
        <v>73180.619846454574</v>
      </c>
      <c r="J91" s="425">
        <v>73180.619846454574</v>
      </c>
      <c r="K91" s="425">
        <v>73180.619846454574</v>
      </c>
      <c r="L91" s="425">
        <v>73180.619846454574</v>
      </c>
      <c r="M91" s="425">
        <v>73180.619846454574</v>
      </c>
      <c r="N91" s="425">
        <v>73180.619846454574</v>
      </c>
      <c r="O91" s="425">
        <v>73180.619846454574</v>
      </c>
      <c r="P91" s="425">
        <v>73180.619846454574</v>
      </c>
      <c r="Q91" s="425">
        <v>73180.619846454574</v>
      </c>
      <c r="R91" s="425">
        <v>73180.619846454574</v>
      </c>
      <c r="S91" s="425">
        <v>73180.619846454574</v>
      </c>
      <c r="T91" s="425">
        <v>73180.619846454574</v>
      </c>
      <c r="U91" s="425">
        <v>73180.619846454574</v>
      </c>
      <c r="V91" s="425">
        <v>73180.619846454574</v>
      </c>
      <c r="W91" s="425">
        <v>73180.619846454574</v>
      </c>
      <c r="X91" s="425">
        <v>73180.619846454574</v>
      </c>
      <c r="Y91" s="425">
        <v>73180.619846454574</v>
      </c>
      <c r="Z91" s="425">
        <v>73180.619846454574</v>
      </c>
      <c r="AA91" s="425">
        <v>73180.619846454574</v>
      </c>
      <c r="AB91" s="425">
        <v>73180.619846454574</v>
      </c>
      <c r="AC91" s="425">
        <v>73180.619846454574</v>
      </c>
      <c r="AD91" s="425">
        <v>73180.619846454574</v>
      </c>
      <c r="AE91" s="425">
        <v>73180.619846454574</v>
      </c>
      <c r="AF91" s="425">
        <v>73180.619846454574</v>
      </c>
      <c r="AG91" s="425">
        <v>73180.619846454574</v>
      </c>
      <c r="AH91" s="425">
        <v>73180.619846454574</v>
      </c>
      <c r="AI91" s="425">
        <v>73180.619846454574</v>
      </c>
      <c r="AJ91" s="425">
        <v>73180.619846454574</v>
      </c>
      <c r="AK91" s="425">
        <v>73180.619846454574</v>
      </c>
      <c r="AL91" s="425">
        <v>73180.619846454574</v>
      </c>
      <c r="AM91" s="425">
        <v>73180.619846454574</v>
      </c>
      <c r="AN91" s="425">
        <v>73180.619846454574</v>
      </c>
      <c r="AO91" s="425">
        <v>73180.619846454574</v>
      </c>
      <c r="AQ91" s="38"/>
    </row>
    <row r="92" spans="1:43" x14ac:dyDescent="0.25">
      <c r="AQ92" s="38"/>
    </row>
    <row r="93" spans="1:43" x14ac:dyDescent="0.25">
      <c r="A93" s="45" t="s">
        <v>816</v>
      </c>
      <c r="AQ93" s="38"/>
    </row>
    <row r="94" spans="1:43" ht="64.5" x14ac:dyDescent="0.25">
      <c r="A94" s="69"/>
      <c r="B94" s="14" t="s">
        <v>821</v>
      </c>
      <c r="C94" s="14" t="s">
        <v>822</v>
      </c>
      <c r="D94" s="14" t="s">
        <v>823</v>
      </c>
      <c r="E94" s="14" t="s">
        <v>824</v>
      </c>
      <c r="F94" s="14" t="s">
        <v>825</v>
      </c>
      <c r="G94" s="14" t="s">
        <v>826</v>
      </c>
      <c r="H94" s="14" t="s">
        <v>827</v>
      </c>
      <c r="I94" s="14" t="s">
        <v>828</v>
      </c>
      <c r="J94" s="14" t="s">
        <v>829</v>
      </c>
      <c r="K94" s="14" t="s">
        <v>830</v>
      </c>
      <c r="L94" s="14" t="s">
        <v>831</v>
      </c>
      <c r="M94" s="14" t="s">
        <v>832</v>
      </c>
      <c r="N94" s="14" t="s">
        <v>833</v>
      </c>
      <c r="O94" s="14" t="s">
        <v>834</v>
      </c>
      <c r="P94" s="14" t="s">
        <v>835</v>
      </c>
      <c r="Q94" s="14" t="s">
        <v>836</v>
      </c>
      <c r="R94" s="14" t="s">
        <v>837</v>
      </c>
      <c r="S94" s="14" t="s">
        <v>838</v>
      </c>
      <c r="T94" s="14" t="s">
        <v>839</v>
      </c>
      <c r="U94" s="14" t="s">
        <v>840</v>
      </c>
      <c r="V94" s="14" t="s">
        <v>841</v>
      </c>
      <c r="W94" s="14" t="s">
        <v>842</v>
      </c>
      <c r="X94" s="14" t="s">
        <v>843</v>
      </c>
      <c r="Y94" s="14" t="s">
        <v>844</v>
      </c>
      <c r="Z94" s="14" t="s">
        <v>845</v>
      </c>
      <c r="AA94" s="14" t="s">
        <v>846</v>
      </c>
      <c r="AB94" s="14" t="s">
        <v>847</v>
      </c>
      <c r="AC94" s="14" t="s">
        <v>848</v>
      </c>
      <c r="AD94" s="14" t="s">
        <v>849</v>
      </c>
      <c r="AE94" s="14" t="s">
        <v>850</v>
      </c>
      <c r="AF94" s="14" t="s">
        <v>851</v>
      </c>
      <c r="AG94" s="14" t="s">
        <v>852</v>
      </c>
      <c r="AH94" s="14" t="s">
        <v>853</v>
      </c>
      <c r="AI94" s="14" t="s">
        <v>854</v>
      </c>
      <c r="AJ94" s="14" t="s">
        <v>855</v>
      </c>
      <c r="AK94" s="14" t="s">
        <v>856</v>
      </c>
      <c r="AL94" s="14" t="s">
        <v>857</v>
      </c>
      <c r="AM94" s="14" t="s">
        <v>858</v>
      </c>
      <c r="AN94" s="14" t="s">
        <v>859</v>
      </c>
      <c r="AO94" s="14" t="s">
        <v>860</v>
      </c>
      <c r="AQ94" s="38"/>
    </row>
    <row r="95" spans="1:43" x14ac:dyDescent="0.25">
      <c r="A95" s="20" t="s">
        <v>66</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67</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68</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69</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70</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71</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3" t="s">
        <v>72</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3" t="s">
        <v>73</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74</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75</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24" t="s">
        <v>76</v>
      </c>
      <c r="B105" s="425">
        <v>77811.508656840961</v>
      </c>
      <c r="C105" s="425">
        <v>77822.934176925424</v>
      </c>
      <c r="D105" s="425">
        <v>77753.140305714987</v>
      </c>
      <c r="E105" s="425">
        <v>77780.508817453432</v>
      </c>
      <c r="F105" s="425">
        <v>77539.504364003296</v>
      </c>
      <c r="G105" s="425">
        <v>77539.504364003296</v>
      </c>
      <c r="H105" s="425">
        <v>77539.504364003296</v>
      </c>
      <c r="I105" s="425">
        <v>77539.504364003296</v>
      </c>
      <c r="J105" s="425">
        <v>77539.504364003296</v>
      </c>
      <c r="K105" s="425">
        <v>77539.504364003296</v>
      </c>
      <c r="L105" s="425">
        <v>77539.504364003296</v>
      </c>
      <c r="M105" s="425">
        <v>77539.504364003296</v>
      </c>
      <c r="N105" s="425">
        <v>77539.504364003296</v>
      </c>
      <c r="O105" s="425">
        <v>77539.504364003296</v>
      </c>
      <c r="P105" s="425">
        <v>77539.504364003296</v>
      </c>
      <c r="Q105" s="425">
        <v>77539.504364003296</v>
      </c>
      <c r="R105" s="425">
        <v>77539.504364003296</v>
      </c>
      <c r="S105" s="425">
        <v>77539.504364003296</v>
      </c>
      <c r="T105" s="425">
        <v>77539.504364003296</v>
      </c>
      <c r="U105" s="425">
        <v>77539.504364003296</v>
      </c>
      <c r="V105" s="425">
        <v>77539.504364003296</v>
      </c>
      <c r="W105" s="425">
        <v>77539.504364003296</v>
      </c>
      <c r="X105" s="425">
        <v>77539.504364003296</v>
      </c>
      <c r="Y105" s="425">
        <v>77539.504364003296</v>
      </c>
      <c r="Z105" s="425">
        <v>77539.504364003296</v>
      </c>
      <c r="AA105" s="425">
        <v>77539.504364003296</v>
      </c>
      <c r="AB105" s="425">
        <v>77539.504364003296</v>
      </c>
      <c r="AC105" s="425">
        <v>77539.504364003296</v>
      </c>
      <c r="AD105" s="425">
        <v>77539.504364003296</v>
      </c>
      <c r="AE105" s="425">
        <v>77539.504364003296</v>
      </c>
      <c r="AF105" s="425">
        <v>77539.504364003296</v>
      </c>
      <c r="AG105" s="425">
        <v>77539.504364003296</v>
      </c>
      <c r="AH105" s="425">
        <v>77539.504364003296</v>
      </c>
      <c r="AI105" s="425">
        <v>77539.504364003296</v>
      </c>
      <c r="AJ105" s="425">
        <v>77539.504364003296</v>
      </c>
      <c r="AK105" s="425">
        <v>77539.504364003296</v>
      </c>
      <c r="AL105" s="425">
        <v>77539.504364003296</v>
      </c>
      <c r="AM105" s="425">
        <v>77812.662130561497</v>
      </c>
      <c r="AN105" s="425">
        <v>77812.662130561497</v>
      </c>
      <c r="AO105" s="425">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46" t="s">
        <v>817</v>
      </c>
      <c r="AN107" s="114"/>
      <c r="AO107" s="114"/>
      <c r="AP107" s="114"/>
      <c r="AQ107" s="114"/>
    </row>
    <row r="108" spans="1:86" x14ac:dyDescent="0.25">
      <c r="A108" s="77" t="s">
        <v>818</v>
      </c>
      <c r="AN108" s="114"/>
      <c r="AO108" s="114"/>
      <c r="AP108" s="114"/>
      <c r="AQ108" s="114"/>
    </row>
    <row r="109" spans="1:86" x14ac:dyDescent="0.25">
      <c r="A109" s="53"/>
      <c r="B109" s="115" t="s">
        <v>119</v>
      </c>
      <c r="C109" s="116"/>
      <c r="D109" s="116"/>
      <c r="E109" s="116"/>
      <c r="F109" s="116"/>
      <c r="G109" s="116"/>
      <c r="H109" s="115" t="s">
        <v>22</v>
      </c>
      <c r="I109" s="116"/>
      <c r="J109" s="115" t="s">
        <v>120</v>
      </c>
      <c r="K109" s="116"/>
      <c r="L109" s="116"/>
      <c r="M109" s="115" t="s">
        <v>92</v>
      </c>
      <c r="N109" s="116"/>
      <c r="O109" s="116"/>
      <c r="P109" s="116"/>
      <c r="Q109" s="116"/>
      <c r="R109" s="116"/>
      <c r="S109" s="116"/>
      <c r="T109" s="116"/>
      <c r="U109" s="115" t="s">
        <v>18</v>
      </c>
      <c r="V109" s="116"/>
      <c r="W109" s="116"/>
      <c r="X109" s="115" t="s">
        <v>121</v>
      </c>
      <c r="Y109" s="116"/>
      <c r="Z109" s="116"/>
      <c r="AA109" s="116"/>
      <c r="AB109" s="115" t="s">
        <v>122</v>
      </c>
      <c r="AC109" s="20" t="s">
        <v>123</v>
      </c>
      <c r="AD109" s="115" t="s">
        <v>124</v>
      </c>
      <c r="AE109" s="116"/>
      <c r="AF109" s="78"/>
      <c r="AG109" s="38" t="s">
        <v>85</v>
      </c>
    </row>
    <row r="110" spans="1:86" x14ac:dyDescent="0.25">
      <c r="B110" s="117" t="s">
        <v>63</v>
      </c>
      <c r="C110" s="45" t="s">
        <v>125</v>
      </c>
      <c r="D110" s="45" t="s">
        <v>126</v>
      </c>
      <c r="E110" s="45" t="s">
        <v>127</v>
      </c>
      <c r="F110" s="45" t="s">
        <v>819</v>
      </c>
      <c r="G110" s="45" t="s">
        <v>128</v>
      </c>
      <c r="H110" s="117" t="s">
        <v>63</v>
      </c>
      <c r="I110" s="45" t="s">
        <v>129</v>
      </c>
      <c r="J110" s="117" t="s">
        <v>130</v>
      </c>
      <c r="K110" s="45" t="s">
        <v>129</v>
      </c>
      <c r="L110" s="45" t="s">
        <v>131</v>
      </c>
      <c r="M110" s="117" t="s">
        <v>130</v>
      </c>
      <c r="N110" s="45" t="s">
        <v>127</v>
      </c>
      <c r="O110" s="45" t="s">
        <v>125</v>
      </c>
      <c r="P110" s="45" t="s">
        <v>132</v>
      </c>
      <c r="Q110" s="45" t="s">
        <v>819</v>
      </c>
      <c r="R110" s="45" t="s">
        <v>105</v>
      </c>
      <c r="S110" s="45" t="s">
        <v>133</v>
      </c>
      <c r="T110" s="45" t="s">
        <v>134</v>
      </c>
      <c r="U110" s="117" t="s">
        <v>125</v>
      </c>
      <c r="V110" s="45" t="s">
        <v>135</v>
      </c>
      <c r="W110" s="45" t="s">
        <v>819</v>
      </c>
      <c r="X110" s="117" t="s">
        <v>63</v>
      </c>
      <c r="Y110" s="45" t="s">
        <v>125</v>
      </c>
      <c r="Z110" s="45" t="s">
        <v>127</v>
      </c>
      <c r="AA110" s="45" t="s">
        <v>136</v>
      </c>
      <c r="AB110" s="117" t="s">
        <v>63</v>
      </c>
      <c r="AC110" s="29" t="s">
        <v>63</v>
      </c>
      <c r="AD110" s="117" t="s">
        <v>137</v>
      </c>
      <c r="AE110" s="45" t="s">
        <v>138</v>
      </c>
      <c r="AF110" s="78"/>
    </row>
    <row r="111" spans="1:86" x14ac:dyDescent="0.25">
      <c r="A111" s="118" t="s">
        <v>72</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73</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820</v>
      </c>
      <c r="B114" s="130"/>
    </row>
    <row r="115" spans="1:86" x14ac:dyDescent="0.25">
      <c r="A115" s="131"/>
      <c r="B115" s="115" t="s">
        <v>139</v>
      </c>
      <c r="C115" s="116"/>
      <c r="D115" s="115" t="s">
        <v>140</v>
      </c>
      <c r="E115" s="116"/>
      <c r="F115" s="115" t="s">
        <v>141</v>
      </c>
      <c r="G115" s="132"/>
      <c r="H115" s="20" t="s">
        <v>142</v>
      </c>
    </row>
    <row r="116" spans="1:86" x14ac:dyDescent="0.25">
      <c r="A116" s="130"/>
      <c r="B116" s="117" t="s">
        <v>18</v>
      </c>
      <c r="C116" s="45" t="s">
        <v>92</v>
      </c>
      <c r="D116" s="117" t="s">
        <v>18</v>
      </c>
      <c r="E116" s="45" t="s">
        <v>92</v>
      </c>
      <c r="F116" s="117" t="s">
        <v>18</v>
      </c>
      <c r="G116" s="133" t="s">
        <v>92</v>
      </c>
      <c r="H116" s="13"/>
    </row>
    <row r="117" spans="1:86" x14ac:dyDescent="0.25">
      <c r="A117" s="118" t="s">
        <v>72</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73</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0"/>
    </row>
    <row r="128" spans="1:86" x14ac:dyDescent="0.25">
      <c r="CH128" s="240"/>
    </row>
    <row r="129" spans="86:86" x14ac:dyDescent="0.25">
      <c r="CH129" s="240"/>
    </row>
    <row r="130" spans="86:86" x14ac:dyDescent="0.25">
      <c r="CH130" s="240"/>
    </row>
    <row r="131" spans="86:86" x14ac:dyDescent="0.25">
      <c r="CH131" s="240"/>
    </row>
    <row r="132" spans="86:86" x14ac:dyDescent="0.25">
      <c r="CH132" s="240"/>
    </row>
    <row r="133" spans="86:86" x14ac:dyDescent="0.25">
      <c r="CH133" s="240"/>
    </row>
    <row r="134" spans="86:86" x14ac:dyDescent="0.25">
      <c r="CH134" s="240"/>
    </row>
    <row r="135" spans="86:86" x14ac:dyDescent="0.25">
      <c r="CH135" s="240"/>
    </row>
    <row r="136" spans="86:86" x14ac:dyDescent="0.25">
      <c r="CH136" s="38"/>
    </row>
    <row r="139" spans="86:86" x14ac:dyDescent="0.25">
      <c r="CH139" s="240"/>
    </row>
    <row r="140" spans="86:86" x14ac:dyDescent="0.25">
      <c r="CH140" s="240"/>
    </row>
    <row r="141" spans="86:86" x14ac:dyDescent="0.25">
      <c r="CH141" s="240"/>
    </row>
    <row r="142" spans="86:86" x14ac:dyDescent="0.25">
      <c r="CH142" s="240"/>
    </row>
    <row r="143" spans="86:86" x14ac:dyDescent="0.25">
      <c r="CH143" s="240"/>
    </row>
    <row r="144" spans="86:86" x14ac:dyDescent="0.25">
      <c r="CH144" s="240"/>
    </row>
    <row r="145" spans="86:86" x14ac:dyDescent="0.25">
      <c r="CH145" s="240"/>
    </row>
    <row r="146" spans="86:86" x14ac:dyDescent="0.25">
      <c r="CH146" s="240"/>
    </row>
    <row r="147" spans="86:86" x14ac:dyDescent="0.25">
      <c r="CH147" s="240"/>
    </row>
    <row r="148" spans="86:86" x14ac:dyDescent="0.25">
      <c r="CH148" s="38"/>
    </row>
    <row r="151" spans="86:86" x14ac:dyDescent="0.25">
      <c r="CH151" s="240"/>
    </row>
    <row r="152" spans="86:86" x14ac:dyDescent="0.25">
      <c r="CH152" s="240"/>
    </row>
    <row r="153" spans="86:86" x14ac:dyDescent="0.25">
      <c r="CH153" s="240"/>
    </row>
    <row r="154" spans="86:86" x14ac:dyDescent="0.25">
      <c r="CH154" s="240"/>
    </row>
    <row r="155" spans="86:86" x14ac:dyDescent="0.25">
      <c r="CH155" s="240"/>
    </row>
    <row r="156" spans="86:86" x14ac:dyDescent="0.25">
      <c r="CH156" s="240"/>
    </row>
    <row r="157" spans="86:86" x14ac:dyDescent="0.25">
      <c r="CH157" s="240"/>
    </row>
    <row r="158" spans="86:86" x14ac:dyDescent="0.25">
      <c r="CH158" s="240"/>
    </row>
    <row r="159" spans="86:86" x14ac:dyDescent="0.25">
      <c r="CH159" s="240"/>
    </row>
    <row r="160" spans="86:86" x14ac:dyDescent="0.25">
      <c r="CH160" s="38"/>
    </row>
    <row r="163" spans="86:86" x14ac:dyDescent="0.25">
      <c r="CH163" s="240"/>
    </row>
    <row r="164" spans="86:86" x14ac:dyDescent="0.25">
      <c r="CH164" s="240"/>
    </row>
    <row r="165" spans="86:86" x14ac:dyDescent="0.25">
      <c r="CH165" s="240"/>
    </row>
    <row r="166" spans="86:86" x14ac:dyDescent="0.25">
      <c r="CH166" s="240"/>
    </row>
    <row r="167" spans="86:86" x14ac:dyDescent="0.25">
      <c r="CH167" s="240"/>
    </row>
    <row r="168" spans="86:86" x14ac:dyDescent="0.25">
      <c r="CH168" s="240"/>
    </row>
    <row r="169" spans="86:86" x14ac:dyDescent="0.25">
      <c r="CH169" s="240"/>
    </row>
    <row r="170" spans="86:86" x14ac:dyDescent="0.25">
      <c r="CH170" s="240"/>
    </row>
    <row r="171" spans="86:86" x14ac:dyDescent="0.25">
      <c r="CH171" s="240"/>
    </row>
    <row r="172" spans="86:86" x14ac:dyDescent="0.25">
      <c r="CH172" s="38"/>
    </row>
    <row r="175" spans="86:86" x14ac:dyDescent="0.25">
      <c r="CH175" s="240"/>
    </row>
    <row r="176" spans="86:86" x14ac:dyDescent="0.25">
      <c r="CH176" s="240"/>
    </row>
    <row r="177" spans="86:86" x14ac:dyDescent="0.25">
      <c r="CH177" s="240"/>
    </row>
    <row r="178" spans="86:86" x14ac:dyDescent="0.25">
      <c r="CH178" s="240"/>
    </row>
    <row r="179" spans="86:86" x14ac:dyDescent="0.25">
      <c r="CH179" s="240"/>
    </row>
    <row r="180" spans="86:86" x14ac:dyDescent="0.25">
      <c r="CH180" s="240"/>
    </row>
    <row r="181" spans="86:86" x14ac:dyDescent="0.25">
      <c r="CH181" s="240"/>
    </row>
    <row r="182" spans="86:86" x14ac:dyDescent="0.25">
      <c r="CH182" s="240"/>
    </row>
    <row r="183" spans="86:86" x14ac:dyDescent="0.25">
      <c r="CH183" s="240"/>
    </row>
    <row r="184" spans="86:86" x14ac:dyDescent="0.25">
      <c r="CH184" s="38"/>
    </row>
    <row r="187" spans="86:86" x14ac:dyDescent="0.25">
      <c r="CH187" s="240"/>
    </row>
    <row r="188" spans="86:86" x14ac:dyDescent="0.25">
      <c r="CH188" s="240"/>
    </row>
    <row r="189" spans="86:86" x14ac:dyDescent="0.25">
      <c r="CH189" s="240"/>
    </row>
    <row r="190" spans="86:86" x14ac:dyDescent="0.25">
      <c r="CH190" s="240"/>
    </row>
    <row r="191" spans="86:86" x14ac:dyDescent="0.25">
      <c r="CH191" s="240"/>
    </row>
    <row r="192" spans="86:86" x14ac:dyDescent="0.25">
      <c r="CH192" s="240"/>
    </row>
    <row r="193" spans="86:86" x14ac:dyDescent="0.25">
      <c r="CH193" s="240"/>
    </row>
    <row r="194" spans="86:86" x14ac:dyDescent="0.25">
      <c r="CH194" s="240"/>
    </row>
    <row r="195" spans="86:86" x14ac:dyDescent="0.25">
      <c r="CH195" s="240"/>
    </row>
    <row r="196" spans="86:86" x14ac:dyDescent="0.25">
      <c r="CH196" s="38"/>
    </row>
    <row r="199" spans="86:86" x14ac:dyDescent="0.25">
      <c r="CH199" s="240"/>
    </row>
    <row r="200" spans="86:86" x14ac:dyDescent="0.25">
      <c r="CH200" s="240"/>
    </row>
    <row r="201" spans="86:86" x14ac:dyDescent="0.25">
      <c r="CH201" s="240"/>
    </row>
    <row r="202" spans="86:86" x14ac:dyDescent="0.25">
      <c r="CH202" s="240"/>
    </row>
    <row r="203" spans="86:86" x14ac:dyDescent="0.25">
      <c r="CH203" s="240"/>
    </row>
    <row r="204" spans="86:86" x14ac:dyDescent="0.25">
      <c r="CH204" s="240"/>
    </row>
    <row r="205" spans="86:86" x14ac:dyDescent="0.25">
      <c r="CH205" s="240"/>
    </row>
    <row r="206" spans="86:86" x14ac:dyDescent="0.25">
      <c r="CH206" s="240"/>
    </row>
    <row r="207" spans="86:86" x14ac:dyDescent="0.25">
      <c r="CH207" s="240"/>
    </row>
    <row r="208" spans="86:86" x14ac:dyDescent="0.25">
      <c r="CH208" s="38"/>
    </row>
    <row r="211" spans="86:86" x14ac:dyDescent="0.25">
      <c r="CH211" s="240"/>
    </row>
    <row r="212" spans="86:86" x14ac:dyDescent="0.25">
      <c r="CH212" s="240"/>
    </row>
    <row r="213" spans="86:86" x14ac:dyDescent="0.25">
      <c r="CH213" s="240"/>
    </row>
    <row r="214" spans="86:86" x14ac:dyDescent="0.25">
      <c r="CH214" s="240"/>
    </row>
    <row r="215" spans="86:86" x14ac:dyDescent="0.25">
      <c r="CH215" s="240"/>
    </row>
    <row r="216" spans="86:86" x14ac:dyDescent="0.25">
      <c r="CH216" s="240"/>
    </row>
    <row r="217" spans="86:86" x14ac:dyDescent="0.25">
      <c r="CH217" s="240"/>
    </row>
    <row r="218" spans="86:86" x14ac:dyDescent="0.25">
      <c r="CH218" s="240"/>
    </row>
    <row r="219" spans="86:86" x14ac:dyDescent="0.25">
      <c r="CH219" s="240"/>
    </row>
    <row r="220" spans="86:86" x14ac:dyDescent="0.25">
      <c r="CH220" s="38"/>
    </row>
    <row r="223" spans="86:86" x14ac:dyDescent="0.25">
      <c r="CH223" s="240"/>
    </row>
    <row r="224" spans="86:86" x14ac:dyDescent="0.25">
      <c r="CH224" s="240"/>
    </row>
    <row r="225" spans="86:86" x14ac:dyDescent="0.25">
      <c r="CH225" s="240"/>
    </row>
    <row r="226" spans="86:86" x14ac:dyDescent="0.25">
      <c r="CH226" s="240"/>
    </row>
    <row r="227" spans="86:86" x14ac:dyDescent="0.25">
      <c r="CH227" s="240"/>
    </row>
    <row r="228" spans="86:86" x14ac:dyDescent="0.25">
      <c r="CH228" s="240"/>
    </row>
    <row r="229" spans="86:86" x14ac:dyDescent="0.25">
      <c r="CH229" s="240"/>
    </row>
    <row r="230" spans="86:86" x14ac:dyDescent="0.25">
      <c r="CH230" s="240"/>
    </row>
    <row r="231" spans="86:86" x14ac:dyDescent="0.25">
      <c r="CH231" s="240"/>
    </row>
    <row r="232" spans="86:86" x14ac:dyDescent="0.25">
      <c r="CH232" s="38"/>
    </row>
    <row r="235" spans="86:86" x14ac:dyDescent="0.25">
      <c r="CH235" s="240"/>
    </row>
    <row r="236" spans="86:86" x14ac:dyDescent="0.25">
      <c r="CH236" s="240"/>
    </row>
    <row r="237" spans="86:86" x14ac:dyDescent="0.25">
      <c r="CH237" s="240"/>
    </row>
    <row r="238" spans="86:86" x14ac:dyDescent="0.25">
      <c r="CH238" s="240"/>
    </row>
    <row r="239" spans="86:86" x14ac:dyDescent="0.25">
      <c r="CH239" s="240"/>
    </row>
    <row r="240" spans="86:86" x14ac:dyDescent="0.25">
      <c r="CH240" s="240"/>
    </row>
    <row r="241" spans="86:86" x14ac:dyDescent="0.25">
      <c r="CH241" s="240"/>
    </row>
    <row r="242" spans="86:86" x14ac:dyDescent="0.25">
      <c r="CH242" s="240"/>
    </row>
    <row r="243" spans="86:86" x14ac:dyDescent="0.25">
      <c r="CH243" s="240"/>
    </row>
    <row r="244" spans="86:86" x14ac:dyDescent="0.25">
      <c r="CH244" s="38"/>
    </row>
    <row r="247" spans="86:86" x14ac:dyDescent="0.25">
      <c r="CH247" s="240"/>
    </row>
    <row r="248" spans="86:86" x14ac:dyDescent="0.25">
      <c r="CH248" s="240"/>
    </row>
    <row r="249" spans="86:86" x14ac:dyDescent="0.25">
      <c r="CH249" s="240"/>
    </row>
    <row r="250" spans="86:86" x14ac:dyDescent="0.25">
      <c r="CH250" s="240"/>
    </row>
    <row r="251" spans="86:86" x14ac:dyDescent="0.25">
      <c r="CH251" s="240"/>
    </row>
    <row r="252" spans="86:86" x14ac:dyDescent="0.25">
      <c r="CH252" s="240"/>
    </row>
    <row r="253" spans="86:86" x14ac:dyDescent="0.25">
      <c r="CH253" s="240"/>
    </row>
    <row r="254" spans="86:86" x14ac:dyDescent="0.25">
      <c r="CH254" s="240"/>
    </row>
    <row r="255" spans="86:86" x14ac:dyDescent="0.25">
      <c r="CH255" s="240"/>
    </row>
    <row r="256" spans="86:86" x14ac:dyDescent="0.25">
      <c r="CH256" s="38"/>
    </row>
    <row r="259" spans="86:86" x14ac:dyDescent="0.25">
      <c r="CH259" s="240"/>
    </row>
    <row r="260" spans="86:86" x14ac:dyDescent="0.25">
      <c r="CH260" s="240"/>
    </row>
    <row r="261" spans="86:86" x14ac:dyDescent="0.25">
      <c r="CH261" s="240"/>
    </row>
    <row r="262" spans="86:86" x14ac:dyDescent="0.25">
      <c r="CH262" s="240"/>
    </row>
    <row r="263" spans="86:86" x14ac:dyDescent="0.25">
      <c r="CH263" s="240"/>
    </row>
    <row r="264" spans="86:86" x14ac:dyDescent="0.25">
      <c r="CH264" s="240"/>
    </row>
    <row r="265" spans="86:86" x14ac:dyDescent="0.25">
      <c r="CH265" s="240"/>
    </row>
    <row r="266" spans="86:86" x14ac:dyDescent="0.25">
      <c r="CH266" s="240"/>
    </row>
    <row r="267" spans="86:86" x14ac:dyDescent="0.25">
      <c r="CH267" s="240"/>
    </row>
    <row r="268" spans="86:86" x14ac:dyDescent="0.25">
      <c r="CH268" s="38"/>
    </row>
    <row r="271" spans="86:86" x14ac:dyDescent="0.25">
      <c r="CH271" s="240"/>
    </row>
    <row r="272" spans="86:86" x14ac:dyDescent="0.25">
      <c r="CH272" s="240"/>
    </row>
    <row r="273" spans="86:86" x14ac:dyDescent="0.25">
      <c r="CH273" s="240"/>
    </row>
    <row r="274" spans="86:86" x14ac:dyDescent="0.25">
      <c r="CH274" s="240"/>
    </row>
    <row r="275" spans="86:86" x14ac:dyDescent="0.25">
      <c r="CH275" s="240"/>
    </row>
    <row r="276" spans="86:86" x14ac:dyDescent="0.25">
      <c r="CH276" s="240"/>
    </row>
    <row r="277" spans="86:86" x14ac:dyDescent="0.25">
      <c r="CH277" s="240"/>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zoomScale="85" zoomScaleNormal="85" workbookViewId="0"/>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891</v>
      </c>
    </row>
    <row r="2" spans="1:4" ht="14.25" customHeight="1" x14ac:dyDescent="0.25"/>
    <row r="3" spans="1:4" ht="18.75" customHeight="1" x14ac:dyDescent="0.25">
      <c r="A3" s="6" t="s">
        <v>892</v>
      </c>
    </row>
    <row r="4" spans="1:4" x14ac:dyDescent="0.25">
      <c r="A4" s="430">
        <v>2</v>
      </c>
      <c r="B4" s="5" t="s">
        <v>893</v>
      </c>
    </row>
    <row r="5" spans="1:4" x14ac:dyDescent="0.25">
      <c r="A5" s="38"/>
      <c r="B5" s="5" t="s">
        <v>894</v>
      </c>
    </row>
    <row r="6" spans="1:4" x14ac:dyDescent="0.25">
      <c r="A6" s="38"/>
      <c r="B6" s="229" t="s">
        <v>895</v>
      </c>
    </row>
    <row r="7" spans="1:4" x14ac:dyDescent="0.25">
      <c r="A7" s="38" t="s">
        <v>896</v>
      </c>
    </row>
    <row r="8" spans="1:4" x14ac:dyDescent="0.25">
      <c r="A8" s="149"/>
      <c r="B8" s="53" t="s">
        <v>897</v>
      </c>
      <c r="C8" s="70" t="s">
        <v>898</v>
      </c>
    </row>
    <row r="9" spans="1:4" ht="30" x14ac:dyDescent="0.25">
      <c r="A9" s="431" t="s">
        <v>899</v>
      </c>
      <c r="B9" s="432">
        <v>1</v>
      </c>
      <c r="C9" s="433">
        <v>1</v>
      </c>
      <c r="D9" s="229" t="s">
        <v>900</v>
      </c>
    </row>
    <row r="10" spans="1:4" x14ac:dyDescent="0.25">
      <c r="A10" s="38"/>
    </row>
    <row r="11" spans="1:4" x14ac:dyDescent="0.25">
      <c r="A11" s="149"/>
      <c r="B11" s="434" t="s">
        <v>901</v>
      </c>
      <c r="C11" s="249" t="s">
        <v>902</v>
      </c>
    </row>
    <row r="12" spans="1:4" ht="30" x14ac:dyDescent="0.25">
      <c r="A12" s="431" t="s">
        <v>903</v>
      </c>
      <c r="B12" s="435">
        <v>6.9260000000000002</v>
      </c>
      <c r="C12" s="436">
        <v>8.7040000000000006</v>
      </c>
      <c r="D12" s="437"/>
    </row>
    <row r="13" spans="1:4" x14ac:dyDescent="0.25">
      <c r="A13" s="438"/>
      <c r="B13" s="439"/>
      <c r="C13" s="439"/>
      <c r="D13" s="437"/>
    </row>
    <row r="14" spans="1:4" x14ac:dyDescent="0.25">
      <c r="A14" s="284" t="s">
        <v>904</v>
      </c>
      <c r="B14" s="439"/>
      <c r="C14" s="439"/>
      <c r="D14" s="437"/>
    </row>
    <row r="15" spans="1:4" x14ac:dyDescent="0.25">
      <c r="A15" s="440" t="s">
        <v>905</v>
      </c>
      <c r="B15" s="229" t="s">
        <v>906</v>
      </c>
      <c r="C15" s="439"/>
      <c r="D15" s="437"/>
    </row>
    <row r="16" spans="1:4" x14ac:dyDescent="0.25">
      <c r="A16" s="438"/>
      <c r="B16" s="439"/>
      <c r="C16" s="439"/>
      <c r="D16" s="437"/>
    </row>
    <row r="17" spans="1:78" ht="60" x14ac:dyDescent="0.25">
      <c r="A17" s="441"/>
      <c r="B17" s="442" t="s">
        <v>907</v>
      </c>
      <c r="C17" s="443" t="s">
        <v>908</v>
      </c>
      <c r="D17" s="437"/>
    </row>
    <row r="18" spans="1:78" x14ac:dyDescent="0.25">
      <c r="A18" s="444" t="s">
        <v>909</v>
      </c>
      <c r="B18" s="445">
        <v>1</v>
      </c>
      <c r="C18" s="446">
        <v>0</v>
      </c>
      <c r="D18" s="437"/>
    </row>
    <row r="19" spans="1:78" s="38" customFormat="1" x14ac:dyDescent="0.25">
      <c r="A19" s="447"/>
      <c r="B19" s="152"/>
      <c r="C19" s="152"/>
      <c r="D19" s="437"/>
    </row>
    <row r="20" spans="1:78" s="38" customFormat="1" ht="30" x14ac:dyDescent="0.25">
      <c r="A20" s="448"/>
      <c r="B20" s="449" t="s">
        <v>910</v>
      </c>
      <c r="C20" s="449" t="s">
        <v>911</v>
      </c>
      <c r="D20" s="450" t="s">
        <v>912</v>
      </c>
    </row>
    <row r="21" spans="1:78" s="38" customFormat="1" x14ac:dyDescent="0.25">
      <c r="A21" s="451" t="s">
        <v>913</v>
      </c>
      <c r="B21" s="152">
        <v>1</v>
      </c>
      <c r="C21" s="152">
        <v>0</v>
      </c>
      <c r="D21" s="452">
        <v>0</v>
      </c>
      <c r="BZ21" s="5"/>
    </row>
    <row r="22" spans="1:78" x14ac:dyDescent="0.25">
      <c r="A22" s="453" t="s">
        <v>914</v>
      </c>
      <c r="B22" s="358">
        <v>91</v>
      </c>
      <c r="C22" s="358">
        <v>0</v>
      </c>
      <c r="D22" s="250">
        <v>0</v>
      </c>
      <c r="BZ22" s="454"/>
    </row>
    <row r="23" spans="1:78" x14ac:dyDescent="0.25">
      <c r="A23" s="38"/>
    </row>
    <row r="24" spans="1:78" ht="15" customHeight="1" x14ac:dyDescent="0.25">
      <c r="A24" s="6" t="s">
        <v>915</v>
      </c>
    </row>
    <row r="25" spans="1:78" x14ac:dyDescent="0.25">
      <c r="A25" s="45" t="s">
        <v>916</v>
      </c>
    </row>
    <row r="26" spans="1:78" ht="15" customHeight="1" x14ac:dyDescent="0.25">
      <c r="A26" s="115" t="s">
        <v>185</v>
      </c>
      <c r="B26" s="623" t="s">
        <v>22</v>
      </c>
      <c r="C26" s="632"/>
      <c r="D26" s="632"/>
      <c r="E26" s="632"/>
      <c r="F26" s="632"/>
      <c r="G26" s="632"/>
      <c r="H26" s="632"/>
      <c r="I26" s="632"/>
      <c r="J26" s="632"/>
      <c r="K26" s="632"/>
      <c r="L26" s="632"/>
      <c r="M26" s="632"/>
      <c r="N26" s="632"/>
      <c r="O26" s="632"/>
      <c r="P26" s="632"/>
      <c r="Q26" s="632"/>
      <c r="R26" s="632"/>
      <c r="S26" s="632"/>
      <c r="T26" s="632"/>
      <c r="U26" s="632"/>
      <c r="V26" s="632"/>
      <c r="W26" s="632"/>
      <c r="X26" s="623" t="s">
        <v>917</v>
      </c>
      <c r="Y26" s="632"/>
      <c r="Z26" s="632"/>
      <c r="AA26" s="632"/>
      <c r="AB26" s="632"/>
      <c r="AC26" s="632"/>
      <c r="AD26" s="632"/>
      <c r="AE26" s="632"/>
      <c r="AF26" s="632"/>
      <c r="AG26" s="632"/>
      <c r="AH26" s="632"/>
      <c r="AI26" s="632"/>
      <c r="AJ26" s="632"/>
      <c r="AK26" s="632"/>
      <c r="AL26" s="632"/>
      <c r="AM26" s="632"/>
      <c r="AN26" s="632"/>
      <c r="AO26" s="632"/>
      <c r="AP26" s="632"/>
      <c r="AQ26" s="632"/>
      <c r="AR26" s="632"/>
      <c r="AS26" s="632"/>
      <c r="AT26" s="632"/>
      <c r="AU26" s="632"/>
      <c r="AV26" s="632"/>
      <c r="AW26" s="632"/>
      <c r="AX26" s="632"/>
      <c r="AY26" s="632"/>
      <c r="AZ26" s="632"/>
      <c r="BA26" s="632"/>
      <c r="BB26" s="632"/>
      <c r="BC26" s="632"/>
      <c r="BD26" s="624"/>
    </row>
    <row r="27" spans="1:78" ht="15" customHeight="1" x14ac:dyDescent="0.25">
      <c r="A27" s="455" t="s">
        <v>918</v>
      </c>
      <c r="B27" s="623" t="s">
        <v>63</v>
      </c>
      <c r="C27" s="632"/>
      <c r="D27" s="632"/>
      <c r="E27" s="632"/>
      <c r="F27" s="632"/>
      <c r="G27" s="632"/>
      <c r="H27" s="632"/>
      <c r="I27" s="632"/>
      <c r="J27" s="632"/>
      <c r="K27" s="632"/>
      <c r="L27" s="624"/>
      <c r="M27" s="623" t="s">
        <v>129</v>
      </c>
      <c r="N27" s="632"/>
      <c r="O27" s="632"/>
      <c r="P27" s="632"/>
      <c r="Q27" s="632"/>
      <c r="R27" s="632"/>
      <c r="S27" s="632"/>
      <c r="T27" s="632"/>
      <c r="U27" s="632"/>
      <c r="V27" s="632"/>
      <c r="W27" s="624"/>
      <c r="X27" s="623" t="s">
        <v>919</v>
      </c>
      <c r="Y27" s="632"/>
      <c r="Z27" s="632"/>
      <c r="AA27" s="632"/>
      <c r="AB27" s="632"/>
      <c r="AC27" s="632"/>
      <c r="AD27" s="632"/>
      <c r="AE27" s="632"/>
      <c r="AF27" s="632"/>
      <c r="AG27" s="632"/>
      <c r="AH27" s="624"/>
      <c r="AI27" s="623" t="s">
        <v>920</v>
      </c>
      <c r="AJ27" s="632"/>
      <c r="AK27" s="632"/>
      <c r="AL27" s="632"/>
      <c r="AM27" s="632"/>
      <c r="AN27" s="632"/>
      <c r="AO27" s="632"/>
      <c r="AP27" s="632"/>
      <c r="AQ27" s="632"/>
      <c r="AR27" s="632"/>
      <c r="AS27" s="624"/>
      <c r="AT27" s="623" t="s">
        <v>63</v>
      </c>
      <c r="AU27" s="632"/>
      <c r="AV27" s="632"/>
      <c r="AW27" s="632"/>
      <c r="AX27" s="632"/>
      <c r="AY27" s="632"/>
      <c r="AZ27" s="632"/>
      <c r="BA27" s="632"/>
      <c r="BB27" s="632"/>
      <c r="BC27" s="632"/>
      <c r="BD27" s="624"/>
    </row>
    <row r="28" spans="1:78" ht="15" customHeight="1" x14ac:dyDescent="0.25">
      <c r="A28" s="455" t="s">
        <v>921</v>
      </c>
      <c r="B28" s="456" t="s">
        <v>922</v>
      </c>
      <c r="C28" s="457" t="s">
        <v>923</v>
      </c>
      <c r="D28" s="457" t="s">
        <v>924</v>
      </c>
      <c r="E28" s="457" t="s">
        <v>925</v>
      </c>
      <c r="F28" s="457" t="s">
        <v>926</v>
      </c>
      <c r="G28" s="457" t="s">
        <v>927</v>
      </c>
      <c r="H28" s="457" t="s">
        <v>928</v>
      </c>
      <c r="I28" s="457" t="s">
        <v>929</v>
      </c>
      <c r="J28" s="457" t="s">
        <v>930</v>
      </c>
      <c r="K28" s="457" t="s">
        <v>931</v>
      </c>
      <c r="L28" s="458" t="s">
        <v>932</v>
      </c>
      <c r="M28" s="456" t="s">
        <v>922</v>
      </c>
      <c r="N28" s="457" t="s">
        <v>923</v>
      </c>
      <c r="O28" s="457" t="s">
        <v>924</v>
      </c>
      <c r="P28" s="457" t="s">
        <v>925</v>
      </c>
      <c r="Q28" s="457" t="s">
        <v>926</v>
      </c>
      <c r="R28" s="457" t="s">
        <v>927</v>
      </c>
      <c r="S28" s="457" t="s">
        <v>928</v>
      </c>
      <c r="T28" s="457" t="s">
        <v>929</v>
      </c>
      <c r="U28" s="457" t="s">
        <v>930</v>
      </c>
      <c r="V28" s="457" t="s">
        <v>931</v>
      </c>
      <c r="W28" s="458" t="s">
        <v>932</v>
      </c>
      <c r="X28" s="456" t="s">
        <v>922</v>
      </c>
      <c r="Y28" s="457" t="s">
        <v>923</v>
      </c>
      <c r="Z28" s="457" t="s">
        <v>924</v>
      </c>
      <c r="AA28" s="457" t="s">
        <v>925</v>
      </c>
      <c r="AB28" s="457" t="s">
        <v>926</v>
      </c>
      <c r="AC28" s="457" t="s">
        <v>927</v>
      </c>
      <c r="AD28" s="457" t="s">
        <v>928</v>
      </c>
      <c r="AE28" s="457" t="s">
        <v>929</v>
      </c>
      <c r="AF28" s="457" t="s">
        <v>930</v>
      </c>
      <c r="AG28" s="457" t="s">
        <v>931</v>
      </c>
      <c r="AH28" s="458" t="s">
        <v>932</v>
      </c>
      <c r="AI28" s="456" t="s">
        <v>922</v>
      </c>
      <c r="AJ28" s="457" t="s">
        <v>923</v>
      </c>
      <c r="AK28" s="457" t="s">
        <v>924</v>
      </c>
      <c r="AL28" s="457" t="s">
        <v>925</v>
      </c>
      <c r="AM28" s="457" t="s">
        <v>926</v>
      </c>
      <c r="AN28" s="457" t="s">
        <v>927</v>
      </c>
      <c r="AO28" s="457" t="s">
        <v>928</v>
      </c>
      <c r="AP28" s="457" t="s">
        <v>929</v>
      </c>
      <c r="AQ28" s="457" t="s">
        <v>930</v>
      </c>
      <c r="AR28" s="457" t="s">
        <v>931</v>
      </c>
      <c r="AS28" s="458" t="s">
        <v>932</v>
      </c>
      <c r="AT28" s="456" t="s">
        <v>922</v>
      </c>
      <c r="AU28" s="457" t="s">
        <v>923</v>
      </c>
      <c r="AV28" s="457" t="s">
        <v>924</v>
      </c>
      <c r="AW28" s="457" t="s">
        <v>925</v>
      </c>
      <c r="AX28" s="457" t="s">
        <v>926</v>
      </c>
      <c r="AY28" s="457" t="s">
        <v>927</v>
      </c>
      <c r="AZ28" s="457" t="s">
        <v>928</v>
      </c>
      <c r="BA28" s="457" t="s">
        <v>929</v>
      </c>
      <c r="BB28" s="457" t="s">
        <v>930</v>
      </c>
      <c r="BC28" s="457" t="s">
        <v>931</v>
      </c>
      <c r="BD28" s="458" t="s">
        <v>932</v>
      </c>
    </row>
    <row r="29" spans="1:78" ht="15" customHeight="1" x14ac:dyDescent="0.25">
      <c r="A29" s="117" t="s">
        <v>933</v>
      </c>
      <c r="B29" s="459">
        <v>0.36</v>
      </c>
      <c r="C29" s="311">
        <v>0.26</v>
      </c>
      <c r="D29" s="311">
        <v>0.34799999999999998</v>
      </c>
      <c r="E29" s="311">
        <v>0.22500000000000001</v>
      </c>
      <c r="F29" s="311">
        <v>0.34399999999999997</v>
      </c>
      <c r="G29" s="311">
        <v>0.32800000000000001</v>
      </c>
      <c r="H29" s="311">
        <v>0.34899999999999998</v>
      </c>
      <c r="I29" s="311">
        <v>0.34899999999999998</v>
      </c>
      <c r="J29" s="311">
        <v>0.34300000000000003</v>
      </c>
      <c r="K29" s="311">
        <v>0.34699999999999998</v>
      </c>
      <c r="L29" s="460">
        <v>0.34699999999999998</v>
      </c>
      <c r="M29" s="459">
        <v>0.4</v>
      </c>
      <c r="N29" s="304">
        <v>0.4</v>
      </c>
      <c r="O29" s="311">
        <v>0.34799999999999998</v>
      </c>
      <c r="P29" s="304">
        <v>0.4</v>
      </c>
      <c r="Q29" s="304">
        <v>0.4</v>
      </c>
      <c r="R29" s="304">
        <v>0.4</v>
      </c>
      <c r="S29" s="304">
        <v>0.4</v>
      </c>
      <c r="T29" s="304">
        <v>0.4</v>
      </c>
      <c r="U29" s="304">
        <v>0.4</v>
      </c>
      <c r="V29" s="304">
        <v>0.4</v>
      </c>
      <c r="W29" s="461">
        <v>0.4</v>
      </c>
      <c r="X29" s="459">
        <v>0.32</v>
      </c>
      <c r="Y29" s="311">
        <v>0.39700000000000002</v>
      </c>
      <c r="Z29" s="311">
        <v>0.28199999999999997</v>
      </c>
      <c r="AA29" s="311">
        <v>0.371</v>
      </c>
      <c r="AB29" s="311">
        <v>0.19800000000000001</v>
      </c>
      <c r="AC29" s="311">
        <v>0.30599999999999999</v>
      </c>
      <c r="AD29" s="311">
        <v>0.26100000000000001</v>
      </c>
      <c r="AE29" s="311">
        <v>0.27500000000000002</v>
      </c>
      <c r="AF29" s="311">
        <v>0.54900000000000004</v>
      </c>
      <c r="AG29" s="311">
        <v>0.29499999999999998</v>
      </c>
      <c r="AH29" s="460">
        <v>0.27600000000000002</v>
      </c>
      <c r="AI29" s="459">
        <v>0.38</v>
      </c>
      <c r="AJ29" s="311">
        <v>0.36499999999999999</v>
      </c>
      <c r="AK29" s="311">
        <v>0.32900000000000001</v>
      </c>
      <c r="AL29" s="311">
        <v>0.373</v>
      </c>
      <c r="AM29" s="311">
        <v>0.33100000000000002</v>
      </c>
      <c r="AN29" s="311">
        <v>0.32800000000000001</v>
      </c>
      <c r="AO29" s="311">
        <v>0.27400000000000002</v>
      </c>
      <c r="AP29" s="311">
        <v>0.35</v>
      </c>
      <c r="AQ29" s="311">
        <v>0.29899999999999999</v>
      </c>
      <c r="AR29" s="311">
        <v>0.23899999999999999</v>
      </c>
      <c r="AS29" s="460">
        <v>0.39</v>
      </c>
      <c r="AT29" s="459">
        <v>0.35</v>
      </c>
      <c r="AU29" s="304">
        <v>0.35</v>
      </c>
      <c r="AV29" s="311">
        <v>0.33200000000000002</v>
      </c>
      <c r="AW29" s="311">
        <v>0.34</v>
      </c>
      <c r="AX29" s="311">
        <v>0.33400000000000002</v>
      </c>
      <c r="AY29" s="311">
        <v>0.30099999999999999</v>
      </c>
      <c r="AZ29" s="311">
        <v>0.32500000000000001</v>
      </c>
      <c r="BA29" s="311">
        <v>0.33300000000000002</v>
      </c>
      <c r="BB29" s="311">
        <v>0.34</v>
      </c>
      <c r="BC29" s="311">
        <v>0.32400000000000001</v>
      </c>
      <c r="BD29" s="460">
        <v>0.33900000000000002</v>
      </c>
      <c r="BZ29" s="38"/>
    </row>
    <row r="30" spans="1:78" ht="15" customHeight="1" x14ac:dyDescent="0.25">
      <c r="A30" s="117" t="s">
        <v>934</v>
      </c>
      <c r="B30" s="459">
        <v>0.99</v>
      </c>
      <c r="C30" s="311">
        <v>1</v>
      </c>
      <c r="D30" s="311">
        <v>0.97</v>
      </c>
      <c r="E30" s="311">
        <v>1</v>
      </c>
      <c r="F30" s="311">
        <v>1</v>
      </c>
      <c r="G30" s="311">
        <v>1</v>
      </c>
      <c r="H30" s="311">
        <v>1</v>
      </c>
      <c r="I30" s="311">
        <v>1</v>
      </c>
      <c r="J30" s="311">
        <v>1</v>
      </c>
      <c r="K30" s="311">
        <v>1</v>
      </c>
      <c r="L30" s="460">
        <v>1</v>
      </c>
      <c r="M30" s="459">
        <v>0.01</v>
      </c>
      <c r="N30" s="311">
        <v>0</v>
      </c>
      <c r="O30" s="311">
        <v>0.03</v>
      </c>
      <c r="P30" s="311">
        <v>0</v>
      </c>
      <c r="Q30" s="311">
        <v>0</v>
      </c>
      <c r="R30" s="311">
        <v>0</v>
      </c>
      <c r="S30" s="311">
        <v>0</v>
      </c>
      <c r="T30" s="311">
        <v>0</v>
      </c>
      <c r="U30" s="311">
        <v>0</v>
      </c>
      <c r="V30" s="311">
        <v>0</v>
      </c>
      <c r="W30" s="311">
        <v>0</v>
      </c>
      <c r="X30" s="459">
        <v>0.182</v>
      </c>
      <c r="Y30" s="311">
        <v>0.61899999999999999</v>
      </c>
      <c r="Z30" s="311">
        <v>0.16700000000000001</v>
      </c>
      <c r="AA30" s="311">
        <v>3.4000000000000002E-2</v>
      </c>
      <c r="AB30" s="311">
        <v>0.17199999999999999</v>
      </c>
      <c r="AC30" s="311">
        <v>0.19600000000000001</v>
      </c>
      <c r="AD30" s="311">
        <v>0.187</v>
      </c>
      <c r="AE30" s="311">
        <v>0.189</v>
      </c>
      <c r="AF30" s="311">
        <v>0.04</v>
      </c>
      <c r="AG30" s="311">
        <v>3.0000000000000001E-3</v>
      </c>
      <c r="AH30" s="460">
        <v>0.121</v>
      </c>
      <c r="AI30" s="459">
        <v>4.6000000000000041E-2</v>
      </c>
      <c r="AJ30" s="311">
        <v>0.38100000000000001</v>
      </c>
      <c r="AK30" s="311">
        <v>1E-3</v>
      </c>
      <c r="AL30" s="311">
        <v>6.6000000000000003E-2</v>
      </c>
      <c r="AM30" s="311">
        <v>7.3999999999999996E-2</v>
      </c>
      <c r="AN30" s="311">
        <v>1.0999999999999999E-2</v>
      </c>
      <c r="AO30" s="311">
        <v>1.0999999999999999E-2</v>
      </c>
      <c r="AP30" s="311">
        <v>2.1000000000000001E-2</v>
      </c>
      <c r="AQ30" s="311">
        <v>0.04</v>
      </c>
      <c r="AR30" s="311">
        <v>6.0000000000000001E-3</v>
      </c>
      <c r="AS30" s="460">
        <v>0.155</v>
      </c>
      <c r="AT30" s="459">
        <v>0.77200000000000002</v>
      </c>
      <c r="AU30" s="311">
        <v>0</v>
      </c>
      <c r="AV30" s="311">
        <v>0.83199999999999996</v>
      </c>
      <c r="AW30" s="311">
        <v>0.79900000000000004</v>
      </c>
      <c r="AX30" s="311">
        <v>0.754</v>
      </c>
      <c r="AY30" s="311">
        <v>0.79300000000000004</v>
      </c>
      <c r="AZ30" s="311">
        <v>0.80100000000000005</v>
      </c>
      <c r="BA30" s="311">
        <v>0.79</v>
      </c>
      <c r="BB30" s="311">
        <v>0.92</v>
      </c>
      <c r="BC30" s="311">
        <v>0.99</v>
      </c>
      <c r="BD30" s="460">
        <v>0.72399999999999998</v>
      </c>
    </row>
    <row r="31" spans="1:78" ht="15" customHeight="1" x14ac:dyDescent="0.25">
      <c r="A31" s="115" t="s">
        <v>935</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66</v>
      </c>
      <c r="B32" s="462">
        <v>8.6E-3</v>
      </c>
      <c r="C32" s="463">
        <v>3.2000000000000001E-2</v>
      </c>
      <c r="D32" s="463">
        <v>1.2E-2</v>
      </c>
      <c r="E32" s="463">
        <v>2.4E-2</v>
      </c>
      <c r="F32" s="463">
        <v>1.9E-2</v>
      </c>
      <c r="G32" s="463">
        <v>1.4E-2</v>
      </c>
      <c r="H32" s="463">
        <v>1.2999999999999999E-2</v>
      </c>
      <c r="I32" s="463">
        <v>1.4E-2</v>
      </c>
      <c r="J32" s="463">
        <v>1.7999999999999999E-2</v>
      </c>
      <c r="K32" s="463">
        <v>0.02</v>
      </c>
      <c r="L32" s="464">
        <v>1.4999999999999999E-2</v>
      </c>
      <c r="M32" s="462">
        <v>8.9999999999999998E-4</v>
      </c>
      <c r="N32" s="465">
        <v>8.9999999999999998E-4</v>
      </c>
      <c r="O32" s="463">
        <v>1E-3</v>
      </c>
      <c r="P32" s="465">
        <v>8.9999999999999998E-4</v>
      </c>
      <c r="Q32" s="465">
        <v>8.9999999999999998E-4</v>
      </c>
      <c r="R32" s="465">
        <v>8.9999999999999998E-4</v>
      </c>
      <c r="S32" s="465">
        <v>8.9999999999999998E-4</v>
      </c>
      <c r="T32" s="465">
        <v>8.9999999999999998E-4</v>
      </c>
      <c r="U32" s="465">
        <v>8.9999999999999998E-4</v>
      </c>
      <c r="V32" s="465">
        <v>8.9999999999999998E-4</v>
      </c>
      <c r="W32" s="466">
        <v>8.9999999999999998E-4</v>
      </c>
      <c r="X32" s="462">
        <v>2.8E-3</v>
      </c>
      <c r="Y32" s="463">
        <v>1E-3</v>
      </c>
      <c r="Z32" s="463">
        <v>2E-3</v>
      </c>
      <c r="AA32" s="463">
        <v>2E-3</v>
      </c>
      <c r="AB32" s="463">
        <v>3.0000000000000001E-3</v>
      </c>
      <c r="AC32" s="463">
        <v>7.0000000000000001E-3</v>
      </c>
      <c r="AD32" s="463">
        <v>6.0000000000000001E-3</v>
      </c>
      <c r="AE32" s="463">
        <v>2E-3</v>
      </c>
      <c r="AF32" s="463">
        <v>4.0000000000000001E-3</v>
      </c>
      <c r="AG32" s="463">
        <v>2E-3</v>
      </c>
      <c r="AH32" s="464">
        <v>2E-3</v>
      </c>
      <c r="AI32" s="462">
        <v>1.14E-2</v>
      </c>
      <c r="AJ32" s="463">
        <v>1.2E-2</v>
      </c>
      <c r="AK32" s="463">
        <v>1.2999999999999999E-2</v>
      </c>
      <c r="AL32" s="463">
        <v>1.2E-2</v>
      </c>
      <c r="AM32" s="463">
        <v>1.2999999999999999E-2</v>
      </c>
      <c r="AN32" s="463">
        <v>1.2999999999999999E-2</v>
      </c>
      <c r="AO32" s="463">
        <v>1.6E-2</v>
      </c>
      <c r="AP32" s="463">
        <v>1.2E-2</v>
      </c>
      <c r="AQ32" s="463">
        <v>1.4E-2</v>
      </c>
      <c r="AR32" s="463">
        <v>1.7999999999999999E-2</v>
      </c>
      <c r="AS32" s="464">
        <v>1.0999999999999999E-2</v>
      </c>
      <c r="AT32" s="462">
        <v>2.0400000000000001E-2</v>
      </c>
      <c r="AU32" s="465">
        <v>2.0400000000000001E-2</v>
      </c>
      <c r="AV32" s="463">
        <v>2.5000000000000001E-2</v>
      </c>
      <c r="AW32" s="463">
        <v>2.4E-2</v>
      </c>
      <c r="AX32" s="463">
        <v>7.0000000000000001E-3</v>
      </c>
      <c r="AY32" s="463">
        <v>2.7E-2</v>
      </c>
      <c r="AZ32" s="463">
        <v>1.2E-2</v>
      </c>
      <c r="BA32" s="463">
        <v>1.6E-2</v>
      </c>
      <c r="BB32" s="463">
        <v>7.0000000000000001E-3</v>
      </c>
      <c r="BC32" s="463">
        <v>7.0000000000000001E-3</v>
      </c>
      <c r="BD32" s="464">
        <v>8.9999999999999993E-3</v>
      </c>
      <c r="BZ32" s="38"/>
    </row>
    <row r="33" spans="1:56" ht="15" customHeight="1" x14ac:dyDescent="0.25">
      <c r="A33" s="117" t="s">
        <v>67</v>
      </c>
      <c r="B33" s="462">
        <v>5.6000000000000001E-2</v>
      </c>
      <c r="C33" s="463">
        <v>0.113</v>
      </c>
      <c r="D33" s="463">
        <v>9.9000000000000005E-2</v>
      </c>
      <c r="E33" s="463">
        <v>0.20399999999999999</v>
      </c>
      <c r="F33" s="463">
        <v>0.156</v>
      </c>
      <c r="G33" s="463">
        <v>0.112</v>
      </c>
      <c r="H33" s="463">
        <v>0.108</v>
      </c>
      <c r="I33" s="463">
        <v>0.113</v>
      </c>
      <c r="J33" s="463">
        <v>0.14699999999999999</v>
      </c>
      <c r="K33" s="463">
        <v>0.16800000000000001</v>
      </c>
      <c r="L33" s="464">
        <v>0.127</v>
      </c>
      <c r="M33" s="462">
        <v>1.5100000000000001E-2</v>
      </c>
      <c r="N33" s="465">
        <v>1.5100000000000001E-2</v>
      </c>
      <c r="O33" s="463">
        <v>1.7000000000000001E-2</v>
      </c>
      <c r="P33" s="465">
        <v>1.5100000000000001E-2</v>
      </c>
      <c r="Q33" s="465">
        <v>1.5100000000000001E-2</v>
      </c>
      <c r="R33" s="465">
        <v>1.5100000000000001E-2</v>
      </c>
      <c r="S33" s="465">
        <v>1.5100000000000001E-2</v>
      </c>
      <c r="T33" s="465">
        <v>1.5100000000000001E-2</v>
      </c>
      <c r="U33" s="465">
        <v>1.5100000000000001E-2</v>
      </c>
      <c r="V33" s="465">
        <v>1.5100000000000001E-2</v>
      </c>
      <c r="W33" s="466">
        <v>1.5100000000000001E-2</v>
      </c>
      <c r="X33" s="462">
        <v>1.66E-2</v>
      </c>
      <c r="Y33" s="463">
        <v>1.4999999999999999E-2</v>
      </c>
      <c r="Z33" s="463">
        <v>1.7999999999999999E-2</v>
      </c>
      <c r="AA33" s="463">
        <v>1.7999999999999999E-2</v>
      </c>
      <c r="AB33" s="463">
        <v>2.7E-2</v>
      </c>
      <c r="AC33" s="463">
        <v>1.9E-2</v>
      </c>
      <c r="AD33" s="463">
        <v>0.02</v>
      </c>
      <c r="AE33" s="463">
        <v>1.9E-2</v>
      </c>
      <c r="AF33" s="463">
        <v>3.5000000000000003E-2</v>
      </c>
      <c r="AG33" s="463">
        <v>1.9E-2</v>
      </c>
      <c r="AH33" s="464">
        <v>2.1000000000000001E-2</v>
      </c>
      <c r="AI33" s="462">
        <v>3.0099999999999998E-2</v>
      </c>
      <c r="AJ33" s="463">
        <v>3.1E-2</v>
      </c>
      <c r="AK33" s="463">
        <v>3.4000000000000002E-2</v>
      </c>
      <c r="AL33" s="463">
        <v>3.1E-2</v>
      </c>
      <c r="AM33" s="463">
        <v>3.4000000000000002E-2</v>
      </c>
      <c r="AN33" s="463">
        <v>3.5000000000000003E-2</v>
      </c>
      <c r="AO33" s="463">
        <v>4.1000000000000002E-2</v>
      </c>
      <c r="AP33" s="463">
        <v>3.2000000000000001E-2</v>
      </c>
      <c r="AQ33" s="463">
        <v>3.6999999999999998E-2</v>
      </c>
      <c r="AR33" s="463">
        <v>4.8000000000000001E-2</v>
      </c>
      <c r="AS33" s="464">
        <v>0.03</v>
      </c>
      <c r="AT33" s="462">
        <v>0.158</v>
      </c>
      <c r="AU33" s="465">
        <v>0.158</v>
      </c>
      <c r="AV33" s="463">
        <v>0.16500000000000001</v>
      </c>
      <c r="AW33" s="463">
        <v>0.158</v>
      </c>
      <c r="AX33" s="463">
        <v>0.17899999999999999</v>
      </c>
      <c r="AY33" s="463">
        <v>0.183</v>
      </c>
      <c r="AZ33" s="463">
        <v>0.18</v>
      </c>
      <c r="BA33" s="463">
        <v>0.17199999999999999</v>
      </c>
      <c r="BB33" s="463">
        <v>0.17699999999999999</v>
      </c>
      <c r="BC33" s="463">
        <v>0.185</v>
      </c>
      <c r="BD33" s="464">
        <v>0.18099999999999999</v>
      </c>
    </row>
    <row r="34" spans="1:56" ht="15" customHeight="1" x14ac:dyDescent="0.25">
      <c r="A34" s="117" t="s">
        <v>68</v>
      </c>
      <c r="B34" s="462">
        <v>0.3619</v>
      </c>
      <c r="C34" s="463">
        <v>1.3380000000000001</v>
      </c>
      <c r="D34" s="463">
        <v>0.64300000000000002</v>
      </c>
      <c r="E34" s="463">
        <v>2.8479999999999999</v>
      </c>
      <c r="F34" s="463">
        <v>1.385</v>
      </c>
      <c r="G34" s="463">
        <v>1.0549999999999999</v>
      </c>
      <c r="H34" s="463">
        <v>1.2130000000000001</v>
      </c>
      <c r="I34" s="463">
        <v>0.873</v>
      </c>
      <c r="J34" s="463">
        <v>1.472</v>
      </c>
      <c r="K34" s="463">
        <v>1.0029999999999999</v>
      </c>
      <c r="L34" s="464">
        <v>1.4930000000000001</v>
      </c>
      <c r="M34" s="462">
        <v>0.10150000000000001</v>
      </c>
      <c r="N34" s="465">
        <v>0.10150000000000001</v>
      </c>
      <c r="O34" s="463">
        <v>0.11700000000000001</v>
      </c>
      <c r="P34" s="465">
        <v>0.10150000000000001</v>
      </c>
      <c r="Q34" s="465">
        <v>0.10150000000000001</v>
      </c>
      <c r="R34" s="465">
        <v>0.10150000000000001</v>
      </c>
      <c r="S34" s="465">
        <v>0.10150000000000001</v>
      </c>
      <c r="T34" s="465">
        <v>0.10150000000000001</v>
      </c>
      <c r="U34" s="465">
        <v>0.10150000000000001</v>
      </c>
      <c r="V34" s="465">
        <v>0.10150000000000001</v>
      </c>
      <c r="W34" s="466">
        <v>0.10150000000000001</v>
      </c>
      <c r="X34" s="462">
        <v>2.7341000000000002</v>
      </c>
      <c r="Y34" s="463">
        <v>0.749</v>
      </c>
      <c r="Z34" s="463">
        <v>2.5030000000000001</v>
      </c>
      <c r="AA34" s="463">
        <v>1.5860000000000001</v>
      </c>
      <c r="AB34" s="463">
        <v>3.79</v>
      </c>
      <c r="AC34" s="463">
        <v>3.1659999999999999</v>
      </c>
      <c r="AD34" s="463">
        <v>2.0169999999999999</v>
      </c>
      <c r="AE34" s="463">
        <v>8.8390000000000004</v>
      </c>
      <c r="AF34" s="463">
        <v>0</v>
      </c>
      <c r="AG34" s="463">
        <v>2.9660000000000002</v>
      </c>
      <c r="AH34" s="464">
        <v>0.83099999999999996</v>
      </c>
      <c r="AI34" s="462">
        <v>4.532</v>
      </c>
      <c r="AJ34" s="463">
        <v>5.4329999999999998</v>
      </c>
      <c r="AK34" s="463">
        <v>6.1130000000000004</v>
      </c>
      <c r="AL34" s="463">
        <v>4.3419999999999996</v>
      </c>
      <c r="AM34" s="463">
        <v>6.415</v>
      </c>
      <c r="AN34" s="463">
        <v>3.448</v>
      </c>
      <c r="AO34" s="463">
        <v>4.0190000000000001</v>
      </c>
      <c r="AP34" s="463">
        <v>5.37</v>
      </c>
      <c r="AQ34" s="463">
        <v>6.0839999999999996</v>
      </c>
      <c r="AR34" s="463">
        <v>3.8239999999999998</v>
      </c>
      <c r="AS34" s="464">
        <v>3.5510000000000002</v>
      </c>
      <c r="AT34" s="462">
        <v>4.2263999999999999</v>
      </c>
      <c r="AU34" s="465">
        <v>4.2263999999999999</v>
      </c>
      <c r="AV34" s="463">
        <v>3.6219999999999999</v>
      </c>
      <c r="AW34" s="463">
        <v>0.77900000000000003</v>
      </c>
      <c r="AX34" s="463">
        <v>7.9589999999999996</v>
      </c>
      <c r="AY34" s="463">
        <v>3.9239999999999999</v>
      </c>
      <c r="AZ34" s="463">
        <v>7.0090000000000003</v>
      </c>
      <c r="BA34" s="463">
        <v>5.1459999999999999</v>
      </c>
      <c r="BB34" s="463">
        <v>7.8179999999999996</v>
      </c>
      <c r="BC34" s="463">
        <v>8.2040000000000006</v>
      </c>
      <c r="BD34" s="464">
        <v>7.8410000000000002</v>
      </c>
    </row>
    <row r="35" spans="1:56" ht="15" customHeight="1" x14ac:dyDescent="0.25">
      <c r="A35" s="117" t="s">
        <v>69</v>
      </c>
      <c r="B35" s="462">
        <v>6.1400000000000003E-2</v>
      </c>
      <c r="C35" s="463">
        <v>11.887</v>
      </c>
      <c r="D35" s="463">
        <v>0.187</v>
      </c>
      <c r="E35" s="463">
        <v>0.11799999999999999</v>
      </c>
      <c r="F35" s="463">
        <v>0.13900000000000001</v>
      </c>
      <c r="G35" s="463">
        <v>0.25900000000000001</v>
      </c>
      <c r="H35" s="463">
        <v>0.39300000000000002</v>
      </c>
      <c r="I35" s="463">
        <v>0.22800000000000001</v>
      </c>
      <c r="J35" s="463">
        <v>0.186</v>
      </c>
      <c r="K35" s="463">
        <v>0.124</v>
      </c>
      <c r="L35" s="464">
        <v>0.39900000000000002</v>
      </c>
      <c r="M35" s="462">
        <v>1.6964999999999999</v>
      </c>
      <c r="N35" s="465">
        <v>1.6964999999999999</v>
      </c>
      <c r="O35" s="463">
        <v>1.95</v>
      </c>
      <c r="P35" s="465">
        <v>1.6964999999999999</v>
      </c>
      <c r="Q35" s="465">
        <v>1.6964999999999999</v>
      </c>
      <c r="R35" s="465">
        <v>1.6964999999999999</v>
      </c>
      <c r="S35" s="465">
        <v>1.6964999999999999</v>
      </c>
      <c r="T35" s="465">
        <v>1.6964999999999999</v>
      </c>
      <c r="U35" s="465">
        <v>1.6964999999999999</v>
      </c>
      <c r="V35" s="465">
        <v>1.6964999999999999</v>
      </c>
      <c r="W35" s="466">
        <v>1.6964999999999999</v>
      </c>
      <c r="X35" s="462">
        <v>0.17</v>
      </c>
      <c r="Y35" s="463">
        <v>5.2999999999999999E-2</v>
      </c>
      <c r="Z35" s="463">
        <v>0.32700000000000001</v>
      </c>
      <c r="AA35" s="463">
        <v>0.33800000000000002</v>
      </c>
      <c r="AB35" s="463">
        <v>0.50900000000000001</v>
      </c>
      <c r="AC35" s="463">
        <v>0.34799999999999998</v>
      </c>
      <c r="AD35" s="463">
        <v>0.372</v>
      </c>
      <c r="AE35" s="463">
        <v>0.36099999999999999</v>
      </c>
      <c r="AF35" s="463">
        <v>0.64700000000000002</v>
      </c>
      <c r="AG35" s="463">
        <v>0.34499999999999997</v>
      </c>
      <c r="AH35" s="464">
        <v>0.28000000000000003</v>
      </c>
      <c r="AI35" s="467">
        <v>8.0999999999999996E-3</v>
      </c>
      <c r="AJ35" s="463">
        <v>0.01</v>
      </c>
      <c r="AK35" s="463">
        <v>1.0999999999999999E-2</v>
      </c>
      <c r="AL35" s="463">
        <v>0.01</v>
      </c>
      <c r="AM35" s="463">
        <v>1.0999999999999999E-2</v>
      </c>
      <c r="AN35" s="463">
        <v>1.0999999999999999E-2</v>
      </c>
      <c r="AO35" s="463">
        <v>3.2000000000000001E-2</v>
      </c>
      <c r="AP35" s="463">
        <v>7.0999999999999994E-2</v>
      </c>
      <c r="AQ35" s="463">
        <v>1.2E-2</v>
      </c>
      <c r="AR35" s="463">
        <v>1.6E-2</v>
      </c>
      <c r="AS35" s="464">
        <v>0.01</v>
      </c>
      <c r="AT35" s="462">
        <v>0.1694</v>
      </c>
      <c r="AU35" s="465">
        <v>0.1694</v>
      </c>
      <c r="AV35" s="463">
        <v>0.23300000000000001</v>
      </c>
      <c r="AW35" s="463">
        <v>0.222</v>
      </c>
      <c r="AX35" s="463">
        <v>8.3000000000000004E-2</v>
      </c>
      <c r="AY35" s="463">
        <v>9.9000000000000005E-2</v>
      </c>
      <c r="AZ35" s="463">
        <v>0.11</v>
      </c>
      <c r="BA35" s="463">
        <v>9.8000000000000004E-2</v>
      </c>
      <c r="BB35" s="463">
        <v>8.1000000000000003E-2</v>
      </c>
      <c r="BC35" s="463">
        <v>8.5000000000000006E-2</v>
      </c>
      <c r="BD35" s="464">
        <v>9.6000000000000002E-2</v>
      </c>
    </row>
    <row r="36" spans="1:56" ht="15" customHeight="1" x14ac:dyDescent="0.25">
      <c r="A36" s="117" t="s">
        <v>70</v>
      </c>
      <c r="B36" s="467">
        <v>4.3200000000000002E-2</v>
      </c>
      <c r="C36" s="463">
        <v>3.504</v>
      </c>
      <c r="D36" s="463">
        <v>0.13100000000000001</v>
      </c>
      <c r="E36" s="463">
        <v>0.11799999999999999</v>
      </c>
      <c r="F36" s="463">
        <v>0.11</v>
      </c>
      <c r="G36" s="463">
        <v>0.185</v>
      </c>
      <c r="H36" s="463">
        <v>0.25700000000000001</v>
      </c>
      <c r="I36" s="463">
        <v>0.18</v>
      </c>
      <c r="J36" s="463">
        <v>0.161</v>
      </c>
      <c r="K36" s="463">
        <v>0.11</v>
      </c>
      <c r="L36" s="464">
        <v>0.247</v>
      </c>
      <c r="M36" s="462">
        <v>0.4945</v>
      </c>
      <c r="N36" s="465">
        <v>0.4945</v>
      </c>
      <c r="O36" s="463">
        <v>0.56799999999999995</v>
      </c>
      <c r="P36" s="465">
        <v>0.4945</v>
      </c>
      <c r="Q36" s="465">
        <v>0.4945</v>
      </c>
      <c r="R36" s="465">
        <v>0.4945</v>
      </c>
      <c r="S36" s="465">
        <v>0.4945</v>
      </c>
      <c r="T36" s="465">
        <v>0.4945</v>
      </c>
      <c r="U36" s="465">
        <v>0.4945</v>
      </c>
      <c r="V36" s="465">
        <v>0.4945</v>
      </c>
      <c r="W36" s="466">
        <v>0.4945</v>
      </c>
      <c r="X36" s="462">
        <v>7.0099999999999996E-2</v>
      </c>
      <c r="Y36" s="463">
        <v>3.9E-2</v>
      </c>
      <c r="Z36" s="463">
        <v>7.9000000000000001E-2</v>
      </c>
      <c r="AA36" s="463">
        <v>8.1000000000000003E-2</v>
      </c>
      <c r="AB36" s="463">
        <v>0.122</v>
      </c>
      <c r="AC36" s="463">
        <v>8.3000000000000004E-2</v>
      </c>
      <c r="AD36" s="463">
        <v>8.8999999999999996E-2</v>
      </c>
      <c r="AE36" s="463">
        <v>8.6999999999999994E-2</v>
      </c>
      <c r="AF36" s="463">
        <v>0.155</v>
      </c>
      <c r="AG36" s="463">
        <v>8.3000000000000004E-2</v>
      </c>
      <c r="AH36" s="464">
        <v>6.7000000000000004E-2</v>
      </c>
      <c r="AI36" s="467">
        <v>1.24E-2</v>
      </c>
      <c r="AJ36" s="463">
        <v>0.01</v>
      </c>
      <c r="AK36" s="463">
        <v>1.0999999999999999E-2</v>
      </c>
      <c r="AL36" s="463">
        <v>0.01</v>
      </c>
      <c r="AM36" s="463">
        <v>1.0999999999999999E-2</v>
      </c>
      <c r="AN36" s="463">
        <v>1.0999999999999999E-2</v>
      </c>
      <c r="AO36" s="463">
        <v>2.8000000000000001E-2</v>
      </c>
      <c r="AP36" s="463">
        <v>5.7000000000000002E-2</v>
      </c>
      <c r="AQ36" s="463">
        <v>1.2E-2</v>
      </c>
      <c r="AR36" s="463">
        <v>1.6E-2</v>
      </c>
      <c r="AS36" s="464">
        <v>0.01</v>
      </c>
      <c r="AT36" s="467">
        <v>0.13150000000000001</v>
      </c>
      <c r="AU36" s="465">
        <v>0.13150000000000001</v>
      </c>
      <c r="AV36" s="463">
        <v>0.18099999999999999</v>
      </c>
      <c r="AW36" s="463">
        <v>0.17299999999999999</v>
      </c>
      <c r="AX36" s="463">
        <v>5.6000000000000001E-2</v>
      </c>
      <c r="AY36" s="463">
        <v>8.5999999999999993E-2</v>
      </c>
      <c r="AZ36" s="463">
        <v>7.9000000000000001E-2</v>
      </c>
      <c r="BA36" s="463">
        <v>7.5999999999999998E-2</v>
      </c>
      <c r="BB36" s="463">
        <v>5.5E-2</v>
      </c>
      <c r="BC36" s="463">
        <v>5.7000000000000002E-2</v>
      </c>
      <c r="BD36" s="464">
        <v>6.7000000000000004E-2</v>
      </c>
    </row>
    <row r="37" spans="1:56" ht="15" customHeight="1" x14ac:dyDescent="0.25">
      <c r="A37" s="117" t="s">
        <v>71</v>
      </c>
      <c r="B37" s="467">
        <v>2.3641000000000001</v>
      </c>
      <c r="C37" s="463">
        <v>4.2709999999999999</v>
      </c>
      <c r="D37" s="463">
        <v>1.667</v>
      </c>
      <c r="E37" s="463">
        <v>8.9629999999999992</v>
      </c>
      <c r="F37" s="463">
        <v>3.3159999999999998</v>
      </c>
      <c r="G37" s="463">
        <v>4.32</v>
      </c>
      <c r="H37" s="463">
        <v>4.2229999999999999</v>
      </c>
      <c r="I37" s="463">
        <v>2.8119999999999998</v>
      </c>
      <c r="J37" s="463">
        <v>3.0430000000000001</v>
      </c>
      <c r="K37" s="463">
        <v>4.5419999999999998</v>
      </c>
      <c r="L37" s="464">
        <v>1.0309999999999999</v>
      </c>
      <c r="M37" s="462">
        <v>3.5099999999999999E-2</v>
      </c>
      <c r="N37" s="465">
        <v>3.5099999999999999E-2</v>
      </c>
      <c r="O37" s="463">
        <v>0.04</v>
      </c>
      <c r="P37" s="465">
        <v>3.5099999999999999E-2</v>
      </c>
      <c r="Q37" s="465">
        <v>3.5099999999999999E-2</v>
      </c>
      <c r="R37" s="465">
        <v>3.5099999999999999E-2</v>
      </c>
      <c r="S37" s="465">
        <v>3.5099999999999999E-2</v>
      </c>
      <c r="T37" s="465">
        <v>3.5099999999999999E-2</v>
      </c>
      <c r="U37" s="465">
        <v>3.5099999999999999E-2</v>
      </c>
      <c r="V37" s="465">
        <v>3.5099999999999999E-2</v>
      </c>
      <c r="W37" s="466">
        <v>3.5099999999999999E-2</v>
      </c>
      <c r="X37" s="462">
        <v>0.43359999999999999</v>
      </c>
      <c r="Y37" s="463">
        <v>0.48899999999999999</v>
      </c>
      <c r="Z37" s="463">
        <v>0.33100000000000002</v>
      </c>
      <c r="AA37" s="463">
        <v>0.13400000000000001</v>
      </c>
      <c r="AB37" s="463">
        <v>0.44</v>
      </c>
      <c r="AC37" s="463">
        <v>1.6479999999999999</v>
      </c>
      <c r="AD37" s="463">
        <v>0.44900000000000001</v>
      </c>
      <c r="AE37" s="463">
        <v>2.99</v>
      </c>
      <c r="AF37" s="463">
        <v>0</v>
      </c>
      <c r="AG37" s="463">
        <v>0.65100000000000002</v>
      </c>
      <c r="AH37" s="464">
        <v>8.7999999999999995E-2</v>
      </c>
      <c r="AI37" s="467">
        <v>0.1086</v>
      </c>
      <c r="AJ37" s="463">
        <v>0.26</v>
      </c>
      <c r="AK37" s="463">
        <v>1.7350000000000001</v>
      </c>
      <c r="AL37" s="463">
        <v>0.18</v>
      </c>
      <c r="AM37" s="463">
        <v>0.223</v>
      </c>
      <c r="AN37" s="463">
        <v>0.22600000000000001</v>
      </c>
      <c r="AO37" s="463">
        <v>0.37</v>
      </c>
      <c r="AP37" s="463">
        <v>0.23499999999999999</v>
      </c>
      <c r="AQ37" s="463">
        <v>0.28000000000000003</v>
      </c>
      <c r="AR37" s="463">
        <v>0.80300000000000005</v>
      </c>
      <c r="AS37" s="464">
        <v>0.28699999999999998</v>
      </c>
      <c r="AT37" s="467">
        <v>3.6036999999999999</v>
      </c>
      <c r="AU37" s="465">
        <v>3.6036999999999999</v>
      </c>
      <c r="AV37" s="463">
        <v>10.042999999999999</v>
      </c>
      <c r="AW37" s="463">
        <v>0.65600000000000003</v>
      </c>
      <c r="AX37" s="463">
        <v>7.5529999999999999</v>
      </c>
      <c r="AY37" s="463">
        <v>3.8980000000000001</v>
      </c>
      <c r="AZ37" s="463">
        <v>8.8610000000000007</v>
      </c>
      <c r="BA37" s="463">
        <v>8.2720000000000002</v>
      </c>
      <c r="BB37" s="463">
        <v>7.4189999999999996</v>
      </c>
      <c r="BC37" s="463">
        <v>7.7859999999999996</v>
      </c>
      <c r="BD37" s="464">
        <v>7.4409999999999998</v>
      </c>
    </row>
    <row r="38" spans="1:56" ht="15" customHeight="1" x14ac:dyDescent="0.25">
      <c r="A38" s="117" t="s">
        <v>72</v>
      </c>
      <c r="B38" s="467">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2">
        <v>1.0621E-2</v>
      </c>
      <c r="M38" s="462">
        <v>2.1263500000000001E-2</v>
      </c>
      <c r="N38" s="465">
        <v>2.1263500000000001E-2</v>
      </c>
      <c r="O38" s="144">
        <v>2.4423999999999998E-2</v>
      </c>
      <c r="P38" s="465">
        <v>2.1263500000000001E-2</v>
      </c>
      <c r="Q38" s="465">
        <v>2.1263500000000001E-2</v>
      </c>
      <c r="R38" s="465">
        <v>2.1263500000000001E-2</v>
      </c>
      <c r="S38" s="465">
        <v>2.1263500000000001E-2</v>
      </c>
      <c r="T38" s="465">
        <v>2.1263500000000001E-2</v>
      </c>
      <c r="U38" s="465">
        <v>2.1263500000000001E-2</v>
      </c>
      <c r="V38" s="465">
        <v>2.1263500000000001E-2</v>
      </c>
      <c r="W38" s="466">
        <v>2.1263500000000001E-2</v>
      </c>
      <c r="X38" s="467">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2">
        <v>4.0200000000000001E-3</v>
      </c>
      <c r="AI38" s="467">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2">
        <v>1.5E-3</v>
      </c>
      <c r="AT38" s="467">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2">
        <v>4.2477999999999995E-3</v>
      </c>
    </row>
    <row r="39" spans="1:56" ht="15" customHeight="1" x14ac:dyDescent="0.25">
      <c r="A39" s="117" t="s">
        <v>73</v>
      </c>
      <c r="B39" s="467">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2">
        <v>2.0006999999999997E-2</v>
      </c>
      <c r="M39" s="462">
        <v>4.00545E-2</v>
      </c>
      <c r="N39" s="465">
        <v>4.00545E-2</v>
      </c>
      <c r="O39" s="144">
        <v>4.6007999999999993E-2</v>
      </c>
      <c r="P39" s="465">
        <v>4.00545E-2</v>
      </c>
      <c r="Q39" s="465">
        <v>4.00545E-2</v>
      </c>
      <c r="R39" s="465">
        <v>4.00545E-2</v>
      </c>
      <c r="S39" s="465">
        <v>4.00545E-2</v>
      </c>
      <c r="T39" s="465">
        <v>4.00545E-2</v>
      </c>
      <c r="U39" s="465">
        <v>4.00545E-2</v>
      </c>
      <c r="V39" s="465">
        <v>4.00545E-2</v>
      </c>
      <c r="W39" s="466">
        <v>4.00545E-2</v>
      </c>
      <c r="X39" s="467">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2">
        <v>2.6800000000000001E-3</v>
      </c>
      <c r="AI39" s="467">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2">
        <v>3.9000000000000003E-3</v>
      </c>
      <c r="AT39" s="467">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2">
        <v>2.9480000000000005E-3</v>
      </c>
    </row>
    <row r="40" spans="1:56" ht="15" customHeight="1" x14ac:dyDescent="0.25">
      <c r="A40" s="117" t="s">
        <v>74</v>
      </c>
      <c r="B40" s="467">
        <v>0.01</v>
      </c>
      <c r="C40" s="463">
        <v>1.4E-2</v>
      </c>
      <c r="D40" s="463">
        <v>0.01</v>
      </c>
      <c r="E40" s="463">
        <v>1.6E-2</v>
      </c>
      <c r="F40" s="463">
        <v>0.01</v>
      </c>
      <c r="G40" s="463">
        <v>1.0999999999999999E-2</v>
      </c>
      <c r="H40" s="463">
        <v>0.01</v>
      </c>
      <c r="I40" s="463">
        <v>0.01</v>
      </c>
      <c r="J40" s="463">
        <v>0.01</v>
      </c>
      <c r="K40" s="463">
        <v>0.01</v>
      </c>
      <c r="L40" s="464">
        <v>0.01</v>
      </c>
      <c r="M40" s="462">
        <v>8.9999999999999993E-3</v>
      </c>
      <c r="N40" s="465">
        <v>8.9999999999999993E-3</v>
      </c>
      <c r="O40" s="463">
        <v>0.01</v>
      </c>
      <c r="P40" s="465">
        <v>8.9999999999999993E-3</v>
      </c>
      <c r="Q40" s="465">
        <v>8.9999999999999993E-3</v>
      </c>
      <c r="R40" s="465">
        <v>8.9999999999999993E-3</v>
      </c>
      <c r="S40" s="465">
        <v>8.9999999999999993E-3</v>
      </c>
      <c r="T40" s="465">
        <v>8.9999999999999993E-3</v>
      </c>
      <c r="U40" s="465">
        <v>8.9999999999999993E-3</v>
      </c>
      <c r="V40" s="465">
        <v>8.9999999999999993E-3</v>
      </c>
      <c r="W40" s="466">
        <v>8.9999999999999993E-3</v>
      </c>
      <c r="X40" s="467">
        <v>3.2199999999999999E-2</v>
      </c>
      <c r="Y40" s="463">
        <v>2.7E-2</v>
      </c>
      <c r="Z40" s="463">
        <v>3.4000000000000002E-2</v>
      </c>
      <c r="AA40" s="463">
        <v>3.5999999999999997E-2</v>
      </c>
      <c r="AB40" s="463">
        <v>5.3999999999999999E-2</v>
      </c>
      <c r="AC40" s="463">
        <v>3.6999999999999998E-2</v>
      </c>
      <c r="AD40" s="463">
        <v>3.9E-2</v>
      </c>
      <c r="AE40" s="463">
        <v>3.7999999999999999E-2</v>
      </c>
      <c r="AF40" s="463">
        <v>6.8000000000000005E-2</v>
      </c>
      <c r="AG40" s="463">
        <v>3.5999999999999997E-2</v>
      </c>
      <c r="AH40" s="464">
        <v>3.9E-2</v>
      </c>
      <c r="AI40" s="467">
        <v>2.8400000000000002E-2</v>
      </c>
      <c r="AJ40" s="463">
        <v>0.03</v>
      </c>
      <c r="AK40" s="463">
        <v>3.3000000000000002E-2</v>
      </c>
      <c r="AL40" s="463">
        <v>2.9000000000000001E-2</v>
      </c>
      <c r="AM40" s="463">
        <v>3.3000000000000002E-2</v>
      </c>
      <c r="AN40" s="463">
        <v>3.3000000000000002E-2</v>
      </c>
      <c r="AO40" s="463">
        <v>3.9E-2</v>
      </c>
      <c r="AP40" s="463">
        <v>3.1E-2</v>
      </c>
      <c r="AQ40" s="463">
        <v>3.5999999999999997E-2</v>
      </c>
      <c r="AR40" s="463">
        <v>4.4999999999999998E-2</v>
      </c>
      <c r="AS40" s="464">
        <v>2.8000000000000001E-2</v>
      </c>
      <c r="AT40" s="467">
        <v>3.1E-2</v>
      </c>
      <c r="AU40" s="465">
        <v>3.1E-2</v>
      </c>
      <c r="AV40" s="463">
        <v>3.3000000000000002E-2</v>
      </c>
      <c r="AW40" s="463">
        <v>3.2000000000000001E-2</v>
      </c>
      <c r="AX40" s="463">
        <v>3.2000000000000001E-2</v>
      </c>
      <c r="AY40" s="463">
        <v>3.5999999999999997E-2</v>
      </c>
      <c r="AZ40" s="463">
        <v>3.3000000000000002E-2</v>
      </c>
      <c r="BA40" s="463">
        <v>3.2000000000000001E-2</v>
      </c>
      <c r="BB40" s="463">
        <v>3.2000000000000001E-2</v>
      </c>
      <c r="BC40" s="463">
        <v>3.3000000000000002E-2</v>
      </c>
      <c r="BD40" s="464">
        <v>3.2000000000000001E-2</v>
      </c>
    </row>
    <row r="41" spans="1:56" ht="15" customHeight="1" x14ac:dyDescent="0.25">
      <c r="A41" s="424" t="s">
        <v>75</v>
      </c>
      <c r="B41" s="468">
        <v>1.4999999999999999E-2</v>
      </c>
      <c r="C41" s="469">
        <v>2.1000000000000001E-2</v>
      </c>
      <c r="D41" s="469">
        <v>1.6E-2</v>
      </c>
      <c r="E41" s="469">
        <v>2.4E-2</v>
      </c>
      <c r="F41" s="469">
        <v>1.6E-2</v>
      </c>
      <c r="G41" s="469">
        <v>1.6E-2</v>
      </c>
      <c r="H41" s="469">
        <v>1.4999999999999999E-2</v>
      </c>
      <c r="I41" s="469">
        <v>1.4999999999999999E-2</v>
      </c>
      <c r="J41" s="469">
        <v>1.6E-2</v>
      </c>
      <c r="K41" s="469">
        <v>1.6E-2</v>
      </c>
      <c r="L41" s="470">
        <v>1.6E-2</v>
      </c>
      <c r="M41" s="471">
        <v>1.35E-2</v>
      </c>
      <c r="N41" s="472">
        <v>1.35E-2</v>
      </c>
      <c r="O41" s="469">
        <v>1.6E-2</v>
      </c>
      <c r="P41" s="472">
        <v>1.35E-2</v>
      </c>
      <c r="Q41" s="472">
        <v>1.35E-2</v>
      </c>
      <c r="R41" s="472">
        <v>1.35E-2</v>
      </c>
      <c r="S41" s="472">
        <v>1.35E-2</v>
      </c>
      <c r="T41" s="472">
        <v>1.35E-2</v>
      </c>
      <c r="U41" s="472">
        <v>1.35E-2</v>
      </c>
      <c r="V41" s="472">
        <v>1.35E-2</v>
      </c>
      <c r="W41" s="473">
        <v>1.35E-2</v>
      </c>
      <c r="X41" s="471">
        <v>6.4000000000000003E-3</v>
      </c>
      <c r="Y41" s="469">
        <v>5.0000000000000001E-3</v>
      </c>
      <c r="Z41" s="469">
        <v>7.0000000000000001E-3</v>
      </c>
      <c r="AA41" s="469">
        <v>7.0000000000000001E-3</v>
      </c>
      <c r="AB41" s="469">
        <v>1.0999999999999999E-2</v>
      </c>
      <c r="AC41" s="469">
        <v>8.0000000000000002E-3</v>
      </c>
      <c r="AD41" s="469">
        <v>8.0000000000000002E-3</v>
      </c>
      <c r="AE41" s="469">
        <v>8.0000000000000002E-3</v>
      </c>
      <c r="AF41" s="469">
        <v>1.4E-2</v>
      </c>
      <c r="AG41" s="469">
        <v>7.0000000000000001E-3</v>
      </c>
      <c r="AH41" s="470">
        <v>8.0000000000000002E-3</v>
      </c>
      <c r="AI41" s="468">
        <v>5.5999999999999999E-3</v>
      </c>
      <c r="AJ41" s="469">
        <v>6.0000000000000001E-3</v>
      </c>
      <c r="AK41" s="469">
        <v>7.0000000000000001E-3</v>
      </c>
      <c r="AL41" s="469">
        <v>6.0000000000000001E-3</v>
      </c>
      <c r="AM41" s="469">
        <v>7.0000000000000001E-3</v>
      </c>
      <c r="AN41" s="469">
        <v>7.0000000000000001E-3</v>
      </c>
      <c r="AO41" s="469">
        <v>8.0000000000000002E-3</v>
      </c>
      <c r="AP41" s="469">
        <v>6.0000000000000001E-3</v>
      </c>
      <c r="AQ41" s="469">
        <v>7.0000000000000001E-3</v>
      </c>
      <c r="AR41" s="469">
        <v>8.9999999999999993E-3</v>
      </c>
      <c r="AS41" s="470">
        <v>6.0000000000000001E-3</v>
      </c>
      <c r="AT41" s="468">
        <v>6.1999999999999998E-3</v>
      </c>
      <c r="AU41" s="472">
        <v>6.1999999999999998E-3</v>
      </c>
      <c r="AV41" s="469">
        <v>7.0000000000000001E-3</v>
      </c>
      <c r="AW41" s="469">
        <v>6.0000000000000001E-3</v>
      </c>
      <c r="AX41" s="469">
        <v>6.0000000000000001E-3</v>
      </c>
      <c r="AY41" s="469">
        <v>7.0000000000000001E-3</v>
      </c>
      <c r="AZ41" s="469">
        <v>7.0000000000000001E-3</v>
      </c>
      <c r="BA41" s="469">
        <v>6.0000000000000001E-3</v>
      </c>
      <c r="BB41" s="469">
        <v>6.0000000000000001E-3</v>
      </c>
      <c r="BC41" s="469">
        <v>7.0000000000000001E-3</v>
      </c>
      <c r="BD41" s="470">
        <v>6.0000000000000001E-3</v>
      </c>
    </row>
    <row r="42" spans="1:56" ht="15" customHeight="1" x14ac:dyDescent="0.25">
      <c r="A42" s="115" t="s">
        <v>185</v>
      </c>
      <c r="B42" s="623" t="s">
        <v>116</v>
      </c>
      <c r="C42" s="632"/>
      <c r="D42" s="632"/>
      <c r="E42" s="632"/>
      <c r="F42" s="632"/>
      <c r="G42" s="632"/>
      <c r="H42" s="632"/>
      <c r="I42" s="632"/>
      <c r="J42" s="632"/>
      <c r="K42" s="632"/>
      <c r="L42" s="632"/>
      <c r="M42" s="632"/>
      <c r="N42" s="632"/>
      <c r="O42" s="632"/>
      <c r="P42" s="632"/>
      <c r="Q42" s="632"/>
      <c r="R42" s="632"/>
      <c r="S42" s="632"/>
      <c r="T42" s="632"/>
      <c r="U42" s="632"/>
      <c r="V42" s="632"/>
      <c r="W42" s="632"/>
      <c r="X42" s="632"/>
      <c r="Y42" s="632"/>
      <c r="Z42" s="632"/>
      <c r="AA42" s="632"/>
      <c r="AB42" s="632"/>
      <c r="AC42" s="632"/>
      <c r="AD42" s="632"/>
      <c r="AE42" s="632"/>
      <c r="AF42" s="632"/>
      <c r="AG42" s="632"/>
      <c r="AH42" s="632"/>
      <c r="AI42" s="632"/>
      <c r="AJ42" s="632"/>
      <c r="AK42" s="632"/>
      <c r="AL42" s="632"/>
      <c r="AM42" s="632"/>
      <c r="AN42" s="632"/>
      <c r="AO42" s="632"/>
      <c r="AP42" s="632"/>
      <c r="AQ42" s="632"/>
      <c r="AR42" s="632"/>
      <c r="AS42" s="624"/>
      <c r="AT42" s="623" t="s">
        <v>120</v>
      </c>
      <c r="AU42" s="632"/>
      <c r="AV42" s="632"/>
      <c r="AW42" s="632"/>
      <c r="AX42" s="632"/>
      <c r="AY42" s="632"/>
      <c r="AZ42" s="632"/>
      <c r="BA42" s="632"/>
      <c r="BB42" s="632"/>
      <c r="BC42" s="632"/>
      <c r="BD42" s="624"/>
    </row>
    <row r="43" spans="1:56" ht="15" customHeight="1" x14ac:dyDescent="0.25">
      <c r="A43" s="455" t="s">
        <v>918</v>
      </c>
      <c r="B43" s="623" t="s">
        <v>936</v>
      </c>
      <c r="C43" s="632"/>
      <c r="D43" s="632"/>
      <c r="E43" s="632"/>
      <c r="F43" s="632"/>
      <c r="G43" s="632"/>
      <c r="H43" s="632"/>
      <c r="I43" s="632"/>
      <c r="J43" s="632"/>
      <c r="K43" s="632"/>
      <c r="L43" s="624"/>
      <c r="M43" s="623" t="s">
        <v>919</v>
      </c>
      <c r="N43" s="632"/>
      <c r="O43" s="632"/>
      <c r="P43" s="632"/>
      <c r="Q43" s="632"/>
      <c r="R43" s="632"/>
      <c r="S43" s="632"/>
      <c r="T43" s="632"/>
      <c r="U43" s="632"/>
      <c r="V43" s="632"/>
      <c r="W43" s="624"/>
      <c r="X43" s="623" t="s">
        <v>920</v>
      </c>
      <c r="Y43" s="632"/>
      <c r="Z43" s="632"/>
      <c r="AA43" s="632"/>
      <c r="AB43" s="632"/>
      <c r="AC43" s="632"/>
      <c r="AD43" s="632"/>
      <c r="AE43" s="632"/>
      <c r="AF43" s="632"/>
      <c r="AG43" s="632"/>
      <c r="AH43" s="624"/>
      <c r="AI43" s="623" t="s">
        <v>63</v>
      </c>
      <c r="AJ43" s="632"/>
      <c r="AK43" s="632"/>
      <c r="AL43" s="632"/>
      <c r="AM43" s="632"/>
      <c r="AN43" s="632"/>
      <c r="AO43" s="632"/>
      <c r="AP43" s="632"/>
      <c r="AQ43" s="632"/>
      <c r="AR43" s="632"/>
      <c r="AS43" s="624"/>
      <c r="AT43" s="623" t="s">
        <v>63</v>
      </c>
      <c r="AU43" s="632"/>
      <c r="AV43" s="632"/>
      <c r="AW43" s="632"/>
      <c r="AX43" s="632"/>
      <c r="AY43" s="632"/>
      <c r="AZ43" s="632"/>
      <c r="BA43" s="632"/>
      <c r="BB43" s="632"/>
      <c r="BC43" s="632"/>
      <c r="BD43" s="624"/>
    </row>
    <row r="44" spans="1:56" ht="15" customHeight="1" x14ac:dyDescent="0.25">
      <c r="A44" s="455" t="s">
        <v>921</v>
      </c>
      <c r="B44" s="456" t="s">
        <v>922</v>
      </c>
      <c r="C44" s="457" t="s">
        <v>923</v>
      </c>
      <c r="D44" s="457" t="s">
        <v>924</v>
      </c>
      <c r="E44" s="457" t="s">
        <v>925</v>
      </c>
      <c r="F44" s="457" t="s">
        <v>926</v>
      </c>
      <c r="G44" s="457" t="s">
        <v>927</v>
      </c>
      <c r="H44" s="457" t="s">
        <v>928</v>
      </c>
      <c r="I44" s="457" t="s">
        <v>929</v>
      </c>
      <c r="J44" s="457" t="s">
        <v>930</v>
      </c>
      <c r="K44" s="457" t="s">
        <v>931</v>
      </c>
      <c r="L44" s="458" t="s">
        <v>932</v>
      </c>
      <c r="M44" s="456" t="s">
        <v>922</v>
      </c>
      <c r="N44" s="457" t="s">
        <v>923</v>
      </c>
      <c r="O44" s="457" t="s">
        <v>924</v>
      </c>
      <c r="P44" s="457" t="s">
        <v>925</v>
      </c>
      <c r="Q44" s="457" t="s">
        <v>926</v>
      </c>
      <c r="R44" s="457" t="s">
        <v>927</v>
      </c>
      <c r="S44" s="457" t="s">
        <v>928</v>
      </c>
      <c r="T44" s="457" t="s">
        <v>929</v>
      </c>
      <c r="U44" s="457" t="s">
        <v>930</v>
      </c>
      <c r="V44" s="457" t="s">
        <v>931</v>
      </c>
      <c r="W44" s="458" t="s">
        <v>932</v>
      </c>
      <c r="X44" s="456" t="s">
        <v>922</v>
      </c>
      <c r="Y44" s="457" t="s">
        <v>923</v>
      </c>
      <c r="Z44" s="457" t="s">
        <v>924</v>
      </c>
      <c r="AA44" s="457" t="s">
        <v>925</v>
      </c>
      <c r="AB44" s="457" t="s">
        <v>926</v>
      </c>
      <c r="AC44" s="457" t="s">
        <v>927</v>
      </c>
      <c r="AD44" s="457" t="s">
        <v>928</v>
      </c>
      <c r="AE44" s="457" t="s">
        <v>929</v>
      </c>
      <c r="AF44" s="457" t="s">
        <v>930</v>
      </c>
      <c r="AG44" s="457" t="s">
        <v>931</v>
      </c>
      <c r="AH44" s="458" t="s">
        <v>932</v>
      </c>
      <c r="AI44" s="456" t="s">
        <v>922</v>
      </c>
      <c r="AJ44" s="457" t="s">
        <v>923</v>
      </c>
      <c r="AK44" s="457" t="s">
        <v>924</v>
      </c>
      <c r="AL44" s="457" t="s">
        <v>925</v>
      </c>
      <c r="AM44" s="457" t="s">
        <v>926</v>
      </c>
      <c r="AN44" s="457" t="s">
        <v>927</v>
      </c>
      <c r="AO44" s="457" t="s">
        <v>928</v>
      </c>
      <c r="AP44" s="457" t="s">
        <v>929</v>
      </c>
      <c r="AQ44" s="457" t="s">
        <v>930</v>
      </c>
      <c r="AR44" s="457" t="s">
        <v>931</v>
      </c>
      <c r="AS44" s="458" t="s">
        <v>932</v>
      </c>
      <c r="AT44" s="456" t="s">
        <v>922</v>
      </c>
      <c r="AU44" s="457" t="s">
        <v>923</v>
      </c>
      <c r="AV44" s="457" t="s">
        <v>924</v>
      </c>
      <c r="AW44" s="457" t="s">
        <v>925</v>
      </c>
      <c r="AX44" s="457" t="s">
        <v>926</v>
      </c>
      <c r="AY44" s="457" t="s">
        <v>927</v>
      </c>
      <c r="AZ44" s="457" t="s">
        <v>928</v>
      </c>
      <c r="BA44" s="457" t="s">
        <v>929</v>
      </c>
      <c r="BB44" s="457" t="s">
        <v>930</v>
      </c>
      <c r="BC44" s="457" t="s">
        <v>931</v>
      </c>
      <c r="BD44" s="458" t="s">
        <v>932</v>
      </c>
    </row>
    <row r="45" spans="1:56" ht="15" customHeight="1" x14ac:dyDescent="0.25">
      <c r="A45" s="20" t="s">
        <v>933</v>
      </c>
      <c r="B45" s="474">
        <v>0.55000000000000004</v>
      </c>
      <c r="C45" s="311">
        <v>0.38300000000000001</v>
      </c>
      <c r="D45" s="311">
        <v>0.50900000000000001</v>
      </c>
      <c r="E45" s="304">
        <v>0.55000000000000004</v>
      </c>
      <c r="F45" s="311">
        <v>0.48499999999999999</v>
      </c>
      <c r="G45" s="311">
        <v>0.50900000000000001</v>
      </c>
      <c r="H45" s="311">
        <v>0.501</v>
      </c>
      <c r="I45" s="311">
        <v>0.50900000000000001</v>
      </c>
      <c r="J45" s="311">
        <v>0.495</v>
      </c>
      <c r="K45" s="311">
        <v>0.503</v>
      </c>
      <c r="L45" s="460">
        <v>0.51100000000000001</v>
      </c>
      <c r="M45" s="459">
        <v>0.34</v>
      </c>
      <c r="N45" s="311">
        <v>0.29899999999999999</v>
      </c>
      <c r="O45" s="311">
        <v>0.318</v>
      </c>
      <c r="P45" s="311">
        <v>0.432</v>
      </c>
      <c r="Q45" s="311">
        <v>0.28199999999999997</v>
      </c>
      <c r="R45" s="311">
        <v>0.33200000000000002</v>
      </c>
      <c r="S45" s="311">
        <v>0.29899999999999999</v>
      </c>
      <c r="T45" s="311">
        <v>0.32200000000000001</v>
      </c>
      <c r="U45" s="311">
        <v>0.311</v>
      </c>
      <c r="V45" s="311">
        <v>0.29099999999999998</v>
      </c>
      <c r="W45" s="460">
        <v>0.32800000000000001</v>
      </c>
      <c r="X45" s="459">
        <v>0.34</v>
      </c>
      <c r="Y45" s="304">
        <v>0.34</v>
      </c>
      <c r="Z45" s="311">
        <v>0.33900000000000002</v>
      </c>
      <c r="AA45" s="304">
        <v>0.34</v>
      </c>
      <c r="AB45" s="311">
        <v>0.30599999999999999</v>
      </c>
      <c r="AC45" s="311">
        <v>0.314</v>
      </c>
      <c r="AD45" s="311">
        <v>0.316</v>
      </c>
      <c r="AE45" s="311">
        <v>0.33100000000000002</v>
      </c>
      <c r="AF45" s="311">
        <v>0.35499999999999998</v>
      </c>
      <c r="AG45" s="311">
        <v>0.35399999999999998</v>
      </c>
      <c r="AH45" s="460">
        <v>0.34399999999999997</v>
      </c>
      <c r="AI45" s="459">
        <v>0.34</v>
      </c>
      <c r="AJ45" s="304">
        <v>0.34</v>
      </c>
      <c r="AK45" s="311">
        <v>0.33</v>
      </c>
      <c r="AL45" s="304">
        <v>0.34</v>
      </c>
      <c r="AM45" s="311">
        <v>0.28599999999999998</v>
      </c>
      <c r="AN45" s="311">
        <v>0.33100000000000002</v>
      </c>
      <c r="AO45" s="311">
        <v>0.31900000000000001</v>
      </c>
      <c r="AP45" s="311">
        <v>0.31900000000000001</v>
      </c>
      <c r="AQ45" s="311">
        <v>0.32500000000000001</v>
      </c>
      <c r="AR45" s="311">
        <v>0.31900000000000001</v>
      </c>
      <c r="AS45" s="460">
        <v>0.32</v>
      </c>
      <c r="AT45" s="474">
        <v>0.22</v>
      </c>
      <c r="AU45" s="311">
        <v>0.39900000000000002</v>
      </c>
      <c r="AV45" s="311">
        <v>0.185</v>
      </c>
      <c r="AW45" s="311">
        <v>0.22900000000000001</v>
      </c>
      <c r="AX45" s="311">
        <v>0.20699999999999999</v>
      </c>
      <c r="AY45" s="311">
        <v>0.23599999999999999</v>
      </c>
      <c r="AZ45" s="311">
        <v>0.221</v>
      </c>
      <c r="BA45" s="311">
        <v>0.19900000000000001</v>
      </c>
      <c r="BB45" s="311">
        <v>0.38700000000000001</v>
      </c>
      <c r="BC45" s="304">
        <v>0.22</v>
      </c>
      <c r="BD45" s="460">
        <v>0.22600000000000001</v>
      </c>
    </row>
    <row r="46" spans="1:56" ht="15" customHeight="1" x14ac:dyDescent="0.25">
      <c r="A46" s="107" t="s">
        <v>934</v>
      </c>
      <c r="B46" s="459">
        <v>0.84199999999999997</v>
      </c>
      <c r="C46" s="311">
        <v>0.65300000000000002</v>
      </c>
      <c r="D46" s="311">
        <v>0.89700000000000002</v>
      </c>
      <c r="E46" s="311">
        <v>0</v>
      </c>
      <c r="F46" s="311">
        <v>0.70599999999999996</v>
      </c>
      <c r="G46" s="311">
        <v>0.80300000000000005</v>
      </c>
      <c r="H46" s="311">
        <v>0.83499999999999996</v>
      </c>
      <c r="I46" s="311">
        <v>0.75600000000000001</v>
      </c>
      <c r="J46" s="311">
        <v>0.63400000000000001</v>
      </c>
      <c r="K46" s="311">
        <v>0.85799999999999998</v>
      </c>
      <c r="L46" s="460">
        <v>0.89200000000000002</v>
      </c>
      <c r="M46" s="459">
        <v>6.0999999999999999E-2</v>
      </c>
      <c r="N46" s="311">
        <v>0.34699999999999998</v>
      </c>
      <c r="O46" s="311">
        <v>3.4000000000000002E-2</v>
      </c>
      <c r="P46" s="311">
        <v>1</v>
      </c>
      <c r="Q46" s="311">
        <v>0.182</v>
      </c>
      <c r="R46" s="311">
        <v>4.5999999999999999E-2</v>
      </c>
      <c r="S46" s="311">
        <v>8.5000000000000006E-2</v>
      </c>
      <c r="T46" s="311">
        <v>9.6000000000000002E-2</v>
      </c>
      <c r="U46" s="311">
        <v>3.5999999999999997E-2</v>
      </c>
      <c r="V46" s="311">
        <v>2.1999999999999999E-2</v>
      </c>
      <c r="W46" s="460">
        <v>3.3000000000000002E-2</v>
      </c>
      <c r="X46" s="459">
        <v>9.0000000000000357E-3</v>
      </c>
      <c r="Y46" s="311">
        <v>0</v>
      </c>
      <c r="Z46" s="311">
        <v>1E-3</v>
      </c>
      <c r="AA46" s="311">
        <v>0</v>
      </c>
      <c r="AB46" s="311">
        <v>5.8999999999999997E-2</v>
      </c>
      <c r="AC46" s="311">
        <v>1.0999999999999999E-2</v>
      </c>
      <c r="AD46" s="311">
        <v>2.5000000000000001E-2</v>
      </c>
      <c r="AE46" s="311">
        <v>5.0000000000000001E-3</v>
      </c>
      <c r="AF46" s="311">
        <v>2E-3</v>
      </c>
      <c r="AG46" s="311">
        <v>7.0000000000000001E-3</v>
      </c>
      <c r="AH46" s="460">
        <v>1.0999999999999999E-2</v>
      </c>
      <c r="AI46" s="459">
        <v>8.7999999999999995E-2</v>
      </c>
      <c r="AJ46" s="311">
        <v>0</v>
      </c>
      <c r="AK46" s="311">
        <v>6.7000000000000004E-2</v>
      </c>
      <c r="AL46" s="311">
        <v>0</v>
      </c>
      <c r="AM46" s="311">
        <v>5.2999999999999999E-2</v>
      </c>
      <c r="AN46" s="311">
        <v>0.14000000000000001</v>
      </c>
      <c r="AO46" s="311">
        <v>5.5E-2</v>
      </c>
      <c r="AP46" s="311">
        <v>0.14299999999999999</v>
      </c>
      <c r="AQ46" s="311">
        <v>0.32800000000000001</v>
      </c>
      <c r="AR46" s="311">
        <v>0.113</v>
      </c>
      <c r="AS46" s="460">
        <v>6.4000000000000001E-2</v>
      </c>
      <c r="AT46" s="474">
        <v>0.99</v>
      </c>
      <c r="AU46" s="311">
        <v>1</v>
      </c>
      <c r="AV46" s="311">
        <v>1</v>
      </c>
      <c r="AW46" s="311">
        <v>1</v>
      </c>
      <c r="AX46" s="311">
        <v>1</v>
      </c>
      <c r="AY46" s="311">
        <v>1</v>
      </c>
      <c r="AZ46" s="311">
        <v>1</v>
      </c>
      <c r="BA46" s="311">
        <v>1</v>
      </c>
      <c r="BB46" s="311">
        <v>1</v>
      </c>
      <c r="BC46" s="311">
        <v>0</v>
      </c>
      <c r="BD46" s="460">
        <v>1</v>
      </c>
    </row>
    <row r="47" spans="1:56" ht="15" customHeight="1" x14ac:dyDescent="0.25">
      <c r="A47" s="117" t="s">
        <v>935</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66</v>
      </c>
      <c r="B48" s="462">
        <v>1.6999999999999999E-3</v>
      </c>
      <c r="C48" s="463">
        <v>3.0000000000000001E-3</v>
      </c>
      <c r="D48" s="463">
        <v>2E-3</v>
      </c>
      <c r="E48" s="465">
        <v>1.6999999999999999E-3</v>
      </c>
      <c r="F48" s="463">
        <v>2E-3</v>
      </c>
      <c r="G48" s="463">
        <v>2E-3</v>
      </c>
      <c r="H48" s="463">
        <v>2E-3</v>
      </c>
      <c r="I48" s="463">
        <v>2E-3</v>
      </c>
      <c r="J48" s="463">
        <v>2E-3</v>
      </c>
      <c r="K48" s="463">
        <v>2E-3</v>
      </c>
      <c r="L48" s="464">
        <v>2E-3</v>
      </c>
      <c r="M48" s="462">
        <v>1.06E-2</v>
      </c>
      <c r="N48" s="463">
        <v>1.2E-2</v>
      </c>
      <c r="O48" s="463">
        <v>1.0999999999999999E-2</v>
      </c>
      <c r="P48" s="463">
        <v>8.0000000000000002E-3</v>
      </c>
      <c r="Q48" s="463">
        <v>1.2999999999999999E-2</v>
      </c>
      <c r="R48" s="463">
        <v>1.0999999999999999E-2</v>
      </c>
      <c r="S48" s="463">
        <v>1.2E-2</v>
      </c>
      <c r="T48" s="463">
        <v>1.0999999999999999E-2</v>
      </c>
      <c r="U48" s="463">
        <v>1.2E-2</v>
      </c>
      <c r="V48" s="463">
        <v>1.2E-2</v>
      </c>
      <c r="W48" s="464">
        <v>1.0999999999999999E-2</v>
      </c>
      <c r="X48" s="462">
        <v>1.071</v>
      </c>
      <c r="Y48" s="465">
        <v>1.071</v>
      </c>
      <c r="Z48" s="463">
        <v>1.1359999999999999</v>
      </c>
      <c r="AA48" s="465">
        <v>1.071</v>
      </c>
      <c r="AB48" s="463">
        <v>1.2430000000000001</v>
      </c>
      <c r="AC48" s="463">
        <v>1.232</v>
      </c>
      <c r="AD48" s="463">
        <v>1.2</v>
      </c>
      <c r="AE48" s="463">
        <v>1.157</v>
      </c>
      <c r="AF48" s="463">
        <v>0.84099999999999997</v>
      </c>
      <c r="AG48" s="463">
        <v>0.93500000000000005</v>
      </c>
      <c r="AH48" s="464">
        <v>0.97299999999999998</v>
      </c>
      <c r="AI48" s="462">
        <v>3.04E-2</v>
      </c>
      <c r="AJ48" s="465">
        <v>3.04E-2</v>
      </c>
      <c r="AK48" s="463">
        <v>2.8000000000000001E-2</v>
      </c>
      <c r="AL48" s="465">
        <v>3.04E-2</v>
      </c>
      <c r="AM48" s="463">
        <v>3.3000000000000002E-2</v>
      </c>
      <c r="AN48" s="463">
        <v>2.8000000000000001E-2</v>
      </c>
      <c r="AO48" s="463">
        <v>2.9000000000000001E-2</v>
      </c>
      <c r="AP48" s="463">
        <v>3.7999999999999999E-2</v>
      </c>
      <c r="AQ48" s="463">
        <v>3.1E-2</v>
      </c>
      <c r="AR48" s="463">
        <v>2.9000000000000001E-2</v>
      </c>
      <c r="AS48" s="464">
        <v>3.3000000000000002E-2</v>
      </c>
      <c r="AT48" s="462">
        <v>0.1343</v>
      </c>
      <c r="AU48" s="463">
        <v>0.92500000000000004</v>
      </c>
      <c r="AV48" s="463">
        <v>0.159</v>
      </c>
      <c r="AW48" s="463">
        <v>0.14699999999999999</v>
      </c>
      <c r="AX48" s="463">
        <v>0.14199999999999999</v>
      </c>
      <c r="AY48" s="463">
        <v>0.125</v>
      </c>
      <c r="AZ48" s="463">
        <v>0.13300000000000001</v>
      </c>
      <c r="BA48" s="463">
        <v>0.14899999999999999</v>
      </c>
      <c r="BB48" s="463">
        <v>8.1000000000000003E-2</v>
      </c>
      <c r="BC48" s="465">
        <v>0.1343</v>
      </c>
      <c r="BD48" s="464">
        <v>0.13100000000000001</v>
      </c>
    </row>
    <row r="49" spans="1:56" ht="15" customHeight="1" x14ac:dyDescent="0.25">
      <c r="A49" s="117" t="s">
        <v>67</v>
      </c>
      <c r="B49" s="462">
        <v>9.0200000000000002E-2</v>
      </c>
      <c r="C49" s="463">
        <v>0.154</v>
      </c>
      <c r="D49" s="463">
        <v>9.5000000000000001E-2</v>
      </c>
      <c r="E49" s="465">
        <v>9.0200000000000002E-2</v>
      </c>
      <c r="F49" s="463">
        <v>0.10199999999999999</v>
      </c>
      <c r="G49" s="463">
        <v>0.10199999999999999</v>
      </c>
      <c r="H49" s="463">
        <v>0.105</v>
      </c>
      <c r="I49" s="463">
        <v>9.7000000000000003E-2</v>
      </c>
      <c r="J49" s="463">
        <v>0.10299999999999999</v>
      </c>
      <c r="K49" s="463">
        <v>0.1</v>
      </c>
      <c r="L49" s="464">
        <v>9.2999999999999999E-2</v>
      </c>
      <c r="M49" s="462">
        <v>0.4143</v>
      </c>
      <c r="N49" s="463">
        <v>0.47099999999999997</v>
      </c>
      <c r="O49" s="463">
        <v>0.443</v>
      </c>
      <c r="P49" s="463">
        <v>0.32600000000000001</v>
      </c>
      <c r="Q49" s="463">
        <v>0.498</v>
      </c>
      <c r="R49" s="463">
        <v>0.42399999999999999</v>
      </c>
      <c r="S49" s="463">
        <v>0.47099999999999997</v>
      </c>
      <c r="T49" s="463">
        <v>0.437</v>
      </c>
      <c r="U49" s="463">
        <v>0.45300000000000001</v>
      </c>
      <c r="V49" s="463">
        <v>0.48399999999999999</v>
      </c>
      <c r="W49" s="464">
        <v>0.42899999999999999</v>
      </c>
      <c r="X49" s="462">
        <v>3.6839</v>
      </c>
      <c r="Y49" s="465">
        <v>3.6839</v>
      </c>
      <c r="Z49" s="463">
        <v>3.9060000000000001</v>
      </c>
      <c r="AA49" s="465">
        <v>3.6839</v>
      </c>
      <c r="AB49" s="463">
        <v>4.2750000000000004</v>
      </c>
      <c r="AC49" s="463">
        <v>4.2389999999999999</v>
      </c>
      <c r="AD49" s="463">
        <v>4.1260000000000003</v>
      </c>
      <c r="AE49" s="463">
        <v>3.9809999999999999</v>
      </c>
      <c r="AF49" s="463">
        <v>2.891</v>
      </c>
      <c r="AG49" s="463">
        <v>3.2149999999999999</v>
      </c>
      <c r="AH49" s="464">
        <v>3.347</v>
      </c>
      <c r="AI49" s="462">
        <v>0.45800000000000002</v>
      </c>
      <c r="AJ49" s="465">
        <v>0.45800000000000002</v>
      </c>
      <c r="AK49" s="463">
        <v>0.41399999999999998</v>
      </c>
      <c r="AL49" s="465">
        <v>0.45800000000000002</v>
      </c>
      <c r="AM49" s="463">
        <v>0.498</v>
      </c>
      <c r="AN49" s="463">
        <v>0.42699999999999999</v>
      </c>
      <c r="AO49" s="463">
        <v>0.35799999999999998</v>
      </c>
      <c r="AP49" s="463">
        <v>0.57299999999999995</v>
      </c>
      <c r="AQ49" s="463">
        <v>0.47399999999999998</v>
      </c>
      <c r="AR49" s="463">
        <v>0.44600000000000001</v>
      </c>
      <c r="AS49" s="464">
        <v>0.495</v>
      </c>
      <c r="AT49" s="462">
        <v>4.7329999999999997</v>
      </c>
      <c r="AU49" s="463">
        <v>23.120999999999999</v>
      </c>
      <c r="AV49" s="463">
        <v>5.6079999999999997</v>
      </c>
      <c r="AW49" s="463">
        <v>4.9909999999999997</v>
      </c>
      <c r="AX49" s="463">
        <v>5.0220000000000002</v>
      </c>
      <c r="AY49" s="463">
        <v>4.3949999999999996</v>
      </c>
      <c r="AZ49" s="463">
        <v>4.7060000000000004</v>
      </c>
      <c r="BA49" s="463">
        <v>5.2450000000000001</v>
      </c>
      <c r="BB49" s="463">
        <v>2.8559999999999999</v>
      </c>
      <c r="BC49" s="465">
        <v>4.7329999999999997</v>
      </c>
      <c r="BD49" s="464">
        <v>4.6139999999999999</v>
      </c>
    </row>
    <row r="50" spans="1:56" ht="15" customHeight="1" x14ac:dyDescent="0.25">
      <c r="A50" s="117" t="s">
        <v>68</v>
      </c>
      <c r="B50" s="462">
        <v>0.1081</v>
      </c>
      <c r="C50" s="463">
        <v>0.9</v>
      </c>
      <c r="D50" s="463">
        <v>0.11899999999999999</v>
      </c>
      <c r="E50" s="465">
        <v>0.1081</v>
      </c>
      <c r="F50" s="463">
        <v>0.108</v>
      </c>
      <c r="G50" s="463">
        <v>6.7000000000000004E-2</v>
      </c>
      <c r="H50" s="463">
        <v>0.10100000000000001</v>
      </c>
      <c r="I50" s="463">
        <v>9.9000000000000005E-2</v>
      </c>
      <c r="J50" s="463">
        <v>0.28499999999999998</v>
      </c>
      <c r="K50" s="463">
        <v>0.191</v>
      </c>
      <c r="L50" s="464">
        <v>8.4000000000000005E-2</v>
      </c>
      <c r="M50" s="462">
        <v>0.32079999999999997</v>
      </c>
      <c r="N50" s="463">
        <v>1.986</v>
      </c>
      <c r="O50" s="463">
        <v>0.25800000000000001</v>
      </c>
      <c r="P50" s="463">
        <v>0.29499999999999998</v>
      </c>
      <c r="Q50" s="463">
        <v>0.68500000000000005</v>
      </c>
      <c r="R50" s="463">
        <v>0.53400000000000003</v>
      </c>
      <c r="S50" s="463">
        <v>0.42799999999999999</v>
      </c>
      <c r="T50" s="463">
        <v>0.28999999999999998</v>
      </c>
      <c r="U50" s="463">
        <v>0.36499999999999999</v>
      </c>
      <c r="V50" s="463">
        <v>0.81799999999999995</v>
      </c>
      <c r="W50" s="464">
        <v>0.186</v>
      </c>
      <c r="X50" s="462">
        <v>2.9741</v>
      </c>
      <c r="Y50" s="465">
        <v>2.9741</v>
      </c>
      <c r="Z50" s="463">
        <v>7.742</v>
      </c>
      <c r="AA50" s="465">
        <v>2.9741</v>
      </c>
      <c r="AB50" s="463">
        <v>6.2320000000000002</v>
      </c>
      <c r="AC50" s="463">
        <v>1.2989999999999999</v>
      </c>
      <c r="AD50" s="463">
        <v>2.7080000000000002</v>
      </c>
      <c r="AE50" s="463">
        <v>2.5950000000000002</v>
      </c>
      <c r="AF50" s="463">
        <v>8.09</v>
      </c>
      <c r="AG50" s="463">
        <v>1.27</v>
      </c>
      <c r="AH50" s="464">
        <v>3.7050000000000001</v>
      </c>
      <c r="AI50" s="462">
        <v>0.82199999999999995</v>
      </c>
      <c r="AJ50" s="465">
        <v>0.82199999999999995</v>
      </c>
      <c r="AK50" s="463">
        <v>1.9510000000000001</v>
      </c>
      <c r="AL50" s="465">
        <v>0.82199999999999995</v>
      </c>
      <c r="AM50" s="463">
        <v>2.2919999999999998</v>
      </c>
      <c r="AN50" s="463">
        <v>0.22500000000000001</v>
      </c>
      <c r="AO50" s="463">
        <v>0.504</v>
      </c>
      <c r="AP50" s="463">
        <v>0.997</v>
      </c>
      <c r="AQ50" s="463">
        <v>1.052</v>
      </c>
      <c r="AR50" s="463">
        <v>0.52800000000000002</v>
      </c>
      <c r="AS50" s="464">
        <v>0.42699999999999999</v>
      </c>
      <c r="AT50" s="462">
        <v>0.92249999999999999</v>
      </c>
      <c r="AU50" s="463">
        <v>0.50900000000000001</v>
      </c>
      <c r="AV50" s="463">
        <v>9.3140000000000001</v>
      </c>
      <c r="AW50" s="463">
        <v>6.5780000000000003</v>
      </c>
      <c r="AX50" s="463">
        <v>3.1459999999999999</v>
      </c>
      <c r="AY50" s="463">
        <v>0.73799999999999999</v>
      </c>
      <c r="AZ50" s="463">
        <v>1.095</v>
      </c>
      <c r="BA50" s="463">
        <v>7.13</v>
      </c>
      <c r="BB50" s="463">
        <v>0.52400000000000002</v>
      </c>
      <c r="BC50" s="465">
        <v>0.92249999999999999</v>
      </c>
      <c r="BD50" s="464">
        <v>2.81</v>
      </c>
    </row>
    <row r="51" spans="1:56" ht="15" customHeight="1" x14ac:dyDescent="0.25">
      <c r="A51" s="117" t="s">
        <v>69</v>
      </c>
      <c r="B51" s="467">
        <v>8.0000000000000004E-4</v>
      </c>
      <c r="C51" s="463">
        <v>1E-3</v>
      </c>
      <c r="D51" s="463">
        <v>1E-3</v>
      </c>
      <c r="E51" s="465">
        <v>8.0000000000000004E-4</v>
      </c>
      <c r="F51" s="463">
        <v>1E-3</v>
      </c>
      <c r="G51" s="463">
        <v>1E-3</v>
      </c>
      <c r="H51" s="463">
        <v>1E-3</v>
      </c>
      <c r="I51" s="463">
        <v>1E-3</v>
      </c>
      <c r="J51" s="463">
        <v>1E-3</v>
      </c>
      <c r="K51" s="463">
        <v>1E-3</v>
      </c>
      <c r="L51" s="464">
        <v>1E-3</v>
      </c>
      <c r="M51" s="462">
        <v>3.5900000000000001E-2</v>
      </c>
      <c r="N51" s="463">
        <v>3.7999999999999999E-2</v>
      </c>
      <c r="O51" s="463">
        <v>3.5999999999999997E-2</v>
      </c>
      <c r="P51" s="463">
        <v>2.5999999999999999E-2</v>
      </c>
      <c r="Q51" s="463">
        <v>0.04</v>
      </c>
      <c r="R51" s="463">
        <v>3.5999999999999997E-2</v>
      </c>
      <c r="S51" s="463">
        <v>4.9000000000000002E-2</v>
      </c>
      <c r="T51" s="463">
        <v>3.5999999999999997E-2</v>
      </c>
      <c r="U51" s="463">
        <v>3.5999999999999997E-2</v>
      </c>
      <c r="V51" s="463">
        <v>4.2999999999999997E-2</v>
      </c>
      <c r="W51" s="464">
        <v>3.6999999999999998E-2</v>
      </c>
      <c r="X51" s="462">
        <v>0.4551</v>
      </c>
      <c r="Y51" s="465">
        <v>0.4551</v>
      </c>
      <c r="Z51" s="463">
        <v>0.48299999999999998</v>
      </c>
      <c r="AA51" s="465">
        <v>0.4551</v>
      </c>
      <c r="AB51" s="463">
        <v>0.52800000000000002</v>
      </c>
      <c r="AC51" s="463">
        <v>0.52400000000000002</v>
      </c>
      <c r="AD51" s="463">
        <v>0.51</v>
      </c>
      <c r="AE51" s="463">
        <v>0.49199999999999999</v>
      </c>
      <c r="AF51" s="463">
        <v>0.35699999999999998</v>
      </c>
      <c r="AG51" s="463">
        <v>0.39700000000000002</v>
      </c>
      <c r="AH51" s="464">
        <v>0.41399999999999998</v>
      </c>
      <c r="AI51" s="462">
        <v>4.0500000000000001E-2</v>
      </c>
      <c r="AJ51" s="465">
        <v>4.0500000000000001E-2</v>
      </c>
      <c r="AK51" s="463">
        <v>2.3E-2</v>
      </c>
      <c r="AL51" s="465">
        <v>4.0500000000000001E-2</v>
      </c>
      <c r="AM51" s="463">
        <v>4.1000000000000002E-2</v>
      </c>
      <c r="AN51" s="463">
        <v>3.7999999999999999E-2</v>
      </c>
      <c r="AO51" s="463">
        <v>0.04</v>
      </c>
      <c r="AP51" s="463">
        <v>5.2999999999999999E-2</v>
      </c>
      <c r="AQ51" s="463">
        <v>4.1000000000000002E-2</v>
      </c>
      <c r="AR51" s="463">
        <v>0.04</v>
      </c>
      <c r="AS51" s="464">
        <v>4.4999999999999998E-2</v>
      </c>
      <c r="AT51" s="462">
        <v>2.0937999999999999</v>
      </c>
      <c r="AU51" s="463">
        <v>1.7430000000000001</v>
      </c>
      <c r="AV51" s="463">
        <v>3.5230000000000001</v>
      </c>
      <c r="AW51" s="463">
        <v>2.8530000000000002</v>
      </c>
      <c r="AX51" s="463">
        <v>2.5150000000000001</v>
      </c>
      <c r="AY51" s="463">
        <v>2.6139999999999999</v>
      </c>
      <c r="AZ51" s="463">
        <v>2.8239999999999998</v>
      </c>
      <c r="BA51" s="463">
        <v>2.819</v>
      </c>
      <c r="BB51" s="463">
        <v>1.794</v>
      </c>
      <c r="BC51" s="465">
        <v>2.0937999999999999</v>
      </c>
      <c r="BD51" s="464">
        <v>2.899</v>
      </c>
    </row>
    <row r="52" spans="1:56" ht="15" customHeight="1" x14ac:dyDescent="0.25">
      <c r="A52" s="117" t="s">
        <v>70</v>
      </c>
      <c r="B52" s="467">
        <v>8.0000000000000004E-4</v>
      </c>
      <c r="C52" s="463">
        <v>1E-3</v>
      </c>
      <c r="D52" s="463">
        <v>1E-3</v>
      </c>
      <c r="E52" s="465">
        <v>8.0000000000000004E-4</v>
      </c>
      <c r="F52" s="463">
        <v>1E-3</v>
      </c>
      <c r="G52" s="463">
        <v>1E-3</v>
      </c>
      <c r="H52" s="463">
        <v>1E-3</v>
      </c>
      <c r="I52" s="463">
        <v>1E-3</v>
      </c>
      <c r="J52" s="463">
        <v>1E-3</v>
      </c>
      <c r="K52" s="463">
        <v>1E-3</v>
      </c>
      <c r="L52" s="464">
        <v>1E-3</v>
      </c>
      <c r="M52" s="467">
        <v>3.5900000000000001E-2</v>
      </c>
      <c r="N52" s="463">
        <v>3.7999999999999999E-2</v>
      </c>
      <c r="O52" s="463">
        <v>3.5999999999999997E-2</v>
      </c>
      <c r="P52" s="463">
        <v>2.5999999999999999E-2</v>
      </c>
      <c r="Q52" s="463">
        <v>0.04</v>
      </c>
      <c r="R52" s="463">
        <v>3.5999999999999997E-2</v>
      </c>
      <c r="S52" s="463">
        <v>4.9000000000000002E-2</v>
      </c>
      <c r="T52" s="463">
        <v>3.5999999999999997E-2</v>
      </c>
      <c r="U52" s="463">
        <v>3.5999999999999997E-2</v>
      </c>
      <c r="V52" s="463">
        <v>4.2999999999999997E-2</v>
      </c>
      <c r="W52" s="464">
        <v>3.6999999999999998E-2</v>
      </c>
      <c r="X52" s="467">
        <v>0.4551</v>
      </c>
      <c r="Y52" s="465">
        <v>0.4551</v>
      </c>
      <c r="Z52" s="463">
        <v>0.48299999999999998</v>
      </c>
      <c r="AA52" s="465">
        <v>0.4551</v>
      </c>
      <c r="AB52" s="463">
        <v>0.52800000000000002</v>
      </c>
      <c r="AC52" s="463">
        <v>0.52400000000000002</v>
      </c>
      <c r="AD52" s="463">
        <v>0.51</v>
      </c>
      <c r="AE52" s="463">
        <v>0.49199999999999999</v>
      </c>
      <c r="AF52" s="463">
        <v>0.35699999999999998</v>
      </c>
      <c r="AG52" s="463">
        <v>0.39700000000000002</v>
      </c>
      <c r="AH52" s="464">
        <v>0.41399999999999998</v>
      </c>
      <c r="AI52" s="467">
        <v>4.0500000000000001E-2</v>
      </c>
      <c r="AJ52" s="465">
        <v>4.0500000000000001E-2</v>
      </c>
      <c r="AK52" s="463">
        <v>2.3E-2</v>
      </c>
      <c r="AL52" s="465">
        <v>4.0500000000000001E-2</v>
      </c>
      <c r="AM52" s="463">
        <v>4.1000000000000002E-2</v>
      </c>
      <c r="AN52" s="463">
        <v>3.7999999999999999E-2</v>
      </c>
      <c r="AO52" s="463">
        <v>0.04</v>
      </c>
      <c r="AP52" s="463">
        <v>5.2999999999999999E-2</v>
      </c>
      <c r="AQ52" s="463">
        <v>4.1000000000000002E-2</v>
      </c>
      <c r="AR52" s="463">
        <v>0.04</v>
      </c>
      <c r="AS52" s="464">
        <v>4.4999999999999998E-2</v>
      </c>
      <c r="AT52" s="467">
        <v>0.61029999999999995</v>
      </c>
      <c r="AU52" s="463">
        <v>1.2350000000000001</v>
      </c>
      <c r="AV52" s="463">
        <v>2.4950000000000001</v>
      </c>
      <c r="AW52" s="463">
        <v>2.0209999999999999</v>
      </c>
      <c r="AX52" s="463">
        <v>1.804</v>
      </c>
      <c r="AY52" s="463">
        <v>1.8360000000000001</v>
      </c>
      <c r="AZ52" s="463">
        <v>1.9039999999999999</v>
      </c>
      <c r="BA52" s="463">
        <v>2.0139999999999998</v>
      </c>
      <c r="BB52" s="463">
        <v>1.2709999999999999</v>
      </c>
      <c r="BC52" s="465">
        <v>0.61029999999999995</v>
      </c>
      <c r="BD52" s="464">
        <v>2.0529999999999999</v>
      </c>
    </row>
    <row r="53" spans="1:56" ht="15" customHeight="1" x14ac:dyDescent="0.25">
      <c r="A53" s="117" t="s">
        <v>71</v>
      </c>
      <c r="B53" s="467">
        <v>3.8E-3</v>
      </c>
      <c r="C53" s="463">
        <v>8.0000000000000002E-3</v>
      </c>
      <c r="D53" s="463">
        <v>3.0000000000000001E-3</v>
      </c>
      <c r="E53" s="465">
        <v>3.8E-3</v>
      </c>
      <c r="F53" s="463">
        <v>4.0000000000000001E-3</v>
      </c>
      <c r="G53" s="463">
        <v>4.0000000000000001E-3</v>
      </c>
      <c r="H53" s="463">
        <v>5.0000000000000001E-3</v>
      </c>
      <c r="I53" s="463">
        <v>4.0000000000000001E-3</v>
      </c>
      <c r="J53" s="463">
        <v>4.0000000000000001E-3</v>
      </c>
      <c r="K53" s="463">
        <v>4.0000000000000001E-3</v>
      </c>
      <c r="L53" s="464">
        <v>4.0000000000000001E-3</v>
      </c>
      <c r="M53" s="467">
        <v>1.6E-2</v>
      </c>
      <c r="N53" s="463">
        <v>1.2999999999999999E-2</v>
      </c>
      <c r="O53" s="463">
        <v>6.2E-2</v>
      </c>
      <c r="P53" s="463">
        <v>1.2999999999999999E-2</v>
      </c>
      <c r="Q53" s="463">
        <v>8.9999999999999993E-3</v>
      </c>
      <c r="R53" s="463">
        <v>1.4E-2</v>
      </c>
      <c r="S53" s="463">
        <v>1.2999999999999999E-2</v>
      </c>
      <c r="T53" s="463">
        <v>1.4999999999999999E-2</v>
      </c>
      <c r="U53" s="463">
        <v>6.0000000000000001E-3</v>
      </c>
      <c r="V53" s="463">
        <v>0.01</v>
      </c>
      <c r="W53" s="464">
        <v>4.0000000000000001E-3</v>
      </c>
      <c r="X53" s="467">
        <v>5.8999999999999999E-3</v>
      </c>
      <c r="Y53" s="465">
        <v>5.8999999999999999E-3</v>
      </c>
      <c r="Z53" s="463">
        <v>2.5000000000000001E-2</v>
      </c>
      <c r="AA53" s="465">
        <v>5.8999999999999999E-3</v>
      </c>
      <c r="AB53" s="463">
        <v>8.9999999999999993E-3</v>
      </c>
      <c r="AC53" s="463">
        <v>1E-3</v>
      </c>
      <c r="AD53" s="463">
        <v>3.0000000000000001E-3</v>
      </c>
      <c r="AE53" s="463">
        <v>1.0999999999999999E-2</v>
      </c>
      <c r="AF53" s="463">
        <v>5.6000000000000001E-2</v>
      </c>
      <c r="AG53" s="463">
        <v>2E-3</v>
      </c>
      <c r="AH53" s="464">
        <v>8.9999999999999993E-3</v>
      </c>
      <c r="AI53" s="467">
        <v>0.1658</v>
      </c>
      <c r="AJ53" s="465">
        <v>0.1658</v>
      </c>
      <c r="AK53" s="463">
        <v>2.8620000000000001</v>
      </c>
      <c r="AL53" s="465">
        <v>0.1658</v>
      </c>
      <c r="AM53" s="463">
        <v>4.8979999999999997</v>
      </c>
      <c r="AN53" s="463">
        <v>8.0000000000000002E-3</v>
      </c>
      <c r="AO53" s="463">
        <v>3.5999999999999997E-2</v>
      </c>
      <c r="AP53" s="463">
        <v>4.4999999999999998E-2</v>
      </c>
      <c r="AQ53" s="463">
        <v>3.0000000000000001E-3</v>
      </c>
      <c r="AR53" s="463">
        <v>4.0000000000000001E-3</v>
      </c>
      <c r="AS53" s="464">
        <v>8.0000000000000002E-3</v>
      </c>
      <c r="AT53" s="467"/>
      <c r="AU53" s="463">
        <v>0.33100000000000002</v>
      </c>
      <c r="AV53" s="463">
        <v>17.093</v>
      </c>
      <c r="AW53" s="463">
        <v>11.42</v>
      </c>
      <c r="AX53" s="463">
        <v>1.7230000000000001</v>
      </c>
      <c r="AY53" s="463">
        <v>0.23400000000000001</v>
      </c>
      <c r="AZ53" s="463">
        <v>0.503</v>
      </c>
      <c r="BA53" s="463">
        <v>0.39300000000000002</v>
      </c>
      <c r="BB53" s="463">
        <v>0.34100000000000003</v>
      </c>
      <c r="BC53" s="465">
        <v>0</v>
      </c>
      <c r="BD53" s="464">
        <v>2.7450000000000001</v>
      </c>
    </row>
    <row r="54" spans="1:56" ht="15" customHeight="1" x14ac:dyDescent="0.25">
      <c r="A54" s="117" t="s">
        <v>72</v>
      </c>
      <c r="B54" s="467">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2">
        <v>2.8999999999999997E-5</v>
      </c>
      <c r="M54" s="467">
        <v>1.0410999999999999E-3</v>
      </c>
      <c r="N54" s="144">
        <v>1.1019999999999999E-3</v>
      </c>
      <c r="O54" s="144">
        <v>1.044E-3</v>
      </c>
      <c r="P54" s="144">
        <v>7.539999999999999E-4</v>
      </c>
      <c r="Q54" s="144">
        <v>1.16E-3</v>
      </c>
      <c r="R54" s="144">
        <v>1.044E-3</v>
      </c>
      <c r="S54" s="144">
        <v>1.421E-3</v>
      </c>
      <c r="T54" s="144">
        <v>1.044E-3</v>
      </c>
      <c r="U54" s="144">
        <v>1.044E-3</v>
      </c>
      <c r="V54" s="144">
        <v>1.2469999999999998E-3</v>
      </c>
      <c r="W54" s="262">
        <v>1.073E-3</v>
      </c>
      <c r="X54" s="467">
        <v>9.1020000000000004E-2</v>
      </c>
      <c r="Y54" s="465">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2">
        <v>8.2799999999999999E-2</v>
      </c>
      <c r="AI54" s="467">
        <v>6.6825000000000001E-3</v>
      </c>
      <c r="AJ54" s="465">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2">
        <v>7.4249999999999993E-3</v>
      </c>
      <c r="AT54" s="467">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2">
        <v>0.28331400000000001</v>
      </c>
    </row>
    <row r="55" spans="1:56" ht="15" customHeight="1" x14ac:dyDescent="0.25">
      <c r="A55" s="117" t="s">
        <v>73</v>
      </c>
      <c r="B55" s="467">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2">
        <v>6.8000000000000005E-4</v>
      </c>
      <c r="M55" s="467">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2">
        <v>2.5160000000000002E-2</v>
      </c>
      <c r="X55" s="467">
        <v>0.19478279999999998</v>
      </c>
      <c r="Y55" s="465">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2">
        <v>0.17719199999999996</v>
      </c>
      <c r="AI55" s="467">
        <v>1.7333999999999999E-2</v>
      </c>
      <c r="AJ55" s="465">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2">
        <v>1.9259999999999996E-2</v>
      </c>
      <c r="AT55" s="467">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2">
        <v>0.66927800000000004</v>
      </c>
    </row>
    <row r="56" spans="1:56" ht="15" customHeight="1" x14ac:dyDescent="0.25">
      <c r="A56" s="117" t="s">
        <v>74</v>
      </c>
      <c r="B56" s="467">
        <v>7.1000000000000004E-3</v>
      </c>
      <c r="C56" s="463">
        <v>1.2E-2</v>
      </c>
      <c r="D56" s="463">
        <v>7.0000000000000001E-3</v>
      </c>
      <c r="E56" s="465">
        <v>7.1000000000000004E-3</v>
      </c>
      <c r="F56" s="463">
        <v>8.0000000000000002E-3</v>
      </c>
      <c r="G56" s="463">
        <v>8.0000000000000002E-3</v>
      </c>
      <c r="H56" s="463">
        <v>8.0000000000000002E-3</v>
      </c>
      <c r="I56" s="463">
        <v>8.0000000000000002E-3</v>
      </c>
      <c r="J56" s="463">
        <v>8.0000000000000002E-3</v>
      </c>
      <c r="K56" s="463">
        <v>8.0000000000000002E-3</v>
      </c>
      <c r="L56" s="464">
        <v>7.0000000000000001E-3</v>
      </c>
      <c r="M56" s="467">
        <v>1.06E-2</v>
      </c>
      <c r="N56" s="463">
        <v>1.2E-2</v>
      </c>
      <c r="O56" s="463">
        <v>1.0999999999999999E-2</v>
      </c>
      <c r="P56" s="463">
        <v>8.0000000000000002E-3</v>
      </c>
      <c r="Q56" s="463">
        <v>1.2999999999999999E-2</v>
      </c>
      <c r="R56" s="463">
        <v>1.0999999999999999E-2</v>
      </c>
      <c r="S56" s="463">
        <v>1.2E-2</v>
      </c>
      <c r="T56" s="463">
        <v>1.0999999999999999E-2</v>
      </c>
      <c r="U56" s="463">
        <v>1.2E-2</v>
      </c>
      <c r="V56" s="463">
        <v>1.2E-2</v>
      </c>
      <c r="W56" s="464">
        <v>1.0999999999999999E-2</v>
      </c>
      <c r="X56" s="467">
        <v>1.06E-2</v>
      </c>
      <c r="Y56" s="465">
        <v>1.06E-2</v>
      </c>
      <c r="Z56" s="463">
        <v>1.0999999999999999E-2</v>
      </c>
      <c r="AA56" s="465">
        <v>1.06E-2</v>
      </c>
      <c r="AB56" s="463">
        <v>1.2E-2</v>
      </c>
      <c r="AC56" s="463">
        <v>1.0999999999999999E-2</v>
      </c>
      <c r="AD56" s="463">
        <v>1.0999999999999999E-2</v>
      </c>
      <c r="AE56" s="463">
        <v>1.0999999999999999E-2</v>
      </c>
      <c r="AF56" s="463">
        <v>0.01</v>
      </c>
      <c r="AG56" s="463">
        <v>0.01</v>
      </c>
      <c r="AH56" s="464">
        <v>0.01</v>
      </c>
      <c r="AI56" s="467">
        <v>1.0500000000000001E-2</v>
      </c>
      <c r="AJ56" s="465">
        <v>1.0500000000000001E-2</v>
      </c>
      <c r="AK56" s="463">
        <v>1.0999999999999999E-2</v>
      </c>
      <c r="AL56" s="465">
        <v>1.0500000000000001E-2</v>
      </c>
      <c r="AM56" s="463">
        <v>1.2999999999999999E-2</v>
      </c>
      <c r="AN56" s="463">
        <v>1.0999999999999999E-2</v>
      </c>
      <c r="AO56" s="463">
        <v>1.0999999999999999E-2</v>
      </c>
      <c r="AP56" s="463">
        <v>1.0999999999999999E-2</v>
      </c>
      <c r="AQ56" s="463">
        <v>1.0999999999999999E-2</v>
      </c>
      <c r="AR56" s="463">
        <v>1.0999999999999999E-2</v>
      </c>
      <c r="AS56" s="464">
        <v>1.0999999999999999E-2</v>
      </c>
      <c r="AT56" s="467">
        <v>0.49049999999999999</v>
      </c>
      <c r="AU56" s="463">
        <v>0.27100000000000002</v>
      </c>
      <c r="AV56" s="463">
        <v>0.58299999999999996</v>
      </c>
      <c r="AW56" s="463">
        <v>0.47199999999999998</v>
      </c>
      <c r="AX56" s="463">
        <v>0.52200000000000002</v>
      </c>
      <c r="AY56" s="463">
        <v>0.45700000000000002</v>
      </c>
      <c r="AZ56" s="463">
        <v>0.48899999999999999</v>
      </c>
      <c r="BA56" s="463">
        <v>0.54400000000000004</v>
      </c>
      <c r="BB56" s="463">
        <v>0.27900000000000003</v>
      </c>
      <c r="BC56" s="465">
        <v>0.49049999999999999</v>
      </c>
      <c r="BD56" s="464">
        <v>0.47899999999999998</v>
      </c>
    </row>
    <row r="57" spans="1:56" ht="15" customHeight="1" x14ac:dyDescent="0.25">
      <c r="A57" s="424" t="s">
        <v>75</v>
      </c>
      <c r="B57" s="468">
        <v>6.9999999999999999E-4</v>
      </c>
      <c r="C57" s="469">
        <v>1E-3</v>
      </c>
      <c r="D57" s="469">
        <v>1E-3</v>
      </c>
      <c r="E57" s="472">
        <v>6.9999999999999999E-4</v>
      </c>
      <c r="F57" s="469">
        <v>1E-3</v>
      </c>
      <c r="G57" s="469">
        <v>1E-3</v>
      </c>
      <c r="H57" s="469">
        <v>1E-3</v>
      </c>
      <c r="I57" s="469">
        <v>1E-3</v>
      </c>
      <c r="J57" s="469">
        <v>1E-3</v>
      </c>
      <c r="K57" s="469">
        <v>1E-3</v>
      </c>
      <c r="L57" s="470">
        <v>1E-3</v>
      </c>
      <c r="M57" s="468">
        <v>1E-3</v>
      </c>
      <c r="N57" s="469">
        <v>1E-3</v>
      </c>
      <c r="O57" s="469">
        <v>1E-3</v>
      </c>
      <c r="P57" s="469">
        <v>1E-3</v>
      </c>
      <c r="Q57" s="469">
        <v>1E-3</v>
      </c>
      <c r="R57" s="469">
        <v>1E-3</v>
      </c>
      <c r="S57" s="469">
        <v>1E-3</v>
      </c>
      <c r="T57" s="469">
        <v>1E-3</v>
      </c>
      <c r="U57" s="469">
        <v>1E-3</v>
      </c>
      <c r="V57" s="469">
        <v>1E-3</v>
      </c>
      <c r="W57" s="470">
        <v>1E-3</v>
      </c>
      <c r="X57" s="468">
        <v>1.1000000000000001E-3</v>
      </c>
      <c r="Y57" s="472">
        <v>1.1000000000000001E-3</v>
      </c>
      <c r="Z57" s="469">
        <v>1E-3</v>
      </c>
      <c r="AA57" s="472">
        <v>1.1000000000000001E-3</v>
      </c>
      <c r="AB57" s="469">
        <v>1E-3</v>
      </c>
      <c r="AC57" s="469">
        <v>1E-3</v>
      </c>
      <c r="AD57" s="469">
        <v>1E-3</v>
      </c>
      <c r="AE57" s="469">
        <v>1E-3</v>
      </c>
      <c r="AF57" s="469">
        <v>1E-3</v>
      </c>
      <c r="AG57" s="469">
        <v>1E-3</v>
      </c>
      <c r="AH57" s="470">
        <v>1E-3</v>
      </c>
      <c r="AI57" s="471">
        <v>1E-3</v>
      </c>
      <c r="AJ57" s="472">
        <v>1E-3</v>
      </c>
      <c r="AK57" s="469">
        <v>1E-3</v>
      </c>
      <c r="AL57" s="472">
        <v>1E-3</v>
      </c>
      <c r="AM57" s="469">
        <v>1E-3</v>
      </c>
      <c r="AN57" s="469">
        <v>1E-3</v>
      </c>
      <c r="AO57" s="469">
        <v>1E-3</v>
      </c>
      <c r="AP57" s="469">
        <v>1E-3</v>
      </c>
      <c r="AQ57" s="469">
        <v>1E-3</v>
      </c>
      <c r="AR57" s="469">
        <v>1E-3</v>
      </c>
      <c r="AS57" s="470">
        <v>1E-3</v>
      </c>
      <c r="AT57" s="471">
        <v>6.54E-2</v>
      </c>
      <c r="AU57" s="469">
        <v>3.5999999999999997E-2</v>
      </c>
      <c r="AV57" s="469">
        <v>7.8E-2</v>
      </c>
      <c r="AW57" s="469">
        <v>6.3E-2</v>
      </c>
      <c r="AX57" s="469">
        <v>7.0000000000000007E-2</v>
      </c>
      <c r="AY57" s="469">
        <v>6.0999999999999999E-2</v>
      </c>
      <c r="AZ57" s="469">
        <v>6.5000000000000002E-2</v>
      </c>
      <c r="BA57" s="469">
        <v>7.2999999999999995E-2</v>
      </c>
      <c r="BB57" s="469">
        <v>3.6999999999999998E-2</v>
      </c>
      <c r="BC57" s="472">
        <v>6.54E-2</v>
      </c>
      <c r="BD57" s="470">
        <v>6.4000000000000001E-2</v>
      </c>
    </row>
    <row r="58" spans="1:56" ht="15" customHeight="1" x14ac:dyDescent="0.25">
      <c r="A58" s="45" t="s">
        <v>937</v>
      </c>
      <c r="B58" s="38"/>
    </row>
    <row r="59" spans="1:56" ht="99" customHeight="1" x14ac:dyDescent="0.25">
      <c r="A59" s="69"/>
      <c r="B59" s="248"/>
      <c r="C59" s="475" t="s">
        <v>938</v>
      </c>
      <c r="D59" s="267" t="s">
        <v>939</v>
      </c>
      <c r="E59" s="267" t="s">
        <v>940</v>
      </c>
      <c r="F59" s="267" t="s">
        <v>941</v>
      </c>
      <c r="G59" s="267" t="s">
        <v>942</v>
      </c>
      <c r="H59" s="267" t="s">
        <v>943</v>
      </c>
      <c r="I59" s="147" t="s">
        <v>944</v>
      </c>
      <c r="J59" s="148" t="s">
        <v>945</v>
      </c>
    </row>
    <row r="60" spans="1:56" x14ac:dyDescent="0.25">
      <c r="A60" s="69" t="s">
        <v>946</v>
      </c>
      <c r="B60" s="53"/>
      <c r="C60" s="476">
        <v>6.1520267841933202E-3</v>
      </c>
      <c r="D60" s="477">
        <v>6.1520267841933202E-3</v>
      </c>
      <c r="E60" s="477"/>
      <c r="F60" s="477"/>
      <c r="G60" s="477">
        <v>0.34536147726424365</v>
      </c>
      <c r="H60" s="477">
        <v>0.34536147726424365</v>
      </c>
      <c r="I60" s="477">
        <v>0.01</v>
      </c>
      <c r="J60" s="478">
        <v>0.01</v>
      </c>
    </row>
    <row r="61" spans="1:56" x14ac:dyDescent="0.25">
      <c r="A61" s="78" t="s">
        <v>947</v>
      </c>
      <c r="C61" s="74"/>
      <c r="D61" s="75"/>
      <c r="E61" s="75">
        <v>0.77200000000000002</v>
      </c>
      <c r="F61" s="75">
        <v>0.77200000000000002</v>
      </c>
      <c r="G61" s="75">
        <v>0.35</v>
      </c>
      <c r="H61" s="75">
        <v>0.35</v>
      </c>
      <c r="I61" s="75"/>
      <c r="J61" s="76"/>
    </row>
    <row r="62" spans="1:56" x14ac:dyDescent="0.25">
      <c r="A62" s="78" t="s">
        <v>948</v>
      </c>
      <c r="C62" s="74"/>
      <c r="D62" s="75"/>
      <c r="E62" s="75">
        <v>4.5999999999999985E-2</v>
      </c>
      <c r="F62" s="75">
        <v>4.5999999999999985E-2</v>
      </c>
      <c r="G62" s="75">
        <v>0.38</v>
      </c>
      <c r="H62" s="75">
        <v>0.38</v>
      </c>
      <c r="I62" s="75"/>
      <c r="J62" s="76"/>
    </row>
    <row r="63" spans="1:56" x14ac:dyDescent="0.25">
      <c r="A63" s="479" t="s">
        <v>949</v>
      </c>
      <c r="B63" s="359"/>
      <c r="C63" s="480"/>
      <c r="D63" s="241"/>
      <c r="E63" s="241">
        <v>0.182</v>
      </c>
      <c r="F63" s="241">
        <v>0.182</v>
      </c>
      <c r="G63" s="241">
        <v>0.32</v>
      </c>
      <c r="H63" s="241">
        <v>0.32</v>
      </c>
      <c r="I63" s="241"/>
      <c r="J63" s="481"/>
    </row>
    <row r="64" spans="1:56" x14ac:dyDescent="0.25">
      <c r="A64" s="78" t="s">
        <v>950</v>
      </c>
      <c r="C64" s="74">
        <v>0.31923762316089033</v>
      </c>
      <c r="D64" s="75">
        <v>0.31923762316089033</v>
      </c>
      <c r="E64" s="75"/>
      <c r="F64" s="75"/>
      <c r="G64" s="75">
        <v>0.50109866552333993</v>
      </c>
      <c r="H64" s="75">
        <v>0.50109866552333993</v>
      </c>
      <c r="I64" s="75">
        <v>0.313</v>
      </c>
      <c r="J64" s="76">
        <v>0.313</v>
      </c>
    </row>
    <row r="65" spans="1:15" x14ac:dyDescent="0.25">
      <c r="A65" s="78" t="s">
        <v>947</v>
      </c>
      <c r="C65" s="74"/>
      <c r="D65" s="75"/>
      <c r="E65" s="75">
        <v>8.7999999999999995E-2</v>
      </c>
      <c r="F65" s="75">
        <v>8.7999999999999995E-2</v>
      </c>
      <c r="G65" s="75">
        <v>0.34</v>
      </c>
      <c r="H65" s="75">
        <v>0.34</v>
      </c>
      <c r="I65" s="75"/>
      <c r="J65" s="76"/>
    </row>
    <row r="66" spans="1:15" x14ac:dyDescent="0.25">
      <c r="A66" s="78" t="s">
        <v>951</v>
      </c>
      <c r="C66" s="74"/>
      <c r="D66" s="75"/>
      <c r="E66" s="75">
        <v>6.0999999999999999E-2</v>
      </c>
      <c r="F66" s="75">
        <v>6.0999999999999999E-2</v>
      </c>
      <c r="G66" s="75">
        <v>0.34</v>
      </c>
      <c r="H66" s="75">
        <v>0.34</v>
      </c>
      <c r="I66" s="75"/>
      <c r="J66" s="76"/>
    </row>
    <row r="67" spans="1:15" x14ac:dyDescent="0.25">
      <c r="A67" s="78" t="s">
        <v>952</v>
      </c>
      <c r="C67" s="74"/>
      <c r="D67" s="75"/>
      <c r="E67" s="75">
        <v>0.84199999999999997</v>
      </c>
      <c r="F67" s="75">
        <v>0.84199999999999997</v>
      </c>
      <c r="G67" s="75">
        <v>0.55000000000000004</v>
      </c>
      <c r="H67" s="75">
        <v>0.55000000000000004</v>
      </c>
      <c r="I67" s="75"/>
      <c r="J67" s="76"/>
    </row>
    <row r="68" spans="1:15" x14ac:dyDescent="0.25">
      <c r="A68" s="78" t="s">
        <v>948</v>
      </c>
      <c r="C68" s="74"/>
      <c r="D68" s="75"/>
      <c r="E68" s="75">
        <v>9.000000000000008E-3</v>
      </c>
      <c r="F68" s="75">
        <v>9.000000000000008E-3</v>
      </c>
      <c r="G68" s="75">
        <v>0.34</v>
      </c>
      <c r="H68" s="75">
        <v>0.34</v>
      </c>
      <c r="I68" s="75"/>
      <c r="J68" s="76"/>
    </row>
    <row r="69" spans="1:15" x14ac:dyDescent="0.25">
      <c r="A69" s="69" t="s">
        <v>953</v>
      </c>
      <c r="B69" s="53"/>
      <c r="C69" s="476">
        <v>0.34302047144899694</v>
      </c>
      <c r="D69" s="477">
        <v>0.34302047144899694</v>
      </c>
      <c r="E69" s="477"/>
      <c r="F69" s="477"/>
      <c r="G69" s="477">
        <v>0.3603603603603604</v>
      </c>
      <c r="H69" s="477">
        <v>0.3603603603603604</v>
      </c>
      <c r="I69" s="477">
        <v>0.38</v>
      </c>
      <c r="J69" s="478">
        <v>0.38</v>
      </c>
      <c r="K69" s="482" t="s">
        <v>954</v>
      </c>
      <c r="L69" s="53"/>
      <c r="M69" s="70"/>
    </row>
    <row r="70" spans="1:15" x14ac:dyDescent="0.25">
      <c r="A70" s="225" t="s">
        <v>947</v>
      </c>
      <c r="C70" s="74"/>
      <c r="D70" s="75"/>
      <c r="E70" s="75">
        <v>0.99</v>
      </c>
      <c r="F70" s="75">
        <v>0.99</v>
      </c>
      <c r="G70" s="75">
        <v>0.36</v>
      </c>
      <c r="H70" s="75">
        <v>0.36</v>
      </c>
      <c r="I70" s="75"/>
      <c r="J70" s="76"/>
      <c r="K70" s="483" t="s">
        <v>729</v>
      </c>
      <c r="M70" s="484">
        <v>0.503</v>
      </c>
    </row>
    <row r="71" spans="1:15" x14ac:dyDescent="0.25">
      <c r="A71" s="479" t="s">
        <v>955</v>
      </c>
      <c r="B71" s="359"/>
      <c r="C71" s="480"/>
      <c r="D71" s="241"/>
      <c r="E71" s="241">
        <v>0.01</v>
      </c>
      <c r="F71" s="241">
        <v>0.01</v>
      </c>
      <c r="G71" s="241">
        <v>0.4</v>
      </c>
      <c r="H71" s="241">
        <v>0.4</v>
      </c>
      <c r="I71" s="241"/>
      <c r="J71" s="481"/>
      <c r="K71" s="483" t="s">
        <v>730</v>
      </c>
      <c r="M71" s="484">
        <v>0.40200000000000002</v>
      </c>
    </row>
    <row r="72" spans="1:15" x14ac:dyDescent="0.25">
      <c r="A72" s="143" t="s">
        <v>956</v>
      </c>
      <c r="B72" s="38"/>
      <c r="C72" s="74">
        <v>1.5730768705899442E-3</v>
      </c>
      <c r="D72" s="75">
        <v>1.5730768705899442E-3</v>
      </c>
      <c r="E72" s="75"/>
      <c r="F72" s="75"/>
      <c r="G72" s="75">
        <v>0.22099447513812154</v>
      </c>
      <c r="H72" s="75">
        <v>0.22099447513812154</v>
      </c>
      <c r="I72" s="477">
        <v>0.22900000000000001</v>
      </c>
      <c r="J72" s="76">
        <v>0.22900000000000001</v>
      </c>
      <c r="K72" s="483" t="s">
        <v>731</v>
      </c>
      <c r="M72" s="484">
        <v>4.3999999999999997E-2</v>
      </c>
    </row>
    <row r="73" spans="1:15" x14ac:dyDescent="0.25">
      <c r="A73" s="143" t="s">
        <v>947</v>
      </c>
      <c r="B73" s="38"/>
      <c r="C73" s="74"/>
      <c r="D73" s="75"/>
      <c r="E73" s="75">
        <v>0.99</v>
      </c>
      <c r="F73" s="75">
        <v>0.99</v>
      </c>
      <c r="G73" s="75">
        <v>0.22</v>
      </c>
      <c r="H73" s="75">
        <v>0.22</v>
      </c>
      <c r="I73" s="75"/>
      <c r="J73" s="76"/>
      <c r="K73" s="483" t="s">
        <v>732</v>
      </c>
      <c r="M73" s="484">
        <v>4.5999999999999999E-2</v>
      </c>
      <c r="O73" s="38"/>
    </row>
    <row r="74" spans="1:15" x14ac:dyDescent="0.25">
      <c r="A74" s="143" t="s">
        <v>955</v>
      </c>
      <c r="B74" s="38"/>
      <c r="C74" s="74"/>
      <c r="D74" s="75"/>
      <c r="E74" s="75">
        <v>1.0000000000000009E-2</v>
      </c>
      <c r="F74" s="75">
        <v>1.0000000000000009E-2</v>
      </c>
      <c r="G74" s="75">
        <v>0.4</v>
      </c>
      <c r="H74" s="75">
        <v>0.4</v>
      </c>
      <c r="I74" s="75"/>
      <c r="J74" s="76"/>
      <c r="K74" s="483" t="s">
        <v>733</v>
      </c>
      <c r="M74" s="484">
        <v>2E-3</v>
      </c>
      <c r="O74" s="38"/>
    </row>
    <row r="75" spans="1:15" x14ac:dyDescent="0.25">
      <c r="A75" s="69" t="s">
        <v>957</v>
      </c>
      <c r="B75" s="53"/>
      <c r="C75" s="476">
        <v>0.20376467891029293</v>
      </c>
      <c r="D75" s="477">
        <v>0.20376467891029293</v>
      </c>
      <c r="E75" s="477"/>
      <c r="F75" s="477"/>
      <c r="G75" s="477">
        <v>1</v>
      </c>
      <c r="H75" s="477">
        <v>1</v>
      </c>
      <c r="I75" s="477">
        <v>1.2999999999999999E-2</v>
      </c>
      <c r="J75" s="478">
        <v>1.2999999999999999E-2</v>
      </c>
      <c r="K75" s="483" t="s">
        <v>31</v>
      </c>
      <c r="M75" s="484">
        <v>3.0000000000000001E-3</v>
      </c>
    </row>
    <row r="76" spans="1:15" x14ac:dyDescent="0.25">
      <c r="A76" s="69" t="s">
        <v>958</v>
      </c>
      <c r="B76" s="70"/>
      <c r="C76" s="477">
        <v>0.12625212282503662</v>
      </c>
      <c r="D76" s="477">
        <v>0.12625212282503662</v>
      </c>
      <c r="E76" s="477"/>
      <c r="F76" s="477"/>
      <c r="G76" s="477">
        <v>1</v>
      </c>
      <c r="H76" s="477">
        <v>1</v>
      </c>
      <c r="I76" s="477"/>
      <c r="J76" s="485"/>
      <c r="K76" s="486" t="s">
        <v>734</v>
      </c>
      <c r="L76" s="359"/>
      <c r="M76" s="487">
        <v>1E-4</v>
      </c>
    </row>
    <row r="77" spans="1:15" x14ac:dyDescent="0.25">
      <c r="A77" s="225" t="s">
        <v>959</v>
      </c>
      <c r="B77" s="355"/>
      <c r="C77" s="75"/>
      <c r="D77" s="75"/>
      <c r="E77" s="75">
        <v>0.50275938303850898</v>
      </c>
      <c r="F77" s="75">
        <v>0.50275938303850898</v>
      </c>
      <c r="G77" s="75"/>
      <c r="H77" s="75"/>
      <c r="I77" s="75"/>
      <c r="J77" s="488"/>
    </row>
    <row r="78" spans="1:15" x14ac:dyDescent="0.25">
      <c r="A78" s="225" t="s">
        <v>960</v>
      </c>
      <c r="B78" s="355"/>
      <c r="C78" s="75"/>
      <c r="D78" s="75"/>
      <c r="E78" s="75">
        <v>3.3739927391151649E-2</v>
      </c>
      <c r="F78" s="75">
        <v>3.3739927391151649E-2</v>
      </c>
      <c r="G78" s="75"/>
      <c r="H78" s="75"/>
      <c r="I78" s="75"/>
      <c r="J78" s="488"/>
    </row>
    <row r="79" spans="1:15" x14ac:dyDescent="0.25">
      <c r="A79" s="225" t="s">
        <v>961</v>
      </c>
      <c r="B79" s="355"/>
      <c r="C79" s="75"/>
      <c r="D79" s="75"/>
      <c r="E79" s="75">
        <v>0.37944739322769627</v>
      </c>
      <c r="F79" s="75">
        <v>0.37944739322769627</v>
      </c>
      <c r="G79" s="75"/>
      <c r="H79" s="75"/>
      <c r="I79" s="75"/>
      <c r="J79" s="488"/>
    </row>
    <row r="80" spans="1:15" x14ac:dyDescent="0.25">
      <c r="A80" s="225" t="s">
        <v>962</v>
      </c>
      <c r="B80" s="355"/>
      <c r="C80" s="75"/>
      <c r="D80" s="75"/>
      <c r="E80" s="75">
        <v>4.4773168148820749E-2</v>
      </c>
      <c r="F80" s="75">
        <v>4.4773168148820749E-2</v>
      </c>
      <c r="G80" s="75"/>
      <c r="H80" s="75"/>
      <c r="I80" s="75"/>
      <c r="J80" s="488"/>
    </row>
    <row r="81" spans="1:52" x14ac:dyDescent="0.25">
      <c r="A81" s="489" t="s">
        <v>963</v>
      </c>
      <c r="B81" s="360"/>
      <c r="C81" s="241"/>
      <c r="D81" s="241"/>
      <c r="E81" s="241">
        <v>3.9280128193822428E-2</v>
      </c>
      <c r="F81" s="241">
        <v>3.9280128193822428E-2</v>
      </c>
      <c r="G81" s="241"/>
      <c r="H81" s="241"/>
      <c r="I81" s="241"/>
      <c r="J81" s="490"/>
    </row>
    <row r="82" spans="1:52" ht="11.25" customHeight="1" x14ac:dyDescent="0.25"/>
    <row r="83" spans="1:52" x14ac:dyDescent="0.25">
      <c r="A83" s="6" t="s">
        <v>964</v>
      </c>
      <c r="D83" s="72">
        <v>6.5000000000000002E-2</v>
      </c>
    </row>
    <row r="85" spans="1:52" x14ac:dyDescent="0.25">
      <c r="A85" s="6" t="s">
        <v>965</v>
      </c>
    </row>
    <row r="86" spans="1:52" ht="25.5" customHeight="1" x14ac:dyDescent="0.25">
      <c r="A86" s="7"/>
      <c r="B86" s="634" t="s">
        <v>966</v>
      </c>
      <c r="C86" s="635"/>
      <c r="D86" s="635"/>
      <c r="E86" s="635"/>
      <c r="F86" s="635"/>
      <c r="G86" s="635"/>
      <c r="H86" s="635"/>
      <c r="I86" s="636"/>
      <c r="J86" s="634" t="s">
        <v>966</v>
      </c>
      <c r="K86" s="635"/>
      <c r="L86" s="635"/>
      <c r="M86" s="635"/>
      <c r="N86" s="635"/>
      <c r="O86" s="635"/>
      <c r="P86" s="635"/>
      <c r="Q86" s="636"/>
      <c r="R86" s="634" t="s">
        <v>967</v>
      </c>
      <c r="S86" s="635"/>
      <c r="T86" s="635"/>
      <c r="U86" s="635"/>
      <c r="V86" s="635"/>
      <c r="W86" s="635"/>
      <c r="X86" s="635"/>
      <c r="Y86" s="635"/>
      <c r="Z86" s="635"/>
      <c r="AA86" s="635"/>
      <c r="AB86" s="635"/>
      <c r="AC86" s="635"/>
      <c r="AD86" s="635"/>
      <c r="AE86" s="635"/>
      <c r="AF86" s="635"/>
      <c r="AG86" s="635"/>
      <c r="AH86" s="635"/>
      <c r="AI86" s="635"/>
      <c r="AJ86" s="636"/>
      <c r="AK86" s="630" t="s">
        <v>968</v>
      </c>
      <c r="AL86" s="633"/>
      <c r="AM86" s="633"/>
      <c r="AN86" s="631"/>
      <c r="AO86" s="630" t="s">
        <v>969</v>
      </c>
      <c r="AP86" s="633"/>
      <c r="AQ86" s="633"/>
      <c r="AR86" s="631"/>
      <c r="AS86" s="630" t="s">
        <v>966</v>
      </c>
      <c r="AT86" s="633"/>
      <c r="AU86" s="633"/>
      <c r="AV86" s="631"/>
      <c r="AW86" s="630" t="s">
        <v>970</v>
      </c>
      <c r="AX86" s="633"/>
      <c r="AY86" s="633"/>
      <c r="AZ86" s="631"/>
    </row>
    <row r="87" spans="1:52" ht="12.75" customHeight="1" x14ac:dyDescent="0.25">
      <c r="A87" s="13"/>
      <c r="B87" s="634" t="s">
        <v>971</v>
      </c>
      <c r="C87" s="635"/>
      <c r="D87" s="635"/>
      <c r="E87" s="635"/>
      <c r="F87" s="635"/>
      <c r="G87" s="635"/>
      <c r="H87" s="635"/>
      <c r="I87" s="636"/>
      <c r="J87" s="634" t="s">
        <v>972</v>
      </c>
      <c r="K87" s="635"/>
      <c r="L87" s="635"/>
      <c r="M87" s="635"/>
      <c r="N87" s="635"/>
      <c r="O87" s="635"/>
      <c r="P87" s="635"/>
      <c r="Q87" s="636"/>
      <c r="R87" s="634" t="s">
        <v>973</v>
      </c>
      <c r="S87" s="635"/>
      <c r="T87" s="635"/>
      <c r="U87" s="635"/>
      <c r="V87" s="635"/>
      <c r="W87" s="635"/>
      <c r="X87" s="635"/>
      <c r="Y87" s="635"/>
      <c r="Z87" s="635"/>
      <c r="AA87" s="635"/>
      <c r="AB87" s="635"/>
      <c r="AC87" s="635"/>
      <c r="AD87" s="635"/>
      <c r="AE87" s="635"/>
      <c r="AF87" s="635"/>
      <c r="AG87" s="635"/>
      <c r="AH87" s="635"/>
      <c r="AI87" s="635"/>
      <c r="AJ87" s="636"/>
      <c r="AK87" s="630" t="s">
        <v>973</v>
      </c>
      <c r="AL87" s="633"/>
      <c r="AM87" s="633"/>
      <c r="AN87" s="631"/>
      <c r="AO87" s="630" t="s">
        <v>973</v>
      </c>
      <c r="AP87" s="633"/>
      <c r="AQ87" s="633"/>
      <c r="AR87" s="631"/>
      <c r="AS87" s="634" t="s">
        <v>974</v>
      </c>
      <c r="AT87" s="636"/>
      <c r="AU87" s="634" t="s">
        <v>975</v>
      </c>
      <c r="AV87" s="636"/>
      <c r="AW87" s="634" t="s">
        <v>974</v>
      </c>
      <c r="AX87" s="636"/>
      <c r="AY87" s="634" t="s">
        <v>975</v>
      </c>
      <c r="AZ87" s="636"/>
    </row>
    <row r="88" spans="1:52" ht="64.5" x14ac:dyDescent="0.25">
      <c r="A88" s="213"/>
      <c r="B88" s="491" t="s">
        <v>976</v>
      </c>
      <c r="C88" s="491" t="s">
        <v>977</v>
      </c>
      <c r="D88" s="491" t="s">
        <v>978</v>
      </c>
      <c r="E88" s="182" t="s">
        <v>979</v>
      </c>
      <c r="F88" s="182" t="s">
        <v>980</v>
      </c>
      <c r="G88" s="182" t="s">
        <v>981</v>
      </c>
      <c r="H88" s="182" t="s">
        <v>982</v>
      </c>
      <c r="I88" s="182" t="s">
        <v>983</v>
      </c>
      <c r="J88" s="492" t="s">
        <v>976</v>
      </c>
      <c r="K88" s="491" t="s">
        <v>977</v>
      </c>
      <c r="L88" s="491" t="s">
        <v>978</v>
      </c>
      <c r="M88" s="182" t="s">
        <v>979</v>
      </c>
      <c r="N88" s="182" t="s">
        <v>980</v>
      </c>
      <c r="O88" s="182" t="s">
        <v>981</v>
      </c>
      <c r="P88" s="182" t="s">
        <v>982</v>
      </c>
      <c r="Q88" s="183" t="s">
        <v>983</v>
      </c>
      <c r="R88" s="182" t="s">
        <v>984</v>
      </c>
      <c r="S88" s="182" t="s">
        <v>985</v>
      </c>
      <c r="T88" s="182" t="s">
        <v>986</v>
      </c>
      <c r="U88" s="182" t="s">
        <v>987</v>
      </c>
      <c r="V88" s="182" t="s">
        <v>988</v>
      </c>
      <c r="W88" s="182" t="s">
        <v>989</v>
      </c>
      <c r="X88" s="182" t="s">
        <v>990</v>
      </c>
      <c r="Y88" s="182" t="s">
        <v>991</v>
      </c>
      <c r="Z88" s="182" t="s">
        <v>992</v>
      </c>
      <c r="AA88" s="182" t="s">
        <v>993</v>
      </c>
      <c r="AB88" s="182" t="s">
        <v>994</v>
      </c>
      <c r="AC88" s="182" t="s">
        <v>995</v>
      </c>
      <c r="AD88" s="182" t="s">
        <v>996</v>
      </c>
      <c r="AE88" s="182" t="s">
        <v>997</v>
      </c>
      <c r="AF88" s="182" t="s">
        <v>998</v>
      </c>
      <c r="AG88" s="182" t="s">
        <v>999</v>
      </c>
      <c r="AH88" s="182" t="s">
        <v>1000</v>
      </c>
      <c r="AI88" s="182" t="s">
        <v>1001</v>
      </c>
      <c r="AJ88" s="182" t="s">
        <v>1002</v>
      </c>
      <c r="AK88" s="492" t="s">
        <v>976</v>
      </c>
      <c r="AL88" s="491" t="s">
        <v>977</v>
      </c>
      <c r="AM88" s="491" t="s">
        <v>978</v>
      </c>
      <c r="AN88" s="183" t="s">
        <v>1003</v>
      </c>
      <c r="AO88" s="182" t="s">
        <v>976</v>
      </c>
      <c r="AP88" s="182" t="s">
        <v>977</v>
      </c>
      <c r="AQ88" s="182" t="s">
        <v>978</v>
      </c>
      <c r="AR88" s="182" t="s">
        <v>1003</v>
      </c>
      <c r="AS88" s="181" t="s">
        <v>187</v>
      </c>
      <c r="AT88" s="183" t="s">
        <v>1004</v>
      </c>
      <c r="AU88" s="182" t="s">
        <v>187</v>
      </c>
      <c r="AV88" s="183" t="s">
        <v>1004</v>
      </c>
      <c r="AW88" s="492" t="s">
        <v>187</v>
      </c>
      <c r="AX88" s="493" t="s">
        <v>1004</v>
      </c>
      <c r="AY88" s="491" t="s">
        <v>187</v>
      </c>
      <c r="AZ88" s="493" t="s">
        <v>1004</v>
      </c>
    </row>
    <row r="89" spans="1:52" x14ac:dyDescent="0.25">
      <c r="A89" s="13" t="s">
        <v>66</v>
      </c>
      <c r="B89" s="42">
        <v>1.7060190678477933E-2</v>
      </c>
      <c r="C89" s="42">
        <v>1.6325651882849786E-2</v>
      </c>
      <c r="D89" s="42">
        <v>1.4038574356040013E-2</v>
      </c>
      <c r="E89" s="494">
        <v>0.12273716394479724</v>
      </c>
      <c r="F89" s="494">
        <v>0.12273716394479724</v>
      </c>
      <c r="G89" s="494">
        <v>0.12273716394479724</v>
      </c>
      <c r="H89" s="494">
        <v>0.12273716394479724</v>
      </c>
      <c r="I89" s="494">
        <v>0.12273716394479724</v>
      </c>
      <c r="J89" s="102">
        <v>1.7060190678477933E-2</v>
      </c>
      <c r="K89" s="42">
        <v>1.6325651882849786E-2</v>
      </c>
      <c r="L89" s="42">
        <v>1.4038574356040013E-2</v>
      </c>
      <c r="M89" s="494">
        <v>0.12273716394479724</v>
      </c>
      <c r="N89" s="494">
        <v>0.12273716394479724</v>
      </c>
      <c r="O89" s="494">
        <v>0.12273716394479724</v>
      </c>
      <c r="P89" s="494">
        <v>0.12273716394479724</v>
      </c>
      <c r="Q89" s="495">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496">
        <v>7.8315961686221697E-3</v>
      </c>
      <c r="AX89" s="33">
        <v>2.5982229088114114E-3</v>
      </c>
      <c r="AY89" s="41">
        <v>7.8315961686221697E-3</v>
      </c>
      <c r="AZ89" s="33">
        <v>2.5982229088114114E-3</v>
      </c>
    </row>
    <row r="90" spans="1:52" x14ac:dyDescent="0.25">
      <c r="A90" s="13" t="s">
        <v>67</v>
      </c>
      <c r="B90" s="42">
        <v>0.39639483108274209</v>
      </c>
      <c r="C90" s="42">
        <v>0.18457098691659884</v>
      </c>
      <c r="D90" s="42">
        <v>0.11670420101457191</v>
      </c>
      <c r="E90" s="494">
        <v>4.328911311688719</v>
      </c>
      <c r="F90" s="494">
        <v>4.328911311688719</v>
      </c>
      <c r="G90" s="494">
        <v>4.328911311688719</v>
      </c>
      <c r="H90" s="494">
        <v>4.328911311688719</v>
      </c>
      <c r="I90" s="494">
        <v>4.328911311688719</v>
      </c>
      <c r="J90" s="102">
        <v>0.39639483108274209</v>
      </c>
      <c r="K90" s="42">
        <v>0.18457098691659884</v>
      </c>
      <c r="L90" s="42">
        <v>0.11670420101457191</v>
      </c>
      <c r="M90" s="494">
        <v>4.328911311688719</v>
      </c>
      <c r="N90" s="494">
        <v>4.328911311688719</v>
      </c>
      <c r="O90" s="494">
        <v>4.328911311688719</v>
      </c>
      <c r="P90" s="494">
        <v>4.328911311688719</v>
      </c>
      <c r="Q90" s="495">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496">
        <v>8.2982755397970745E-2</v>
      </c>
      <c r="AX90" s="33">
        <v>2.639638065749329E-2</v>
      </c>
      <c r="AY90" s="41">
        <v>8.2982755397970745E-2</v>
      </c>
      <c r="AZ90" s="33">
        <v>2.639638065749329E-2</v>
      </c>
    </row>
    <row r="91" spans="1:52" x14ac:dyDescent="0.25">
      <c r="A91" s="13" t="s">
        <v>68</v>
      </c>
      <c r="B91" s="42">
        <v>4.618251936084568</v>
      </c>
      <c r="C91" s="42">
        <v>0.21797310672261985</v>
      </c>
      <c r="D91" s="42">
        <v>1.0898168850492607</v>
      </c>
      <c r="E91" s="494">
        <v>1.587757813496961</v>
      </c>
      <c r="F91" s="494">
        <v>1.587757813496961</v>
      </c>
      <c r="G91" s="494">
        <v>1.587757813496961</v>
      </c>
      <c r="H91" s="494">
        <v>1.587757813496961</v>
      </c>
      <c r="I91" s="494">
        <v>1.587757813496961</v>
      </c>
      <c r="J91" s="102">
        <v>4.618251936084568</v>
      </c>
      <c r="K91" s="42">
        <v>0.21797310672261985</v>
      </c>
      <c r="L91" s="42">
        <v>1.0898168850492607</v>
      </c>
      <c r="M91" s="494">
        <v>1.587757813496961</v>
      </c>
      <c r="N91" s="494">
        <v>1.587757813496961</v>
      </c>
      <c r="O91" s="494">
        <v>1.587757813496961</v>
      </c>
      <c r="P91" s="494">
        <v>1.587757813496961</v>
      </c>
      <c r="Q91" s="495">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496">
        <v>0.21604183271146374</v>
      </c>
      <c r="AX91" s="33">
        <v>6.8359578361191026E-2</v>
      </c>
      <c r="AY91" s="41">
        <v>0.21604183271146374</v>
      </c>
      <c r="AZ91" s="33">
        <v>6.8359578361191026E-2</v>
      </c>
    </row>
    <row r="92" spans="1:52" x14ac:dyDescent="0.25">
      <c r="A92" s="13" t="s">
        <v>69</v>
      </c>
      <c r="B92" s="42">
        <v>0.20370212859924924</v>
      </c>
      <c r="C92" s="42">
        <v>6.630510861322908E-3</v>
      </c>
      <c r="D92" s="42">
        <v>0.29210926606397192</v>
      </c>
      <c r="E92" s="494">
        <v>0.56278103762712706</v>
      </c>
      <c r="F92" s="494">
        <v>0.56278103762712706</v>
      </c>
      <c r="G92" s="494">
        <v>0.56278103762712706</v>
      </c>
      <c r="H92" s="494">
        <v>0.56278103762712706</v>
      </c>
      <c r="I92" s="494">
        <v>0.56278103762712706</v>
      </c>
      <c r="J92" s="102">
        <v>0.20370212859924924</v>
      </c>
      <c r="K92" s="42">
        <v>6.630510861322908E-3</v>
      </c>
      <c r="L92" s="42">
        <v>0.29210926606397192</v>
      </c>
      <c r="M92" s="494">
        <v>0.56278103762712706</v>
      </c>
      <c r="N92" s="494">
        <v>0.56278103762712706</v>
      </c>
      <c r="O92" s="494">
        <v>0.56278103762712706</v>
      </c>
      <c r="P92" s="494">
        <v>0.56278103762712706</v>
      </c>
      <c r="Q92" s="495">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496">
        <v>3.428797701600985E-2</v>
      </c>
      <c r="AX92" s="33">
        <v>1.1942957645465314E-2</v>
      </c>
      <c r="AY92" s="41">
        <v>3.428797701600985E-2</v>
      </c>
      <c r="AZ92" s="33">
        <v>1.1942957645465314E-2</v>
      </c>
    </row>
    <row r="93" spans="1:52" s="38" customFormat="1" x14ac:dyDescent="0.25">
      <c r="A93" s="253" t="s">
        <v>70</v>
      </c>
      <c r="B93" s="42">
        <v>0.13662388132400904</v>
      </c>
      <c r="C93" s="42">
        <v>6.630510861322908E-3</v>
      </c>
      <c r="D93" s="42">
        <v>0.19653859082436254</v>
      </c>
      <c r="E93" s="494">
        <v>0.50445501345619315</v>
      </c>
      <c r="F93" s="494">
        <v>0.50445501345619315</v>
      </c>
      <c r="G93" s="494">
        <v>0.50445501345619315</v>
      </c>
      <c r="H93" s="494">
        <v>0.50445501345619315</v>
      </c>
      <c r="I93" s="494">
        <v>0.50445501345619315</v>
      </c>
      <c r="J93" s="102">
        <v>0.13662388132400904</v>
      </c>
      <c r="K93" s="42">
        <v>6.630510861322908E-3</v>
      </c>
      <c r="L93" s="42">
        <v>0.19653859082436254</v>
      </c>
      <c r="M93" s="494">
        <v>0.50445501345619315</v>
      </c>
      <c r="N93" s="494">
        <v>0.50445501345619315</v>
      </c>
      <c r="O93" s="494">
        <v>0.50445501345619315</v>
      </c>
      <c r="P93" s="494">
        <v>0.50445501345619315</v>
      </c>
      <c r="Q93" s="495">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71</v>
      </c>
      <c r="B94" s="42">
        <v>6.1933125432676341</v>
      </c>
      <c r="C94" s="42">
        <v>1.8287494720546998E-3</v>
      </c>
      <c r="D94" s="42">
        <v>3.0537618458776379</v>
      </c>
      <c r="E94" s="494">
        <v>0.90977388910144763</v>
      </c>
      <c r="F94" s="494">
        <v>0.35173278414478965</v>
      </c>
      <c r="G94" s="494">
        <v>2.1329780129115359</v>
      </c>
      <c r="H94" s="494">
        <v>1.4607617047692232</v>
      </c>
      <c r="I94" s="494">
        <v>0.64812904374369307</v>
      </c>
      <c r="J94" s="102">
        <v>6.1933125432676341</v>
      </c>
      <c r="K94" s="42">
        <v>1.8287494720546998E-3</v>
      </c>
      <c r="L94" s="42">
        <v>3.0537618458776379</v>
      </c>
      <c r="M94" s="494">
        <v>0.90977388910144763</v>
      </c>
      <c r="N94" s="494">
        <v>0.35173278414478965</v>
      </c>
      <c r="O94" s="494">
        <v>2.1329780129115359</v>
      </c>
      <c r="P94" s="494">
        <v>1.4607617047692232</v>
      </c>
      <c r="Q94" s="495">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496">
        <v>0.82760457831144407</v>
      </c>
      <c r="AX94" s="33">
        <v>0.30740960886034319</v>
      </c>
      <c r="AY94" s="41">
        <v>0.82760457831144407</v>
      </c>
      <c r="AZ94" s="33">
        <v>0.30740960886034319</v>
      </c>
    </row>
    <row r="95" spans="1:52" x14ac:dyDescent="0.25">
      <c r="A95" s="13" t="s">
        <v>72</v>
      </c>
      <c r="B95" s="42">
        <v>2.5861757333301781E-2</v>
      </c>
      <c r="C95" s="42">
        <v>7.2465878528970478E-4</v>
      </c>
      <c r="D95" s="42">
        <v>8.4511594054475867E-3</v>
      </c>
      <c r="E95" s="494">
        <v>6.9614791856954655E-2</v>
      </c>
      <c r="F95" s="494">
        <v>6.9614791856954655E-2</v>
      </c>
      <c r="G95" s="494">
        <v>6.9614791856954655E-2</v>
      </c>
      <c r="H95" s="494">
        <v>6.9614791856954655E-2</v>
      </c>
      <c r="I95" s="494">
        <v>6.9614791856954655E-2</v>
      </c>
      <c r="J95" s="102">
        <v>2.5861757333301781E-2</v>
      </c>
      <c r="K95" s="42">
        <v>7.2465878528970478E-4</v>
      </c>
      <c r="L95" s="42">
        <v>8.4511594054475867E-3</v>
      </c>
      <c r="M95" s="494">
        <v>6.9614791856954655E-2</v>
      </c>
      <c r="N95" s="494">
        <v>6.9614791856954655E-2</v>
      </c>
      <c r="O95" s="494">
        <v>6.9614791856954655E-2</v>
      </c>
      <c r="P95" s="494">
        <v>6.9614791856954655E-2</v>
      </c>
      <c r="Q95" s="495">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496">
        <v>1.3555345034220879E-3</v>
      </c>
      <c r="AX95" s="33">
        <v>4.468305221174349E-4</v>
      </c>
      <c r="AY95" s="41">
        <v>1.3555345034220879E-3</v>
      </c>
      <c r="AZ95" s="33">
        <v>4.468305221174349E-4</v>
      </c>
    </row>
    <row r="96" spans="1:52" x14ac:dyDescent="0.25">
      <c r="A96" s="13" t="s">
        <v>73</v>
      </c>
      <c r="B96" s="42">
        <v>1.1697739662494388E-2</v>
      </c>
      <c r="C96" s="42">
        <v>3.5644469410972424E-3</v>
      </c>
      <c r="D96" s="42">
        <v>1.591962585677336E-2</v>
      </c>
      <c r="E96" s="494">
        <v>0.16445233438671894</v>
      </c>
      <c r="F96" s="494">
        <v>0.16445233438671894</v>
      </c>
      <c r="G96" s="494">
        <v>0.16445233438671894</v>
      </c>
      <c r="H96" s="494">
        <v>0.16445233438671894</v>
      </c>
      <c r="I96" s="494">
        <v>0.16445233438671894</v>
      </c>
      <c r="J96" s="102">
        <v>1.1697739662494388E-2</v>
      </c>
      <c r="K96" s="42">
        <v>3.5644469410972424E-3</v>
      </c>
      <c r="L96" s="42">
        <v>1.591962585677336E-2</v>
      </c>
      <c r="M96" s="494">
        <v>0.16445233438671894</v>
      </c>
      <c r="N96" s="494">
        <v>0.16445233438671894</v>
      </c>
      <c r="O96" s="494">
        <v>0.16445233438671894</v>
      </c>
      <c r="P96" s="494">
        <v>0.16445233438671894</v>
      </c>
      <c r="Q96" s="495">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496">
        <v>3.335798634425644E-3</v>
      </c>
      <c r="AX96" s="33">
        <v>1.0972015728604549E-3</v>
      </c>
      <c r="AY96" s="41">
        <v>3.335798634425644E-3</v>
      </c>
      <c r="AZ96" s="33">
        <v>1.0972015728604549E-3</v>
      </c>
    </row>
    <row r="97" spans="1:57" x14ac:dyDescent="0.25">
      <c r="A97" s="13" t="s">
        <v>74</v>
      </c>
      <c r="B97" s="42">
        <v>3.1560419909652498E-2</v>
      </c>
      <c r="C97" s="42">
        <v>4.2985993625627286E-2</v>
      </c>
      <c r="D97" s="42">
        <v>1.0017194824330864E-2</v>
      </c>
      <c r="E97" s="494">
        <v>0.15180055161056774</v>
      </c>
      <c r="F97" s="494">
        <v>0.15180055161056774</v>
      </c>
      <c r="G97" s="494">
        <v>0.15180055161056774</v>
      </c>
      <c r="H97" s="494">
        <v>0.15180055161056774</v>
      </c>
      <c r="I97" s="494">
        <v>0.15180055161056774</v>
      </c>
      <c r="J97" s="102">
        <v>3.1560419909652498E-2</v>
      </c>
      <c r="K97" s="42">
        <v>4.2985993625627286E-2</v>
      </c>
      <c r="L97" s="42">
        <v>1.0017194824330864E-2</v>
      </c>
      <c r="M97" s="494">
        <v>0.15180055161056774</v>
      </c>
      <c r="N97" s="494">
        <v>0.15180055161056774</v>
      </c>
      <c r="O97" s="494">
        <v>0.15180055161056774</v>
      </c>
      <c r="P97" s="494">
        <v>0.15180055161056774</v>
      </c>
      <c r="Q97" s="495">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496">
        <v>6.8227682490055522E-3</v>
      </c>
      <c r="AX97" s="33"/>
      <c r="AY97" s="41">
        <v>6.8227682490055522E-3</v>
      </c>
      <c r="AZ97" s="33"/>
    </row>
    <row r="98" spans="1:57" x14ac:dyDescent="0.25">
      <c r="A98" s="13" t="s">
        <v>75</v>
      </c>
      <c r="B98" s="42">
        <v>6.2197662385731498E-3</v>
      </c>
      <c r="C98" s="42">
        <v>1.3564425343132714E-3</v>
      </c>
      <c r="D98" s="42">
        <v>1.5016920668228136E-2</v>
      </c>
      <c r="E98" s="494">
        <v>9.4709109475105038E-2</v>
      </c>
      <c r="F98" s="494">
        <v>9.4709109475105038E-2</v>
      </c>
      <c r="G98" s="494">
        <v>9.4709109475105038E-2</v>
      </c>
      <c r="H98" s="494">
        <v>9.4709109475105038E-2</v>
      </c>
      <c r="I98" s="494">
        <v>9.4709109475105038E-2</v>
      </c>
      <c r="J98" s="102">
        <v>6.2197662385731498E-3</v>
      </c>
      <c r="K98" s="42">
        <v>1.3564425343132714E-3</v>
      </c>
      <c r="L98" s="42">
        <v>1.5016920668228136E-2</v>
      </c>
      <c r="M98" s="494">
        <v>9.4709109475105038E-2</v>
      </c>
      <c r="N98" s="494">
        <v>9.4709109475105038E-2</v>
      </c>
      <c r="O98" s="494">
        <v>9.4709109475105038E-2</v>
      </c>
      <c r="P98" s="494">
        <v>9.4709109475105038E-2</v>
      </c>
      <c r="Q98" s="495">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496">
        <v>5.5204675140394189E-3</v>
      </c>
      <c r="AX98" s="33"/>
      <c r="AY98" s="41">
        <v>5.5204675140394189E-3</v>
      </c>
      <c r="AZ98" s="33"/>
    </row>
    <row r="99" spans="1:57" x14ac:dyDescent="0.25">
      <c r="A99" s="13" t="s">
        <v>1005</v>
      </c>
      <c r="B99" s="154">
        <v>839.8323619935577</v>
      </c>
      <c r="C99" s="154">
        <v>404.10088887585351</v>
      </c>
      <c r="D99" s="154">
        <v>947.03261626047072</v>
      </c>
      <c r="E99" s="497">
        <v>1616.9503507092265</v>
      </c>
      <c r="F99" s="497">
        <v>1607.7302539220216</v>
      </c>
      <c r="G99" s="497">
        <v>1649.0103660983675</v>
      </c>
      <c r="H99" s="497">
        <v>1585.8450023561691</v>
      </c>
      <c r="I99" s="497">
        <v>1486.6049423345141</v>
      </c>
      <c r="J99" s="167">
        <v>839.8323619935577</v>
      </c>
      <c r="K99" s="154">
        <v>404.10088887585351</v>
      </c>
      <c r="L99" s="154">
        <v>947.03261626047072</v>
      </c>
      <c r="M99" s="497">
        <v>1616.9503507092265</v>
      </c>
      <c r="N99" s="497">
        <v>1607.7302539220216</v>
      </c>
      <c r="O99" s="497">
        <v>1649.0103660983675</v>
      </c>
      <c r="P99" s="497">
        <v>1585.8450023561691</v>
      </c>
      <c r="Q99" s="498">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499">
        <v>459.47514727375705</v>
      </c>
      <c r="AX99" s="500"/>
      <c r="AY99" s="272">
        <v>459.47514727375705</v>
      </c>
      <c r="AZ99" s="500"/>
    </row>
    <row r="100" spans="1:57" x14ac:dyDescent="0.25">
      <c r="A100" s="213" t="s">
        <v>164</v>
      </c>
      <c r="B100" s="109"/>
      <c r="C100" s="109"/>
      <c r="D100" s="109"/>
      <c r="E100" s="501">
        <v>-1624.5529079721516</v>
      </c>
      <c r="F100" s="501">
        <v>-1615.3328111849466</v>
      </c>
      <c r="G100" s="501">
        <v>-1656.6129233612926</v>
      </c>
      <c r="H100" s="501">
        <v>-1593.4475596190941</v>
      </c>
      <c r="I100" s="501">
        <v>-1494.2074995974392</v>
      </c>
      <c r="J100" s="108"/>
      <c r="K100" s="109"/>
      <c r="L100" s="109"/>
      <c r="M100" s="501">
        <v>-1624.5529079721516</v>
      </c>
      <c r="N100" s="501">
        <v>-1615.3328111849466</v>
      </c>
      <c r="O100" s="501">
        <v>-1656.6129233612926</v>
      </c>
      <c r="P100" s="501">
        <v>-1593.4475596190941</v>
      </c>
      <c r="Q100" s="502">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3"/>
      <c r="AX100" s="504"/>
      <c r="AY100" s="505"/>
      <c r="AZ100" s="504"/>
    </row>
    <row r="101" spans="1:57" x14ac:dyDescent="0.25">
      <c r="A101" s="6" t="s">
        <v>1006</v>
      </c>
    </row>
    <row r="102" spans="1:57" ht="38.25" customHeight="1" x14ac:dyDescent="0.25">
      <c r="A102" s="7"/>
      <c r="B102" s="634" t="s">
        <v>1007</v>
      </c>
      <c r="C102" s="636"/>
      <c r="D102" s="634" t="s">
        <v>1008</v>
      </c>
      <c r="E102" s="636"/>
      <c r="F102" s="634" t="s">
        <v>1009</v>
      </c>
      <c r="G102" s="636"/>
      <c r="H102" s="634" t="s">
        <v>1010</v>
      </c>
      <c r="I102" s="636"/>
      <c r="J102" s="634" t="s">
        <v>1011</v>
      </c>
      <c r="K102" s="636"/>
      <c r="L102" s="634" t="s">
        <v>1012</v>
      </c>
      <c r="M102" s="636"/>
      <c r="N102" s="634" t="s">
        <v>1013</v>
      </c>
      <c r="O102" s="636"/>
      <c r="P102" s="634" t="s">
        <v>1014</v>
      </c>
      <c r="Q102" s="636"/>
      <c r="R102" s="634" t="s">
        <v>1015</v>
      </c>
      <c r="S102" s="636"/>
      <c r="T102" s="634" t="s">
        <v>1016</v>
      </c>
      <c r="U102" s="636"/>
      <c r="V102" s="634" t="s">
        <v>1017</v>
      </c>
      <c r="W102" s="636"/>
      <c r="X102" s="634" t="s">
        <v>1018</v>
      </c>
      <c r="Y102" s="636"/>
      <c r="Z102" s="634" t="s">
        <v>1019</v>
      </c>
      <c r="AA102" s="636"/>
      <c r="AB102" s="634" t="s">
        <v>1020</v>
      </c>
      <c r="AC102" s="636"/>
      <c r="AD102" s="634" t="s">
        <v>1021</v>
      </c>
      <c r="AE102" s="636"/>
      <c r="AF102" s="634" t="s">
        <v>1022</v>
      </c>
      <c r="AG102" s="636"/>
      <c r="AH102" s="634" t="s">
        <v>1023</v>
      </c>
      <c r="AI102" s="636"/>
      <c r="AJ102" s="634" t="s">
        <v>1024</v>
      </c>
      <c r="AK102" s="636"/>
      <c r="AL102" s="634" t="s">
        <v>1025</v>
      </c>
      <c r="AM102" s="636"/>
      <c r="AN102" s="634" t="s">
        <v>1026</v>
      </c>
      <c r="AO102" s="636"/>
      <c r="AP102" s="634" t="s">
        <v>1027</v>
      </c>
      <c r="AQ102" s="636"/>
      <c r="AR102" s="634" t="s">
        <v>1028</v>
      </c>
      <c r="AS102" s="636"/>
      <c r="AT102" s="634" t="s">
        <v>1029</v>
      </c>
      <c r="AU102" s="636"/>
      <c r="AV102" s="634" t="s">
        <v>1030</v>
      </c>
      <c r="AW102" s="636"/>
      <c r="AX102" s="634" t="s">
        <v>1031</v>
      </c>
      <c r="AY102" s="636"/>
      <c r="AZ102" s="630" t="s">
        <v>1032</v>
      </c>
      <c r="BA102" s="631"/>
      <c r="BB102" s="634" t="s">
        <v>1033</v>
      </c>
      <c r="BC102" s="636"/>
      <c r="BD102" s="634" t="s">
        <v>1034</v>
      </c>
      <c r="BE102" s="636"/>
    </row>
    <row r="103" spans="1:57" x14ac:dyDescent="0.25">
      <c r="A103" s="213"/>
      <c r="B103" s="375" t="s">
        <v>187</v>
      </c>
      <c r="C103" s="377" t="s">
        <v>1004</v>
      </c>
      <c r="D103" s="375" t="s">
        <v>187</v>
      </c>
      <c r="E103" s="377" t="s">
        <v>1004</v>
      </c>
      <c r="F103" s="375" t="s">
        <v>187</v>
      </c>
      <c r="G103" s="377" t="s">
        <v>1004</v>
      </c>
      <c r="H103" s="375" t="s">
        <v>187</v>
      </c>
      <c r="I103" s="377" t="s">
        <v>1004</v>
      </c>
      <c r="J103" s="375" t="s">
        <v>187</v>
      </c>
      <c r="K103" s="377" t="s">
        <v>1004</v>
      </c>
      <c r="L103" s="375" t="s">
        <v>187</v>
      </c>
      <c r="M103" s="377" t="s">
        <v>1004</v>
      </c>
      <c r="N103" s="375" t="s">
        <v>187</v>
      </c>
      <c r="O103" s="377" t="s">
        <v>1004</v>
      </c>
      <c r="P103" s="375" t="s">
        <v>187</v>
      </c>
      <c r="Q103" s="377" t="s">
        <v>1004</v>
      </c>
      <c r="R103" s="375" t="s">
        <v>187</v>
      </c>
      <c r="S103" s="377" t="s">
        <v>1004</v>
      </c>
      <c r="T103" s="375" t="s">
        <v>187</v>
      </c>
      <c r="U103" s="377" t="s">
        <v>1004</v>
      </c>
      <c r="V103" s="375" t="s">
        <v>187</v>
      </c>
      <c r="W103" s="377" t="s">
        <v>1004</v>
      </c>
      <c r="X103" s="375" t="s">
        <v>187</v>
      </c>
      <c r="Y103" s="377" t="s">
        <v>1004</v>
      </c>
      <c r="Z103" s="375" t="s">
        <v>187</v>
      </c>
      <c r="AA103" s="377" t="s">
        <v>1004</v>
      </c>
      <c r="AB103" s="375" t="s">
        <v>187</v>
      </c>
      <c r="AC103" s="377" t="s">
        <v>1004</v>
      </c>
      <c r="AD103" s="375" t="s">
        <v>187</v>
      </c>
      <c r="AE103" s="377" t="s">
        <v>1004</v>
      </c>
      <c r="AF103" s="375" t="s">
        <v>187</v>
      </c>
      <c r="AG103" s="377" t="s">
        <v>1004</v>
      </c>
      <c r="AH103" s="375" t="s">
        <v>187</v>
      </c>
      <c r="AI103" s="377" t="s">
        <v>1004</v>
      </c>
      <c r="AJ103" s="375" t="s">
        <v>187</v>
      </c>
      <c r="AK103" s="377" t="s">
        <v>1004</v>
      </c>
      <c r="AL103" s="375" t="s">
        <v>187</v>
      </c>
      <c r="AM103" s="377" t="s">
        <v>1004</v>
      </c>
      <c r="AN103" s="375" t="s">
        <v>187</v>
      </c>
      <c r="AO103" s="377" t="s">
        <v>1004</v>
      </c>
      <c r="AP103" s="375" t="s">
        <v>187</v>
      </c>
      <c r="AQ103" s="377" t="s">
        <v>1004</v>
      </c>
      <c r="AR103" s="375" t="s">
        <v>187</v>
      </c>
      <c r="AS103" s="377" t="s">
        <v>1004</v>
      </c>
      <c r="AT103" s="375" t="s">
        <v>187</v>
      </c>
      <c r="AU103" s="377" t="s">
        <v>1004</v>
      </c>
      <c r="AV103" s="375" t="s">
        <v>187</v>
      </c>
      <c r="AW103" s="377" t="s">
        <v>1004</v>
      </c>
      <c r="AX103" s="375" t="s">
        <v>187</v>
      </c>
      <c r="AY103" s="377" t="s">
        <v>1004</v>
      </c>
      <c r="AZ103" s="164" t="s">
        <v>187</v>
      </c>
      <c r="BA103" s="19" t="s">
        <v>1004</v>
      </c>
      <c r="BB103" s="375" t="s">
        <v>187</v>
      </c>
      <c r="BC103" s="377" t="s">
        <v>1004</v>
      </c>
      <c r="BD103" s="375" t="s">
        <v>187</v>
      </c>
      <c r="BE103" s="377" t="s">
        <v>1004</v>
      </c>
    </row>
    <row r="104" spans="1:57" x14ac:dyDescent="0.25">
      <c r="A104" s="13" t="s">
        <v>66</v>
      </c>
      <c r="B104" s="496">
        <v>8.3760386830183629E-3</v>
      </c>
      <c r="C104" s="33">
        <v>2.7788480308143437E-3</v>
      </c>
      <c r="D104" s="496">
        <v>8.3760386830183629E-3</v>
      </c>
      <c r="E104" s="33">
        <v>2.7788480308143437E-3</v>
      </c>
      <c r="F104" s="496">
        <v>1.7949518716577538E-2</v>
      </c>
      <c r="G104" s="33">
        <v>1.7949518716577539E-4</v>
      </c>
      <c r="H104" s="496">
        <v>1.539272727272728E-2</v>
      </c>
      <c r="I104" s="33">
        <v>4.8179236363636389E-3</v>
      </c>
      <c r="J104" s="496">
        <v>9.1155080213903752E-3</v>
      </c>
      <c r="K104" s="33">
        <v>3.4638930481283425E-3</v>
      </c>
      <c r="L104" s="496">
        <v>0.14294866310160426</v>
      </c>
      <c r="M104" s="33">
        <v>3.2735243850267375E-2</v>
      </c>
      <c r="N104" s="496">
        <v>0</v>
      </c>
      <c r="O104" s="33">
        <v>0</v>
      </c>
      <c r="P104" s="496">
        <v>0</v>
      </c>
      <c r="Q104" s="33">
        <v>0</v>
      </c>
      <c r="R104" s="506">
        <v>2.181818181818182E-2</v>
      </c>
      <c r="S104" s="507">
        <v>2.1818181818181821E-4</v>
      </c>
      <c r="T104" s="506">
        <v>1.2192513368983957E-2</v>
      </c>
      <c r="U104" s="507">
        <v>1.2192513368983956E-4</v>
      </c>
      <c r="V104" s="506">
        <v>2.9946524064171122E-3</v>
      </c>
      <c r="W104" s="25">
        <v>2.9946524064171122E-5</v>
      </c>
      <c r="X104" s="496">
        <v>3.2513368983957215E-2</v>
      </c>
      <c r="Y104" s="33">
        <v>1.0176684491978609E-2</v>
      </c>
      <c r="Z104" s="496">
        <v>1.1336898395721924E-2</v>
      </c>
      <c r="AA104" s="33">
        <v>3.548449197860962E-3</v>
      </c>
      <c r="AB104" s="496">
        <v>1.818181818181818E-3</v>
      </c>
      <c r="AC104" s="33">
        <v>5.6909090909090907E-4</v>
      </c>
      <c r="AD104" s="41">
        <v>1.1454545454545453</v>
      </c>
      <c r="AE104" s="41">
        <v>0.35852727272727269</v>
      </c>
      <c r="AF104" s="496">
        <v>9.1978609625668444E-3</v>
      </c>
      <c r="AG104" s="33">
        <v>3.4951871657754011E-3</v>
      </c>
      <c r="AH104" s="496">
        <v>9.6256684491978603E-4</v>
      </c>
      <c r="AI104" s="33">
        <v>3.6577540106951867E-4</v>
      </c>
      <c r="AJ104" s="496">
        <v>0.14363636363636362</v>
      </c>
      <c r="AK104" s="33">
        <v>3.2892727272727268E-2</v>
      </c>
      <c r="AL104" s="496">
        <v>0.14363636363636362</v>
      </c>
      <c r="AM104" s="33">
        <v>3.2892727272727268E-2</v>
      </c>
      <c r="AN104" s="496">
        <v>0.14363636363636362</v>
      </c>
      <c r="AO104" s="33">
        <v>3.2892727272727268E-2</v>
      </c>
      <c r="AP104" s="496">
        <v>0.14363636363636362</v>
      </c>
      <c r="AQ104" s="33">
        <v>3.2892727272727268E-2</v>
      </c>
      <c r="AR104" s="496">
        <v>0.14363636363636362</v>
      </c>
      <c r="AS104" s="33">
        <v>3.2892727272727268E-2</v>
      </c>
      <c r="AT104" s="496">
        <v>7.4866310160427815E-2</v>
      </c>
      <c r="AU104" s="33">
        <v>1.7144385026737971E-2</v>
      </c>
      <c r="AV104" s="496">
        <v>7.4866310160427815E-2</v>
      </c>
      <c r="AW104" s="33">
        <v>1.7144385026737971E-2</v>
      </c>
      <c r="AX104" s="496">
        <v>7.4866310160427815E-2</v>
      </c>
      <c r="AY104" s="33">
        <v>1.7144385026737971E-2</v>
      </c>
      <c r="AZ104" s="102">
        <v>7.4866310160427815E-2</v>
      </c>
      <c r="BA104" s="36">
        <v>1.7144385026737971E-2</v>
      </c>
      <c r="BB104" s="496">
        <v>7.4866310160427815E-2</v>
      </c>
      <c r="BC104" s="33">
        <v>1.7144385026737971E-2</v>
      </c>
      <c r="BD104" s="496">
        <v>0</v>
      </c>
      <c r="BE104" s="33">
        <v>0</v>
      </c>
    </row>
    <row r="105" spans="1:57" x14ac:dyDescent="0.25">
      <c r="A105" s="13" t="s">
        <v>67</v>
      </c>
      <c r="B105" s="496">
        <v>8.8751610051305607E-2</v>
      </c>
      <c r="C105" s="33">
        <v>2.8231423163094425E-2</v>
      </c>
      <c r="D105" s="496">
        <v>8.8751610051305607E-2</v>
      </c>
      <c r="E105" s="33">
        <v>2.8231423163094425E-2</v>
      </c>
      <c r="F105" s="496">
        <v>0.13516770053475935</v>
      </c>
      <c r="G105" s="33">
        <v>1.3516770053475936E-3</v>
      </c>
      <c r="H105" s="496">
        <v>0.18682331550802139</v>
      </c>
      <c r="I105" s="33">
        <v>5.8475697754010694E-2</v>
      </c>
      <c r="J105" s="496">
        <v>5.945561497326203E-2</v>
      </c>
      <c r="K105" s="33">
        <v>2.2593133689839572E-2</v>
      </c>
      <c r="L105" s="496">
        <v>5.0121711229946522</v>
      </c>
      <c r="M105" s="33">
        <v>1.1477871871657754</v>
      </c>
      <c r="N105" s="496">
        <v>0</v>
      </c>
      <c r="O105" s="33">
        <v>0</v>
      </c>
      <c r="P105" s="496">
        <v>0</v>
      </c>
      <c r="Q105" s="33">
        <v>0</v>
      </c>
      <c r="R105" s="496">
        <v>0.16898395721925133</v>
      </c>
      <c r="S105" s="41">
        <v>1.6898395721925133E-3</v>
      </c>
      <c r="T105" s="496">
        <v>3.2192513368983953E-2</v>
      </c>
      <c r="U105" s="41">
        <v>3.2192513368983956E-4</v>
      </c>
      <c r="V105" s="496">
        <v>1.7754010695187165E-2</v>
      </c>
      <c r="W105" s="33">
        <v>1.7754010695187166E-4</v>
      </c>
      <c r="X105" s="496">
        <v>0.48983957219251334</v>
      </c>
      <c r="Y105" s="33">
        <v>0.15331978609625668</v>
      </c>
      <c r="Z105" s="496">
        <v>0.44310160427807482</v>
      </c>
      <c r="AA105" s="33">
        <v>0.13869080213903742</v>
      </c>
      <c r="AB105" s="496">
        <v>9.6470588235294114E-2</v>
      </c>
      <c r="AC105" s="33">
        <v>3.0195294117647056E-2</v>
      </c>
      <c r="AD105" s="41">
        <v>3.9399999999999995</v>
      </c>
      <c r="AE105" s="41">
        <v>1.2332199999999998</v>
      </c>
      <c r="AF105" s="496">
        <v>5.9893048128342244E-2</v>
      </c>
      <c r="AG105" s="33">
        <v>2.2759358288770053E-2</v>
      </c>
      <c r="AH105" s="496">
        <v>1.6149732620320854E-2</v>
      </c>
      <c r="AI105" s="33">
        <v>6.1368983957219249E-3</v>
      </c>
      <c r="AJ105" s="496">
        <v>5.0620320855614969</v>
      </c>
      <c r="AK105" s="33">
        <v>1.1592053475935828</v>
      </c>
      <c r="AL105" s="496">
        <v>5.0620320855614969</v>
      </c>
      <c r="AM105" s="33">
        <v>1.1592053475935828</v>
      </c>
      <c r="AN105" s="496">
        <v>5.0620320855614969</v>
      </c>
      <c r="AO105" s="33">
        <v>1.1592053475935828</v>
      </c>
      <c r="AP105" s="496">
        <v>5.0620320855614969</v>
      </c>
      <c r="AQ105" s="33">
        <v>1.1592053475935828</v>
      </c>
      <c r="AR105" s="496">
        <v>5.0620320855614969</v>
      </c>
      <c r="AS105" s="33">
        <v>1.1592053475935828</v>
      </c>
      <c r="AT105" s="496">
        <v>7.593582887700534E-2</v>
      </c>
      <c r="AU105" s="33">
        <v>1.7389304812834225E-2</v>
      </c>
      <c r="AV105" s="496">
        <v>7.593582887700534E-2</v>
      </c>
      <c r="AW105" s="33">
        <v>1.7389304812834225E-2</v>
      </c>
      <c r="AX105" s="496">
        <v>7.593582887700534E-2</v>
      </c>
      <c r="AY105" s="33">
        <v>1.7389304812834225E-2</v>
      </c>
      <c r="AZ105" s="102">
        <v>7.593582887700534E-2</v>
      </c>
      <c r="BA105" s="36">
        <v>1.7389304812834225E-2</v>
      </c>
      <c r="BB105" s="496">
        <v>7.593582887700534E-2</v>
      </c>
      <c r="BC105" s="33">
        <v>1.7389304812834225E-2</v>
      </c>
      <c r="BD105" s="496">
        <v>0</v>
      </c>
      <c r="BE105" s="33">
        <v>0</v>
      </c>
    </row>
    <row r="106" spans="1:57" x14ac:dyDescent="0.25">
      <c r="A106" s="13" t="s">
        <v>68</v>
      </c>
      <c r="B106" s="496">
        <v>0.23106078364862431</v>
      </c>
      <c r="C106" s="33">
        <v>7.3111848514642808E-2</v>
      </c>
      <c r="D106" s="496">
        <v>0.23106078364862431</v>
      </c>
      <c r="E106" s="33">
        <v>7.3111848514642808E-2</v>
      </c>
      <c r="F106" s="496">
        <v>4.2447689839572185</v>
      </c>
      <c r="G106" s="33">
        <v>4.2447689839572186E-2</v>
      </c>
      <c r="H106" s="496">
        <v>0.22426941176470591</v>
      </c>
      <c r="I106" s="33">
        <v>7.0196325882352945E-2</v>
      </c>
      <c r="J106" s="496">
        <v>0.38427379679144386</v>
      </c>
      <c r="K106" s="33">
        <v>0.14602404278074868</v>
      </c>
      <c r="L106" s="496">
        <v>0.97759893048128332</v>
      </c>
      <c r="M106" s="33">
        <v>0.22387015508021388</v>
      </c>
      <c r="N106" s="496">
        <v>0</v>
      </c>
      <c r="O106" s="33">
        <v>0</v>
      </c>
      <c r="P106" s="496">
        <v>0</v>
      </c>
      <c r="Q106" s="33">
        <v>0</v>
      </c>
      <c r="R106" s="496">
        <v>4.5202139037433149</v>
      </c>
      <c r="S106" s="41">
        <v>4.5202139037433149E-2</v>
      </c>
      <c r="T106" s="496">
        <v>4.8470588235294114</v>
      </c>
      <c r="U106" s="41">
        <v>4.8470588235294113E-2</v>
      </c>
      <c r="V106" s="496">
        <v>2.9241711229946525</v>
      </c>
      <c r="W106" s="33">
        <v>2.9241711229946527E-2</v>
      </c>
      <c r="X106" s="496">
        <v>0.87914438502673786</v>
      </c>
      <c r="Y106" s="33">
        <v>0.27517219251336894</v>
      </c>
      <c r="Z106" s="496">
        <v>0.34310160427807485</v>
      </c>
      <c r="AA106" s="33">
        <v>0.10739080213903743</v>
      </c>
      <c r="AB106" s="496">
        <v>0.11561497326203209</v>
      </c>
      <c r="AC106" s="33">
        <v>3.6187486631016043E-2</v>
      </c>
      <c r="AD106" s="41">
        <v>3.1808556149732619</v>
      </c>
      <c r="AE106" s="41">
        <v>0.99560780748663091</v>
      </c>
      <c r="AF106" s="496">
        <v>0.38705882352941173</v>
      </c>
      <c r="AG106" s="33">
        <v>0.14708235294117647</v>
      </c>
      <c r="AH106" s="496">
        <v>0.10855614973262032</v>
      </c>
      <c r="AI106" s="33">
        <v>4.1251336898395718E-2</v>
      </c>
      <c r="AJ106" s="496">
        <v>0.9866310160427807</v>
      </c>
      <c r="AK106" s="33">
        <v>0.22593850267379678</v>
      </c>
      <c r="AL106" s="496">
        <v>0.9866310160427807</v>
      </c>
      <c r="AM106" s="33">
        <v>0.22593850267379678</v>
      </c>
      <c r="AN106" s="496">
        <v>0.9866310160427807</v>
      </c>
      <c r="AO106" s="33">
        <v>0.22593850267379678</v>
      </c>
      <c r="AP106" s="496">
        <v>0.9866310160427807</v>
      </c>
      <c r="AQ106" s="33">
        <v>0.22593850267379678</v>
      </c>
      <c r="AR106" s="496">
        <v>0.9866310160427807</v>
      </c>
      <c r="AS106" s="33">
        <v>0.22593850267379678</v>
      </c>
      <c r="AT106" s="496">
        <v>8.3422459893048126E-2</v>
      </c>
      <c r="AU106" s="33">
        <v>1.9103743315508022E-2</v>
      </c>
      <c r="AV106" s="496">
        <v>8.3422459893048126E-2</v>
      </c>
      <c r="AW106" s="33">
        <v>1.9103743315508022E-2</v>
      </c>
      <c r="AX106" s="496">
        <v>8.3422459893048126E-2</v>
      </c>
      <c r="AY106" s="33">
        <v>1.9103743315508022E-2</v>
      </c>
      <c r="AZ106" s="102">
        <v>8.3422459893048126E-2</v>
      </c>
      <c r="BA106" s="36">
        <v>1.9103743315508022E-2</v>
      </c>
      <c r="BB106" s="496">
        <v>8.3422459893048126E-2</v>
      </c>
      <c r="BC106" s="33">
        <v>1.9103743315508022E-2</v>
      </c>
      <c r="BD106" s="496">
        <v>0</v>
      </c>
      <c r="BE106" s="33">
        <v>0</v>
      </c>
    </row>
    <row r="107" spans="1:57" x14ac:dyDescent="0.25">
      <c r="A107" s="13" t="s">
        <v>69</v>
      </c>
      <c r="B107" s="496">
        <v>3.6671633172203046E-2</v>
      </c>
      <c r="C107" s="33">
        <v>1.2773216733117982E-2</v>
      </c>
      <c r="D107" s="496">
        <v>3.6671633172203046E-2</v>
      </c>
      <c r="E107" s="33">
        <v>1.2773216733117982E-2</v>
      </c>
      <c r="F107" s="496">
        <v>0.17335764705882351</v>
      </c>
      <c r="G107" s="33">
        <v>1.7335764705882352E-3</v>
      </c>
      <c r="H107" s="496">
        <v>1.1254973262032087E-2</v>
      </c>
      <c r="I107" s="33">
        <v>3.5228066310160431E-3</v>
      </c>
      <c r="J107" s="496">
        <v>8.315614973262031E-2</v>
      </c>
      <c r="K107" s="33">
        <v>3.1599336898395718E-2</v>
      </c>
      <c r="L107" s="496">
        <v>2.217221390374331</v>
      </c>
      <c r="M107" s="33">
        <v>0.50774369839572187</v>
      </c>
      <c r="N107" s="496">
        <v>0</v>
      </c>
      <c r="O107" s="33">
        <v>0</v>
      </c>
      <c r="P107" s="496">
        <v>0</v>
      </c>
      <c r="Q107" s="33">
        <v>0</v>
      </c>
      <c r="R107" s="496">
        <v>0.18117647058823527</v>
      </c>
      <c r="S107" s="41">
        <v>1.8117647058823528E-3</v>
      </c>
      <c r="T107" s="496">
        <v>8.6631016042780732E-3</v>
      </c>
      <c r="U107" s="41">
        <v>8.6631016042780729E-5</v>
      </c>
      <c r="V107" s="496">
        <v>0.18181818181818182</v>
      </c>
      <c r="W107" s="33">
        <v>1.8181818181818182E-3</v>
      </c>
      <c r="X107" s="496">
        <v>4.3315508021390371E-2</v>
      </c>
      <c r="Y107" s="33">
        <v>1.3557754010695186E-2</v>
      </c>
      <c r="Z107" s="496">
        <v>3.8395721925133686E-2</v>
      </c>
      <c r="AA107" s="33">
        <v>1.2017860962566844E-2</v>
      </c>
      <c r="AB107" s="496">
        <v>8.5561497326203204E-4</v>
      </c>
      <c r="AC107" s="33">
        <v>2.6780748663101603E-4</v>
      </c>
      <c r="AD107" s="41">
        <v>0.48673796791443846</v>
      </c>
      <c r="AE107" s="41">
        <v>0.15234898395721924</v>
      </c>
      <c r="AF107" s="496">
        <v>6.5668449197860967E-2</v>
      </c>
      <c r="AG107" s="33">
        <v>2.4954010695187167E-2</v>
      </c>
      <c r="AH107" s="496">
        <v>1.8144385026737966</v>
      </c>
      <c r="AI107" s="33">
        <v>0.68948663101604268</v>
      </c>
      <c r="AJ107" s="496">
        <v>2.2393582887700534</v>
      </c>
      <c r="AK107" s="33">
        <v>0.51281304812834227</v>
      </c>
      <c r="AL107" s="496">
        <v>2.2393582887700534</v>
      </c>
      <c r="AM107" s="33">
        <v>0.51281304812834227</v>
      </c>
      <c r="AN107" s="496">
        <v>2.2393582887700534</v>
      </c>
      <c r="AO107" s="33">
        <v>0.51281304812834227</v>
      </c>
      <c r="AP107" s="496">
        <v>2.2393582887700534</v>
      </c>
      <c r="AQ107" s="33">
        <v>0.51281304812834227</v>
      </c>
      <c r="AR107" s="496">
        <v>2.2393582887700534</v>
      </c>
      <c r="AS107" s="33">
        <v>0.51281304812834227</v>
      </c>
      <c r="AT107" s="496">
        <v>2.5668449197860963E-2</v>
      </c>
      <c r="AU107" s="33">
        <v>5.8780748663101604E-3</v>
      </c>
      <c r="AV107" s="496">
        <v>2.5668449197860963E-2</v>
      </c>
      <c r="AW107" s="33">
        <v>5.8780748663101604E-3</v>
      </c>
      <c r="AX107" s="496">
        <v>2.5668449197860963E-2</v>
      </c>
      <c r="AY107" s="33">
        <v>5.8780748663101604E-3</v>
      </c>
      <c r="AZ107" s="102">
        <v>2.5668449197860963E-2</v>
      </c>
      <c r="BA107" s="36">
        <v>5.8780748663101604E-3</v>
      </c>
      <c r="BB107" s="496">
        <v>2.5668449197860963E-2</v>
      </c>
      <c r="BC107" s="33">
        <v>5.8780748663101604E-3</v>
      </c>
      <c r="BD107" s="496">
        <v>0</v>
      </c>
      <c r="BE107" s="33">
        <v>0</v>
      </c>
    </row>
    <row r="108" spans="1:57" x14ac:dyDescent="0.25">
      <c r="A108" s="253" t="s">
        <v>70</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496">
        <v>0.64632834224598923</v>
      </c>
      <c r="M108" s="33">
        <v>0.14800919037433155</v>
      </c>
      <c r="N108" s="102">
        <v>0</v>
      </c>
      <c r="O108" s="36">
        <v>0</v>
      </c>
      <c r="P108" s="102">
        <v>0</v>
      </c>
      <c r="Q108" s="36">
        <v>0</v>
      </c>
      <c r="R108" s="496">
        <v>0.14064171122994651</v>
      </c>
      <c r="S108" s="41">
        <v>1.4064171122994652E-3</v>
      </c>
      <c r="T108" s="496">
        <v>1.3262032085561495E-2</v>
      </c>
      <c r="U108" s="41">
        <v>1.3262032085561496E-4</v>
      </c>
      <c r="V108" s="496">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71</v>
      </c>
      <c r="B109" s="496">
        <v>0.88513858642935195</v>
      </c>
      <c r="C109" s="33">
        <v>0.32878033033191784</v>
      </c>
      <c r="D109" s="496">
        <v>0.88513858642935195</v>
      </c>
      <c r="E109" s="33">
        <v>0.32878033033191784</v>
      </c>
      <c r="F109" s="496">
        <v>3.0652055614973261</v>
      </c>
      <c r="G109" s="33">
        <v>3.0652055614973261E-2</v>
      </c>
      <c r="H109" s="496">
        <v>2.012737967914438E-2</v>
      </c>
      <c r="I109" s="33">
        <v>6.2998698395721909E-3</v>
      </c>
      <c r="J109" s="496">
        <v>2.5035401069518719</v>
      </c>
      <c r="K109" s="33">
        <v>0.95134524064171133</v>
      </c>
      <c r="L109" s="496">
        <v>0.69318614304138293</v>
      </c>
      <c r="M109" s="33">
        <v>0.15873962675647671</v>
      </c>
      <c r="N109" s="496">
        <v>0</v>
      </c>
      <c r="O109" s="33">
        <v>0</v>
      </c>
      <c r="P109" s="496">
        <v>0</v>
      </c>
      <c r="Q109" s="33">
        <v>0</v>
      </c>
      <c r="R109" s="496">
        <v>3.8542245989304811</v>
      </c>
      <c r="S109" s="41">
        <v>3.8542245989304814E-2</v>
      </c>
      <c r="T109" s="496">
        <v>0.11614973262032086</v>
      </c>
      <c r="U109" s="41">
        <v>1.1614973262032086E-3</v>
      </c>
      <c r="V109" s="496">
        <v>0.46374331550802134</v>
      </c>
      <c r="W109" s="33">
        <v>4.6374331550802133E-3</v>
      </c>
      <c r="X109" s="496">
        <v>0.17732620320855613</v>
      </c>
      <c r="Y109" s="33">
        <v>5.5503101604278071E-2</v>
      </c>
      <c r="Z109" s="496">
        <v>1.7112299465240642E-2</v>
      </c>
      <c r="AA109" s="33">
        <v>5.3561497326203213E-3</v>
      </c>
      <c r="AB109" s="496">
        <v>4.0641711229946519E-3</v>
      </c>
      <c r="AC109" s="33">
        <v>1.2720855614973261E-3</v>
      </c>
      <c r="AD109" s="41">
        <v>6.310160427807486E-3</v>
      </c>
      <c r="AE109" s="41">
        <v>1.975080213903743E-3</v>
      </c>
      <c r="AF109" s="496">
        <v>2.5284491978609624</v>
      </c>
      <c r="AG109" s="33">
        <v>0.96081069518716578</v>
      </c>
      <c r="AH109" s="496">
        <v>3.7540106951871655E-2</v>
      </c>
      <c r="AI109" s="33">
        <v>1.426524064171123E-2</v>
      </c>
      <c r="AJ109" s="496">
        <v>0.97741858588401542</v>
      </c>
      <c r="AK109" s="33">
        <v>0.22382885616743953</v>
      </c>
      <c r="AL109" s="496">
        <v>0.37788527963513846</v>
      </c>
      <c r="AM109" s="33">
        <v>8.6535729036446712E-2</v>
      </c>
      <c r="AN109" s="496">
        <v>2.2915719807707249</v>
      </c>
      <c r="AO109" s="33">
        <v>0.52476998359649607</v>
      </c>
      <c r="AP109" s="496">
        <v>1.5693741674639869</v>
      </c>
      <c r="AQ109" s="33">
        <v>0.35938668434925303</v>
      </c>
      <c r="AR109" s="496">
        <v>0.69631958115658754</v>
      </c>
      <c r="AS109" s="33">
        <v>0.15945718408485857</v>
      </c>
      <c r="AT109" s="496">
        <v>0.53758022223620849</v>
      </c>
      <c r="AU109" s="33">
        <v>0.12310587089209175</v>
      </c>
      <c r="AV109" s="496">
        <v>0.20783690379932615</v>
      </c>
      <c r="AW109" s="33">
        <v>4.7594650970045692E-2</v>
      </c>
      <c r="AX109" s="496">
        <v>1.2603645894238986</v>
      </c>
      <c r="AY109" s="33">
        <v>0.28862349097807277</v>
      </c>
      <c r="AZ109" s="102">
        <v>0.86315579210519278</v>
      </c>
      <c r="BA109" s="36">
        <v>0.19766267639208915</v>
      </c>
      <c r="BB109" s="496">
        <v>0.38297576963612312</v>
      </c>
      <c r="BC109" s="33">
        <v>8.7701451246672196E-2</v>
      </c>
      <c r="BD109" s="496">
        <v>0</v>
      </c>
      <c r="BE109" s="33">
        <v>0</v>
      </c>
    </row>
    <row r="110" spans="1:57" x14ac:dyDescent="0.25">
      <c r="A110" s="253" t="s">
        <v>72</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496">
        <v>8.9193311229946531E-2</v>
      </c>
      <c r="M110" s="33">
        <v>2.0425268271657755E-2</v>
      </c>
      <c r="N110" s="102">
        <v>0</v>
      </c>
      <c r="O110" s="36">
        <v>0</v>
      </c>
      <c r="P110" s="102">
        <v>0</v>
      </c>
      <c r="Q110" s="36">
        <v>0</v>
      </c>
      <c r="R110" s="496">
        <v>8.91668449197861E-3</v>
      </c>
      <c r="S110" s="41">
        <v>8.9166844919786107E-5</v>
      </c>
      <c r="T110" s="496">
        <v>1.9893048128342243E-3</v>
      </c>
      <c r="U110" s="41">
        <v>1.9893048128342245E-5</v>
      </c>
      <c r="V110" s="496">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3" t="s">
        <v>73</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496">
        <v>0.2107030395721925</v>
      </c>
      <c r="M111" s="33">
        <v>4.8250996062032085E-2</v>
      </c>
      <c r="N111" s="102">
        <v>0</v>
      </c>
      <c r="O111" s="36">
        <v>0</v>
      </c>
      <c r="P111" s="102">
        <v>0</v>
      </c>
      <c r="Q111" s="36">
        <v>0</v>
      </c>
      <c r="R111" s="496">
        <v>6.188235294117648E-3</v>
      </c>
      <c r="S111" s="41">
        <v>6.1882352941176476E-5</v>
      </c>
      <c r="T111" s="496">
        <v>5.1721925133689835E-3</v>
      </c>
      <c r="U111" s="41">
        <v>5.1721925133689838E-5</v>
      </c>
      <c r="V111" s="496">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74</v>
      </c>
      <c r="B112" s="496">
        <v>7.2970783411824081E-3</v>
      </c>
      <c r="C112" s="33"/>
      <c r="D112" s="496">
        <v>7.2970783411824081E-3</v>
      </c>
      <c r="E112" s="33"/>
      <c r="F112" s="496">
        <v>3.3260748663101608E-2</v>
      </c>
      <c r="G112" s="33"/>
      <c r="H112" s="496">
        <v>8.1756149732620312E-3</v>
      </c>
      <c r="I112" s="33"/>
      <c r="J112" s="496">
        <v>1.0684491978609626E-2</v>
      </c>
      <c r="K112" s="33"/>
      <c r="L112" s="496">
        <v>0.5196783273532255</v>
      </c>
      <c r="M112" s="33"/>
      <c r="N112" s="496">
        <v>0</v>
      </c>
      <c r="O112" s="33"/>
      <c r="P112" s="496">
        <v>0</v>
      </c>
      <c r="Q112" s="33"/>
      <c r="R112" s="496">
        <v>3.3155080213903738E-2</v>
      </c>
      <c r="S112" s="41"/>
      <c r="T112" s="496">
        <v>3.0374331550802137E-2</v>
      </c>
      <c r="U112" s="41"/>
      <c r="V112" s="496">
        <v>3.4438502673796792E-2</v>
      </c>
      <c r="W112" s="33"/>
      <c r="X112" s="496">
        <v>1.1229946524064172E-2</v>
      </c>
      <c r="Y112" s="33"/>
      <c r="Z112" s="496">
        <v>1.1336898395721924E-2</v>
      </c>
      <c r="AA112" s="33"/>
      <c r="AB112" s="496">
        <v>7.5935828877005344E-3</v>
      </c>
      <c r="AC112" s="33"/>
      <c r="AD112" s="41">
        <v>1.1336898395721924E-2</v>
      </c>
      <c r="AE112" s="41"/>
      <c r="AF112" s="496">
        <v>1.06951871657754E-2</v>
      </c>
      <c r="AG112" s="33"/>
      <c r="AH112" s="496">
        <v>9.6256684491978599E-3</v>
      </c>
      <c r="AI112" s="33"/>
      <c r="AJ112" s="496">
        <v>0.52459893048128337</v>
      </c>
      <c r="AK112" s="33"/>
      <c r="AL112" s="496">
        <v>0.52459893048128337</v>
      </c>
      <c r="AM112" s="33"/>
      <c r="AN112" s="496">
        <v>0.52459893048128337</v>
      </c>
      <c r="AO112" s="33"/>
      <c r="AP112" s="496">
        <v>0.52459893048128337</v>
      </c>
      <c r="AQ112" s="33"/>
      <c r="AR112" s="496">
        <v>0.52459893048128337</v>
      </c>
      <c r="AS112" s="33"/>
      <c r="AT112" s="496">
        <v>3.2538617675493792E-2</v>
      </c>
      <c r="AU112" s="33"/>
      <c r="AV112" s="496">
        <v>3.2538617675493792E-2</v>
      </c>
      <c r="AW112" s="33"/>
      <c r="AX112" s="496">
        <v>3.2538617675493792E-2</v>
      </c>
      <c r="AY112" s="33"/>
      <c r="AZ112" s="102">
        <v>3.2538617675493792E-2</v>
      </c>
      <c r="BA112" s="36"/>
      <c r="BB112" s="496">
        <v>3.2538617675493792E-2</v>
      </c>
      <c r="BC112" s="33"/>
      <c r="BD112" s="496">
        <v>0</v>
      </c>
      <c r="BE112" s="33"/>
    </row>
    <row r="113" spans="1:71" x14ac:dyDescent="0.25">
      <c r="A113" s="13" t="s">
        <v>75</v>
      </c>
      <c r="B113" s="496">
        <v>5.9042433305234419E-3</v>
      </c>
      <c r="C113" s="33"/>
      <c r="D113" s="496">
        <v>5.9042433305234419E-3</v>
      </c>
      <c r="E113" s="33"/>
      <c r="F113" s="496">
        <v>6.6404278074866313E-3</v>
      </c>
      <c r="G113" s="33"/>
      <c r="H113" s="496">
        <v>8.0032085561497317E-4</v>
      </c>
      <c r="I113" s="33"/>
      <c r="J113" s="496">
        <v>1.6026737967914435E-2</v>
      </c>
      <c r="K113" s="33"/>
      <c r="L113" s="496">
        <v>7.0180613294324581E-2</v>
      </c>
      <c r="M113" s="33"/>
      <c r="N113" s="496">
        <v>0</v>
      </c>
      <c r="O113" s="33"/>
      <c r="P113" s="496">
        <v>0</v>
      </c>
      <c r="Q113" s="33"/>
      <c r="R113" s="496">
        <v>6.6310160427807477E-3</v>
      </c>
      <c r="S113" s="41"/>
      <c r="T113" s="496">
        <v>5.9893048128342244E-3</v>
      </c>
      <c r="U113" s="41"/>
      <c r="V113" s="496">
        <v>6.8449197860962563E-3</v>
      </c>
      <c r="W113" s="33"/>
      <c r="X113" s="496">
        <v>1.0695187165775401E-3</v>
      </c>
      <c r="Y113" s="33"/>
      <c r="Z113" s="496">
        <v>1.0695187165775401E-3</v>
      </c>
      <c r="AA113" s="33"/>
      <c r="AB113" s="496">
        <v>7.4866310160427805E-4</v>
      </c>
      <c r="AC113" s="33"/>
      <c r="AD113" s="41">
        <v>1.176470588235294E-3</v>
      </c>
      <c r="AE113" s="41"/>
      <c r="AF113" s="496">
        <v>1.60427807486631E-2</v>
      </c>
      <c r="AG113" s="33"/>
      <c r="AH113" s="496">
        <v>1.443850267379679E-2</v>
      </c>
      <c r="AI113" s="33"/>
      <c r="AJ113" s="496">
        <v>6.9946524064171123E-2</v>
      </c>
      <c r="AK113" s="33"/>
      <c r="AL113" s="496">
        <v>6.9946524064171123E-2</v>
      </c>
      <c r="AM113" s="33"/>
      <c r="AN113" s="496">
        <v>6.9946524064171123E-2</v>
      </c>
      <c r="AO113" s="33"/>
      <c r="AP113" s="496">
        <v>6.9946524064171123E-2</v>
      </c>
      <c r="AQ113" s="33"/>
      <c r="AR113" s="496">
        <v>6.9946524064171123E-2</v>
      </c>
      <c r="AS113" s="33"/>
      <c r="AT113" s="496">
        <v>9.3355447079517859E-2</v>
      </c>
      <c r="AU113" s="33"/>
      <c r="AV113" s="496">
        <v>9.3355447079517859E-2</v>
      </c>
      <c r="AW113" s="33"/>
      <c r="AX113" s="496">
        <v>9.3355447079517859E-2</v>
      </c>
      <c r="AY113" s="33"/>
      <c r="AZ113" s="102">
        <v>9.3355447079517859E-2</v>
      </c>
      <c r="BA113" s="36"/>
      <c r="BB113" s="496">
        <v>9.3355447079517859E-2</v>
      </c>
      <c r="BC113" s="33"/>
      <c r="BD113" s="496">
        <v>0</v>
      </c>
      <c r="BE113" s="33"/>
    </row>
    <row r="114" spans="1:71" x14ac:dyDescent="0.25">
      <c r="A114" s="258" t="s">
        <v>1005</v>
      </c>
      <c r="B114" s="108">
        <v>491.41726981150481</v>
      </c>
      <c r="C114" s="110"/>
      <c r="D114" s="108">
        <v>491.41726981150481</v>
      </c>
      <c r="E114" s="110"/>
      <c r="F114" s="108">
        <v>898.67251569442988</v>
      </c>
      <c r="G114" s="110"/>
      <c r="H114" s="108">
        <v>432.32047917335285</v>
      </c>
      <c r="I114" s="110"/>
      <c r="J114" s="108">
        <v>1012.9902847948089</v>
      </c>
      <c r="K114" s="110"/>
      <c r="L114" s="503">
        <v>-9.7509076411177134</v>
      </c>
      <c r="M114" s="504"/>
      <c r="N114" s="108">
        <v>0</v>
      </c>
      <c r="O114" s="110"/>
      <c r="P114" s="108">
        <v>3.283779029513155</v>
      </c>
      <c r="Q114" s="110"/>
      <c r="R114" s="503">
        <v>886.69280365664383</v>
      </c>
      <c r="S114" s="505"/>
      <c r="T114" s="503">
        <v>816.90981451347227</v>
      </c>
      <c r="U114" s="505"/>
      <c r="V114" s="503">
        <v>970.15285606528062</v>
      </c>
      <c r="W114" s="504"/>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1035</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634" t="s">
        <v>1007</v>
      </c>
      <c r="C117" s="636"/>
      <c r="D117" s="634" t="s">
        <v>1008</v>
      </c>
      <c r="E117" s="636"/>
      <c r="F117" s="634" t="s">
        <v>1036</v>
      </c>
      <c r="G117" s="636"/>
      <c r="H117" s="634" t="s">
        <v>1010</v>
      </c>
      <c r="I117" s="636"/>
      <c r="J117" s="634" t="s">
        <v>1011</v>
      </c>
      <c r="K117" s="636"/>
      <c r="L117" s="634" t="s">
        <v>1012</v>
      </c>
      <c r="M117" s="636"/>
      <c r="N117" s="634" t="s">
        <v>1013</v>
      </c>
      <c r="O117" s="636"/>
      <c r="P117" s="634" t="s">
        <v>1014</v>
      </c>
      <c r="Q117" s="636"/>
      <c r="R117" s="634" t="s">
        <v>1015</v>
      </c>
      <c r="S117" s="636"/>
      <c r="T117" s="634" t="s">
        <v>1016</v>
      </c>
      <c r="U117" s="636"/>
      <c r="V117" s="634" t="s">
        <v>1017</v>
      </c>
      <c r="W117" s="636"/>
      <c r="X117" s="634" t="s">
        <v>1018</v>
      </c>
      <c r="Y117" s="636"/>
      <c r="Z117" s="634" t="s">
        <v>1019</v>
      </c>
      <c r="AA117" s="636"/>
      <c r="AB117" s="634" t="s">
        <v>1020</v>
      </c>
      <c r="AC117" s="636"/>
      <c r="AD117" s="634" t="s">
        <v>1021</v>
      </c>
      <c r="AE117" s="636"/>
      <c r="AF117" s="634" t="s">
        <v>1022</v>
      </c>
      <c r="AG117" s="636"/>
      <c r="AH117" s="634" t="s">
        <v>1023</v>
      </c>
      <c r="AI117" s="636"/>
      <c r="AJ117" s="634" t="s">
        <v>1024</v>
      </c>
      <c r="AK117" s="636"/>
      <c r="AL117" s="634" t="s">
        <v>1025</v>
      </c>
      <c r="AM117" s="636"/>
      <c r="AN117" s="634" t="s">
        <v>1026</v>
      </c>
      <c r="AO117" s="636"/>
      <c r="AP117" s="634" t="s">
        <v>1027</v>
      </c>
      <c r="AQ117" s="636"/>
      <c r="AR117" s="634" t="s">
        <v>1028</v>
      </c>
      <c r="AS117" s="636"/>
      <c r="AT117" s="634" t="s">
        <v>1029</v>
      </c>
      <c r="AU117" s="636"/>
      <c r="AV117" s="634" t="s">
        <v>1030</v>
      </c>
      <c r="AW117" s="636"/>
      <c r="AX117" s="634" t="s">
        <v>1031</v>
      </c>
      <c r="AY117" s="636"/>
      <c r="AZ117" s="634" t="s">
        <v>1032</v>
      </c>
      <c r="BA117" s="636"/>
      <c r="BB117" s="634" t="s">
        <v>1033</v>
      </c>
      <c r="BC117" s="636"/>
      <c r="BD117" s="634" t="s">
        <v>1037</v>
      </c>
      <c r="BE117" s="636"/>
      <c r="BF117" s="634" t="s">
        <v>1038</v>
      </c>
      <c r="BG117" s="636"/>
      <c r="BH117" s="634" t="s">
        <v>1039</v>
      </c>
      <c r="BI117" s="636"/>
      <c r="BJ117" s="634" t="s">
        <v>1040</v>
      </c>
      <c r="BK117" s="636"/>
      <c r="BL117" s="634" t="s">
        <v>1041</v>
      </c>
      <c r="BM117" s="636"/>
      <c r="BN117" s="634" t="s">
        <v>1034</v>
      </c>
      <c r="BO117" s="636"/>
      <c r="BP117" s="634" t="s">
        <v>1042</v>
      </c>
      <c r="BQ117" s="636"/>
      <c r="BR117" s="634" t="s">
        <v>1043</v>
      </c>
      <c r="BS117" s="636"/>
    </row>
    <row r="118" spans="1:71" x14ac:dyDescent="0.25">
      <c r="A118" s="107" t="s">
        <v>1044</v>
      </c>
      <c r="B118" s="287" t="s">
        <v>187</v>
      </c>
      <c r="C118" s="508" t="s">
        <v>1004</v>
      </c>
      <c r="D118" s="287" t="s">
        <v>187</v>
      </c>
      <c r="E118" s="508" t="s">
        <v>1004</v>
      </c>
      <c r="F118" s="287" t="s">
        <v>187</v>
      </c>
      <c r="G118" s="508" t="s">
        <v>1004</v>
      </c>
      <c r="H118" s="287" t="s">
        <v>187</v>
      </c>
      <c r="I118" s="508" t="s">
        <v>1004</v>
      </c>
      <c r="J118" s="509" t="s">
        <v>187</v>
      </c>
      <c r="K118" s="510" t="s">
        <v>1004</v>
      </c>
      <c r="L118" s="509" t="s">
        <v>187</v>
      </c>
      <c r="M118" s="510" t="s">
        <v>1004</v>
      </c>
      <c r="N118" s="509" t="s">
        <v>187</v>
      </c>
      <c r="O118" s="510" t="s">
        <v>1004</v>
      </c>
      <c r="P118" s="509" t="s">
        <v>187</v>
      </c>
      <c r="Q118" s="510" t="s">
        <v>1004</v>
      </c>
      <c r="R118" s="509" t="s">
        <v>187</v>
      </c>
      <c r="S118" s="510" t="s">
        <v>1004</v>
      </c>
      <c r="T118" s="509" t="s">
        <v>187</v>
      </c>
      <c r="U118" s="510" t="s">
        <v>1004</v>
      </c>
      <c r="V118" s="509" t="s">
        <v>187</v>
      </c>
      <c r="W118" s="510" t="s">
        <v>1004</v>
      </c>
      <c r="X118" s="509" t="s">
        <v>187</v>
      </c>
      <c r="Y118" s="510" t="s">
        <v>1004</v>
      </c>
      <c r="Z118" s="509" t="s">
        <v>187</v>
      </c>
      <c r="AA118" s="510" t="s">
        <v>1004</v>
      </c>
      <c r="AB118" s="509" t="s">
        <v>187</v>
      </c>
      <c r="AC118" s="510" t="s">
        <v>1004</v>
      </c>
      <c r="AD118" s="509" t="s">
        <v>187</v>
      </c>
      <c r="AE118" s="510" t="s">
        <v>1004</v>
      </c>
      <c r="AF118" s="509" t="s">
        <v>187</v>
      </c>
      <c r="AG118" s="510" t="s">
        <v>1004</v>
      </c>
      <c r="AH118" s="509" t="s">
        <v>187</v>
      </c>
      <c r="AI118" s="510" t="s">
        <v>1004</v>
      </c>
      <c r="AJ118" s="509" t="s">
        <v>187</v>
      </c>
      <c r="AK118" s="510" t="s">
        <v>1004</v>
      </c>
      <c r="AL118" s="509" t="s">
        <v>187</v>
      </c>
      <c r="AM118" s="510" t="s">
        <v>1004</v>
      </c>
      <c r="AN118" s="509" t="s">
        <v>187</v>
      </c>
      <c r="AO118" s="510" t="s">
        <v>1004</v>
      </c>
      <c r="AP118" s="509" t="s">
        <v>187</v>
      </c>
      <c r="AQ118" s="510" t="s">
        <v>1004</v>
      </c>
      <c r="AR118" s="509" t="s">
        <v>187</v>
      </c>
      <c r="AS118" s="510" t="s">
        <v>1004</v>
      </c>
      <c r="AT118" s="509" t="s">
        <v>187</v>
      </c>
      <c r="AU118" s="510" t="s">
        <v>1004</v>
      </c>
      <c r="AV118" s="509" t="s">
        <v>187</v>
      </c>
      <c r="AW118" s="510" t="s">
        <v>1004</v>
      </c>
      <c r="AX118" s="509" t="s">
        <v>187</v>
      </c>
      <c r="AY118" s="510" t="s">
        <v>1004</v>
      </c>
      <c r="AZ118" s="509" t="s">
        <v>187</v>
      </c>
      <c r="BA118" s="510" t="s">
        <v>1004</v>
      </c>
      <c r="BB118" s="509" t="s">
        <v>187</v>
      </c>
      <c r="BC118" s="510" t="s">
        <v>1004</v>
      </c>
      <c r="BD118" s="509" t="s">
        <v>187</v>
      </c>
      <c r="BE118" s="510" t="s">
        <v>1004</v>
      </c>
      <c r="BF118" s="509" t="s">
        <v>187</v>
      </c>
      <c r="BG118" s="510" t="s">
        <v>1004</v>
      </c>
      <c r="BH118" s="509" t="s">
        <v>187</v>
      </c>
      <c r="BI118" s="510" t="s">
        <v>1004</v>
      </c>
      <c r="BJ118" s="509" t="s">
        <v>187</v>
      </c>
      <c r="BK118" s="510" t="s">
        <v>1004</v>
      </c>
      <c r="BL118" s="509" t="s">
        <v>187</v>
      </c>
      <c r="BM118" s="510" t="s">
        <v>1004</v>
      </c>
      <c r="BN118" s="509" t="s">
        <v>187</v>
      </c>
      <c r="BO118" s="510" t="s">
        <v>1004</v>
      </c>
      <c r="BP118" s="509" t="s">
        <v>187</v>
      </c>
      <c r="BQ118" s="510" t="s">
        <v>1004</v>
      </c>
      <c r="BR118" s="509" t="s">
        <v>187</v>
      </c>
      <c r="BS118" s="510" t="s">
        <v>1004</v>
      </c>
    </row>
    <row r="119" spans="1:71" x14ac:dyDescent="0.25">
      <c r="A119" s="78" t="s">
        <v>1045</v>
      </c>
      <c r="B119" s="167">
        <v>19051.655218473636</v>
      </c>
      <c r="C119" s="155"/>
      <c r="D119" s="167">
        <v>19051.655218473636</v>
      </c>
      <c r="E119" s="155"/>
      <c r="F119" s="167">
        <v>3096809.5372120147</v>
      </c>
      <c r="G119" s="155"/>
      <c r="H119" s="167">
        <v>0</v>
      </c>
      <c r="I119" s="155"/>
      <c r="J119" s="499">
        <v>0</v>
      </c>
      <c r="K119" s="500"/>
      <c r="L119" s="499">
        <v>0</v>
      </c>
      <c r="M119" s="500"/>
      <c r="N119" s="499">
        <v>0</v>
      </c>
      <c r="O119" s="500"/>
      <c r="P119" s="499">
        <v>0</v>
      </c>
      <c r="Q119" s="500"/>
      <c r="R119" s="499">
        <v>3055767.7616501148</v>
      </c>
      <c r="S119" s="500"/>
      <c r="T119" s="499">
        <v>2814522.9383619474</v>
      </c>
      <c r="U119" s="500"/>
      <c r="V119" s="499">
        <v>3342245.9893048126</v>
      </c>
      <c r="W119" s="500"/>
      <c r="X119" s="499">
        <v>0</v>
      </c>
      <c r="Y119" s="500"/>
      <c r="Z119" s="499">
        <v>0</v>
      </c>
      <c r="AA119" s="500"/>
      <c r="AB119" s="499">
        <v>0</v>
      </c>
      <c r="AC119" s="500"/>
      <c r="AD119" s="499">
        <v>0</v>
      </c>
      <c r="AE119" s="500"/>
      <c r="AF119" s="499">
        <v>0</v>
      </c>
      <c r="AG119" s="500"/>
      <c r="AH119" s="499">
        <v>0</v>
      </c>
      <c r="AI119" s="500"/>
      <c r="AJ119" s="499">
        <v>0</v>
      </c>
      <c r="AK119" s="500"/>
      <c r="AL119" s="499">
        <v>0</v>
      </c>
      <c r="AM119" s="500"/>
      <c r="AN119" s="499">
        <v>0</v>
      </c>
      <c r="AO119" s="500"/>
      <c r="AP119" s="499">
        <v>0</v>
      </c>
      <c r="AQ119" s="500"/>
      <c r="AR119" s="499">
        <v>0</v>
      </c>
      <c r="AS119" s="500"/>
      <c r="AT119" s="499">
        <v>0</v>
      </c>
      <c r="AU119" s="500"/>
      <c r="AV119" s="499">
        <v>0</v>
      </c>
      <c r="AW119" s="500"/>
      <c r="AX119" s="499">
        <v>0</v>
      </c>
      <c r="AY119" s="500"/>
      <c r="AZ119" s="499">
        <v>0</v>
      </c>
      <c r="BA119" s="500"/>
      <c r="BB119" s="499">
        <v>0</v>
      </c>
      <c r="BC119" s="500"/>
      <c r="BD119" s="499">
        <v>0</v>
      </c>
      <c r="BE119" s="500"/>
      <c r="BF119" s="499">
        <v>0</v>
      </c>
      <c r="BG119" s="500"/>
      <c r="BH119" s="499">
        <v>0</v>
      </c>
      <c r="BI119" s="500"/>
      <c r="BJ119" s="499">
        <v>0</v>
      </c>
      <c r="BK119" s="500"/>
      <c r="BL119" s="499">
        <v>0</v>
      </c>
      <c r="BM119" s="500"/>
      <c r="BN119" s="499">
        <v>0</v>
      </c>
      <c r="BO119" s="500"/>
      <c r="BP119" s="499">
        <v>0</v>
      </c>
      <c r="BQ119" s="500"/>
      <c r="BR119" s="499">
        <v>0</v>
      </c>
      <c r="BS119" s="500"/>
    </row>
    <row r="120" spans="1:71" x14ac:dyDescent="0.25">
      <c r="A120" s="78" t="s">
        <v>1046</v>
      </c>
      <c r="B120" s="167">
        <v>681364.04364540626</v>
      </c>
      <c r="C120" s="155"/>
      <c r="D120" s="167">
        <v>681364.04364540626</v>
      </c>
      <c r="E120" s="155"/>
      <c r="F120" s="167">
        <v>0</v>
      </c>
      <c r="G120" s="155"/>
      <c r="H120" s="167">
        <v>2134347.5649861307</v>
      </c>
      <c r="I120" s="155"/>
      <c r="J120" s="499">
        <v>0</v>
      </c>
      <c r="K120" s="500"/>
      <c r="L120" s="499">
        <v>0</v>
      </c>
      <c r="M120" s="500"/>
      <c r="N120" s="499">
        <v>0</v>
      </c>
      <c r="O120" s="500"/>
      <c r="P120" s="499">
        <v>0</v>
      </c>
      <c r="Q120" s="500"/>
      <c r="R120" s="499">
        <v>0</v>
      </c>
      <c r="S120" s="500"/>
      <c r="T120" s="499">
        <v>0</v>
      </c>
      <c r="U120" s="500"/>
      <c r="V120" s="499">
        <v>0</v>
      </c>
      <c r="W120" s="500"/>
      <c r="X120" s="499">
        <v>3145643.2840515883</v>
      </c>
      <c r="Y120" s="500"/>
      <c r="Z120" s="499">
        <v>3145643.2840515883</v>
      </c>
      <c r="AA120" s="500"/>
      <c r="AB120" s="499">
        <v>1944579.4846864364</v>
      </c>
      <c r="AC120" s="500"/>
      <c r="AD120" s="499">
        <v>3145643.2840515883</v>
      </c>
      <c r="AE120" s="500"/>
      <c r="AF120" s="499">
        <v>0</v>
      </c>
      <c r="AG120" s="500"/>
      <c r="AH120" s="499">
        <v>0</v>
      </c>
      <c r="AI120" s="500"/>
      <c r="AJ120" s="499">
        <v>0</v>
      </c>
      <c r="AK120" s="500"/>
      <c r="AL120" s="499">
        <v>0</v>
      </c>
      <c r="AM120" s="500"/>
      <c r="AN120" s="499">
        <v>0</v>
      </c>
      <c r="AO120" s="500"/>
      <c r="AP120" s="499">
        <v>0</v>
      </c>
      <c r="AQ120" s="500"/>
      <c r="AR120" s="499">
        <v>0</v>
      </c>
      <c r="AS120" s="500"/>
      <c r="AT120" s="499">
        <v>0</v>
      </c>
      <c r="AU120" s="500"/>
      <c r="AV120" s="499">
        <v>0</v>
      </c>
      <c r="AW120" s="500"/>
      <c r="AX120" s="499">
        <v>0</v>
      </c>
      <c r="AY120" s="500"/>
      <c r="AZ120" s="499">
        <v>0</v>
      </c>
      <c r="BA120" s="500"/>
      <c r="BB120" s="499">
        <v>0</v>
      </c>
      <c r="BC120" s="500"/>
      <c r="BD120" s="499">
        <v>0</v>
      </c>
      <c r="BE120" s="500"/>
      <c r="BF120" s="499">
        <v>0</v>
      </c>
      <c r="BG120" s="500"/>
      <c r="BH120" s="499">
        <v>0</v>
      </c>
      <c r="BI120" s="500"/>
      <c r="BJ120" s="499">
        <v>0</v>
      </c>
      <c r="BK120" s="500"/>
      <c r="BL120" s="499">
        <v>0</v>
      </c>
      <c r="BM120" s="500"/>
      <c r="BN120" s="499">
        <v>0</v>
      </c>
      <c r="BO120" s="500"/>
      <c r="BP120" s="499">
        <v>0</v>
      </c>
      <c r="BQ120" s="500"/>
      <c r="BR120" s="499">
        <v>0</v>
      </c>
      <c r="BS120" s="500"/>
    </row>
    <row r="121" spans="1:71" x14ac:dyDescent="0.25">
      <c r="A121" s="78" t="s">
        <v>1047</v>
      </c>
      <c r="B121" s="167">
        <v>1018055.4099154719</v>
      </c>
      <c r="C121" s="155"/>
      <c r="D121" s="167">
        <v>1018055.4099154719</v>
      </c>
      <c r="E121" s="155"/>
      <c r="F121" s="167">
        <v>0</v>
      </c>
      <c r="G121" s="155"/>
      <c r="H121" s="167">
        <v>0</v>
      </c>
      <c r="I121" s="155"/>
      <c r="J121" s="499">
        <v>2967914.4385026731</v>
      </c>
      <c r="K121" s="500"/>
      <c r="L121" s="499">
        <v>0</v>
      </c>
      <c r="M121" s="500"/>
      <c r="N121" s="499">
        <v>0</v>
      </c>
      <c r="O121" s="500"/>
      <c r="P121" s="499">
        <v>0</v>
      </c>
      <c r="Q121" s="500"/>
      <c r="R121" s="499">
        <v>0</v>
      </c>
      <c r="S121" s="500"/>
      <c r="T121" s="499">
        <v>0</v>
      </c>
      <c r="U121" s="500"/>
      <c r="V121" s="499">
        <v>0</v>
      </c>
      <c r="W121" s="500"/>
      <c r="X121" s="499">
        <v>0</v>
      </c>
      <c r="Y121" s="500"/>
      <c r="Z121" s="499">
        <v>0</v>
      </c>
      <c r="AA121" s="500"/>
      <c r="AB121" s="499">
        <v>0</v>
      </c>
      <c r="AC121" s="500"/>
      <c r="AD121" s="499">
        <v>0</v>
      </c>
      <c r="AE121" s="500"/>
      <c r="AF121" s="499">
        <v>2970885.3238265002</v>
      </c>
      <c r="AG121" s="500"/>
      <c r="AH121" s="499">
        <v>2673796.7914438499</v>
      </c>
      <c r="AI121" s="500"/>
      <c r="AJ121" s="499">
        <v>0</v>
      </c>
      <c r="AK121" s="500"/>
      <c r="AL121" s="499">
        <v>0</v>
      </c>
      <c r="AM121" s="500"/>
      <c r="AN121" s="499">
        <v>0</v>
      </c>
      <c r="AO121" s="500"/>
      <c r="AP121" s="499">
        <v>0</v>
      </c>
      <c r="AQ121" s="500"/>
      <c r="AR121" s="499">
        <v>0</v>
      </c>
      <c r="AS121" s="500"/>
      <c r="AT121" s="499">
        <v>0</v>
      </c>
      <c r="AU121" s="500"/>
      <c r="AV121" s="499">
        <v>0</v>
      </c>
      <c r="AW121" s="500"/>
      <c r="AX121" s="499">
        <v>0</v>
      </c>
      <c r="AY121" s="500"/>
      <c r="AZ121" s="499">
        <v>0</v>
      </c>
      <c r="BA121" s="500"/>
      <c r="BB121" s="499">
        <v>0</v>
      </c>
      <c r="BC121" s="500"/>
      <c r="BD121" s="499">
        <v>0</v>
      </c>
      <c r="BE121" s="500"/>
      <c r="BF121" s="499">
        <v>0</v>
      </c>
      <c r="BG121" s="500"/>
      <c r="BH121" s="499">
        <v>0</v>
      </c>
      <c r="BI121" s="500"/>
      <c r="BJ121" s="499">
        <v>0</v>
      </c>
      <c r="BK121" s="500"/>
      <c r="BL121" s="499">
        <v>0</v>
      </c>
      <c r="BM121" s="500"/>
      <c r="BN121" s="499">
        <v>0</v>
      </c>
      <c r="BO121" s="500"/>
      <c r="BP121" s="499">
        <v>0</v>
      </c>
      <c r="BQ121" s="500"/>
      <c r="BR121" s="499">
        <v>0</v>
      </c>
      <c r="BS121" s="500"/>
    </row>
    <row r="122" spans="1:71" x14ac:dyDescent="0.25">
      <c r="A122" s="78" t="s">
        <v>1048</v>
      </c>
      <c r="B122" s="167">
        <v>7613.0190795930457</v>
      </c>
      <c r="C122" s="155"/>
      <c r="D122" s="167">
        <v>7613.0190795930457</v>
      </c>
      <c r="E122" s="155"/>
      <c r="F122" s="167">
        <v>0</v>
      </c>
      <c r="G122" s="155"/>
      <c r="H122" s="167">
        <v>0</v>
      </c>
      <c r="I122" s="155"/>
      <c r="J122" s="499">
        <v>0</v>
      </c>
      <c r="K122" s="500"/>
      <c r="L122" s="499">
        <v>4839572.192513369</v>
      </c>
      <c r="M122" s="500"/>
      <c r="N122" s="499">
        <v>0</v>
      </c>
      <c r="O122" s="500"/>
      <c r="P122" s="499">
        <v>0</v>
      </c>
      <c r="Q122" s="500"/>
      <c r="R122" s="499">
        <v>0</v>
      </c>
      <c r="S122" s="500"/>
      <c r="T122" s="499">
        <v>0</v>
      </c>
      <c r="U122" s="500"/>
      <c r="V122" s="499">
        <v>0</v>
      </c>
      <c r="W122" s="500"/>
      <c r="X122" s="499">
        <v>0</v>
      </c>
      <c r="Y122" s="500"/>
      <c r="Z122" s="499">
        <v>0</v>
      </c>
      <c r="AA122" s="500"/>
      <c r="AB122" s="499">
        <v>0</v>
      </c>
      <c r="AC122" s="500"/>
      <c r="AD122" s="499">
        <v>0</v>
      </c>
      <c r="AE122" s="500"/>
      <c r="AF122" s="499">
        <v>0</v>
      </c>
      <c r="AG122" s="500"/>
      <c r="AH122" s="499">
        <v>0</v>
      </c>
      <c r="AI122" s="500"/>
      <c r="AJ122" s="499">
        <v>4861448.7117160913</v>
      </c>
      <c r="AK122" s="500"/>
      <c r="AL122" s="499">
        <v>4861448.7117160913</v>
      </c>
      <c r="AM122" s="500"/>
      <c r="AN122" s="499">
        <v>4861448.7117160913</v>
      </c>
      <c r="AO122" s="500"/>
      <c r="AP122" s="499">
        <v>4861448.7117160913</v>
      </c>
      <c r="AQ122" s="500"/>
      <c r="AR122" s="499">
        <v>4861448.7117160913</v>
      </c>
      <c r="AS122" s="500"/>
      <c r="AT122" s="499">
        <v>2673796.7914438499</v>
      </c>
      <c r="AU122" s="500"/>
      <c r="AV122" s="499">
        <v>2673796.7914438499</v>
      </c>
      <c r="AW122" s="500"/>
      <c r="AX122" s="499">
        <v>2673796.7914438499</v>
      </c>
      <c r="AY122" s="500"/>
      <c r="AZ122" s="499">
        <v>2673796.7914438499</v>
      </c>
      <c r="BA122" s="500"/>
      <c r="BB122" s="499">
        <v>2673796.7914438499</v>
      </c>
      <c r="BC122" s="500"/>
      <c r="BD122" s="499">
        <v>0</v>
      </c>
      <c r="BE122" s="500"/>
      <c r="BF122" s="499">
        <v>0</v>
      </c>
      <c r="BG122" s="500"/>
      <c r="BH122" s="499">
        <v>0</v>
      </c>
      <c r="BI122" s="500"/>
      <c r="BJ122" s="499">
        <v>0</v>
      </c>
      <c r="BK122" s="500"/>
      <c r="BL122" s="499">
        <v>0</v>
      </c>
      <c r="BM122" s="500"/>
      <c r="BN122" s="499">
        <v>0</v>
      </c>
      <c r="BO122" s="500"/>
      <c r="BP122" s="499">
        <v>0</v>
      </c>
      <c r="BQ122" s="500"/>
      <c r="BR122" s="499">
        <v>0</v>
      </c>
      <c r="BS122" s="500"/>
    </row>
    <row r="123" spans="1:71" x14ac:dyDescent="0.25">
      <c r="A123" s="78" t="s">
        <v>1049</v>
      </c>
      <c r="B123" s="167">
        <v>217930.13787197106</v>
      </c>
      <c r="C123" s="155"/>
      <c r="D123" s="167">
        <v>217930.13787197106</v>
      </c>
      <c r="E123" s="155"/>
      <c r="F123" s="167">
        <v>0</v>
      </c>
      <c r="G123" s="155"/>
      <c r="H123" s="167">
        <v>0</v>
      </c>
      <c r="I123" s="155"/>
      <c r="J123" s="499">
        <v>0</v>
      </c>
      <c r="K123" s="500"/>
      <c r="L123" s="499">
        <v>0</v>
      </c>
      <c r="M123" s="500"/>
      <c r="N123" s="499">
        <v>1069518.7165775402</v>
      </c>
      <c r="O123" s="500"/>
      <c r="P123" s="499">
        <v>0</v>
      </c>
      <c r="Q123" s="500"/>
      <c r="R123" s="499">
        <v>0</v>
      </c>
      <c r="S123" s="500"/>
      <c r="T123" s="499">
        <v>0</v>
      </c>
      <c r="U123" s="500"/>
      <c r="V123" s="499">
        <v>0</v>
      </c>
      <c r="W123" s="500"/>
      <c r="X123" s="499">
        <v>0</v>
      </c>
      <c r="Y123" s="500"/>
      <c r="Z123" s="499">
        <v>0</v>
      </c>
      <c r="AA123" s="500"/>
      <c r="AB123" s="499">
        <v>0</v>
      </c>
      <c r="AC123" s="500"/>
      <c r="AD123" s="499">
        <v>0</v>
      </c>
      <c r="AE123" s="500"/>
      <c r="AF123" s="499">
        <v>0</v>
      </c>
      <c r="AG123" s="500"/>
      <c r="AH123" s="499">
        <v>0</v>
      </c>
      <c r="AI123" s="500"/>
      <c r="AJ123" s="499">
        <v>0</v>
      </c>
      <c r="AK123" s="500"/>
      <c r="AL123" s="499">
        <v>0</v>
      </c>
      <c r="AM123" s="500"/>
      <c r="AN123" s="499">
        <v>0</v>
      </c>
      <c r="AO123" s="500"/>
      <c r="AP123" s="499">
        <v>0</v>
      </c>
      <c r="AQ123" s="500"/>
      <c r="AR123" s="499">
        <v>0</v>
      </c>
      <c r="AS123" s="500"/>
      <c r="AT123" s="499">
        <v>0</v>
      </c>
      <c r="AU123" s="500"/>
      <c r="AV123" s="499">
        <v>0</v>
      </c>
      <c r="AW123" s="500"/>
      <c r="AX123" s="499">
        <v>0</v>
      </c>
      <c r="AY123" s="500"/>
      <c r="AZ123" s="499">
        <v>0</v>
      </c>
      <c r="BA123" s="500"/>
      <c r="BB123" s="499">
        <v>0</v>
      </c>
      <c r="BC123" s="500"/>
      <c r="BD123" s="499">
        <v>1069518.7165775402</v>
      </c>
      <c r="BE123" s="500"/>
      <c r="BF123" s="499">
        <v>1069518.7165775402</v>
      </c>
      <c r="BG123" s="500"/>
      <c r="BH123" s="499">
        <v>0</v>
      </c>
      <c r="BI123" s="500"/>
      <c r="BJ123" s="499">
        <v>0</v>
      </c>
      <c r="BK123" s="500"/>
      <c r="BL123" s="499">
        <v>0</v>
      </c>
      <c r="BM123" s="500"/>
      <c r="BN123" s="499">
        <v>0</v>
      </c>
      <c r="BO123" s="500"/>
      <c r="BP123" s="499">
        <v>0</v>
      </c>
      <c r="BQ123" s="500"/>
      <c r="BR123" s="499">
        <v>0</v>
      </c>
      <c r="BS123" s="500"/>
    </row>
    <row r="124" spans="1:71" x14ac:dyDescent="0.25">
      <c r="A124" s="479" t="s">
        <v>1050</v>
      </c>
      <c r="B124" s="108">
        <v>135029.00836902313</v>
      </c>
      <c r="C124" s="110"/>
      <c r="D124" s="108">
        <v>135029.00836902313</v>
      </c>
      <c r="E124" s="110"/>
      <c r="F124" s="108">
        <v>0</v>
      </c>
      <c r="G124" s="110"/>
      <c r="H124" s="108">
        <v>0</v>
      </c>
      <c r="I124" s="110"/>
      <c r="J124" s="503">
        <v>0</v>
      </c>
      <c r="K124" s="504"/>
      <c r="L124" s="503">
        <v>0</v>
      </c>
      <c r="M124" s="504"/>
      <c r="N124" s="503">
        <v>0</v>
      </c>
      <c r="O124" s="504"/>
      <c r="P124" s="503">
        <v>1069518.7165775402</v>
      </c>
      <c r="Q124" s="504"/>
      <c r="R124" s="503">
        <v>0</v>
      </c>
      <c r="S124" s="504"/>
      <c r="T124" s="503">
        <v>0</v>
      </c>
      <c r="U124" s="504"/>
      <c r="V124" s="503">
        <v>0</v>
      </c>
      <c r="W124" s="504"/>
      <c r="X124" s="503">
        <v>0</v>
      </c>
      <c r="Y124" s="504"/>
      <c r="Z124" s="503">
        <v>0</v>
      </c>
      <c r="AA124" s="504"/>
      <c r="AB124" s="503">
        <v>0</v>
      </c>
      <c r="AC124" s="504"/>
      <c r="AD124" s="503">
        <v>0</v>
      </c>
      <c r="AE124" s="504"/>
      <c r="AF124" s="503">
        <v>0</v>
      </c>
      <c r="AG124" s="504"/>
      <c r="AH124" s="503">
        <v>0</v>
      </c>
      <c r="AI124" s="504"/>
      <c r="AJ124" s="503">
        <v>0</v>
      </c>
      <c r="AK124" s="504"/>
      <c r="AL124" s="503">
        <v>0</v>
      </c>
      <c r="AM124" s="504"/>
      <c r="AN124" s="503">
        <v>0</v>
      </c>
      <c r="AO124" s="504"/>
      <c r="AP124" s="503">
        <v>0</v>
      </c>
      <c r="AQ124" s="504"/>
      <c r="AR124" s="503">
        <v>0</v>
      </c>
      <c r="AS124" s="504"/>
      <c r="AT124" s="503">
        <v>0</v>
      </c>
      <c r="AU124" s="504"/>
      <c r="AV124" s="503">
        <v>0</v>
      </c>
      <c r="AW124" s="504"/>
      <c r="AX124" s="503">
        <v>0</v>
      </c>
      <c r="AY124" s="504"/>
      <c r="AZ124" s="503">
        <v>0</v>
      </c>
      <c r="BA124" s="504"/>
      <c r="BB124" s="503">
        <v>0</v>
      </c>
      <c r="BC124" s="504"/>
      <c r="BD124" s="503">
        <v>0</v>
      </c>
      <c r="BE124" s="504"/>
      <c r="BF124" s="503">
        <v>0</v>
      </c>
      <c r="BG124" s="504"/>
      <c r="BH124" s="503">
        <v>1069518.7165775402</v>
      </c>
      <c r="BI124" s="504"/>
      <c r="BJ124" s="503">
        <v>1069518.7165775402</v>
      </c>
      <c r="BK124" s="504"/>
      <c r="BL124" s="503">
        <v>1069518.7165775402</v>
      </c>
      <c r="BM124" s="504"/>
      <c r="BN124" s="503">
        <v>1069518.7165775402</v>
      </c>
      <c r="BO124" s="504"/>
      <c r="BP124" s="503">
        <v>1069518.7165775402</v>
      </c>
      <c r="BQ124" s="504"/>
      <c r="BR124" s="503">
        <v>1069518.7165775402</v>
      </c>
      <c r="BS124" s="504"/>
    </row>
    <row r="125" spans="1:71" x14ac:dyDescent="0.25">
      <c r="A125" s="117" t="s">
        <v>1051</v>
      </c>
      <c r="B125" s="167"/>
      <c r="C125" s="155"/>
      <c r="D125" s="167"/>
      <c r="E125" s="155"/>
      <c r="F125" s="167"/>
      <c r="G125" s="155"/>
      <c r="H125" s="167"/>
      <c r="I125" s="155"/>
      <c r="J125" s="499"/>
      <c r="K125" s="500"/>
      <c r="L125" s="499"/>
      <c r="M125" s="500"/>
      <c r="N125" s="499"/>
      <c r="O125" s="500"/>
      <c r="P125" s="499"/>
      <c r="Q125" s="500"/>
      <c r="R125" s="499"/>
      <c r="S125" s="500"/>
      <c r="T125" s="499"/>
      <c r="U125" s="500"/>
      <c r="V125" s="499"/>
      <c r="W125" s="500"/>
      <c r="X125" s="499"/>
      <c r="Y125" s="500"/>
      <c r="Z125" s="499"/>
      <c r="AA125" s="500"/>
      <c r="AB125" s="499"/>
      <c r="AC125" s="500"/>
      <c r="AD125" s="499"/>
      <c r="AE125" s="500"/>
      <c r="AF125" s="499"/>
      <c r="AG125" s="500"/>
      <c r="AH125" s="499"/>
      <c r="AI125" s="500"/>
      <c r="AJ125" s="499"/>
      <c r="AK125" s="500"/>
      <c r="AL125" s="499"/>
      <c r="AM125" s="500"/>
      <c r="AN125" s="499"/>
      <c r="AO125" s="500"/>
      <c r="AP125" s="499"/>
      <c r="AQ125" s="500"/>
      <c r="AR125" s="499"/>
      <c r="AS125" s="500"/>
      <c r="AT125" s="499"/>
      <c r="AU125" s="500"/>
      <c r="AV125" s="499"/>
      <c r="AW125" s="500"/>
      <c r="AX125" s="499"/>
      <c r="AY125" s="500"/>
      <c r="AZ125" s="499"/>
      <c r="BA125" s="500"/>
      <c r="BB125" s="499"/>
      <c r="BC125" s="500"/>
      <c r="BD125" s="499"/>
      <c r="BE125" s="500"/>
      <c r="BF125" s="499"/>
      <c r="BG125" s="500"/>
      <c r="BH125" s="499"/>
      <c r="BI125" s="500"/>
      <c r="BJ125" s="499"/>
      <c r="BK125" s="500"/>
      <c r="BL125" s="499"/>
      <c r="BM125" s="500"/>
      <c r="BN125" s="499"/>
      <c r="BO125" s="500"/>
      <c r="BP125" s="499"/>
      <c r="BQ125" s="500"/>
      <c r="BR125" s="499"/>
      <c r="BS125" s="500"/>
    </row>
    <row r="126" spans="1:71" x14ac:dyDescent="0.25">
      <c r="A126" s="78" t="s">
        <v>1052</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496">
        <v>2.6714916843582888</v>
      </c>
      <c r="K126" s="33">
        <v>1.0151668400561498</v>
      </c>
      <c r="L126" s="496">
        <v>41.894117570840756</v>
      </c>
      <c r="M126" s="33">
        <v>9.5937529237225334</v>
      </c>
      <c r="N126" s="496">
        <v>0</v>
      </c>
      <c r="O126" s="33">
        <v>0</v>
      </c>
      <c r="P126" s="496">
        <v>0</v>
      </c>
      <c r="Q126" s="33">
        <v>0</v>
      </c>
      <c r="R126" s="496">
        <v>6.3942778787878796</v>
      </c>
      <c r="S126" s="33">
        <v>6.3942778787878796E-2</v>
      </c>
      <c r="T126" s="496">
        <v>3.5732729322638144</v>
      </c>
      <c r="U126" s="33">
        <v>3.5732729322638143E-2</v>
      </c>
      <c r="V126" s="496">
        <v>0.87764598336304211</v>
      </c>
      <c r="W126" s="33">
        <v>8.776459833630422E-3</v>
      </c>
      <c r="X126" s="496">
        <v>9.5287278193701699</v>
      </c>
      <c r="Y126" s="33">
        <v>2.9824918074628637</v>
      </c>
      <c r="Z126" s="496">
        <v>3.3225169370172307</v>
      </c>
      <c r="AA126" s="33">
        <v>1.0399478012863932</v>
      </c>
      <c r="AB126" s="496">
        <v>0.53285648989898982</v>
      </c>
      <c r="AC126" s="33">
        <v>0.16678408133838385</v>
      </c>
      <c r="AD126" s="496">
        <v>335.69958863636356</v>
      </c>
      <c r="AE126" s="33">
        <v>105.07397124318182</v>
      </c>
      <c r="AF126" s="496">
        <v>2.6956269489007725</v>
      </c>
      <c r="AG126" s="33">
        <v>1.0243382405822934</v>
      </c>
      <c r="AH126" s="496">
        <v>0.28210049465240639</v>
      </c>
      <c r="AI126" s="33">
        <v>0.10719818796791443</v>
      </c>
      <c r="AJ126" s="496">
        <v>42.095662702020192</v>
      </c>
      <c r="AK126" s="33">
        <v>9.6399067587626242</v>
      </c>
      <c r="AL126" s="496">
        <v>42.095662702020192</v>
      </c>
      <c r="AM126" s="33">
        <v>9.6399067587626242</v>
      </c>
      <c r="AN126" s="496">
        <v>42.095662702020192</v>
      </c>
      <c r="AO126" s="33">
        <v>9.6399067587626242</v>
      </c>
      <c r="AP126" s="496">
        <v>42.095662702020192</v>
      </c>
      <c r="AQ126" s="33">
        <v>9.6399067587626242</v>
      </c>
      <c r="AR126" s="496">
        <v>42.095662702020192</v>
      </c>
      <c r="AS126" s="33">
        <v>9.6399067587626242</v>
      </c>
      <c r="AT126" s="496">
        <v>21.941149584076058</v>
      </c>
      <c r="AU126" s="33">
        <v>5.0245232547534178</v>
      </c>
      <c r="AV126" s="496">
        <v>21.941149584076058</v>
      </c>
      <c r="AW126" s="33">
        <v>5.0245232547534178</v>
      </c>
      <c r="AX126" s="496">
        <v>21.941149584076058</v>
      </c>
      <c r="AY126" s="33">
        <v>5.0245232547534178</v>
      </c>
      <c r="AZ126" s="496">
        <v>21.941149584076058</v>
      </c>
      <c r="BA126" s="33">
        <v>5.0245232547534178</v>
      </c>
      <c r="BB126" s="496">
        <v>21.941149584076058</v>
      </c>
      <c r="BC126" s="33">
        <v>5.0245232547534178</v>
      </c>
      <c r="BD126" s="496">
        <v>0</v>
      </c>
      <c r="BE126" s="33">
        <v>0</v>
      </c>
      <c r="BF126" s="496">
        <v>0</v>
      </c>
      <c r="BG126" s="33">
        <v>0</v>
      </c>
      <c r="BH126" s="496">
        <v>0</v>
      </c>
      <c r="BI126" s="33">
        <v>0</v>
      </c>
      <c r="BJ126" s="496">
        <v>0</v>
      </c>
      <c r="BK126" s="33">
        <v>0</v>
      </c>
      <c r="BL126" s="496">
        <v>0</v>
      </c>
      <c r="BM126" s="33">
        <v>0</v>
      </c>
      <c r="BN126" s="496">
        <v>0</v>
      </c>
      <c r="BO126" s="33">
        <v>0</v>
      </c>
      <c r="BP126" s="496">
        <v>0</v>
      </c>
      <c r="BQ126" s="33">
        <v>0</v>
      </c>
      <c r="BR126" s="496">
        <v>0</v>
      </c>
      <c r="BS126" s="33">
        <v>0</v>
      </c>
    </row>
    <row r="127" spans="1:71" x14ac:dyDescent="0.25">
      <c r="A127" s="78" t="s">
        <v>1053</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496">
        <v>17.424720664691026</v>
      </c>
      <c r="K127" s="33">
        <v>6.6213938525825897</v>
      </c>
      <c r="L127" s="496">
        <v>1468.9223512546048</v>
      </c>
      <c r="M127" s="33">
        <v>336.38321843730449</v>
      </c>
      <c r="N127" s="496">
        <v>0</v>
      </c>
      <c r="O127" s="33">
        <v>0</v>
      </c>
      <c r="P127" s="496">
        <v>0</v>
      </c>
      <c r="Q127" s="33">
        <v>0</v>
      </c>
      <c r="R127" s="496">
        <v>49.524309061200228</v>
      </c>
      <c r="S127" s="33">
        <v>0.49524309061200233</v>
      </c>
      <c r="T127" s="496">
        <v>9.4346943211527012</v>
      </c>
      <c r="U127" s="33">
        <v>9.4346943211527035E-2</v>
      </c>
      <c r="V127" s="496">
        <v>5.2031869013666068</v>
      </c>
      <c r="W127" s="33">
        <v>5.203186901366607E-2</v>
      </c>
      <c r="X127" s="496">
        <v>143.55780727866903</v>
      </c>
      <c r="Y127" s="33">
        <v>44.93359367822341</v>
      </c>
      <c r="Z127" s="496">
        <v>129.86026103832441</v>
      </c>
      <c r="AA127" s="33">
        <v>40.646261704995545</v>
      </c>
      <c r="AB127" s="496">
        <v>28.272738464052285</v>
      </c>
      <c r="AC127" s="33">
        <v>8.8493671392483648</v>
      </c>
      <c r="AD127" s="496">
        <v>1154.700013611111</v>
      </c>
      <c r="AE127" s="33">
        <v>361.42110426027773</v>
      </c>
      <c r="AF127" s="496">
        <v>17.552919667260841</v>
      </c>
      <c r="AG127" s="33">
        <v>6.6701094735591209</v>
      </c>
      <c r="AH127" s="496">
        <v>4.7330194102792627</v>
      </c>
      <c r="AI127" s="33">
        <v>1.7985473759061199</v>
      </c>
      <c r="AJ127" s="496">
        <v>1483.5351568775995</v>
      </c>
      <c r="AK127" s="33">
        <v>339.72955092497028</v>
      </c>
      <c r="AL127" s="496">
        <v>1483.5351568775995</v>
      </c>
      <c r="AM127" s="33">
        <v>339.72955092497028</v>
      </c>
      <c r="AN127" s="496">
        <v>1483.5351568775995</v>
      </c>
      <c r="AO127" s="33">
        <v>339.72955092497028</v>
      </c>
      <c r="AP127" s="496">
        <v>1483.5351568775995</v>
      </c>
      <c r="AQ127" s="33">
        <v>339.72955092497028</v>
      </c>
      <c r="AR127" s="496">
        <v>1483.5351568775995</v>
      </c>
      <c r="AS127" s="33">
        <v>339.72955092497028</v>
      </c>
      <c r="AT127" s="496">
        <v>22.254594578134281</v>
      </c>
      <c r="AU127" s="33">
        <v>5.0963021583927501</v>
      </c>
      <c r="AV127" s="496">
        <v>22.254594578134281</v>
      </c>
      <c r="AW127" s="33">
        <v>5.0963021583927501</v>
      </c>
      <c r="AX127" s="496">
        <v>22.254594578134281</v>
      </c>
      <c r="AY127" s="33">
        <v>5.0963021583927501</v>
      </c>
      <c r="AZ127" s="496">
        <v>22.254594578134281</v>
      </c>
      <c r="BA127" s="33">
        <v>5.0963021583927501</v>
      </c>
      <c r="BB127" s="496">
        <v>22.254594578134281</v>
      </c>
      <c r="BC127" s="33">
        <v>5.0963021583927501</v>
      </c>
      <c r="BD127" s="496">
        <v>0</v>
      </c>
      <c r="BE127" s="33">
        <v>0</v>
      </c>
      <c r="BF127" s="496">
        <v>0</v>
      </c>
      <c r="BG127" s="33">
        <v>0</v>
      </c>
      <c r="BH127" s="496">
        <v>0</v>
      </c>
      <c r="BI127" s="33">
        <v>0</v>
      </c>
      <c r="BJ127" s="496">
        <v>0</v>
      </c>
      <c r="BK127" s="33">
        <v>0</v>
      </c>
      <c r="BL127" s="496">
        <v>0</v>
      </c>
      <c r="BM127" s="33">
        <v>0</v>
      </c>
      <c r="BN127" s="496">
        <v>0</v>
      </c>
      <c r="BO127" s="33">
        <v>0</v>
      </c>
      <c r="BP127" s="496">
        <v>0</v>
      </c>
      <c r="BQ127" s="33">
        <v>0</v>
      </c>
      <c r="BR127" s="496">
        <v>0</v>
      </c>
      <c r="BS127" s="33">
        <v>0</v>
      </c>
    </row>
    <row r="128" spans="1:71" x14ac:dyDescent="0.25">
      <c r="A128" s="78" t="s">
        <v>1054</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496">
        <v>112.61953258514556</v>
      </c>
      <c r="K128" s="33">
        <v>42.795422382355326</v>
      </c>
      <c r="L128" s="496">
        <v>286.50596404389478</v>
      </c>
      <c r="M128" s="33">
        <v>65.609865766051911</v>
      </c>
      <c r="N128" s="496">
        <v>0</v>
      </c>
      <c r="O128" s="33">
        <v>0</v>
      </c>
      <c r="P128" s="496">
        <v>0</v>
      </c>
      <c r="Q128" s="33">
        <v>0</v>
      </c>
      <c r="R128" s="496">
        <v>1324.7439228877001</v>
      </c>
      <c r="S128" s="33">
        <v>13.247439228877003</v>
      </c>
      <c r="T128" s="496">
        <v>1420.5327130718952</v>
      </c>
      <c r="U128" s="33">
        <v>14.205327130718953</v>
      </c>
      <c r="V128" s="496">
        <v>856.98995825460486</v>
      </c>
      <c r="W128" s="33">
        <v>8.56989958254605</v>
      </c>
      <c r="X128" s="496">
        <v>257.65178511586447</v>
      </c>
      <c r="Y128" s="33">
        <v>80.645008741265585</v>
      </c>
      <c r="Z128" s="496">
        <v>100.55315409387997</v>
      </c>
      <c r="AA128" s="33">
        <v>31.473137231384431</v>
      </c>
      <c r="AB128" s="496">
        <v>33.883403857694596</v>
      </c>
      <c r="AC128" s="33">
        <v>10.605505407458407</v>
      </c>
      <c r="AD128" s="496">
        <v>932.21675682857983</v>
      </c>
      <c r="AE128" s="33">
        <v>291.78384488734548</v>
      </c>
      <c r="AF128" s="496">
        <v>113.43574334967319</v>
      </c>
      <c r="AG128" s="33">
        <v>43.105582472875817</v>
      </c>
      <c r="AH128" s="496">
        <v>31.814666896910275</v>
      </c>
      <c r="AI128" s="33">
        <v>12.089573420825905</v>
      </c>
      <c r="AJ128" s="496">
        <v>289.15300701871655</v>
      </c>
      <c r="AK128" s="33">
        <v>66.216038607286094</v>
      </c>
      <c r="AL128" s="496">
        <v>289.15300701871655</v>
      </c>
      <c r="AM128" s="33">
        <v>66.216038607286094</v>
      </c>
      <c r="AN128" s="496">
        <v>289.15300701871655</v>
      </c>
      <c r="AO128" s="33">
        <v>66.216038607286094</v>
      </c>
      <c r="AP128" s="496">
        <v>289.15300701871655</v>
      </c>
      <c r="AQ128" s="33">
        <v>66.216038607286094</v>
      </c>
      <c r="AR128" s="496">
        <v>289.15300701871655</v>
      </c>
      <c r="AS128" s="33">
        <v>66.216038607286094</v>
      </c>
      <c r="AT128" s="496">
        <v>24.448709536541891</v>
      </c>
      <c r="AU128" s="33">
        <v>5.5987544838680927</v>
      </c>
      <c r="AV128" s="496">
        <v>24.448709536541891</v>
      </c>
      <c r="AW128" s="33">
        <v>5.5987544838680927</v>
      </c>
      <c r="AX128" s="496">
        <v>24.448709536541891</v>
      </c>
      <c r="AY128" s="33">
        <v>5.5987544838680927</v>
      </c>
      <c r="AZ128" s="496">
        <v>24.448709536541891</v>
      </c>
      <c r="BA128" s="33">
        <v>5.5987544838680927</v>
      </c>
      <c r="BB128" s="496">
        <v>24.448709536541891</v>
      </c>
      <c r="BC128" s="33">
        <v>5.5987544838680927</v>
      </c>
      <c r="BD128" s="496">
        <v>0</v>
      </c>
      <c r="BE128" s="33">
        <v>0</v>
      </c>
      <c r="BF128" s="496">
        <v>0</v>
      </c>
      <c r="BG128" s="33">
        <v>0</v>
      </c>
      <c r="BH128" s="496">
        <v>0</v>
      </c>
      <c r="BI128" s="33">
        <v>0</v>
      </c>
      <c r="BJ128" s="496">
        <v>0</v>
      </c>
      <c r="BK128" s="33">
        <v>0</v>
      </c>
      <c r="BL128" s="496">
        <v>0</v>
      </c>
      <c r="BM128" s="33">
        <v>0</v>
      </c>
      <c r="BN128" s="496">
        <v>0</v>
      </c>
      <c r="BO128" s="33">
        <v>0</v>
      </c>
      <c r="BP128" s="496">
        <v>0</v>
      </c>
      <c r="BQ128" s="33">
        <v>0</v>
      </c>
      <c r="BR128" s="496">
        <v>0</v>
      </c>
      <c r="BS128" s="33">
        <v>0</v>
      </c>
    </row>
    <row r="129" spans="1:71" x14ac:dyDescent="0.25">
      <c r="A129" s="78" t="s">
        <v>1055</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496">
        <v>24.370661733021386</v>
      </c>
      <c r="K129" s="33">
        <v>9.2608514585481281</v>
      </c>
      <c r="L129" s="496">
        <v>649.80344407210316</v>
      </c>
      <c r="M129" s="33">
        <v>148.80498869251164</v>
      </c>
      <c r="N129" s="496">
        <v>0</v>
      </c>
      <c r="O129" s="33">
        <v>0</v>
      </c>
      <c r="P129" s="496">
        <v>0</v>
      </c>
      <c r="Q129" s="33">
        <v>0</v>
      </c>
      <c r="R129" s="496">
        <v>53.097581993464047</v>
      </c>
      <c r="S129" s="33">
        <v>0.53097581993464049</v>
      </c>
      <c r="T129" s="496">
        <v>2.5389044518716575</v>
      </c>
      <c r="U129" s="33">
        <v>2.5389044518716573E-2</v>
      </c>
      <c r="V129" s="496">
        <v>53.285648989898988</v>
      </c>
      <c r="W129" s="33">
        <v>0.53285648989898993</v>
      </c>
      <c r="X129" s="496">
        <v>12.694522259358287</v>
      </c>
      <c r="Y129" s="33">
        <v>3.9733854671791438</v>
      </c>
      <c r="Z129" s="496">
        <v>11.252675286690433</v>
      </c>
      <c r="AA129" s="33">
        <v>3.5220873647341051</v>
      </c>
      <c r="AB129" s="496">
        <v>0.25075599524658349</v>
      </c>
      <c r="AC129" s="33">
        <v>7.8486626512180635E-2</v>
      </c>
      <c r="AD129" s="496">
        <v>142.64881679590016</v>
      </c>
      <c r="AE129" s="33">
        <v>44.649079657116751</v>
      </c>
      <c r="AF129" s="496">
        <v>19.245522635175284</v>
      </c>
      <c r="AG129" s="33">
        <v>7.3132986013666077</v>
      </c>
      <c r="AH129" s="496">
        <v>531.75943241978598</v>
      </c>
      <c r="AI129" s="33">
        <v>202.06858431951869</v>
      </c>
      <c r="AJ129" s="496">
        <v>656.29112855912058</v>
      </c>
      <c r="AK129" s="33">
        <v>150.29066844003862</v>
      </c>
      <c r="AL129" s="496">
        <v>656.29112855912058</v>
      </c>
      <c r="AM129" s="33">
        <v>150.29066844003862</v>
      </c>
      <c r="AN129" s="496">
        <v>656.29112855912058</v>
      </c>
      <c r="AO129" s="33">
        <v>150.29066844003862</v>
      </c>
      <c r="AP129" s="496">
        <v>656.29112855912058</v>
      </c>
      <c r="AQ129" s="33">
        <v>150.29066844003862</v>
      </c>
      <c r="AR129" s="496">
        <v>656.29112855912058</v>
      </c>
      <c r="AS129" s="33">
        <v>150.29066844003862</v>
      </c>
      <c r="AT129" s="496">
        <v>7.5226798573975042</v>
      </c>
      <c r="AU129" s="33">
        <v>1.7226936873440284</v>
      </c>
      <c r="AV129" s="496">
        <v>7.5226798573975042</v>
      </c>
      <c r="AW129" s="33">
        <v>1.7226936873440284</v>
      </c>
      <c r="AX129" s="496">
        <v>7.5226798573975042</v>
      </c>
      <c r="AY129" s="33">
        <v>1.7226936873440284</v>
      </c>
      <c r="AZ129" s="496">
        <v>7.5226798573975042</v>
      </c>
      <c r="BA129" s="33">
        <v>1.7226936873440284</v>
      </c>
      <c r="BB129" s="496">
        <v>7.5226798573975042</v>
      </c>
      <c r="BC129" s="33">
        <v>1.7226936873440284</v>
      </c>
      <c r="BD129" s="496">
        <v>0</v>
      </c>
      <c r="BE129" s="33">
        <v>0</v>
      </c>
      <c r="BF129" s="496">
        <v>0</v>
      </c>
      <c r="BG129" s="33">
        <v>0</v>
      </c>
      <c r="BH129" s="496">
        <v>0</v>
      </c>
      <c r="BI129" s="33">
        <v>0</v>
      </c>
      <c r="BJ129" s="496">
        <v>0</v>
      </c>
      <c r="BK129" s="33">
        <v>0</v>
      </c>
      <c r="BL129" s="496">
        <v>0</v>
      </c>
      <c r="BM129" s="33">
        <v>0</v>
      </c>
      <c r="BN129" s="496">
        <v>0</v>
      </c>
      <c r="BO129" s="33">
        <v>0</v>
      </c>
      <c r="BP129" s="496">
        <v>0</v>
      </c>
      <c r="BQ129" s="33">
        <v>0</v>
      </c>
      <c r="BR129" s="496">
        <v>0</v>
      </c>
      <c r="BS129" s="33">
        <v>0</v>
      </c>
    </row>
    <row r="130" spans="1:71" s="38" customFormat="1" x14ac:dyDescent="0.25">
      <c r="A130" s="143" t="s">
        <v>1056</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1057</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496">
        <v>733.71517654144395</v>
      </c>
      <c r="K131" s="33">
        <v>278.81176708574867</v>
      </c>
      <c r="L131" s="496">
        <v>203.15280426520772</v>
      </c>
      <c r="M131" s="33">
        <v>46.521992176732574</v>
      </c>
      <c r="N131" s="496">
        <v>0</v>
      </c>
      <c r="O131" s="33">
        <v>0</v>
      </c>
      <c r="P131" s="496">
        <v>0</v>
      </c>
      <c r="Q131" s="33">
        <v>0</v>
      </c>
      <c r="R131" s="496">
        <v>1129.561725087641</v>
      </c>
      <c r="S131" s="33">
        <v>11.295617250876411</v>
      </c>
      <c r="T131" s="496">
        <v>34.040126354723704</v>
      </c>
      <c r="U131" s="33">
        <v>0.34040126354723704</v>
      </c>
      <c r="V131" s="496">
        <v>135.90974942364824</v>
      </c>
      <c r="W131" s="33">
        <v>1.3590974942364824</v>
      </c>
      <c r="X131" s="496">
        <v>51.969180014854423</v>
      </c>
      <c r="Y131" s="33">
        <v>16.266353344649435</v>
      </c>
      <c r="Z131" s="496">
        <v>5.0151199049316695</v>
      </c>
      <c r="AA131" s="33">
        <v>1.5697325302436127</v>
      </c>
      <c r="AB131" s="496">
        <v>1.1910909774212712</v>
      </c>
      <c r="AC131" s="33">
        <v>0.37281147593285796</v>
      </c>
      <c r="AD131" s="496">
        <v>1.8493254649435531</v>
      </c>
      <c r="AE131" s="33">
        <v>0.57883887052733207</v>
      </c>
      <c r="AF131" s="496">
        <v>741.0153104530599</v>
      </c>
      <c r="AG131" s="33">
        <v>281.58581797216277</v>
      </c>
      <c r="AH131" s="496">
        <v>11.00191929144385</v>
      </c>
      <c r="AI131" s="33">
        <v>4.1807293307486626</v>
      </c>
      <c r="AJ131" s="496">
        <v>286.45311025990497</v>
      </c>
      <c r="AK131" s="33">
        <v>65.597762249518226</v>
      </c>
      <c r="AL131" s="496">
        <v>110.74724302998297</v>
      </c>
      <c r="AM131" s="33">
        <v>25.361118653866104</v>
      </c>
      <c r="AN131" s="496">
        <v>671.59345111340019</v>
      </c>
      <c r="AO131" s="33">
        <v>153.79490030496865</v>
      </c>
      <c r="AP131" s="496">
        <v>459.93816561715528</v>
      </c>
      <c r="AQ131" s="33">
        <v>105.32583992632857</v>
      </c>
      <c r="AR131" s="496">
        <v>204.07112432466874</v>
      </c>
      <c r="AS131" s="33">
        <v>46.732287470349149</v>
      </c>
      <c r="AT131" s="496">
        <v>157.54921064294774</v>
      </c>
      <c r="AU131" s="33">
        <v>36.078769237235036</v>
      </c>
      <c r="AV131" s="496">
        <v>60.910983666490637</v>
      </c>
      <c r="AW131" s="33">
        <v>13.948615259626356</v>
      </c>
      <c r="AX131" s="496">
        <v>369.37639811237011</v>
      </c>
      <c r="AY131" s="33">
        <v>84.587195167732744</v>
      </c>
      <c r="AZ131" s="496">
        <v>252.96599108943539</v>
      </c>
      <c r="BA131" s="33">
        <v>57.929211959480703</v>
      </c>
      <c r="BB131" s="496">
        <v>112.23911837856778</v>
      </c>
      <c r="BC131" s="33">
        <v>25.702758108692024</v>
      </c>
      <c r="BD131" s="496">
        <v>0</v>
      </c>
      <c r="BE131" s="33">
        <v>0</v>
      </c>
      <c r="BF131" s="496">
        <v>0</v>
      </c>
      <c r="BG131" s="33">
        <v>0</v>
      </c>
      <c r="BH131" s="496">
        <v>0</v>
      </c>
      <c r="BI131" s="33">
        <v>0</v>
      </c>
      <c r="BJ131" s="496">
        <v>0</v>
      </c>
      <c r="BK131" s="33">
        <v>0</v>
      </c>
      <c r="BL131" s="496">
        <v>0</v>
      </c>
      <c r="BM131" s="33">
        <v>0</v>
      </c>
      <c r="BN131" s="496">
        <v>0</v>
      </c>
      <c r="BO131" s="33">
        <v>0</v>
      </c>
      <c r="BP131" s="496">
        <v>0</v>
      </c>
      <c r="BQ131" s="33">
        <v>0</v>
      </c>
      <c r="BR131" s="496">
        <v>0</v>
      </c>
      <c r="BS131" s="33">
        <v>0</v>
      </c>
    </row>
    <row r="132" spans="1:71" x14ac:dyDescent="0.25">
      <c r="A132" s="78" t="s">
        <v>1058</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496">
        <v>0.64308224306451267</v>
      </c>
      <c r="K132" s="33">
        <v>0.24437125236451482</v>
      </c>
      <c r="L132" s="496">
        <v>26.139979109451605</v>
      </c>
      <c r="M132" s="33">
        <v>5.9860552160644174</v>
      </c>
      <c r="N132" s="496">
        <v>0</v>
      </c>
      <c r="O132" s="33">
        <v>0</v>
      </c>
      <c r="P132" s="496">
        <v>0</v>
      </c>
      <c r="Q132" s="33">
        <v>0</v>
      </c>
      <c r="R132" s="496">
        <v>2.6132222599628641</v>
      </c>
      <c r="S132" s="33">
        <v>2.6132222599628638E-2</v>
      </c>
      <c r="T132" s="496">
        <v>0.58300768894830646</v>
      </c>
      <c r="U132" s="33">
        <v>5.8300768894830653E-3</v>
      </c>
      <c r="V132" s="496">
        <v>1.3183496450089125</v>
      </c>
      <c r="W132" s="33">
        <v>1.3183496450089125E-2</v>
      </c>
      <c r="X132" s="496">
        <v>2.0945961727941178</v>
      </c>
      <c r="Y132" s="33">
        <v>0.65560860208455884</v>
      </c>
      <c r="Z132" s="496">
        <v>0.32632758331402251</v>
      </c>
      <c r="AA132" s="33">
        <v>0.10214053357728906</v>
      </c>
      <c r="AB132" s="496">
        <v>7.2719238621509205E-3</v>
      </c>
      <c r="AC132" s="33">
        <v>2.2761121688532385E-3</v>
      </c>
      <c r="AD132" s="496">
        <v>28.529763359180034</v>
      </c>
      <c r="AE132" s="33">
        <v>8.9298159314233505</v>
      </c>
      <c r="AF132" s="496">
        <v>0.58225542096256688</v>
      </c>
      <c r="AG132" s="33">
        <v>0.22125705996577541</v>
      </c>
      <c r="AH132" s="496">
        <v>6.6649376311571604</v>
      </c>
      <c r="AI132" s="33">
        <v>2.5326762998397205</v>
      </c>
      <c r="AJ132" s="496">
        <v>26.398776222575755</v>
      </c>
      <c r="AK132" s="33">
        <v>6.0453197549698485</v>
      </c>
      <c r="AL132" s="496">
        <v>26.398776222575755</v>
      </c>
      <c r="AM132" s="33">
        <v>6.0453197549698485</v>
      </c>
      <c r="AN132" s="496">
        <v>26.398776222575755</v>
      </c>
      <c r="AO132" s="33">
        <v>6.0453197549698485</v>
      </c>
      <c r="AP132" s="496">
        <v>26.398776222575755</v>
      </c>
      <c r="AQ132" s="33">
        <v>6.0453197549698485</v>
      </c>
      <c r="AR132" s="496">
        <v>26.398776222575755</v>
      </c>
      <c r="AS132" s="33">
        <v>6.0453197549698485</v>
      </c>
      <c r="AT132" s="496">
        <v>0.51906491016042788</v>
      </c>
      <c r="AU132" s="33">
        <v>0.11886586442673798</v>
      </c>
      <c r="AV132" s="496">
        <v>0.51906491016042788</v>
      </c>
      <c r="AW132" s="33">
        <v>0.11886586442673798</v>
      </c>
      <c r="AX132" s="496">
        <v>0.51906491016042788</v>
      </c>
      <c r="AY132" s="33">
        <v>0.11886586442673798</v>
      </c>
      <c r="AZ132" s="496">
        <v>0.51906491016042788</v>
      </c>
      <c r="BA132" s="33">
        <v>0.11886586442673798</v>
      </c>
      <c r="BB132" s="496">
        <v>0.51906491016042788</v>
      </c>
      <c r="BC132" s="33">
        <v>0.11886586442673798</v>
      </c>
      <c r="BD132" s="496">
        <v>0</v>
      </c>
      <c r="BE132" s="33">
        <v>0</v>
      </c>
      <c r="BF132" s="496">
        <v>0</v>
      </c>
      <c r="BG132" s="33">
        <v>0</v>
      </c>
      <c r="BH132" s="496">
        <v>0</v>
      </c>
      <c r="BI132" s="33">
        <v>0</v>
      </c>
      <c r="BJ132" s="496">
        <v>0</v>
      </c>
      <c r="BK132" s="33">
        <v>0</v>
      </c>
      <c r="BL132" s="496">
        <v>0</v>
      </c>
      <c r="BM132" s="33">
        <v>0</v>
      </c>
      <c r="BN132" s="496">
        <v>0</v>
      </c>
      <c r="BO132" s="33">
        <v>0</v>
      </c>
      <c r="BP132" s="496">
        <v>0</v>
      </c>
      <c r="BQ132" s="33">
        <v>0</v>
      </c>
      <c r="BR132" s="496">
        <v>0</v>
      </c>
      <c r="BS132" s="33">
        <v>0</v>
      </c>
    </row>
    <row r="133" spans="1:71" x14ac:dyDescent="0.25">
      <c r="A133" s="78" t="s">
        <v>1059</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496">
        <v>1.2113874811215239</v>
      </c>
      <c r="K133" s="33">
        <v>0.46032724282617909</v>
      </c>
      <c r="L133" s="496">
        <v>61.750965142617552</v>
      </c>
      <c r="M133" s="33">
        <v>14.140971017659421</v>
      </c>
      <c r="N133" s="496">
        <v>0</v>
      </c>
      <c r="O133" s="33">
        <v>0</v>
      </c>
      <c r="P133" s="496">
        <v>0</v>
      </c>
      <c r="Q133" s="33">
        <v>0</v>
      </c>
      <c r="R133" s="496">
        <v>1.8135927356209152</v>
      </c>
      <c r="S133" s="33">
        <v>1.8135927356209152E-2</v>
      </c>
      <c r="T133" s="496">
        <v>1.515819991265597</v>
      </c>
      <c r="U133" s="33">
        <v>1.5158199912655971E-2</v>
      </c>
      <c r="V133" s="496">
        <v>0.878899763339275</v>
      </c>
      <c r="W133" s="33">
        <v>8.7889976333927495E-3</v>
      </c>
      <c r="X133" s="496">
        <v>5.4332555270053469</v>
      </c>
      <c r="Y133" s="33">
        <v>1.7006089799526736</v>
      </c>
      <c r="Z133" s="496">
        <v>7.6518191949494954</v>
      </c>
      <c r="AA133" s="33">
        <v>2.3950194080191922</v>
      </c>
      <c r="AB133" s="496">
        <v>0.17051407676767677</v>
      </c>
      <c r="AC133" s="33">
        <v>5.337090602828283E-2</v>
      </c>
      <c r="AD133" s="496">
        <v>61.053693588645267</v>
      </c>
      <c r="AE133" s="33">
        <v>19.109806093245968</v>
      </c>
      <c r="AF133" s="496">
        <v>1.0968067232085561</v>
      </c>
      <c r="AG133" s="33">
        <v>0.41678655481925131</v>
      </c>
      <c r="AH133" s="496">
        <v>12.554882514505346</v>
      </c>
      <c r="AI133" s="33">
        <v>4.7708553555120314</v>
      </c>
      <c r="AJ133" s="496">
        <v>62.36232643883838</v>
      </c>
      <c r="AK133" s="33">
        <v>14.280972754493991</v>
      </c>
      <c r="AL133" s="496">
        <v>62.36232643883838</v>
      </c>
      <c r="AM133" s="33">
        <v>14.280972754493991</v>
      </c>
      <c r="AN133" s="496">
        <v>62.36232643883838</v>
      </c>
      <c r="AO133" s="33">
        <v>14.280972754493991</v>
      </c>
      <c r="AP133" s="496">
        <v>62.36232643883838</v>
      </c>
      <c r="AQ133" s="33">
        <v>14.280972754493991</v>
      </c>
      <c r="AR133" s="496">
        <v>62.36232643883838</v>
      </c>
      <c r="AS133" s="33">
        <v>14.280972754493991</v>
      </c>
      <c r="AT133" s="496">
        <v>1.2261968167557933</v>
      </c>
      <c r="AU133" s="33">
        <v>0.28079907103707669</v>
      </c>
      <c r="AV133" s="496">
        <v>1.2261968167557933</v>
      </c>
      <c r="AW133" s="33">
        <v>0.28079907103707669</v>
      </c>
      <c r="AX133" s="496">
        <v>1.2261968167557933</v>
      </c>
      <c r="AY133" s="33">
        <v>0.28079907103707669</v>
      </c>
      <c r="AZ133" s="496">
        <v>1.2261968167557933</v>
      </c>
      <c r="BA133" s="33">
        <v>0.28079907103707669</v>
      </c>
      <c r="BB133" s="496">
        <v>1.2261968167557933</v>
      </c>
      <c r="BC133" s="33">
        <v>0.28079907103707669</v>
      </c>
      <c r="BD133" s="496">
        <v>0</v>
      </c>
      <c r="BE133" s="33">
        <v>0</v>
      </c>
      <c r="BF133" s="496">
        <v>0</v>
      </c>
      <c r="BG133" s="33">
        <v>0</v>
      </c>
      <c r="BH133" s="496">
        <v>0</v>
      </c>
      <c r="BI133" s="33">
        <v>0</v>
      </c>
      <c r="BJ133" s="496">
        <v>0</v>
      </c>
      <c r="BK133" s="33">
        <v>0</v>
      </c>
      <c r="BL133" s="496">
        <v>0</v>
      </c>
      <c r="BM133" s="33">
        <v>0</v>
      </c>
      <c r="BN133" s="496">
        <v>0</v>
      </c>
      <c r="BO133" s="33">
        <v>0</v>
      </c>
      <c r="BP133" s="496">
        <v>0</v>
      </c>
      <c r="BQ133" s="33">
        <v>0</v>
      </c>
      <c r="BR133" s="496">
        <v>0</v>
      </c>
      <c r="BS133" s="33">
        <v>0</v>
      </c>
    </row>
    <row r="134" spans="1:71" x14ac:dyDescent="0.25">
      <c r="A134" s="78" t="s">
        <v>1060</v>
      </c>
      <c r="B134" s="102">
        <v>2.138562553270221</v>
      </c>
      <c r="C134" s="36"/>
      <c r="D134" s="102">
        <v>2.138562553270221</v>
      </c>
      <c r="E134" s="36"/>
      <c r="F134" s="102">
        <v>9.7477631812180636</v>
      </c>
      <c r="G134" s="36"/>
      <c r="H134" s="102">
        <v>2.3960362235799164</v>
      </c>
      <c r="I134" s="36"/>
      <c r="J134" s="496">
        <v>3.1313154906417116</v>
      </c>
      <c r="K134" s="33"/>
      <c r="L134" s="496">
        <v>152.30268316450989</v>
      </c>
      <c r="M134" s="33"/>
      <c r="N134" s="496">
        <v>0</v>
      </c>
      <c r="O134" s="33"/>
      <c r="P134" s="496">
        <v>0</v>
      </c>
      <c r="Q134" s="33"/>
      <c r="R134" s="496">
        <v>9.716794815805109</v>
      </c>
      <c r="S134" s="33"/>
      <c r="T134" s="496">
        <v>8.9018378312537134</v>
      </c>
      <c r="U134" s="33"/>
      <c r="V134" s="496">
        <v>10.092928808674985</v>
      </c>
      <c r="W134" s="33"/>
      <c r="X134" s="496">
        <v>3.291172437611408</v>
      </c>
      <c r="Y134" s="33"/>
      <c r="Z134" s="496">
        <v>3.3225169370172307</v>
      </c>
      <c r="AA134" s="33"/>
      <c r="AB134" s="496">
        <v>2.2254594578134284</v>
      </c>
      <c r="AC134" s="33"/>
      <c r="AD134" s="496">
        <v>3.3225169370172307</v>
      </c>
      <c r="AE134" s="33"/>
      <c r="AF134" s="496">
        <v>3.134449940582293</v>
      </c>
      <c r="AG134" s="33"/>
      <c r="AH134" s="496">
        <v>2.8210049465240639</v>
      </c>
      <c r="AI134" s="33"/>
      <c r="AJ134" s="496">
        <v>153.74476958556147</v>
      </c>
      <c r="AK134" s="33"/>
      <c r="AL134" s="496">
        <v>153.74476958556147</v>
      </c>
      <c r="AM134" s="33"/>
      <c r="AN134" s="496">
        <v>153.74476958556147</v>
      </c>
      <c r="AO134" s="33"/>
      <c r="AP134" s="496">
        <v>153.74476958556147</v>
      </c>
      <c r="AQ134" s="33"/>
      <c r="AR134" s="496">
        <v>153.74476958556147</v>
      </c>
      <c r="AS134" s="33"/>
      <c r="AT134" s="496">
        <v>9.536127480400868</v>
      </c>
      <c r="AU134" s="33"/>
      <c r="AV134" s="496">
        <v>9.536127480400868</v>
      </c>
      <c r="AW134" s="33"/>
      <c r="AX134" s="496">
        <v>9.536127480400868</v>
      </c>
      <c r="AY134" s="33"/>
      <c r="AZ134" s="496">
        <v>9.536127480400868</v>
      </c>
      <c r="BA134" s="33"/>
      <c r="BB134" s="496">
        <v>9.536127480400868</v>
      </c>
      <c r="BC134" s="33"/>
      <c r="BD134" s="496">
        <v>0</v>
      </c>
      <c r="BE134" s="33"/>
      <c r="BF134" s="496">
        <v>0</v>
      </c>
      <c r="BG134" s="33"/>
      <c r="BH134" s="496">
        <v>0</v>
      </c>
      <c r="BI134" s="33"/>
      <c r="BJ134" s="496">
        <v>0</v>
      </c>
      <c r="BK134" s="33"/>
      <c r="BL134" s="496">
        <v>0</v>
      </c>
      <c r="BM134" s="33"/>
      <c r="BN134" s="496">
        <v>0</v>
      </c>
      <c r="BO134" s="33"/>
      <c r="BP134" s="496">
        <v>0</v>
      </c>
      <c r="BQ134" s="33"/>
      <c r="BR134" s="496">
        <v>0</v>
      </c>
      <c r="BS134" s="33"/>
    </row>
    <row r="135" spans="1:71" x14ac:dyDescent="0.25">
      <c r="A135" s="78" t="s">
        <v>1061</v>
      </c>
      <c r="B135" s="102">
        <v>1.7303629071367335</v>
      </c>
      <c r="C135" s="36"/>
      <c r="D135" s="102">
        <v>1.7303629071367335</v>
      </c>
      <c r="E135" s="36"/>
      <c r="F135" s="102">
        <v>1.9461172791087344</v>
      </c>
      <c r="G135" s="36"/>
      <c r="H135" s="102">
        <v>0.234550889053773</v>
      </c>
      <c r="I135" s="36"/>
      <c r="J135" s="496">
        <v>4.6969732359625658</v>
      </c>
      <c r="K135" s="33"/>
      <c r="L135" s="496">
        <v>20.567907392434698</v>
      </c>
      <c r="M135" s="33"/>
      <c r="N135" s="496">
        <v>0</v>
      </c>
      <c r="O135" s="33"/>
      <c r="P135" s="496">
        <v>0</v>
      </c>
      <c r="Q135" s="33"/>
      <c r="R135" s="496">
        <v>1.9433589631610217</v>
      </c>
      <c r="S135" s="33"/>
      <c r="T135" s="496">
        <v>1.7552919667260842</v>
      </c>
      <c r="U135" s="33"/>
      <c r="V135" s="496">
        <v>2.0060479619726679</v>
      </c>
      <c r="W135" s="33"/>
      <c r="X135" s="496">
        <v>0.31344499405822934</v>
      </c>
      <c r="Y135" s="33"/>
      <c r="Z135" s="496">
        <v>0.31344499405822934</v>
      </c>
      <c r="AA135" s="33"/>
      <c r="AB135" s="496">
        <v>0.21941149584076053</v>
      </c>
      <c r="AC135" s="33"/>
      <c r="AD135" s="496">
        <v>0.34478949346405224</v>
      </c>
      <c r="AE135" s="33"/>
      <c r="AF135" s="496">
        <v>4.7016749108734395</v>
      </c>
      <c r="AG135" s="33"/>
      <c r="AH135" s="496">
        <v>4.2315074197860953</v>
      </c>
      <c r="AI135" s="33"/>
      <c r="AJ135" s="496">
        <v>20.499302611408201</v>
      </c>
      <c r="AK135" s="33"/>
      <c r="AL135" s="496">
        <v>20.499302611408201</v>
      </c>
      <c r="AM135" s="33"/>
      <c r="AN135" s="496">
        <v>20.499302611408201</v>
      </c>
      <c r="AO135" s="33"/>
      <c r="AP135" s="496">
        <v>20.499302611408201</v>
      </c>
      <c r="AQ135" s="33"/>
      <c r="AR135" s="496">
        <v>20.499302611408201</v>
      </c>
      <c r="AS135" s="33"/>
      <c r="AT135" s="496">
        <v>27.359780714058537</v>
      </c>
      <c r="AU135" s="33"/>
      <c r="AV135" s="496">
        <v>27.359780714058537</v>
      </c>
      <c r="AW135" s="33"/>
      <c r="AX135" s="496">
        <v>27.359780714058537</v>
      </c>
      <c r="AY135" s="33"/>
      <c r="AZ135" s="496">
        <v>27.359780714058537</v>
      </c>
      <c r="BA135" s="33"/>
      <c r="BB135" s="496">
        <v>27.359780714058537</v>
      </c>
      <c r="BC135" s="33"/>
      <c r="BD135" s="496">
        <v>0</v>
      </c>
      <c r="BE135" s="33"/>
      <c r="BF135" s="496">
        <v>0</v>
      </c>
      <c r="BG135" s="33"/>
      <c r="BH135" s="496">
        <v>0</v>
      </c>
      <c r="BI135" s="33"/>
      <c r="BJ135" s="496">
        <v>0</v>
      </c>
      <c r="BK135" s="33"/>
      <c r="BL135" s="496">
        <v>0</v>
      </c>
      <c r="BM135" s="33"/>
      <c r="BN135" s="496">
        <v>0</v>
      </c>
      <c r="BO135" s="33"/>
      <c r="BP135" s="496">
        <v>0</v>
      </c>
      <c r="BQ135" s="33"/>
      <c r="BR135" s="496">
        <v>0</v>
      </c>
      <c r="BS135" s="33"/>
    </row>
    <row r="136" spans="1:71" x14ac:dyDescent="0.25">
      <c r="A136" s="479" t="s">
        <v>1062</v>
      </c>
      <c r="B136" s="108">
        <v>144020.18480712682</v>
      </c>
      <c r="C136" s="110"/>
      <c r="D136" s="108">
        <v>144020.18480712682</v>
      </c>
      <c r="E136" s="110"/>
      <c r="F136" s="108">
        <v>263374.91525489587</v>
      </c>
      <c r="G136" s="110"/>
      <c r="H136" s="108">
        <v>126700.62517406918</v>
      </c>
      <c r="I136" s="110"/>
      <c r="J136" s="503">
        <v>296878.146101647</v>
      </c>
      <c r="K136" s="504"/>
      <c r="L136" s="503">
        <v>-2857.7089304363731</v>
      </c>
      <c r="M136" s="504"/>
      <c r="N136" s="503">
        <v>0</v>
      </c>
      <c r="O136" s="504"/>
      <c r="P136" s="503">
        <v>962.38063199866019</v>
      </c>
      <c r="Q136" s="504"/>
      <c r="R136" s="503">
        <v>259864.0082363454</v>
      </c>
      <c r="S136" s="504"/>
      <c r="T136" s="503">
        <v>239412.63297912607</v>
      </c>
      <c r="U136" s="504"/>
      <c r="V136" s="503">
        <v>284323.73505163396</v>
      </c>
      <c r="W136" s="504"/>
      <c r="X136" s="503">
        <v>186626.76552235431</v>
      </c>
      <c r="Y136" s="504"/>
      <c r="Z136" s="503">
        <v>186667.54673108485</v>
      </c>
      <c r="AA136" s="504"/>
      <c r="AB136" s="503">
        <v>115480.47372446816</v>
      </c>
      <c r="AC136" s="504"/>
      <c r="AD136" s="503">
        <v>184021.17572262656</v>
      </c>
      <c r="AE136" s="504"/>
      <c r="AF136" s="503">
        <v>297175.08048951667</v>
      </c>
      <c r="AG136" s="504"/>
      <c r="AH136" s="503">
        <v>267481.64170254726</v>
      </c>
      <c r="AI136" s="504"/>
      <c r="AJ136" s="503">
        <v>-2885.2657973511518</v>
      </c>
      <c r="AK136" s="504"/>
      <c r="AL136" s="503">
        <v>-2885.2657973511518</v>
      </c>
      <c r="AM136" s="504"/>
      <c r="AN136" s="503">
        <v>-2885.2657973511518</v>
      </c>
      <c r="AO136" s="504"/>
      <c r="AP136" s="503">
        <v>-2885.2657973511518</v>
      </c>
      <c r="AQ136" s="504"/>
      <c r="AR136" s="503">
        <v>-2885.2657973511518</v>
      </c>
      <c r="AS136" s="504"/>
      <c r="AT136" s="503">
        <v>-129.57910587377901</v>
      </c>
      <c r="AU136" s="504"/>
      <c r="AV136" s="503">
        <v>-129.57910587377901</v>
      </c>
      <c r="AW136" s="504"/>
      <c r="AX136" s="503">
        <v>-129.57910587377901</v>
      </c>
      <c r="AY136" s="504"/>
      <c r="AZ136" s="503">
        <v>-129.57910587377901</v>
      </c>
      <c r="BA136" s="504"/>
      <c r="BB136" s="503">
        <v>-129.57910587377901</v>
      </c>
      <c r="BC136" s="504"/>
      <c r="BD136" s="503">
        <v>0</v>
      </c>
      <c r="BE136" s="504"/>
      <c r="BF136" s="503">
        <v>0</v>
      </c>
      <c r="BG136" s="504"/>
      <c r="BH136" s="503">
        <v>0</v>
      </c>
      <c r="BI136" s="504"/>
      <c r="BJ136" s="503">
        <v>0</v>
      </c>
      <c r="BK136" s="504"/>
      <c r="BL136" s="503">
        <v>0</v>
      </c>
      <c r="BM136" s="504"/>
      <c r="BN136" s="503">
        <v>28523.494459298865</v>
      </c>
      <c r="BO136" s="504"/>
      <c r="BP136" s="503">
        <v>0</v>
      </c>
      <c r="BQ136" s="504"/>
      <c r="BR136" s="503">
        <v>0</v>
      </c>
      <c r="BS136" s="504"/>
    </row>
    <row r="137" spans="1:71" x14ac:dyDescent="0.25">
      <c r="A137" s="143" t="s">
        <v>85</v>
      </c>
      <c r="P137" s="38"/>
      <c r="Q137" s="38"/>
      <c r="R137" s="38"/>
      <c r="S137" s="38"/>
      <c r="W137" s="38"/>
      <c r="X137" s="38"/>
    </row>
    <row r="138" spans="1:71" s="42" customFormat="1" x14ac:dyDescent="0.25">
      <c r="A138" s="511" t="s">
        <v>1063</v>
      </c>
    </row>
    <row r="139" spans="1:71" s="42" customFormat="1" ht="26.25" customHeight="1" x14ac:dyDescent="0.25">
      <c r="A139" s="21"/>
      <c r="B139" s="634" t="s">
        <v>1064</v>
      </c>
      <c r="C139" s="636"/>
      <c r="D139" s="634" t="s">
        <v>1065</v>
      </c>
      <c r="E139" s="636"/>
      <c r="F139" s="634" t="s">
        <v>1066</v>
      </c>
      <c r="G139" s="636"/>
      <c r="H139" s="634" t="s">
        <v>1018</v>
      </c>
      <c r="I139" s="636"/>
      <c r="J139" s="634" t="s">
        <v>1019</v>
      </c>
      <c r="K139" s="636"/>
      <c r="L139" s="634" t="s">
        <v>1020</v>
      </c>
      <c r="M139" s="636"/>
      <c r="N139" s="634" t="s">
        <v>1067</v>
      </c>
      <c r="O139" s="636"/>
      <c r="P139" s="634" t="s">
        <v>1022</v>
      </c>
      <c r="Q139" s="636"/>
      <c r="R139" s="634" t="s">
        <v>1023</v>
      </c>
      <c r="S139" s="636"/>
      <c r="T139" s="634" t="s">
        <v>1068</v>
      </c>
      <c r="U139" s="636"/>
      <c r="V139" s="634" t="s">
        <v>1069</v>
      </c>
      <c r="W139" s="636"/>
      <c r="X139" s="634" t="s">
        <v>1037</v>
      </c>
      <c r="Y139" s="636"/>
      <c r="Z139" s="634" t="s">
        <v>1038</v>
      </c>
      <c r="AA139" s="636"/>
      <c r="AB139" s="634" t="s">
        <v>1039</v>
      </c>
      <c r="AC139" s="636"/>
      <c r="AD139" s="634" t="s">
        <v>1040</v>
      </c>
      <c r="AE139" s="636"/>
      <c r="AF139" s="634" t="s">
        <v>1041</v>
      </c>
      <c r="AG139" s="636"/>
      <c r="AH139" s="634" t="s">
        <v>1034</v>
      </c>
      <c r="AI139" s="636"/>
      <c r="AJ139" s="634" t="s">
        <v>1042</v>
      </c>
      <c r="AK139" s="636"/>
      <c r="AL139" s="634" t="s">
        <v>1043</v>
      </c>
      <c r="AM139" s="636"/>
    </row>
    <row r="140" spans="1:71" s="42" customFormat="1" x14ac:dyDescent="0.25">
      <c r="A140" s="107" t="s">
        <v>1070</v>
      </c>
      <c r="B140" s="509" t="s">
        <v>187</v>
      </c>
      <c r="C140" s="510" t="s">
        <v>1004</v>
      </c>
      <c r="D140" s="509" t="s">
        <v>187</v>
      </c>
      <c r="E140" s="510" t="s">
        <v>1004</v>
      </c>
      <c r="F140" s="509" t="s">
        <v>187</v>
      </c>
      <c r="G140" s="510" t="s">
        <v>1004</v>
      </c>
      <c r="H140" s="509" t="s">
        <v>187</v>
      </c>
      <c r="I140" s="510" t="s">
        <v>1004</v>
      </c>
      <c r="J140" s="509" t="s">
        <v>187</v>
      </c>
      <c r="K140" s="510" t="s">
        <v>1004</v>
      </c>
      <c r="L140" s="509" t="s">
        <v>187</v>
      </c>
      <c r="M140" s="510" t="s">
        <v>1004</v>
      </c>
      <c r="N140" s="509" t="s">
        <v>187</v>
      </c>
      <c r="O140" s="510" t="s">
        <v>1004</v>
      </c>
      <c r="P140" s="509" t="s">
        <v>187</v>
      </c>
      <c r="Q140" s="510" t="s">
        <v>1004</v>
      </c>
      <c r="R140" s="509" t="s">
        <v>187</v>
      </c>
      <c r="S140" s="510" t="s">
        <v>1004</v>
      </c>
      <c r="T140" s="509" t="s">
        <v>187</v>
      </c>
      <c r="U140" s="510" t="s">
        <v>1004</v>
      </c>
      <c r="V140" s="509" t="s">
        <v>187</v>
      </c>
      <c r="W140" s="510" t="s">
        <v>1004</v>
      </c>
      <c r="X140" s="509" t="s">
        <v>187</v>
      </c>
      <c r="Y140" s="510" t="s">
        <v>1004</v>
      </c>
      <c r="Z140" s="509" t="s">
        <v>187</v>
      </c>
      <c r="AA140" s="510" t="s">
        <v>1004</v>
      </c>
      <c r="AB140" s="509" t="s">
        <v>187</v>
      </c>
      <c r="AC140" s="510" t="s">
        <v>1004</v>
      </c>
      <c r="AD140" s="509" t="s">
        <v>187</v>
      </c>
      <c r="AE140" s="510" t="s">
        <v>1004</v>
      </c>
      <c r="AF140" s="509" t="s">
        <v>187</v>
      </c>
      <c r="AG140" s="510" t="s">
        <v>1004</v>
      </c>
      <c r="AH140" s="509" t="s">
        <v>187</v>
      </c>
      <c r="AI140" s="510" t="s">
        <v>1004</v>
      </c>
      <c r="AJ140" s="509" t="s">
        <v>187</v>
      </c>
      <c r="AK140" s="510" t="s">
        <v>1004</v>
      </c>
      <c r="AL140" s="509" t="s">
        <v>187</v>
      </c>
      <c r="AM140" s="510" t="s">
        <v>1004</v>
      </c>
    </row>
    <row r="141" spans="1:71" s="42" customFormat="1" x14ac:dyDescent="0.25">
      <c r="A141" s="78" t="s">
        <v>339</v>
      </c>
      <c r="B141" s="499">
        <v>3894.2706619063288</v>
      </c>
      <c r="C141" s="500"/>
      <c r="D141" s="499">
        <v>2081.036037664262</v>
      </c>
      <c r="E141" s="500"/>
      <c r="F141" s="499">
        <v>2081.036037664262</v>
      </c>
      <c r="G141" s="500"/>
      <c r="H141" s="499">
        <v>3894.2706619063288</v>
      </c>
      <c r="I141" s="500"/>
      <c r="J141" s="499">
        <v>2081.036037664262</v>
      </c>
      <c r="K141" s="500"/>
      <c r="L141" s="499">
        <v>2081.036037664262</v>
      </c>
      <c r="M141" s="500"/>
      <c r="N141" s="499">
        <v>2081.036037664262</v>
      </c>
      <c r="O141" s="500"/>
      <c r="P141" s="499">
        <v>3894.2706619063288</v>
      </c>
      <c r="Q141" s="500"/>
      <c r="R141" s="499">
        <v>3894.2706619063288</v>
      </c>
      <c r="S141" s="500"/>
      <c r="T141" s="499">
        <v>3980.1893284759353</v>
      </c>
      <c r="U141" s="500"/>
      <c r="V141" s="499">
        <v>3894.2706619063288</v>
      </c>
      <c r="W141" s="500"/>
      <c r="X141" s="499">
        <v>2149.4860863729309</v>
      </c>
      <c r="Y141" s="500"/>
      <c r="Z141" s="499">
        <v>1816.5771034972176</v>
      </c>
      <c r="AA141" s="500"/>
      <c r="AB141" s="499">
        <v>7730.786872617844</v>
      </c>
      <c r="AC141" s="500"/>
      <c r="AD141" s="499">
        <v>34841.913274152066</v>
      </c>
      <c r="AE141" s="500"/>
      <c r="AF141" s="499">
        <v>279022.87998160202</v>
      </c>
      <c r="AG141" s="500"/>
      <c r="AH141" s="499">
        <v>19438.332415246801</v>
      </c>
      <c r="AI141" s="500"/>
      <c r="AJ141" s="499">
        <v>85896.173652400641</v>
      </c>
      <c r="AK141" s="500"/>
      <c r="AL141" s="499">
        <v>85995.583089871274</v>
      </c>
      <c r="AM141" s="500"/>
    </row>
    <row r="142" spans="1:71" s="42" customFormat="1" x14ac:dyDescent="0.25">
      <c r="A142" s="78" t="s">
        <v>1071</v>
      </c>
      <c r="B142" s="499">
        <v>3566.3229157745127</v>
      </c>
      <c r="C142" s="500"/>
      <c r="D142" s="499">
        <v>1913.2078303676662</v>
      </c>
      <c r="E142" s="500"/>
      <c r="F142" s="499">
        <v>1913.2078303676662</v>
      </c>
      <c r="G142" s="500"/>
      <c r="H142" s="499">
        <v>3566.3229157745127</v>
      </c>
      <c r="I142" s="500"/>
      <c r="J142" s="499">
        <v>1913.2078303676662</v>
      </c>
      <c r="K142" s="500"/>
      <c r="L142" s="499">
        <v>1913.2078303676662</v>
      </c>
      <c r="M142" s="500"/>
      <c r="N142" s="499">
        <v>1913.2078303676662</v>
      </c>
      <c r="O142" s="500"/>
      <c r="P142" s="499">
        <v>3566.3229157745127</v>
      </c>
      <c r="Q142" s="500"/>
      <c r="R142" s="499">
        <v>3566.3229157745127</v>
      </c>
      <c r="S142" s="500"/>
      <c r="T142" s="499">
        <v>3610.6030109160965</v>
      </c>
      <c r="U142" s="500"/>
      <c r="V142" s="499">
        <v>3566.3229157745127</v>
      </c>
      <c r="W142" s="500"/>
      <c r="X142" s="499">
        <v>1983.1461812920936</v>
      </c>
      <c r="Y142" s="500"/>
      <c r="Z142" s="499">
        <v>1664.5498298804357</v>
      </c>
      <c r="AA142" s="500"/>
      <c r="AB142" s="499">
        <v>7214.3596820293933</v>
      </c>
      <c r="AC142" s="500"/>
      <c r="AD142" s="499">
        <v>31595.477866982241</v>
      </c>
      <c r="AE142" s="500"/>
      <c r="AF142" s="499">
        <v>232705.00316521616</v>
      </c>
      <c r="AG142" s="500"/>
      <c r="AH142" s="499">
        <v>18144.436645153848</v>
      </c>
      <c r="AI142" s="500"/>
      <c r="AJ142" s="499">
        <v>81372.950634533452</v>
      </c>
      <c r="AK142" s="500"/>
      <c r="AL142" s="499">
        <v>78098.948535952179</v>
      </c>
      <c r="AM142" s="500"/>
      <c r="AP142" s="272"/>
    </row>
    <row r="143" spans="1:71" s="42" customFormat="1" x14ac:dyDescent="0.25">
      <c r="A143" s="78" t="s">
        <v>22</v>
      </c>
      <c r="B143" s="499">
        <v>2366.5431284762285</v>
      </c>
      <c r="C143" s="500"/>
      <c r="D143" s="499">
        <v>1274.5595951975674</v>
      </c>
      <c r="E143" s="500"/>
      <c r="F143" s="499">
        <v>1274.5595951975674</v>
      </c>
      <c r="G143" s="500"/>
      <c r="H143" s="499">
        <v>2366.5431284762285</v>
      </c>
      <c r="I143" s="500"/>
      <c r="J143" s="499">
        <v>1274.5595951975674</v>
      </c>
      <c r="K143" s="500"/>
      <c r="L143" s="499">
        <v>1274.5595951975674</v>
      </c>
      <c r="M143" s="500"/>
      <c r="N143" s="499">
        <v>1274.5595951975674</v>
      </c>
      <c r="O143" s="500"/>
      <c r="P143" s="499">
        <v>2366.5431284762285</v>
      </c>
      <c r="Q143" s="500"/>
      <c r="R143" s="499">
        <v>2366.5431284762285</v>
      </c>
      <c r="S143" s="500"/>
      <c r="T143" s="499">
        <v>2374.287788649076</v>
      </c>
      <c r="U143" s="500"/>
      <c r="V143" s="499">
        <v>2366.5431284762285</v>
      </c>
      <c r="W143" s="500"/>
      <c r="X143" s="499">
        <v>1323.7933204925157</v>
      </c>
      <c r="Y143" s="500"/>
      <c r="Z143" s="499">
        <v>1104.9593737725379</v>
      </c>
      <c r="AA143" s="500"/>
      <c r="AB143" s="499">
        <v>2984.3390206259296</v>
      </c>
      <c r="AC143" s="500"/>
      <c r="AD143" s="499">
        <v>18078.339568559888</v>
      </c>
      <c r="AE143" s="500"/>
      <c r="AF143" s="499">
        <v>128982.96671678076</v>
      </c>
      <c r="AG143" s="500"/>
      <c r="AH143" s="499">
        <v>10246.292708817957</v>
      </c>
      <c r="AI143" s="500"/>
      <c r="AJ143" s="499">
        <v>25343.726355994822</v>
      </c>
      <c r="AK143" s="500"/>
      <c r="AL143" s="499">
        <v>42820.19054482635</v>
      </c>
      <c r="AM143" s="500"/>
      <c r="AP143" s="272"/>
    </row>
    <row r="144" spans="1:71" s="42" customFormat="1" x14ac:dyDescent="0.25">
      <c r="A144" s="78" t="s">
        <v>119</v>
      </c>
      <c r="B144" s="499">
        <v>1144.4272372330545</v>
      </c>
      <c r="C144" s="500"/>
      <c r="D144" s="499">
        <v>615.61543099573555</v>
      </c>
      <c r="E144" s="500"/>
      <c r="F144" s="499">
        <v>615.61543099573555</v>
      </c>
      <c r="G144" s="500"/>
      <c r="H144" s="499">
        <v>1144.4272372330545</v>
      </c>
      <c r="I144" s="500"/>
      <c r="J144" s="499">
        <v>615.61543099573555</v>
      </c>
      <c r="K144" s="500"/>
      <c r="L144" s="499">
        <v>615.61543099573555</v>
      </c>
      <c r="M144" s="500"/>
      <c r="N144" s="499">
        <v>615.61543099573555</v>
      </c>
      <c r="O144" s="500"/>
      <c r="P144" s="499">
        <v>1144.4272372330545</v>
      </c>
      <c r="Q144" s="500"/>
      <c r="R144" s="499">
        <v>1144.4272372330545</v>
      </c>
      <c r="S144" s="500"/>
      <c r="T144" s="499">
        <v>1170.8310087852542</v>
      </c>
      <c r="U144" s="500"/>
      <c r="V144" s="499">
        <v>1144.4272372330545</v>
      </c>
      <c r="W144" s="500"/>
      <c r="X144" s="499">
        <v>613.57932804865584</v>
      </c>
      <c r="Y144" s="500"/>
      <c r="Z144" s="499">
        <v>489.89536431036043</v>
      </c>
      <c r="AA144" s="500"/>
      <c r="AB144" s="499">
        <v>1082.0898299043067</v>
      </c>
      <c r="AC144" s="500"/>
      <c r="AD144" s="499">
        <v>12043.946588980774</v>
      </c>
      <c r="AE144" s="500"/>
      <c r="AF144" s="499">
        <v>93951.19980275225</v>
      </c>
      <c r="AG144" s="500"/>
      <c r="AH144" s="499">
        <v>5087.2599119491597</v>
      </c>
      <c r="AI144" s="500"/>
      <c r="AJ144" s="499">
        <v>17575.242061887322</v>
      </c>
      <c r="AK144" s="500"/>
      <c r="AL144" s="499">
        <v>22587.25720847927</v>
      </c>
      <c r="AM144" s="500"/>
      <c r="AP144" s="272"/>
    </row>
    <row r="145" spans="1:42" s="42" customFormat="1" x14ac:dyDescent="0.25">
      <c r="A145" s="479" t="s">
        <v>162</v>
      </c>
      <c r="B145" s="503">
        <v>55.352550065229828</v>
      </c>
      <c r="C145" s="504"/>
      <c r="D145" s="503">
        <v>23.03280417436347</v>
      </c>
      <c r="E145" s="504"/>
      <c r="F145" s="503">
        <v>23.03280417436347</v>
      </c>
      <c r="G145" s="504"/>
      <c r="H145" s="503">
        <v>55.352550065229828</v>
      </c>
      <c r="I145" s="504"/>
      <c r="J145" s="503">
        <v>23.03280417436347</v>
      </c>
      <c r="K145" s="504"/>
      <c r="L145" s="503">
        <v>23.03280417436347</v>
      </c>
      <c r="M145" s="504"/>
      <c r="N145" s="503">
        <v>23.03280417436347</v>
      </c>
      <c r="O145" s="504"/>
      <c r="P145" s="503">
        <v>55.352550065229828</v>
      </c>
      <c r="Q145" s="504"/>
      <c r="R145" s="503">
        <v>55.352550065229828</v>
      </c>
      <c r="S145" s="504"/>
      <c r="T145" s="503">
        <v>65.4842134817671</v>
      </c>
      <c r="U145" s="504"/>
      <c r="V145" s="503">
        <v>55.352550065229828</v>
      </c>
      <c r="W145" s="504"/>
      <c r="X145" s="503">
        <v>45.773532750922072</v>
      </c>
      <c r="Y145" s="504"/>
      <c r="Z145" s="503">
        <v>69.695091797537202</v>
      </c>
      <c r="AA145" s="504"/>
      <c r="AB145" s="503">
        <v>3147.9308314991572</v>
      </c>
      <c r="AC145" s="504"/>
      <c r="AD145" s="503">
        <v>1473.1917094415762</v>
      </c>
      <c r="AE145" s="504"/>
      <c r="AF145" s="503">
        <v>9770.8366456831754</v>
      </c>
      <c r="AG145" s="504"/>
      <c r="AH145" s="503">
        <v>2810.8840243867312</v>
      </c>
      <c r="AI145" s="504"/>
      <c r="AJ145" s="503">
        <v>38453.982216651311</v>
      </c>
      <c r="AK145" s="504"/>
      <c r="AL145" s="503">
        <v>12691.500782646579</v>
      </c>
      <c r="AM145" s="504"/>
      <c r="AP145" s="272"/>
    </row>
    <row r="146" spans="1:42" s="42" customFormat="1" x14ac:dyDescent="0.25">
      <c r="A146" s="286" t="s">
        <v>1072</v>
      </c>
      <c r="B146" s="512">
        <v>0.51899492109192069</v>
      </c>
      <c r="C146" s="513"/>
      <c r="D146" s="512">
        <v>0.2755136289343556</v>
      </c>
      <c r="E146" s="513"/>
      <c r="F146" s="512">
        <v>0.2755136289343556</v>
      </c>
      <c r="G146" s="513"/>
      <c r="H146" s="512">
        <v>0.51899492109192069</v>
      </c>
      <c r="I146" s="513"/>
      <c r="J146" s="512">
        <v>0.2755136289343556</v>
      </c>
      <c r="K146" s="513"/>
      <c r="L146" s="512">
        <v>0.2755136289343556</v>
      </c>
      <c r="M146" s="513"/>
      <c r="N146" s="512">
        <v>0.2755136289343556</v>
      </c>
      <c r="O146" s="513"/>
      <c r="P146" s="512">
        <v>0.51899492109192069</v>
      </c>
      <c r="Q146" s="513"/>
      <c r="R146" s="512">
        <v>0.51899492109192069</v>
      </c>
      <c r="S146" s="513"/>
      <c r="T146" s="512">
        <v>0.55263746769026123</v>
      </c>
      <c r="U146" s="513"/>
      <c r="V146" s="512">
        <v>0.51899492109192069</v>
      </c>
      <c r="W146" s="513"/>
      <c r="X146" s="512">
        <v>0.26175934793101024</v>
      </c>
      <c r="Y146" s="513"/>
      <c r="Z146" s="512">
        <v>0.21081102526372045</v>
      </c>
      <c r="AA146" s="513"/>
      <c r="AB146" s="512">
        <v>0.33389111648133663</v>
      </c>
      <c r="AC146" s="513"/>
      <c r="AD146" s="512">
        <v>3.8957452604200036</v>
      </c>
      <c r="AE146" s="513"/>
      <c r="AF146" s="512">
        <v>41.499893220620073</v>
      </c>
      <c r="AG146" s="513"/>
      <c r="AH146" s="512">
        <v>2.0988112419535137</v>
      </c>
      <c r="AI146" s="513"/>
      <c r="AJ146" s="512">
        <v>7.0505173849616565</v>
      </c>
      <c r="AK146" s="513"/>
      <c r="AL146" s="512">
        <v>10.661023226732722</v>
      </c>
      <c r="AM146" s="513"/>
      <c r="AP146" s="272"/>
    </row>
    <row r="147" spans="1:42" s="42" customFormat="1" x14ac:dyDescent="0.25">
      <c r="A147" s="117" t="s">
        <v>1073</v>
      </c>
      <c r="B147" s="496"/>
      <c r="C147" s="33"/>
      <c r="D147" s="496"/>
      <c r="E147" s="33"/>
      <c r="F147" s="496"/>
      <c r="G147" s="33"/>
      <c r="H147" s="496"/>
      <c r="I147" s="33"/>
      <c r="J147" s="496"/>
      <c r="K147" s="33"/>
      <c r="L147" s="496"/>
      <c r="M147" s="33"/>
      <c r="N147" s="496"/>
      <c r="O147" s="33"/>
      <c r="P147" s="496"/>
      <c r="Q147" s="33"/>
      <c r="R147" s="496"/>
      <c r="S147" s="33"/>
      <c r="T147" s="496"/>
      <c r="U147" s="33"/>
      <c r="V147" s="496"/>
      <c r="W147" s="33"/>
      <c r="X147" s="496"/>
      <c r="Y147" s="33"/>
      <c r="Z147" s="496"/>
      <c r="AA147" s="33"/>
      <c r="AB147" s="496"/>
      <c r="AC147" s="33"/>
      <c r="AD147" s="496"/>
      <c r="AE147" s="33"/>
      <c r="AF147" s="496"/>
      <c r="AG147" s="33"/>
      <c r="AH147" s="496"/>
      <c r="AI147" s="33"/>
      <c r="AJ147" s="496"/>
      <c r="AK147" s="33"/>
      <c r="AL147" s="496"/>
      <c r="AM147" s="33"/>
      <c r="AP147" s="5"/>
    </row>
    <row r="148" spans="1:42" s="42" customFormat="1" x14ac:dyDescent="0.25">
      <c r="A148" s="78" t="s">
        <v>66</v>
      </c>
      <c r="B148" s="496">
        <v>0.29914960950078545</v>
      </c>
      <c r="C148" s="33">
        <v>1.3066270438222961E-3</v>
      </c>
      <c r="D148" s="496">
        <v>0.1631537311956866</v>
      </c>
      <c r="E148" s="33">
        <v>6.9046861054009988E-4</v>
      </c>
      <c r="F148" s="496">
        <v>0.1631537311956866</v>
      </c>
      <c r="G148" s="33">
        <v>6.9046861054009988E-4</v>
      </c>
      <c r="H148" s="496">
        <v>0.29914960950078545</v>
      </c>
      <c r="I148" s="33">
        <v>1.3066270438222961E-3</v>
      </c>
      <c r="J148" s="496">
        <v>0.1631537311956866</v>
      </c>
      <c r="K148" s="33">
        <v>6.9046861054009988E-4</v>
      </c>
      <c r="L148" s="496">
        <v>0.1631537311956866</v>
      </c>
      <c r="M148" s="33">
        <v>6.9046861054009988E-4</v>
      </c>
      <c r="N148" s="496">
        <v>0.1631537311956866</v>
      </c>
      <c r="O148" s="33">
        <v>6.9046861054009988E-4</v>
      </c>
      <c r="P148" s="496">
        <v>0.29914960950078545</v>
      </c>
      <c r="Q148" s="33">
        <v>1.3066270438222961E-3</v>
      </c>
      <c r="R148" s="496">
        <v>0.29914960950078545</v>
      </c>
      <c r="S148" s="33">
        <v>1.3066270438222961E-3</v>
      </c>
      <c r="T148" s="496">
        <v>0.29863453216522484</v>
      </c>
      <c r="U148" s="33">
        <v>1.3437683873178316E-3</v>
      </c>
      <c r="V148" s="496">
        <v>0.29914960950078545</v>
      </c>
      <c r="W148" s="33">
        <v>1.3066270438222961E-3</v>
      </c>
      <c r="X148" s="496">
        <v>0.16068241622938864</v>
      </c>
      <c r="Y148" s="33">
        <v>7.3793543998938412E-4</v>
      </c>
      <c r="Z148" s="496">
        <v>0.12283281525496377</v>
      </c>
      <c r="AA148" s="33">
        <v>6.5719854513766863E-4</v>
      </c>
      <c r="AB148" s="496">
        <v>0.14993973317802461</v>
      </c>
      <c r="AC148" s="33">
        <v>9.3246865226367451E-3</v>
      </c>
      <c r="AD148" s="496">
        <v>1.9670912906127707</v>
      </c>
      <c r="AE148" s="33">
        <v>1.5220446895004186E-2</v>
      </c>
      <c r="AF148" s="496">
        <v>8.953032707582345</v>
      </c>
      <c r="AG148" s="33">
        <v>0.13408481244347398</v>
      </c>
      <c r="AH148" s="496">
        <v>1.2867436685031552</v>
      </c>
      <c r="AI148" s="33">
        <v>1.2855389592790782E-2</v>
      </c>
      <c r="AJ148" s="496">
        <v>3.4763046679930265</v>
      </c>
      <c r="AK148" s="33">
        <v>0.12309470935316298</v>
      </c>
      <c r="AL148" s="496">
        <v>5.2206032498859267</v>
      </c>
      <c r="AM148" s="33">
        <v>5.6552251700882135E-2</v>
      </c>
      <c r="AP148" s="41"/>
    </row>
    <row r="149" spans="1:42" s="42" customFormat="1" x14ac:dyDescent="0.25">
      <c r="A149" s="78" t="s">
        <v>67</v>
      </c>
      <c r="B149" s="496">
        <v>2.1426928358921966</v>
      </c>
      <c r="C149" s="33">
        <v>8.9783838670962832E-3</v>
      </c>
      <c r="D149" s="496">
        <v>1.1665966397826639</v>
      </c>
      <c r="E149" s="33">
        <v>4.8232211322561591E-3</v>
      </c>
      <c r="F149" s="496">
        <v>1.1665966397826639</v>
      </c>
      <c r="G149" s="33">
        <v>4.8232211322561591E-3</v>
      </c>
      <c r="H149" s="496">
        <v>2.1426928358921966</v>
      </c>
      <c r="I149" s="33">
        <v>8.9783838670962832E-3</v>
      </c>
      <c r="J149" s="496">
        <v>1.1665966397826639</v>
      </c>
      <c r="K149" s="33">
        <v>4.8232211322561591E-3</v>
      </c>
      <c r="L149" s="496">
        <v>1.1665966397826639</v>
      </c>
      <c r="M149" s="33">
        <v>4.8232211322561591E-3</v>
      </c>
      <c r="N149" s="496">
        <v>1.1665966397826639</v>
      </c>
      <c r="O149" s="33">
        <v>4.8232211322561591E-3</v>
      </c>
      <c r="P149" s="496">
        <v>2.1426928358921966</v>
      </c>
      <c r="Q149" s="33">
        <v>8.9783838670962832E-3</v>
      </c>
      <c r="R149" s="496">
        <v>2.1426928358921966</v>
      </c>
      <c r="S149" s="33">
        <v>8.9783838670962832E-3</v>
      </c>
      <c r="T149" s="496">
        <v>2.1204711946918993</v>
      </c>
      <c r="U149" s="33">
        <v>9.0853548595754546E-3</v>
      </c>
      <c r="V149" s="496">
        <v>2.1426928358921966</v>
      </c>
      <c r="W149" s="33">
        <v>8.9783838670962832E-3</v>
      </c>
      <c r="X149" s="496">
        <v>1.136859818059869</v>
      </c>
      <c r="Y149" s="33">
        <v>4.8924499234036314E-3</v>
      </c>
      <c r="Z149" s="496">
        <v>0.91149180277416886</v>
      </c>
      <c r="AA149" s="33">
        <v>4.0087155267122072E-3</v>
      </c>
      <c r="AB149" s="496">
        <v>1.4199150368566889</v>
      </c>
      <c r="AC149" s="33">
        <v>1.3878854872026272E-2</v>
      </c>
      <c r="AD149" s="496">
        <v>13.287483144367767</v>
      </c>
      <c r="AE149" s="33">
        <v>9.0101169266448317E-2</v>
      </c>
      <c r="AF149" s="496">
        <v>58.612888984355301</v>
      </c>
      <c r="AG149" s="33">
        <v>0.90539475593732344</v>
      </c>
      <c r="AH149" s="496">
        <v>9.210365315416384</v>
      </c>
      <c r="AI149" s="33">
        <v>4.4030146242942846E-2</v>
      </c>
      <c r="AJ149" s="496">
        <v>23.683557026574704</v>
      </c>
      <c r="AK149" s="33">
        <v>0.19163561215323413</v>
      </c>
      <c r="AL149" s="496">
        <v>37.208827360139743</v>
      </c>
      <c r="AM149" s="33">
        <v>0.19125711244571583</v>
      </c>
      <c r="AP149" s="41"/>
    </row>
    <row r="150" spans="1:42" s="42" customFormat="1" x14ac:dyDescent="0.25">
      <c r="A150" s="78" t="s">
        <v>68</v>
      </c>
      <c r="B150" s="496">
        <v>0.42048425033684145</v>
      </c>
      <c r="C150" s="33">
        <v>2.1179023278094941E-2</v>
      </c>
      <c r="D150" s="496">
        <v>0.21681620390948161</v>
      </c>
      <c r="E150" s="33">
        <v>1.1372745636686627E-2</v>
      </c>
      <c r="F150" s="496">
        <v>0.21681620390948161</v>
      </c>
      <c r="G150" s="33">
        <v>1.1372745636686627E-2</v>
      </c>
      <c r="H150" s="496">
        <v>0.42048425033684145</v>
      </c>
      <c r="I150" s="33">
        <v>2.1179023278094941E-2</v>
      </c>
      <c r="J150" s="496">
        <v>0.21681620390948161</v>
      </c>
      <c r="K150" s="33">
        <v>1.1372745636686627E-2</v>
      </c>
      <c r="L150" s="496">
        <v>0.21681620390948161</v>
      </c>
      <c r="M150" s="33">
        <v>1.1372745636686627E-2</v>
      </c>
      <c r="N150" s="496">
        <v>0.21681620390948161</v>
      </c>
      <c r="O150" s="33">
        <v>1.1372745636686627E-2</v>
      </c>
      <c r="P150" s="496">
        <v>0.42048425033684145</v>
      </c>
      <c r="Q150" s="33">
        <v>2.1179023278094941E-2</v>
      </c>
      <c r="R150" s="496">
        <v>0.42048425033684145</v>
      </c>
      <c r="S150" s="33">
        <v>2.1179023278094941E-2</v>
      </c>
      <c r="T150" s="496">
        <v>0.40864043974034531</v>
      </c>
      <c r="U150" s="33">
        <v>2.1518652526315695E-2</v>
      </c>
      <c r="V150" s="496">
        <v>0.42048425033684145</v>
      </c>
      <c r="W150" s="33">
        <v>2.1179023278094941E-2</v>
      </c>
      <c r="X150" s="496">
        <v>0.26812169468741132</v>
      </c>
      <c r="Y150" s="33">
        <v>1.1424165765523729E-2</v>
      </c>
      <c r="Z150" s="496">
        <v>0.30742817391233729</v>
      </c>
      <c r="AA150" s="33">
        <v>9.3764557085918836E-3</v>
      </c>
      <c r="AB150" s="496">
        <v>2.2888254961144714</v>
      </c>
      <c r="AC150" s="33">
        <v>3.0848425947530921E-2</v>
      </c>
      <c r="AD150" s="496">
        <v>3.4745374809612715</v>
      </c>
      <c r="AE150" s="33">
        <v>0.20951087279613781</v>
      </c>
      <c r="AF150" s="496">
        <v>19.980846470382495</v>
      </c>
      <c r="AG150" s="33">
        <v>2.1757168789488288</v>
      </c>
      <c r="AH150" s="496">
        <v>2.2410062357385327</v>
      </c>
      <c r="AI150" s="33">
        <v>0.10155351044555376</v>
      </c>
      <c r="AJ150" s="496">
        <v>7.0188240752075135</v>
      </c>
      <c r="AK150" s="33">
        <v>0.42176447202050477</v>
      </c>
      <c r="AL150" s="496">
        <v>9.4302209111164981</v>
      </c>
      <c r="AM150" s="33">
        <v>0.44564758772867535</v>
      </c>
      <c r="AP150" s="41"/>
    </row>
    <row r="151" spans="1:42" s="42" customFormat="1" x14ac:dyDescent="0.25">
      <c r="A151" s="78" t="s">
        <v>69</v>
      </c>
      <c r="B151" s="496">
        <v>0.18562099322124093</v>
      </c>
      <c r="C151" s="33">
        <v>2.9593942731852008E-3</v>
      </c>
      <c r="D151" s="496">
        <v>9.917861400653688E-2</v>
      </c>
      <c r="E151" s="33">
        <v>1.5866573994327052E-3</v>
      </c>
      <c r="F151" s="496">
        <v>9.917861400653688E-2</v>
      </c>
      <c r="G151" s="33">
        <v>1.5866573994327052E-3</v>
      </c>
      <c r="H151" s="496">
        <v>0.18562099322124093</v>
      </c>
      <c r="I151" s="33">
        <v>2.9593942731852008E-3</v>
      </c>
      <c r="J151" s="496">
        <v>9.917861400653688E-2</v>
      </c>
      <c r="K151" s="33">
        <v>1.5866573994327052E-3</v>
      </c>
      <c r="L151" s="496">
        <v>9.917861400653688E-2</v>
      </c>
      <c r="M151" s="33">
        <v>1.5866573994327052E-3</v>
      </c>
      <c r="N151" s="496">
        <v>9.917861400653688E-2</v>
      </c>
      <c r="O151" s="33">
        <v>1.5866573994327052E-3</v>
      </c>
      <c r="P151" s="496">
        <v>0.18562099322124093</v>
      </c>
      <c r="Q151" s="33">
        <v>2.9593942731852008E-3</v>
      </c>
      <c r="R151" s="496">
        <v>0.18562099322124093</v>
      </c>
      <c r="S151" s="33">
        <v>2.9593942731852008E-3</v>
      </c>
      <c r="T151" s="496">
        <v>0.18783261912629395</v>
      </c>
      <c r="U151" s="33">
        <v>3.0056823051267945E-3</v>
      </c>
      <c r="V151" s="496">
        <v>0.18562099322124093</v>
      </c>
      <c r="W151" s="33">
        <v>2.9593942731852008E-3</v>
      </c>
      <c r="X151" s="496">
        <v>0.10474021879587637</v>
      </c>
      <c r="Y151" s="33">
        <v>1.6029615881316607E-3</v>
      </c>
      <c r="Z151" s="496">
        <v>9.0163330298724503E-2</v>
      </c>
      <c r="AA151" s="33">
        <v>1.3146233686452146E-3</v>
      </c>
      <c r="AB151" s="496">
        <v>0.3148992485263703</v>
      </c>
      <c r="AC151" s="33">
        <v>3.6450174602572706E-3</v>
      </c>
      <c r="AD151" s="496">
        <v>1.2828312119913241</v>
      </c>
      <c r="AE151" s="33">
        <v>2.9484834935686682E-2</v>
      </c>
      <c r="AF151" s="496">
        <v>6.9323043000845175</v>
      </c>
      <c r="AG151" s="33">
        <v>0.33603784628112926</v>
      </c>
      <c r="AH151" s="496">
        <v>0.82556756197498982</v>
      </c>
      <c r="AI151" s="33">
        <v>1.3636894336432408E-2</v>
      </c>
      <c r="AJ151" s="496">
        <v>2.3484151702307061</v>
      </c>
      <c r="AK151" s="33">
        <v>5.1543012165258008E-2</v>
      </c>
      <c r="AL151" s="496">
        <v>3.5987302419267571</v>
      </c>
      <c r="AM151" s="33">
        <v>6.0221171283091117E-2</v>
      </c>
      <c r="AP151" s="41"/>
    </row>
    <row r="152" spans="1:42" s="42" customFormat="1" x14ac:dyDescent="0.25">
      <c r="A152" s="143" t="s">
        <v>70</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71</v>
      </c>
      <c r="B153" s="496">
        <v>1.1984498247530717</v>
      </c>
      <c r="C153" s="33">
        <v>7.5122813067208583E-2</v>
      </c>
      <c r="D153" s="496">
        <v>0.62854233914122615</v>
      </c>
      <c r="E153" s="33">
        <v>4.0319111071736455E-2</v>
      </c>
      <c r="F153" s="496">
        <v>0.62854233914122615</v>
      </c>
      <c r="G153" s="33">
        <v>4.0319111071736455E-2</v>
      </c>
      <c r="H153" s="496">
        <v>1.1984498247530717</v>
      </c>
      <c r="I153" s="33">
        <v>7.5122813067208583E-2</v>
      </c>
      <c r="J153" s="496">
        <v>0.62854233914122615</v>
      </c>
      <c r="K153" s="33">
        <v>4.0319111071736455E-2</v>
      </c>
      <c r="L153" s="496">
        <v>0.62854233914122615</v>
      </c>
      <c r="M153" s="33">
        <v>4.0319111071736455E-2</v>
      </c>
      <c r="N153" s="496">
        <v>0.62854233914122615</v>
      </c>
      <c r="O153" s="33">
        <v>4.0319111071736455E-2</v>
      </c>
      <c r="P153" s="496">
        <v>1.1984498247530717</v>
      </c>
      <c r="Q153" s="33">
        <v>7.5122813067208583E-2</v>
      </c>
      <c r="R153" s="496">
        <v>1.1984498247530717</v>
      </c>
      <c r="S153" s="33">
        <v>7.5122813067208583E-2</v>
      </c>
      <c r="T153" s="496">
        <v>1.1850937859659405</v>
      </c>
      <c r="U153" s="33">
        <v>7.6631274605406696E-2</v>
      </c>
      <c r="V153" s="496">
        <v>1.1984498247530717</v>
      </c>
      <c r="W153" s="33">
        <v>7.5122813067208583E-2</v>
      </c>
      <c r="X153" s="496">
        <v>0.76560420712015642</v>
      </c>
      <c r="Y153" s="33">
        <v>4.0053959560923127E-2</v>
      </c>
      <c r="Z153" s="496">
        <v>0.66277123301419538</v>
      </c>
      <c r="AA153" s="33">
        <v>3.2659616435997248E-2</v>
      </c>
      <c r="AB153" s="496">
        <v>1.9009857196176521</v>
      </c>
      <c r="AC153" s="33">
        <v>7.6480874500213222E-2</v>
      </c>
      <c r="AD153" s="496">
        <v>10.370004242484619</v>
      </c>
      <c r="AE153" s="33">
        <v>0.73929925491777104</v>
      </c>
      <c r="AF153" s="496">
        <v>86.273820320718144</v>
      </c>
      <c r="AG153" s="33">
        <v>8.4731366459015014</v>
      </c>
      <c r="AH153" s="496">
        <v>5.1467706727036449</v>
      </c>
      <c r="AI153" s="33">
        <v>0.33306510058121802</v>
      </c>
      <c r="AJ153" s="496">
        <v>13.392134385710593</v>
      </c>
      <c r="AK153" s="33">
        <v>1.1341195953458714</v>
      </c>
      <c r="AL153" s="496">
        <v>22.378885732748159</v>
      </c>
      <c r="AM153" s="33">
        <v>1.4853542511315889</v>
      </c>
      <c r="AP153" s="41"/>
    </row>
    <row r="154" spans="1:42" s="42" customFormat="1" x14ac:dyDescent="0.25">
      <c r="A154" s="78" t="s">
        <v>72</v>
      </c>
      <c r="B154" s="496">
        <v>1.6697311010650292E-3</v>
      </c>
      <c r="C154" s="33">
        <v>1.1500093386050118E-4</v>
      </c>
      <c r="D154" s="496">
        <v>8.8305242043468441E-4</v>
      </c>
      <c r="E154" s="33">
        <v>6.1627224934043001E-5</v>
      </c>
      <c r="F154" s="496">
        <v>8.8305242043468441E-4</v>
      </c>
      <c r="G154" s="33">
        <v>6.1627224934043001E-5</v>
      </c>
      <c r="H154" s="496">
        <v>1.6697311010650292E-3</v>
      </c>
      <c r="I154" s="33">
        <v>1.1500093386050118E-4</v>
      </c>
      <c r="J154" s="496">
        <v>8.8305242043468441E-4</v>
      </c>
      <c r="K154" s="33">
        <v>6.1627224934043001E-5</v>
      </c>
      <c r="L154" s="496">
        <v>8.8305242043468441E-4</v>
      </c>
      <c r="M154" s="33">
        <v>6.1627224934043001E-5</v>
      </c>
      <c r="N154" s="496">
        <v>8.8305242043468441E-4</v>
      </c>
      <c r="O154" s="33">
        <v>6.1627224934043001E-5</v>
      </c>
      <c r="P154" s="496">
        <v>1.6697311010650292E-3</v>
      </c>
      <c r="Q154" s="33">
        <v>1.1500093386050118E-4</v>
      </c>
      <c r="R154" s="496">
        <v>1.6697311010650292E-3</v>
      </c>
      <c r="S154" s="33">
        <v>1.1500093386050118E-4</v>
      </c>
      <c r="T154" s="496">
        <v>1.6801540737299335E-3</v>
      </c>
      <c r="U154" s="33">
        <v>1.1641992072612987E-4</v>
      </c>
      <c r="V154" s="496">
        <v>1.6697311010650292E-3</v>
      </c>
      <c r="W154" s="33">
        <v>1.1500093386050118E-4</v>
      </c>
      <c r="X154" s="496">
        <v>9.8077799906614443E-4</v>
      </c>
      <c r="Y154" s="33">
        <v>6.2856480383974281E-5</v>
      </c>
      <c r="Z154" s="496">
        <v>8.640405819362513E-4</v>
      </c>
      <c r="AA154" s="33">
        <v>5.2148392390160847E-5</v>
      </c>
      <c r="AB154" s="496">
        <v>4.4639246428828869E-3</v>
      </c>
      <c r="AC154" s="33">
        <v>1.9809472318890094E-4</v>
      </c>
      <c r="AD154" s="496">
        <v>1.419791364367245E-2</v>
      </c>
      <c r="AE154" s="33">
        <v>1.1476879138458483E-3</v>
      </c>
      <c r="AF154" s="496">
        <v>0.11954834243826609</v>
      </c>
      <c r="AG154" s="33">
        <v>1.288076414697437E-2</v>
      </c>
      <c r="AH154" s="496">
        <v>9.0884817941993493E-3</v>
      </c>
      <c r="AI154" s="33">
        <v>5.7671540783881805E-4</v>
      </c>
      <c r="AJ154" s="496">
        <v>4.6897561427803609E-2</v>
      </c>
      <c r="AK154" s="33">
        <v>2.645484117589848E-3</v>
      </c>
      <c r="AL154" s="496">
        <v>3.9794598904992221E-2</v>
      </c>
      <c r="AM154" s="33">
        <v>2.5202461011607502E-3</v>
      </c>
      <c r="AP154" s="272"/>
    </row>
    <row r="155" spans="1:42" s="42" customFormat="1" x14ac:dyDescent="0.25">
      <c r="A155" s="78" t="s">
        <v>73</v>
      </c>
      <c r="B155" s="496">
        <v>3.4417709866530234E-3</v>
      </c>
      <c r="C155" s="33">
        <v>3.1088777897380081E-4</v>
      </c>
      <c r="D155" s="496">
        <v>1.8484952224433701E-3</v>
      </c>
      <c r="E155" s="33">
        <v>1.6681285518888915E-4</v>
      </c>
      <c r="F155" s="496">
        <v>1.8484952224433701E-3</v>
      </c>
      <c r="G155" s="33">
        <v>1.6681285518888915E-4</v>
      </c>
      <c r="H155" s="496">
        <v>3.4417709866530234E-3</v>
      </c>
      <c r="I155" s="33">
        <v>3.1088777897380081E-4</v>
      </c>
      <c r="J155" s="496">
        <v>1.8484952224433701E-3</v>
      </c>
      <c r="K155" s="33">
        <v>1.6681285518888915E-4</v>
      </c>
      <c r="L155" s="496">
        <v>1.8484952224433701E-3</v>
      </c>
      <c r="M155" s="33">
        <v>1.6681285518888915E-4</v>
      </c>
      <c r="N155" s="496">
        <v>1.8484952224433701E-3</v>
      </c>
      <c r="O155" s="33">
        <v>1.6681285518888915E-4</v>
      </c>
      <c r="P155" s="496">
        <v>3.4417709866530234E-3</v>
      </c>
      <c r="Q155" s="33">
        <v>3.1088777897380081E-4</v>
      </c>
      <c r="R155" s="496">
        <v>3.4417709866530234E-3</v>
      </c>
      <c r="S155" s="33">
        <v>3.1088777897380081E-4</v>
      </c>
      <c r="T155" s="496">
        <v>3.4818885735664233E-3</v>
      </c>
      <c r="U155" s="33">
        <v>3.1369961208185397E-4</v>
      </c>
      <c r="V155" s="496">
        <v>3.4417709866530234E-3</v>
      </c>
      <c r="W155" s="33">
        <v>3.1088777897380081E-4</v>
      </c>
      <c r="X155" s="496">
        <v>1.8899944511352375E-3</v>
      </c>
      <c r="Y155" s="33">
        <v>1.7049001627669256E-4</v>
      </c>
      <c r="Z155" s="496">
        <v>1.5561075724721989E-3</v>
      </c>
      <c r="AA155" s="33">
        <v>1.4161577903874599E-4</v>
      </c>
      <c r="AB155" s="496">
        <v>7.4978290476469412E-3</v>
      </c>
      <c r="AC155" s="33">
        <v>5.3286678583292098E-4</v>
      </c>
      <c r="AD155" s="496">
        <v>2.7940460428952832E-2</v>
      </c>
      <c r="AE155" s="33">
        <v>2.9822135186363314E-3</v>
      </c>
      <c r="AF155" s="496">
        <v>0.21705571643578575</v>
      </c>
      <c r="AG155" s="33">
        <v>3.2657046110453038E-2</v>
      </c>
      <c r="AH155" s="496">
        <v>1.9137914583485093E-2</v>
      </c>
      <c r="AI155" s="33">
        <v>1.5497908340127101E-3</v>
      </c>
      <c r="AJ155" s="496">
        <v>0.10573486401188238</v>
      </c>
      <c r="AK155" s="33">
        <v>6.8931801829767939E-3</v>
      </c>
      <c r="AL155" s="496">
        <v>8.2508877376134257E-2</v>
      </c>
      <c r="AM155" s="33">
        <v>6.7045941048417407E-3</v>
      </c>
      <c r="AP155" s="272"/>
    </row>
    <row r="156" spans="1:42" s="42" customFormat="1" x14ac:dyDescent="0.25">
      <c r="A156" s="78" t="s">
        <v>74</v>
      </c>
      <c r="B156" s="496">
        <v>0.64858414002995179</v>
      </c>
      <c r="C156" s="33"/>
      <c r="D156" s="496">
        <v>0.34824852034604659</v>
      </c>
      <c r="E156" s="33"/>
      <c r="F156" s="496">
        <v>0.34824852034604659</v>
      </c>
      <c r="G156" s="33"/>
      <c r="H156" s="496">
        <v>0.64858414002995179</v>
      </c>
      <c r="I156" s="33"/>
      <c r="J156" s="496">
        <v>0.34824852034604659</v>
      </c>
      <c r="K156" s="33"/>
      <c r="L156" s="496">
        <v>0.34824852034604659</v>
      </c>
      <c r="M156" s="33"/>
      <c r="N156" s="496">
        <v>0.34824852034604659</v>
      </c>
      <c r="O156" s="33"/>
      <c r="P156" s="496">
        <v>0.64858414002995179</v>
      </c>
      <c r="Q156" s="33"/>
      <c r="R156" s="496">
        <v>0.64858414002995179</v>
      </c>
      <c r="S156" s="33"/>
      <c r="T156" s="496">
        <v>0.65737840422070792</v>
      </c>
      <c r="U156" s="33"/>
      <c r="V156" s="496">
        <v>0.64858414002995179</v>
      </c>
      <c r="W156" s="33"/>
      <c r="X156" s="496">
        <v>0.35987291266816335</v>
      </c>
      <c r="Y156" s="33"/>
      <c r="Z156" s="496">
        <v>0.29863377994951124</v>
      </c>
      <c r="AA156" s="33"/>
      <c r="AB156" s="496">
        <v>1.1508289777178438</v>
      </c>
      <c r="AC156" s="33"/>
      <c r="AD156" s="496">
        <v>6.5934907614433058</v>
      </c>
      <c r="AE156" s="33"/>
      <c r="AF156" s="496">
        <v>43.831808005117374</v>
      </c>
      <c r="AG156" s="33"/>
      <c r="AH156" s="496">
        <v>3.1834945330676967</v>
      </c>
      <c r="AI156" s="33"/>
      <c r="AJ156" s="496">
        <v>13.286417737323536</v>
      </c>
      <c r="AK156" s="33"/>
      <c r="AL156" s="496">
        <v>13.766210900185172</v>
      </c>
      <c r="AM156" s="33"/>
      <c r="AP156" s="41"/>
    </row>
    <row r="157" spans="1:42" s="42" customFormat="1" x14ac:dyDescent="0.25">
      <c r="A157" s="78" t="s">
        <v>75</v>
      </c>
      <c r="B157" s="496">
        <v>3.6877266903227904E-3</v>
      </c>
      <c r="C157" s="33"/>
      <c r="D157" s="496">
        <v>1.9716501115775095E-3</v>
      </c>
      <c r="E157" s="33"/>
      <c r="F157" s="496">
        <v>1.9716501115775095E-3</v>
      </c>
      <c r="G157" s="33"/>
      <c r="H157" s="496">
        <v>3.6877266903227904E-3</v>
      </c>
      <c r="I157" s="33"/>
      <c r="J157" s="496">
        <v>1.9716501115775095E-3</v>
      </c>
      <c r="K157" s="33"/>
      <c r="L157" s="496">
        <v>1.9716501115775095E-3</v>
      </c>
      <c r="M157" s="33"/>
      <c r="N157" s="496">
        <v>1.9716501115775095E-3</v>
      </c>
      <c r="O157" s="33"/>
      <c r="P157" s="496">
        <v>3.6877266903227904E-3</v>
      </c>
      <c r="Q157" s="33"/>
      <c r="R157" s="496">
        <v>3.6877266903227904E-3</v>
      </c>
      <c r="S157" s="33"/>
      <c r="T157" s="496">
        <v>3.749898959484453E-3</v>
      </c>
      <c r="U157" s="33"/>
      <c r="V157" s="496">
        <v>3.6877266903227904E-3</v>
      </c>
      <c r="W157" s="33"/>
      <c r="X157" s="496">
        <v>2.0172383875840397E-3</v>
      </c>
      <c r="Y157" s="33"/>
      <c r="Z157" s="496">
        <v>1.7189309994025432E-3</v>
      </c>
      <c r="AA157" s="33"/>
      <c r="AB157" s="496">
        <v>7.0396261807065316E-3</v>
      </c>
      <c r="AC157" s="33"/>
      <c r="AD157" s="496">
        <v>3.4227966095704047E-2</v>
      </c>
      <c r="AE157" s="33"/>
      <c r="AF157" s="496">
        <v>0.29100309651895506</v>
      </c>
      <c r="AG157" s="33"/>
      <c r="AH157" s="496">
        <v>1.8460894147030161E-2</v>
      </c>
      <c r="AI157" s="33"/>
      <c r="AJ157" s="496">
        <v>8.2412426891509308E-2</v>
      </c>
      <c r="AK157" s="33"/>
      <c r="AL157" s="496">
        <v>8.134988298568617E-2</v>
      </c>
      <c r="AM157" s="33"/>
      <c r="AP157" s="41"/>
    </row>
    <row r="158" spans="1:42" s="42" customFormat="1" x14ac:dyDescent="0.25">
      <c r="A158" s="479" t="s">
        <v>76</v>
      </c>
      <c r="B158" s="503">
        <v>394.91733002742922</v>
      </c>
      <c r="C158" s="504"/>
      <c r="D158" s="503">
        <v>206.03468944882337</v>
      </c>
      <c r="E158" s="504"/>
      <c r="F158" s="503">
        <v>206.03468944882337</v>
      </c>
      <c r="G158" s="504"/>
      <c r="H158" s="503">
        <v>394.91733002742922</v>
      </c>
      <c r="I158" s="504"/>
      <c r="J158" s="503">
        <v>206.03468944882337</v>
      </c>
      <c r="K158" s="504"/>
      <c r="L158" s="503">
        <v>206.03468944882337</v>
      </c>
      <c r="M158" s="504"/>
      <c r="N158" s="503">
        <v>206.03468944882337</v>
      </c>
      <c r="O158" s="504"/>
      <c r="P158" s="503">
        <v>394.91733002742922</v>
      </c>
      <c r="Q158" s="504"/>
      <c r="R158" s="503">
        <v>394.91733002742922</v>
      </c>
      <c r="S158" s="504"/>
      <c r="T158" s="503">
        <v>389.30683960224928</v>
      </c>
      <c r="U158" s="504"/>
      <c r="V158" s="503">
        <v>394.91733002742922</v>
      </c>
      <c r="W158" s="504"/>
      <c r="X158" s="503">
        <v>237.87306786615443</v>
      </c>
      <c r="Y158" s="504"/>
      <c r="Z158" s="503">
        <v>256.07910739695285</v>
      </c>
      <c r="AA158" s="504"/>
      <c r="AB158" s="503">
        <v>1730.9950081739214</v>
      </c>
      <c r="AC158" s="504"/>
      <c r="AD158" s="503">
        <v>3200.3218092076136</v>
      </c>
      <c r="AE158" s="504"/>
      <c r="AF158" s="503">
        <v>21284.490257803613</v>
      </c>
      <c r="AG158" s="504"/>
      <c r="AH158" s="503">
        <v>2061.9152671351385</v>
      </c>
      <c r="AI158" s="504"/>
      <c r="AJ158" s="503">
        <v>7178.5380541475515</v>
      </c>
      <c r="AK158" s="504"/>
      <c r="AL158" s="503">
        <v>8812.123418929079</v>
      </c>
      <c r="AM158" s="504"/>
      <c r="AP158" s="272"/>
    </row>
    <row r="159" spans="1:42" s="42" customFormat="1" x14ac:dyDescent="0.25"/>
    <row r="160" spans="1:42" s="42" customFormat="1" x14ac:dyDescent="0.25">
      <c r="A160" s="511" t="s">
        <v>1074</v>
      </c>
    </row>
    <row r="161" spans="1:71" s="42" customFormat="1" ht="39" customHeight="1" x14ac:dyDescent="0.25">
      <c r="A161" s="69"/>
      <c r="B161" s="634" t="s">
        <v>1007</v>
      </c>
      <c r="C161" s="636"/>
      <c r="D161" s="634" t="s">
        <v>1008</v>
      </c>
      <c r="E161" s="636"/>
      <c r="F161" s="634" t="s">
        <v>1036</v>
      </c>
      <c r="G161" s="636"/>
      <c r="H161" s="634" t="s">
        <v>1010</v>
      </c>
      <c r="I161" s="636"/>
      <c r="J161" s="634" t="s">
        <v>1011</v>
      </c>
      <c r="K161" s="636"/>
      <c r="L161" s="634" t="s">
        <v>1012</v>
      </c>
      <c r="M161" s="636"/>
      <c r="N161" s="634" t="s">
        <v>1013</v>
      </c>
      <c r="O161" s="636"/>
      <c r="P161" s="634" t="s">
        <v>1014</v>
      </c>
      <c r="Q161" s="636"/>
      <c r="R161" s="634" t="s">
        <v>1064</v>
      </c>
      <c r="S161" s="636"/>
      <c r="T161" s="634" t="s">
        <v>1065</v>
      </c>
      <c r="U161" s="636"/>
      <c r="V161" s="634" t="s">
        <v>1066</v>
      </c>
      <c r="W161" s="636"/>
      <c r="X161" s="634" t="s">
        <v>1018</v>
      </c>
      <c r="Y161" s="636"/>
      <c r="Z161" s="634" t="s">
        <v>1019</v>
      </c>
      <c r="AA161" s="636"/>
      <c r="AB161" s="634" t="s">
        <v>1020</v>
      </c>
      <c r="AC161" s="636"/>
      <c r="AD161" s="634" t="s">
        <v>1067</v>
      </c>
      <c r="AE161" s="636"/>
      <c r="AF161" s="634" t="s">
        <v>1022</v>
      </c>
      <c r="AG161" s="636"/>
      <c r="AH161" s="634" t="s">
        <v>1023</v>
      </c>
      <c r="AI161" s="636"/>
      <c r="AJ161" s="634" t="s">
        <v>1024</v>
      </c>
      <c r="AK161" s="636"/>
      <c r="AL161" s="634" t="s">
        <v>1025</v>
      </c>
      <c r="AM161" s="636"/>
      <c r="AN161" s="634" t="s">
        <v>1026</v>
      </c>
      <c r="AO161" s="636"/>
      <c r="AP161" s="634" t="s">
        <v>1027</v>
      </c>
      <c r="AQ161" s="636"/>
      <c r="AR161" s="634" t="s">
        <v>1028</v>
      </c>
      <c r="AS161" s="636"/>
      <c r="AT161" s="634" t="s">
        <v>1029</v>
      </c>
      <c r="AU161" s="636"/>
      <c r="AV161" s="634" t="s">
        <v>1030</v>
      </c>
      <c r="AW161" s="636"/>
      <c r="AX161" s="634" t="s">
        <v>1031</v>
      </c>
      <c r="AY161" s="636"/>
      <c r="AZ161" s="634" t="s">
        <v>1032</v>
      </c>
      <c r="BA161" s="636"/>
      <c r="BB161" s="634" t="s">
        <v>1069</v>
      </c>
      <c r="BC161" s="636"/>
      <c r="BD161" s="634" t="s">
        <v>1037</v>
      </c>
      <c r="BE161" s="636"/>
      <c r="BF161" s="634" t="s">
        <v>1038</v>
      </c>
      <c r="BG161" s="636"/>
      <c r="BH161" s="634" t="s">
        <v>1039</v>
      </c>
      <c r="BI161" s="636"/>
      <c r="BJ161" s="634" t="s">
        <v>1040</v>
      </c>
      <c r="BK161" s="636"/>
      <c r="BL161" s="634" t="s">
        <v>1041</v>
      </c>
      <c r="BM161" s="636"/>
      <c r="BN161" s="634" t="s">
        <v>1034</v>
      </c>
      <c r="BO161" s="636"/>
      <c r="BP161" s="634" t="s">
        <v>1042</v>
      </c>
      <c r="BQ161" s="636"/>
      <c r="BR161" s="634" t="s">
        <v>1043</v>
      </c>
      <c r="BS161" s="636"/>
    </row>
    <row r="162" spans="1:71" s="42" customFormat="1" x14ac:dyDescent="0.25">
      <c r="A162" s="107" t="s">
        <v>1044</v>
      </c>
      <c r="B162" s="509" t="s">
        <v>187</v>
      </c>
      <c r="C162" s="510" t="s">
        <v>1004</v>
      </c>
      <c r="D162" s="509" t="s">
        <v>187</v>
      </c>
      <c r="E162" s="510" t="s">
        <v>1004</v>
      </c>
      <c r="F162" s="509" t="s">
        <v>187</v>
      </c>
      <c r="G162" s="510" t="s">
        <v>1004</v>
      </c>
      <c r="H162" s="509" t="s">
        <v>187</v>
      </c>
      <c r="I162" s="510" t="s">
        <v>1004</v>
      </c>
      <c r="J162" s="509" t="s">
        <v>187</v>
      </c>
      <c r="K162" s="510" t="s">
        <v>1004</v>
      </c>
      <c r="L162" s="509" t="s">
        <v>187</v>
      </c>
      <c r="M162" s="510" t="s">
        <v>1004</v>
      </c>
      <c r="N162" s="509" t="s">
        <v>187</v>
      </c>
      <c r="O162" s="510" t="s">
        <v>1004</v>
      </c>
      <c r="P162" s="509" t="s">
        <v>187</v>
      </c>
      <c r="Q162" s="510" t="s">
        <v>1004</v>
      </c>
      <c r="R162" s="509" t="s">
        <v>187</v>
      </c>
      <c r="S162" s="510" t="s">
        <v>1004</v>
      </c>
      <c r="T162" s="509" t="s">
        <v>187</v>
      </c>
      <c r="U162" s="510" t="s">
        <v>1004</v>
      </c>
      <c r="V162" s="509" t="s">
        <v>187</v>
      </c>
      <c r="W162" s="510" t="s">
        <v>1004</v>
      </c>
      <c r="X162" s="509" t="s">
        <v>187</v>
      </c>
      <c r="Y162" s="510" t="s">
        <v>1004</v>
      </c>
      <c r="Z162" s="509" t="s">
        <v>187</v>
      </c>
      <c r="AA162" s="510" t="s">
        <v>1004</v>
      </c>
      <c r="AB162" s="509" t="s">
        <v>187</v>
      </c>
      <c r="AC162" s="510" t="s">
        <v>1004</v>
      </c>
      <c r="AD162" s="509" t="s">
        <v>187</v>
      </c>
      <c r="AE162" s="510" t="s">
        <v>1004</v>
      </c>
      <c r="AF162" s="509" t="s">
        <v>187</v>
      </c>
      <c r="AG162" s="510" t="s">
        <v>1004</v>
      </c>
      <c r="AH162" s="509" t="s">
        <v>187</v>
      </c>
      <c r="AI162" s="510" t="s">
        <v>1004</v>
      </c>
      <c r="AJ162" s="509" t="s">
        <v>187</v>
      </c>
      <c r="AK162" s="510" t="s">
        <v>1004</v>
      </c>
      <c r="AL162" s="509" t="s">
        <v>187</v>
      </c>
      <c r="AM162" s="510" t="s">
        <v>1004</v>
      </c>
      <c r="AN162" s="509" t="s">
        <v>187</v>
      </c>
      <c r="AO162" s="510" t="s">
        <v>1004</v>
      </c>
      <c r="AP162" s="288"/>
      <c r="AQ162" s="288"/>
      <c r="AR162" s="509" t="s">
        <v>187</v>
      </c>
      <c r="AS162" s="510" t="s">
        <v>1004</v>
      </c>
      <c r="AT162" s="509" t="s">
        <v>187</v>
      </c>
      <c r="AU162" s="510" t="s">
        <v>1004</v>
      </c>
      <c r="AV162" s="509" t="s">
        <v>187</v>
      </c>
      <c r="AW162" s="510" t="s">
        <v>1004</v>
      </c>
      <c r="AX162" s="509" t="s">
        <v>187</v>
      </c>
      <c r="AY162" s="510" t="s">
        <v>1004</v>
      </c>
      <c r="AZ162" s="509" t="s">
        <v>187</v>
      </c>
      <c r="BA162" s="510" t="s">
        <v>1004</v>
      </c>
      <c r="BB162" s="509" t="s">
        <v>187</v>
      </c>
      <c r="BC162" s="510" t="s">
        <v>1004</v>
      </c>
      <c r="BD162" s="509" t="s">
        <v>187</v>
      </c>
      <c r="BE162" s="510" t="s">
        <v>1004</v>
      </c>
      <c r="BF162" s="509" t="s">
        <v>187</v>
      </c>
      <c r="BG162" s="510" t="s">
        <v>1004</v>
      </c>
      <c r="BH162" s="509" t="s">
        <v>187</v>
      </c>
      <c r="BI162" s="510" t="s">
        <v>1004</v>
      </c>
      <c r="BJ162" s="509" t="s">
        <v>187</v>
      </c>
      <c r="BK162" s="510" t="s">
        <v>1004</v>
      </c>
      <c r="BL162" s="509" t="s">
        <v>187</v>
      </c>
      <c r="BM162" s="510" t="s">
        <v>1004</v>
      </c>
      <c r="BN162" s="509" t="s">
        <v>187</v>
      </c>
      <c r="BO162" s="510" t="s">
        <v>1004</v>
      </c>
      <c r="BP162" s="509" t="s">
        <v>187</v>
      </c>
      <c r="BQ162" s="510" t="s">
        <v>1004</v>
      </c>
      <c r="BR162" s="509" t="s">
        <v>187</v>
      </c>
      <c r="BS162" s="510" t="s">
        <v>1004</v>
      </c>
    </row>
    <row r="163" spans="1:71" s="42" customFormat="1" x14ac:dyDescent="0.25">
      <c r="A163" s="225" t="s">
        <v>1075</v>
      </c>
      <c r="B163" s="499">
        <v>6777.1597569827691</v>
      </c>
      <c r="C163" s="500"/>
      <c r="D163" s="499">
        <v>6777.1597569827691</v>
      </c>
      <c r="E163" s="500"/>
      <c r="F163" s="499">
        <v>3722.8376123841044</v>
      </c>
      <c r="G163" s="500"/>
      <c r="H163" s="499">
        <v>2396.3643685535444</v>
      </c>
      <c r="I163" s="500"/>
      <c r="J163" s="499">
        <v>4164.9953603276244</v>
      </c>
      <c r="K163" s="500"/>
      <c r="L163" s="499">
        <v>4255.9680661072071</v>
      </c>
      <c r="M163" s="500"/>
      <c r="N163" s="499">
        <v>2298.9156003988564</v>
      </c>
      <c r="O163" s="500"/>
      <c r="P163" s="499">
        <v>32359.342302141191</v>
      </c>
      <c r="Q163" s="500"/>
      <c r="R163" s="499">
        <v>4164.9953603276244</v>
      </c>
      <c r="S163" s="500"/>
      <c r="T163" s="499">
        <v>2225.7069921542907</v>
      </c>
      <c r="U163" s="500"/>
      <c r="V163" s="499">
        <v>2225.7069921542907</v>
      </c>
      <c r="W163" s="500"/>
      <c r="X163" s="499">
        <v>4164.9953603276244</v>
      </c>
      <c r="Y163" s="500"/>
      <c r="Z163" s="499">
        <v>2225.7069921542907</v>
      </c>
      <c r="AA163" s="500"/>
      <c r="AB163" s="499">
        <v>2225.7069921542907</v>
      </c>
      <c r="AC163" s="500"/>
      <c r="AD163" s="499">
        <v>2225.7069921542907</v>
      </c>
      <c r="AE163" s="500"/>
      <c r="AF163" s="499">
        <v>4164.9953603276244</v>
      </c>
      <c r="AG163" s="500"/>
      <c r="AH163" s="499">
        <v>4164.9953603276244</v>
      </c>
      <c r="AI163" s="500"/>
      <c r="AJ163" s="499">
        <v>4256.8869823272034</v>
      </c>
      <c r="AK163" s="500"/>
      <c r="AL163" s="499">
        <v>4256.8869823272034</v>
      </c>
      <c r="AM163" s="500"/>
      <c r="AN163" s="499">
        <v>4256.8869823272034</v>
      </c>
      <c r="AO163" s="500"/>
      <c r="AP163" s="499">
        <v>4256.8869823272034</v>
      </c>
      <c r="AQ163" s="500"/>
      <c r="AR163" s="499">
        <v>4256.8869823272034</v>
      </c>
      <c r="AS163" s="500"/>
      <c r="AT163" s="499">
        <v>4164.9953603276244</v>
      </c>
      <c r="AU163" s="500"/>
      <c r="AV163" s="499">
        <v>4164.9953603276244</v>
      </c>
      <c r="AW163" s="500"/>
      <c r="AX163" s="499">
        <v>4164.9953603276244</v>
      </c>
      <c r="AY163" s="500"/>
      <c r="AZ163" s="499">
        <v>4164.9953603276244</v>
      </c>
      <c r="BA163" s="500"/>
      <c r="BB163" s="499">
        <v>4164.9953603276244</v>
      </c>
      <c r="BC163" s="500"/>
      <c r="BD163" s="499">
        <v>2298.9156003988564</v>
      </c>
      <c r="BE163" s="500"/>
      <c r="BF163" s="499">
        <v>1942.8632122964893</v>
      </c>
      <c r="BG163" s="500"/>
      <c r="BH163" s="499">
        <v>8268.2212541367317</v>
      </c>
      <c r="BI163" s="500"/>
      <c r="BJ163" s="499">
        <v>37264.078368077076</v>
      </c>
      <c r="BK163" s="500"/>
      <c r="BL163" s="499">
        <v>298420.19249369198</v>
      </c>
      <c r="BM163" s="500"/>
      <c r="BN163" s="499">
        <v>20789.660337162353</v>
      </c>
      <c r="BO163" s="500"/>
      <c r="BP163" s="499">
        <v>91867.56540363704</v>
      </c>
      <c r="BQ163" s="500"/>
      <c r="BR163" s="499">
        <v>91973.885657616323</v>
      </c>
      <c r="BS163" s="500"/>
    </row>
    <row r="164" spans="1:71" s="42" customFormat="1" x14ac:dyDescent="0.25">
      <c r="A164" s="225" t="s">
        <v>1076</v>
      </c>
      <c r="B164" s="499">
        <v>6068.6326698032872</v>
      </c>
      <c r="C164" s="500"/>
      <c r="D164" s="499">
        <v>6068.6326698032872</v>
      </c>
      <c r="E164" s="500"/>
      <c r="F164" s="499">
        <v>3411.1365521943862</v>
      </c>
      <c r="G164" s="500"/>
      <c r="H164" s="499">
        <v>2201.798885436865</v>
      </c>
      <c r="I164" s="500"/>
      <c r="J164" s="499">
        <v>3814.2491077802274</v>
      </c>
      <c r="K164" s="500"/>
      <c r="L164" s="499">
        <v>3861.1339144007279</v>
      </c>
      <c r="M164" s="500"/>
      <c r="N164" s="499">
        <v>2121.0119586011697</v>
      </c>
      <c r="O164" s="500"/>
      <c r="P164" s="499">
        <v>28499.509035201827</v>
      </c>
      <c r="Q164" s="500"/>
      <c r="R164" s="499">
        <v>3814.2491077802274</v>
      </c>
      <c r="S164" s="500"/>
      <c r="T164" s="499">
        <v>2046.2115832809263</v>
      </c>
      <c r="U164" s="500"/>
      <c r="V164" s="499">
        <v>2046.2115832809263</v>
      </c>
      <c r="W164" s="500"/>
      <c r="X164" s="499">
        <v>3814.2491077802274</v>
      </c>
      <c r="Y164" s="500"/>
      <c r="Z164" s="499">
        <v>2046.2115832809263</v>
      </c>
      <c r="AA164" s="500"/>
      <c r="AB164" s="499">
        <v>2046.2115832809263</v>
      </c>
      <c r="AC164" s="500"/>
      <c r="AD164" s="499">
        <v>2046.2115832809263</v>
      </c>
      <c r="AE164" s="500"/>
      <c r="AF164" s="499">
        <v>3814.2491077802274</v>
      </c>
      <c r="AG164" s="500"/>
      <c r="AH164" s="499">
        <v>3814.2491077802274</v>
      </c>
      <c r="AI164" s="500"/>
      <c r="AJ164" s="499">
        <v>3861.6074983059852</v>
      </c>
      <c r="AK164" s="500"/>
      <c r="AL164" s="499">
        <v>3861.6074983059852</v>
      </c>
      <c r="AM164" s="500"/>
      <c r="AN164" s="499">
        <v>3861.6074983059852</v>
      </c>
      <c r="AO164" s="500"/>
      <c r="AP164" s="499">
        <v>3861.6074983059852</v>
      </c>
      <c r="AQ164" s="500"/>
      <c r="AR164" s="499">
        <v>3861.6074983059852</v>
      </c>
      <c r="AS164" s="500"/>
      <c r="AT164" s="499">
        <v>3814.2491077802274</v>
      </c>
      <c r="AU164" s="500"/>
      <c r="AV164" s="499">
        <v>3814.2491077802274</v>
      </c>
      <c r="AW164" s="500"/>
      <c r="AX164" s="499">
        <v>3814.2491077802274</v>
      </c>
      <c r="AY164" s="500"/>
      <c r="AZ164" s="499">
        <v>3814.2491077802274</v>
      </c>
      <c r="BA164" s="500"/>
      <c r="BB164" s="499">
        <v>3814.2491077802274</v>
      </c>
      <c r="BC164" s="500"/>
      <c r="BD164" s="499">
        <v>2121.0119586011697</v>
      </c>
      <c r="BE164" s="500"/>
      <c r="BF164" s="499">
        <v>1780.2671977330863</v>
      </c>
      <c r="BG164" s="500"/>
      <c r="BH164" s="499">
        <v>7715.8927080528265</v>
      </c>
      <c r="BI164" s="500"/>
      <c r="BJ164" s="499">
        <v>33791.954937948918</v>
      </c>
      <c r="BK164" s="500"/>
      <c r="BL164" s="499">
        <v>248882.35632643438</v>
      </c>
      <c r="BM164" s="500"/>
      <c r="BN164" s="499">
        <v>19405.814593747429</v>
      </c>
      <c r="BO164" s="500"/>
      <c r="BP164" s="499">
        <v>87029.893726773735</v>
      </c>
      <c r="BQ164" s="500"/>
      <c r="BR164" s="499">
        <v>83528.28720422693</v>
      </c>
      <c r="BS164" s="500"/>
    </row>
    <row r="165" spans="1:71" s="42" customFormat="1" x14ac:dyDescent="0.25">
      <c r="A165" s="78" t="s">
        <v>1047</v>
      </c>
      <c r="B165" s="499">
        <v>3597.9486508982827</v>
      </c>
      <c r="C165" s="500"/>
      <c r="D165" s="499">
        <v>3597.9486508982827</v>
      </c>
      <c r="E165" s="500"/>
      <c r="F165" s="499">
        <v>2264.7816929290839</v>
      </c>
      <c r="G165" s="500"/>
      <c r="H165" s="499">
        <v>1465.9402632364593</v>
      </c>
      <c r="I165" s="500"/>
      <c r="J165" s="499">
        <v>2531.0621694932925</v>
      </c>
      <c r="K165" s="500"/>
      <c r="L165" s="499">
        <v>2539.2623979116011</v>
      </c>
      <c r="M165" s="500"/>
      <c r="N165" s="499">
        <v>1415.8217331470755</v>
      </c>
      <c r="O165" s="500"/>
      <c r="P165" s="499">
        <v>15487.559889979664</v>
      </c>
      <c r="Q165" s="500"/>
      <c r="R165" s="499">
        <v>2531.0621694932925</v>
      </c>
      <c r="S165" s="500"/>
      <c r="T165" s="499">
        <v>1363.1653424572912</v>
      </c>
      <c r="U165" s="500"/>
      <c r="V165" s="499">
        <v>1363.1653424572912</v>
      </c>
      <c r="W165" s="500"/>
      <c r="X165" s="499">
        <v>2531.0621694932925</v>
      </c>
      <c r="Y165" s="500"/>
      <c r="Z165" s="499">
        <v>1363.1653424572912</v>
      </c>
      <c r="AA165" s="500"/>
      <c r="AB165" s="499">
        <v>1363.1653424572912</v>
      </c>
      <c r="AC165" s="500"/>
      <c r="AD165" s="499">
        <v>1363.1653424572912</v>
      </c>
      <c r="AE165" s="500"/>
      <c r="AF165" s="499">
        <v>2531.0621694932925</v>
      </c>
      <c r="AG165" s="500"/>
      <c r="AH165" s="499">
        <v>2531.0621694932925</v>
      </c>
      <c r="AI165" s="500"/>
      <c r="AJ165" s="499">
        <v>2539.3452285016856</v>
      </c>
      <c r="AK165" s="500"/>
      <c r="AL165" s="499">
        <v>2539.3452285016856</v>
      </c>
      <c r="AM165" s="500"/>
      <c r="AN165" s="499">
        <v>2539.3452285016856</v>
      </c>
      <c r="AO165" s="500"/>
      <c r="AP165" s="499">
        <v>2539.3452285016856</v>
      </c>
      <c r="AQ165" s="500"/>
      <c r="AR165" s="499">
        <v>2539.3452285016856</v>
      </c>
      <c r="AS165" s="500"/>
      <c r="AT165" s="499">
        <v>2531.0621694932925</v>
      </c>
      <c r="AU165" s="500"/>
      <c r="AV165" s="499">
        <v>2531.0621694932925</v>
      </c>
      <c r="AW165" s="500"/>
      <c r="AX165" s="499">
        <v>2531.0621694932925</v>
      </c>
      <c r="AY165" s="500"/>
      <c r="AZ165" s="499">
        <v>2531.0621694932925</v>
      </c>
      <c r="BA165" s="500"/>
      <c r="BB165" s="499">
        <v>2531.0621694932925</v>
      </c>
      <c r="BC165" s="500"/>
      <c r="BD165" s="499">
        <v>1415.8217331470755</v>
      </c>
      <c r="BE165" s="500"/>
      <c r="BF165" s="499">
        <v>1181.7747313075272</v>
      </c>
      <c r="BG165" s="500"/>
      <c r="BH165" s="499">
        <v>3191.8064391721168</v>
      </c>
      <c r="BI165" s="500"/>
      <c r="BJ165" s="499">
        <v>19335.122533219132</v>
      </c>
      <c r="BK165" s="500"/>
      <c r="BL165" s="499">
        <v>137949.69702329492</v>
      </c>
      <c r="BM165" s="500"/>
      <c r="BN165" s="499">
        <v>10958.601827612787</v>
      </c>
      <c r="BO165" s="500"/>
      <c r="BP165" s="499">
        <v>27105.589685555959</v>
      </c>
      <c r="BQ165" s="500"/>
      <c r="BR165" s="499">
        <v>45796.995235108392</v>
      </c>
      <c r="BS165" s="500"/>
    </row>
    <row r="166" spans="1:71" s="42" customFormat="1" x14ac:dyDescent="0.25">
      <c r="A166" s="78" t="s">
        <v>1046</v>
      </c>
      <c r="B166" s="499">
        <v>2070.0783897169613</v>
      </c>
      <c r="C166" s="500"/>
      <c r="D166" s="499">
        <v>2070.0783897169613</v>
      </c>
      <c r="E166" s="500"/>
      <c r="F166" s="499">
        <v>1095.035449637375</v>
      </c>
      <c r="G166" s="500"/>
      <c r="H166" s="499">
        <v>708.18274860387112</v>
      </c>
      <c r="I166" s="500"/>
      <c r="J166" s="499">
        <v>1223.9863499818764</v>
      </c>
      <c r="K166" s="500"/>
      <c r="L166" s="499">
        <v>1251.9432845665583</v>
      </c>
      <c r="M166" s="500"/>
      <c r="N166" s="499">
        <v>656.23457545310782</v>
      </c>
      <c r="O166" s="500"/>
      <c r="P166" s="499">
        <v>10152.097967099951</v>
      </c>
      <c r="Q166" s="500"/>
      <c r="R166" s="499">
        <v>1223.9863499818764</v>
      </c>
      <c r="S166" s="500"/>
      <c r="T166" s="499">
        <v>658.41222566388831</v>
      </c>
      <c r="U166" s="500"/>
      <c r="V166" s="499">
        <v>658.41222566388831</v>
      </c>
      <c r="W166" s="500"/>
      <c r="X166" s="499">
        <v>1223.9863499818764</v>
      </c>
      <c r="Y166" s="500"/>
      <c r="Z166" s="499">
        <v>658.41222566388831</v>
      </c>
      <c r="AA166" s="500"/>
      <c r="AB166" s="499">
        <v>658.41222566388831</v>
      </c>
      <c r="AC166" s="500"/>
      <c r="AD166" s="499">
        <v>658.41222566388831</v>
      </c>
      <c r="AE166" s="500"/>
      <c r="AF166" s="499">
        <v>1223.9863499818764</v>
      </c>
      <c r="AG166" s="500"/>
      <c r="AH166" s="499">
        <v>1223.9863499818764</v>
      </c>
      <c r="AI166" s="500"/>
      <c r="AJ166" s="499">
        <v>1252.2256778451915</v>
      </c>
      <c r="AK166" s="500"/>
      <c r="AL166" s="499">
        <v>1252.2256778451915</v>
      </c>
      <c r="AM166" s="500"/>
      <c r="AN166" s="499">
        <v>1252.2256778451915</v>
      </c>
      <c r="AO166" s="500"/>
      <c r="AP166" s="499">
        <v>1252.2256778451915</v>
      </c>
      <c r="AQ166" s="500"/>
      <c r="AR166" s="499">
        <v>1252.2256778451915</v>
      </c>
      <c r="AS166" s="500"/>
      <c r="AT166" s="499">
        <v>1223.9863499818764</v>
      </c>
      <c r="AU166" s="500"/>
      <c r="AV166" s="499">
        <v>1223.9863499818764</v>
      </c>
      <c r="AW166" s="500"/>
      <c r="AX166" s="499">
        <v>1223.9863499818764</v>
      </c>
      <c r="AY166" s="500"/>
      <c r="AZ166" s="499">
        <v>1223.9863499818764</v>
      </c>
      <c r="BA166" s="500"/>
      <c r="BB166" s="499">
        <v>1223.9863499818764</v>
      </c>
      <c r="BC166" s="500"/>
      <c r="BD166" s="499">
        <v>656.23457545310782</v>
      </c>
      <c r="BE166" s="500"/>
      <c r="BF166" s="499">
        <v>523.95226129450316</v>
      </c>
      <c r="BG166" s="500"/>
      <c r="BH166" s="499">
        <v>1157.3153261008626</v>
      </c>
      <c r="BI166" s="500"/>
      <c r="BJ166" s="499">
        <v>12881.226298375159</v>
      </c>
      <c r="BK166" s="500"/>
      <c r="BL166" s="499">
        <v>100482.56663395962</v>
      </c>
      <c r="BM166" s="500"/>
      <c r="BN166" s="499">
        <v>5440.9196919242349</v>
      </c>
      <c r="BO166" s="500"/>
      <c r="BP166" s="499">
        <v>18797.050333569328</v>
      </c>
      <c r="BQ166" s="500"/>
      <c r="BR166" s="499">
        <v>24157.494340619538</v>
      </c>
      <c r="BS166" s="500"/>
    </row>
    <row r="167" spans="1:71" s="42" customFormat="1" x14ac:dyDescent="0.25">
      <c r="A167" s="78" t="s">
        <v>1045</v>
      </c>
      <c r="B167" s="499">
        <v>400.60562918804322</v>
      </c>
      <c r="C167" s="500"/>
      <c r="D167" s="499">
        <v>400.60562918804322</v>
      </c>
      <c r="E167" s="500"/>
      <c r="F167" s="499">
        <v>51.319409627927584</v>
      </c>
      <c r="G167" s="500"/>
      <c r="H167" s="499">
        <v>27.675873596534448</v>
      </c>
      <c r="I167" s="500"/>
      <c r="J167" s="499">
        <v>59.200588305058638</v>
      </c>
      <c r="K167" s="500"/>
      <c r="L167" s="499">
        <v>69.928231922568685</v>
      </c>
      <c r="M167" s="500"/>
      <c r="N167" s="499">
        <v>48.955650000986168</v>
      </c>
      <c r="O167" s="500"/>
      <c r="P167" s="499">
        <v>2859.8511781222096</v>
      </c>
      <c r="Q167" s="500"/>
      <c r="R167" s="499">
        <v>59.200588305058638</v>
      </c>
      <c r="S167" s="500"/>
      <c r="T167" s="499">
        <v>24.634015159747026</v>
      </c>
      <c r="U167" s="500"/>
      <c r="V167" s="499">
        <v>24.634015159747026</v>
      </c>
      <c r="W167" s="500"/>
      <c r="X167" s="499">
        <v>59.200588305058638</v>
      </c>
      <c r="Y167" s="500"/>
      <c r="Z167" s="499">
        <v>24.634015159747026</v>
      </c>
      <c r="AA167" s="500"/>
      <c r="AB167" s="499">
        <v>24.634015159747026</v>
      </c>
      <c r="AC167" s="500"/>
      <c r="AD167" s="499">
        <v>24.634015159747026</v>
      </c>
      <c r="AE167" s="500"/>
      <c r="AF167" s="499">
        <v>59.200588305058638</v>
      </c>
      <c r="AG167" s="500"/>
      <c r="AH167" s="499">
        <v>59.200588305058638</v>
      </c>
      <c r="AI167" s="500"/>
      <c r="AJ167" s="499">
        <v>70.036591959109188</v>
      </c>
      <c r="AK167" s="500"/>
      <c r="AL167" s="499">
        <v>70.036591959109188</v>
      </c>
      <c r="AM167" s="500"/>
      <c r="AN167" s="499">
        <v>70.036591959109188</v>
      </c>
      <c r="AO167" s="500"/>
      <c r="AP167" s="499">
        <v>70.036591959109188</v>
      </c>
      <c r="AQ167" s="500"/>
      <c r="AR167" s="499">
        <v>70.036591959109188</v>
      </c>
      <c r="AS167" s="500"/>
      <c r="AT167" s="499">
        <v>59.200588305058638</v>
      </c>
      <c r="AU167" s="500"/>
      <c r="AV167" s="499">
        <v>59.200588305058638</v>
      </c>
      <c r="AW167" s="500"/>
      <c r="AX167" s="499">
        <v>59.200588305058638</v>
      </c>
      <c r="AY167" s="500"/>
      <c r="AZ167" s="499">
        <v>59.200588305058638</v>
      </c>
      <c r="BA167" s="500"/>
      <c r="BB167" s="499">
        <v>59.200588305058638</v>
      </c>
      <c r="BC167" s="500"/>
      <c r="BD167" s="499">
        <v>48.955650000986168</v>
      </c>
      <c r="BE167" s="500"/>
      <c r="BF167" s="499">
        <v>74.540205131055828</v>
      </c>
      <c r="BG167" s="500"/>
      <c r="BH167" s="499">
        <v>3366.7709427798472</v>
      </c>
      <c r="BI167" s="500"/>
      <c r="BJ167" s="499">
        <v>1575.6061063546269</v>
      </c>
      <c r="BK167" s="500"/>
      <c r="BL167" s="499">
        <v>10450.092669179867</v>
      </c>
      <c r="BM167" s="500"/>
      <c r="BN167" s="499">
        <v>3006.2930742104077</v>
      </c>
      <c r="BO167" s="500"/>
      <c r="BP167" s="499">
        <v>41127.253707648459</v>
      </c>
      <c r="BQ167" s="500"/>
      <c r="BR167" s="499">
        <v>13573.797628499015</v>
      </c>
      <c r="BS167" s="500"/>
    </row>
    <row r="168" spans="1:71" s="42" customFormat="1" x14ac:dyDescent="0.25">
      <c r="A168" s="514" t="s">
        <v>1077</v>
      </c>
      <c r="B168" s="512">
        <v>0.83553816671819914</v>
      </c>
      <c r="C168" s="513"/>
      <c r="D168" s="512">
        <v>0.83553816671819914</v>
      </c>
      <c r="E168" s="513"/>
      <c r="F168" s="512">
        <v>0.49570180372192069</v>
      </c>
      <c r="G168" s="513"/>
      <c r="H168" s="512">
        <v>0.3175828691382046</v>
      </c>
      <c r="I168" s="513"/>
      <c r="J168" s="512">
        <v>0.55507478191649273</v>
      </c>
      <c r="K168" s="513"/>
      <c r="L168" s="512">
        <v>0.59069630184414734</v>
      </c>
      <c r="M168" s="513"/>
      <c r="N168" s="512">
        <v>0.27995652185134784</v>
      </c>
      <c r="O168" s="513"/>
      <c r="P168" s="512">
        <v>3.8235216167977453</v>
      </c>
      <c r="Q168" s="513"/>
      <c r="R168" s="512">
        <v>0.55507478191649273</v>
      </c>
      <c r="S168" s="513"/>
      <c r="T168" s="512">
        <v>0.2946669828174926</v>
      </c>
      <c r="U168" s="513"/>
      <c r="V168" s="512">
        <v>0.2946669828174926</v>
      </c>
      <c r="W168" s="513"/>
      <c r="X168" s="512">
        <v>0.55507478191649273</v>
      </c>
      <c r="Y168" s="513"/>
      <c r="Z168" s="512">
        <v>0.2946669828174926</v>
      </c>
      <c r="AA168" s="513"/>
      <c r="AB168" s="512">
        <v>0.2946669828174926</v>
      </c>
      <c r="AC168" s="513"/>
      <c r="AD168" s="512">
        <v>0.2946669828174926</v>
      </c>
      <c r="AE168" s="513"/>
      <c r="AF168" s="512">
        <v>0.55507478191649273</v>
      </c>
      <c r="AG168" s="513"/>
      <c r="AH168" s="512">
        <v>0.55507478191649273</v>
      </c>
      <c r="AI168" s="513"/>
      <c r="AJ168" s="512">
        <v>0.59105611517674994</v>
      </c>
      <c r="AK168" s="513"/>
      <c r="AL168" s="512">
        <v>0.59105611517674994</v>
      </c>
      <c r="AM168" s="513"/>
      <c r="AN168" s="512">
        <v>0.59105611517674994</v>
      </c>
      <c r="AO168" s="513"/>
      <c r="AP168" s="512">
        <v>0.59105611517674994</v>
      </c>
      <c r="AQ168" s="513"/>
      <c r="AR168" s="512">
        <v>0.59105611517674994</v>
      </c>
      <c r="AS168" s="513"/>
      <c r="AT168" s="512">
        <v>0.55507478191649273</v>
      </c>
      <c r="AU168" s="513"/>
      <c r="AV168" s="512">
        <v>0.55507478191649273</v>
      </c>
      <c r="AW168" s="513"/>
      <c r="AX168" s="512">
        <v>0.55507478191649273</v>
      </c>
      <c r="AY168" s="513"/>
      <c r="AZ168" s="512">
        <v>0.55507478191649273</v>
      </c>
      <c r="BA168" s="513"/>
      <c r="BB168" s="512">
        <v>0.55507478191649273</v>
      </c>
      <c r="BC168" s="513"/>
      <c r="BD168" s="512">
        <v>0.27995652185134784</v>
      </c>
      <c r="BE168" s="513"/>
      <c r="BF168" s="512">
        <v>0.22546633718044967</v>
      </c>
      <c r="BG168" s="513"/>
      <c r="BH168" s="512">
        <v>0.35710279837576109</v>
      </c>
      <c r="BI168" s="513"/>
      <c r="BJ168" s="512">
        <v>4.166572471037437</v>
      </c>
      <c r="BK168" s="513"/>
      <c r="BL168" s="512">
        <v>44.384912535422536</v>
      </c>
      <c r="BM168" s="513"/>
      <c r="BN168" s="512">
        <v>2.2447179058326348</v>
      </c>
      <c r="BO168" s="513"/>
      <c r="BP168" s="512">
        <v>7.5406603047718246</v>
      </c>
      <c r="BQ168" s="513"/>
      <c r="BR168" s="512">
        <v>11.402163878858525</v>
      </c>
      <c r="BS168" s="515"/>
    </row>
    <row r="169" spans="1:71" s="42" customFormat="1" x14ac:dyDescent="0.25">
      <c r="A169" s="115" t="s">
        <v>1051</v>
      </c>
      <c r="B169" s="96"/>
      <c r="C169" s="28"/>
      <c r="D169" s="96"/>
      <c r="E169" s="28"/>
      <c r="F169" s="96"/>
      <c r="G169" s="28"/>
      <c r="H169" s="96"/>
      <c r="I169" s="28"/>
      <c r="J169" s="506"/>
      <c r="K169" s="25"/>
      <c r="L169" s="506"/>
      <c r="M169" s="25"/>
      <c r="N169" s="506"/>
      <c r="O169" s="25"/>
      <c r="P169" s="506"/>
      <c r="Q169" s="25"/>
      <c r="R169" s="506"/>
      <c r="S169" s="25"/>
      <c r="T169" s="506"/>
      <c r="U169" s="25"/>
      <c r="V169" s="506"/>
      <c r="W169" s="25"/>
      <c r="X169" s="506"/>
      <c r="Y169" s="25"/>
      <c r="Z169" s="506"/>
      <c r="AA169" s="25"/>
      <c r="AB169" s="506"/>
      <c r="AC169" s="25"/>
      <c r="AD169" s="506"/>
      <c r="AE169" s="25"/>
      <c r="AF169" s="506"/>
      <c r="AG169" s="25"/>
      <c r="AH169" s="506"/>
      <c r="AI169" s="25"/>
      <c r="AJ169" s="506"/>
      <c r="AK169" s="25"/>
      <c r="AL169" s="506"/>
      <c r="AM169" s="25"/>
      <c r="AN169" s="506"/>
      <c r="AO169" s="25"/>
      <c r="AP169" s="506"/>
      <c r="AQ169" s="25"/>
      <c r="AR169" s="506"/>
      <c r="AS169" s="25"/>
      <c r="AT169" s="506"/>
      <c r="AU169" s="25"/>
      <c r="AV169" s="506"/>
      <c r="AW169" s="25"/>
      <c r="AX169" s="506"/>
      <c r="AY169" s="25"/>
      <c r="AZ169" s="506"/>
      <c r="BA169" s="25"/>
      <c r="BB169" s="506"/>
      <c r="BC169" s="25"/>
      <c r="BD169" s="506"/>
      <c r="BE169" s="25"/>
      <c r="BF169" s="506"/>
      <c r="BG169" s="25"/>
      <c r="BH169" s="506"/>
      <c r="BI169" s="25"/>
      <c r="BJ169" s="506"/>
      <c r="BK169" s="25"/>
      <c r="BL169" s="506"/>
      <c r="BM169" s="25"/>
      <c r="BN169" s="506"/>
      <c r="BO169" s="25"/>
      <c r="BP169" s="506"/>
      <c r="BQ169" s="25"/>
      <c r="BR169" s="506"/>
      <c r="BS169" s="25"/>
    </row>
    <row r="170" spans="1:71" s="42" customFormat="1" x14ac:dyDescent="0.25">
      <c r="A170" s="78" t="s">
        <v>1052</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496">
        <v>0.31994610641795235</v>
      </c>
      <c r="K170" s="33">
        <v>1.3974620789543274E-3</v>
      </c>
      <c r="L170" s="496">
        <v>0.31940073041559403</v>
      </c>
      <c r="M170" s="33">
        <v>1.4367882073613649E-3</v>
      </c>
      <c r="N170" s="496">
        <v>0.17185285158223382</v>
      </c>
      <c r="O170" s="33">
        <v>7.892357646945284E-4</v>
      </c>
      <c r="P170" s="496">
        <v>1.3540765208708658</v>
      </c>
      <c r="Q170" s="33">
        <v>1.8075480541602941E-2</v>
      </c>
      <c r="R170" s="496">
        <v>0.31994610641795235</v>
      </c>
      <c r="S170" s="33">
        <v>1.3974620789543274E-3</v>
      </c>
      <c r="T170" s="496">
        <v>0.1744959691932477</v>
      </c>
      <c r="U170" s="33">
        <v>7.3846910218192498E-4</v>
      </c>
      <c r="V170" s="496">
        <v>0.1744959691932477</v>
      </c>
      <c r="W170" s="33">
        <v>7.3846910218192498E-4</v>
      </c>
      <c r="X170" s="496">
        <v>0.31994610641795235</v>
      </c>
      <c r="Y170" s="33">
        <v>1.3974620789543274E-3</v>
      </c>
      <c r="Z170" s="496">
        <v>0.1744959691932477</v>
      </c>
      <c r="AA170" s="33">
        <v>7.3846910218192498E-4</v>
      </c>
      <c r="AB170" s="496">
        <v>0.1744959691932477</v>
      </c>
      <c r="AC170" s="33">
        <v>7.3846910218192498E-4</v>
      </c>
      <c r="AD170" s="496">
        <v>0.1744959691932477</v>
      </c>
      <c r="AE170" s="33">
        <v>7.3846910218192498E-4</v>
      </c>
      <c r="AF170" s="496">
        <v>0.31994610641795235</v>
      </c>
      <c r="AG170" s="33">
        <v>1.3974620789543274E-3</v>
      </c>
      <c r="AH170" s="496">
        <v>0.31994610641795235</v>
      </c>
      <c r="AI170" s="33">
        <v>1.3974620789543274E-3</v>
      </c>
      <c r="AJ170" s="496">
        <v>0.31939522156708539</v>
      </c>
      <c r="AK170" s="33">
        <v>1.437185440981638E-3</v>
      </c>
      <c r="AL170" s="496">
        <v>0.31939522156708539</v>
      </c>
      <c r="AM170" s="33">
        <v>1.437185440981638E-3</v>
      </c>
      <c r="AN170" s="496">
        <v>0.31939522156708539</v>
      </c>
      <c r="AO170" s="33">
        <v>1.437185440981638E-3</v>
      </c>
      <c r="AP170" s="496">
        <v>0.31939522156708539</v>
      </c>
      <c r="AQ170" s="33">
        <v>1.437185440981638E-3</v>
      </c>
      <c r="AR170" s="496">
        <v>0.31939522156708539</v>
      </c>
      <c r="AS170" s="33">
        <v>1.437185440981638E-3</v>
      </c>
      <c r="AT170" s="496">
        <v>0.31994610641795235</v>
      </c>
      <c r="AU170" s="33">
        <v>1.3974620789543274E-3</v>
      </c>
      <c r="AV170" s="496">
        <v>0.31994610641795235</v>
      </c>
      <c r="AW170" s="33">
        <v>1.3974620789543274E-3</v>
      </c>
      <c r="AX170" s="496">
        <v>0.31994610641795235</v>
      </c>
      <c r="AY170" s="33">
        <v>1.3974620789543274E-3</v>
      </c>
      <c r="AZ170" s="496">
        <v>0.31994610641795235</v>
      </c>
      <c r="BA170" s="33">
        <v>1.3974620789543274E-3</v>
      </c>
      <c r="BB170" s="496">
        <v>0.31994610641795235</v>
      </c>
      <c r="BC170" s="33">
        <v>1.3974620789543274E-3</v>
      </c>
      <c r="BD170" s="496">
        <v>0.17185285158223382</v>
      </c>
      <c r="BE170" s="33">
        <v>7.892357646945284E-4</v>
      </c>
      <c r="BF170" s="496">
        <v>0.13137199492509494</v>
      </c>
      <c r="BG170" s="33">
        <v>7.0288614453226583E-4</v>
      </c>
      <c r="BH170" s="496">
        <v>0.16036335099253968</v>
      </c>
      <c r="BI170" s="33">
        <v>9.9729267621783361E-3</v>
      </c>
      <c r="BJ170" s="496">
        <v>2.1038409525270274</v>
      </c>
      <c r="BK170" s="33">
        <v>1.6278552828881483E-2</v>
      </c>
      <c r="BL170" s="496">
        <v>9.5754360508902074</v>
      </c>
      <c r="BM170" s="33">
        <v>0.14340621651708446</v>
      </c>
      <c r="BN170" s="496">
        <v>1.3761964369017703</v>
      </c>
      <c r="BO170" s="33">
        <v>1.3749079778385862E-2</v>
      </c>
      <c r="BP170" s="496">
        <v>3.717972906944413</v>
      </c>
      <c r="BQ170" s="33">
        <v>0.13165209556488019</v>
      </c>
      <c r="BR170" s="496">
        <v>5.5835328875785306</v>
      </c>
      <c r="BS170" s="33">
        <v>6.0483691658697464E-2</v>
      </c>
    </row>
    <row r="171" spans="1:71" s="42" customFormat="1" x14ac:dyDescent="0.25">
      <c r="A171" s="78" t="s">
        <v>1053</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496">
        <v>2.2916500918633118</v>
      </c>
      <c r="K171" s="33">
        <v>9.6025495904773078E-3</v>
      </c>
      <c r="L171" s="496">
        <v>2.268121295298291</v>
      </c>
      <c r="M171" s="33">
        <v>9.7158129942787833E-3</v>
      </c>
      <c r="N171" s="496">
        <v>1.2158928535399669</v>
      </c>
      <c r="O171" s="33">
        <v>5.232566762998536E-3</v>
      </c>
      <c r="P171" s="496">
        <v>9.2949927708634288</v>
      </c>
      <c r="Q171" s="33">
        <v>8.8972560324666453E-2</v>
      </c>
      <c r="R171" s="496">
        <v>2.2916500918633118</v>
      </c>
      <c r="S171" s="33">
        <v>9.6025495904773078E-3</v>
      </c>
      <c r="T171" s="496">
        <v>1.2476969409440255</v>
      </c>
      <c r="U171" s="33">
        <v>5.1585252751402766E-3</v>
      </c>
      <c r="V171" s="496">
        <v>1.2476969409440255</v>
      </c>
      <c r="W171" s="33">
        <v>5.1585252751402766E-3</v>
      </c>
      <c r="X171" s="496">
        <v>2.2916500918633118</v>
      </c>
      <c r="Y171" s="33">
        <v>9.6025495904773078E-3</v>
      </c>
      <c r="Z171" s="496">
        <v>1.2476969409440255</v>
      </c>
      <c r="AA171" s="33">
        <v>5.1585252751402766E-3</v>
      </c>
      <c r="AB171" s="496">
        <v>1.2476969409440255</v>
      </c>
      <c r="AC171" s="33">
        <v>5.1585252751402766E-3</v>
      </c>
      <c r="AD171" s="496">
        <v>1.2476969409440255</v>
      </c>
      <c r="AE171" s="33">
        <v>5.1585252751402766E-3</v>
      </c>
      <c r="AF171" s="496">
        <v>2.2916500918633118</v>
      </c>
      <c r="AG171" s="33">
        <v>9.6025495904773078E-3</v>
      </c>
      <c r="AH171" s="496">
        <v>2.2916500918633118</v>
      </c>
      <c r="AI171" s="33">
        <v>9.6025495904773078E-3</v>
      </c>
      <c r="AJ171" s="496">
        <v>2.2678836306865233</v>
      </c>
      <c r="AK171" s="33">
        <v>9.7169570690646568E-3</v>
      </c>
      <c r="AL171" s="496">
        <v>2.2678836306865233</v>
      </c>
      <c r="AM171" s="33">
        <v>9.7169570690646568E-3</v>
      </c>
      <c r="AN171" s="496">
        <v>2.2678836306865233</v>
      </c>
      <c r="AO171" s="33">
        <v>9.7169570690646568E-3</v>
      </c>
      <c r="AP171" s="496">
        <v>2.2678836306865233</v>
      </c>
      <c r="AQ171" s="33">
        <v>9.7169570690646568E-3</v>
      </c>
      <c r="AR171" s="496">
        <v>2.2678836306865233</v>
      </c>
      <c r="AS171" s="33">
        <v>9.7169570690646568E-3</v>
      </c>
      <c r="AT171" s="496">
        <v>2.2916500918633118</v>
      </c>
      <c r="AU171" s="33">
        <v>9.6025495904773078E-3</v>
      </c>
      <c r="AV171" s="496">
        <v>2.2916500918633118</v>
      </c>
      <c r="AW171" s="33">
        <v>9.6025495904773078E-3</v>
      </c>
      <c r="AX171" s="496">
        <v>2.2916500918633118</v>
      </c>
      <c r="AY171" s="33">
        <v>9.6025495904773078E-3</v>
      </c>
      <c r="AZ171" s="496">
        <v>2.2916500918633118</v>
      </c>
      <c r="BA171" s="33">
        <v>9.6025495904773078E-3</v>
      </c>
      <c r="BB171" s="496">
        <v>2.2916500918633118</v>
      </c>
      <c r="BC171" s="33">
        <v>9.6025495904773078E-3</v>
      </c>
      <c r="BD171" s="496">
        <v>1.2158928535399669</v>
      </c>
      <c r="BE171" s="33">
        <v>5.232566762998536E-3</v>
      </c>
      <c r="BF171" s="496">
        <v>0.97485754307397732</v>
      </c>
      <c r="BG171" s="33">
        <v>4.2873962852536971E-3</v>
      </c>
      <c r="BH171" s="496">
        <v>1.5186257078681162</v>
      </c>
      <c r="BI171" s="33">
        <v>1.4843695050295477E-2</v>
      </c>
      <c r="BJ171" s="496">
        <v>14.21121191910991</v>
      </c>
      <c r="BK171" s="33">
        <v>9.6364886915987505E-2</v>
      </c>
      <c r="BL171" s="496">
        <v>62.687581801449518</v>
      </c>
      <c r="BM171" s="33">
        <v>0.9683366373661213</v>
      </c>
      <c r="BN171" s="496">
        <v>9.8506580913544202</v>
      </c>
      <c r="BO171" s="33">
        <v>4.7091065500473629E-2</v>
      </c>
      <c r="BP171" s="496">
        <v>25.330007515053158</v>
      </c>
      <c r="BQ171" s="33">
        <v>0.20495787396067822</v>
      </c>
      <c r="BR171" s="496">
        <v>39.795537283571917</v>
      </c>
      <c r="BS171" s="33">
        <v>0.20455306143926827</v>
      </c>
    </row>
    <row r="172" spans="1:71" s="42" customFormat="1" x14ac:dyDescent="0.25">
      <c r="A172" s="78" t="s">
        <v>1054</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496">
        <v>0.44971577576132765</v>
      </c>
      <c r="K172" s="33">
        <v>2.2651361794753945E-2</v>
      </c>
      <c r="L172" s="496">
        <v>0.43717527042386128</v>
      </c>
      <c r="M172" s="33">
        <v>2.3010969234046511E-2</v>
      </c>
      <c r="N172" s="496">
        <v>0.28676117078867519</v>
      </c>
      <c r="O172" s="33">
        <v>1.221835910751201E-2</v>
      </c>
      <c r="P172" s="496">
        <v>3.6784490594472139</v>
      </c>
      <c r="Q172" s="33">
        <v>0.20946292606053124</v>
      </c>
      <c r="R172" s="496">
        <v>0.44971577576132771</v>
      </c>
      <c r="S172" s="33">
        <v>2.2651361794753945E-2</v>
      </c>
      <c r="T172" s="496">
        <v>0.23188898813848299</v>
      </c>
      <c r="U172" s="33">
        <v>1.21633643173119E-2</v>
      </c>
      <c r="V172" s="496">
        <v>0.23188898813848299</v>
      </c>
      <c r="W172" s="33">
        <v>1.21633643173119E-2</v>
      </c>
      <c r="X172" s="496">
        <v>0.44971577576132771</v>
      </c>
      <c r="Y172" s="33">
        <v>2.2651361794753945E-2</v>
      </c>
      <c r="Z172" s="496">
        <v>0.23188898813848299</v>
      </c>
      <c r="AA172" s="33">
        <v>1.21633643173119E-2</v>
      </c>
      <c r="AB172" s="496">
        <v>0.23188898813848299</v>
      </c>
      <c r="AC172" s="33">
        <v>1.21633643173119E-2</v>
      </c>
      <c r="AD172" s="496">
        <v>0.23188898813848299</v>
      </c>
      <c r="AE172" s="33">
        <v>1.21633643173119E-2</v>
      </c>
      <c r="AF172" s="496">
        <v>0.44971577576132771</v>
      </c>
      <c r="AG172" s="33">
        <v>2.2651361794753945E-2</v>
      </c>
      <c r="AH172" s="496">
        <v>0.44971577576132771</v>
      </c>
      <c r="AI172" s="33">
        <v>2.2651361794753945E-2</v>
      </c>
      <c r="AJ172" s="496">
        <v>0.43704859865277568</v>
      </c>
      <c r="AK172" s="33">
        <v>2.3014601632423203E-2</v>
      </c>
      <c r="AL172" s="496">
        <v>0.43704859865277568</v>
      </c>
      <c r="AM172" s="33">
        <v>2.3014601632423203E-2</v>
      </c>
      <c r="AN172" s="496">
        <v>0.43704859865277568</v>
      </c>
      <c r="AO172" s="33">
        <v>2.3014601632423203E-2</v>
      </c>
      <c r="AP172" s="496">
        <v>0.43704859865277568</v>
      </c>
      <c r="AQ172" s="33">
        <v>2.3014601632423203E-2</v>
      </c>
      <c r="AR172" s="496">
        <v>0.43704859865277568</v>
      </c>
      <c r="AS172" s="33">
        <v>2.3014601632423203E-2</v>
      </c>
      <c r="AT172" s="496">
        <v>0.44971577576132771</v>
      </c>
      <c r="AU172" s="33">
        <v>2.2651361794753945E-2</v>
      </c>
      <c r="AV172" s="496">
        <v>0.44971577576132771</v>
      </c>
      <c r="AW172" s="33">
        <v>2.2651361794753945E-2</v>
      </c>
      <c r="AX172" s="496">
        <v>0.44971577576132771</v>
      </c>
      <c r="AY172" s="33">
        <v>2.2651361794753945E-2</v>
      </c>
      <c r="AZ172" s="496">
        <v>0.44971577576132771</v>
      </c>
      <c r="BA172" s="33">
        <v>2.2651361794753945E-2</v>
      </c>
      <c r="BB172" s="496">
        <v>0.44971577576132771</v>
      </c>
      <c r="BC172" s="33">
        <v>2.2651361794753945E-2</v>
      </c>
      <c r="BD172" s="496">
        <v>0.28676117078867519</v>
      </c>
      <c r="BE172" s="33">
        <v>1.221835910751201E-2</v>
      </c>
      <c r="BF172" s="496">
        <v>0.32880018600249977</v>
      </c>
      <c r="BG172" s="33">
        <v>1.002829487549934E-2</v>
      </c>
      <c r="BH172" s="496">
        <v>2.447941707074301</v>
      </c>
      <c r="BI172" s="33">
        <v>3.2992968927840552E-2</v>
      </c>
      <c r="BJ172" s="496">
        <v>3.7160828673382582</v>
      </c>
      <c r="BK172" s="33">
        <v>0.22407579978196557</v>
      </c>
      <c r="BL172" s="496">
        <v>21.369889273136359</v>
      </c>
      <c r="BM172" s="33">
        <v>2.3269699240094424</v>
      </c>
      <c r="BN172" s="496">
        <v>2.3967981130893397</v>
      </c>
      <c r="BO172" s="33">
        <v>0.10861338015567247</v>
      </c>
      <c r="BP172" s="496">
        <v>7.5067637167994796</v>
      </c>
      <c r="BQ172" s="33">
        <v>0.45108499681337405</v>
      </c>
      <c r="BR172" s="496">
        <v>10.085797765899997</v>
      </c>
      <c r="BS172" s="33">
        <v>0.47662843607344957</v>
      </c>
    </row>
    <row r="173" spans="1:71" s="42" customFormat="1" x14ac:dyDescent="0.25">
      <c r="A173" s="78" t="s">
        <v>1055</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496">
        <v>0.19852512643982986</v>
      </c>
      <c r="K173" s="33">
        <v>3.165127564903958E-3</v>
      </c>
      <c r="L173" s="496">
        <v>0.20086684798635659</v>
      </c>
      <c r="M173" s="33">
        <v>3.2141384222538804E-3</v>
      </c>
      <c r="N173" s="496">
        <v>0.11202162438061644</v>
      </c>
      <c r="O173" s="33">
        <v>1.7143974204616691E-3</v>
      </c>
      <c r="P173" s="496">
        <v>1.0516805635653965</v>
      </c>
      <c r="Q173" s="33">
        <v>3.0509194979939435E-2</v>
      </c>
      <c r="R173" s="496">
        <v>0.19852512643982986</v>
      </c>
      <c r="S173" s="33">
        <v>3.165127564903958E-3</v>
      </c>
      <c r="T173" s="496">
        <v>0.10607338396421057</v>
      </c>
      <c r="U173" s="33">
        <v>1.6969597854895242E-3</v>
      </c>
      <c r="V173" s="496">
        <v>0.10607338396421057</v>
      </c>
      <c r="W173" s="33">
        <v>1.6969597854895242E-3</v>
      </c>
      <c r="X173" s="496">
        <v>0.19852512643982986</v>
      </c>
      <c r="Y173" s="33">
        <v>3.165127564903958E-3</v>
      </c>
      <c r="Z173" s="496">
        <v>0.10607338396421057</v>
      </c>
      <c r="AA173" s="33">
        <v>1.6969597854895242E-3</v>
      </c>
      <c r="AB173" s="496">
        <v>0.10607338396421057</v>
      </c>
      <c r="AC173" s="33">
        <v>1.6969597854895242E-3</v>
      </c>
      <c r="AD173" s="496">
        <v>0.10607338396421057</v>
      </c>
      <c r="AE173" s="33">
        <v>1.6969597854895242E-3</v>
      </c>
      <c r="AF173" s="496">
        <v>0.19852512643982986</v>
      </c>
      <c r="AG173" s="33">
        <v>3.165127564903958E-3</v>
      </c>
      <c r="AH173" s="496">
        <v>0.19852512643982986</v>
      </c>
      <c r="AI173" s="33">
        <v>3.165127564903958E-3</v>
      </c>
      <c r="AJ173" s="496">
        <v>0.2008905017393518</v>
      </c>
      <c r="AK173" s="33">
        <v>3.2146334814190315E-3</v>
      </c>
      <c r="AL173" s="496">
        <v>0.2008905017393518</v>
      </c>
      <c r="AM173" s="33">
        <v>3.2146334814190315E-3</v>
      </c>
      <c r="AN173" s="496">
        <v>0.2008905017393518</v>
      </c>
      <c r="AO173" s="33">
        <v>3.2146334814190315E-3</v>
      </c>
      <c r="AP173" s="496">
        <v>0.2008905017393518</v>
      </c>
      <c r="AQ173" s="33">
        <v>3.2146334814190315E-3</v>
      </c>
      <c r="AR173" s="496">
        <v>0.2008905017393518</v>
      </c>
      <c r="AS173" s="33">
        <v>3.2146334814190315E-3</v>
      </c>
      <c r="AT173" s="496">
        <v>0.19852512643982986</v>
      </c>
      <c r="AU173" s="33">
        <v>3.165127564903958E-3</v>
      </c>
      <c r="AV173" s="496">
        <v>0.19852512643982986</v>
      </c>
      <c r="AW173" s="33">
        <v>3.165127564903958E-3</v>
      </c>
      <c r="AX173" s="496">
        <v>0.19852512643982986</v>
      </c>
      <c r="AY173" s="33">
        <v>3.165127564903958E-3</v>
      </c>
      <c r="AZ173" s="496">
        <v>0.19852512643982986</v>
      </c>
      <c r="BA173" s="33">
        <v>3.165127564903958E-3</v>
      </c>
      <c r="BB173" s="496">
        <v>0.19852512643982986</v>
      </c>
      <c r="BC173" s="33">
        <v>3.165127564903958E-3</v>
      </c>
      <c r="BD173" s="496">
        <v>0.11202162438061644</v>
      </c>
      <c r="BE173" s="33">
        <v>1.7143974204616691E-3</v>
      </c>
      <c r="BF173" s="496">
        <v>9.6431369303448658E-2</v>
      </c>
      <c r="BG173" s="33">
        <v>1.4060142980162722E-3</v>
      </c>
      <c r="BH173" s="496">
        <v>0.33679064013515536</v>
      </c>
      <c r="BI173" s="33">
        <v>3.8984143959970808E-3</v>
      </c>
      <c r="BJ173" s="496">
        <v>1.3720119914345712</v>
      </c>
      <c r="BK173" s="33">
        <v>3.1534582818916239E-2</v>
      </c>
      <c r="BL173" s="496">
        <v>7.4142291979513555</v>
      </c>
      <c r="BM173" s="33">
        <v>0.35939876607607407</v>
      </c>
      <c r="BN173" s="496">
        <v>0.88295995933153981</v>
      </c>
      <c r="BO173" s="33">
        <v>1.4584913728804714E-2</v>
      </c>
      <c r="BP173" s="496">
        <v>2.5116739788563702</v>
      </c>
      <c r="BQ173" s="33">
        <v>5.5126216219527277E-2</v>
      </c>
      <c r="BR173" s="496">
        <v>3.8489093496542854</v>
      </c>
      <c r="BS173" s="33">
        <v>6.4407669821487823E-2</v>
      </c>
    </row>
    <row r="174" spans="1:71" s="42" customFormat="1" x14ac:dyDescent="0.25">
      <c r="A174" s="143" t="s">
        <v>1056</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1057</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496">
        <v>1.2817645184524831</v>
      </c>
      <c r="K175" s="33">
        <v>8.0345254617335382E-2</v>
      </c>
      <c r="L175" s="496">
        <v>1.2676228303249324</v>
      </c>
      <c r="M175" s="33">
        <v>8.1942449187192207E-2</v>
      </c>
      <c r="N175" s="496">
        <v>0.81882802900551488</v>
      </c>
      <c r="O175" s="33">
        <v>4.2838459423447189E-2</v>
      </c>
      <c r="P175" s="496">
        <v>9.5476079336764883</v>
      </c>
      <c r="Q175" s="33">
        <v>0.75891274489488658</v>
      </c>
      <c r="R175" s="496">
        <v>1.2817645184524831</v>
      </c>
      <c r="S175" s="33">
        <v>8.0345254617335382E-2</v>
      </c>
      <c r="T175" s="496">
        <v>0.67223779587296906</v>
      </c>
      <c r="U175" s="33">
        <v>4.3122043926990858E-2</v>
      </c>
      <c r="V175" s="496">
        <v>0.67223779587296906</v>
      </c>
      <c r="W175" s="33">
        <v>4.3122043926990858E-2</v>
      </c>
      <c r="X175" s="496">
        <v>1.2817645184524831</v>
      </c>
      <c r="Y175" s="33">
        <v>8.0345254617335382E-2</v>
      </c>
      <c r="Z175" s="496">
        <v>0.67223779587296906</v>
      </c>
      <c r="AA175" s="33">
        <v>4.3122043926990858E-2</v>
      </c>
      <c r="AB175" s="496">
        <v>0.67223779587296906</v>
      </c>
      <c r="AC175" s="33">
        <v>4.3122043926990858E-2</v>
      </c>
      <c r="AD175" s="496">
        <v>0.67223779587296906</v>
      </c>
      <c r="AE175" s="33">
        <v>4.3122043926990858E-2</v>
      </c>
      <c r="AF175" s="496">
        <v>1.2817645184524831</v>
      </c>
      <c r="AG175" s="33">
        <v>8.0345254617335382E-2</v>
      </c>
      <c r="AH175" s="496">
        <v>1.2817645184524831</v>
      </c>
      <c r="AI175" s="33">
        <v>8.0345254617335382E-2</v>
      </c>
      <c r="AJ175" s="496">
        <v>1.2674799849903107</v>
      </c>
      <c r="AK175" s="33">
        <v>8.1958582465675611E-2</v>
      </c>
      <c r="AL175" s="496">
        <v>1.2674799849903107</v>
      </c>
      <c r="AM175" s="33">
        <v>8.1958582465675611E-2</v>
      </c>
      <c r="AN175" s="496">
        <v>1.2674799849903107</v>
      </c>
      <c r="AO175" s="33">
        <v>8.1958582465675611E-2</v>
      </c>
      <c r="AP175" s="496">
        <v>1.2674799849903107</v>
      </c>
      <c r="AQ175" s="33">
        <v>8.1958582465675611E-2</v>
      </c>
      <c r="AR175" s="496">
        <v>1.2674799849903107</v>
      </c>
      <c r="AS175" s="33">
        <v>8.1958582465675611E-2</v>
      </c>
      <c r="AT175" s="496">
        <v>1.2817645184524831</v>
      </c>
      <c r="AU175" s="33">
        <v>8.0345254617335382E-2</v>
      </c>
      <c r="AV175" s="496">
        <v>1.2817645184524831</v>
      </c>
      <c r="AW175" s="33">
        <v>8.0345254617335382E-2</v>
      </c>
      <c r="AX175" s="496">
        <v>1.2817645184524831</v>
      </c>
      <c r="AY175" s="33">
        <v>8.0345254617335382E-2</v>
      </c>
      <c r="AZ175" s="496">
        <v>1.2817645184524831</v>
      </c>
      <c r="BA175" s="33">
        <v>8.0345254617335382E-2</v>
      </c>
      <c r="BB175" s="496">
        <v>1.2817645184524831</v>
      </c>
      <c r="BC175" s="33">
        <v>8.0345254617335382E-2</v>
      </c>
      <c r="BD175" s="496">
        <v>0.81882802900551488</v>
      </c>
      <c r="BE175" s="33">
        <v>4.2838459423447189E-2</v>
      </c>
      <c r="BF175" s="496">
        <v>0.708846238517856</v>
      </c>
      <c r="BG175" s="33">
        <v>3.4930071054542509E-2</v>
      </c>
      <c r="BH175" s="496">
        <v>2.0331398070777027</v>
      </c>
      <c r="BI175" s="33">
        <v>8.179772673819595E-2</v>
      </c>
      <c r="BJ175" s="496">
        <v>11.090913628325795</v>
      </c>
      <c r="BK175" s="33">
        <v>0.79069439028638611</v>
      </c>
      <c r="BL175" s="496">
        <v>92.271465583655768</v>
      </c>
      <c r="BM175" s="33">
        <v>9.0621782309106962</v>
      </c>
      <c r="BN175" s="496">
        <v>5.5045675643889247</v>
      </c>
      <c r="BO175" s="33">
        <v>0.35621935891039358</v>
      </c>
      <c r="BP175" s="496">
        <v>14.323138380439136</v>
      </c>
      <c r="BQ175" s="33">
        <v>1.2129621340597554</v>
      </c>
      <c r="BR175" s="496">
        <v>23.934637147324235</v>
      </c>
      <c r="BS175" s="33">
        <v>1.5886141723332501</v>
      </c>
    </row>
    <row r="176" spans="1:71" s="42" customFormat="1" x14ac:dyDescent="0.25">
      <c r="A176" s="78" t="s">
        <v>1058</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496">
        <v>1.7858086642406729E-3</v>
      </c>
      <c r="K176" s="33">
        <v>1.2299565118770178E-4</v>
      </c>
      <c r="L176" s="496">
        <v>1.7968447529446892E-3</v>
      </c>
      <c r="M176" s="33">
        <v>1.244981078689557E-4</v>
      </c>
      <c r="N176" s="496">
        <v>1.0489604268087106E-3</v>
      </c>
      <c r="O176" s="33">
        <v>6.7226182228849492E-5</v>
      </c>
      <c r="P176" s="496">
        <v>1.4214806496773294E-2</v>
      </c>
      <c r="Q176" s="33">
        <v>1.2098953187005357E-3</v>
      </c>
      <c r="R176" s="496">
        <v>1.7858086642406729E-3</v>
      </c>
      <c r="S176" s="33">
        <v>1.2299565118770178E-4</v>
      </c>
      <c r="T176" s="496">
        <v>9.4444109137399395E-4</v>
      </c>
      <c r="U176" s="33">
        <v>6.5911470517693044E-5</v>
      </c>
      <c r="V176" s="496">
        <v>9.4444109137399395E-4</v>
      </c>
      <c r="W176" s="33">
        <v>6.5911470517693044E-5</v>
      </c>
      <c r="X176" s="496">
        <v>1.7858086642406729E-3</v>
      </c>
      <c r="Y176" s="33">
        <v>1.2299565118770178E-4</v>
      </c>
      <c r="Z176" s="496">
        <v>9.4444109137399395E-4</v>
      </c>
      <c r="AA176" s="33">
        <v>6.5911470517693044E-5</v>
      </c>
      <c r="AB176" s="496">
        <v>9.4444109137399395E-4</v>
      </c>
      <c r="AC176" s="33">
        <v>6.5911470517693044E-5</v>
      </c>
      <c r="AD176" s="496">
        <v>9.4444109137399395E-4</v>
      </c>
      <c r="AE176" s="33">
        <v>6.5911470517693044E-5</v>
      </c>
      <c r="AF176" s="496">
        <v>1.7858086642406729E-3</v>
      </c>
      <c r="AG176" s="33">
        <v>1.2299565118770178E-4</v>
      </c>
      <c r="AH176" s="496">
        <v>1.7858086642406729E-3</v>
      </c>
      <c r="AI176" s="33">
        <v>1.2299565118770178E-4</v>
      </c>
      <c r="AJ176" s="496">
        <v>1.7969562285881642E-3</v>
      </c>
      <c r="AK176" s="33">
        <v>1.2451328419906937E-4</v>
      </c>
      <c r="AL176" s="496">
        <v>1.7969562285881642E-3</v>
      </c>
      <c r="AM176" s="33">
        <v>1.2451328419906937E-4</v>
      </c>
      <c r="AN176" s="496">
        <v>1.7969562285881642E-3</v>
      </c>
      <c r="AO176" s="33">
        <v>1.2451328419906937E-4</v>
      </c>
      <c r="AP176" s="496">
        <v>1.7969562285881642E-3</v>
      </c>
      <c r="AQ176" s="33">
        <v>1.2451328419906937E-4</v>
      </c>
      <c r="AR176" s="496">
        <v>1.7969562285881642E-3</v>
      </c>
      <c r="AS176" s="33">
        <v>1.2451328419906937E-4</v>
      </c>
      <c r="AT176" s="496">
        <v>1.7858086642406729E-3</v>
      </c>
      <c r="AU176" s="33">
        <v>1.2299565118770178E-4</v>
      </c>
      <c r="AV176" s="496">
        <v>1.7858086642406729E-3</v>
      </c>
      <c r="AW176" s="33">
        <v>1.2299565118770178E-4</v>
      </c>
      <c r="AX176" s="496">
        <v>1.7858086642406729E-3</v>
      </c>
      <c r="AY176" s="33">
        <v>1.2299565118770178E-4</v>
      </c>
      <c r="AZ176" s="496">
        <v>1.7858086642406729E-3</v>
      </c>
      <c r="BA176" s="33">
        <v>1.2299565118770178E-4</v>
      </c>
      <c r="BB176" s="496">
        <v>1.7858086642406729E-3</v>
      </c>
      <c r="BC176" s="33">
        <v>1.2299565118770178E-4</v>
      </c>
      <c r="BD176" s="496">
        <v>1.0489604268087106E-3</v>
      </c>
      <c r="BE176" s="33">
        <v>6.7226182228849492E-5</v>
      </c>
      <c r="BF176" s="496">
        <v>9.2410757426337033E-4</v>
      </c>
      <c r="BG176" s="33">
        <v>5.5773681700706785E-5</v>
      </c>
      <c r="BH176" s="496">
        <v>4.7742509549549587E-3</v>
      </c>
      <c r="BI176" s="33">
        <v>2.118660141057764E-4</v>
      </c>
      <c r="BJ176" s="496">
        <v>1.5184934378259305E-2</v>
      </c>
      <c r="BK176" s="33">
        <v>1.227473704647966E-3</v>
      </c>
      <c r="BL176" s="496">
        <v>0.12785918977354663</v>
      </c>
      <c r="BM176" s="33">
        <v>1.377621833901002E-2</v>
      </c>
      <c r="BN176" s="496">
        <v>9.720301384170427E-3</v>
      </c>
      <c r="BO176" s="33">
        <v>6.1680792282226525E-4</v>
      </c>
      <c r="BP176" s="496">
        <v>5.0157819708880863E-2</v>
      </c>
      <c r="BQ176" s="33">
        <v>2.8293947781709602E-3</v>
      </c>
      <c r="BR176" s="496">
        <v>4.256106834758526E-2</v>
      </c>
      <c r="BS176" s="33">
        <v>2.6954503755729949E-3</v>
      </c>
    </row>
    <row r="177" spans="1:149" s="42" customFormat="1" x14ac:dyDescent="0.25">
      <c r="A177" s="78" t="s">
        <v>1059</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496">
        <v>3.6810384883989552E-3</v>
      </c>
      <c r="K177" s="33">
        <v>3.3250029836770137E-4</v>
      </c>
      <c r="L177" s="496">
        <v>3.7235159333660847E-3</v>
      </c>
      <c r="M177" s="33">
        <v>3.3547753342328708E-4</v>
      </c>
      <c r="N177" s="496">
        <v>2.0213844397168313E-3</v>
      </c>
      <c r="O177" s="33">
        <v>1.8234226339753213E-4</v>
      </c>
      <c r="P177" s="496">
        <v>2.6455104512917625E-2</v>
      </c>
      <c r="Q177" s="33">
        <v>3.1165199669948578E-3</v>
      </c>
      <c r="R177" s="496">
        <v>3.6810384883989552E-3</v>
      </c>
      <c r="S177" s="33">
        <v>3.3250029836770137E-4</v>
      </c>
      <c r="T177" s="496">
        <v>1.9770002379073475E-3</v>
      </c>
      <c r="U177" s="33">
        <v>1.7840947079025577E-4</v>
      </c>
      <c r="V177" s="496">
        <v>1.9770002379073475E-3</v>
      </c>
      <c r="W177" s="33">
        <v>1.7840947079025577E-4</v>
      </c>
      <c r="X177" s="496">
        <v>3.6810384883989552E-3</v>
      </c>
      <c r="Y177" s="33">
        <v>3.3250029836770137E-4</v>
      </c>
      <c r="Z177" s="496">
        <v>1.9770002379073475E-3</v>
      </c>
      <c r="AA177" s="33">
        <v>1.7840947079025577E-4</v>
      </c>
      <c r="AB177" s="496">
        <v>1.9770002379073475E-3</v>
      </c>
      <c r="AC177" s="33">
        <v>1.7840947079025577E-4</v>
      </c>
      <c r="AD177" s="496">
        <v>1.9770002379073475E-3</v>
      </c>
      <c r="AE177" s="33">
        <v>1.7840947079025577E-4</v>
      </c>
      <c r="AF177" s="496">
        <v>3.6810384883989552E-3</v>
      </c>
      <c r="AG177" s="33">
        <v>3.3250029836770137E-4</v>
      </c>
      <c r="AH177" s="496">
        <v>3.6810384883989552E-3</v>
      </c>
      <c r="AI177" s="33">
        <v>3.3250029836770137E-4</v>
      </c>
      <c r="AJ177" s="496">
        <v>3.7239449984667627E-3</v>
      </c>
      <c r="AK177" s="33">
        <v>3.3550760650465664E-4</v>
      </c>
      <c r="AL177" s="496">
        <v>3.7239449984667627E-3</v>
      </c>
      <c r="AM177" s="33">
        <v>3.3550760650465664E-4</v>
      </c>
      <c r="AN177" s="496">
        <v>3.7239449984667627E-3</v>
      </c>
      <c r="AO177" s="33">
        <v>3.3550760650465664E-4</v>
      </c>
      <c r="AP177" s="496">
        <v>3.7239449984667627E-3</v>
      </c>
      <c r="AQ177" s="33">
        <v>3.3550760650465664E-4</v>
      </c>
      <c r="AR177" s="496">
        <v>3.7239449984667627E-3</v>
      </c>
      <c r="AS177" s="33">
        <v>3.3550760650465664E-4</v>
      </c>
      <c r="AT177" s="496">
        <v>3.6810384883989552E-3</v>
      </c>
      <c r="AU177" s="33">
        <v>3.3250029836770137E-4</v>
      </c>
      <c r="AV177" s="496">
        <v>3.6810384883989552E-3</v>
      </c>
      <c r="AW177" s="33">
        <v>3.3250029836770137E-4</v>
      </c>
      <c r="AX177" s="496">
        <v>3.6810384883989552E-3</v>
      </c>
      <c r="AY177" s="33">
        <v>3.3250029836770137E-4</v>
      </c>
      <c r="AZ177" s="496">
        <v>3.6810384883989552E-3</v>
      </c>
      <c r="BA177" s="33">
        <v>3.3250029836770137E-4</v>
      </c>
      <c r="BB177" s="496">
        <v>3.6810384883989552E-3</v>
      </c>
      <c r="BC177" s="33">
        <v>3.3250029836770137E-4</v>
      </c>
      <c r="BD177" s="496">
        <v>2.0213844397168313E-3</v>
      </c>
      <c r="BE177" s="33">
        <v>1.8234226339753213E-4</v>
      </c>
      <c r="BF177" s="496">
        <v>1.6642861737670577E-3</v>
      </c>
      <c r="BG177" s="33">
        <v>1.5146072624464812E-4</v>
      </c>
      <c r="BH177" s="496">
        <v>8.019068500157156E-3</v>
      </c>
      <c r="BI177" s="33">
        <v>5.6991100089082451E-4</v>
      </c>
      <c r="BJ177" s="496">
        <v>2.9882845378559175E-2</v>
      </c>
      <c r="BK177" s="33">
        <v>3.189533175012119E-3</v>
      </c>
      <c r="BL177" s="496">
        <v>0.23214515126822005</v>
      </c>
      <c r="BM177" s="33">
        <v>3.4927322043265277E-2</v>
      </c>
      <c r="BN177" s="496">
        <v>2.0468357843299562E-2</v>
      </c>
      <c r="BO177" s="33">
        <v>1.6575303037569091E-3</v>
      </c>
      <c r="BP177" s="496">
        <v>0.11308541605548918</v>
      </c>
      <c r="BQ177" s="33">
        <v>7.3723852224350734E-3</v>
      </c>
      <c r="BR177" s="496">
        <v>8.8244788637576746E-2</v>
      </c>
      <c r="BS177" s="33">
        <v>7.1706888821836791E-3</v>
      </c>
    </row>
    <row r="178" spans="1:149" s="42" customFormat="1" x14ac:dyDescent="0.25">
      <c r="A178" s="78" t="s">
        <v>1060</v>
      </c>
      <c r="B178" s="102">
        <v>1.1446702188098601</v>
      </c>
      <c r="C178" s="36"/>
      <c r="D178" s="102">
        <v>1.1446702188098601</v>
      </c>
      <c r="E178" s="36"/>
      <c r="F178" s="102">
        <v>0.62043595587381972</v>
      </c>
      <c r="G178" s="36"/>
      <c r="H178" s="102">
        <v>0.40072519238313392</v>
      </c>
      <c r="I178" s="36"/>
      <c r="J178" s="496">
        <v>0.69367287703738156</v>
      </c>
      <c r="K178" s="33"/>
      <c r="L178" s="496">
        <v>0.70298445088641748</v>
      </c>
      <c r="M178" s="33"/>
      <c r="N178" s="496">
        <v>0.3848908156878752</v>
      </c>
      <c r="O178" s="33"/>
      <c r="P178" s="496">
        <v>5.5084200352904826</v>
      </c>
      <c r="Q178" s="33"/>
      <c r="R178" s="496">
        <v>0.69367287703738156</v>
      </c>
      <c r="S178" s="33"/>
      <c r="T178" s="496">
        <v>0.37245831053053108</v>
      </c>
      <c r="U178" s="33"/>
      <c r="V178" s="496">
        <v>0.37245831053053108</v>
      </c>
      <c r="W178" s="33"/>
      <c r="X178" s="496">
        <v>0.69367287703738156</v>
      </c>
      <c r="Y178" s="33"/>
      <c r="Z178" s="496">
        <v>0.37245831053053108</v>
      </c>
      <c r="AA178" s="33"/>
      <c r="AB178" s="496">
        <v>0.37245831053053108</v>
      </c>
      <c r="AC178" s="33"/>
      <c r="AD178" s="496">
        <v>0.37245831053053108</v>
      </c>
      <c r="AE178" s="33"/>
      <c r="AF178" s="496">
        <v>0.69367287703738156</v>
      </c>
      <c r="AG178" s="33"/>
      <c r="AH178" s="496">
        <v>0.69367287703738156</v>
      </c>
      <c r="AI178" s="33"/>
      <c r="AJ178" s="496">
        <v>0.70307850718792286</v>
      </c>
      <c r="AK178" s="33"/>
      <c r="AL178" s="496">
        <v>0.70307850718792286</v>
      </c>
      <c r="AM178" s="33"/>
      <c r="AN178" s="496">
        <v>0.70307850718792286</v>
      </c>
      <c r="AO178" s="33"/>
      <c r="AP178" s="496">
        <v>0.70307850718792286</v>
      </c>
      <c r="AQ178" s="33"/>
      <c r="AR178" s="496">
        <v>0.70307850718792286</v>
      </c>
      <c r="AS178" s="33"/>
      <c r="AT178" s="496">
        <v>0.69367287703738156</v>
      </c>
      <c r="AU178" s="33"/>
      <c r="AV178" s="496">
        <v>0.69367287703738156</v>
      </c>
      <c r="AW178" s="33"/>
      <c r="AX178" s="496">
        <v>0.69367287703738156</v>
      </c>
      <c r="AY178" s="33"/>
      <c r="AZ178" s="496">
        <v>0.69367287703738156</v>
      </c>
      <c r="BA178" s="33"/>
      <c r="BB178" s="496">
        <v>0.69367287703738156</v>
      </c>
      <c r="BC178" s="33"/>
      <c r="BD178" s="496">
        <v>0.3848908156878752</v>
      </c>
      <c r="BE178" s="33"/>
      <c r="BF178" s="496">
        <v>0.31939441705830079</v>
      </c>
      <c r="BG178" s="33"/>
      <c r="BH178" s="496">
        <v>1.2308331312490306</v>
      </c>
      <c r="BI178" s="33"/>
      <c r="BJ178" s="496">
        <v>7.0518617769447118</v>
      </c>
      <c r="BK178" s="33"/>
      <c r="BL178" s="496">
        <v>46.878939042906282</v>
      </c>
      <c r="BM178" s="33"/>
      <c r="BN178" s="496">
        <v>3.4048069872381781</v>
      </c>
      <c r="BO178" s="33"/>
      <c r="BP178" s="496">
        <v>14.210072446335332</v>
      </c>
      <c r="BQ178" s="33"/>
      <c r="BR178" s="496">
        <v>14.723220214101786</v>
      </c>
      <c r="BS178" s="33"/>
    </row>
    <row r="179" spans="1:149" s="42" customFormat="1" x14ac:dyDescent="0.25">
      <c r="A179" s="78" t="s">
        <v>1061</v>
      </c>
      <c r="B179" s="102">
        <v>6.6202957613917283E-3</v>
      </c>
      <c r="C179" s="36"/>
      <c r="D179" s="102">
        <v>6.6202957613917283E-3</v>
      </c>
      <c r="E179" s="36"/>
      <c r="F179" s="102">
        <v>3.5256269843517286E-3</v>
      </c>
      <c r="G179" s="36"/>
      <c r="H179" s="102">
        <v>2.2702297866386031E-3</v>
      </c>
      <c r="I179" s="36"/>
      <c r="J179" s="496">
        <v>3.94409271692277E-3</v>
      </c>
      <c r="K179" s="33"/>
      <c r="L179" s="496">
        <v>4.0099221783880604E-3</v>
      </c>
      <c r="M179" s="33"/>
      <c r="N179" s="496">
        <v>2.1574742113198283E-3</v>
      </c>
      <c r="O179" s="33"/>
      <c r="P179" s="496">
        <v>3.2276952327595552E-2</v>
      </c>
      <c r="Q179" s="33"/>
      <c r="R179" s="496">
        <v>3.94409271692277E-3</v>
      </c>
      <c r="S179" s="33"/>
      <c r="T179" s="496">
        <v>2.1087166968743417E-3</v>
      </c>
      <c r="U179" s="33"/>
      <c r="V179" s="496">
        <v>2.1087166968743417E-3</v>
      </c>
      <c r="W179" s="33"/>
      <c r="X179" s="496">
        <v>3.94409271692277E-3</v>
      </c>
      <c r="Y179" s="33"/>
      <c r="Z179" s="496">
        <v>2.1087166968743417E-3</v>
      </c>
      <c r="AA179" s="33"/>
      <c r="AB179" s="496">
        <v>2.1087166968743417E-3</v>
      </c>
      <c r="AC179" s="33"/>
      <c r="AD179" s="496">
        <v>2.1087166968743417E-3</v>
      </c>
      <c r="AE179" s="33"/>
      <c r="AF179" s="496">
        <v>3.94409271692277E-3</v>
      </c>
      <c r="AG179" s="33"/>
      <c r="AH179" s="496">
        <v>3.94409271692277E-3</v>
      </c>
      <c r="AI179" s="33"/>
      <c r="AJ179" s="496">
        <v>4.0105871224432651E-3</v>
      </c>
      <c r="AK179" s="33"/>
      <c r="AL179" s="496">
        <v>4.0105871224432651E-3</v>
      </c>
      <c r="AM179" s="33"/>
      <c r="AN179" s="496">
        <v>4.0105871224432651E-3</v>
      </c>
      <c r="AO179" s="33"/>
      <c r="AP179" s="496">
        <v>4.0105871224432651E-3</v>
      </c>
      <c r="AQ179" s="33"/>
      <c r="AR179" s="496">
        <v>4.0105871224432651E-3</v>
      </c>
      <c r="AS179" s="33"/>
      <c r="AT179" s="496">
        <v>3.94409271692277E-3</v>
      </c>
      <c r="AU179" s="33"/>
      <c r="AV179" s="496">
        <v>3.94409271692277E-3</v>
      </c>
      <c r="AW179" s="33"/>
      <c r="AX179" s="496">
        <v>3.94409271692277E-3</v>
      </c>
      <c r="AY179" s="33"/>
      <c r="AZ179" s="496">
        <v>3.94409271692277E-3</v>
      </c>
      <c r="BA179" s="33"/>
      <c r="BB179" s="496">
        <v>3.94409271692277E-3</v>
      </c>
      <c r="BC179" s="33"/>
      <c r="BD179" s="496">
        <v>2.1574742113198283E-3</v>
      </c>
      <c r="BE179" s="33"/>
      <c r="BF179" s="496">
        <v>1.8384288763663562E-3</v>
      </c>
      <c r="BG179" s="33"/>
      <c r="BH179" s="496">
        <v>7.5290119579748994E-3</v>
      </c>
      <c r="BI179" s="33"/>
      <c r="BJ179" s="496">
        <v>3.6607450369736949E-2</v>
      </c>
      <c r="BK179" s="33"/>
      <c r="BL179" s="496">
        <v>0.3112332583090428</v>
      </c>
      <c r="BM179" s="33"/>
      <c r="BN179" s="496">
        <v>1.9744271815005519E-2</v>
      </c>
      <c r="BO179" s="33"/>
      <c r="BP179" s="496">
        <v>8.8141633039047387E-2</v>
      </c>
      <c r="BQ179" s="33"/>
      <c r="BR179" s="496">
        <v>8.700522244458414E-2</v>
      </c>
      <c r="BS179" s="33"/>
    </row>
    <row r="180" spans="1:149" s="42" customFormat="1" x14ac:dyDescent="0.25">
      <c r="A180" s="479" t="s">
        <v>1062</v>
      </c>
      <c r="B180" s="108">
        <v>695.27180938622519</v>
      </c>
      <c r="C180" s="110"/>
      <c r="D180" s="108">
        <v>695.27180938622519</v>
      </c>
      <c r="E180" s="110"/>
      <c r="F180" s="108">
        <v>376.31239355669209</v>
      </c>
      <c r="G180" s="110"/>
      <c r="H180" s="108">
        <v>238.1351463312734</v>
      </c>
      <c r="I180" s="110"/>
      <c r="J180" s="503">
        <v>422.3714759651649</v>
      </c>
      <c r="K180" s="504"/>
      <c r="L180" s="503">
        <v>416.43095669144498</v>
      </c>
      <c r="M180" s="504"/>
      <c r="N180" s="503">
        <v>254.40969825257156</v>
      </c>
      <c r="O180" s="504"/>
      <c r="P180" s="503">
        <v>3323.1772010911845</v>
      </c>
      <c r="Q180" s="504"/>
      <c r="R180" s="503">
        <v>422.3714759651649</v>
      </c>
      <c r="S180" s="504"/>
      <c r="T180" s="503">
        <v>220.35795662975761</v>
      </c>
      <c r="U180" s="504"/>
      <c r="V180" s="503">
        <v>220.35795662975761</v>
      </c>
      <c r="W180" s="504"/>
      <c r="X180" s="503">
        <v>422.3714759651649</v>
      </c>
      <c r="Y180" s="504"/>
      <c r="Z180" s="503">
        <v>220.35795662975761</v>
      </c>
      <c r="AA180" s="504"/>
      <c r="AB180" s="503">
        <v>220.35795662975761</v>
      </c>
      <c r="AC180" s="504"/>
      <c r="AD180" s="503">
        <v>220.35795662975761</v>
      </c>
      <c r="AE180" s="504"/>
      <c r="AF180" s="503">
        <v>422.3714759651649</v>
      </c>
      <c r="AG180" s="504"/>
      <c r="AH180" s="503">
        <v>422.3714759651649</v>
      </c>
      <c r="AI180" s="504"/>
      <c r="AJ180" s="503">
        <v>416.3709514462559</v>
      </c>
      <c r="AK180" s="504"/>
      <c r="AL180" s="503">
        <v>416.3709514462559</v>
      </c>
      <c r="AM180" s="504"/>
      <c r="AN180" s="503">
        <v>416.3709514462559</v>
      </c>
      <c r="AO180" s="504"/>
      <c r="AP180" s="503">
        <v>416.3709514462559</v>
      </c>
      <c r="AQ180" s="504"/>
      <c r="AR180" s="503">
        <v>416.3709514462559</v>
      </c>
      <c r="AS180" s="504"/>
      <c r="AT180" s="503">
        <v>422.3714759651649</v>
      </c>
      <c r="AU180" s="504"/>
      <c r="AV180" s="503">
        <v>422.3714759651649</v>
      </c>
      <c r="AW180" s="504"/>
      <c r="AX180" s="503">
        <v>422.3714759651649</v>
      </c>
      <c r="AY180" s="504"/>
      <c r="AZ180" s="503">
        <v>422.3714759651649</v>
      </c>
      <c r="BA180" s="504"/>
      <c r="BB180" s="503">
        <v>422.3714759651649</v>
      </c>
      <c r="BC180" s="504"/>
      <c r="BD180" s="503">
        <v>254.40969825257156</v>
      </c>
      <c r="BE180" s="504"/>
      <c r="BF180" s="503">
        <v>273.88139828551107</v>
      </c>
      <c r="BG180" s="504"/>
      <c r="BH180" s="503">
        <v>1851.3315595443009</v>
      </c>
      <c r="BI180" s="504"/>
      <c r="BJ180" s="503">
        <v>3422.804074018838</v>
      </c>
      <c r="BK180" s="504"/>
      <c r="BL180" s="503">
        <v>22764.160703533274</v>
      </c>
      <c r="BM180" s="504"/>
      <c r="BN180" s="503">
        <v>2205.2569701980087</v>
      </c>
      <c r="BO180" s="504"/>
      <c r="BP180" s="503">
        <v>7677.5808065749206</v>
      </c>
      <c r="BQ180" s="504"/>
      <c r="BR180" s="503">
        <v>9424.7309293359122</v>
      </c>
      <c r="BS180" s="504"/>
    </row>
    <row r="181" spans="1:149" s="42" customFormat="1" x14ac:dyDescent="0.25"/>
    <row r="182" spans="1:149" x14ac:dyDescent="0.25">
      <c r="A182" s="6" t="s">
        <v>1078</v>
      </c>
      <c r="B182" s="38"/>
      <c r="C182" s="38"/>
      <c r="D182" s="38"/>
      <c r="E182" s="38"/>
      <c r="F182" s="38"/>
      <c r="G182" s="38"/>
      <c r="H182" s="38"/>
      <c r="I182" s="38"/>
      <c r="AH182" s="42"/>
    </row>
    <row r="183" spans="1:149" s="38" customFormat="1" ht="25.5" customHeight="1" x14ac:dyDescent="0.25">
      <c r="A183" s="149"/>
      <c r="B183" s="630" t="s">
        <v>1007</v>
      </c>
      <c r="C183" s="633"/>
      <c r="D183" s="633"/>
      <c r="E183" s="631"/>
      <c r="F183" s="630" t="s">
        <v>1008</v>
      </c>
      <c r="G183" s="633"/>
      <c r="H183" s="633"/>
      <c r="I183" s="631"/>
      <c r="J183" s="630" t="s">
        <v>1036</v>
      </c>
      <c r="K183" s="633"/>
      <c r="L183" s="633"/>
      <c r="M183" s="631"/>
      <c r="N183" s="630" t="s">
        <v>1010</v>
      </c>
      <c r="O183" s="633"/>
      <c r="P183" s="633"/>
      <c r="Q183" s="631"/>
      <c r="R183" s="630" t="s">
        <v>1011</v>
      </c>
      <c r="S183" s="633"/>
      <c r="T183" s="633"/>
      <c r="U183" s="631"/>
      <c r="V183" s="630" t="s">
        <v>1012</v>
      </c>
      <c r="W183" s="633"/>
      <c r="X183" s="633"/>
      <c r="Y183" s="631"/>
      <c r="Z183" s="630" t="s">
        <v>1079</v>
      </c>
      <c r="AA183" s="633"/>
      <c r="AB183" s="633"/>
      <c r="AC183" s="631"/>
      <c r="AD183" s="630" t="s">
        <v>1080</v>
      </c>
      <c r="AE183" s="633"/>
      <c r="AF183" s="633"/>
      <c r="AG183" s="631"/>
      <c r="AH183" s="630" t="s">
        <v>1081</v>
      </c>
      <c r="AI183" s="633"/>
      <c r="AJ183" s="633"/>
      <c r="AK183" s="631"/>
      <c r="AL183" s="630" t="s">
        <v>1014</v>
      </c>
      <c r="AM183" s="633"/>
      <c r="AN183" s="633"/>
      <c r="AO183" s="631"/>
      <c r="AP183" s="630" t="s">
        <v>1064</v>
      </c>
      <c r="AQ183" s="633"/>
      <c r="AR183" s="633"/>
      <c r="AS183" s="631"/>
      <c r="AT183" s="630" t="s">
        <v>1065</v>
      </c>
      <c r="AU183" s="633"/>
      <c r="AV183" s="633"/>
      <c r="AW183" s="631"/>
      <c r="AX183" s="630" t="s">
        <v>1066</v>
      </c>
      <c r="AY183" s="633"/>
      <c r="AZ183" s="633"/>
      <c r="BA183" s="631"/>
      <c r="BB183" s="630" t="s">
        <v>1018</v>
      </c>
      <c r="BC183" s="633"/>
      <c r="BD183" s="633"/>
      <c r="BE183" s="631"/>
      <c r="BF183" s="630" t="s">
        <v>1019</v>
      </c>
      <c r="BG183" s="633"/>
      <c r="BH183" s="633"/>
      <c r="BI183" s="631"/>
      <c r="BJ183" s="630" t="s">
        <v>1020</v>
      </c>
      <c r="BK183" s="633"/>
      <c r="BL183" s="633"/>
      <c r="BM183" s="631"/>
      <c r="BN183" s="630" t="s">
        <v>1021</v>
      </c>
      <c r="BO183" s="633"/>
      <c r="BP183" s="633"/>
      <c r="BQ183" s="631"/>
      <c r="BR183" s="630" t="s">
        <v>1022</v>
      </c>
      <c r="BS183" s="633"/>
      <c r="BT183" s="633"/>
      <c r="BU183" s="631"/>
      <c r="BV183" s="630" t="s">
        <v>1023</v>
      </c>
      <c r="BW183" s="633"/>
      <c r="BX183" s="633"/>
      <c r="BY183" s="631"/>
      <c r="BZ183" s="630" t="s">
        <v>1024</v>
      </c>
      <c r="CA183" s="633"/>
      <c r="CB183" s="633"/>
      <c r="CC183" s="631"/>
      <c r="CD183" s="630" t="s">
        <v>1025</v>
      </c>
      <c r="CE183" s="633"/>
      <c r="CF183" s="633"/>
      <c r="CG183" s="631"/>
      <c r="CH183" s="630" t="s">
        <v>1026</v>
      </c>
      <c r="CI183" s="633"/>
      <c r="CJ183" s="633"/>
      <c r="CK183" s="631"/>
      <c r="CL183" s="630" t="s">
        <v>1027</v>
      </c>
      <c r="CM183" s="633"/>
      <c r="CN183" s="633"/>
      <c r="CO183" s="631"/>
      <c r="CP183" s="630" t="s">
        <v>1028</v>
      </c>
      <c r="CQ183" s="633"/>
      <c r="CR183" s="633"/>
      <c r="CS183" s="631"/>
      <c r="CT183" s="630" t="s">
        <v>1029</v>
      </c>
      <c r="CU183" s="633"/>
      <c r="CV183" s="633"/>
      <c r="CW183" s="631"/>
      <c r="CX183" s="630" t="s">
        <v>1030</v>
      </c>
      <c r="CY183" s="633"/>
      <c r="CZ183" s="633"/>
      <c r="DA183" s="631"/>
      <c r="DB183" s="630" t="s">
        <v>1031</v>
      </c>
      <c r="DC183" s="633"/>
      <c r="DD183" s="633"/>
      <c r="DE183" s="631"/>
      <c r="DF183" s="630" t="s">
        <v>1032</v>
      </c>
      <c r="DG183" s="633"/>
      <c r="DH183" s="633"/>
      <c r="DI183" s="631"/>
      <c r="DJ183" s="630" t="s">
        <v>1033</v>
      </c>
      <c r="DK183" s="633"/>
      <c r="DL183" s="633"/>
      <c r="DM183" s="631"/>
      <c r="DN183" s="630" t="s">
        <v>1037</v>
      </c>
      <c r="DO183" s="633"/>
      <c r="DP183" s="633"/>
      <c r="DQ183" s="631"/>
      <c r="DR183" s="630" t="s">
        <v>1038</v>
      </c>
      <c r="DS183" s="633"/>
      <c r="DT183" s="633"/>
      <c r="DU183" s="631"/>
      <c r="DV183" s="630" t="s">
        <v>1039</v>
      </c>
      <c r="DW183" s="633"/>
      <c r="DX183" s="633"/>
      <c r="DY183" s="631"/>
      <c r="DZ183" s="630" t="s">
        <v>1040</v>
      </c>
      <c r="EA183" s="633"/>
      <c r="EB183" s="633"/>
      <c r="EC183" s="631"/>
      <c r="ED183" s="630" t="s">
        <v>1041</v>
      </c>
      <c r="EE183" s="633"/>
      <c r="EF183" s="633"/>
      <c r="EG183" s="631"/>
      <c r="EH183" s="630" t="s">
        <v>1034</v>
      </c>
      <c r="EI183" s="633"/>
      <c r="EJ183" s="633"/>
      <c r="EK183" s="631"/>
      <c r="EL183" s="630" t="s">
        <v>1042</v>
      </c>
      <c r="EM183" s="633"/>
      <c r="EN183" s="633"/>
      <c r="EO183" s="631"/>
      <c r="EP183" s="630" t="s">
        <v>1043</v>
      </c>
      <c r="EQ183" s="633"/>
      <c r="ER183" s="633"/>
      <c r="ES183" s="631"/>
    </row>
    <row r="184" spans="1:149" s="38" customFormat="1" ht="12.75" customHeight="1" x14ac:dyDescent="0.25">
      <c r="A184" s="143"/>
      <c r="B184" s="630" t="s">
        <v>187</v>
      </c>
      <c r="C184" s="631"/>
      <c r="D184" s="630" t="s">
        <v>1004</v>
      </c>
      <c r="E184" s="631"/>
      <c r="F184" s="630" t="s">
        <v>187</v>
      </c>
      <c r="G184" s="631"/>
      <c r="H184" s="630" t="s">
        <v>1004</v>
      </c>
      <c r="I184" s="631"/>
      <c r="J184" s="630" t="s">
        <v>187</v>
      </c>
      <c r="K184" s="631"/>
      <c r="L184" s="630" t="s">
        <v>1004</v>
      </c>
      <c r="M184" s="631"/>
      <c r="N184" s="630" t="s">
        <v>187</v>
      </c>
      <c r="O184" s="631"/>
      <c r="P184" s="630" t="s">
        <v>1004</v>
      </c>
      <c r="Q184" s="631"/>
      <c r="R184" s="630" t="s">
        <v>187</v>
      </c>
      <c r="S184" s="631"/>
      <c r="T184" s="630" t="s">
        <v>1004</v>
      </c>
      <c r="U184" s="631"/>
      <c r="V184" s="630" t="s">
        <v>187</v>
      </c>
      <c r="W184" s="631"/>
      <c r="X184" s="630" t="s">
        <v>1004</v>
      </c>
      <c r="Y184" s="631"/>
      <c r="Z184" s="630" t="s">
        <v>187</v>
      </c>
      <c r="AA184" s="631"/>
      <c r="AB184" s="630" t="s">
        <v>1004</v>
      </c>
      <c r="AC184" s="631"/>
      <c r="AD184" s="630" t="s">
        <v>187</v>
      </c>
      <c r="AE184" s="631"/>
      <c r="AF184" s="630" t="s">
        <v>1004</v>
      </c>
      <c r="AG184" s="631"/>
      <c r="AH184" s="630" t="s">
        <v>187</v>
      </c>
      <c r="AI184" s="631"/>
      <c r="AJ184" s="630" t="s">
        <v>1004</v>
      </c>
      <c r="AK184" s="631"/>
      <c r="AL184" s="630" t="s">
        <v>187</v>
      </c>
      <c r="AM184" s="631"/>
      <c r="AN184" s="630" t="s">
        <v>1004</v>
      </c>
      <c r="AO184" s="631"/>
      <c r="AP184" s="630" t="s">
        <v>187</v>
      </c>
      <c r="AQ184" s="631"/>
      <c r="AR184" s="630" t="s">
        <v>1004</v>
      </c>
      <c r="AS184" s="631"/>
      <c r="AT184" s="630" t="s">
        <v>187</v>
      </c>
      <c r="AU184" s="631"/>
      <c r="AV184" s="630" t="s">
        <v>1004</v>
      </c>
      <c r="AW184" s="631"/>
      <c r="AX184" s="630" t="s">
        <v>187</v>
      </c>
      <c r="AY184" s="631"/>
      <c r="AZ184" s="630" t="s">
        <v>1004</v>
      </c>
      <c r="BA184" s="631"/>
      <c r="BB184" s="630" t="s">
        <v>187</v>
      </c>
      <c r="BC184" s="631"/>
      <c r="BD184" s="630" t="s">
        <v>1004</v>
      </c>
      <c r="BE184" s="631"/>
      <c r="BF184" s="630" t="s">
        <v>187</v>
      </c>
      <c r="BG184" s="631"/>
      <c r="BH184" s="630" t="s">
        <v>1004</v>
      </c>
      <c r="BI184" s="631"/>
      <c r="BJ184" s="630" t="s">
        <v>187</v>
      </c>
      <c r="BK184" s="631"/>
      <c r="BL184" s="630" t="s">
        <v>1004</v>
      </c>
      <c r="BM184" s="631"/>
      <c r="BN184" s="630" t="s">
        <v>187</v>
      </c>
      <c r="BO184" s="631"/>
      <c r="BP184" s="630" t="s">
        <v>1004</v>
      </c>
      <c r="BQ184" s="631"/>
      <c r="BR184" s="630" t="s">
        <v>187</v>
      </c>
      <c r="BS184" s="631"/>
      <c r="BT184" s="630" t="s">
        <v>1004</v>
      </c>
      <c r="BU184" s="631"/>
      <c r="BV184" s="630" t="s">
        <v>187</v>
      </c>
      <c r="BW184" s="631"/>
      <c r="BX184" s="630" t="s">
        <v>1004</v>
      </c>
      <c r="BY184" s="631"/>
      <c r="BZ184" s="630" t="s">
        <v>187</v>
      </c>
      <c r="CA184" s="631"/>
      <c r="CB184" s="630" t="s">
        <v>1004</v>
      </c>
      <c r="CC184" s="631"/>
      <c r="CD184" s="630" t="s">
        <v>187</v>
      </c>
      <c r="CE184" s="631"/>
      <c r="CF184" s="630" t="s">
        <v>1004</v>
      </c>
      <c r="CG184" s="631"/>
      <c r="CH184" s="630" t="s">
        <v>187</v>
      </c>
      <c r="CI184" s="631"/>
      <c r="CJ184" s="630" t="s">
        <v>1004</v>
      </c>
      <c r="CK184" s="631"/>
      <c r="CL184" s="630" t="s">
        <v>187</v>
      </c>
      <c r="CM184" s="631"/>
      <c r="CN184" s="630" t="s">
        <v>1004</v>
      </c>
      <c r="CO184" s="631"/>
      <c r="CP184" s="630" t="s">
        <v>187</v>
      </c>
      <c r="CQ184" s="631"/>
      <c r="CR184" s="630" t="s">
        <v>1004</v>
      </c>
      <c r="CS184" s="631"/>
      <c r="CT184" s="630" t="s">
        <v>187</v>
      </c>
      <c r="CU184" s="631"/>
      <c r="CV184" s="630" t="s">
        <v>1004</v>
      </c>
      <c r="CW184" s="631"/>
      <c r="CX184" s="630" t="s">
        <v>187</v>
      </c>
      <c r="CY184" s="631"/>
      <c r="CZ184" s="630" t="s">
        <v>1004</v>
      </c>
      <c r="DA184" s="631"/>
      <c r="DB184" s="630" t="s">
        <v>187</v>
      </c>
      <c r="DC184" s="631"/>
      <c r="DD184" s="630" t="s">
        <v>1004</v>
      </c>
      <c r="DE184" s="631"/>
      <c r="DF184" s="630" t="s">
        <v>187</v>
      </c>
      <c r="DG184" s="631"/>
      <c r="DH184" s="630" t="s">
        <v>1004</v>
      </c>
      <c r="DI184" s="631"/>
      <c r="DJ184" s="630" t="s">
        <v>187</v>
      </c>
      <c r="DK184" s="631"/>
      <c r="DL184" s="630" t="s">
        <v>1004</v>
      </c>
      <c r="DM184" s="631"/>
      <c r="DN184" s="630" t="s">
        <v>187</v>
      </c>
      <c r="DO184" s="631"/>
      <c r="DP184" s="630" t="s">
        <v>1004</v>
      </c>
      <c r="DQ184" s="631"/>
      <c r="DR184" s="630" t="s">
        <v>187</v>
      </c>
      <c r="DS184" s="631"/>
      <c r="DT184" s="630" t="s">
        <v>1004</v>
      </c>
      <c r="DU184" s="631"/>
      <c r="DV184" s="630" t="s">
        <v>187</v>
      </c>
      <c r="DW184" s="631"/>
      <c r="DX184" s="630" t="s">
        <v>1004</v>
      </c>
      <c r="DY184" s="631"/>
      <c r="DZ184" s="630" t="s">
        <v>187</v>
      </c>
      <c r="EA184" s="631"/>
      <c r="EB184" s="630" t="s">
        <v>1004</v>
      </c>
      <c r="EC184" s="631"/>
      <c r="ED184" s="630" t="s">
        <v>187</v>
      </c>
      <c r="EE184" s="631"/>
      <c r="EF184" s="630" t="s">
        <v>1004</v>
      </c>
      <c r="EG184" s="631"/>
      <c r="EH184" s="630" t="s">
        <v>187</v>
      </c>
      <c r="EI184" s="631"/>
      <c r="EJ184" s="630" t="s">
        <v>1004</v>
      </c>
      <c r="EK184" s="631"/>
      <c r="EL184" s="630" t="s">
        <v>187</v>
      </c>
      <c r="EM184" s="631"/>
      <c r="EN184" s="630" t="s">
        <v>1004</v>
      </c>
      <c r="EO184" s="631"/>
      <c r="EP184" s="630" t="s">
        <v>187</v>
      </c>
      <c r="EQ184" s="633"/>
      <c r="ER184" s="630" t="s">
        <v>1004</v>
      </c>
      <c r="ES184" s="631"/>
    </row>
    <row r="185" spans="1:149" s="38" customFormat="1" x14ac:dyDescent="0.25">
      <c r="A185" s="258"/>
      <c r="B185" s="287" t="s">
        <v>184</v>
      </c>
      <c r="C185" s="516" t="s">
        <v>185</v>
      </c>
      <c r="D185" s="287" t="s">
        <v>184</v>
      </c>
      <c r="E185" s="508" t="s">
        <v>185</v>
      </c>
      <c r="F185" s="287" t="s">
        <v>184</v>
      </c>
      <c r="G185" s="516" t="s">
        <v>185</v>
      </c>
      <c r="H185" s="287" t="s">
        <v>184</v>
      </c>
      <c r="I185" s="508" t="s">
        <v>185</v>
      </c>
      <c r="J185" s="287" t="s">
        <v>184</v>
      </c>
      <c r="K185" s="516" t="s">
        <v>185</v>
      </c>
      <c r="L185" s="287" t="s">
        <v>184</v>
      </c>
      <c r="M185" s="508" t="s">
        <v>185</v>
      </c>
      <c r="N185" s="287" t="s">
        <v>184</v>
      </c>
      <c r="O185" s="516" t="s">
        <v>185</v>
      </c>
      <c r="P185" s="287" t="s">
        <v>184</v>
      </c>
      <c r="Q185" s="508" t="s">
        <v>185</v>
      </c>
      <c r="R185" s="287" t="s">
        <v>184</v>
      </c>
      <c r="S185" s="516" t="s">
        <v>185</v>
      </c>
      <c r="T185" s="287" t="s">
        <v>184</v>
      </c>
      <c r="U185" s="508" t="s">
        <v>185</v>
      </c>
      <c r="V185" s="287" t="s">
        <v>184</v>
      </c>
      <c r="W185" s="516" t="s">
        <v>185</v>
      </c>
      <c r="X185" s="287" t="s">
        <v>184</v>
      </c>
      <c r="Y185" s="508" t="s">
        <v>185</v>
      </c>
      <c r="Z185" s="287" t="s">
        <v>184</v>
      </c>
      <c r="AA185" s="516" t="s">
        <v>185</v>
      </c>
      <c r="AB185" s="287" t="s">
        <v>184</v>
      </c>
      <c r="AC185" s="508" t="s">
        <v>185</v>
      </c>
      <c r="AD185" s="287" t="s">
        <v>184</v>
      </c>
      <c r="AE185" s="516" t="s">
        <v>185</v>
      </c>
      <c r="AF185" s="287" t="s">
        <v>184</v>
      </c>
      <c r="AG185" s="508" t="s">
        <v>185</v>
      </c>
      <c r="AH185" s="287" t="s">
        <v>184</v>
      </c>
      <c r="AI185" s="516" t="s">
        <v>185</v>
      </c>
      <c r="AJ185" s="287" t="s">
        <v>184</v>
      </c>
      <c r="AK185" s="508" t="s">
        <v>185</v>
      </c>
      <c r="AL185" s="287" t="s">
        <v>184</v>
      </c>
      <c r="AM185" s="516" t="s">
        <v>185</v>
      </c>
      <c r="AN185" s="287" t="s">
        <v>184</v>
      </c>
      <c r="AO185" s="508" t="s">
        <v>185</v>
      </c>
      <c r="AP185" s="287" t="s">
        <v>184</v>
      </c>
      <c r="AQ185" s="516" t="s">
        <v>185</v>
      </c>
      <c r="AR185" s="287" t="s">
        <v>184</v>
      </c>
      <c r="AS185" s="508" t="s">
        <v>185</v>
      </c>
      <c r="AT185" s="287" t="s">
        <v>184</v>
      </c>
      <c r="AU185" s="516" t="s">
        <v>185</v>
      </c>
      <c r="AV185" s="287" t="s">
        <v>184</v>
      </c>
      <c r="AW185" s="508" t="s">
        <v>185</v>
      </c>
      <c r="AX185" s="287" t="s">
        <v>184</v>
      </c>
      <c r="AY185" s="516" t="s">
        <v>185</v>
      </c>
      <c r="AZ185" s="287" t="s">
        <v>184</v>
      </c>
      <c r="BA185" s="508" t="s">
        <v>185</v>
      </c>
      <c r="BB185" s="287" t="s">
        <v>184</v>
      </c>
      <c r="BC185" s="516" t="s">
        <v>185</v>
      </c>
      <c r="BD185" s="287" t="s">
        <v>184</v>
      </c>
      <c r="BE185" s="508" t="s">
        <v>185</v>
      </c>
      <c r="BF185" s="287" t="s">
        <v>184</v>
      </c>
      <c r="BG185" s="516" t="s">
        <v>185</v>
      </c>
      <c r="BH185" s="287" t="s">
        <v>184</v>
      </c>
      <c r="BI185" s="508" t="s">
        <v>185</v>
      </c>
      <c r="BJ185" s="287" t="s">
        <v>184</v>
      </c>
      <c r="BK185" s="516" t="s">
        <v>185</v>
      </c>
      <c r="BL185" s="287" t="s">
        <v>184</v>
      </c>
      <c r="BM185" s="508" t="s">
        <v>185</v>
      </c>
      <c r="BN185" s="287" t="s">
        <v>184</v>
      </c>
      <c r="BO185" s="516" t="s">
        <v>185</v>
      </c>
      <c r="BP185" s="287" t="s">
        <v>184</v>
      </c>
      <c r="BQ185" s="508" t="s">
        <v>185</v>
      </c>
      <c r="BR185" s="287" t="s">
        <v>184</v>
      </c>
      <c r="BS185" s="516" t="s">
        <v>185</v>
      </c>
      <c r="BT185" s="287" t="s">
        <v>184</v>
      </c>
      <c r="BU185" s="508" t="s">
        <v>185</v>
      </c>
      <c r="BV185" s="287" t="s">
        <v>184</v>
      </c>
      <c r="BW185" s="516" t="s">
        <v>185</v>
      </c>
      <c r="BX185" s="287" t="s">
        <v>184</v>
      </c>
      <c r="BY185" s="508" t="s">
        <v>185</v>
      </c>
      <c r="BZ185" s="287" t="s">
        <v>184</v>
      </c>
      <c r="CA185" s="516" t="s">
        <v>185</v>
      </c>
      <c r="CB185" s="287" t="s">
        <v>184</v>
      </c>
      <c r="CC185" s="508" t="s">
        <v>185</v>
      </c>
      <c r="CD185" s="287" t="s">
        <v>184</v>
      </c>
      <c r="CE185" s="516" t="s">
        <v>185</v>
      </c>
      <c r="CF185" s="287" t="s">
        <v>184</v>
      </c>
      <c r="CG185" s="508" t="s">
        <v>185</v>
      </c>
      <c r="CH185" s="287" t="s">
        <v>184</v>
      </c>
      <c r="CI185" s="516" t="s">
        <v>185</v>
      </c>
      <c r="CJ185" s="287" t="s">
        <v>184</v>
      </c>
      <c r="CK185" s="508" t="s">
        <v>185</v>
      </c>
      <c r="CL185" s="287" t="s">
        <v>184</v>
      </c>
      <c r="CM185" s="516" t="s">
        <v>185</v>
      </c>
      <c r="CN185" s="287" t="s">
        <v>184</v>
      </c>
      <c r="CO185" s="508" t="s">
        <v>185</v>
      </c>
      <c r="CP185" s="287" t="s">
        <v>184</v>
      </c>
      <c r="CQ185" s="516" t="s">
        <v>185</v>
      </c>
      <c r="CR185" s="287" t="s">
        <v>184</v>
      </c>
      <c r="CS185" s="508" t="s">
        <v>185</v>
      </c>
      <c r="CT185" s="287" t="s">
        <v>184</v>
      </c>
      <c r="CU185" s="516" t="s">
        <v>185</v>
      </c>
      <c r="CV185" s="287" t="s">
        <v>184</v>
      </c>
      <c r="CW185" s="508" t="s">
        <v>185</v>
      </c>
      <c r="CX185" s="287" t="s">
        <v>184</v>
      </c>
      <c r="CY185" s="516" t="s">
        <v>185</v>
      </c>
      <c r="CZ185" s="287" t="s">
        <v>184</v>
      </c>
      <c r="DA185" s="508" t="s">
        <v>185</v>
      </c>
      <c r="DB185" s="287" t="s">
        <v>184</v>
      </c>
      <c r="DC185" s="516" t="s">
        <v>185</v>
      </c>
      <c r="DD185" s="287" t="s">
        <v>184</v>
      </c>
      <c r="DE185" s="508" t="s">
        <v>185</v>
      </c>
      <c r="DF185" s="287" t="s">
        <v>184</v>
      </c>
      <c r="DG185" s="516" t="s">
        <v>185</v>
      </c>
      <c r="DH185" s="287" t="s">
        <v>184</v>
      </c>
      <c r="DI185" s="508" t="s">
        <v>185</v>
      </c>
      <c r="DJ185" s="287" t="s">
        <v>184</v>
      </c>
      <c r="DK185" s="516" t="s">
        <v>185</v>
      </c>
      <c r="DL185" s="287" t="s">
        <v>184</v>
      </c>
      <c r="DM185" s="508" t="s">
        <v>185</v>
      </c>
      <c r="DN185" s="287" t="s">
        <v>184</v>
      </c>
      <c r="DO185" s="516" t="s">
        <v>185</v>
      </c>
      <c r="DP185" s="287" t="s">
        <v>184</v>
      </c>
      <c r="DQ185" s="508" t="s">
        <v>185</v>
      </c>
      <c r="DR185" s="287" t="s">
        <v>184</v>
      </c>
      <c r="DS185" s="516" t="s">
        <v>185</v>
      </c>
      <c r="DT185" s="287" t="s">
        <v>184</v>
      </c>
      <c r="DU185" s="508" t="s">
        <v>185</v>
      </c>
      <c r="DV185" s="287" t="s">
        <v>184</v>
      </c>
      <c r="DW185" s="516" t="s">
        <v>185</v>
      </c>
      <c r="DX185" s="287" t="s">
        <v>184</v>
      </c>
      <c r="DY185" s="508" t="s">
        <v>185</v>
      </c>
      <c r="DZ185" s="287" t="s">
        <v>184</v>
      </c>
      <c r="EA185" s="516" t="s">
        <v>185</v>
      </c>
      <c r="EB185" s="287" t="s">
        <v>184</v>
      </c>
      <c r="EC185" s="508" t="s">
        <v>185</v>
      </c>
      <c r="ED185" s="287" t="s">
        <v>184</v>
      </c>
      <c r="EE185" s="516" t="s">
        <v>185</v>
      </c>
      <c r="EF185" s="287" t="s">
        <v>184</v>
      </c>
      <c r="EG185" s="508" t="s">
        <v>185</v>
      </c>
      <c r="EH185" s="287" t="s">
        <v>184</v>
      </c>
      <c r="EI185" s="516" t="s">
        <v>185</v>
      </c>
      <c r="EJ185" s="287" t="s">
        <v>184</v>
      </c>
      <c r="EK185" s="508" t="s">
        <v>185</v>
      </c>
      <c r="EL185" s="287" t="s">
        <v>184</v>
      </c>
      <c r="EM185" s="516" t="s">
        <v>185</v>
      </c>
      <c r="EN185" s="287" t="s">
        <v>184</v>
      </c>
      <c r="EO185" s="508" t="s">
        <v>185</v>
      </c>
      <c r="EP185" s="287" t="s">
        <v>184</v>
      </c>
      <c r="EQ185" s="516" t="s">
        <v>185</v>
      </c>
      <c r="ER185" s="287" t="s">
        <v>184</v>
      </c>
      <c r="ES185" s="508" t="s">
        <v>185</v>
      </c>
    </row>
    <row r="186" spans="1:149" s="38" customFormat="1" x14ac:dyDescent="0.25">
      <c r="A186" s="143" t="s">
        <v>339</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1071</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22</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119</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162</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163</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66</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67</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68</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69</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70</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71</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72</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73</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74</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75</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76</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164</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165</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1082</v>
      </c>
      <c r="H206" s="45"/>
      <c r="L206" s="77"/>
      <c r="M206" s="38"/>
      <c r="N206" s="38"/>
      <c r="P206" s="45"/>
      <c r="Q206" s="38"/>
      <c r="R206" s="38"/>
      <c r="BH206" s="38"/>
      <c r="BI206" s="38"/>
    </row>
    <row r="207" spans="1:149" ht="60" x14ac:dyDescent="0.25">
      <c r="A207" s="69"/>
      <c r="B207" s="637" t="s">
        <v>1083</v>
      </c>
      <c r="C207" s="638"/>
      <c r="D207" s="638"/>
      <c r="E207" s="639"/>
      <c r="F207" s="517" t="s">
        <v>1084</v>
      </c>
      <c r="G207" s="518" t="s">
        <v>1085</v>
      </c>
      <c r="H207" s="518" t="s">
        <v>1086</v>
      </c>
      <c r="I207" s="518" t="s">
        <v>1087</v>
      </c>
      <c r="J207" s="518" t="s">
        <v>1088</v>
      </c>
      <c r="K207" s="518" t="s">
        <v>1089</v>
      </c>
      <c r="L207" s="518" t="s">
        <v>1090</v>
      </c>
      <c r="M207" s="518" t="s">
        <v>1091</v>
      </c>
      <c r="N207" s="518" t="s">
        <v>1092</v>
      </c>
      <c r="O207" s="518" t="s">
        <v>1093</v>
      </c>
      <c r="P207" s="518" t="s">
        <v>1094</v>
      </c>
      <c r="Q207" s="518" t="s">
        <v>1095</v>
      </c>
      <c r="R207" s="518" t="s">
        <v>1096</v>
      </c>
      <c r="BH207" s="38"/>
      <c r="BI207" s="38"/>
    </row>
    <row r="208" spans="1:149" x14ac:dyDescent="0.25">
      <c r="A208" s="519" t="s">
        <v>757</v>
      </c>
      <c r="B208" s="520" t="s">
        <v>198</v>
      </c>
      <c r="C208" s="521" t="s">
        <v>1097</v>
      </c>
      <c r="D208" s="521" t="s">
        <v>198</v>
      </c>
      <c r="E208" s="522" t="s">
        <v>1097</v>
      </c>
      <c r="F208" s="523" t="s">
        <v>198</v>
      </c>
      <c r="G208" s="524" t="s">
        <v>198</v>
      </c>
      <c r="H208" s="525" t="s">
        <v>198</v>
      </c>
      <c r="I208" s="525" t="s">
        <v>198</v>
      </c>
      <c r="J208" s="525" t="s">
        <v>198</v>
      </c>
      <c r="K208" s="525" t="s">
        <v>198</v>
      </c>
      <c r="L208" s="525" t="s">
        <v>198</v>
      </c>
      <c r="M208" s="525" t="s">
        <v>198</v>
      </c>
      <c r="N208" s="525" t="s">
        <v>198</v>
      </c>
      <c r="O208" s="525" t="s">
        <v>198</v>
      </c>
      <c r="P208" s="525" t="s">
        <v>198</v>
      </c>
      <c r="Q208" s="525" t="s">
        <v>198</v>
      </c>
      <c r="R208" s="525" t="s">
        <v>198</v>
      </c>
      <c r="BH208" s="38"/>
      <c r="BI208" s="38"/>
    </row>
    <row r="209" spans="1:61" x14ac:dyDescent="0.25">
      <c r="A209" s="78" t="s">
        <v>1098</v>
      </c>
      <c r="B209" s="526">
        <v>2004</v>
      </c>
      <c r="C209" s="527">
        <v>2004</v>
      </c>
      <c r="D209" s="640" t="s">
        <v>1099</v>
      </c>
      <c r="E209" s="641"/>
      <c r="F209" s="242">
        <v>2009</v>
      </c>
      <c r="G209" s="528">
        <v>2007</v>
      </c>
      <c r="H209" s="529">
        <v>2012</v>
      </c>
      <c r="I209" s="528">
        <v>2012</v>
      </c>
      <c r="J209" s="528">
        <v>2012</v>
      </c>
      <c r="K209" s="528">
        <v>2012</v>
      </c>
      <c r="L209" s="528">
        <v>2012</v>
      </c>
      <c r="M209" s="528">
        <v>2012</v>
      </c>
      <c r="N209" s="528">
        <v>2012</v>
      </c>
      <c r="O209" s="528">
        <v>2012</v>
      </c>
      <c r="P209" s="528">
        <v>2012</v>
      </c>
      <c r="Q209" s="528">
        <v>2012</v>
      </c>
      <c r="R209" s="528">
        <v>2011</v>
      </c>
      <c r="BH209" s="38"/>
      <c r="BI209" s="38"/>
    </row>
    <row r="210" spans="1:61" x14ac:dyDescent="0.25">
      <c r="A210" s="149" t="s">
        <v>162</v>
      </c>
      <c r="B210" s="530">
        <v>1.171834625323E-2</v>
      </c>
      <c r="C210" s="531">
        <v>1.171834625323E-2</v>
      </c>
      <c r="D210" s="531">
        <v>1.171834625323E-2</v>
      </c>
      <c r="E210" s="532">
        <v>1.171834625323E-2</v>
      </c>
      <c r="F210" s="533">
        <v>0.20007575508053094</v>
      </c>
      <c r="G210" s="534">
        <v>5.4227405247813409E-5</v>
      </c>
      <c r="H210" s="534">
        <v>7.5000000000000002E-4</v>
      </c>
      <c r="I210" s="535">
        <v>1.63452384299894E-2</v>
      </c>
      <c r="J210" s="535">
        <v>3.5462623242209099E-2</v>
      </c>
      <c r="K210" s="535">
        <v>1.1007977000515401E-2</v>
      </c>
      <c r="L210" s="535">
        <v>1.3600000000000001E-3</v>
      </c>
      <c r="M210" s="535">
        <v>4.4321959257891301E-3</v>
      </c>
      <c r="N210" s="535">
        <v>0.13364918583864999</v>
      </c>
      <c r="O210" s="535">
        <v>0.72413793103448298</v>
      </c>
      <c r="P210" s="535">
        <v>2.84081301362914E-4</v>
      </c>
      <c r="Q210" s="535">
        <v>2.6208189895903199E-2</v>
      </c>
      <c r="R210" s="535">
        <v>0</v>
      </c>
      <c r="BH210" s="38"/>
      <c r="BI210" s="38"/>
    </row>
    <row r="211" spans="1:61" x14ac:dyDescent="0.25">
      <c r="A211" s="78" t="s">
        <v>116</v>
      </c>
      <c r="B211" s="536">
        <v>4.9826873385012897E-2</v>
      </c>
      <c r="C211" s="537">
        <v>4.9826873385012897E-2</v>
      </c>
      <c r="D211" s="537">
        <v>4.9826873385012897E-2</v>
      </c>
      <c r="E211" s="538">
        <v>4.9826873385012897E-2</v>
      </c>
      <c r="F211" s="72">
        <v>6.4721188366654595E-2</v>
      </c>
      <c r="G211" s="539">
        <v>0.3574539358600583</v>
      </c>
      <c r="H211" s="539">
        <v>0</v>
      </c>
      <c r="I211" s="540">
        <v>0.19925203160588301</v>
      </c>
      <c r="J211" s="540">
        <v>8.46382330954316E-2</v>
      </c>
      <c r="K211" s="540">
        <v>0.106448272437974</v>
      </c>
      <c r="L211" s="540">
        <v>1.7160000000000002E-2</v>
      </c>
      <c r="M211" s="540">
        <v>9.5547916015569501E-2</v>
      </c>
      <c r="N211" s="540">
        <v>0.33667393693598902</v>
      </c>
      <c r="O211" s="540">
        <v>0</v>
      </c>
      <c r="P211" s="540">
        <v>1.7788900537725302E-2</v>
      </c>
      <c r="Q211" s="540">
        <v>0.49066995164065003</v>
      </c>
      <c r="R211" s="540">
        <v>0.19</v>
      </c>
      <c r="T211" s="272"/>
      <c r="BH211" s="38"/>
      <c r="BI211" s="38"/>
    </row>
    <row r="212" spans="1:61" x14ac:dyDescent="0.25">
      <c r="A212" s="143" t="s">
        <v>22</v>
      </c>
      <c r="B212" s="536">
        <v>1.6888888888888901E-2</v>
      </c>
      <c r="C212" s="537">
        <v>1.6888888888888901E-2</v>
      </c>
      <c r="D212" s="537">
        <v>1.6888888888888901E-2</v>
      </c>
      <c r="E212" s="538">
        <v>1.6888888888888901E-2</v>
      </c>
      <c r="F212" s="72">
        <v>0.24533118144988636</v>
      </c>
      <c r="G212" s="539">
        <v>0.50498099125364426</v>
      </c>
      <c r="H212" s="539">
        <v>0.92700000000000005</v>
      </c>
      <c r="I212" s="540">
        <v>0.68786981654287604</v>
      </c>
      <c r="J212" s="540">
        <v>2.5643067755837901E-2</v>
      </c>
      <c r="K212" s="540">
        <v>0.10036740541793</v>
      </c>
      <c r="L212" s="540">
        <v>0.75788999999999995</v>
      </c>
      <c r="M212" s="540">
        <v>0.160113077819132</v>
      </c>
      <c r="N212" s="540">
        <v>0.27637762405845401</v>
      </c>
      <c r="O212" s="540">
        <v>0.13793103448275901</v>
      </c>
      <c r="P212" s="540">
        <v>1.1295613649430099E-3</v>
      </c>
      <c r="Q212" s="540">
        <v>0.15776747539538299</v>
      </c>
      <c r="R212" s="540">
        <v>0.67</v>
      </c>
      <c r="T212" s="272"/>
      <c r="BH212" s="38"/>
      <c r="BI212" s="38"/>
    </row>
    <row r="213" spans="1:61" x14ac:dyDescent="0.25">
      <c r="A213" s="78" t="s">
        <v>120</v>
      </c>
      <c r="B213" s="536">
        <v>4.2235142118863103E-2</v>
      </c>
      <c r="C213" s="537">
        <v>4.2235142118863103E-2</v>
      </c>
      <c r="D213" s="537">
        <v>4.2235142118863103E-2</v>
      </c>
      <c r="E213" s="538">
        <v>4.2235142118863103E-2</v>
      </c>
      <c r="F213" s="72">
        <v>7.0386350910707815E-2</v>
      </c>
      <c r="G213" s="539">
        <v>2.1658309037900876E-3</v>
      </c>
      <c r="H213" s="539">
        <v>1.14E-3</v>
      </c>
      <c r="I213" s="540">
        <v>9.4118686757103092E-3</v>
      </c>
      <c r="J213" s="540">
        <v>6.3780954225486006E-2</v>
      </c>
      <c r="K213" s="540">
        <v>1.4027920289889299E-2</v>
      </c>
      <c r="L213" s="540">
        <v>6.7499999999999999E-3</v>
      </c>
      <c r="M213" s="540">
        <v>0.154075631445862</v>
      </c>
      <c r="N213" s="540">
        <v>2.7670391781587599E-2</v>
      </c>
      <c r="O213" s="540">
        <v>0</v>
      </c>
      <c r="P213" s="540">
        <v>1.82623693733302E-3</v>
      </c>
      <c r="Q213" s="540">
        <v>4.2027244861935797E-5</v>
      </c>
      <c r="R213" s="540">
        <v>0</v>
      </c>
      <c r="T213" s="272"/>
      <c r="BH213" s="38"/>
      <c r="BI213" s="38"/>
    </row>
    <row r="214" spans="1:61" x14ac:dyDescent="0.25">
      <c r="A214" s="78" t="s">
        <v>1100</v>
      </c>
      <c r="B214" s="536">
        <v>2.9974160206718298E-2</v>
      </c>
      <c r="C214" s="537">
        <v>2.9974160206718298E-2</v>
      </c>
      <c r="D214" s="537">
        <v>2.9974160206718298E-2</v>
      </c>
      <c r="E214" s="538">
        <v>2.9974160206718298E-2</v>
      </c>
      <c r="F214" s="72">
        <v>0</v>
      </c>
      <c r="G214" s="539">
        <v>0.10035615160349856</v>
      </c>
      <c r="H214" s="539">
        <v>5.0689999999999999E-2</v>
      </c>
      <c r="I214" s="540">
        <v>0</v>
      </c>
      <c r="J214" s="540">
        <v>2.9029683113441701E-2</v>
      </c>
      <c r="K214" s="540">
        <v>0.14951871624039101</v>
      </c>
      <c r="L214" s="540">
        <v>1.95E-2</v>
      </c>
      <c r="M214" s="540">
        <v>0.32654771713498298</v>
      </c>
      <c r="N214" s="540">
        <v>0.12340677170773801</v>
      </c>
      <c r="O214" s="540">
        <v>0</v>
      </c>
      <c r="P214" s="540">
        <v>0</v>
      </c>
      <c r="Q214" s="540">
        <v>0.16580588642930899</v>
      </c>
      <c r="R214" s="540">
        <v>0</v>
      </c>
      <c r="T214" s="272"/>
      <c r="BH214" s="38"/>
      <c r="BI214" s="38"/>
    </row>
    <row r="215" spans="1:61" x14ac:dyDescent="0.25">
      <c r="A215" s="78" t="s">
        <v>1101</v>
      </c>
      <c r="B215" s="536">
        <v>0.82897416020671799</v>
      </c>
      <c r="C215" s="537">
        <v>0.82897416020671799</v>
      </c>
      <c r="D215" s="537">
        <v>0.82897416020671799</v>
      </c>
      <c r="E215" s="538">
        <v>0.82897416020671799</v>
      </c>
      <c r="F215" s="72">
        <v>0.41658706893712327</v>
      </c>
      <c r="G215" s="539">
        <v>2.6545327380000003E-3</v>
      </c>
      <c r="H215" s="539">
        <v>1.9E-2</v>
      </c>
      <c r="I215" s="540">
        <v>5.6571637456264701E-2</v>
      </c>
      <c r="J215" s="540">
        <v>0.75179240826182103</v>
      </c>
      <c r="K215" s="540">
        <v>0.59992528950317503</v>
      </c>
      <c r="L215" s="540">
        <v>0.17463000000000001</v>
      </c>
      <c r="M215" s="540">
        <v>0.23949484331050899</v>
      </c>
      <c r="N215" s="540">
        <v>8.3094151795975693E-2</v>
      </c>
      <c r="O215" s="540">
        <v>0.13793103448275901</v>
      </c>
      <c r="P215" s="540">
        <v>0.96698569447732396</v>
      </c>
      <c r="Q215" s="540">
        <v>0.15626570184565</v>
      </c>
      <c r="R215" s="540">
        <v>0.14000000000000001</v>
      </c>
      <c r="T215" s="272"/>
      <c r="BH215" s="38"/>
      <c r="BI215" s="38"/>
    </row>
    <row r="216" spans="1:61" x14ac:dyDescent="0.25">
      <c r="A216" s="479" t="s">
        <v>1102</v>
      </c>
      <c r="B216" s="541">
        <v>2.0382428940568742E-2</v>
      </c>
      <c r="C216" s="542">
        <v>2.0382428940568742E-2</v>
      </c>
      <c r="D216" s="542">
        <v>2.0382428940568742E-2</v>
      </c>
      <c r="E216" s="543">
        <v>2.0382428940568742E-2</v>
      </c>
      <c r="F216" s="241">
        <v>2.8984552550970211E-3</v>
      </c>
      <c r="G216" s="544">
        <v>3.2334330235761044E-2</v>
      </c>
      <c r="H216" s="544">
        <v>1.4199999999998658E-3</v>
      </c>
      <c r="I216" s="545">
        <v>3.0549407289276576E-2</v>
      </c>
      <c r="J216" s="545">
        <v>9.6530303057726918E-3</v>
      </c>
      <c r="K216" s="545">
        <v>1.8704419110125214E-2</v>
      </c>
      <c r="L216" s="545">
        <v>2.2710000000000008E-2</v>
      </c>
      <c r="M216" s="545">
        <v>1.9788618348155373E-2</v>
      </c>
      <c r="N216" s="545">
        <v>1.9127937881605717E-2</v>
      </c>
      <c r="O216" s="545">
        <v>0</v>
      </c>
      <c r="P216" s="545">
        <v>1.1985525381311812E-2</v>
      </c>
      <c r="Q216" s="545">
        <v>3.2407675482429843E-3</v>
      </c>
      <c r="R216" s="545">
        <v>0</v>
      </c>
      <c r="T216" s="272"/>
      <c r="BH216" s="38"/>
      <c r="BI216" s="38"/>
    </row>
    <row r="217" spans="1:61" x14ac:dyDescent="0.25">
      <c r="A217" s="143" t="s">
        <v>1103</v>
      </c>
      <c r="B217" s="546">
        <v>6.5000000000000002E-2</v>
      </c>
      <c r="C217" s="547">
        <v>6.5000000000000002E-2</v>
      </c>
      <c r="D217" s="537">
        <v>6.5000000000000002E-2</v>
      </c>
      <c r="E217" s="538">
        <v>6.5000000000000002E-2</v>
      </c>
      <c r="F217" s="72">
        <v>0.10610905837323745</v>
      </c>
      <c r="G217" s="548">
        <v>6.5000000000000002E-2</v>
      </c>
      <c r="H217" s="539">
        <v>0.08</v>
      </c>
      <c r="I217" s="540">
        <v>0.05</v>
      </c>
      <c r="J217" s="540">
        <v>0.16</v>
      </c>
      <c r="K217" s="540">
        <v>0.05</v>
      </c>
      <c r="L217" s="540">
        <v>0.06</v>
      </c>
      <c r="M217" s="540">
        <v>0.03</v>
      </c>
      <c r="N217" s="540">
        <v>0.06</v>
      </c>
      <c r="O217" s="540">
        <v>7.0000000000000007E-2</v>
      </c>
      <c r="P217" s="540">
        <v>0.08</v>
      </c>
      <c r="Q217" s="540">
        <v>0.1</v>
      </c>
      <c r="R217" s="540">
        <v>0.08</v>
      </c>
      <c r="T217" s="272"/>
      <c r="BH217" s="38"/>
      <c r="BI217" s="38"/>
    </row>
    <row r="218" spans="1:61" x14ac:dyDescent="0.25">
      <c r="A218" s="115" t="s">
        <v>1104</v>
      </c>
      <c r="B218" s="549"/>
      <c r="C218" s="550"/>
      <c r="D218" s="550"/>
      <c r="E218" s="551"/>
      <c r="F218" s="53"/>
      <c r="G218" s="7"/>
      <c r="H218" s="7"/>
      <c r="I218" s="7"/>
      <c r="J218" s="7"/>
      <c r="K218" s="7"/>
      <c r="L218" s="7"/>
      <c r="M218" s="7"/>
      <c r="N218" s="7"/>
      <c r="O218" s="7"/>
      <c r="P218" s="7"/>
      <c r="Q218" s="7"/>
      <c r="R218" s="7"/>
      <c r="T218" s="272"/>
      <c r="BH218" s="38"/>
      <c r="BI218" s="38"/>
    </row>
    <row r="219" spans="1:61" x14ac:dyDescent="0.25">
      <c r="A219" s="78" t="s">
        <v>339</v>
      </c>
      <c r="B219" s="552"/>
      <c r="C219" s="553"/>
      <c r="D219" s="554">
        <v>1362637.1018545327</v>
      </c>
      <c r="E219" s="555">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2"/>
      <c r="BH219" s="38"/>
      <c r="BI219" s="38"/>
    </row>
    <row r="220" spans="1:61" x14ac:dyDescent="0.25">
      <c r="A220" s="78" t="s">
        <v>1071</v>
      </c>
      <c r="B220" s="552"/>
      <c r="C220" s="553"/>
      <c r="D220" s="554">
        <v>217347.10317419525</v>
      </c>
      <c r="E220" s="555">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2"/>
      <c r="BH220" s="38"/>
      <c r="BI220" s="38"/>
    </row>
    <row r="221" spans="1:61" x14ac:dyDescent="0.25">
      <c r="A221" s="143" t="s">
        <v>22</v>
      </c>
      <c r="B221" s="552"/>
      <c r="C221" s="553"/>
      <c r="D221" s="554">
        <v>51354.071632061648</v>
      </c>
      <c r="E221" s="555">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2"/>
      <c r="BH221" s="38"/>
      <c r="BI221" s="38"/>
    </row>
    <row r="222" spans="1:61" x14ac:dyDescent="0.25">
      <c r="A222" s="143" t="s">
        <v>119</v>
      </c>
      <c r="B222" s="552"/>
      <c r="C222" s="553"/>
      <c r="D222" s="554">
        <v>120572.54319880584</v>
      </c>
      <c r="E222" s="555">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2"/>
      <c r="BH222" s="38"/>
      <c r="BI222" s="38"/>
    </row>
    <row r="223" spans="1:61" x14ac:dyDescent="0.25">
      <c r="A223" s="479" t="s">
        <v>162</v>
      </c>
      <c r="B223" s="556"/>
      <c r="C223" s="557"/>
      <c r="D223" s="558">
        <v>45420.488343327757</v>
      </c>
      <c r="E223" s="559">
        <v>45420.488343327757</v>
      </c>
      <c r="F223" s="109">
        <v>702174.72792223841</v>
      </c>
      <c r="G223" s="560">
        <v>27431.661816111788</v>
      </c>
      <c r="H223" s="560">
        <v>46727.218770983898</v>
      </c>
      <c r="I223" s="560">
        <v>86772.087021631189</v>
      </c>
      <c r="J223" s="560">
        <v>140549.53522135603</v>
      </c>
      <c r="K223" s="560">
        <v>43138.67122321215</v>
      </c>
      <c r="L223" s="560">
        <v>40707.266467740119</v>
      </c>
      <c r="M223" s="560">
        <v>44292.736886064093</v>
      </c>
      <c r="N223" s="560">
        <v>451401.33899549465</v>
      </c>
      <c r="O223" s="560">
        <v>2368660.4092035731</v>
      </c>
      <c r="P223" s="560">
        <v>1412.820949162586</v>
      </c>
      <c r="Q223" s="560">
        <v>100942.94628159009</v>
      </c>
      <c r="R223" s="560">
        <v>32741.536307842027</v>
      </c>
      <c r="T223" s="272"/>
      <c r="BH223" s="38"/>
      <c r="BI223" s="38"/>
    </row>
    <row r="224" spans="1:61" x14ac:dyDescent="0.25">
      <c r="A224" s="143" t="s">
        <v>163</v>
      </c>
      <c r="B224" s="552"/>
      <c r="C224" s="553"/>
      <c r="D224" s="554">
        <v>1166.6903376694811</v>
      </c>
      <c r="E224" s="555">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2"/>
      <c r="BH224" s="38"/>
      <c r="BI224" s="38"/>
    </row>
    <row r="225" spans="1:61" x14ac:dyDescent="0.25">
      <c r="A225" s="69" t="s">
        <v>66</v>
      </c>
      <c r="B225" s="549"/>
      <c r="C225" s="550"/>
      <c r="D225" s="561">
        <v>3.8342485059908364</v>
      </c>
      <c r="E225" s="562">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2"/>
      <c r="BH225" s="38"/>
      <c r="BI225" s="38"/>
    </row>
    <row r="226" spans="1:61" x14ac:dyDescent="0.25">
      <c r="A226" s="78" t="s">
        <v>67</v>
      </c>
      <c r="B226" s="552"/>
      <c r="C226" s="553"/>
      <c r="D226" s="563">
        <v>69.571074530311961</v>
      </c>
      <c r="E226" s="564">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2"/>
      <c r="BH226" s="38"/>
      <c r="BI226" s="38"/>
    </row>
    <row r="227" spans="1:61" x14ac:dyDescent="0.25">
      <c r="A227" s="78" t="s">
        <v>68</v>
      </c>
      <c r="B227" s="552"/>
      <c r="C227" s="553"/>
      <c r="D227" s="563">
        <v>39.039891904887106</v>
      </c>
      <c r="E227" s="564">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2"/>
      <c r="BH227" s="38"/>
      <c r="BI227" s="38"/>
    </row>
    <row r="228" spans="1:61" x14ac:dyDescent="0.25">
      <c r="A228" s="78" t="s">
        <v>69</v>
      </c>
      <c r="B228" s="552"/>
      <c r="C228" s="553"/>
      <c r="D228" s="563">
        <v>29.287972293154489</v>
      </c>
      <c r="E228" s="564">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2"/>
      <c r="BH228" s="38"/>
      <c r="BI228" s="38"/>
    </row>
    <row r="229" spans="1:61" x14ac:dyDescent="0.25">
      <c r="A229" s="143" t="s">
        <v>70</v>
      </c>
      <c r="B229" s="552"/>
      <c r="C229" s="553"/>
      <c r="D229" s="563">
        <v>9.1163403309659881</v>
      </c>
      <c r="E229" s="564">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2"/>
      <c r="BH229" s="38"/>
      <c r="BI229" s="38"/>
    </row>
    <row r="230" spans="1:61" x14ac:dyDescent="0.25">
      <c r="A230" s="78" t="s">
        <v>71</v>
      </c>
      <c r="B230" s="552"/>
      <c r="C230" s="553"/>
      <c r="D230" s="563">
        <v>34.379694756254111</v>
      </c>
      <c r="E230" s="564">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2"/>
      <c r="BH230" s="38"/>
      <c r="BI230" s="38"/>
    </row>
    <row r="231" spans="1:61" x14ac:dyDescent="0.25">
      <c r="A231" s="143" t="s">
        <v>72</v>
      </c>
      <c r="B231" s="552"/>
      <c r="C231" s="553"/>
      <c r="D231" s="565">
        <v>1.2558119602161233</v>
      </c>
      <c r="E231" s="566">
        <v>1.2558119602161233</v>
      </c>
      <c r="F231" s="465">
        <v>2.9734306644460085</v>
      </c>
      <c r="G231" s="567">
        <v>0.80385648148375166</v>
      </c>
      <c r="H231" s="567">
        <v>0.89259466227122031</v>
      </c>
      <c r="I231" s="567">
        <v>1.0746903132186683</v>
      </c>
      <c r="J231" s="567">
        <v>2.1807677575431783</v>
      </c>
      <c r="K231" s="567">
        <v>0.59333834483720205</v>
      </c>
      <c r="L231" s="567">
        <v>0.88827587579042033</v>
      </c>
      <c r="M231" s="567">
        <v>4.3305509207915263</v>
      </c>
      <c r="N231" s="567">
        <v>1.6954793128647669</v>
      </c>
      <c r="O231" s="567">
        <v>2.4216785496435902</v>
      </c>
      <c r="P231" s="567">
        <v>6.7247529007127424E-2</v>
      </c>
      <c r="Q231" s="567">
        <v>0.64423081201355181</v>
      </c>
      <c r="R231" s="567">
        <v>0.75071945302045573</v>
      </c>
      <c r="T231" s="272"/>
      <c r="BH231" s="38"/>
      <c r="BI231" s="38"/>
    </row>
    <row r="232" spans="1:61" x14ac:dyDescent="0.25">
      <c r="A232" s="143" t="s">
        <v>73</v>
      </c>
      <c r="B232" s="552"/>
      <c r="C232" s="553"/>
      <c r="D232" s="565">
        <v>2.804040629224974</v>
      </c>
      <c r="E232" s="566">
        <v>2.804040629224974</v>
      </c>
      <c r="F232" s="465">
        <v>5.9671296520229262</v>
      </c>
      <c r="G232" s="567">
        <v>1.8588693704233705</v>
      </c>
      <c r="H232" s="567">
        <v>1.9861265257155314</v>
      </c>
      <c r="I232" s="567">
        <v>2.386289720557246</v>
      </c>
      <c r="J232" s="567">
        <v>4.8021307273087368</v>
      </c>
      <c r="K232" s="567">
        <v>1.3091499421468229</v>
      </c>
      <c r="L232" s="567">
        <v>1.9843794825651586</v>
      </c>
      <c r="M232" s="567">
        <v>9.77253269264531</v>
      </c>
      <c r="N232" s="567">
        <v>3.392861352738</v>
      </c>
      <c r="O232" s="567">
        <v>2.8209605093091863</v>
      </c>
      <c r="P232" s="567">
        <v>0.15411047378403347</v>
      </c>
      <c r="Q232" s="567">
        <v>1.4305091146028799</v>
      </c>
      <c r="R232" s="567">
        <v>1.7769498369761321</v>
      </c>
      <c r="T232" s="272"/>
      <c r="BH232" s="38"/>
      <c r="BI232" s="38"/>
    </row>
    <row r="233" spans="1:61" x14ac:dyDescent="0.25">
      <c r="A233" s="78" t="s">
        <v>74</v>
      </c>
      <c r="B233" s="552"/>
      <c r="C233" s="553"/>
      <c r="D233" s="563">
        <v>47.567863100074206</v>
      </c>
      <c r="E233" s="564">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2"/>
      <c r="BH233" s="38"/>
      <c r="BI233" s="38"/>
    </row>
    <row r="234" spans="1:61" x14ac:dyDescent="0.25">
      <c r="A234" s="78" t="s">
        <v>75</v>
      </c>
      <c r="B234" s="552"/>
      <c r="C234" s="553"/>
      <c r="D234" s="563">
        <v>1.0827573583620613</v>
      </c>
      <c r="E234" s="564">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2"/>
      <c r="BH234" s="38"/>
      <c r="BI234" s="38"/>
    </row>
    <row r="235" spans="1:61" x14ac:dyDescent="0.25">
      <c r="A235" s="479" t="s">
        <v>76</v>
      </c>
      <c r="B235" s="556"/>
      <c r="C235" s="557"/>
      <c r="D235" s="558">
        <v>16012.506184463875</v>
      </c>
      <c r="E235" s="559">
        <v>16012.506184463875</v>
      </c>
      <c r="F235" s="109">
        <v>149811.61547651756</v>
      </c>
      <c r="G235" s="560">
        <v>202576.90281232548</v>
      </c>
      <c r="H235" s="560">
        <v>284785.48944219004</v>
      </c>
      <c r="I235" s="560">
        <v>236602.2775308328</v>
      </c>
      <c r="J235" s="560">
        <v>34252.305436870527</v>
      </c>
      <c r="K235" s="560">
        <v>48142.979361866725</v>
      </c>
      <c r="L235" s="560">
        <v>230482.87402513099</v>
      </c>
      <c r="M235" s="560">
        <v>62917.654703366119</v>
      </c>
      <c r="N235" s="560">
        <v>169757.40621297044</v>
      </c>
      <c r="O235" s="560">
        <v>258191.52144344276</v>
      </c>
      <c r="P235" s="560">
        <v>2971.3068265860497</v>
      </c>
      <c r="Q235" s="560">
        <v>129070.92485154682</v>
      </c>
      <c r="R235" s="560">
        <v>233292.42794737281</v>
      </c>
      <c r="T235" s="272"/>
      <c r="BH235" s="38"/>
      <c r="BI235" s="38"/>
    </row>
    <row r="236" spans="1:61" x14ac:dyDescent="0.25">
      <c r="A236" s="117" t="s">
        <v>1105</v>
      </c>
      <c r="B236" s="552"/>
      <c r="C236" s="553"/>
      <c r="D236" s="553"/>
      <c r="E236" s="568"/>
      <c r="G236" s="13"/>
      <c r="H236" s="13"/>
      <c r="I236" s="13"/>
      <c r="J236" s="13"/>
      <c r="K236" s="13"/>
      <c r="L236" s="13"/>
      <c r="M236" s="13"/>
      <c r="N236" s="13"/>
      <c r="O236" s="13"/>
      <c r="P236" s="13"/>
      <c r="Q236" s="13"/>
      <c r="R236" s="13"/>
      <c r="T236" s="272"/>
      <c r="BH236" s="38"/>
      <c r="BI236" s="38"/>
    </row>
    <row r="237" spans="1:61" x14ac:dyDescent="0.25">
      <c r="A237" s="78" t="s">
        <v>66</v>
      </c>
      <c r="B237" s="552"/>
      <c r="C237" s="553"/>
      <c r="D237" s="563">
        <v>0.61644145310498111</v>
      </c>
      <c r="E237" s="564">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2"/>
      <c r="BH237" s="38"/>
      <c r="BI237" s="38"/>
    </row>
    <row r="238" spans="1:61" x14ac:dyDescent="0.25">
      <c r="A238" s="78" t="s">
        <v>67</v>
      </c>
      <c r="B238" s="552"/>
      <c r="C238" s="553"/>
      <c r="D238" s="563">
        <v>15.45871155049203</v>
      </c>
      <c r="E238" s="564">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2"/>
      <c r="BH238" s="38"/>
      <c r="BI238" s="38"/>
    </row>
    <row r="239" spans="1:61" x14ac:dyDescent="0.25">
      <c r="A239" s="78" t="s">
        <v>68</v>
      </c>
      <c r="B239" s="552"/>
      <c r="C239" s="553"/>
      <c r="D239" s="563">
        <v>5.1473123157159133</v>
      </c>
      <c r="E239" s="564">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2"/>
      <c r="BH239" s="38"/>
      <c r="BI239" s="38"/>
    </row>
    <row r="240" spans="1:61" x14ac:dyDescent="0.25">
      <c r="A240" s="78" t="s">
        <v>69</v>
      </c>
      <c r="B240" s="552"/>
      <c r="C240" s="553"/>
      <c r="D240" s="563">
        <v>6.5195599709172392</v>
      </c>
      <c r="E240" s="564">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2"/>
      <c r="BH240" s="38"/>
      <c r="BI240" s="38"/>
    </row>
    <row r="241" spans="1:61" x14ac:dyDescent="0.25">
      <c r="A241" s="143" t="s">
        <v>70</v>
      </c>
      <c r="B241" s="552"/>
      <c r="C241" s="553"/>
      <c r="D241" s="563">
        <v>1.99999246561315</v>
      </c>
      <c r="E241" s="564">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71</v>
      </c>
      <c r="B242" s="552"/>
      <c r="C242" s="553"/>
      <c r="D242" s="563">
        <v>7.2796488016318879</v>
      </c>
      <c r="E242" s="564">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72</v>
      </c>
      <c r="B243" s="552"/>
      <c r="C243" s="553"/>
      <c r="D243" s="565">
        <v>0.26628873809653547</v>
      </c>
      <c r="E243" s="566">
        <v>0.26628873809653547</v>
      </c>
      <c r="F243" s="465">
        <v>0.54024162096249351</v>
      </c>
      <c r="G243" s="567">
        <v>0.19429899366897727</v>
      </c>
      <c r="H243" s="567">
        <v>0.24424973894075983</v>
      </c>
      <c r="I243" s="567">
        <v>0.25740522280406958</v>
      </c>
      <c r="J243" s="567">
        <v>0.45148673913523224</v>
      </c>
      <c r="K243" s="567">
        <v>0.12497060933675085</v>
      </c>
      <c r="L243" s="567">
        <v>0.23274493628299214</v>
      </c>
      <c r="M243" s="567">
        <v>0.94384602814762619</v>
      </c>
      <c r="N243" s="567">
        <v>0.30036873797738783</v>
      </c>
      <c r="O243" s="567">
        <v>0.11922538129754717</v>
      </c>
      <c r="P243" s="567">
        <v>1.4176705480007235E-2</v>
      </c>
      <c r="Q243" s="567">
        <v>0.12204016035879821</v>
      </c>
      <c r="R243" s="567">
        <v>0.20003390764796394</v>
      </c>
      <c r="BH243" s="38"/>
      <c r="BI243" s="38"/>
    </row>
    <row r="244" spans="1:61" x14ac:dyDescent="0.25">
      <c r="A244" s="156" t="s">
        <v>73</v>
      </c>
      <c r="B244" s="556"/>
      <c r="C244" s="557"/>
      <c r="D244" s="569">
        <v>0.635703458187444</v>
      </c>
      <c r="E244" s="570">
        <v>0.635703458187444</v>
      </c>
      <c r="F244" s="472">
        <v>1.2624340059411854</v>
      </c>
      <c r="G244" s="571">
        <v>0.4779678015125472</v>
      </c>
      <c r="H244" s="571">
        <v>0.50376895638047037</v>
      </c>
      <c r="I244" s="571">
        <v>0.58700891178206194</v>
      </c>
      <c r="J244" s="571">
        <v>1.0789292214477717</v>
      </c>
      <c r="K244" s="571">
        <v>0.30442062742476483</v>
      </c>
      <c r="L244" s="571">
        <v>0.49399317811894927</v>
      </c>
      <c r="M244" s="571">
        <v>2.233084882684401</v>
      </c>
      <c r="N244" s="571">
        <v>0.73960584209983082</v>
      </c>
      <c r="O244" s="571">
        <v>0.25322006174630185</v>
      </c>
      <c r="P244" s="571">
        <v>3.6341817360559366E-2</v>
      </c>
      <c r="Q244" s="571">
        <v>0.35792960964357623</v>
      </c>
      <c r="R244" s="571">
        <v>0.45175397624835933</v>
      </c>
      <c r="BH244" s="38"/>
      <c r="BI244" s="38"/>
    </row>
    <row r="245" spans="1:61" x14ac:dyDescent="0.25">
      <c r="BH245" s="38"/>
      <c r="BI245" s="38"/>
    </row>
    <row r="246" spans="1:61" ht="15" customHeight="1" x14ac:dyDescent="0.25">
      <c r="A246" s="6" t="s">
        <v>1106</v>
      </c>
      <c r="C246" s="38"/>
      <c r="D246" s="38"/>
      <c r="E246" s="38"/>
      <c r="F246" s="38"/>
      <c r="G246" s="38"/>
    </row>
    <row r="248" spans="1:61" x14ac:dyDescent="0.25">
      <c r="B248" s="45" t="s">
        <v>984</v>
      </c>
      <c r="C248" s="38"/>
      <c r="D248" s="38"/>
      <c r="E248" s="38"/>
      <c r="F248" s="38"/>
      <c r="G248" s="38"/>
      <c r="H248" s="38"/>
      <c r="I248" s="38"/>
      <c r="J248" s="38"/>
      <c r="L248" s="242"/>
    </row>
    <row r="249" spans="1:61" x14ac:dyDescent="0.25">
      <c r="A249" s="38"/>
      <c r="B249" s="38"/>
      <c r="C249" s="397">
        <v>2.1600000000000001E-2</v>
      </c>
      <c r="D249" s="397">
        <v>0.14699999999999999</v>
      </c>
      <c r="E249" s="397">
        <v>4.5279999999999996</v>
      </c>
      <c r="F249" s="397">
        <v>0.18</v>
      </c>
      <c r="G249" s="397">
        <v>0.14000000000000001</v>
      </c>
      <c r="H249" s="397">
        <v>7.6230000000000002</v>
      </c>
      <c r="I249" s="397"/>
      <c r="J249" s="397"/>
      <c r="K249" s="572">
        <v>3.2899999999999999E-2</v>
      </c>
      <c r="L249" s="572">
        <v>6.5799999999999999E-3</v>
      </c>
    </row>
    <row r="250" spans="1:61" x14ac:dyDescent="0.25">
      <c r="C250" s="573">
        <v>2.1600000000000001E-2</v>
      </c>
      <c r="D250" s="573">
        <v>0.14699999999999999</v>
      </c>
      <c r="E250" s="573">
        <v>4.5279999999999996</v>
      </c>
      <c r="F250" s="573">
        <v>0.18</v>
      </c>
      <c r="G250" s="573">
        <v>0.14000000000000001</v>
      </c>
      <c r="H250" s="574">
        <v>7.6230000000000002</v>
      </c>
      <c r="I250" s="397"/>
      <c r="J250" s="397"/>
      <c r="K250" s="574">
        <v>3.2899999999999999E-2</v>
      </c>
      <c r="L250" s="574">
        <v>6.5799999999999999E-3</v>
      </c>
      <c r="M250" s="5" t="s">
        <v>1107</v>
      </c>
    </row>
    <row r="251" spans="1:61" x14ac:dyDescent="0.25">
      <c r="C251" s="575">
        <v>2.0400000000000001E-2</v>
      </c>
      <c r="D251" s="575">
        <v>0.158</v>
      </c>
      <c r="E251" s="575">
        <v>4.2263999999999999</v>
      </c>
      <c r="F251" s="575">
        <v>0.1694</v>
      </c>
      <c r="G251" s="575">
        <v>0.13150000000000001</v>
      </c>
      <c r="H251" s="575">
        <v>3.6036999999999999</v>
      </c>
      <c r="I251" s="397"/>
      <c r="J251" s="397"/>
      <c r="K251" s="575">
        <v>3.1E-2</v>
      </c>
      <c r="L251" s="575">
        <v>6.1999999999999998E-3</v>
      </c>
      <c r="M251" s="5" t="s">
        <v>1108</v>
      </c>
    </row>
    <row r="252" spans="1:61" x14ac:dyDescent="0.25">
      <c r="C252" s="397">
        <v>2.0400000000000001E-2</v>
      </c>
      <c r="D252" s="397">
        <v>0.158</v>
      </c>
      <c r="E252" s="397">
        <v>4.2263999999999999</v>
      </c>
      <c r="F252" s="397">
        <v>0.1694</v>
      </c>
      <c r="G252" s="397">
        <v>0.13150000000000001</v>
      </c>
      <c r="H252" s="397">
        <v>3.6036999999999999</v>
      </c>
      <c r="I252" s="397"/>
      <c r="J252" s="397"/>
      <c r="K252" s="397">
        <v>3.1E-2</v>
      </c>
      <c r="L252" s="397">
        <v>6.1999999999999998E-3</v>
      </c>
    </row>
    <row r="253" spans="1:61" x14ac:dyDescent="0.25">
      <c r="B253" s="576" t="s">
        <v>768</v>
      </c>
      <c r="C253" s="577" t="s">
        <v>66</v>
      </c>
      <c r="D253" s="577" t="s">
        <v>67</v>
      </c>
      <c r="E253" s="577" t="s">
        <v>68</v>
      </c>
      <c r="F253" s="577" t="s">
        <v>69</v>
      </c>
      <c r="G253" s="577" t="s">
        <v>70</v>
      </c>
      <c r="H253" s="577" t="s">
        <v>71</v>
      </c>
      <c r="I253" s="577" t="s">
        <v>72</v>
      </c>
      <c r="J253" s="577" t="s">
        <v>73</v>
      </c>
      <c r="K253" s="577" t="s">
        <v>74</v>
      </c>
      <c r="L253" s="577" t="s">
        <v>75</v>
      </c>
    </row>
    <row r="254" spans="1:61" x14ac:dyDescent="0.25">
      <c r="B254" s="578">
        <v>1990</v>
      </c>
      <c r="C254" s="579">
        <v>2.7099999999999999E-2</v>
      </c>
      <c r="D254" s="579">
        <v>0.17269999999999999</v>
      </c>
      <c r="E254" s="579">
        <v>1.9260999999999999</v>
      </c>
      <c r="F254" s="579">
        <v>3.2000000000000001E-2</v>
      </c>
      <c r="G254" s="579">
        <v>2.4E-2</v>
      </c>
      <c r="H254" s="579">
        <v>5.6601999999999997</v>
      </c>
      <c r="I254" s="579"/>
      <c r="J254" s="579"/>
      <c r="K254" s="579">
        <v>1.0016286754377858E-2</v>
      </c>
      <c r="L254" s="579">
        <v>3.9624870676659646E-3</v>
      </c>
    </row>
    <row r="255" spans="1:61" x14ac:dyDescent="0.25">
      <c r="B255" s="578">
        <v>1995</v>
      </c>
      <c r="C255" s="579">
        <v>2.6200000000000001E-2</v>
      </c>
      <c r="D255" s="579">
        <v>0.17269999999999999</v>
      </c>
      <c r="E255" s="579">
        <v>1.8658999999999999</v>
      </c>
      <c r="F255" s="579">
        <v>3.1E-2</v>
      </c>
      <c r="G255" s="579">
        <v>2.325E-2</v>
      </c>
      <c r="H255" s="579">
        <v>5.6601999999999997</v>
      </c>
      <c r="I255" s="579"/>
      <c r="J255" s="579"/>
      <c r="K255" s="579">
        <v>9.7032777933035493E-3</v>
      </c>
      <c r="L255" s="579">
        <v>3.8386593468014039E-3</v>
      </c>
    </row>
    <row r="256" spans="1:61" x14ac:dyDescent="0.25">
      <c r="B256" s="578">
        <v>2000</v>
      </c>
      <c r="C256" s="579">
        <v>2.58E-2</v>
      </c>
      <c r="D256" s="579">
        <v>0.17269999999999999</v>
      </c>
      <c r="E256" s="579">
        <v>1.8093999999999999</v>
      </c>
      <c r="F256" s="579">
        <v>0.03</v>
      </c>
      <c r="G256" s="579">
        <v>2.2499999999999999E-2</v>
      </c>
      <c r="H256" s="579">
        <v>5.6601999999999997</v>
      </c>
      <c r="I256" s="579"/>
      <c r="J256" s="579"/>
      <c r="K256" s="579">
        <v>9.4955623665355839E-3</v>
      </c>
      <c r="L256" s="579">
        <v>3.756486210937153E-3</v>
      </c>
    </row>
    <row r="257" spans="2:12" x14ac:dyDescent="0.25">
      <c r="B257" s="578">
        <v>2005</v>
      </c>
      <c r="C257" s="579">
        <v>2.58E-2</v>
      </c>
      <c r="D257" s="579">
        <v>0.1996</v>
      </c>
      <c r="E257" s="579">
        <v>1.7158</v>
      </c>
      <c r="F257" s="579">
        <v>2.75E-2</v>
      </c>
      <c r="G257" s="579">
        <v>2.0625000000000001E-2</v>
      </c>
      <c r="H257" s="579">
        <v>5.6601999999999997</v>
      </c>
      <c r="I257" s="579"/>
      <c r="J257" s="579"/>
      <c r="K257" s="579">
        <v>9.4955623665355839E-3</v>
      </c>
      <c r="L257" s="579">
        <v>3.756486210937153E-3</v>
      </c>
    </row>
    <row r="258" spans="2:12" x14ac:dyDescent="0.25">
      <c r="B258" s="580">
        <v>2010</v>
      </c>
      <c r="C258" s="581">
        <v>2.1600000000000001E-2</v>
      </c>
      <c r="D258" s="581">
        <v>0.1676</v>
      </c>
      <c r="E258" s="581">
        <v>4.4824999999999999</v>
      </c>
      <c r="F258" s="581">
        <v>0.1797</v>
      </c>
      <c r="G258" s="581">
        <v>0.13950000000000001</v>
      </c>
      <c r="H258" s="581">
        <v>7.6441999999999997</v>
      </c>
      <c r="I258" s="581"/>
      <c r="J258" s="581"/>
      <c r="K258" s="581">
        <v>3.2899999999999999E-2</v>
      </c>
      <c r="L258" s="581">
        <v>6.6E-3</v>
      </c>
    </row>
    <row r="259" spans="2:12" x14ac:dyDescent="0.25">
      <c r="B259" s="578">
        <v>2015</v>
      </c>
      <c r="C259" s="579">
        <v>2.0400000000000001E-2</v>
      </c>
      <c r="D259" s="579">
        <v>0.158</v>
      </c>
      <c r="E259" s="579">
        <v>4.2263999999999999</v>
      </c>
      <c r="F259" s="579">
        <v>0.1694</v>
      </c>
      <c r="G259" s="579">
        <v>0.13150000000000001</v>
      </c>
      <c r="H259" s="579">
        <v>3.6036999999999999</v>
      </c>
      <c r="I259" s="579"/>
      <c r="J259" s="579"/>
      <c r="K259" s="579">
        <v>3.1E-2</v>
      </c>
      <c r="L259" s="579">
        <v>6.1999999999999998E-3</v>
      </c>
    </row>
    <row r="260" spans="2:12" x14ac:dyDescent="0.25">
      <c r="B260" s="582">
        <v>2020</v>
      </c>
      <c r="C260" s="583">
        <v>1.9300000000000001E-2</v>
      </c>
      <c r="D260" s="583">
        <v>0.14949999999999999</v>
      </c>
      <c r="E260" s="583">
        <v>3.9979</v>
      </c>
      <c r="F260" s="583">
        <v>9.8500000000000004E-2</v>
      </c>
      <c r="G260" s="583">
        <v>0.1244</v>
      </c>
      <c r="H260" s="583">
        <v>0.68179999999999996</v>
      </c>
      <c r="I260" s="583"/>
      <c r="J260" s="583"/>
      <c r="K260" s="583">
        <v>2.93E-2</v>
      </c>
      <c r="L260" s="583">
        <v>5.8999999999999999E-3</v>
      </c>
    </row>
    <row r="261" spans="2:12" x14ac:dyDescent="0.25">
      <c r="C261" s="41"/>
      <c r="D261" s="41"/>
      <c r="E261" s="41"/>
      <c r="F261" s="41"/>
      <c r="G261" s="41"/>
      <c r="H261" s="41"/>
      <c r="I261" s="42"/>
      <c r="J261" s="42"/>
      <c r="K261" s="41"/>
      <c r="L261" s="572"/>
    </row>
    <row r="262" spans="2:12" x14ac:dyDescent="0.25">
      <c r="B262" s="45" t="s">
        <v>985</v>
      </c>
      <c r="C262" s="42"/>
      <c r="D262" s="42"/>
      <c r="E262" s="42"/>
      <c r="F262" s="42"/>
      <c r="G262" s="42"/>
      <c r="H262" s="42"/>
      <c r="I262" s="42"/>
      <c r="J262" s="42"/>
      <c r="K262" s="41"/>
      <c r="L262" s="572"/>
    </row>
    <row r="263" spans="2:12" x14ac:dyDescent="0.25">
      <c r="B263" s="38"/>
      <c r="C263" s="397">
        <v>1.1599999999999999E-2</v>
      </c>
      <c r="D263" s="397">
        <v>3.0599999999999999E-2</v>
      </c>
      <c r="E263" s="397"/>
      <c r="F263" s="397">
        <v>1.4E-2</v>
      </c>
      <c r="G263" s="397">
        <v>1.32E-2</v>
      </c>
      <c r="H263" s="397"/>
      <c r="I263" s="397"/>
      <c r="J263" s="397"/>
      <c r="K263" s="572">
        <v>2.9700000000000001E-2</v>
      </c>
      <c r="L263" s="572">
        <v>5.77E-3</v>
      </c>
    </row>
    <row r="264" spans="2:12" x14ac:dyDescent="0.25">
      <c r="C264" s="573">
        <v>1.1599999999999999E-2</v>
      </c>
      <c r="D264" s="573">
        <v>3.0599999999999999E-2</v>
      </c>
      <c r="E264" s="397"/>
      <c r="F264" s="573">
        <v>1.4E-2</v>
      </c>
      <c r="G264" s="573">
        <v>1.32E-2</v>
      </c>
      <c r="H264" s="397"/>
      <c r="I264" s="397"/>
      <c r="J264" s="397"/>
      <c r="K264" s="573">
        <v>2.9700000000000001E-2</v>
      </c>
      <c r="L264" s="574">
        <v>5.77E-3</v>
      </c>
    </row>
    <row r="265" spans="2:12" x14ac:dyDescent="0.25">
      <c r="C265" s="575">
        <v>1.14E-2</v>
      </c>
      <c r="D265" s="575">
        <v>3.0099999999999998E-2</v>
      </c>
      <c r="E265" s="575">
        <v>4.532</v>
      </c>
      <c r="F265" s="575">
        <v>8.0999999999999996E-3</v>
      </c>
      <c r="G265" s="575">
        <v>1.24E-2</v>
      </c>
      <c r="H265" s="575">
        <v>0.1086</v>
      </c>
      <c r="I265" s="397"/>
      <c r="J265" s="397"/>
      <c r="K265" s="575">
        <v>2.8400000000000002E-2</v>
      </c>
      <c r="L265" s="575">
        <v>5.5999999999999999E-3</v>
      </c>
    </row>
    <row r="266" spans="2:12" x14ac:dyDescent="0.25">
      <c r="C266" s="397">
        <v>1.14E-2</v>
      </c>
      <c r="D266" s="397">
        <v>3.0099999999999998E-2</v>
      </c>
      <c r="E266" s="397">
        <v>4.532</v>
      </c>
      <c r="F266" s="397">
        <v>8.0999999999999996E-3</v>
      </c>
      <c r="G266" s="397">
        <v>1.24E-2</v>
      </c>
      <c r="H266" s="397">
        <v>0.1086</v>
      </c>
      <c r="I266" s="397"/>
      <c r="J266" s="397"/>
      <c r="K266" s="397">
        <v>2.8400000000000002E-2</v>
      </c>
      <c r="L266" s="397">
        <v>5.5999999999999999E-3</v>
      </c>
    </row>
    <row r="267" spans="2:12" x14ac:dyDescent="0.25">
      <c r="B267" s="576" t="s">
        <v>768</v>
      </c>
      <c r="C267" s="577" t="s">
        <v>66</v>
      </c>
      <c r="D267" s="577" t="s">
        <v>67</v>
      </c>
      <c r="E267" s="577" t="s">
        <v>68</v>
      </c>
      <c r="F267" s="577" t="s">
        <v>69</v>
      </c>
      <c r="G267" s="577" t="s">
        <v>70</v>
      </c>
      <c r="H267" s="577" t="s">
        <v>71</v>
      </c>
      <c r="I267" s="577" t="s">
        <v>72</v>
      </c>
      <c r="J267" s="577" t="s">
        <v>73</v>
      </c>
      <c r="K267" s="577" t="s">
        <v>74</v>
      </c>
      <c r="L267" s="577" t="s">
        <v>75</v>
      </c>
    </row>
    <row r="268" spans="2:12" x14ac:dyDescent="0.25">
      <c r="B268" s="578">
        <v>1990</v>
      </c>
      <c r="C268" s="579">
        <v>1.1900000000000001E-2</v>
      </c>
      <c r="D268" s="579">
        <v>3.15E-2</v>
      </c>
      <c r="E268" s="579">
        <v>4.7442000000000002</v>
      </c>
      <c r="F268" s="579">
        <v>1.38E-2</v>
      </c>
      <c r="G268" s="579">
        <v>1.2999999999999999E-2</v>
      </c>
      <c r="H268" s="579">
        <v>0.22739999999999999</v>
      </c>
      <c r="I268" s="579"/>
      <c r="J268" s="579"/>
      <c r="K268" s="579">
        <v>2.9700000000000001E-2</v>
      </c>
      <c r="L268" s="579">
        <v>5.8999999999999999E-3</v>
      </c>
    </row>
    <row r="269" spans="2:12" x14ac:dyDescent="0.25">
      <c r="B269" s="578">
        <v>1995</v>
      </c>
      <c r="C269" s="579">
        <v>1.1900000000000001E-2</v>
      </c>
      <c r="D269" s="579">
        <v>3.15E-2</v>
      </c>
      <c r="E269" s="579">
        <v>4.7442000000000002</v>
      </c>
      <c r="F269" s="579">
        <v>1.38E-2</v>
      </c>
      <c r="G269" s="579">
        <v>1.2999999999999999E-2</v>
      </c>
      <c r="H269" s="579">
        <v>0.22739999999999999</v>
      </c>
      <c r="I269" s="579"/>
      <c r="J269" s="579"/>
      <c r="K269" s="579">
        <v>2.9700000000000001E-2</v>
      </c>
      <c r="L269" s="579">
        <v>5.8999999999999999E-3</v>
      </c>
    </row>
    <row r="270" spans="2:12" x14ac:dyDescent="0.25">
      <c r="B270" s="578">
        <v>2000</v>
      </c>
      <c r="C270" s="579">
        <v>1.1900000000000001E-2</v>
      </c>
      <c r="D270" s="579">
        <v>3.15E-2</v>
      </c>
      <c r="E270" s="579">
        <v>4.7442000000000002</v>
      </c>
      <c r="F270" s="579">
        <v>1.38E-2</v>
      </c>
      <c r="G270" s="579">
        <v>1.2999999999999999E-2</v>
      </c>
      <c r="H270" s="579">
        <v>0.22739999999999999</v>
      </c>
      <c r="I270" s="579"/>
      <c r="J270" s="579"/>
      <c r="K270" s="579">
        <v>2.9700000000000001E-2</v>
      </c>
      <c r="L270" s="579">
        <v>5.8999999999999999E-3</v>
      </c>
    </row>
    <row r="271" spans="2:12" x14ac:dyDescent="0.25">
      <c r="B271" s="578">
        <v>2005</v>
      </c>
      <c r="C271" s="579">
        <v>1.1900000000000001E-2</v>
      </c>
      <c r="D271" s="579">
        <v>3.15E-2</v>
      </c>
      <c r="E271" s="579">
        <v>4.7442000000000002</v>
      </c>
      <c r="F271" s="579">
        <v>1.38E-2</v>
      </c>
      <c r="G271" s="579">
        <v>1.2999999999999999E-2</v>
      </c>
      <c r="H271" s="579">
        <v>0.22739999999999999</v>
      </c>
      <c r="I271" s="579"/>
      <c r="J271" s="579"/>
      <c r="K271" s="579">
        <v>2.9700000000000001E-2</v>
      </c>
      <c r="L271" s="579">
        <v>5.8999999999999999E-3</v>
      </c>
    </row>
    <row r="272" spans="2:12" x14ac:dyDescent="0.25">
      <c r="B272" s="580">
        <v>2010</v>
      </c>
      <c r="C272" s="581">
        <v>1.1900000000000001E-2</v>
      </c>
      <c r="D272" s="581">
        <v>3.15E-2</v>
      </c>
      <c r="E272" s="581">
        <v>4.7442000000000002</v>
      </c>
      <c r="F272" s="581">
        <v>1.38E-2</v>
      </c>
      <c r="G272" s="581">
        <v>1.2999999999999999E-2</v>
      </c>
      <c r="H272" s="581">
        <v>0.22739999999999999</v>
      </c>
      <c r="I272" s="581"/>
      <c r="J272" s="581"/>
      <c r="K272" s="581">
        <v>2.9700000000000001E-2</v>
      </c>
      <c r="L272" s="581">
        <v>5.8999999999999999E-3</v>
      </c>
    </row>
    <row r="273" spans="2:12" x14ac:dyDescent="0.25">
      <c r="B273" s="578">
        <v>2015</v>
      </c>
      <c r="C273" s="579">
        <v>1.14E-2</v>
      </c>
      <c r="D273" s="579">
        <v>3.0099999999999998E-2</v>
      </c>
      <c r="E273" s="579">
        <v>4.532</v>
      </c>
      <c r="F273" s="579">
        <v>8.0999999999999996E-3</v>
      </c>
      <c r="G273" s="579">
        <v>1.24E-2</v>
      </c>
      <c r="H273" s="579">
        <v>0.1086</v>
      </c>
      <c r="I273" s="579"/>
      <c r="J273" s="579"/>
      <c r="K273" s="579">
        <v>2.8400000000000002E-2</v>
      </c>
      <c r="L273" s="579">
        <v>5.5999999999999999E-3</v>
      </c>
    </row>
    <row r="274" spans="2:12" x14ac:dyDescent="0.25">
      <c r="B274" s="582">
        <v>2020</v>
      </c>
      <c r="C274" s="583">
        <v>1.0800000000000001E-2</v>
      </c>
      <c r="D274" s="583">
        <v>2.86E-2</v>
      </c>
      <c r="E274" s="583">
        <v>4.3053999999999997</v>
      </c>
      <c r="F274" s="583">
        <v>7.7000000000000002E-3</v>
      </c>
      <c r="G274" s="583">
        <v>1.18E-2</v>
      </c>
      <c r="H274" s="583">
        <v>2.06E-2</v>
      </c>
      <c r="I274" s="583"/>
      <c r="J274" s="583"/>
      <c r="K274" s="583">
        <v>2.7E-2</v>
      </c>
      <c r="L274" s="583">
        <v>5.4000000000000003E-3</v>
      </c>
    </row>
    <row r="275" spans="2:12" x14ac:dyDescent="0.25">
      <c r="C275" s="572"/>
      <c r="D275" s="572"/>
      <c r="E275" s="572"/>
      <c r="F275" s="572"/>
      <c r="G275" s="572"/>
      <c r="H275" s="572"/>
      <c r="I275" s="397"/>
      <c r="J275" s="397"/>
      <c r="K275" s="572"/>
      <c r="L275" s="572"/>
    </row>
    <row r="276" spans="2:12" x14ac:dyDescent="0.25">
      <c r="B276" s="45" t="s">
        <v>986</v>
      </c>
      <c r="C276" s="397"/>
      <c r="D276" s="397"/>
      <c r="E276" s="397"/>
      <c r="F276" s="397"/>
      <c r="G276" s="397"/>
      <c r="H276" s="397"/>
      <c r="I276" s="397"/>
      <c r="J276" s="397"/>
      <c r="K276" s="572"/>
      <c r="L276" s="572"/>
    </row>
    <row r="277" spans="2:12" x14ac:dyDescent="0.25">
      <c r="B277" s="38"/>
      <c r="C277" s="397">
        <v>3.0300000000000001E-3</v>
      </c>
      <c r="D277" s="397">
        <v>1.8200000000000001E-2</v>
      </c>
      <c r="E277" s="397">
        <v>3.5190000000000001</v>
      </c>
      <c r="F277" s="397">
        <v>0.30099999999999999</v>
      </c>
      <c r="G277" s="397">
        <v>8.4400000000000003E-2</v>
      </c>
      <c r="H277" s="397">
        <v>0.94499999999999995</v>
      </c>
      <c r="I277" s="397"/>
      <c r="J277" s="397"/>
      <c r="K277" s="572">
        <v>3.5200000000000002E-2</v>
      </c>
      <c r="L277" s="572">
        <v>7.0600000000000003E-3</v>
      </c>
    </row>
    <row r="278" spans="2:12" x14ac:dyDescent="0.25">
      <c r="C278" s="573">
        <v>3.0300000000000001E-3</v>
      </c>
      <c r="D278" s="573">
        <v>1.8200000000000001E-2</v>
      </c>
      <c r="E278" s="573">
        <v>3.5190000000000001</v>
      </c>
      <c r="F278" s="573">
        <v>0.30099999999999999</v>
      </c>
      <c r="G278" s="573">
        <v>8.4400000000000003E-2</v>
      </c>
      <c r="H278" s="574">
        <v>0.94499999999999995</v>
      </c>
      <c r="I278" s="397"/>
      <c r="J278" s="397"/>
      <c r="K278" s="574">
        <v>3.5200000000000002E-2</v>
      </c>
      <c r="L278" s="574">
        <v>7.0600000000000003E-3</v>
      </c>
    </row>
    <row r="279" spans="2:12" x14ac:dyDescent="0.25">
      <c r="C279" s="575">
        <v>2.8E-3</v>
      </c>
      <c r="D279" s="575">
        <v>1.66E-2</v>
      </c>
      <c r="E279" s="575">
        <v>2.7341000000000002</v>
      </c>
      <c r="F279" s="575">
        <v>0.17</v>
      </c>
      <c r="G279" s="575">
        <v>7.0099999999999996E-2</v>
      </c>
      <c r="H279" s="575">
        <v>0.43359999999999999</v>
      </c>
      <c r="I279" s="397"/>
      <c r="J279" s="397"/>
      <c r="K279" s="575">
        <v>3.2199999999999999E-2</v>
      </c>
      <c r="L279" s="575">
        <v>6.4000000000000003E-3</v>
      </c>
    </row>
    <row r="280" spans="2:12" x14ac:dyDescent="0.25">
      <c r="C280" s="397">
        <v>2.8E-3</v>
      </c>
      <c r="D280" s="397">
        <v>1.66E-2</v>
      </c>
      <c r="E280" s="397">
        <v>2.7341000000000002</v>
      </c>
      <c r="F280" s="397">
        <v>0.17</v>
      </c>
      <c r="G280" s="397">
        <v>7.0099999999999996E-2</v>
      </c>
      <c r="H280" s="397">
        <v>0.43359999999999999</v>
      </c>
      <c r="I280" s="397"/>
      <c r="J280" s="397"/>
      <c r="K280" s="397">
        <v>3.2199999999999999E-2</v>
      </c>
      <c r="L280" s="397">
        <v>6.4000000000000003E-3</v>
      </c>
    </row>
    <row r="281" spans="2:12" x14ac:dyDescent="0.25">
      <c r="B281" s="576" t="s">
        <v>768</v>
      </c>
      <c r="C281" s="577" t="s">
        <v>66</v>
      </c>
      <c r="D281" s="577" t="s">
        <v>67</v>
      </c>
      <c r="E281" s="577" t="s">
        <v>68</v>
      </c>
      <c r="F281" s="577" t="s">
        <v>69</v>
      </c>
      <c r="G281" s="577" t="s">
        <v>70</v>
      </c>
      <c r="H281" s="577" t="s">
        <v>71</v>
      </c>
      <c r="I281" s="577" t="s">
        <v>72</v>
      </c>
      <c r="J281" s="577" t="s">
        <v>73</v>
      </c>
      <c r="K281" s="577" t="s">
        <v>74</v>
      </c>
      <c r="L281" s="577" t="s">
        <v>75</v>
      </c>
    </row>
    <row r="282" spans="2:12" x14ac:dyDescent="0.25">
      <c r="B282" s="578">
        <v>1990</v>
      </c>
      <c r="C282" s="579">
        <v>3.0000000000000001E-3</v>
      </c>
      <c r="D282" s="579">
        <v>1.8100000000000002E-2</v>
      </c>
      <c r="E282" s="579">
        <v>2.9759000000000002</v>
      </c>
      <c r="F282" s="579">
        <v>0.30109999999999998</v>
      </c>
      <c r="G282" s="579">
        <v>7.6300000000000007E-2</v>
      </c>
      <c r="H282" s="579">
        <v>0.94379999999999997</v>
      </c>
      <c r="I282" s="579"/>
      <c r="J282" s="579"/>
      <c r="K282" s="579">
        <v>3.5099999999999999E-2</v>
      </c>
      <c r="L282" s="579">
        <v>7.0000000000000001E-3</v>
      </c>
    </row>
    <row r="283" spans="2:12" x14ac:dyDescent="0.25">
      <c r="B283" s="578">
        <v>1995</v>
      </c>
      <c r="C283" s="579">
        <v>3.0000000000000001E-3</v>
      </c>
      <c r="D283" s="579">
        <v>1.8100000000000002E-2</v>
      </c>
      <c r="E283" s="579">
        <v>2.9759000000000002</v>
      </c>
      <c r="F283" s="579">
        <v>0.30109999999999998</v>
      </c>
      <c r="G283" s="579">
        <v>7.6300000000000007E-2</v>
      </c>
      <c r="H283" s="579">
        <v>0.94379999999999997</v>
      </c>
      <c r="I283" s="579"/>
      <c r="J283" s="579"/>
      <c r="K283" s="579">
        <v>3.5099999999999999E-2</v>
      </c>
      <c r="L283" s="579">
        <v>7.0000000000000001E-3</v>
      </c>
    </row>
    <row r="284" spans="2:12" x14ac:dyDescent="0.25">
      <c r="B284" s="578">
        <v>2000</v>
      </c>
      <c r="C284" s="579">
        <v>3.0000000000000001E-3</v>
      </c>
      <c r="D284" s="579">
        <v>1.8100000000000002E-2</v>
      </c>
      <c r="E284" s="579">
        <v>2.9759000000000002</v>
      </c>
      <c r="F284" s="579">
        <v>0.30109999999999998</v>
      </c>
      <c r="G284" s="579">
        <v>7.6300000000000007E-2</v>
      </c>
      <c r="H284" s="579">
        <v>0.94379999999999997</v>
      </c>
      <c r="I284" s="579"/>
      <c r="J284" s="579"/>
      <c r="K284" s="579">
        <v>3.5099999999999999E-2</v>
      </c>
      <c r="L284" s="579">
        <v>7.0000000000000001E-3</v>
      </c>
    </row>
    <row r="285" spans="2:12" x14ac:dyDescent="0.25">
      <c r="B285" s="578">
        <v>2005</v>
      </c>
      <c r="C285" s="579">
        <v>3.0000000000000001E-3</v>
      </c>
      <c r="D285" s="579">
        <v>1.8100000000000002E-2</v>
      </c>
      <c r="E285" s="579">
        <v>2.9759000000000002</v>
      </c>
      <c r="F285" s="579">
        <v>0.30109999999999998</v>
      </c>
      <c r="G285" s="579">
        <v>7.6300000000000007E-2</v>
      </c>
      <c r="H285" s="579">
        <v>0.94379999999999997</v>
      </c>
      <c r="I285" s="579"/>
      <c r="J285" s="579"/>
      <c r="K285" s="579">
        <v>3.5099999999999999E-2</v>
      </c>
      <c r="L285" s="579">
        <v>7.0000000000000001E-3</v>
      </c>
    </row>
    <row r="286" spans="2:12" x14ac:dyDescent="0.25">
      <c r="B286" s="580">
        <v>2010</v>
      </c>
      <c r="C286" s="581">
        <v>3.0000000000000001E-3</v>
      </c>
      <c r="D286" s="581">
        <v>1.8100000000000002E-2</v>
      </c>
      <c r="E286" s="581">
        <v>2.9759000000000002</v>
      </c>
      <c r="F286" s="581">
        <v>0.30109999999999998</v>
      </c>
      <c r="G286" s="581">
        <v>7.6300000000000007E-2</v>
      </c>
      <c r="H286" s="581">
        <v>0.94379999999999997</v>
      </c>
      <c r="I286" s="581"/>
      <c r="J286" s="581"/>
      <c r="K286" s="581">
        <v>3.5099999999999999E-2</v>
      </c>
      <c r="L286" s="581">
        <v>7.0000000000000001E-3</v>
      </c>
    </row>
    <row r="287" spans="2:12" x14ac:dyDescent="0.25">
      <c r="B287" s="578">
        <v>2015</v>
      </c>
      <c r="C287" s="579">
        <v>2.8E-3</v>
      </c>
      <c r="D287" s="579">
        <v>1.66E-2</v>
      </c>
      <c r="E287" s="579">
        <v>2.7341000000000002</v>
      </c>
      <c r="F287" s="579">
        <v>0.17</v>
      </c>
      <c r="G287" s="579">
        <v>7.0099999999999996E-2</v>
      </c>
      <c r="H287" s="579">
        <v>0.43359999999999999</v>
      </c>
      <c r="I287" s="579"/>
      <c r="J287" s="579"/>
      <c r="K287" s="579">
        <v>3.2199999999999999E-2</v>
      </c>
      <c r="L287" s="579">
        <v>6.4000000000000003E-3</v>
      </c>
    </row>
    <row r="288" spans="2:12" x14ac:dyDescent="0.25">
      <c r="B288" s="582">
        <v>2020</v>
      </c>
      <c r="C288" s="583">
        <v>2.5999999999999999E-3</v>
      </c>
      <c r="D288" s="583">
        <v>1.5699999999999999E-2</v>
      </c>
      <c r="E288" s="583">
        <v>2.5733000000000001</v>
      </c>
      <c r="F288" s="583">
        <v>0.16</v>
      </c>
      <c r="G288" s="583">
        <v>6.6000000000000003E-2</v>
      </c>
      <c r="H288" s="583">
        <v>8.1600000000000006E-2</v>
      </c>
      <c r="I288" s="583"/>
      <c r="J288" s="583"/>
      <c r="K288" s="583">
        <v>3.04E-2</v>
      </c>
      <c r="L288" s="583">
        <v>6.1000000000000004E-3</v>
      </c>
    </row>
    <row r="289" spans="2:13" x14ac:dyDescent="0.25">
      <c r="C289" s="572"/>
      <c r="D289" s="572"/>
      <c r="E289" s="572"/>
      <c r="F289" s="572"/>
      <c r="G289" s="572"/>
      <c r="H289" s="572"/>
      <c r="I289" s="397"/>
      <c r="J289" s="397"/>
      <c r="K289" s="572"/>
      <c r="L289" s="572"/>
    </row>
    <row r="290" spans="2:13" x14ac:dyDescent="0.25">
      <c r="B290" s="45" t="s">
        <v>987</v>
      </c>
      <c r="C290" s="572"/>
      <c r="D290" s="572"/>
      <c r="E290" s="572"/>
      <c r="F290" s="572"/>
      <c r="G290" s="572"/>
      <c r="H290" s="397"/>
      <c r="I290" s="397"/>
      <c r="J290" s="397"/>
      <c r="K290" s="572"/>
      <c r="L290" s="572"/>
    </row>
    <row r="291" spans="2:13" x14ac:dyDescent="0.25">
      <c r="B291" s="38"/>
      <c r="C291" s="397">
        <v>2.93E-2</v>
      </c>
      <c r="D291" s="397">
        <v>0.44</v>
      </c>
      <c r="E291" s="397">
        <v>0.83899999999999997</v>
      </c>
      <c r="F291" s="397">
        <v>3.8699999999999998E-2</v>
      </c>
      <c r="G291" s="397">
        <v>3.8699999999999998E-2</v>
      </c>
      <c r="H291" s="397">
        <v>5.6300000000000002E-4</v>
      </c>
      <c r="I291" s="397"/>
      <c r="J291" s="397"/>
      <c r="K291" s="572">
        <v>1.11E-2</v>
      </c>
      <c r="L291" s="572">
        <v>1.1000000000000001E-3</v>
      </c>
    </row>
    <row r="292" spans="2:13" x14ac:dyDescent="0.25">
      <c r="C292" s="573">
        <v>2.93E-2</v>
      </c>
      <c r="D292" s="573">
        <v>0.44</v>
      </c>
      <c r="E292" s="573">
        <v>0.83899999999999997</v>
      </c>
      <c r="F292" s="573">
        <v>3.8699999999999998E-2</v>
      </c>
      <c r="G292" s="573">
        <v>3.8699999999999998E-2</v>
      </c>
      <c r="H292" s="574">
        <v>5.6300000000000002E-4</v>
      </c>
      <c r="I292" s="397"/>
      <c r="J292" s="397"/>
      <c r="K292" s="574">
        <v>1.11E-2</v>
      </c>
      <c r="L292" s="574">
        <v>1.1000000000000001E-3</v>
      </c>
      <c r="M292" s="5" t="s">
        <v>1107</v>
      </c>
    </row>
    <row r="293" spans="2:13" x14ac:dyDescent="0.25">
      <c r="C293" s="575">
        <v>3.04E-2</v>
      </c>
      <c r="D293" s="575">
        <v>0.45800000000000002</v>
      </c>
      <c r="E293" s="575">
        <v>0.82199999999999995</v>
      </c>
      <c r="F293" s="575">
        <v>4.0500000000000001E-2</v>
      </c>
      <c r="G293" s="575">
        <v>4.0500000000000001E-2</v>
      </c>
      <c r="H293" s="575">
        <v>0.1658</v>
      </c>
      <c r="I293" s="397"/>
      <c r="J293" s="397"/>
      <c r="K293" s="575">
        <v>1.0500000000000001E-2</v>
      </c>
      <c r="L293" s="575">
        <v>1E-3</v>
      </c>
      <c r="M293" s="5" t="s">
        <v>1108</v>
      </c>
    </row>
    <row r="294" spans="2:13" x14ac:dyDescent="0.25">
      <c r="C294" s="397">
        <v>3.04E-2</v>
      </c>
      <c r="D294" s="397">
        <v>0.45800000000000002</v>
      </c>
      <c r="E294" s="397">
        <v>0.82199999999999995</v>
      </c>
      <c r="F294" s="397">
        <v>4.0500000000000001E-2</v>
      </c>
      <c r="G294" s="397">
        <v>4.0500000000000001E-2</v>
      </c>
      <c r="H294" s="397">
        <v>0.1658</v>
      </c>
      <c r="I294" s="397"/>
      <c r="J294" s="397"/>
      <c r="K294" s="397">
        <v>1.0500000000000001E-2</v>
      </c>
      <c r="L294" s="397">
        <v>1E-3</v>
      </c>
    </row>
    <row r="295" spans="2:13" x14ac:dyDescent="0.25">
      <c r="B295" s="576" t="s">
        <v>768</v>
      </c>
      <c r="C295" s="577" t="s">
        <v>66</v>
      </c>
      <c r="D295" s="577" t="s">
        <v>67</v>
      </c>
      <c r="E295" s="577" t="s">
        <v>68</v>
      </c>
      <c r="F295" s="577" t="s">
        <v>69</v>
      </c>
      <c r="G295" s="577" t="s">
        <v>70</v>
      </c>
      <c r="H295" s="577" t="s">
        <v>71</v>
      </c>
      <c r="I295" s="577" t="s">
        <v>72</v>
      </c>
      <c r="J295" s="577" t="s">
        <v>73</v>
      </c>
      <c r="K295" s="577" t="s">
        <v>74</v>
      </c>
      <c r="L295" s="577" t="s">
        <v>75</v>
      </c>
    </row>
    <row r="296" spans="2:13" x14ac:dyDescent="0.25">
      <c r="B296" s="578">
        <v>1990</v>
      </c>
      <c r="C296" s="579">
        <v>2.9700000000000001E-2</v>
      </c>
      <c r="D296" s="579">
        <v>0.18260000000000001</v>
      </c>
      <c r="E296" s="579">
        <v>0.67979999999999996</v>
      </c>
      <c r="F296" s="579">
        <v>1.7999999999999999E-2</v>
      </c>
      <c r="G296" s="579">
        <v>1.7999999999999999E-2</v>
      </c>
      <c r="H296" s="579">
        <v>4.7999999999999996E-3</v>
      </c>
      <c r="I296" s="579"/>
      <c r="J296" s="579"/>
      <c r="K296" s="579">
        <v>1.2107599373423785E-2</v>
      </c>
      <c r="L296" s="579">
        <v>1.2107599373423785E-2</v>
      </c>
    </row>
    <row r="297" spans="2:13" x14ac:dyDescent="0.25">
      <c r="B297" s="578">
        <v>1995</v>
      </c>
      <c r="C297" s="579">
        <v>2.8799999999999999E-2</v>
      </c>
      <c r="D297" s="579">
        <v>0.18260000000000001</v>
      </c>
      <c r="E297" s="579">
        <v>0.65849999999999997</v>
      </c>
      <c r="F297" s="579">
        <v>1.7399999999999999E-2</v>
      </c>
      <c r="G297" s="579">
        <v>1.7399999999999999E-2</v>
      </c>
      <c r="H297" s="579">
        <v>4.7999999999999996E-3</v>
      </c>
      <c r="I297" s="579"/>
      <c r="J297" s="579"/>
      <c r="K297" s="579">
        <v>1.1803005678494884E-2</v>
      </c>
      <c r="L297" s="579">
        <v>1.1803005678494884E-2</v>
      </c>
    </row>
    <row r="298" spans="2:13" x14ac:dyDescent="0.25">
      <c r="B298" s="578">
        <v>2000</v>
      </c>
      <c r="C298" s="579">
        <v>2.7900000000000001E-2</v>
      </c>
      <c r="D298" s="579">
        <v>0.18260000000000001</v>
      </c>
      <c r="E298" s="579">
        <v>0.63859999999999995</v>
      </c>
      <c r="F298" s="579">
        <v>1.6899999999999998E-2</v>
      </c>
      <c r="G298" s="579">
        <v>1.6899999999999998E-2</v>
      </c>
      <c r="H298" s="579">
        <v>4.7999999999999996E-3</v>
      </c>
      <c r="I298" s="579"/>
      <c r="J298" s="579"/>
      <c r="K298" s="579">
        <v>1.1803005678494884E-2</v>
      </c>
      <c r="L298" s="579">
        <v>1.1803005678494884E-2</v>
      </c>
    </row>
    <row r="299" spans="2:13" x14ac:dyDescent="0.25">
      <c r="B299" s="578">
        <v>2005</v>
      </c>
      <c r="C299" s="579">
        <v>2.1399999999999999E-2</v>
      </c>
      <c r="D299" s="579">
        <v>0.18260000000000001</v>
      </c>
      <c r="E299" s="579">
        <v>0.51790000000000003</v>
      </c>
      <c r="F299" s="579">
        <v>1.5299999999999999E-2</v>
      </c>
      <c r="G299" s="579">
        <v>1.5299999999999999E-2</v>
      </c>
      <c r="H299" s="579">
        <v>4.7999999999999996E-3</v>
      </c>
      <c r="I299" s="579"/>
      <c r="J299" s="579"/>
      <c r="K299" s="579">
        <v>1.1803005678494884E-2</v>
      </c>
      <c r="L299" s="579">
        <v>1.1803005678494884E-2</v>
      </c>
    </row>
    <row r="300" spans="2:13" x14ac:dyDescent="0.25">
      <c r="B300" s="580">
        <v>2010</v>
      </c>
      <c r="C300" s="581">
        <v>3.2000000000000001E-2</v>
      </c>
      <c r="D300" s="581">
        <v>0.48209999999999997</v>
      </c>
      <c r="E300" s="581">
        <v>0.86529999999999996</v>
      </c>
      <c r="F300" s="581">
        <v>4.2599999999999999E-2</v>
      </c>
      <c r="G300" s="581">
        <v>4.2599999999999999E-2</v>
      </c>
      <c r="H300" s="581">
        <v>0.17449999999999999</v>
      </c>
      <c r="I300" s="581"/>
      <c r="J300" s="581"/>
      <c r="K300" s="581">
        <v>1.11E-2</v>
      </c>
      <c r="L300" s="581">
        <v>1.1000000000000001E-3</v>
      </c>
    </row>
    <row r="301" spans="2:13" x14ac:dyDescent="0.25">
      <c r="B301" s="578">
        <v>2015</v>
      </c>
      <c r="C301" s="579">
        <v>3.04E-2</v>
      </c>
      <c r="D301" s="579">
        <v>0.45800000000000002</v>
      </c>
      <c r="E301" s="579">
        <v>0.82199999999999995</v>
      </c>
      <c r="F301" s="579">
        <v>4.0500000000000001E-2</v>
      </c>
      <c r="G301" s="579">
        <v>4.0500000000000001E-2</v>
      </c>
      <c r="H301" s="579">
        <v>0.1658</v>
      </c>
      <c r="I301" s="579"/>
      <c r="J301" s="579"/>
      <c r="K301" s="579">
        <v>1.0500000000000001E-2</v>
      </c>
      <c r="L301" s="579">
        <v>1E-3</v>
      </c>
    </row>
    <row r="302" spans="2:13" x14ac:dyDescent="0.25">
      <c r="B302" s="582">
        <v>2020</v>
      </c>
      <c r="C302" s="583">
        <v>2.87E-2</v>
      </c>
      <c r="D302" s="583">
        <v>0.43259999999999998</v>
      </c>
      <c r="E302" s="583">
        <v>0.77639999999999998</v>
      </c>
      <c r="F302" s="583">
        <v>3.8199999999999998E-2</v>
      </c>
      <c r="G302" s="583">
        <v>3.8199999999999998E-2</v>
      </c>
      <c r="H302" s="583">
        <v>0.15659999999999999</v>
      </c>
      <c r="I302" s="583"/>
      <c r="J302" s="583"/>
      <c r="K302" s="583">
        <v>0.01</v>
      </c>
      <c r="L302" s="583">
        <v>1E-3</v>
      </c>
    </row>
    <row r="303" spans="2:13" x14ac:dyDescent="0.25">
      <c r="C303" s="572"/>
      <c r="D303" s="572"/>
      <c r="E303" s="572"/>
      <c r="F303" s="572"/>
      <c r="G303" s="572"/>
      <c r="H303" s="572"/>
      <c r="I303" s="397"/>
      <c r="J303" s="397"/>
      <c r="K303" s="572"/>
      <c r="L303" s="572"/>
    </row>
    <row r="304" spans="2:13" x14ac:dyDescent="0.25">
      <c r="B304" s="45" t="s">
        <v>988</v>
      </c>
      <c r="C304" s="572"/>
      <c r="D304" s="572"/>
      <c r="E304" s="572"/>
      <c r="F304" s="572"/>
      <c r="G304" s="572"/>
      <c r="H304" s="397"/>
      <c r="I304" s="397"/>
      <c r="J304" s="397"/>
      <c r="K304" s="572"/>
      <c r="L304" s="572"/>
    </row>
    <row r="305" spans="2:13" x14ac:dyDescent="0.25">
      <c r="B305" s="38"/>
      <c r="C305" s="397">
        <v>1.0999999999999999E-2</v>
      </c>
      <c r="D305" s="397">
        <v>0.43</v>
      </c>
      <c r="E305" s="397">
        <v>0.34300000000000003</v>
      </c>
      <c r="F305" s="397">
        <v>3.85E-2</v>
      </c>
      <c r="G305" s="397">
        <v>3.85E-2</v>
      </c>
      <c r="H305" s="397">
        <v>1.4500000000000001E-2</v>
      </c>
      <c r="I305" s="397"/>
      <c r="J305" s="397"/>
      <c r="K305" s="572">
        <v>1.0999999999999999E-2</v>
      </c>
      <c r="L305" s="572">
        <v>1.1000000000000001E-3</v>
      </c>
    </row>
    <row r="306" spans="2:13" x14ac:dyDescent="0.25">
      <c r="C306" s="573">
        <v>1.0999999999999999E-2</v>
      </c>
      <c r="D306" s="573">
        <v>0.43</v>
      </c>
      <c r="E306" s="573">
        <v>0.34300000000000003</v>
      </c>
      <c r="F306" s="573">
        <v>3.85E-2</v>
      </c>
      <c r="G306" s="574">
        <v>3.85E-2</v>
      </c>
      <c r="H306" s="574">
        <v>1.4500000000000001E-2</v>
      </c>
      <c r="I306" s="397"/>
      <c r="J306" s="397"/>
      <c r="K306" s="574">
        <v>1.0999999999999999E-2</v>
      </c>
      <c r="L306" s="574">
        <v>1.1000000000000001E-3</v>
      </c>
      <c r="M306" s="5" t="s">
        <v>1107</v>
      </c>
    </row>
    <row r="307" spans="2:13" x14ac:dyDescent="0.25">
      <c r="C307" s="575">
        <v>1.06E-2</v>
      </c>
      <c r="D307" s="575">
        <v>0.4143</v>
      </c>
      <c r="E307" s="575">
        <v>0.32079999999999997</v>
      </c>
      <c r="F307" s="575">
        <v>3.5900000000000001E-2</v>
      </c>
      <c r="G307" s="575">
        <v>3.5900000000000001E-2</v>
      </c>
      <c r="H307" s="575">
        <v>1.6E-2</v>
      </c>
      <c r="I307" s="397"/>
      <c r="J307" s="397"/>
      <c r="K307" s="575">
        <v>1.06E-2</v>
      </c>
      <c r="L307" s="575">
        <v>1E-3</v>
      </c>
      <c r="M307" s="5" t="s">
        <v>1108</v>
      </c>
    </row>
    <row r="308" spans="2:13" x14ac:dyDescent="0.25">
      <c r="C308" s="397">
        <v>1.06E-2</v>
      </c>
      <c r="D308" s="397">
        <v>0.4143</v>
      </c>
      <c r="E308" s="397">
        <v>0.32079999999999997</v>
      </c>
      <c r="F308" s="397">
        <v>3.5900000000000001E-2</v>
      </c>
      <c r="G308" s="397">
        <v>3.5900000000000001E-2</v>
      </c>
      <c r="H308" s="397">
        <v>1.6E-2</v>
      </c>
      <c r="I308" s="397"/>
      <c r="J308" s="397"/>
      <c r="K308" s="397">
        <v>1.06E-2</v>
      </c>
      <c r="L308" s="397">
        <v>1E-3</v>
      </c>
    </row>
    <row r="309" spans="2:13" x14ac:dyDescent="0.25">
      <c r="B309" s="576" t="s">
        <v>768</v>
      </c>
      <c r="C309" s="577" t="s">
        <v>66</v>
      </c>
      <c r="D309" s="577" t="s">
        <v>67</v>
      </c>
      <c r="E309" s="577" t="s">
        <v>68</v>
      </c>
      <c r="F309" s="577" t="s">
        <v>69</v>
      </c>
      <c r="G309" s="577" t="s">
        <v>70</v>
      </c>
      <c r="H309" s="577" t="s">
        <v>71</v>
      </c>
      <c r="I309" s="577" t="s">
        <v>72</v>
      </c>
      <c r="J309" s="577" t="s">
        <v>73</v>
      </c>
      <c r="K309" s="577" t="s">
        <v>74</v>
      </c>
      <c r="L309" s="577" t="s">
        <v>75</v>
      </c>
    </row>
    <row r="310" spans="2:13" x14ac:dyDescent="0.25">
      <c r="B310" s="578">
        <v>1990</v>
      </c>
      <c r="C310" s="579">
        <v>5.5E-2</v>
      </c>
      <c r="D310" s="579">
        <v>0.21290000000000001</v>
      </c>
      <c r="E310" s="579">
        <v>0.56820000000000004</v>
      </c>
      <c r="F310" s="579">
        <v>1.7600000000000001E-2</v>
      </c>
      <c r="G310" s="579">
        <v>1.7600000000000001E-2</v>
      </c>
      <c r="H310" s="579">
        <v>6.1999999999999998E-3</v>
      </c>
      <c r="I310" s="579"/>
      <c r="J310" s="579"/>
      <c r="K310" s="579">
        <v>4.6889430300713929E-2</v>
      </c>
      <c r="L310" s="579">
        <v>1.6510362781941523E-2</v>
      </c>
    </row>
    <row r="311" spans="2:13" x14ac:dyDescent="0.25">
      <c r="B311" s="578">
        <v>1995</v>
      </c>
      <c r="C311" s="579">
        <v>5.33E-2</v>
      </c>
      <c r="D311" s="579">
        <v>0.21290000000000001</v>
      </c>
      <c r="E311" s="579">
        <v>0.55049999999999999</v>
      </c>
      <c r="F311" s="579">
        <v>1.7100000000000001E-2</v>
      </c>
      <c r="G311" s="579">
        <v>1.7100000000000001E-2</v>
      </c>
      <c r="H311" s="579">
        <v>6.1999999999999998E-3</v>
      </c>
      <c r="I311" s="579"/>
      <c r="J311" s="579"/>
      <c r="K311" s="579">
        <v>4.5424135603816605E-2</v>
      </c>
      <c r="L311" s="579">
        <v>1.599441394500585E-2</v>
      </c>
    </row>
    <row r="312" spans="2:13" x14ac:dyDescent="0.25">
      <c r="B312" s="578">
        <v>2000</v>
      </c>
      <c r="C312" s="579">
        <v>5.1700000000000003E-2</v>
      </c>
      <c r="D312" s="579">
        <v>0.21290000000000001</v>
      </c>
      <c r="E312" s="579">
        <v>0.53380000000000005</v>
      </c>
      <c r="F312" s="579">
        <v>1.6500000000000001E-2</v>
      </c>
      <c r="G312" s="579">
        <v>1.6500000000000001E-2</v>
      </c>
      <c r="H312" s="579">
        <v>6.1999999999999998E-3</v>
      </c>
      <c r="I312" s="579"/>
      <c r="J312" s="579"/>
      <c r="K312" s="579">
        <v>4.4588108568163545E-2</v>
      </c>
      <c r="L312" s="579">
        <v>1.57000382282266E-2</v>
      </c>
    </row>
    <row r="313" spans="2:13" x14ac:dyDescent="0.25">
      <c r="B313" s="578">
        <v>2005</v>
      </c>
      <c r="C313" s="579">
        <v>4.36E-2</v>
      </c>
      <c r="D313" s="579">
        <v>0.21290000000000001</v>
      </c>
      <c r="E313" s="579">
        <v>0.47610000000000002</v>
      </c>
      <c r="F313" s="579">
        <v>1.5699999999999999E-2</v>
      </c>
      <c r="G313" s="579">
        <v>1.5699999999999999E-2</v>
      </c>
      <c r="H313" s="579">
        <v>6.1999999999999998E-3</v>
      </c>
      <c r="I313" s="579"/>
      <c r="J313" s="579"/>
      <c r="K313" s="579">
        <v>4.4588108568163545E-2</v>
      </c>
      <c r="L313" s="579">
        <v>1.57000382282266E-2</v>
      </c>
    </row>
    <row r="314" spans="2:13" x14ac:dyDescent="0.25">
      <c r="B314" s="580">
        <v>2010</v>
      </c>
      <c r="C314" s="581">
        <v>1.14E-2</v>
      </c>
      <c r="D314" s="581">
        <v>0.44579999999999997</v>
      </c>
      <c r="E314" s="581">
        <v>0.34520000000000001</v>
      </c>
      <c r="F314" s="581">
        <v>3.8600000000000002E-2</v>
      </c>
      <c r="G314" s="581">
        <v>3.8600000000000002E-2</v>
      </c>
      <c r="H314" s="581">
        <v>1.72E-2</v>
      </c>
      <c r="I314" s="581"/>
      <c r="J314" s="581"/>
      <c r="K314" s="581">
        <v>1.14E-2</v>
      </c>
      <c r="L314" s="581">
        <v>1.1000000000000001E-3</v>
      </c>
    </row>
    <row r="315" spans="2:13" x14ac:dyDescent="0.25">
      <c r="B315" s="578">
        <v>2015</v>
      </c>
      <c r="C315" s="579">
        <v>1.06E-2</v>
      </c>
      <c r="D315" s="579">
        <v>0.4143</v>
      </c>
      <c r="E315" s="579">
        <v>0.32079999999999997</v>
      </c>
      <c r="F315" s="579">
        <v>3.5900000000000001E-2</v>
      </c>
      <c r="G315" s="579">
        <v>3.5900000000000001E-2</v>
      </c>
      <c r="H315" s="579">
        <v>1.6E-2</v>
      </c>
      <c r="I315" s="579"/>
      <c r="J315" s="579"/>
      <c r="K315" s="579">
        <v>1.06E-2</v>
      </c>
      <c r="L315" s="579">
        <v>1E-3</v>
      </c>
    </row>
    <row r="316" spans="2:13" x14ac:dyDescent="0.25">
      <c r="B316" s="582">
        <v>2020</v>
      </c>
      <c r="C316" s="583">
        <v>0.01</v>
      </c>
      <c r="D316" s="583">
        <v>0.39129999999999998</v>
      </c>
      <c r="E316" s="583">
        <v>0.30299999999999999</v>
      </c>
      <c r="F316" s="583">
        <v>3.39E-2</v>
      </c>
      <c r="G316" s="583">
        <v>3.39E-2</v>
      </c>
      <c r="H316" s="583">
        <v>1.5100000000000001E-2</v>
      </c>
      <c r="I316" s="583"/>
      <c r="J316" s="583"/>
      <c r="K316" s="583">
        <v>0.01</v>
      </c>
      <c r="L316" s="583">
        <v>1E-3</v>
      </c>
    </row>
    <row r="317" spans="2:13" x14ac:dyDescent="0.25">
      <c r="C317" s="572"/>
      <c r="D317" s="572"/>
      <c r="E317" s="572"/>
      <c r="F317" s="572"/>
      <c r="G317" s="572"/>
      <c r="H317" s="397"/>
      <c r="I317" s="397"/>
      <c r="J317" s="397"/>
      <c r="K317" s="572"/>
      <c r="L317" s="572"/>
    </row>
    <row r="318" spans="2:13" x14ac:dyDescent="0.25">
      <c r="B318" s="45" t="s">
        <v>989</v>
      </c>
      <c r="C318" s="572"/>
      <c r="D318" s="572"/>
      <c r="E318" s="572"/>
      <c r="F318" s="572"/>
      <c r="G318" s="572"/>
      <c r="H318" s="397"/>
      <c r="I318" s="397"/>
      <c r="J318" s="397"/>
      <c r="K318" s="572"/>
      <c r="L318" s="572"/>
    </row>
    <row r="319" spans="2:13" x14ac:dyDescent="0.25">
      <c r="B319" s="38"/>
      <c r="C319" s="397">
        <v>1.82E-3</v>
      </c>
      <c r="D319" s="397">
        <v>9.8000000000000004E-2</v>
      </c>
      <c r="E319" s="397">
        <v>3.9899999999999996E-3</v>
      </c>
      <c r="F319" s="397">
        <v>8.9999999999999998E-4</v>
      </c>
      <c r="G319" s="397">
        <v>8.9999999999999998E-4</v>
      </c>
      <c r="H319" s="397">
        <v>4.0600000000000002E-3</v>
      </c>
      <c r="I319" s="397"/>
      <c r="J319" s="397"/>
      <c r="K319" s="572">
        <v>7.7000000000000002E-3</v>
      </c>
      <c r="L319" s="572">
        <v>8.0000000000000004E-4</v>
      </c>
    </row>
    <row r="320" spans="2:13" x14ac:dyDescent="0.25">
      <c r="C320" s="573">
        <v>1.82E-3</v>
      </c>
      <c r="D320" s="573">
        <v>9.8000000000000004E-2</v>
      </c>
      <c r="E320" s="573">
        <v>3.9899999999999996E-3</v>
      </c>
      <c r="F320" s="573">
        <v>8.9999999999999998E-4</v>
      </c>
      <c r="G320" s="574">
        <v>8.9999999999999998E-4</v>
      </c>
      <c r="H320" s="573">
        <v>4.0600000000000002E-3</v>
      </c>
      <c r="I320" s="397"/>
      <c r="J320" s="397"/>
      <c r="K320" s="574">
        <v>7.7000000000000002E-3</v>
      </c>
      <c r="L320" s="574">
        <v>8.0000000000000004E-4</v>
      </c>
      <c r="M320" s="5" t="s">
        <v>1107</v>
      </c>
    </row>
    <row r="321" spans="2:13" x14ac:dyDescent="0.25">
      <c r="C321" s="575">
        <v>1.6999999999999999E-3</v>
      </c>
      <c r="D321" s="575">
        <v>9.0200000000000002E-2</v>
      </c>
      <c r="E321" s="575">
        <v>0.1081</v>
      </c>
      <c r="F321" s="575">
        <v>8.0000000000000004E-4</v>
      </c>
      <c r="G321" s="575">
        <v>8.0000000000000004E-4</v>
      </c>
      <c r="H321" s="575">
        <v>3.8E-3</v>
      </c>
      <c r="I321" s="397"/>
      <c r="J321" s="397"/>
      <c r="K321" s="575">
        <v>7.1000000000000004E-3</v>
      </c>
      <c r="L321" s="575">
        <v>6.9999999999999999E-4</v>
      </c>
      <c r="M321" s="5" t="s">
        <v>1108</v>
      </c>
    </row>
    <row r="322" spans="2:13" x14ac:dyDescent="0.25">
      <c r="C322" s="397">
        <v>1.6999999999999999E-3</v>
      </c>
      <c r="D322" s="397">
        <v>9.0200000000000002E-2</v>
      </c>
      <c r="E322" s="397">
        <v>0.1081</v>
      </c>
      <c r="F322" s="397">
        <v>8.0000000000000004E-4</v>
      </c>
      <c r="G322" s="397">
        <v>8.0000000000000004E-4</v>
      </c>
      <c r="H322" s="397">
        <v>3.8E-3</v>
      </c>
      <c r="I322" s="397"/>
      <c r="J322" s="397"/>
      <c r="K322" s="397">
        <v>7.1000000000000004E-3</v>
      </c>
      <c r="L322" s="397">
        <v>6.9999999999999999E-4</v>
      </c>
    </row>
    <row r="323" spans="2:13" x14ac:dyDescent="0.25">
      <c r="B323" s="576" t="s">
        <v>768</v>
      </c>
      <c r="C323" s="577" t="s">
        <v>66</v>
      </c>
      <c r="D323" s="577" t="s">
        <v>67</v>
      </c>
      <c r="E323" s="577" t="s">
        <v>68</v>
      </c>
      <c r="F323" s="577" t="s">
        <v>69</v>
      </c>
      <c r="G323" s="577" t="s">
        <v>70</v>
      </c>
      <c r="H323" s="577" t="s">
        <v>71</v>
      </c>
      <c r="I323" s="577" t="s">
        <v>72</v>
      </c>
      <c r="J323" s="577" t="s">
        <v>73</v>
      </c>
      <c r="K323" s="577" t="s">
        <v>74</v>
      </c>
      <c r="L323" s="577" t="s">
        <v>75</v>
      </c>
    </row>
    <row r="324" spans="2:13" x14ac:dyDescent="0.25">
      <c r="B324" s="578">
        <v>1990</v>
      </c>
      <c r="C324" s="579">
        <v>3.7900000000000003E-2</v>
      </c>
      <c r="D324" s="579">
        <v>0.21290000000000001</v>
      </c>
      <c r="E324" s="579">
        <v>0.1328</v>
      </c>
      <c r="F324" s="579">
        <v>1.5699999999999999E-2</v>
      </c>
      <c r="G324" s="579">
        <v>1.5699999999999999E-2</v>
      </c>
      <c r="H324" s="579">
        <v>2E-3</v>
      </c>
      <c r="I324" s="579"/>
      <c r="J324" s="579"/>
      <c r="K324" s="579">
        <v>3.2301607540491814E-2</v>
      </c>
      <c r="L324" s="579">
        <v>1.1373805472004159E-2</v>
      </c>
    </row>
    <row r="325" spans="2:13" x14ac:dyDescent="0.25">
      <c r="B325" s="578">
        <v>1995</v>
      </c>
      <c r="C325" s="579">
        <v>3.7900000000000003E-2</v>
      </c>
      <c r="D325" s="579">
        <v>0.21290000000000001</v>
      </c>
      <c r="E325" s="579">
        <v>0.1328</v>
      </c>
      <c r="F325" s="579">
        <v>1.5699999999999999E-2</v>
      </c>
      <c r="G325" s="579">
        <v>1.5699999999999999E-2</v>
      </c>
      <c r="H325" s="579">
        <v>2E-3</v>
      </c>
      <c r="I325" s="579"/>
      <c r="J325" s="579"/>
      <c r="K325" s="579">
        <v>3.2301607540491814E-2</v>
      </c>
      <c r="L325" s="579">
        <v>1.1373805472004159E-2</v>
      </c>
    </row>
    <row r="326" spans="2:13" x14ac:dyDescent="0.25">
      <c r="B326" s="578">
        <v>2000</v>
      </c>
      <c r="C326" s="579">
        <v>3.7900000000000003E-2</v>
      </c>
      <c r="D326" s="579">
        <v>0.21290000000000001</v>
      </c>
      <c r="E326" s="579">
        <v>0.1328</v>
      </c>
      <c r="F326" s="579">
        <v>1.5699999999999999E-2</v>
      </c>
      <c r="G326" s="579">
        <v>1.5699999999999999E-2</v>
      </c>
      <c r="H326" s="579">
        <v>2E-3</v>
      </c>
      <c r="I326" s="579"/>
      <c r="J326" s="579"/>
      <c r="K326" s="579">
        <v>3.0927071049407059E-2</v>
      </c>
      <c r="L326" s="579">
        <v>1.0889813749791219E-2</v>
      </c>
    </row>
    <row r="327" spans="2:13" x14ac:dyDescent="0.25">
      <c r="B327" s="578">
        <v>2005</v>
      </c>
      <c r="C327" s="579">
        <v>3.0599999999999999E-2</v>
      </c>
      <c r="D327" s="579">
        <v>0.21290000000000001</v>
      </c>
      <c r="E327" s="579">
        <v>0.1134</v>
      </c>
      <c r="F327" s="579">
        <v>1.5699999999999999E-2</v>
      </c>
      <c r="G327" s="579">
        <v>1.5699999999999999E-2</v>
      </c>
      <c r="H327" s="579">
        <v>2E-3</v>
      </c>
      <c r="I327" s="579"/>
      <c r="J327" s="579"/>
      <c r="K327" s="579">
        <v>2.9188199584781759E-2</v>
      </c>
      <c r="L327" s="579">
        <v>1.0277535065064E-2</v>
      </c>
    </row>
    <row r="328" spans="2:13" x14ac:dyDescent="0.25">
      <c r="B328" s="580">
        <v>2010</v>
      </c>
      <c r="C328" s="581">
        <v>1.8E-3</v>
      </c>
      <c r="D328" s="581">
        <v>9.8000000000000004E-2</v>
      </c>
      <c r="E328" s="581">
        <v>0.11749999999999999</v>
      </c>
      <c r="F328" s="581">
        <v>8.9999999999999998E-4</v>
      </c>
      <c r="G328" s="581">
        <v>8.9999999999999998E-4</v>
      </c>
      <c r="H328" s="581">
        <v>4.1000000000000003E-3</v>
      </c>
      <c r="I328" s="581"/>
      <c r="J328" s="581"/>
      <c r="K328" s="581">
        <v>7.7000000000000002E-3</v>
      </c>
      <c r="L328" s="581">
        <v>8.0000000000000004E-4</v>
      </c>
    </row>
    <row r="329" spans="2:13" x14ac:dyDescent="0.25">
      <c r="B329" s="578">
        <v>2015</v>
      </c>
      <c r="C329" s="579">
        <v>1.6999999999999999E-3</v>
      </c>
      <c r="D329" s="579">
        <v>9.0200000000000002E-2</v>
      </c>
      <c r="E329" s="579">
        <v>0.1081</v>
      </c>
      <c r="F329" s="579">
        <v>8.0000000000000004E-4</v>
      </c>
      <c r="G329" s="579">
        <v>8.0000000000000004E-4</v>
      </c>
      <c r="H329" s="579">
        <v>3.8E-3</v>
      </c>
      <c r="I329" s="579"/>
      <c r="J329" s="579"/>
      <c r="K329" s="579">
        <v>7.1000000000000004E-3</v>
      </c>
      <c r="L329" s="579">
        <v>6.9999999999999999E-4</v>
      </c>
    </row>
    <row r="330" spans="2:13" x14ac:dyDescent="0.25">
      <c r="B330" s="582">
        <v>2020</v>
      </c>
      <c r="C330" s="583">
        <v>1.5E-3</v>
      </c>
      <c r="D330" s="584">
        <v>8.2600000000000007E-2</v>
      </c>
      <c r="E330" s="583">
        <v>9.9099999999999994E-2</v>
      </c>
      <c r="F330" s="583">
        <v>8.0000000000000004E-4</v>
      </c>
      <c r="G330" s="583">
        <v>8.0000000000000004E-4</v>
      </c>
      <c r="H330" s="583">
        <v>3.5000000000000001E-3</v>
      </c>
      <c r="I330" s="583"/>
      <c r="J330" s="583"/>
      <c r="K330" s="583">
        <v>6.4999999999999997E-3</v>
      </c>
      <c r="L330" s="583">
        <v>6.9999999999999999E-4</v>
      </c>
    </row>
    <row r="331" spans="2:13" x14ac:dyDescent="0.25">
      <c r="C331" s="572"/>
      <c r="D331" s="572"/>
      <c r="E331" s="572"/>
      <c r="F331" s="572"/>
      <c r="G331" s="572"/>
      <c r="H331" s="572"/>
      <c r="I331" s="397"/>
      <c r="J331" s="397"/>
      <c r="K331" s="572"/>
      <c r="L331" s="572"/>
    </row>
    <row r="332" spans="2:13" x14ac:dyDescent="0.25">
      <c r="B332" s="45" t="s">
        <v>990</v>
      </c>
      <c r="C332" s="572"/>
      <c r="D332" s="572"/>
      <c r="E332" s="572"/>
      <c r="F332" s="572"/>
      <c r="G332" s="572"/>
      <c r="H332" s="397"/>
      <c r="I332" s="397"/>
      <c r="J332" s="397"/>
      <c r="K332" s="572"/>
      <c r="L332" s="572"/>
    </row>
    <row r="333" spans="2:13" x14ac:dyDescent="0.25">
      <c r="B333" s="38"/>
      <c r="C333" s="397">
        <v>1.1102000000000001</v>
      </c>
      <c r="D333" s="397">
        <v>3.8187000000000002</v>
      </c>
      <c r="E333" s="397"/>
      <c r="F333" s="397">
        <v>0.4718</v>
      </c>
      <c r="G333" s="397">
        <v>0.4718</v>
      </c>
      <c r="H333" s="397"/>
      <c r="I333" s="397"/>
      <c r="J333" s="397"/>
      <c r="K333" s="572">
        <v>1.0999999999999999E-2</v>
      </c>
      <c r="L333" s="572">
        <v>1.1000000000000001E-3</v>
      </c>
    </row>
    <row r="334" spans="2:13" x14ac:dyDescent="0.25">
      <c r="C334" s="573">
        <v>1.1102000000000001</v>
      </c>
      <c r="D334" s="573">
        <v>3.8187000000000002</v>
      </c>
      <c r="E334" s="397"/>
      <c r="F334" s="573">
        <v>0.4718</v>
      </c>
      <c r="G334" s="574">
        <v>0.4718</v>
      </c>
      <c r="H334" s="397"/>
      <c r="I334" s="397"/>
      <c r="J334" s="397"/>
      <c r="K334" s="574">
        <v>1.0999999999999999E-2</v>
      </c>
      <c r="L334" s="574">
        <v>1.1000000000000001E-3</v>
      </c>
    </row>
    <row r="335" spans="2:13" x14ac:dyDescent="0.25">
      <c r="C335" s="575">
        <v>1.071</v>
      </c>
      <c r="D335" s="575">
        <v>3.6839</v>
      </c>
      <c r="E335" s="575">
        <v>2.9741</v>
      </c>
      <c r="F335" s="575">
        <v>0.4551</v>
      </c>
      <c r="G335" s="575">
        <v>0.4551</v>
      </c>
      <c r="H335" s="575">
        <v>5.8999999999999999E-3</v>
      </c>
      <c r="I335" s="397"/>
      <c r="J335" s="397"/>
      <c r="K335" s="575">
        <v>1.06E-2</v>
      </c>
      <c r="L335" s="575">
        <v>1.1000000000000001E-3</v>
      </c>
    </row>
    <row r="336" spans="2:13" x14ac:dyDescent="0.25">
      <c r="C336" s="397">
        <v>1.071</v>
      </c>
      <c r="D336" s="397">
        <v>3.6839</v>
      </c>
      <c r="E336" s="397">
        <v>2.9741</v>
      </c>
      <c r="F336" s="397">
        <v>0.4551</v>
      </c>
      <c r="G336" s="397">
        <v>0.4551</v>
      </c>
      <c r="H336" s="397">
        <v>5.8999999999999999E-3</v>
      </c>
      <c r="I336" s="397"/>
      <c r="J336" s="397"/>
      <c r="K336" s="397">
        <v>1.06E-2</v>
      </c>
      <c r="L336" s="397">
        <v>1.1000000000000001E-3</v>
      </c>
    </row>
    <row r="337" spans="2:13" x14ac:dyDescent="0.25">
      <c r="B337" s="576" t="s">
        <v>768</v>
      </c>
      <c r="C337" s="577" t="s">
        <v>66</v>
      </c>
      <c r="D337" s="577" t="s">
        <v>67</v>
      </c>
      <c r="E337" s="577" t="s">
        <v>68</v>
      </c>
      <c r="F337" s="577" t="s">
        <v>69</v>
      </c>
      <c r="G337" s="577" t="s">
        <v>70</v>
      </c>
      <c r="H337" s="577" t="s">
        <v>71</v>
      </c>
      <c r="I337" s="577" t="s">
        <v>72</v>
      </c>
      <c r="J337" s="577" t="s">
        <v>73</v>
      </c>
      <c r="K337" s="577" t="s">
        <v>74</v>
      </c>
      <c r="L337" s="577" t="s">
        <v>75</v>
      </c>
    </row>
    <row r="338" spans="2:13" x14ac:dyDescent="0.25">
      <c r="B338" s="578">
        <v>1990</v>
      </c>
      <c r="C338" s="579">
        <v>1.1102000000000001</v>
      </c>
      <c r="D338" s="579">
        <v>3.8187000000000002</v>
      </c>
      <c r="E338" s="579">
        <v>3.0829</v>
      </c>
      <c r="F338" s="579">
        <v>0.4718</v>
      </c>
      <c r="G338" s="579">
        <v>0.4718</v>
      </c>
      <c r="H338" s="579">
        <v>6.1000000000000004E-3</v>
      </c>
      <c r="I338" s="579"/>
      <c r="J338" s="579"/>
      <c r="K338" s="579">
        <v>1.0999999999999999E-2</v>
      </c>
      <c r="L338" s="579">
        <v>1.1000000000000001E-3</v>
      </c>
    </row>
    <row r="339" spans="2:13" x14ac:dyDescent="0.25">
      <c r="B339" s="578">
        <v>1995</v>
      </c>
      <c r="C339" s="579">
        <v>1.1102000000000001</v>
      </c>
      <c r="D339" s="579">
        <v>3.8187000000000002</v>
      </c>
      <c r="E339" s="579">
        <v>3.0829</v>
      </c>
      <c r="F339" s="579">
        <v>0.4718</v>
      </c>
      <c r="G339" s="579">
        <v>0.4718</v>
      </c>
      <c r="H339" s="579">
        <v>6.1000000000000004E-3</v>
      </c>
      <c r="I339" s="579"/>
      <c r="J339" s="579"/>
      <c r="K339" s="579">
        <v>1.0999999999999999E-2</v>
      </c>
      <c r="L339" s="579">
        <v>1.1000000000000001E-3</v>
      </c>
    </row>
    <row r="340" spans="2:13" x14ac:dyDescent="0.25">
      <c r="B340" s="578">
        <v>2000</v>
      </c>
      <c r="C340" s="579">
        <v>1.1102000000000001</v>
      </c>
      <c r="D340" s="579">
        <v>3.8187000000000002</v>
      </c>
      <c r="E340" s="579">
        <v>3.0829</v>
      </c>
      <c r="F340" s="579">
        <v>0.4718</v>
      </c>
      <c r="G340" s="579">
        <v>0.4718</v>
      </c>
      <c r="H340" s="579">
        <v>6.1000000000000004E-3</v>
      </c>
      <c r="I340" s="579"/>
      <c r="J340" s="579"/>
      <c r="K340" s="579">
        <v>1.0999999999999999E-2</v>
      </c>
      <c r="L340" s="579">
        <v>1.1000000000000001E-3</v>
      </c>
    </row>
    <row r="341" spans="2:13" x14ac:dyDescent="0.25">
      <c r="B341" s="578">
        <v>2005</v>
      </c>
      <c r="C341" s="579">
        <v>1.1102000000000001</v>
      </c>
      <c r="D341" s="579">
        <v>3.8187000000000002</v>
      </c>
      <c r="E341" s="579">
        <v>3.0829</v>
      </c>
      <c r="F341" s="579">
        <v>0.4718</v>
      </c>
      <c r="G341" s="579">
        <v>0.4718</v>
      </c>
      <c r="H341" s="579">
        <v>6.1000000000000004E-3</v>
      </c>
      <c r="I341" s="579"/>
      <c r="J341" s="579"/>
      <c r="K341" s="579">
        <v>1.0999999999999999E-2</v>
      </c>
      <c r="L341" s="579">
        <v>1.1000000000000001E-3</v>
      </c>
    </row>
    <row r="342" spans="2:13" x14ac:dyDescent="0.25">
      <c r="B342" s="580">
        <v>2010</v>
      </c>
      <c r="C342" s="581">
        <v>1.1102000000000001</v>
      </c>
      <c r="D342" s="581">
        <v>3.8187000000000002</v>
      </c>
      <c r="E342" s="581">
        <v>3.0829</v>
      </c>
      <c r="F342" s="581">
        <v>0.4718</v>
      </c>
      <c r="G342" s="581">
        <v>0.4718</v>
      </c>
      <c r="H342" s="581">
        <v>6.1000000000000004E-3</v>
      </c>
      <c r="I342" s="581"/>
      <c r="J342" s="581"/>
      <c r="K342" s="581">
        <v>1.0999999999999999E-2</v>
      </c>
      <c r="L342" s="581">
        <v>1.1000000000000001E-3</v>
      </c>
    </row>
    <row r="343" spans="2:13" x14ac:dyDescent="0.25">
      <c r="B343" s="578">
        <v>2015</v>
      </c>
      <c r="C343" s="579">
        <v>1.071</v>
      </c>
      <c r="D343" s="579">
        <v>3.6839</v>
      </c>
      <c r="E343" s="579">
        <v>2.9741</v>
      </c>
      <c r="F343" s="579">
        <v>0.4551</v>
      </c>
      <c r="G343" s="579">
        <v>0.4551</v>
      </c>
      <c r="H343" s="579">
        <v>5.8999999999999999E-3</v>
      </c>
      <c r="I343" s="579"/>
      <c r="J343" s="579"/>
      <c r="K343" s="579">
        <v>1.06E-2</v>
      </c>
      <c r="L343" s="579">
        <v>1.1000000000000001E-3</v>
      </c>
    </row>
    <row r="344" spans="2:13" x14ac:dyDescent="0.25">
      <c r="B344" s="582">
        <v>2020</v>
      </c>
      <c r="C344" s="583">
        <v>1.0115000000000001</v>
      </c>
      <c r="D344" s="584">
        <v>3.4792999999999998</v>
      </c>
      <c r="E344" s="583">
        <v>2.8089</v>
      </c>
      <c r="F344" s="583">
        <v>0.4299</v>
      </c>
      <c r="G344" s="583">
        <v>0.4299</v>
      </c>
      <c r="H344" s="583">
        <v>5.5999999999999999E-3</v>
      </c>
      <c r="I344" s="583"/>
      <c r="J344" s="583"/>
      <c r="K344" s="583">
        <v>0.01</v>
      </c>
      <c r="L344" s="583">
        <v>1E-3</v>
      </c>
    </row>
    <row r="345" spans="2:13" x14ac:dyDescent="0.25">
      <c r="C345" s="572"/>
      <c r="D345" s="572"/>
      <c r="E345" s="572"/>
      <c r="F345" s="572"/>
      <c r="G345" s="572"/>
      <c r="H345" s="572"/>
      <c r="I345" s="397"/>
      <c r="J345" s="397"/>
      <c r="K345" s="572"/>
      <c r="L345" s="572"/>
    </row>
    <row r="346" spans="2:13" x14ac:dyDescent="0.25">
      <c r="B346" s="45" t="s">
        <v>991</v>
      </c>
      <c r="C346" s="572"/>
      <c r="D346" s="572"/>
      <c r="E346" s="397"/>
      <c r="F346" s="397"/>
      <c r="G346" s="397"/>
      <c r="H346" s="397"/>
      <c r="I346" s="397"/>
      <c r="J346" s="397"/>
      <c r="K346" s="572"/>
      <c r="L346" s="572"/>
    </row>
    <row r="347" spans="2:13" x14ac:dyDescent="0.25">
      <c r="B347" s="38"/>
      <c r="C347" s="397">
        <v>1.47E-2</v>
      </c>
      <c r="D347" s="397">
        <v>0.1221</v>
      </c>
      <c r="E347" s="397">
        <v>1.1359999999999999</v>
      </c>
      <c r="F347" s="397">
        <v>0.28799999999999998</v>
      </c>
      <c r="G347" s="397">
        <v>0.19939999999999999</v>
      </c>
      <c r="H347" s="397">
        <v>3.1909999999999998</v>
      </c>
      <c r="I347" s="397"/>
      <c r="J347" s="397"/>
      <c r="K347" s="572">
        <v>1.03E-2</v>
      </c>
      <c r="L347" s="572">
        <v>1.54E-2</v>
      </c>
    </row>
    <row r="348" spans="2:13" x14ac:dyDescent="0.25">
      <c r="C348" s="573">
        <v>1.47E-2</v>
      </c>
      <c r="D348" s="573">
        <v>0.1221</v>
      </c>
      <c r="E348" s="573">
        <v>1.1359999999999999</v>
      </c>
      <c r="F348" s="573">
        <v>0.28799999999999998</v>
      </c>
      <c r="G348" s="574">
        <v>0.19939999999999999</v>
      </c>
      <c r="H348" s="573">
        <v>3.1909999999999998</v>
      </c>
      <c r="I348" s="397"/>
      <c r="J348" s="397"/>
      <c r="K348" s="574">
        <v>1.03E-2</v>
      </c>
      <c r="L348" s="574">
        <v>1.54E-2</v>
      </c>
      <c r="M348" s="5" t="s">
        <v>1107</v>
      </c>
    </row>
    <row r="349" spans="2:13" x14ac:dyDescent="0.25">
      <c r="C349" s="575">
        <v>8.6E-3</v>
      </c>
      <c r="D349" s="575">
        <v>5.6000000000000001E-2</v>
      </c>
      <c r="E349" s="575">
        <v>0.3619</v>
      </c>
      <c r="F349" s="575">
        <v>6.1400000000000003E-2</v>
      </c>
      <c r="G349" s="575">
        <v>4.3200000000000002E-2</v>
      </c>
      <c r="H349" s="575">
        <v>2.3641000000000001</v>
      </c>
      <c r="I349" s="397"/>
      <c r="J349" s="397"/>
      <c r="K349" s="575">
        <v>0.01</v>
      </c>
      <c r="L349" s="575">
        <v>1.4999999999999999E-2</v>
      </c>
      <c r="M349" s="5" t="s">
        <v>1108</v>
      </c>
    </row>
    <row r="350" spans="2:13" x14ac:dyDescent="0.25">
      <c r="C350" s="397">
        <v>8.6E-3</v>
      </c>
      <c r="D350" s="397">
        <v>5.6000000000000001E-2</v>
      </c>
      <c r="E350" s="397">
        <v>0.3619</v>
      </c>
      <c r="F350" s="397">
        <v>6.1400000000000003E-2</v>
      </c>
      <c r="G350" s="397">
        <v>4.3200000000000002E-2</v>
      </c>
      <c r="H350" s="397">
        <v>2.3641000000000001</v>
      </c>
      <c r="I350" s="397"/>
      <c r="J350" s="397"/>
      <c r="K350" s="397">
        <v>0.01</v>
      </c>
      <c r="L350" s="397">
        <v>1.4999999999999999E-2</v>
      </c>
    </row>
    <row r="351" spans="2:13" x14ac:dyDescent="0.25">
      <c r="B351" s="576" t="s">
        <v>768</v>
      </c>
      <c r="C351" s="577" t="s">
        <v>66</v>
      </c>
      <c r="D351" s="577" t="s">
        <v>67</v>
      </c>
      <c r="E351" s="577" t="s">
        <v>68</v>
      </c>
      <c r="F351" s="577" t="s">
        <v>69</v>
      </c>
      <c r="G351" s="577" t="s">
        <v>70</v>
      </c>
      <c r="H351" s="577" t="s">
        <v>71</v>
      </c>
      <c r="I351" s="577" t="s">
        <v>72</v>
      </c>
      <c r="J351" s="577" t="s">
        <v>73</v>
      </c>
      <c r="K351" s="577" t="s">
        <v>74</v>
      </c>
      <c r="L351" s="577" t="s">
        <v>75</v>
      </c>
    </row>
    <row r="352" spans="2:13" x14ac:dyDescent="0.25">
      <c r="B352" s="578">
        <v>1990</v>
      </c>
      <c r="C352" s="579">
        <v>1.2200000000000001E-2</v>
      </c>
      <c r="D352" s="579">
        <v>0.15</v>
      </c>
      <c r="E352" s="579">
        <v>2.2541000000000002</v>
      </c>
      <c r="F352" s="579">
        <v>9.5200000000000007E-2</v>
      </c>
      <c r="G352" s="579">
        <v>4.7600000000000003E-2</v>
      </c>
      <c r="H352" s="579">
        <v>6.4</v>
      </c>
      <c r="I352" s="579"/>
      <c r="J352" s="579"/>
      <c r="K352" s="579">
        <v>1.279553115600468E-2</v>
      </c>
      <c r="L352" s="579">
        <v>1.1302719187804134E-2</v>
      </c>
    </row>
    <row r="353" spans="2:13" x14ac:dyDescent="0.25">
      <c r="B353" s="578">
        <v>1995</v>
      </c>
      <c r="C353" s="579">
        <v>1.18E-2</v>
      </c>
      <c r="D353" s="579">
        <v>0.15</v>
      </c>
      <c r="E353" s="579">
        <v>2.1857000000000002</v>
      </c>
      <c r="F353" s="579">
        <v>9.5200000000000007E-2</v>
      </c>
      <c r="G353" s="579">
        <v>4.7600000000000003E-2</v>
      </c>
      <c r="H353" s="579">
        <v>6.2060000000000004</v>
      </c>
      <c r="I353" s="579"/>
      <c r="J353" s="579"/>
      <c r="K353" s="579">
        <v>1.24077877876409E-2</v>
      </c>
      <c r="L353" s="579">
        <v>1.0960212545749463E-2</v>
      </c>
    </row>
    <row r="354" spans="2:13" x14ac:dyDescent="0.25">
      <c r="B354" s="578">
        <v>2000</v>
      </c>
      <c r="C354" s="579">
        <v>1.1599999999999999E-2</v>
      </c>
      <c r="D354" s="579">
        <v>0.15</v>
      </c>
      <c r="E354" s="579">
        <v>2.1530999999999998</v>
      </c>
      <c r="F354" s="579">
        <v>9.5200000000000007E-2</v>
      </c>
      <c r="G354" s="579">
        <v>4.7600000000000003E-2</v>
      </c>
      <c r="H354" s="579">
        <v>6.1134000000000004</v>
      </c>
      <c r="I354" s="579"/>
      <c r="J354" s="579"/>
      <c r="K354" s="579">
        <v>1.2222596925138798E-2</v>
      </c>
      <c r="L354" s="579">
        <v>1.0796627283872606E-2</v>
      </c>
    </row>
    <row r="355" spans="2:13" x14ac:dyDescent="0.25">
      <c r="B355" s="578">
        <v>2005</v>
      </c>
      <c r="C355" s="579">
        <v>1.14E-2</v>
      </c>
      <c r="D355" s="579">
        <v>0.15</v>
      </c>
      <c r="E355" s="579">
        <v>1.5826</v>
      </c>
      <c r="F355" s="579">
        <v>9.5200000000000007E-2</v>
      </c>
      <c r="G355" s="579">
        <v>4.7600000000000003E-2</v>
      </c>
      <c r="H355" s="579">
        <v>4.1589999999999998</v>
      </c>
      <c r="I355" s="579"/>
      <c r="J355" s="579"/>
      <c r="K355" s="579">
        <v>1.2042852852710284E-2</v>
      </c>
      <c r="L355" s="579">
        <v>1.063785335322742E-2</v>
      </c>
    </row>
    <row r="356" spans="2:13" x14ac:dyDescent="0.25">
      <c r="B356" s="580">
        <v>2010</v>
      </c>
      <c r="C356" s="581">
        <v>1.47E-2</v>
      </c>
      <c r="D356" s="581">
        <v>0.1221</v>
      </c>
      <c r="E356" s="581">
        <v>1.141</v>
      </c>
      <c r="F356" s="581">
        <v>0.28360000000000002</v>
      </c>
      <c r="G356" s="581">
        <v>0.19939999999999999</v>
      </c>
      <c r="H356" s="581">
        <v>3.1998000000000002</v>
      </c>
      <c r="I356" s="581"/>
      <c r="J356" s="581"/>
      <c r="K356" s="581">
        <v>1.04E-2</v>
      </c>
      <c r="L356" s="581">
        <v>1.5599999999999999E-2</v>
      </c>
    </row>
    <row r="357" spans="2:13" x14ac:dyDescent="0.25">
      <c r="B357" s="578">
        <v>2015</v>
      </c>
      <c r="C357" s="579">
        <v>8.6E-3</v>
      </c>
      <c r="D357" s="579">
        <v>5.6000000000000001E-2</v>
      </c>
      <c r="E357" s="579">
        <v>0.3619</v>
      </c>
      <c r="F357" s="579">
        <v>6.1400000000000003E-2</v>
      </c>
      <c r="G357" s="579">
        <v>4.3200000000000002E-2</v>
      </c>
      <c r="H357" s="579">
        <v>2.3641000000000001</v>
      </c>
      <c r="I357" s="579"/>
      <c r="J357" s="579"/>
      <c r="K357" s="579">
        <v>0.01</v>
      </c>
      <c r="L357" s="579">
        <v>1.4999999999999999E-2</v>
      </c>
    </row>
    <row r="358" spans="2:13" x14ac:dyDescent="0.25">
      <c r="B358" s="582">
        <v>2020</v>
      </c>
      <c r="C358" s="583">
        <v>2.9999999999999997E-4</v>
      </c>
      <c r="D358" s="583">
        <v>2.53E-2</v>
      </c>
      <c r="E358" s="583">
        <v>0.12839999999999999</v>
      </c>
      <c r="F358" s="583">
        <v>1.3100000000000001E-2</v>
      </c>
      <c r="G358" s="583">
        <v>9.1999999999999998E-3</v>
      </c>
      <c r="H358" s="583">
        <v>1.5572999999999999</v>
      </c>
      <c r="I358" s="583"/>
      <c r="J358" s="583"/>
      <c r="K358" s="583">
        <v>9.4999999999999998E-3</v>
      </c>
      <c r="L358" s="583">
        <v>1.4200000000000001E-2</v>
      </c>
    </row>
    <row r="359" spans="2:13" x14ac:dyDescent="0.25">
      <c r="C359" s="397"/>
      <c r="D359" s="397"/>
      <c r="E359" s="397"/>
      <c r="F359" s="397"/>
      <c r="G359" s="397"/>
      <c r="H359" s="397"/>
      <c r="I359" s="397"/>
      <c r="J359" s="397"/>
      <c r="K359" s="397"/>
      <c r="L359" s="572"/>
    </row>
    <row r="360" spans="2:13" x14ac:dyDescent="0.25">
      <c r="B360" s="45" t="s">
        <v>992</v>
      </c>
      <c r="C360" s="397"/>
      <c r="D360" s="397"/>
      <c r="E360" s="397"/>
      <c r="F360" s="397"/>
      <c r="G360" s="397"/>
      <c r="H360" s="397"/>
      <c r="I360" s="397"/>
      <c r="J360" s="397"/>
      <c r="K360" s="397"/>
      <c r="L360" s="572"/>
    </row>
    <row r="361" spans="2:13" x14ac:dyDescent="0.25">
      <c r="B361" s="38"/>
      <c r="C361" s="397"/>
      <c r="D361" s="397"/>
      <c r="E361" s="397"/>
      <c r="F361" s="397"/>
      <c r="G361" s="397"/>
      <c r="H361" s="397"/>
      <c r="I361" s="397"/>
      <c r="J361" s="397"/>
      <c r="K361" s="397"/>
      <c r="L361" s="572"/>
    </row>
    <row r="362" spans="2:13" x14ac:dyDescent="0.25">
      <c r="C362" s="397"/>
      <c r="D362" s="397"/>
      <c r="E362" s="397"/>
      <c r="F362" s="397"/>
      <c r="G362" s="397"/>
      <c r="H362" s="397"/>
      <c r="I362" s="397"/>
      <c r="J362" s="397"/>
      <c r="K362" s="572"/>
      <c r="L362" s="572"/>
      <c r="M362" s="5" t="s">
        <v>1107</v>
      </c>
    </row>
    <row r="363" spans="2:13" x14ac:dyDescent="0.25">
      <c r="C363" s="575">
        <v>8.9999999999999998E-4</v>
      </c>
      <c r="D363" s="575">
        <v>1.5100000000000001E-2</v>
      </c>
      <c r="E363" s="575">
        <v>0.10150000000000001</v>
      </c>
      <c r="F363" s="575">
        <v>1.6964999999999999</v>
      </c>
      <c r="G363" s="575">
        <v>0.4945</v>
      </c>
      <c r="H363" s="575">
        <v>3.5099999999999999E-2</v>
      </c>
      <c r="I363" s="397"/>
      <c r="J363" s="397"/>
      <c r="K363" s="575">
        <v>8.9999999999999993E-3</v>
      </c>
      <c r="L363" s="575">
        <v>1.35E-2</v>
      </c>
      <c r="M363" s="5" t="s">
        <v>1108</v>
      </c>
    </row>
    <row r="364" spans="2:13" x14ac:dyDescent="0.25">
      <c r="C364" s="397">
        <v>8.9999999999999998E-4</v>
      </c>
      <c r="D364" s="397">
        <v>1.5100000000000001E-2</v>
      </c>
      <c r="E364" s="397">
        <v>0.10150000000000001</v>
      </c>
      <c r="F364" s="397">
        <v>1.6964999999999999</v>
      </c>
      <c r="G364" s="397">
        <v>0.4945</v>
      </c>
      <c r="H364" s="397">
        <v>3.5099999999999999E-2</v>
      </c>
      <c r="I364" s="397"/>
      <c r="J364" s="397"/>
      <c r="K364" s="397">
        <v>8.9999999999999993E-3</v>
      </c>
      <c r="L364" s="397">
        <v>1.35E-2</v>
      </c>
    </row>
    <row r="365" spans="2:13" x14ac:dyDescent="0.25">
      <c r="B365" s="576" t="s">
        <v>768</v>
      </c>
      <c r="C365" s="577" t="s">
        <v>66</v>
      </c>
      <c r="D365" s="577" t="s">
        <v>67</v>
      </c>
      <c r="E365" s="577" t="s">
        <v>68</v>
      </c>
      <c r="F365" s="577" t="s">
        <v>69</v>
      </c>
      <c r="G365" s="577" t="s">
        <v>70</v>
      </c>
      <c r="H365" s="577" t="s">
        <v>71</v>
      </c>
      <c r="I365" s="577" t="s">
        <v>72</v>
      </c>
      <c r="J365" s="577" t="s">
        <v>73</v>
      </c>
      <c r="K365" s="577" t="s">
        <v>74</v>
      </c>
      <c r="L365" s="577" t="s">
        <v>75</v>
      </c>
    </row>
    <row r="366" spans="2:13" x14ac:dyDescent="0.25">
      <c r="B366" s="578">
        <v>1990</v>
      </c>
      <c r="C366" s="579">
        <v>1.26E-2</v>
      </c>
      <c r="D366" s="579">
        <v>0.105</v>
      </c>
      <c r="E366" s="579">
        <v>0.37590000000000001</v>
      </c>
      <c r="F366" s="579">
        <v>5.5599999999999997E-2</v>
      </c>
      <c r="G366" s="579">
        <v>2.7799999999999998E-2</v>
      </c>
      <c r="H366" s="579">
        <v>0.37590000000000001</v>
      </c>
      <c r="I366" s="579"/>
      <c r="J366" s="579"/>
      <c r="K366" s="579">
        <v>4.9985914534755468E-2</v>
      </c>
      <c r="L366" s="579">
        <v>4.9985914534755468E-2</v>
      </c>
    </row>
    <row r="367" spans="2:13" x14ac:dyDescent="0.25">
      <c r="B367" s="578">
        <v>1995</v>
      </c>
      <c r="C367" s="579">
        <v>1.26E-2</v>
      </c>
      <c r="D367" s="579">
        <v>0.105</v>
      </c>
      <c r="E367" s="579">
        <v>0.37590000000000001</v>
      </c>
      <c r="F367" s="579">
        <v>5.5599999999999997E-2</v>
      </c>
      <c r="G367" s="579">
        <v>2.7799999999999998E-2</v>
      </c>
      <c r="H367" s="579">
        <v>0.37590000000000001</v>
      </c>
      <c r="I367" s="579"/>
      <c r="J367" s="579"/>
      <c r="K367" s="579">
        <v>4.9985914534755468E-2</v>
      </c>
      <c r="L367" s="579">
        <v>4.9985914534755468E-2</v>
      </c>
    </row>
    <row r="368" spans="2:13" x14ac:dyDescent="0.25">
      <c r="B368" s="578">
        <v>2000</v>
      </c>
      <c r="C368" s="579">
        <v>1.17E-2</v>
      </c>
      <c r="D368" s="579">
        <v>9.7699999999999995E-2</v>
      </c>
      <c r="E368" s="579">
        <v>0.34970000000000001</v>
      </c>
      <c r="F368" s="579">
        <v>5.1799999999999999E-2</v>
      </c>
      <c r="G368" s="579">
        <v>2.5899999999999999E-2</v>
      </c>
      <c r="H368" s="579">
        <v>0.34970000000000001</v>
      </c>
      <c r="I368" s="579"/>
      <c r="J368" s="579"/>
      <c r="K368" s="579">
        <v>4.9985914534755468E-2</v>
      </c>
      <c r="L368" s="579">
        <v>4.9985914534755468E-2</v>
      </c>
    </row>
    <row r="369" spans="2:15" x14ac:dyDescent="0.25">
      <c r="B369" s="578">
        <v>2005</v>
      </c>
      <c r="C369" s="579">
        <v>1.12E-2</v>
      </c>
      <c r="D369" s="579">
        <v>9.3299999999999994E-2</v>
      </c>
      <c r="E369" s="579">
        <v>0.33410000000000001</v>
      </c>
      <c r="F369" s="579">
        <v>4.9500000000000002E-2</v>
      </c>
      <c r="G369" s="579">
        <v>2.4750000000000001E-2</v>
      </c>
      <c r="H369" s="579">
        <v>0.33410000000000001</v>
      </c>
      <c r="I369" s="579"/>
      <c r="J369" s="579"/>
      <c r="K369" s="579">
        <v>4.9985914534755468E-2</v>
      </c>
      <c r="L369" s="579">
        <v>4.9985914534755468E-2</v>
      </c>
    </row>
    <row r="370" spans="2:15" x14ac:dyDescent="0.25">
      <c r="B370" s="580">
        <v>2010</v>
      </c>
      <c r="C370" s="581">
        <v>1.1999999999999999E-3</v>
      </c>
      <c r="D370" s="581">
        <v>2.1909999999999999E-2</v>
      </c>
      <c r="E370" s="581">
        <v>0.1167</v>
      </c>
      <c r="F370" s="581">
        <v>2.4693000000000001</v>
      </c>
      <c r="G370" s="581">
        <v>0.7198</v>
      </c>
      <c r="H370" s="581">
        <v>4.0300000000000002E-2</v>
      </c>
      <c r="I370" s="581"/>
      <c r="J370" s="581"/>
      <c r="K370" s="581">
        <v>1.03E-2</v>
      </c>
      <c r="L370" s="581">
        <v>1.55E-2</v>
      </c>
    </row>
    <row r="371" spans="2:15" x14ac:dyDescent="0.25">
      <c r="B371" s="578">
        <v>2015</v>
      </c>
      <c r="C371" s="579">
        <v>8.9999999999999998E-4</v>
      </c>
      <c r="D371" s="579">
        <v>1.5100000000000001E-2</v>
      </c>
      <c r="E371" s="579">
        <v>0.10150000000000001</v>
      </c>
      <c r="F371" s="579">
        <v>1.6964999999999999</v>
      </c>
      <c r="G371" s="579">
        <v>0.4945</v>
      </c>
      <c r="H371" s="579">
        <v>3.5099999999999999E-2</v>
      </c>
      <c r="I371" s="579"/>
      <c r="J371" s="579"/>
      <c r="K371" s="579">
        <v>8.9999999999999993E-3</v>
      </c>
      <c r="L371" s="579">
        <v>1.35E-2</v>
      </c>
    </row>
    <row r="372" spans="2:15" x14ac:dyDescent="0.25">
      <c r="B372" s="582">
        <v>2020</v>
      </c>
      <c r="C372" s="583">
        <v>8.0000000000000004E-4</v>
      </c>
      <c r="D372" s="583">
        <v>1.34E-2</v>
      </c>
      <c r="E372" s="583">
        <v>9.0200000000000002E-2</v>
      </c>
      <c r="F372" s="583">
        <v>1.508</v>
      </c>
      <c r="G372" s="583">
        <v>0.43959999999999999</v>
      </c>
      <c r="H372" s="583">
        <v>3.1199999999999999E-2</v>
      </c>
      <c r="I372" s="583"/>
      <c r="J372" s="583"/>
      <c r="K372" s="583">
        <v>8.0000000000000002E-3</v>
      </c>
      <c r="L372" s="583">
        <v>1.2E-2</v>
      </c>
    </row>
    <row r="373" spans="2:15" x14ac:dyDescent="0.25">
      <c r="C373" s="397"/>
      <c r="D373" s="397"/>
      <c r="E373" s="397"/>
      <c r="F373" s="397"/>
      <c r="G373" s="397"/>
      <c r="H373" s="397"/>
      <c r="I373" s="397"/>
      <c r="J373" s="397"/>
      <c r="K373" s="397"/>
      <c r="L373" s="572"/>
    </row>
    <row r="374" spans="2:15" x14ac:dyDescent="0.25">
      <c r="B374" s="45" t="s">
        <v>993</v>
      </c>
      <c r="C374" s="397"/>
      <c r="D374" s="397"/>
      <c r="E374" s="397"/>
      <c r="F374" s="397"/>
      <c r="G374" s="397"/>
      <c r="H374" s="397"/>
      <c r="I374" s="397"/>
      <c r="J374" s="397"/>
      <c r="K374" s="397"/>
      <c r="L374" s="572"/>
    </row>
    <row r="375" spans="2:15" x14ac:dyDescent="0.25">
      <c r="B375" s="38"/>
      <c r="C375" s="397">
        <v>0.13200000000000001</v>
      </c>
      <c r="D375" s="397">
        <v>4.6470000000000002</v>
      </c>
      <c r="E375" s="397">
        <v>0.20100000000000001</v>
      </c>
      <c r="F375" s="397">
        <v>2.8140000000000001</v>
      </c>
      <c r="G375" s="397">
        <v>1.976</v>
      </c>
      <c r="H375" s="397"/>
      <c r="I375" s="397"/>
      <c r="J375" s="397"/>
      <c r="K375" s="572">
        <v>0.48199999999999998</v>
      </c>
      <c r="L375" s="572">
        <v>6.4299999999999996E-2</v>
      </c>
    </row>
    <row r="376" spans="2:15" x14ac:dyDescent="0.25">
      <c r="C376" s="574">
        <v>0.13200000000000001</v>
      </c>
      <c r="D376" s="574">
        <v>4.6470000000000002</v>
      </c>
      <c r="E376" s="574">
        <v>0.20100000000000001</v>
      </c>
      <c r="F376" s="574">
        <v>2.8140000000000001</v>
      </c>
      <c r="G376" s="574">
        <v>1.976</v>
      </c>
      <c r="H376" s="397"/>
      <c r="I376" s="397"/>
      <c r="J376" s="397"/>
      <c r="K376" s="574">
        <v>0.48199999999999998</v>
      </c>
      <c r="L376" s="574">
        <v>6.4299999999999996E-2</v>
      </c>
      <c r="M376" s="5" t="s">
        <v>1107</v>
      </c>
    </row>
    <row r="377" spans="2:15" x14ac:dyDescent="0.25">
      <c r="C377" s="575">
        <v>0.1343</v>
      </c>
      <c r="D377" s="575">
        <v>4.7329999999999997</v>
      </c>
      <c r="E377" s="575">
        <v>0.92249999999999999</v>
      </c>
      <c r="F377" s="575">
        <v>2.0937999999999999</v>
      </c>
      <c r="G377" s="575">
        <v>0.61029999999999995</v>
      </c>
      <c r="H377" s="397"/>
      <c r="I377" s="397"/>
      <c r="J377" s="397"/>
      <c r="K377" s="575">
        <v>0.49049999999999999</v>
      </c>
      <c r="L377" s="575">
        <v>6.54E-2</v>
      </c>
      <c r="M377" s="5" t="s">
        <v>1108</v>
      </c>
    </row>
    <row r="378" spans="2:15" x14ac:dyDescent="0.25">
      <c r="C378" s="397">
        <v>0.1343</v>
      </c>
      <c r="D378" s="397">
        <v>4.7329999999999997</v>
      </c>
      <c r="E378" s="397">
        <v>0.92249999999999999</v>
      </c>
      <c r="F378" s="397">
        <v>2.0937999999999999</v>
      </c>
      <c r="G378" s="397">
        <v>0.61029999999999995</v>
      </c>
      <c r="H378" s="397"/>
      <c r="I378" s="397"/>
      <c r="J378" s="397"/>
      <c r="K378" s="397">
        <v>0.49049999999999999</v>
      </c>
      <c r="L378" s="397">
        <v>6.54E-2</v>
      </c>
    </row>
    <row r="379" spans="2:15" x14ac:dyDescent="0.25">
      <c r="B379" s="576" t="s">
        <v>768</v>
      </c>
      <c r="C379" s="577" t="s">
        <v>66</v>
      </c>
      <c r="D379" s="577" t="s">
        <v>67</v>
      </c>
      <c r="E379" s="577" t="s">
        <v>68</v>
      </c>
      <c r="F379" s="577" t="s">
        <v>69</v>
      </c>
      <c r="G379" s="577" t="s">
        <v>70</v>
      </c>
      <c r="H379" s="577" t="s">
        <v>71</v>
      </c>
      <c r="I379" s="577" t="s">
        <v>72</v>
      </c>
      <c r="J379" s="577" t="s">
        <v>73</v>
      </c>
      <c r="K379" s="577" t="s">
        <v>74</v>
      </c>
      <c r="L379" s="577" t="s">
        <v>75</v>
      </c>
    </row>
    <row r="380" spans="2:15" x14ac:dyDescent="0.25">
      <c r="B380" s="578">
        <v>1990</v>
      </c>
      <c r="C380" s="579">
        <v>6.0744973333333341E-2</v>
      </c>
      <c r="D380" s="579">
        <v>0.87347199999999992</v>
      </c>
      <c r="E380" s="579">
        <v>1.2510666666666668</v>
      </c>
      <c r="F380" s="579">
        <v>0.14399777333333336</v>
      </c>
      <c r="G380" s="579">
        <v>7.1998886666666678E-2</v>
      </c>
      <c r="H380" s="579"/>
      <c r="I380" s="579"/>
      <c r="J380" s="579"/>
      <c r="K380" s="579">
        <v>6.2894956989899928E-2</v>
      </c>
      <c r="L380" s="579">
        <v>0.18044979835391217</v>
      </c>
      <c r="O380" s="465"/>
    </row>
    <row r="381" spans="2:15" x14ac:dyDescent="0.25">
      <c r="B381" s="578">
        <v>1995</v>
      </c>
      <c r="C381" s="579">
        <v>5.8785458064516127E-2</v>
      </c>
      <c r="D381" s="579">
        <v>0.84529548387096753</v>
      </c>
      <c r="E381" s="579">
        <v>1.2107096774193546</v>
      </c>
      <c r="F381" s="579">
        <v>0.13935268387096775</v>
      </c>
      <c r="G381" s="579">
        <v>6.9676341935483874E-2</v>
      </c>
      <c r="H381" s="579"/>
      <c r="I381" s="579"/>
      <c r="J381" s="579"/>
      <c r="K381" s="579">
        <v>6.2894956989899928E-2</v>
      </c>
      <c r="L381" s="579">
        <v>0.18044979835391217</v>
      </c>
      <c r="O381" s="465"/>
    </row>
    <row r="382" spans="2:15" x14ac:dyDescent="0.25">
      <c r="B382" s="578">
        <v>2000</v>
      </c>
      <c r="C382" s="579">
        <v>5.7852355555555554E-2</v>
      </c>
      <c r="D382" s="579">
        <v>0.83187809523809519</v>
      </c>
      <c r="E382" s="579">
        <v>1.1914920634920636</v>
      </c>
      <c r="F382" s="579">
        <v>0.13714073650793648</v>
      </c>
      <c r="G382" s="579">
        <v>6.8570368253968242E-2</v>
      </c>
      <c r="H382" s="579"/>
      <c r="I382" s="579"/>
      <c r="J382" s="579"/>
      <c r="K382" s="579">
        <v>6.2894956989899928E-2</v>
      </c>
      <c r="L382" s="579">
        <v>0.18044979835391217</v>
      </c>
      <c r="O382" s="465"/>
    </row>
    <row r="383" spans="2:15" x14ac:dyDescent="0.25">
      <c r="B383" s="578">
        <v>2005</v>
      </c>
      <c r="C383" s="579">
        <v>5.6948412500000004E-2</v>
      </c>
      <c r="D383" s="579">
        <v>0.81888000000000005</v>
      </c>
      <c r="E383" s="579">
        <v>1.1728749999999999</v>
      </c>
      <c r="F383" s="579">
        <v>0.13499791249999998</v>
      </c>
      <c r="G383" s="579">
        <v>6.7498956249999992E-2</v>
      </c>
      <c r="H383" s="579"/>
      <c r="I383" s="579"/>
      <c r="J383" s="579"/>
      <c r="K383" s="579">
        <v>6.2894956989899928E-2</v>
      </c>
      <c r="L383" s="579">
        <v>0.18044979835391217</v>
      </c>
      <c r="O383" s="465"/>
    </row>
    <row r="384" spans="2:15" x14ac:dyDescent="0.25">
      <c r="B384" s="580">
        <v>2010</v>
      </c>
      <c r="C384" s="581">
        <v>0.13489999999999999</v>
      </c>
      <c r="D384" s="581">
        <v>4.7545999999999999</v>
      </c>
      <c r="E384" s="581">
        <v>0.92669999999999997</v>
      </c>
      <c r="F384" s="581">
        <v>2.8140000000000001</v>
      </c>
      <c r="G384" s="581">
        <v>1.9762999999999999</v>
      </c>
      <c r="H384" s="581"/>
      <c r="I384" s="581"/>
      <c r="J384" s="581"/>
      <c r="K384" s="581">
        <v>0.49270000000000003</v>
      </c>
      <c r="L384" s="581">
        <v>6.5699999999999995E-2</v>
      </c>
      <c r="O384" s="465"/>
    </row>
    <row r="385" spans="2:15" x14ac:dyDescent="0.25">
      <c r="B385" s="578">
        <v>2015</v>
      </c>
      <c r="C385" s="579">
        <v>0.1343</v>
      </c>
      <c r="D385" s="579">
        <v>4.7329999999999997</v>
      </c>
      <c r="E385" s="579">
        <v>0.92249999999999999</v>
      </c>
      <c r="F385" s="579">
        <v>2.0937999999999999</v>
      </c>
      <c r="G385" s="579">
        <v>0.61029999999999995</v>
      </c>
      <c r="H385" s="579"/>
      <c r="I385" s="579"/>
      <c r="J385" s="579"/>
      <c r="K385" s="579">
        <v>0.49049999999999999</v>
      </c>
      <c r="L385" s="579">
        <v>6.54E-2</v>
      </c>
      <c r="O385" s="465"/>
    </row>
    <row r="386" spans="2:15" x14ac:dyDescent="0.25">
      <c r="B386" s="582">
        <v>2020</v>
      </c>
      <c r="C386" s="583">
        <v>0.1182</v>
      </c>
      <c r="D386" s="583">
        <v>4.165</v>
      </c>
      <c r="E386" s="583">
        <v>0.81179999999999997</v>
      </c>
      <c r="F386" s="583">
        <v>1.3772</v>
      </c>
      <c r="G386" s="583">
        <v>0.40139999999999998</v>
      </c>
      <c r="H386" s="583"/>
      <c r="I386" s="583"/>
      <c r="J386" s="583"/>
      <c r="K386" s="583">
        <v>8.9999999999999993E-3</v>
      </c>
      <c r="L386" s="583">
        <v>1.3599999999999999E-2</v>
      </c>
      <c r="O386" s="465"/>
    </row>
    <row r="387" spans="2:15" x14ac:dyDescent="0.25">
      <c r="C387" s="572"/>
      <c r="D387" s="572"/>
      <c r="E387" s="572"/>
      <c r="F387" s="572"/>
      <c r="G387" s="572"/>
      <c r="H387" s="572"/>
      <c r="I387" s="397"/>
      <c r="J387" s="397"/>
      <c r="K387" s="397"/>
      <c r="L387" s="572"/>
    </row>
    <row r="388" spans="2:15" x14ac:dyDescent="0.25">
      <c r="B388" s="45" t="s">
        <v>998</v>
      </c>
      <c r="C388" s="572"/>
      <c r="D388" s="572"/>
      <c r="E388" s="572"/>
      <c r="F388" s="572"/>
      <c r="G388" s="572"/>
      <c r="H388" s="572"/>
      <c r="I388" s="397"/>
      <c r="J388" s="397"/>
      <c r="K388" s="397"/>
      <c r="L388" s="572"/>
    </row>
    <row r="389" spans="2:15" x14ac:dyDescent="0.25">
      <c r="B389" s="38"/>
      <c r="C389" s="397"/>
      <c r="D389" s="397"/>
      <c r="E389" s="397">
        <v>7.8200000000000006E-2</v>
      </c>
      <c r="F389" s="397"/>
      <c r="G389" s="397"/>
      <c r="H389" s="397"/>
      <c r="I389" s="397"/>
      <c r="J389" s="397"/>
      <c r="K389" s="397"/>
      <c r="L389" s="572"/>
    </row>
    <row r="390" spans="2:15" x14ac:dyDescent="0.25">
      <c r="C390" s="397"/>
      <c r="D390" s="397"/>
      <c r="E390" s="573">
        <v>7.8200000000000006E-2</v>
      </c>
      <c r="F390" s="397"/>
      <c r="G390" s="397"/>
      <c r="H390" s="397"/>
      <c r="I390" s="397"/>
      <c r="J390" s="397"/>
      <c r="K390" s="397"/>
      <c r="L390" s="572"/>
      <c r="M390" s="5" t="s">
        <v>1107</v>
      </c>
    </row>
    <row r="391" spans="2:15" x14ac:dyDescent="0.25">
      <c r="C391" s="575">
        <v>7.0000000000000007E-2</v>
      </c>
      <c r="D391" s="575">
        <v>7.0999999999999994E-2</v>
      </c>
      <c r="E391" s="575">
        <v>7.8E-2</v>
      </c>
      <c r="F391" s="575">
        <v>2.4E-2</v>
      </c>
      <c r="G391" s="575">
        <v>1.2E-2</v>
      </c>
      <c r="H391" s="397"/>
      <c r="I391" s="397"/>
      <c r="J391" s="397"/>
      <c r="K391" s="575">
        <v>3.04236075265867E-2</v>
      </c>
      <c r="L391" s="575">
        <v>8.7287343019349206E-2</v>
      </c>
      <c r="M391" s="5" t="s">
        <v>1108</v>
      </c>
    </row>
    <row r="392" spans="2:15" x14ac:dyDescent="0.25">
      <c r="C392" s="397">
        <v>7.0000000000000007E-2</v>
      </c>
      <c r="D392" s="397">
        <v>7.0999999999999994E-2</v>
      </c>
      <c r="E392" s="397">
        <v>7.8E-2</v>
      </c>
      <c r="F392" s="397">
        <v>2.4E-2</v>
      </c>
      <c r="G392" s="397">
        <v>1.2E-2</v>
      </c>
      <c r="H392" s="397"/>
      <c r="I392" s="397"/>
      <c r="J392" s="397"/>
      <c r="K392" s="397">
        <v>3.04236075265867E-2</v>
      </c>
      <c r="L392" s="397">
        <v>8.7287343019349206E-2</v>
      </c>
    </row>
    <row r="393" spans="2:15" x14ac:dyDescent="0.25">
      <c r="B393" s="576" t="s">
        <v>768</v>
      </c>
      <c r="C393" s="577" t="s">
        <v>66</v>
      </c>
      <c r="D393" s="577" t="s">
        <v>67</v>
      </c>
      <c r="E393" s="577" t="s">
        <v>68</v>
      </c>
      <c r="F393" s="577" t="s">
        <v>69</v>
      </c>
      <c r="G393" s="577" t="s">
        <v>70</v>
      </c>
      <c r="H393" s="577" t="s">
        <v>71</v>
      </c>
      <c r="I393" s="577" t="s">
        <v>72</v>
      </c>
      <c r="J393" s="577" t="s">
        <v>73</v>
      </c>
      <c r="K393" s="577" t="s">
        <v>74</v>
      </c>
      <c r="L393" s="577" t="s">
        <v>75</v>
      </c>
    </row>
    <row r="394" spans="2:15" x14ac:dyDescent="0.25">
      <c r="B394" s="578">
        <v>1990</v>
      </c>
      <c r="C394" s="579">
        <v>1.26E-2</v>
      </c>
      <c r="D394" s="579">
        <v>0.105</v>
      </c>
      <c r="E394" s="579">
        <v>7.8200000000000006E-2</v>
      </c>
      <c r="F394" s="579">
        <v>5.5599999999999997E-2</v>
      </c>
      <c r="G394" s="579">
        <v>2.7799999999999998E-2</v>
      </c>
      <c r="H394" s="579"/>
      <c r="I394" s="579"/>
      <c r="J394" s="579"/>
      <c r="K394" s="579">
        <v>3.7592389170607823E-2</v>
      </c>
      <c r="L394" s="579">
        <v>0.10785505188969462</v>
      </c>
    </row>
    <row r="395" spans="2:15" x14ac:dyDescent="0.25">
      <c r="B395" s="578">
        <v>1995</v>
      </c>
      <c r="C395" s="579">
        <v>1.26E-2</v>
      </c>
      <c r="D395" s="579">
        <v>0.105</v>
      </c>
      <c r="E395" s="579">
        <v>7.8200000000000006E-2</v>
      </c>
      <c r="F395" s="579">
        <v>5.5599999999999997E-2</v>
      </c>
      <c r="G395" s="579">
        <v>2.7799999999999998E-2</v>
      </c>
      <c r="H395" s="579"/>
      <c r="I395" s="579"/>
      <c r="J395" s="579"/>
      <c r="K395" s="579">
        <v>3.7592389170607823E-2</v>
      </c>
      <c r="L395" s="579">
        <v>0.10785505188969462</v>
      </c>
    </row>
    <row r="396" spans="2:15" x14ac:dyDescent="0.25">
      <c r="B396" s="578">
        <v>2000</v>
      </c>
      <c r="C396" s="579">
        <v>1.17E-2</v>
      </c>
      <c r="D396" s="579">
        <v>9.7699999999999995E-2</v>
      </c>
      <c r="E396" s="579">
        <v>7.8200000000000006E-2</v>
      </c>
      <c r="F396" s="579">
        <v>5.1799999999999999E-2</v>
      </c>
      <c r="G396" s="579">
        <v>2.5899999999999999E-2</v>
      </c>
      <c r="H396" s="579"/>
      <c r="I396" s="579"/>
      <c r="J396" s="579"/>
      <c r="K396" s="579">
        <v>3.7592389170607823E-2</v>
      </c>
      <c r="L396" s="579">
        <v>0.10785505188969462</v>
      </c>
    </row>
    <row r="397" spans="2:15" x14ac:dyDescent="0.25">
      <c r="B397" s="578">
        <v>2005</v>
      </c>
      <c r="C397" s="579">
        <v>1.12E-2</v>
      </c>
      <c r="D397" s="579">
        <v>9.3299999999999994E-2</v>
      </c>
      <c r="E397" s="579">
        <v>7.8200000000000006E-2</v>
      </c>
      <c r="F397" s="579">
        <v>4.9500000000000002E-2</v>
      </c>
      <c r="G397" s="579">
        <v>2.4750000000000001E-2</v>
      </c>
      <c r="H397" s="579"/>
      <c r="I397" s="579"/>
      <c r="J397" s="579"/>
      <c r="K397" s="579">
        <v>3.7592389170607823E-2</v>
      </c>
      <c r="L397" s="579">
        <v>0.10785505188969462</v>
      </c>
    </row>
    <row r="398" spans="2:15" x14ac:dyDescent="0.25">
      <c r="B398" s="580">
        <v>2010</v>
      </c>
      <c r="C398" s="581">
        <v>7.0000000000000007E-2</v>
      </c>
      <c r="D398" s="581">
        <v>7.0999999999999994E-2</v>
      </c>
      <c r="E398" s="581">
        <v>7.8E-2</v>
      </c>
      <c r="F398" s="581">
        <v>2.4E-2</v>
      </c>
      <c r="G398" s="581">
        <v>1.2E-2</v>
      </c>
      <c r="H398" s="581"/>
      <c r="I398" s="581"/>
      <c r="J398" s="581"/>
      <c r="K398" s="581">
        <v>3.2705378091080699E-2</v>
      </c>
      <c r="L398" s="581">
        <v>9.3833893745800395E-2</v>
      </c>
    </row>
    <row r="399" spans="2:15" x14ac:dyDescent="0.25">
      <c r="B399" s="578">
        <v>2015</v>
      </c>
      <c r="C399" s="579">
        <v>7.0000000000000007E-2</v>
      </c>
      <c r="D399" s="579">
        <v>7.0999999999999994E-2</v>
      </c>
      <c r="E399" s="579">
        <v>7.8E-2</v>
      </c>
      <c r="F399" s="579">
        <v>2.4E-2</v>
      </c>
      <c r="G399" s="579">
        <v>1.2E-2</v>
      </c>
      <c r="H399" s="579"/>
      <c r="I399" s="579"/>
      <c r="J399" s="579"/>
      <c r="K399" s="579">
        <v>3.04236075265867E-2</v>
      </c>
      <c r="L399" s="579">
        <v>8.7287343019349206E-2</v>
      </c>
    </row>
    <row r="400" spans="2:15" x14ac:dyDescent="0.25">
      <c r="B400" s="582">
        <v>2020</v>
      </c>
      <c r="C400" s="583">
        <v>6.6074766355140202E-2</v>
      </c>
      <c r="D400" s="583">
        <v>6.6711409395973156E-2</v>
      </c>
      <c r="E400" s="583">
        <v>7.8E-2</v>
      </c>
      <c r="F400" s="583">
        <v>2.2531645569620253E-2</v>
      </c>
      <c r="G400" s="583">
        <v>1.1265822784810127E-2</v>
      </c>
      <c r="H400" s="583"/>
      <c r="I400" s="583"/>
      <c r="J400" s="583"/>
      <c r="K400" s="583">
        <v>2.9071447192071734E-2</v>
      </c>
      <c r="L400" s="583">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85"/>
      <c r="L402" s="585"/>
    </row>
    <row r="403" spans="2:36" x14ac:dyDescent="0.25">
      <c r="B403" s="38"/>
      <c r="C403" s="38"/>
      <c r="D403" s="38"/>
      <c r="E403" s="38"/>
      <c r="F403" s="38"/>
      <c r="G403" s="38"/>
      <c r="H403" s="38"/>
      <c r="I403" s="38"/>
      <c r="J403" s="38"/>
      <c r="K403" s="585"/>
      <c r="L403" s="585"/>
    </row>
    <row r="404" spans="2:36" ht="44.25" hidden="1" x14ac:dyDescent="0.25">
      <c r="B404" s="267" t="s">
        <v>1109</v>
      </c>
      <c r="C404" s="586" t="s">
        <v>1110</v>
      </c>
      <c r="D404" s="38"/>
      <c r="E404" s="38"/>
      <c r="F404" s="38"/>
      <c r="G404" s="38"/>
      <c r="H404" s="38"/>
      <c r="I404" s="38"/>
      <c r="J404" s="38"/>
      <c r="K404" s="585"/>
      <c r="L404" s="585"/>
      <c r="V404" s="45" t="s">
        <v>1111</v>
      </c>
    </row>
    <row r="405" spans="2:36" hidden="1" x14ac:dyDescent="0.25">
      <c r="B405" s="477"/>
      <c r="C405" s="478"/>
      <c r="D405" s="38"/>
      <c r="E405" s="38"/>
      <c r="F405" s="38"/>
      <c r="G405" s="38"/>
      <c r="H405" s="38"/>
      <c r="I405" s="38"/>
      <c r="J405" s="38"/>
      <c r="K405" s="585"/>
      <c r="L405" s="585"/>
      <c r="V405" s="69"/>
      <c r="W405" s="587" t="s">
        <v>1112</v>
      </c>
      <c r="X405" s="224" t="s">
        <v>116</v>
      </c>
      <c r="Y405" s="53"/>
      <c r="Z405" s="53"/>
      <c r="AA405" s="228" t="s">
        <v>22</v>
      </c>
      <c r="AB405" s="70"/>
      <c r="AC405" s="224" t="s">
        <v>1113</v>
      </c>
      <c r="AD405" s="53"/>
      <c r="AE405" s="228" t="s">
        <v>1114</v>
      </c>
      <c r="AF405" s="70"/>
      <c r="AG405" s="228" t="s">
        <v>1115</v>
      </c>
      <c r="AH405" s="70"/>
      <c r="AI405" s="224" t="s">
        <v>1116</v>
      </c>
      <c r="AJ405" s="70"/>
    </row>
    <row r="406" spans="2:36" hidden="1" x14ac:dyDescent="0.25">
      <c r="B406" s="81">
        <v>0.25</v>
      </c>
      <c r="C406" s="481">
        <v>0.8</v>
      </c>
      <c r="D406" s="38"/>
      <c r="E406" s="38"/>
      <c r="F406" s="38"/>
      <c r="G406" s="38"/>
      <c r="H406" s="38"/>
      <c r="I406" s="38"/>
      <c r="J406" s="38"/>
      <c r="K406" s="585"/>
      <c r="L406" s="585"/>
      <c r="V406" s="479"/>
      <c r="W406" s="588" t="s">
        <v>63</v>
      </c>
      <c r="X406" s="230" t="s">
        <v>63</v>
      </c>
      <c r="Y406" s="230" t="s">
        <v>1117</v>
      </c>
      <c r="Z406" s="359" t="s">
        <v>1118</v>
      </c>
      <c r="AA406" s="479" t="s">
        <v>63</v>
      </c>
      <c r="AB406" s="250" t="s">
        <v>129</v>
      </c>
      <c r="AC406" s="359" t="s">
        <v>63</v>
      </c>
      <c r="AD406" s="358" t="s">
        <v>129</v>
      </c>
      <c r="AE406" s="479" t="s">
        <v>63</v>
      </c>
      <c r="AF406" s="250" t="s">
        <v>129</v>
      </c>
      <c r="AG406" s="479" t="s">
        <v>63</v>
      </c>
      <c r="AH406" s="250" t="s">
        <v>129</v>
      </c>
      <c r="AI406" s="359" t="s">
        <v>63</v>
      </c>
      <c r="AJ406" s="250" t="s">
        <v>129</v>
      </c>
    </row>
    <row r="407" spans="2:36" hidden="1" x14ac:dyDescent="0.25">
      <c r="B407" s="75"/>
      <c r="C407" s="76"/>
      <c r="D407" s="38"/>
      <c r="E407" s="38"/>
      <c r="F407" s="38"/>
      <c r="G407" s="38"/>
      <c r="H407" s="38"/>
      <c r="I407" s="38"/>
      <c r="J407" s="38"/>
      <c r="K407" s="585"/>
      <c r="L407" s="585"/>
      <c r="V407" s="225" t="s">
        <v>1119</v>
      </c>
      <c r="W407" s="354">
        <v>9695.8404939832199</v>
      </c>
      <c r="X407" s="272">
        <v>13577.014419777419</v>
      </c>
      <c r="Y407" s="272">
        <v>13582.812164375891</v>
      </c>
      <c r="Z407" s="272">
        <v>8390.3891183202013</v>
      </c>
      <c r="AA407" s="499">
        <v>7098.3657517142847</v>
      </c>
      <c r="AB407" s="500">
        <v>6387.2326957126761</v>
      </c>
      <c r="AC407" s="272">
        <v>11257.569283549179</v>
      </c>
      <c r="AD407" s="272">
        <v>6164.4383197813595</v>
      </c>
      <c r="AE407" s="499">
        <v>13887.088586786256</v>
      </c>
      <c r="AF407" s="500">
        <v>7604.9649657334012</v>
      </c>
      <c r="AG407" s="499">
        <v>14321.012584655249</v>
      </c>
      <c r="AH407" s="500">
        <v>7841.2473640358085</v>
      </c>
      <c r="AI407" s="272">
        <v>12206.237217700216</v>
      </c>
      <c r="AJ407" s="500">
        <v>6681.3355502098857</v>
      </c>
    </row>
    <row r="408" spans="2:36" hidden="1" x14ac:dyDescent="0.25">
      <c r="B408" s="72">
        <v>0.25</v>
      </c>
      <c r="C408" s="76">
        <v>0.8</v>
      </c>
      <c r="D408" s="38"/>
      <c r="E408" s="38"/>
      <c r="F408" s="38"/>
      <c r="G408" s="38"/>
      <c r="H408" s="38"/>
      <c r="I408" s="38"/>
      <c r="J408" s="38"/>
      <c r="K408" s="585"/>
      <c r="L408" s="585"/>
      <c r="V408" s="225" t="s">
        <v>161</v>
      </c>
      <c r="W408" s="354">
        <v>9656.8390670796416</v>
      </c>
      <c r="X408" s="272">
        <v>13570.244049063447</v>
      </c>
      <c r="Y408" s="272">
        <v>13576.038902534385</v>
      </c>
      <c r="Z408" s="272">
        <v>8386.2051318406156</v>
      </c>
      <c r="AA408" s="499">
        <v>7093.5405370222679</v>
      </c>
      <c r="AB408" s="500">
        <v>6382.8908837910749</v>
      </c>
      <c r="AC408" s="272">
        <v>403.17157494621466</v>
      </c>
      <c r="AD408" s="272">
        <v>220.76935468448636</v>
      </c>
      <c r="AE408" s="499">
        <v>485.53737907578181</v>
      </c>
      <c r="AF408" s="500">
        <v>265.89408819201998</v>
      </c>
      <c r="AG408" s="499">
        <v>387.87019415543091</v>
      </c>
      <c r="AH408" s="500">
        <v>212.37228300239951</v>
      </c>
      <c r="AI408" s="272">
        <v>401.77604790187848</v>
      </c>
      <c r="AJ408" s="500">
        <v>219.92040169242421</v>
      </c>
    </row>
    <row r="409" spans="2:36" hidden="1" x14ac:dyDescent="0.25">
      <c r="B409" s="72">
        <v>0.25</v>
      </c>
      <c r="C409" s="76">
        <v>0.8</v>
      </c>
      <c r="D409" s="38"/>
      <c r="E409" s="77" t="s">
        <v>1120</v>
      </c>
      <c r="F409" s="38"/>
      <c r="G409" s="38"/>
      <c r="H409" s="38"/>
      <c r="I409" s="38"/>
      <c r="J409" s="38"/>
      <c r="K409" s="585"/>
      <c r="L409" s="585"/>
      <c r="V409" s="226" t="s">
        <v>22</v>
      </c>
      <c r="W409" s="354">
        <v>107.21254385220247</v>
      </c>
      <c r="X409" s="272">
        <v>19.111062247076859</v>
      </c>
      <c r="Y409" s="272">
        <v>19.119223176607338</v>
      </c>
      <c r="Z409" s="272">
        <v>11.8103467934626</v>
      </c>
      <c r="AA409" s="499">
        <v>6961.2629989864481</v>
      </c>
      <c r="AB409" s="500">
        <v>6263.8652593863699</v>
      </c>
      <c r="AC409" s="272">
        <v>8.9974966617167134</v>
      </c>
      <c r="AD409" s="272">
        <v>4.9268640331303422</v>
      </c>
      <c r="AE409" s="499">
        <v>23.839437190345301</v>
      </c>
      <c r="AF409" s="500">
        <v>13.055154325715574</v>
      </c>
      <c r="AG409" s="499">
        <v>18.54870900356924</v>
      </c>
      <c r="AH409" s="500">
        <v>10.156056683893059</v>
      </c>
      <c r="AI409" s="272">
        <v>5.0452569826287013</v>
      </c>
      <c r="AJ409" s="500">
        <v>2.7616254081233507</v>
      </c>
    </row>
    <row r="410" spans="2:36" hidden="1" x14ac:dyDescent="0.25">
      <c r="B410" s="72">
        <v>0.25</v>
      </c>
      <c r="C410" s="76">
        <v>0.8</v>
      </c>
      <c r="D410" s="38"/>
      <c r="E410" s="149"/>
      <c r="F410" s="589" t="s">
        <v>1112</v>
      </c>
      <c r="G410" s="434" t="s">
        <v>116</v>
      </c>
      <c r="H410" s="248"/>
      <c r="I410" s="248"/>
      <c r="J410" s="590" t="s">
        <v>22</v>
      </c>
      <c r="K410" s="585"/>
      <c r="L410" s="585"/>
      <c r="M410" s="70"/>
      <c r="N410" s="224" t="s">
        <v>1113</v>
      </c>
      <c r="O410" s="70"/>
      <c r="P410" s="228" t="s">
        <v>1115</v>
      </c>
      <c r="Q410" s="70"/>
      <c r="R410" s="224" t="s">
        <v>1116</v>
      </c>
      <c r="S410" s="70"/>
      <c r="V410" s="226" t="s">
        <v>116</v>
      </c>
      <c r="W410" s="354">
        <v>749.32132431249738</v>
      </c>
      <c r="X410" s="272">
        <v>13501.312028802789</v>
      </c>
      <c r="Y410" s="272">
        <v>13507.077446476153</v>
      </c>
      <c r="Z410" s="272">
        <v>8343.6061881541191</v>
      </c>
      <c r="AA410" s="499">
        <v>23.229731385636825</v>
      </c>
      <c r="AB410" s="500">
        <v>20.902515453381653</v>
      </c>
      <c r="AC410" s="272">
        <v>98.978068660623592</v>
      </c>
      <c r="AD410" s="272">
        <v>54.198573768594031</v>
      </c>
      <c r="AE410" s="499">
        <v>256.02946588030636</v>
      </c>
      <c r="AF410" s="500">
        <v>140.20902265056844</v>
      </c>
      <c r="AG410" s="499">
        <v>221.04844361755028</v>
      </c>
      <c r="AH410" s="500">
        <v>121.03163205774526</v>
      </c>
      <c r="AI410" s="272">
        <v>45.467240214492563</v>
      </c>
      <c r="AJ410" s="500">
        <v>24.887431154828704</v>
      </c>
    </row>
    <row r="411" spans="2:36" hidden="1" x14ac:dyDescent="0.25">
      <c r="B411" s="477"/>
      <c r="C411" s="478"/>
      <c r="D411" s="38"/>
      <c r="E411" s="143"/>
      <c r="F411" s="591" t="s">
        <v>63</v>
      </c>
      <c r="G411" s="298" t="s">
        <v>63</v>
      </c>
      <c r="H411" s="298" t="s">
        <v>1117</v>
      </c>
      <c r="I411" s="38" t="s">
        <v>1118</v>
      </c>
      <c r="J411" s="143" t="s">
        <v>63</v>
      </c>
      <c r="K411" s="585"/>
      <c r="L411" s="585"/>
      <c r="M411" s="191" t="s">
        <v>129</v>
      </c>
      <c r="N411" s="5" t="s">
        <v>63</v>
      </c>
      <c r="O411" s="191" t="s">
        <v>129</v>
      </c>
      <c r="P411" s="78" t="s">
        <v>63</v>
      </c>
      <c r="Q411" s="191" t="s">
        <v>129</v>
      </c>
      <c r="R411" s="5" t="s">
        <v>63</v>
      </c>
      <c r="S411" s="191" t="s">
        <v>129</v>
      </c>
      <c r="V411" s="226" t="s">
        <v>162</v>
      </c>
      <c r="W411" s="354">
        <v>8800.3051989149426</v>
      </c>
      <c r="X411" s="272">
        <v>49.820958013580707</v>
      </c>
      <c r="Y411" s="272">
        <v>49.842232881624838</v>
      </c>
      <c r="Z411" s="272">
        <v>30.788596893033873</v>
      </c>
      <c r="AA411" s="499">
        <v>109.04780665018299</v>
      </c>
      <c r="AB411" s="500">
        <v>98.12310895132336</v>
      </c>
      <c r="AC411" s="272">
        <v>295.19600962387437</v>
      </c>
      <c r="AD411" s="272">
        <v>161.643916882762</v>
      </c>
      <c r="AE411" s="499">
        <v>205.6684760051302</v>
      </c>
      <c r="AF411" s="500">
        <v>112.62991121573596</v>
      </c>
      <c r="AG411" s="499">
        <v>148.2730415343114</v>
      </c>
      <c r="AH411" s="500">
        <v>81.184594260761187</v>
      </c>
      <c r="AI411" s="272">
        <v>351.26355070475722</v>
      </c>
      <c r="AJ411" s="500">
        <v>192.27134512947217</v>
      </c>
    </row>
    <row r="412" spans="2:36" hidden="1" x14ac:dyDescent="0.25">
      <c r="B412" s="72">
        <v>0.25</v>
      </c>
      <c r="C412" s="76">
        <v>0.8</v>
      </c>
      <c r="D412" s="38"/>
      <c r="E412" s="149" t="s">
        <v>66</v>
      </c>
      <c r="F412" s="21">
        <v>2.151867000619097</v>
      </c>
      <c r="G412" s="97">
        <v>3.7864782172222213</v>
      </c>
      <c r="H412" s="97">
        <v>1.3202851678472223</v>
      </c>
      <c r="I412" s="97">
        <v>0.34252681241319438</v>
      </c>
      <c r="J412" s="96">
        <v>1.1341850387499999</v>
      </c>
      <c r="K412" s="585"/>
      <c r="L412" s="585"/>
      <c r="M412" s="25">
        <v>0.13188198124999997</v>
      </c>
      <c r="N412" s="507">
        <v>10.823847272256945</v>
      </c>
      <c r="O412" s="25">
        <v>5.6416180868055568</v>
      </c>
      <c r="P412" s="506">
        <v>10.823847272256945</v>
      </c>
      <c r="Q412" s="25">
        <v>5.6416180868055568</v>
      </c>
      <c r="R412" s="507">
        <v>10.823847272256945</v>
      </c>
      <c r="S412" s="25">
        <v>5.6416180868055568</v>
      </c>
      <c r="V412" s="69" t="s">
        <v>66</v>
      </c>
      <c r="W412" s="592">
        <v>5.37838060374356E-2</v>
      </c>
      <c r="X412" s="593">
        <v>0.11923272946736829</v>
      </c>
      <c r="Y412" s="593">
        <v>0.11097179404621038</v>
      </c>
      <c r="Z412" s="593">
        <v>6.6954455399099028E-2</v>
      </c>
      <c r="AA412" s="594">
        <v>5.4367649936052788E-2</v>
      </c>
      <c r="AB412" s="595">
        <v>4.7143849890486214E-2</v>
      </c>
      <c r="AC412" s="593">
        <v>3.8113630981417693E-2</v>
      </c>
      <c r="AD412" s="593">
        <v>-1.4828597829677288E-2</v>
      </c>
      <c r="AE412" s="594">
        <v>5.0899856993366049E-2</v>
      </c>
      <c r="AF412" s="595">
        <v>-7.1336308821416906E-3</v>
      </c>
      <c r="AG412" s="594">
        <v>4.7656927828457187E-2</v>
      </c>
      <c r="AH412" s="595">
        <v>-1.0302204347732361E-2</v>
      </c>
      <c r="AI412" s="593">
        <v>3.4199716678961989E-2</v>
      </c>
      <c r="AJ412" s="595">
        <v>-2.0094200252666502E-2</v>
      </c>
    </row>
    <row r="413" spans="2:36" hidden="1" x14ac:dyDescent="0.25">
      <c r="B413" s="81">
        <v>0.25</v>
      </c>
      <c r="C413" s="481">
        <v>0.8</v>
      </c>
      <c r="D413" s="38"/>
      <c r="E413" s="143" t="s">
        <v>67</v>
      </c>
      <c r="F413" s="30">
        <v>16.204496561887321</v>
      </c>
      <c r="G413" s="42">
        <v>57.046283667361116</v>
      </c>
      <c r="H413" s="42">
        <v>51.603221230104168</v>
      </c>
      <c r="I413" s="42">
        <v>18.174069693923613</v>
      </c>
      <c r="J413" s="102">
        <v>7.3853909500000006</v>
      </c>
      <c r="K413" s="585"/>
      <c r="L413" s="585"/>
      <c r="M413" s="33">
        <v>2.2126865743055557</v>
      </c>
      <c r="N413" s="41">
        <v>381.45397721215278</v>
      </c>
      <c r="O413" s="33">
        <v>5.722212630902777</v>
      </c>
      <c r="P413" s="496">
        <v>381.45397721215278</v>
      </c>
      <c r="Q413" s="33">
        <v>5.722212630902777</v>
      </c>
      <c r="R413" s="41">
        <v>381.45397721215278</v>
      </c>
      <c r="S413" s="33">
        <v>5.722212630902777</v>
      </c>
      <c r="V413" s="78" t="s">
        <v>67</v>
      </c>
      <c r="W413" s="567">
        <v>0.14377706539785101</v>
      </c>
      <c r="X413" s="465">
        <v>0.47974244293995122</v>
      </c>
      <c r="Y413" s="465">
        <v>0.46160246290347884</v>
      </c>
      <c r="Z413" s="465">
        <v>0.23891473109856992</v>
      </c>
      <c r="AA413" s="462">
        <v>3.5199832435512259E-2</v>
      </c>
      <c r="AB413" s="466">
        <v>2.2808402061883035E-2</v>
      </c>
      <c r="AC413" s="465">
        <v>0.79994061439193909</v>
      </c>
      <c r="AD413" s="465">
        <v>1.4389720318083681E-2</v>
      </c>
      <c r="AE413" s="462">
        <v>0.7735660414901816</v>
      </c>
      <c r="AF413" s="466">
        <v>8.1848424287517887E-3</v>
      </c>
      <c r="AG413" s="462">
        <v>0.78806733087917136</v>
      </c>
      <c r="AH413" s="466">
        <v>-4.2153365836221585E-4</v>
      </c>
      <c r="AI413" s="465">
        <v>0.841658088570166</v>
      </c>
      <c r="AJ413" s="466">
        <v>8.7431083213029522E-5</v>
      </c>
    </row>
    <row r="414" spans="2:36" hidden="1" x14ac:dyDescent="0.25">
      <c r="B414" s="75"/>
      <c r="C414" s="76"/>
      <c r="D414" s="38"/>
      <c r="E414" s="143" t="s">
        <v>68</v>
      </c>
      <c r="F414" s="30">
        <v>508.88151632684105</v>
      </c>
      <c r="G414" s="42">
        <v>102.38437811041666</v>
      </c>
      <c r="H414" s="42">
        <v>39.957309608055553</v>
      </c>
      <c r="I414" s="42">
        <v>21.780675542274306</v>
      </c>
      <c r="J414" s="102">
        <v>47.728089014375001</v>
      </c>
      <c r="K414" s="585"/>
      <c r="L414" s="585"/>
      <c r="M414" s="33">
        <v>14.873356774305558</v>
      </c>
      <c r="N414" s="41">
        <v>74.348466929687504</v>
      </c>
      <c r="O414" s="33">
        <v>6.2863744395833336</v>
      </c>
      <c r="P414" s="496">
        <v>74.348466929687504</v>
      </c>
      <c r="Q414" s="33">
        <v>6.2863744395833336</v>
      </c>
      <c r="R414" s="41">
        <v>74.348466929687504</v>
      </c>
      <c r="S414" s="33">
        <v>6.2863744395833336</v>
      </c>
      <c r="V414" s="78" t="s">
        <v>68</v>
      </c>
      <c r="W414" s="567">
        <v>1.4742970742588999</v>
      </c>
      <c r="X414" s="465">
        <v>0.71348899156156942</v>
      </c>
      <c r="Y414" s="465">
        <v>0.50339469561558126</v>
      </c>
      <c r="Z414" s="465">
        <v>0.30112281949595071</v>
      </c>
      <c r="AA414" s="462">
        <v>0.19100838005085205</v>
      </c>
      <c r="AB414" s="466">
        <v>0.11572978699932425</v>
      </c>
      <c r="AC414" s="465">
        <v>0.32314165137921957</v>
      </c>
      <c r="AD414" s="465">
        <v>7.2028788666839011E-2</v>
      </c>
      <c r="AE414" s="462">
        <v>0.30595200209118228</v>
      </c>
      <c r="AF414" s="466">
        <v>6.4661434946306828E-2</v>
      </c>
      <c r="AG414" s="462">
        <v>0.27221273339092572</v>
      </c>
      <c r="AH414" s="466">
        <v>4.2079474076359924E-2</v>
      </c>
      <c r="AI414" s="465">
        <v>0.26818623184798768</v>
      </c>
      <c r="AJ414" s="466">
        <v>3.2724177503407767E-2</v>
      </c>
    </row>
    <row r="415" spans="2:36" hidden="1" x14ac:dyDescent="0.25">
      <c r="B415" s="72">
        <v>0.25</v>
      </c>
      <c r="C415" s="76">
        <v>0.8</v>
      </c>
      <c r="D415" s="38"/>
      <c r="E415" s="143" t="s">
        <v>69</v>
      </c>
      <c r="F415" s="30">
        <v>0</v>
      </c>
      <c r="G415" s="42">
        <v>0</v>
      </c>
      <c r="H415" s="42">
        <v>0</v>
      </c>
      <c r="I415" s="42">
        <v>0</v>
      </c>
      <c r="J415" s="102">
        <v>0</v>
      </c>
      <c r="K415" s="585"/>
      <c r="L415" s="585"/>
      <c r="M415" s="33">
        <v>0</v>
      </c>
      <c r="N415" s="41">
        <v>0</v>
      </c>
      <c r="O415" s="33">
        <v>0</v>
      </c>
      <c r="P415" s="496">
        <v>0</v>
      </c>
      <c r="Q415" s="33">
        <v>0</v>
      </c>
      <c r="R415" s="41">
        <v>0</v>
      </c>
      <c r="S415" s="33">
        <v>0</v>
      </c>
      <c r="V415" s="78" t="s">
        <v>69</v>
      </c>
      <c r="W415" s="567">
        <v>-0.17822224054033289</v>
      </c>
      <c r="X415" s="465">
        <v>-6.2068187515049049E-2</v>
      </c>
      <c r="Y415" s="465">
        <v>-5.4370547954146475E-2</v>
      </c>
      <c r="Z415" s="465">
        <v>1.4801588969172699E-3</v>
      </c>
      <c r="AA415" s="462">
        <v>-3.6194828790437196E-3</v>
      </c>
      <c r="AB415" s="466">
        <v>-1.9330136913061515</v>
      </c>
      <c r="AC415" s="465">
        <v>-1.2797790368256228</v>
      </c>
      <c r="AD415" s="465">
        <v>-2.1637809152940213E-2</v>
      </c>
      <c r="AE415" s="462">
        <v>-1.2537095942142436</v>
      </c>
      <c r="AF415" s="466">
        <v>-2.056866771906378E-2</v>
      </c>
      <c r="AG415" s="462">
        <v>-1.3065057148994441</v>
      </c>
      <c r="AH415" s="466">
        <v>-2.2949522684176899E-2</v>
      </c>
      <c r="AI415" s="465">
        <v>-1.3967212354463712</v>
      </c>
      <c r="AJ415" s="466">
        <v>-2.6114118799353405E-2</v>
      </c>
    </row>
    <row r="416" spans="2:36" hidden="1" x14ac:dyDescent="0.25">
      <c r="B416" s="72">
        <v>0.25</v>
      </c>
      <c r="C416" s="76">
        <v>0.8</v>
      </c>
      <c r="D416" s="38"/>
      <c r="E416" s="143" t="s">
        <v>70</v>
      </c>
      <c r="F416" s="30">
        <v>0</v>
      </c>
      <c r="G416" s="42">
        <v>0</v>
      </c>
      <c r="H416" s="42">
        <v>0</v>
      </c>
      <c r="I416" s="42">
        <v>0</v>
      </c>
      <c r="J416" s="102">
        <v>0</v>
      </c>
      <c r="K416" s="585"/>
      <c r="L416" s="585"/>
      <c r="M416" s="33">
        <v>0</v>
      </c>
      <c r="N416" s="41">
        <v>0</v>
      </c>
      <c r="O416" s="33">
        <v>0</v>
      </c>
      <c r="P416" s="496">
        <v>0</v>
      </c>
      <c r="Q416" s="33">
        <v>0</v>
      </c>
      <c r="R416" s="41">
        <v>0</v>
      </c>
      <c r="S416" s="33">
        <v>0</v>
      </c>
      <c r="V416" s="143" t="s">
        <v>70</v>
      </c>
      <c r="W416" s="567">
        <v>-0.12391730208129829</v>
      </c>
      <c r="X416" s="465">
        <v>-6.2709595875946933E-2</v>
      </c>
      <c r="Y416" s="465">
        <v>-5.5012230213395276E-2</v>
      </c>
      <c r="Z416" s="465">
        <v>1.0837782520062768E-3</v>
      </c>
      <c r="AA416" s="462">
        <v>-3.5423604464620007E-2</v>
      </c>
      <c r="AB416" s="466">
        <v>-0.57034757217214149</v>
      </c>
      <c r="AC416" s="465">
        <v>-0.36711244442976981</v>
      </c>
      <c r="AD416" s="465">
        <v>-8.6444001414634226E-3</v>
      </c>
      <c r="AE416" s="462">
        <v>-0.35981262704861211</v>
      </c>
      <c r="AF416" s="466">
        <v>-8.3882004486474405E-3</v>
      </c>
      <c r="AG416" s="462">
        <v>-0.37652500477923917</v>
      </c>
      <c r="AH416" s="466">
        <v>-1.0024181908739277E-2</v>
      </c>
      <c r="AI416" s="465">
        <v>-0.40354263968510196</v>
      </c>
      <c r="AJ416" s="466">
        <v>-1.1720108289674369E-2</v>
      </c>
    </row>
    <row r="417" spans="2:36" hidden="1" x14ac:dyDescent="0.25">
      <c r="B417" s="477"/>
      <c r="C417" s="478"/>
      <c r="D417" s="38"/>
      <c r="E417" s="143" t="s">
        <v>71</v>
      </c>
      <c r="F417" s="30">
        <v>0</v>
      </c>
      <c r="G417" s="42">
        <v>0</v>
      </c>
      <c r="H417" s="42">
        <v>0</v>
      </c>
      <c r="I417" s="42">
        <v>0</v>
      </c>
      <c r="J417" s="102">
        <v>0</v>
      </c>
      <c r="K417" s="585"/>
      <c r="L417" s="585"/>
      <c r="M417" s="33">
        <v>0</v>
      </c>
      <c r="N417" s="41">
        <v>0</v>
      </c>
      <c r="O417" s="33">
        <v>0</v>
      </c>
      <c r="P417" s="496">
        <v>0</v>
      </c>
      <c r="Q417" s="33">
        <v>0</v>
      </c>
      <c r="R417" s="41">
        <v>0</v>
      </c>
      <c r="S417" s="33">
        <v>0</v>
      </c>
      <c r="V417" s="78" t="s">
        <v>71</v>
      </c>
      <c r="W417" s="567">
        <v>-3.2752757218671187</v>
      </c>
      <c r="X417" s="465">
        <v>-0.13629599476342238</v>
      </c>
      <c r="Y417" s="465">
        <v>0.11518424218695048</v>
      </c>
      <c r="Z417" s="465">
        <v>7.7433576848224647E-2</v>
      </c>
      <c r="AA417" s="462">
        <v>-2.4452176810395665</v>
      </c>
      <c r="AB417" s="466">
        <v>2.6121756134333328E-3</v>
      </c>
      <c r="AC417" s="465">
        <v>-0.50912765918130298</v>
      </c>
      <c r="AD417" s="465">
        <v>-0.53087342947688565</v>
      </c>
      <c r="AE417" s="462">
        <v>-1.1105223793265497</v>
      </c>
      <c r="AF417" s="466">
        <v>-1.1877280966581709</v>
      </c>
      <c r="AG417" s="462">
        <v>-0.80292301334635319</v>
      </c>
      <c r="AH417" s="466">
        <v>-0.85228639279768781</v>
      </c>
      <c r="AI417" s="465">
        <v>-0.42874091554422572</v>
      </c>
      <c r="AJ417" s="466">
        <v>-0.42993813385393015</v>
      </c>
    </row>
    <row r="418" spans="2:36" hidden="1" x14ac:dyDescent="0.25">
      <c r="B418" s="477"/>
      <c r="C418" s="478"/>
      <c r="D418" s="38"/>
      <c r="E418" s="143" t="s">
        <v>74</v>
      </c>
      <c r="F418" s="30">
        <v>3.987444376317014</v>
      </c>
      <c r="G418" s="42">
        <v>1.3078296473958333</v>
      </c>
      <c r="H418" s="42">
        <v>1.3202851678472223</v>
      </c>
      <c r="I418" s="42">
        <v>1.4305531577256947</v>
      </c>
      <c r="J418" s="102">
        <v>1.3188198124999999</v>
      </c>
      <c r="K418" s="585"/>
      <c r="L418" s="585"/>
      <c r="M418" s="33">
        <v>1.3188198124999999</v>
      </c>
      <c r="N418" s="41">
        <v>39.531623879687508</v>
      </c>
      <c r="O418" s="33">
        <v>2.4519767783980733</v>
      </c>
      <c r="P418" s="496">
        <v>39.531623879687508</v>
      </c>
      <c r="Q418" s="33">
        <v>2.4519767783980733</v>
      </c>
      <c r="R418" s="41">
        <v>39.531623879687508</v>
      </c>
      <c r="S418" s="33">
        <v>2.4519767783980733</v>
      </c>
      <c r="V418" s="78" t="s">
        <v>74</v>
      </c>
      <c r="W418" s="567">
        <v>1.3808062646356116</v>
      </c>
      <c r="X418" s="465">
        <v>3.0504840859438991</v>
      </c>
      <c r="Y418" s="465">
        <v>3.0518287024530841</v>
      </c>
      <c r="Z418" s="465">
        <v>1.8872479599732357</v>
      </c>
      <c r="AA418" s="462">
        <v>1.0366090992056627</v>
      </c>
      <c r="AB418" s="466">
        <v>0.93302252328406665</v>
      </c>
      <c r="AC418" s="465">
        <v>0.14360198878494757</v>
      </c>
      <c r="AD418" s="465">
        <v>2.6696675232190145E-2</v>
      </c>
      <c r="AE418" s="462">
        <v>0.17468419067691413</v>
      </c>
      <c r="AF418" s="466">
        <v>4.4730327049184358E-2</v>
      </c>
      <c r="AG418" s="462">
        <v>0.15971681073498498</v>
      </c>
      <c r="AH418" s="466">
        <v>3.44991410126523E-2</v>
      </c>
      <c r="AI418" s="465">
        <v>0.14549275916860033</v>
      </c>
      <c r="AJ418" s="466">
        <v>2.3169128592051454E-2</v>
      </c>
    </row>
    <row r="419" spans="2:36" hidden="1" x14ac:dyDescent="0.25">
      <c r="B419" s="75"/>
      <c r="C419" s="76"/>
      <c r="D419" s="38"/>
      <c r="E419" s="143" t="s">
        <v>75</v>
      </c>
      <c r="F419" s="30">
        <v>0.79608359948541674</v>
      </c>
      <c r="G419" s="42">
        <v>0.12455520451388889</v>
      </c>
      <c r="H419" s="42">
        <v>0.12455520451388889</v>
      </c>
      <c r="I419" s="42">
        <v>0.14104045217013889</v>
      </c>
      <c r="J419" s="102">
        <v>1.9782297187499998</v>
      </c>
      <c r="K419" s="585"/>
      <c r="L419" s="585"/>
      <c r="M419" s="33">
        <v>1.9782297187500002</v>
      </c>
      <c r="N419" s="41">
        <v>5.2708831839583334</v>
      </c>
      <c r="O419" s="33">
        <v>7.0348836161023014</v>
      </c>
      <c r="P419" s="496">
        <v>5.2708831839583334</v>
      </c>
      <c r="Q419" s="33">
        <v>7.0348836161023014</v>
      </c>
      <c r="R419" s="41">
        <v>5.2708831839583334</v>
      </c>
      <c r="S419" s="33">
        <v>7.0348836161023014</v>
      </c>
      <c r="V419" s="78" t="s">
        <v>75</v>
      </c>
      <c r="W419" s="567">
        <v>3.542459890013588E-3</v>
      </c>
      <c r="X419" s="465">
        <v>1.03403325247157E-2</v>
      </c>
      <c r="Y419" s="465">
        <v>1.0344748120456267E-2</v>
      </c>
      <c r="Z419" s="465">
        <v>6.6058520168828048E-3</v>
      </c>
      <c r="AA419" s="462">
        <v>4.185435812761251E-3</v>
      </c>
      <c r="AB419" s="466">
        <v>4.1616259445241225E-3</v>
      </c>
      <c r="AC419" s="465">
        <v>3.7152228340037209E-2</v>
      </c>
      <c r="AD419" s="465">
        <v>-1.5568729115157064E-2</v>
      </c>
      <c r="AE419" s="462">
        <v>0.11615534560583911</v>
      </c>
      <c r="AF419" s="466">
        <v>2.8392583785787639E-2</v>
      </c>
      <c r="AG419" s="462">
        <v>0.11233869895708931</v>
      </c>
      <c r="AH419" s="466">
        <v>2.4895434440969245E-2</v>
      </c>
      <c r="AI419" s="465">
        <v>1.1238213646806902E-2</v>
      </c>
      <c r="AJ419" s="466">
        <v>-3.2894983886082405E-2</v>
      </c>
    </row>
    <row r="420" spans="2:36" hidden="1" x14ac:dyDescent="0.25">
      <c r="B420" s="75"/>
      <c r="C420" s="76"/>
      <c r="D420" s="38"/>
      <c r="E420" s="156" t="s">
        <v>1005</v>
      </c>
      <c r="F420" s="560">
        <v>21547.360254291161</v>
      </c>
      <c r="G420" s="109">
        <v>14832.162189889108</v>
      </c>
      <c r="H420" s="109">
        <v>14835.403276452967</v>
      </c>
      <c r="I420" s="109">
        <v>14846.458403201937</v>
      </c>
      <c r="J420" s="108">
        <v>25007.283023192824</v>
      </c>
      <c r="K420" s="585"/>
      <c r="L420" s="585"/>
      <c r="M420" s="504">
        <v>25009.533499188165</v>
      </c>
      <c r="N420" s="505">
        <v>-79036.907536162922</v>
      </c>
      <c r="O420" s="504">
        <v>-80478.607979208144</v>
      </c>
      <c r="P420" s="503">
        <v>-80594.232894698987</v>
      </c>
      <c r="Q420" s="504">
        <v>-80478.607979208144</v>
      </c>
      <c r="R420" s="505">
        <v>-72705.338216348027</v>
      </c>
      <c r="S420" s="504">
        <v>-72589.713300857184</v>
      </c>
      <c r="V420" s="479" t="s">
        <v>1005</v>
      </c>
      <c r="W420" s="596">
        <v>331.44459304859924</v>
      </c>
      <c r="X420" s="597">
        <v>324.39643921983043</v>
      </c>
      <c r="Y420" s="597">
        <v>323.944086303836</v>
      </c>
      <c r="Z420" s="597">
        <v>295.67733622041544</v>
      </c>
      <c r="AA420" s="598">
        <v>261.65274138162204</v>
      </c>
      <c r="AB420" s="599">
        <v>260.56100673116032</v>
      </c>
      <c r="AC420" s="597">
        <v>281.09237314925883</v>
      </c>
      <c r="AD420" s="597">
        <v>251.85696868487355</v>
      </c>
      <c r="AE420" s="598">
        <v>300.48305301604216</v>
      </c>
      <c r="AF420" s="599">
        <v>269.30448540365285</v>
      </c>
      <c r="AG420" s="598">
        <v>248.77572348032663</v>
      </c>
      <c r="AH420" s="599">
        <v>235.57655964195476</v>
      </c>
      <c r="AI420" s="597">
        <v>281.72709172420616</v>
      </c>
      <c r="AJ420" s="599">
        <v>266.97171913537579</v>
      </c>
    </row>
    <row r="421" spans="2:36" hidden="1" x14ac:dyDescent="0.25">
      <c r="B421" s="75"/>
      <c r="C421" s="76"/>
      <c r="D421" s="38"/>
      <c r="E421" s="143" t="s">
        <v>66</v>
      </c>
      <c r="F421" s="30">
        <v>2.1518670006190968E-2</v>
      </c>
      <c r="G421" s="42">
        <v>1.1851676819905557</v>
      </c>
      <c r="H421" s="42">
        <v>0.41324925753618064</v>
      </c>
      <c r="I421" s="42">
        <v>0.10721089228532986</v>
      </c>
      <c r="J421" s="102">
        <v>0.43099031472499993</v>
      </c>
      <c r="K421" s="585"/>
      <c r="L421" s="585"/>
      <c r="M421" s="33">
        <v>5.0115152874999992E-2</v>
      </c>
      <c r="N421" s="41">
        <v>2.47866102534684</v>
      </c>
      <c r="O421" s="33">
        <v>1.2919305418784723</v>
      </c>
      <c r="P421" s="496">
        <v>2.47866102534684</v>
      </c>
      <c r="Q421" s="33">
        <v>1.2919305418784723</v>
      </c>
      <c r="R421" s="41">
        <v>2.47866102534684</v>
      </c>
      <c r="S421" s="33">
        <v>1.2919305418784723</v>
      </c>
      <c r="V421" s="78" t="s">
        <v>66</v>
      </c>
      <c r="W421" s="567">
        <v>1.3529337334015824E-2</v>
      </c>
      <c r="X421" s="465">
        <v>8.5329808565197101E-3</v>
      </c>
      <c r="Y421" s="465">
        <v>5.9350153168864495E-3</v>
      </c>
      <c r="Z421" s="465">
        <v>3.16689925329222E-3</v>
      </c>
      <c r="AA421" s="462">
        <v>1.3984453027549454E-3</v>
      </c>
      <c r="AB421" s="466">
        <v>5.8304542537709176E-4</v>
      </c>
      <c r="AC421" s="465">
        <v>5.7417743451762572E-3</v>
      </c>
      <c r="AD421" s="465">
        <v>-5.0309630329271379E-3</v>
      </c>
      <c r="AE421" s="462">
        <v>5.4806170979379227E-3</v>
      </c>
      <c r="AF421" s="466">
        <v>-5.0154537423281924E-3</v>
      </c>
      <c r="AG421" s="462">
        <v>5.4492409968555384E-3</v>
      </c>
      <c r="AH421" s="466">
        <v>-5.351039913322155E-3</v>
      </c>
      <c r="AI421" s="465">
        <v>6.3627806060987009E-3</v>
      </c>
      <c r="AJ421" s="466">
        <v>-5.4056343905532576E-3</v>
      </c>
    </row>
    <row r="422" spans="2:36" hidden="1" x14ac:dyDescent="0.25">
      <c r="B422" s="75"/>
      <c r="C422" s="76"/>
      <c r="D422" s="38"/>
      <c r="E422" s="143" t="s">
        <v>67</v>
      </c>
      <c r="F422" s="30">
        <v>0.16204496561887327</v>
      </c>
      <c r="G422" s="42">
        <v>17.855486787884026</v>
      </c>
      <c r="H422" s="42">
        <v>16.151808245022607</v>
      </c>
      <c r="I422" s="42">
        <v>5.68848381419809</v>
      </c>
      <c r="J422" s="102">
        <v>2.8064485609999998</v>
      </c>
      <c r="K422" s="585"/>
      <c r="L422" s="585"/>
      <c r="M422" s="33">
        <v>0.84082089823611117</v>
      </c>
      <c r="N422" s="41">
        <v>87.352960781582979</v>
      </c>
      <c r="O422" s="33">
        <v>1.3103866924767362</v>
      </c>
      <c r="P422" s="496">
        <v>87.352960781582979</v>
      </c>
      <c r="Q422" s="33">
        <v>1.3103866924767362</v>
      </c>
      <c r="R422" s="41">
        <v>87.352960781582979</v>
      </c>
      <c r="S422" s="33">
        <v>1.3103866924767362</v>
      </c>
      <c r="V422" s="78" t="s">
        <v>67</v>
      </c>
      <c r="W422" s="567">
        <v>1.5061035832611836E-2</v>
      </c>
      <c r="X422" s="465">
        <v>8.0688743749649725E-2</v>
      </c>
      <c r="Y422" s="465">
        <v>7.4981264195390834E-2</v>
      </c>
      <c r="Z422" s="465">
        <v>3.1848507762201952E-2</v>
      </c>
      <c r="AA422" s="462">
        <v>6.6675393009687015E-3</v>
      </c>
      <c r="AB422" s="466">
        <v>2.6308607164442256E-3</v>
      </c>
      <c r="AC422" s="465">
        <v>0.16825405962567494</v>
      </c>
      <c r="AD422" s="465">
        <v>-4.88142995098414E-3</v>
      </c>
      <c r="AE422" s="462">
        <v>0.16530012526844778</v>
      </c>
      <c r="AF422" s="466">
        <v>-4.6131506922356567E-3</v>
      </c>
      <c r="AG422" s="462">
        <v>0.17142994197602568</v>
      </c>
      <c r="AH422" s="466">
        <v>-5.0448608513438782E-3</v>
      </c>
      <c r="AI422" s="465">
        <v>0.18315929077556184</v>
      </c>
      <c r="AJ422" s="466">
        <v>-5.2240140028443011E-3</v>
      </c>
    </row>
    <row r="423" spans="2:36" hidden="1" x14ac:dyDescent="0.25">
      <c r="B423" s="241"/>
      <c r="C423" s="481"/>
      <c r="D423" s="38"/>
      <c r="E423" s="143" t="s">
        <v>68</v>
      </c>
      <c r="F423" s="30">
        <v>5.0888151632684107</v>
      </c>
      <c r="G423" s="42">
        <v>32.046310348560411</v>
      </c>
      <c r="H423" s="42">
        <v>12.506637907321387</v>
      </c>
      <c r="I423" s="42">
        <v>6.8173514447318579</v>
      </c>
      <c r="J423" s="102">
        <v>18.136673825462498</v>
      </c>
      <c r="K423" s="585"/>
      <c r="L423" s="585"/>
      <c r="M423" s="33">
        <v>5.6518755742361106</v>
      </c>
      <c r="N423" s="41">
        <v>17.025798926898439</v>
      </c>
      <c r="O423" s="33">
        <v>1.4395797466645834</v>
      </c>
      <c r="P423" s="496">
        <v>17.025798926898439</v>
      </c>
      <c r="Q423" s="33">
        <v>1.4395797466645834</v>
      </c>
      <c r="R423" s="41">
        <v>17.025798926898439</v>
      </c>
      <c r="S423" s="33">
        <v>1.4395797466645834</v>
      </c>
      <c r="V423" s="78" t="s">
        <v>68</v>
      </c>
      <c r="W423" s="567">
        <v>4.6457035014758952E-2</v>
      </c>
      <c r="X423" s="465">
        <v>0.13279495831727381</v>
      </c>
      <c r="Y423" s="465">
        <v>6.69967862195332E-2</v>
      </c>
      <c r="Z423" s="465">
        <v>3.8307069309752813E-2</v>
      </c>
      <c r="AA423" s="462">
        <v>4.1826602989150551E-2</v>
      </c>
      <c r="AB423" s="466">
        <v>1.6302013307611701E-2</v>
      </c>
      <c r="AC423" s="465">
        <v>3.5910850894126607E-2</v>
      </c>
      <c r="AD423" s="465">
        <v>-4.3620187125524637E-3</v>
      </c>
      <c r="AE423" s="462">
        <v>3.6173940526269641E-2</v>
      </c>
      <c r="AF423" s="466">
        <v>-3.7511495619551609E-3</v>
      </c>
      <c r="AG423" s="462">
        <v>3.6431208827254632E-2</v>
      </c>
      <c r="AH423" s="466">
        <v>-4.5479573326969083E-3</v>
      </c>
      <c r="AI423" s="465">
        <v>3.9432582508065327E-2</v>
      </c>
      <c r="AJ423" s="466">
        <v>-4.5384995221671998E-3</v>
      </c>
    </row>
    <row r="424" spans="2:36" hidden="1" x14ac:dyDescent="0.25">
      <c r="C424" s="38"/>
      <c r="D424" s="38"/>
      <c r="E424" s="143" t="s">
        <v>69</v>
      </c>
      <c r="F424" s="30">
        <v>0</v>
      </c>
      <c r="G424" s="42">
        <v>0</v>
      </c>
      <c r="H424" s="42">
        <v>0</v>
      </c>
      <c r="I424" s="42">
        <v>0</v>
      </c>
      <c r="J424" s="102">
        <v>0</v>
      </c>
      <c r="K424" s="585"/>
      <c r="L424" s="585"/>
      <c r="M424" s="33">
        <v>0</v>
      </c>
      <c r="N424" s="41">
        <v>0</v>
      </c>
      <c r="O424" s="33">
        <v>0</v>
      </c>
      <c r="P424" s="496">
        <v>0</v>
      </c>
      <c r="Q424" s="33">
        <v>0</v>
      </c>
      <c r="R424" s="41">
        <v>0</v>
      </c>
      <c r="S424" s="33">
        <v>0</v>
      </c>
      <c r="V424" s="78" t="s">
        <v>69</v>
      </c>
      <c r="W424" s="567">
        <v>1.0299036507916204E-3</v>
      </c>
      <c r="X424" s="465">
        <v>-2.1099682578847968E-2</v>
      </c>
      <c r="Y424" s="465">
        <v>-1.8691035529690994E-2</v>
      </c>
      <c r="Z424" s="465">
        <v>-5.7019096677593246E-4</v>
      </c>
      <c r="AA424" s="462">
        <v>-2.4375248738586004E-2</v>
      </c>
      <c r="AB424" s="466">
        <v>-0.75524086261028878</v>
      </c>
      <c r="AC424" s="465">
        <v>-0.29500974523619261</v>
      </c>
      <c r="AD424" s="465">
        <v>-6.017556044972474E-3</v>
      </c>
      <c r="AE424" s="462">
        <v>-0.28920586180404489</v>
      </c>
      <c r="AF424" s="466">
        <v>-5.8637301848059259E-3</v>
      </c>
      <c r="AG424" s="462">
        <v>-0.30079781307109399</v>
      </c>
      <c r="AH424" s="466">
        <v>-6.135878433822687E-3</v>
      </c>
      <c r="AI424" s="465">
        <v>-0.32089697717378601</v>
      </c>
      <c r="AJ424" s="466">
        <v>-6.5536759371451299E-3</v>
      </c>
    </row>
    <row r="425" spans="2:36" hidden="1" x14ac:dyDescent="0.25">
      <c r="C425" s="38"/>
      <c r="D425" s="38"/>
      <c r="E425" s="143" t="s">
        <v>70</v>
      </c>
      <c r="F425" s="30">
        <v>0</v>
      </c>
      <c r="G425" s="42">
        <v>0</v>
      </c>
      <c r="H425" s="42">
        <v>0</v>
      </c>
      <c r="I425" s="42">
        <v>0</v>
      </c>
      <c r="J425" s="102">
        <v>0</v>
      </c>
      <c r="K425" s="585"/>
      <c r="L425" s="585"/>
      <c r="M425" s="33">
        <v>0</v>
      </c>
      <c r="N425" s="41">
        <v>0</v>
      </c>
      <c r="O425" s="33">
        <v>0</v>
      </c>
      <c r="P425" s="496">
        <v>0</v>
      </c>
      <c r="Q425" s="33">
        <v>0</v>
      </c>
      <c r="R425" s="41">
        <v>0</v>
      </c>
      <c r="S425" s="33">
        <v>0</v>
      </c>
      <c r="V425" s="143" t="s">
        <v>70</v>
      </c>
      <c r="W425" s="567">
        <v>9.4121432517001397E-4</v>
      </c>
      <c r="X425" s="465">
        <v>-2.1134856284790213E-2</v>
      </c>
      <c r="Y425" s="465">
        <v>-1.8726224255736876E-2</v>
      </c>
      <c r="Z425" s="465">
        <v>-5.9192778390407339E-4</v>
      </c>
      <c r="AA425" s="462">
        <v>-1.7113049735407254E-2</v>
      </c>
      <c r="AB425" s="466">
        <v>-0.22001828242631546</v>
      </c>
      <c r="AC425" s="465">
        <v>-8.58929259190266E-2</v>
      </c>
      <c r="AD425" s="465">
        <v>-2.9784530085031997E-3</v>
      </c>
      <c r="AE425" s="462">
        <v>-8.4170411727928551E-2</v>
      </c>
      <c r="AF425" s="466">
        <v>-2.8920184804100291E-3</v>
      </c>
      <c r="AG425" s="462">
        <v>-8.757927995251559E-2</v>
      </c>
      <c r="AH425" s="466">
        <v>-3.0374762895763116E-3</v>
      </c>
      <c r="AI425" s="465">
        <v>-9.3439465663873775E-2</v>
      </c>
      <c r="AJ425" s="466">
        <v>-3.2467119064848084E-3</v>
      </c>
    </row>
    <row r="426" spans="2:36" hidden="1" x14ac:dyDescent="0.25">
      <c r="C426" s="38"/>
      <c r="D426" s="38"/>
      <c r="E426" s="156" t="s">
        <v>71</v>
      </c>
      <c r="F426" s="193">
        <v>0</v>
      </c>
      <c r="G426" s="157">
        <v>0</v>
      </c>
      <c r="H426" s="157">
        <v>0</v>
      </c>
      <c r="I426" s="157">
        <v>0</v>
      </c>
      <c r="J426" s="175">
        <v>0</v>
      </c>
      <c r="K426" s="585"/>
      <c r="L426" s="585"/>
      <c r="M426" s="600">
        <v>0</v>
      </c>
      <c r="N426" s="601">
        <v>0</v>
      </c>
      <c r="O426" s="600">
        <v>0</v>
      </c>
      <c r="P426" s="602">
        <v>0</v>
      </c>
      <c r="Q426" s="600">
        <v>0</v>
      </c>
      <c r="R426" s="601">
        <v>0</v>
      </c>
      <c r="S426" s="600">
        <v>0</v>
      </c>
      <c r="V426" s="479" t="s">
        <v>71</v>
      </c>
      <c r="W426" s="571">
        <v>2.9730167904629148E-2</v>
      </c>
      <c r="X426" s="472">
        <v>-8.3575490393476601E-2</v>
      </c>
      <c r="Y426" s="472">
        <v>-4.8796479496014383E-3</v>
      </c>
      <c r="Z426" s="472">
        <v>-1.0480438933461046E-3</v>
      </c>
      <c r="AA426" s="471">
        <v>-0.94561709952166662</v>
      </c>
      <c r="AB426" s="473">
        <v>-1.3795314263818166E-2</v>
      </c>
      <c r="AC426" s="472">
        <v>-0.12589138918561701</v>
      </c>
      <c r="AD426" s="472">
        <v>-0.12666315724371791</v>
      </c>
      <c r="AE426" s="471">
        <v>-0.29208404126014131</v>
      </c>
      <c r="AF426" s="473">
        <v>-0.29267607969123244</v>
      </c>
      <c r="AG426" s="471">
        <v>-0.2077915050532827</v>
      </c>
      <c r="AH426" s="473">
        <v>-0.20827177633603788</v>
      </c>
      <c r="AI426" s="472">
        <v>-9.7032366824556016E-2</v>
      </c>
      <c r="AJ426" s="473">
        <v>-9.7826738055012089E-2</v>
      </c>
    </row>
    <row r="427" spans="2:36" x14ac:dyDescent="0.25">
      <c r="C427" s="38"/>
      <c r="D427" s="38"/>
      <c r="E427" s="38"/>
      <c r="F427" s="38"/>
      <c r="G427" s="38"/>
      <c r="H427" s="38"/>
      <c r="I427" s="38"/>
      <c r="J427" s="38"/>
      <c r="K427" s="585"/>
      <c r="L427" s="585"/>
    </row>
    <row r="428" spans="2:36" x14ac:dyDescent="0.25">
      <c r="C428" s="38"/>
      <c r="D428" s="38"/>
      <c r="E428" s="38"/>
      <c r="F428" s="38"/>
      <c r="G428" s="38"/>
      <c r="H428" s="38"/>
      <c r="I428" s="38"/>
      <c r="J428" s="38"/>
      <c r="K428" s="585"/>
      <c r="L428" s="585"/>
    </row>
    <row r="429" spans="2:36" x14ac:dyDescent="0.25">
      <c r="C429" s="38"/>
      <c r="D429" s="38"/>
      <c r="E429" s="38"/>
      <c r="F429" s="38"/>
      <c r="G429" s="38"/>
      <c r="H429" s="38"/>
      <c r="I429" s="38"/>
      <c r="J429" s="38"/>
      <c r="K429" s="585"/>
      <c r="L429" s="585"/>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2" t="s">
        <v>452</v>
      </c>
      <c r="F1" s="242" t="s">
        <v>453</v>
      </c>
      <c r="G1" s="242" t="s">
        <v>454</v>
      </c>
    </row>
    <row r="2" spans="1:25" x14ac:dyDescent="0.25">
      <c r="A2" s="198"/>
      <c r="B2" s="642" t="s">
        <v>323</v>
      </c>
      <c r="C2" s="643"/>
      <c r="D2" s="643"/>
      <c r="E2" s="5"/>
      <c r="F2" s="5"/>
      <c r="G2" s="5"/>
    </row>
    <row r="3" spans="1:25" x14ac:dyDescent="0.25">
      <c r="A3" s="198"/>
      <c r="E3" s="5"/>
      <c r="F3" s="5"/>
      <c r="G3" s="5"/>
    </row>
    <row r="4" spans="1:25" x14ac:dyDescent="0.25">
      <c r="A4" s="198"/>
      <c r="B4" s="199" t="s">
        <v>324</v>
      </c>
      <c r="C4" s="5"/>
      <c r="D4" s="5"/>
      <c r="E4" s="5"/>
    </row>
    <row r="5" spans="1:25" x14ac:dyDescent="0.25">
      <c r="A5" s="198"/>
      <c r="B5" s="243" t="s">
        <v>455</v>
      </c>
      <c r="C5" s="244" t="s">
        <v>146</v>
      </c>
      <c r="D5" s="243" t="s">
        <v>456</v>
      </c>
      <c r="E5" s="244" t="s">
        <v>150</v>
      </c>
    </row>
    <row r="6" spans="1:25" x14ac:dyDescent="0.25">
      <c r="A6" s="198"/>
      <c r="B6" s="5"/>
      <c r="C6" s="5"/>
      <c r="D6" s="245" t="s">
        <v>457</v>
      </c>
      <c r="E6" s="244" t="s">
        <v>325</v>
      </c>
    </row>
    <row r="7" spans="1:25" x14ac:dyDescent="0.25">
      <c r="A7" s="198"/>
      <c r="B7" s="199" t="s">
        <v>326</v>
      </c>
      <c r="C7" s="5"/>
      <c r="D7" s="5"/>
      <c r="E7" s="5"/>
    </row>
    <row r="8" spans="1:25" x14ac:dyDescent="0.25">
      <c r="A8" s="198"/>
      <c r="B8" s="243" t="s">
        <v>455</v>
      </c>
      <c r="C8" s="244" t="s">
        <v>146</v>
      </c>
      <c r="D8" s="243" t="s">
        <v>456</v>
      </c>
      <c r="E8" s="244" t="s">
        <v>150</v>
      </c>
    </row>
    <row r="9" spans="1:25" x14ac:dyDescent="0.25">
      <c r="A9" s="198"/>
      <c r="B9" s="5"/>
      <c r="C9" s="5"/>
      <c r="D9" s="245" t="s">
        <v>458</v>
      </c>
      <c r="E9" s="244" t="s">
        <v>155</v>
      </c>
      <c r="F9" s="5"/>
      <c r="G9" s="5"/>
    </row>
    <row r="10" spans="1:25" ht="15.75" x14ac:dyDescent="0.25">
      <c r="A10" s="4" t="s">
        <v>327</v>
      </c>
      <c r="L10" s="45" t="s">
        <v>861</v>
      </c>
      <c r="M10" s="5" t="s">
        <v>862</v>
      </c>
      <c r="T10" s="199" t="s">
        <v>324</v>
      </c>
    </row>
    <row r="11" spans="1:25" x14ac:dyDescent="0.25">
      <c r="A11" s="45" t="s">
        <v>378</v>
      </c>
      <c r="E11" s="5"/>
      <c r="F11" s="5"/>
      <c r="G11" s="5"/>
      <c r="L11" s="45" t="s">
        <v>323</v>
      </c>
      <c r="T11" s="7" t="s">
        <v>143</v>
      </c>
      <c r="U11" s="200" t="s">
        <v>144</v>
      </c>
      <c r="V11" s="200" t="s">
        <v>145</v>
      </c>
      <c r="W11" s="200" t="s">
        <v>146</v>
      </c>
      <c r="X11" s="200" t="s">
        <v>147</v>
      </c>
      <c r="Y11" s="201" t="s">
        <v>148</v>
      </c>
    </row>
    <row r="12" spans="1:25" x14ac:dyDescent="0.25">
      <c r="A12" s="69"/>
      <c r="B12" s="202" t="s">
        <v>379</v>
      </c>
      <c r="C12" s="203"/>
      <c r="D12" s="204"/>
      <c r="E12" s="202" t="s">
        <v>380</v>
      </c>
      <c r="F12" s="203"/>
      <c r="G12" s="204"/>
      <c r="L12" s="205" t="s">
        <v>328</v>
      </c>
      <c r="P12" s="5" t="s">
        <v>329</v>
      </c>
      <c r="Q12" s="5" t="s">
        <v>330</v>
      </c>
      <c r="R12" s="5" t="s">
        <v>331</v>
      </c>
      <c r="T12" s="13"/>
      <c r="U12" s="198">
        <v>0.94781712266701335</v>
      </c>
      <c r="V12" s="198">
        <v>9.4781712266701337E-4</v>
      </c>
      <c r="W12" s="198">
        <v>1000</v>
      </c>
      <c r="X12" s="198">
        <v>1</v>
      </c>
      <c r="Y12" s="206">
        <v>1E-3</v>
      </c>
    </row>
    <row r="13" spans="1:25" x14ac:dyDescent="0.25">
      <c r="A13" s="78"/>
      <c r="B13" s="207" t="s">
        <v>332</v>
      </c>
      <c r="C13" s="208" t="s">
        <v>333</v>
      </c>
      <c r="D13" s="209" t="s">
        <v>334</v>
      </c>
      <c r="E13" s="207" t="s">
        <v>332</v>
      </c>
      <c r="F13" s="208" t="s">
        <v>333</v>
      </c>
      <c r="G13" s="209" t="s">
        <v>334</v>
      </c>
      <c r="L13" s="205" t="s">
        <v>335</v>
      </c>
      <c r="P13" s="5" t="s">
        <v>336</v>
      </c>
      <c r="Q13" s="5" t="s">
        <v>337</v>
      </c>
      <c r="R13" s="5" t="s">
        <v>338</v>
      </c>
      <c r="T13" s="7" t="s">
        <v>149</v>
      </c>
      <c r="U13" s="200" t="s">
        <v>150</v>
      </c>
      <c r="V13" s="200" t="s">
        <v>151</v>
      </c>
      <c r="W13" s="210" t="s">
        <v>152</v>
      </c>
      <c r="X13" s="210" t="s">
        <v>153</v>
      </c>
      <c r="Y13" s="201" t="s">
        <v>154</v>
      </c>
    </row>
    <row r="14" spans="1:25" x14ac:dyDescent="0.25">
      <c r="A14" s="69" t="s">
        <v>339</v>
      </c>
      <c r="B14" s="211">
        <v>1456.1309344777246</v>
      </c>
      <c r="C14" s="200">
        <v>8670.875745887497</v>
      </c>
      <c r="D14" s="212">
        <v>10127.006680365223</v>
      </c>
      <c r="E14" s="211">
        <v>177179272.98350924</v>
      </c>
      <c r="F14" s="200">
        <v>1055055850</v>
      </c>
      <c r="G14" s="212">
        <v>1232235122.9835093</v>
      </c>
      <c r="L14" s="205" t="s">
        <v>340</v>
      </c>
      <c r="P14" s="5" t="s">
        <v>341</v>
      </c>
      <c r="Q14" s="5" t="s">
        <v>342</v>
      </c>
      <c r="R14" s="5" t="s">
        <v>343</v>
      </c>
      <c r="T14" s="213"/>
      <c r="U14" s="214">
        <v>1</v>
      </c>
      <c r="V14" s="214">
        <v>1000</v>
      </c>
      <c r="W14" s="214">
        <v>1E-3</v>
      </c>
      <c r="X14" s="214">
        <v>2.2046226218487759E-3</v>
      </c>
      <c r="Y14" s="215">
        <v>3.5273961949580414E-2</v>
      </c>
    </row>
    <row r="15" spans="1:25" x14ac:dyDescent="0.25">
      <c r="A15" s="78" t="s">
        <v>344</v>
      </c>
      <c r="B15" s="216">
        <v>1412.5910191910718</v>
      </c>
      <c r="C15" s="198">
        <v>8670.875745887497</v>
      </c>
      <c r="D15" s="206">
        <v>10083.466765078569</v>
      </c>
      <c r="E15" s="216">
        <v>171881417.99423954</v>
      </c>
      <c r="F15" s="198">
        <v>1055055850</v>
      </c>
      <c r="G15" s="206">
        <v>1226937267.9942393</v>
      </c>
      <c r="L15" s="205" t="s">
        <v>345</v>
      </c>
      <c r="P15" s="5" t="s">
        <v>346</v>
      </c>
      <c r="Q15" s="5" t="s">
        <v>347</v>
      </c>
      <c r="R15" s="5" t="s">
        <v>348</v>
      </c>
      <c r="T15" s="217" t="s">
        <v>324</v>
      </c>
      <c r="U15" s="198" t="s">
        <v>325</v>
      </c>
      <c r="V15" s="198" t="s">
        <v>349</v>
      </c>
      <c r="W15" s="218" t="s">
        <v>350</v>
      </c>
      <c r="X15" s="218" t="s">
        <v>351</v>
      </c>
      <c r="Y15" s="219"/>
    </row>
    <row r="16" spans="1:25" x14ac:dyDescent="0.25">
      <c r="A16" s="143" t="s">
        <v>22</v>
      </c>
      <c r="B16" s="216">
        <v>119.9488179747165</v>
      </c>
      <c r="C16" s="198">
        <v>0</v>
      </c>
      <c r="D16" s="206">
        <v>119.9488179747165</v>
      </c>
      <c r="E16" s="216">
        <v>14595146.535784738</v>
      </c>
      <c r="F16" s="198">
        <v>0</v>
      </c>
      <c r="G16" s="206">
        <v>14595146.535784738</v>
      </c>
      <c r="L16" s="205" t="s">
        <v>352</v>
      </c>
      <c r="P16" s="5" t="s">
        <v>353</v>
      </c>
      <c r="Q16" s="5" t="s">
        <v>354</v>
      </c>
      <c r="R16" s="5" t="s">
        <v>355</v>
      </c>
      <c r="T16" s="213"/>
      <c r="U16" s="214">
        <v>1</v>
      </c>
      <c r="V16" s="214">
        <v>1.3698923918182457</v>
      </c>
      <c r="W16" s="214">
        <v>1.1023113109243879E-2</v>
      </c>
      <c r="X16" s="214">
        <v>6.8494619590912286E-3</v>
      </c>
      <c r="Y16" s="215"/>
    </row>
    <row r="17" spans="1:25" x14ac:dyDescent="0.25">
      <c r="A17" s="143" t="s">
        <v>119</v>
      </c>
      <c r="B17" s="216">
        <v>908.78501761103553</v>
      </c>
      <c r="C17" s="198">
        <v>0</v>
      </c>
      <c r="D17" s="206">
        <v>908.78501761103553</v>
      </c>
      <c r="E17" s="216">
        <v>110579251.43001081</v>
      </c>
      <c r="F17" s="198">
        <v>0</v>
      </c>
      <c r="G17" s="206">
        <v>110579251.43001081</v>
      </c>
      <c r="L17" s="205" t="s">
        <v>356</v>
      </c>
      <c r="P17" s="5" t="s">
        <v>357</v>
      </c>
      <c r="Q17" s="5" t="s">
        <v>358</v>
      </c>
      <c r="R17" s="5" t="s">
        <v>359</v>
      </c>
      <c r="U17" s="198"/>
      <c r="V17" s="198"/>
      <c r="W17" s="198"/>
      <c r="X17" s="198"/>
      <c r="Y17" s="198"/>
    </row>
    <row r="18" spans="1:25" x14ac:dyDescent="0.25">
      <c r="A18" s="5" t="s">
        <v>162</v>
      </c>
      <c r="B18" s="216">
        <v>383.85718360532007</v>
      </c>
      <c r="C18" s="198">
        <v>8670.875745887497</v>
      </c>
      <c r="D18" s="206">
        <v>9054.7329294928168</v>
      </c>
      <c r="E18" s="198">
        <v>46707020.028444044</v>
      </c>
      <c r="F18" s="198">
        <v>1055055850</v>
      </c>
      <c r="G18" s="206">
        <v>1101762870.0284441</v>
      </c>
      <c r="L18" s="205" t="s">
        <v>360</v>
      </c>
      <c r="P18" s="5" t="s">
        <v>361</v>
      </c>
      <c r="Q18" s="5" t="s">
        <v>362</v>
      </c>
      <c r="R18" s="5" t="s">
        <v>363</v>
      </c>
      <c r="T18" s="199" t="s">
        <v>326</v>
      </c>
      <c r="U18" s="198"/>
      <c r="V18" s="198"/>
      <c r="W18" s="198"/>
      <c r="X18" s="198"/>
      <c r="Y18" s="198"/>
    </row>
    <row r="19" spans="1:25" x14ac:dyDescent="0.25">
      <c r="A19" s="220" t="s">
        <v>163</v>
      </c>
      <c r="B19" s="221">
        <v>0.1593202863458362</v>
      </c>
      <c r="C19" s="222">
        <v>0</v>
      </c>
      <c r="D19" s="223">
        <v>0.1593202863458362</v>
      </c>
      <c r="E19" s="222">
        <v>19385.79274562592</v>
      </c>
      <c r="F19" s="222">
        <v>0</v>
      </c>
      <c r="G19" s="223">
        <v>19385.79274562592</v>
      </c>
      <c r="H19" s="216"/>
      <c r="I19" s="198"/>
      <c r="L19" s="205" t="s">
        <v>364</v>
      </c>
      <c r="P19" s="5" t="s">
        <v>365</v>
      </c>
      <c r="Q19" s="5" t="s">
        <v>366</v>
      </c>
      <c r="R19" s="5" t="s">
        <v>367</v>
      </c>
      <c r="T19" s="7" t="s">
        <v>143</v>
      </c>
      <c r="U19" s="200" t="s">
        <v>144</v>
      </c>
      <c r="V19" s="200" t="s">
        <v>145</v>
      </c>
      <c r="W19" s="200" t="s">
        <v>146</v>
      </c>
      <c r="X19" s="200" t="s">
        <v>147</v>
      </c>
      <c r="Y19" s="201" t="s">
        <v>148</v>
      </c>
    </row>
    <row r="20" spans="1:25" x14ac:dyDescent="0.25">
      <c r="A20" s="224" t="s">
        <v>166</v>
      </c>
      <c r="B20" s="211">
        <v>5.8336053341639528E-5</v>
      </c>
      <c r="C20" s="200">
        <v>1.1154573770030414E-4</v>
      </c>
      <c r="D20" s="212">
        <v>1.6988179104194368E-4</v>
      </c>
      <c r="E20" s="200">
        <v>7.0982212348274381</v>
      </c>
      <c r="F20" s="200">
        <v>13.572675535004533</v>
      </c>
      <c r="G20" s="212">
        <v>20.67089676983197</v>
      </c>
      <c r="H20" s="216"/>
      <c r="I20" s="198"/>
      <c r="J20" s="198"/>
      <c r="K20" s="198"/>
      <c r="L20" s="205" t="s">
        <v>368</v>
      </c>
      <c r="P20" s="5" t="s">
        <v>369</v>
      </c>
      <c r="Q20" s="5" t="s">
        <v>370</v>
      </c>
      <c r="R20" s="5" t="s">
        <v>371</v>
      </c>
      <c r="T20" s="13"/>
      <c r="U20" s="198">
        <v>0.94781712266701335</v>
      </c>
      <c r="V20" s="198">
        <v>9.4781712266701337E-4</v>
      </c>
      <c r="W20" s="198">
        <v>1000</v>
      </c>
      <c r="X20" s="198">
        <v>1</v>
      </c>
      <c r="Y20" s="206">
        <v>1E-3</v>
      </c>
    </row>
    <row r="21" spans="1:25" x14ac:dyDescent="0.25">
      <c r="A21" s="225" t="s">
        <v>167</v>
      </c>
      <c r="B21" s="216">
        <v>1.0551524783587798E-4</v>
      </c>
      <c r="C21" s="198">
        <v>7.9143875777441895E-4</v>
      </c>
      <c r="D21" s="198">
        <v>8.9695400561029689E-4</v>
      </c>
      <c r="E21" s="216">
        <v>12.838896872238413</v>
      </c>
      <c r="F21" s="198">
        <v>96.300779272805386</v>
      </c>
      <c r="G21" s="206">
        <v>109.13967614504381</v>
      </c>
      <c r="H21" s="216"/>
      <c r="I21" s="198"/>
      <c r="J21" s="198"/>
      <c r="K21" s="198"/>
      <c r="L21" s="205" t="s">
        <v>372</v>
      </c>
      <c r="P21" s="5" t="s">
        <v>373</v>
      </c>
      <c r="Q21" s="5" t="s">
        <v>374</v>
      </c>
      <c r="R21" s="5" t="s">
        <v>375</v>
      </c>
      <c r="T21" s="7" t="s">
        <v>149</v>
      </c>
      <c r="U21" s="200" t="s">
        <v>150</v>
      </c>
      <c r="V21" s="200" t="s">
        <v>151</v>
      </c>
      <c r="W21" s="210" t="s">
        <v>152</v>
      </c>
      <c r="X21" s="210" t="s">
        <v>153</v>
      </c>
      <c r="Y21" s="201" t="s">
        <v>154</v>
      </c>
    </row>
    <row r="22" spans="1:25" x14ac:dyDescent="0.25">
      <c r="A22" s="225" t="s">
        <v>168</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169</v>
      </c>
      <c r="B23" s="216">
        <v>1.5272157215826528E-5</v>
      </c>
      <c r="C23" s="198">
        <v>3.8285951912302675E-5</v>
      </c>
      <c r="D23" s="198">
        <v>5.3558109128129199E-5</v>
      </c>
      <c r="E23" s="216">
        <v>1.8582873616104696</v>
      </c>
      <c r="F23" s="198">
        <v>4.6585626090942389</v>
      </c>
      <c r="G23" s="206">
        <v>6.5168499707047092</v>
      </c>
      <c r="H23" s="216"/>
      <c r="I23" s="198"/>
      <c r="J23" s="198"/>
      <c r="K23" s="198"/>
      <c r="T23" s="217" t="s">
        <v>326</v>
      </c>
      <c r="U23" s="198" t="s">
        <v>145</v>
      </c>
      <c r="V23" s="198" t="s">
        <v>155</v>
      </c>
      <c r="W23" s="218" t="s">
        <v>146</v>
      </c>
      <c r="X23" s="218" t="s">
        <v>147</v>
      </c>
      <c r="Y23" s="219" t="s">
        <v>148</v>
      </c>
    </row>
    <row r="24" spans="1:25" x14ac:dyDescent="0.25">
      <c r="A24" s="226" t="s">
        <v>170</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171</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376</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377</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74</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75</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76</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164</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165</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174</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175</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176</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177</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178</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179</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180</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181</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863</v>
      </c>
      <c r="E42" s="5"/>
      <c r="F42" s="5"/>
      <c r="G42" s="5"/>
    </row>
    <row r="43" spans="1:11" x14ac:dyDescent="0.25">
      <c r="A43" s="69"/>
      <c r="B43" s="202" t="s">
        <v>379</v>
      </c>
      <c r="C43" s="203"/>
      <c r="D43" s="204"/>
      <c r="E43" s="202" t="s">
        <v>380</v>
      </c>
      <c r="F43" s="203"/>
      <c r="G43" s="204"/>
    </row>
    <row r="44" spans="1:11" x14ac:dyDescent="0.25">
      <c r="A44" s="78"/>
      <c r="B44" s="207" t="s">
        <v>332</v>
      </c>
      <c r="C44" s="208" t="s">
        <v>333</v>
      </c>
      <c r="D44" s="209" t="s">
        <v>334</v>
      </c>
      <c r="E44" s="207" t="s">
        <v>332</v>
      </c>
      <c r="F44" s="208" t="s">
        <v>333</v>
      </c>
      <c r="G44" s="209" t="s">
        <v>334</v>
      </c>
    </row>
    <row r="45" spans="1:11" x14ac:dyDescent="0.25">
      <c r="A45" s="69" t="s">
        <v>339</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344</v>
      </c>
      <c r="B46" s="216">
        <v>5975.7819578975032</v>
      </c>
      <c r="C46" s="198">
        <v>0</v>
      </c>
      <c r="D46" s="206">
        <v>5975.7819578975032</v>
      </c>
      <c r="E46" s="216">
        <v>729309837.12196755</v>
      </c>
      <c r="F46" s="198">
        <v>0</v>
      </c>
      <c r="G46" s="206">
        <v>729309837.12196755</v>
      </c>
      <c r="H46" s="198"/>
      <c r="I46" s="198"/>
      <c r="J46" s="198"/>
      <c r="K46" s="198"/>
    </row>
    <row r="47" spans="1:11" x14ac:dyDescent="0.25">
      <c r="A47" s="143" t="s">
        <v>22</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119</v>
      </c>
      <c r="B48" s="216">
        <v>5868.285442656409</v>
      </c>
      <c r="C48" s="198">
        <v>0</v>
      </c>
      <c r="D48" s="206">
        <v>5868.285442656409</v>
      </c>
      <c r="E48" s="216">
        <v>716190505.36354351</v>
      </c>
      <c r="F48" s="198">
        <v>0</v>
      </c>
      <c r="G48" s="206">
        <v>716190505.36354351</v>
      </c>
      <c r="H48" s="198"/>
      <c r="I48" s="198"/>
      <c r="J48" s="198"/>
      <c r="K48" s="198"/>
    </row>
    <row r="49" spans="1:11" x14ac:dyDescent="0.25">
      <c r="A49" s="5" t="s">
        <v>162</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163</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166</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167</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168</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169</v>
      </c>
      <c r="B54" s="216">
        <v>1.130609423923092E-4</v>
      </c>
      <c r="C54" s="198">
        <v>2.9424481847726227E-6</v>
      </c>
      <c r="D54" s="198">
        <v>1.1600339057708182E-4</v>
      </c>
      <c r="E54" s="216">
        <v>13.798438105998493</v>
      </c>
      <c r="F54" s="198">
        <v>0.35910888675251729</v>
      </c>
      <c r="G54" s="206">
        <v>14.157546992751007</v>
      </c>
    </row>
    <row r="55" spans="1:11" x14ac:dyDescent="0.25">
      <c r="A55" s="226" t="s">
        <v>170</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171</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376</v>
      </c>
      <c r="B57" s="216">
        <v>1.9182569957665821E-6</v>
      </c>
      <c r="C57" s="198">
        <v>9.2870365836396893E-7</v>
      </c>
      <c r="D57" s="198">
        <v>2.8469606541305509E-6</v>
      </c>
      <c r="E57" s="216">
        <v>0.23411223953573113</v>
      </c>
      <c r="F57" s="198">
        <v>0.11334294299692031</v>
      </c>
      <c r="G57" s="206">
        <v>0.34745518253265145</v>
      </c>
    </row>
    <row r="58" spans="1:11" x14ac:dyDescent="0.25">
      <c r="A58" s="143" t="s">
        <v>377</v>
      </c>
      <c r="B58" s="216">
        <v>1.9737748427004256E-6</v>
      </c>
      <c r="C58" s="198">
        <v>8.8418741796841746E-7</v>
      </c>
      <c r="D58" s="198">
        <v>2.8579622606688429E-6</v>
      </c>
      <c r="E58" s="216">
        <v>0.24088787361842606</v>
      </c>
      <c r="F58" s="198">
        <v>0.10790999175122515</v>
      </c>
      <c r="G58" s="206">
        <v>0.34879786536965124</v>
      </c>
    </row>
    <row r="59" spans="1:11" x14ac:dyDescent="0.25">
      <c r="A59" s="225" t="s">
        <v>74</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75</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76</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164</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165</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174</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175</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176</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177</v>
      </c>
      <c r="B67" s="216">
        <v>1.0903684835236319E-5</v>
      </c>
      <c r="C67" s="198">
        <v>1.7149725622528556E-7</v>
      </c>
      <c r="D67" s="206">
        <v>1.1075182091461606E-5</v>
      </c>
      <c r="E67" s="216">
        <v>1.3307320560292544</v>
      </c>
      <c r="F67" s="198">
        <v>2.0930254297386233E-2</v>
      </c>
      <c r="G67" s="206">
        <v>1.3516623103266407</v>
      </c>
      <c r="H67" s="5" t="s">
        <v>85</v>
      </c>
    </row>
    <row r="68" spans="1:11" x14ac:dyDescent="0.25">
      <c r="A68" s="226" t="s">
        <v>178</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179</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180</v>
      </c>
      <c r="B70" s="216">
        <v>2.8326938254289958E-8</v>
      </c>
      <c r="C70" s="198">
        <v>6.1396017728652229E-8</v>
      </c>
      <c r="D70" s="198">
        <v>8.9722955982942187E-8</v>
      </c>
      <c r="E70" s="216">
        <v>3.4571399810023966E-3</v>
      </c>
      <c r="F70" s="198">
        <v>7.4930310384642724E-3</v>
      </c>
      <c r="G70" s="206">
        <v>1.0950171019466668E-2</v>
      </c>
    </row>
    <row r="71" spans="1:11" x14ac:dyDescent="0.25">
      <c r="A71" s="230" t="s">
        <v>181</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864</v>
      </c>
      <c r="E73" s="5"/>
      <c r="F73" s="5"/>
      <c r="G73" s="5"/>
    </row>
    <row r="74" spans="1:11" x14ac:dyDescent="0.25">
      <c r="A74" s="69"/>
      <c r="B74" s="202" t="s">
        <v>379</v>
      </c>
      <c r="C74" s="203"/>
      <c r="D74" s="204"/>
      <c r="E74" s="202" t="s">
        <v>380</v>
      </c>
      <c r="F74" s="203"/>
      <c r="G74" s="204"/>
    </row>
    <row r="75" spans="1:11" x14ac:dyDescent="0.25">
      <c r="A75" s="78"/>
      <c r="B75" s="207" t="s">
        <v>332</v>
      </c>
      <c r="C75" s="208" t="s">
        <v>333</v>
      </c>
      <c r="D75" s="209" t="s">
        <v>334</v>
      </c>
      <c r="E75" s="207" t="s">
        <v>332</v>
      </c>
      <c r="F75" s="208" t="s">
        <v>333</v>
      </c>
      <c r="G75" s="209" t="s">
        <v>334</v>
      </c>
    </row>
    <row r="76" spans="1:11" x14ac:dyDescent="0.25">
      <c r="A76" s="69" t="s">
        <v>339</v>
      </c>
      <c r="B76" s="211">
        <v>3711.6658498628171</v>
      </c>
      <c r="C76" s="200">
        <v>8657.8694322686642</v>
      </c>
      <c r="D76" s="212">
        <v>12369.535282131481</v>
      </c>
      <c r="E76" s="211">
        <v>452306979.07589656</v>
      </c>
      <c r="F76" s="200">
        <v>1055055850</v>
      </c>
      <c r="G76" s="212">
        <v>1507362829.0758965</v>
      </c>
      <c r="K76" s="231"/>
    </row>
    <row r="77" spans="1:11" x14ac:dyDescent="0.25">
      <c r="A77" s="78" t="s">
        <v>344</v>
      </c>
      <c r="B77" s="216">
        <v>3685.917891316918</v>
      </c>
      <c r="C77" s="198">
        <v>4351.0880112873965</v>
      </c>
      <c r="D77" s="206">
        <v>8037.0059026043145</v>
      </c>
      <c r="E77" s="216">
        <v>449169309.40994382</v>
      </c>
      <c r="F77" s="198">
        <v>530227545.71279377</v>
      </c>
      <c r="G77" s="206">
        <v>979396855.12273765</v>
      </c>
      <c r="K77" s="231"/>
    </row>
    <row r="78" spans="1:11" x14ac:dyDescent="0.25">
      <c r="A78" s="143" t="s">
        <v>22</v>
      </c>
      <c r="B78" s="216">
        <v>71.193293467043446</v>
      </c>
      <c r="C78" s="198">
        <v>0</v>
      </c>
      <c r="D78" s="206">
        <v>71.193293467043446</v>
      </c>
      <c r="E78" s="216">
        <v>8675679.5468892585</v>
      </c>
      <c r="F78" s="198">
        <v>0</v>
      </c>
      <c r="G78" s="206">
        <v>8675679.5468892585</v>
      </c>
      <c r="K78" s="231"/>
    </row>
    <row r="79" spans="1:11" x14ac:dyDescent="0.25">
      <c r="A79" s="143" t="s">
        <v>119</v>
      </c>
      <c r="B79" s="216">
        <v>3379.5519143153892</v>
      </c>
      <c r="C79" s="198">
        <v>0</v>
      </c>
      <c r="D79" s="206">
        <v>3379.5519143153892</v>
      </c>
      <c r="E79" s="216">
        <v>411835272.57731277</v>
      </c>
      <c r="F79" s="198">
        <v>0</v>
      </c>
      <c r="G79" s="206">
        <v>411835272.57731277</v>
      </c>
      <c r="K79" s="231"/>
    </row>
    <row r="80" spans="1:11" x14ac:dyDescent="0.25">
      <c r="A80" s="5" t="s">
        <v>162</v>
      </c>
      <c r="B80" s="216">
        <v>235.17268353448472</v>
      </c>
      <c r="C80" s="198">
        <v>4351.0880112873965</v>
      </c>
      <c r="D80" s="206">
        <v>4586.2606948218809</v>
      </c>
      <c r="E80" s="198">
        <v>28658357.285741668</v>
      </c>
      <c r="F80" s="198">
        <v>530227545.71279377</v>
      </c>
      <c r="G80" s="206">
        <v>558885902.99853551</v>
      </c>
      <c r="K80" s="231"/>
    </row>
    <row r="81" spans="1:11" x14ac:dyDescent="0.25">
      <c r="A81" s="220" t="s">
        <v>163</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166</v>
      </c>
      <c r="B82" s="211">
        <v>8.5535471602288593E-5</v>
      </c>
      <c r="C82" s="200">
        <v>1.1154573770030414E-4</v>
      </c>
      <c r="D82" s="212">
        <v>1.9708120930259272E-4</v>
      </c>
      <c r="E82" s="200">
        <v>10.423430429679762</v>
      </c>
      <c r="F82" s="200">
        <v>13.593065132703591</v>
      </c>
      <c r="G82" s="212">
        <v>24.016495562383355</v>
      </c>
    </row>
    <row r="83" spans="1:11" x14ac:dyDescent="0.25">
      <c r="A83" s="225" t="s">
        <v>167</v>
      </c>
      <c r="B83" s="216">
        <v>1.8474819443861632E-4</v>
      </c>
      <c r="C83" s="198">
        <v>7.7300276315711634E-4</v>
      </c>
      <c r="D83" s="198">
        <v>9.5775095759573269E-4</v>
      </c>
      <c r="E83" s="216">
        <v>22.513583144707212</v>
      </c>
      <c r="F83" s="198">
        <v>94.198820358206135</v>
      </c>
      <c r="G83" s="206">
        <v>116.71240350291335</v>
      </c>
    </row>
    <row r="84" spans="1:11" x14ac:dyDescent="0.25">
      <c r="A84" s="225" t="s">
        <v>168</v>
      </c>
      <c r="B84" s="216">
        <v>3.189603754014189E-4</v>
      </c>
      <c r="C84" s="198">
        <v>2.852429064424066E-3</v>
      </c>
      <c r="D84" s="198">
        <v>3.1713894398254848E-3</v>
      </c>
      <c r="E84" s="216">
        <v>38.868801685922726</v>
      </c>
      <c r="F84" s="198">
        <v>347.59960226635695</v>
      </c>
      <c r="G84" s="206">
        <v>386.46840395227969</v>
      </c>
    </row>
    <row r="85" spans="1:11" x14ac:dyDescent="0.25">
      <c r="A85" s="225" t="s">
        <v>169</v>
      </c>
      <c r="B85" s="216">
        <v>6.3989435947020684E-5</v>
      </c>
      <c r="C85" s="198">
        <v>3.3017466291752537E-5</v>
      </c>
      <c r="D85" s="198">
        <v>9.7006902238773221E-5</v>
      </c>
      <c r="E85" s="216">
        <v>7.7978109120564376</v>
      </c>
      <c r="F85" s="198">
        <v>4.0235384970645436</v>
      </c>
      <c r="G85" s="206">
        <v>11.821349409120982</v>
      </c>
    </row>
    <row r="86" spans="1:11" x14ac:dyDescent="0.25">
      <c r="A86" s="226" t="s">
        <v>170</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171</v>
      </c>
      <c r="B87" s="216">
        <v>1.4227175938535516E-4</v>
      </c>
      <c r="C87" s="198">
        <v>2.2436481571044579E-6</v>
      </c>
      <c r="D87" s="198">
        <v>1.4451540754245961E-4</v>
      </c>
      <c r="E87" s="216">
        <v>17.337366104166197</v>
      </c>
      <c r="F87" s="198">
        <v>0.27341300674645252</v>
      </c>
      <c r="G87" s="206">
        <v>17.610779110912649</v>
      </c>
    </row>
    <row r="88" spans="1:11" x14ac:dyDescent="0.25">
      <c r="A88" s="143" t="s">
        <v>376</v>
      </c>
      <c r="B88" s="216">
        <v>1.9689440202882613E-6</v>
      </c>
      <c r="C88" s="198">
        <v>1.0347663802251848E-5</v>
      </c>
      <c r="D88" s="198">
        <v>1.2316607822540109E-5</v>
      </c>
      <c r="E88" s="216">
        <v>0.23993731057957424</v>
      </c>
      <c r="F88" s="198">
        <v>1.2609757300923312</v>
      </c>
      <c r="G88" s="206">
        <v>1.5009130406719053</v>
      </c>
    </row>
    <row r="89" spans="1:11" x14ac:dyDescent="0.25">
      <c r="A89" s="143" t="s">
        <v>377</v>
      </c>
      <c r="B89" s="216">
        <v>3.0744125244441767E-6</v>
      </c>
      <c r="C89" s="198">
        <v>9.9916819602647513E-6</v>
      </c>
      <c r="D89" s="198">
        <v>1.3066094484708928E-5</v>
      </c>
      <c r="E89" s="216">
        <v>0.37465070876890555</v>
      </c>
      <c r="F89" s="198">
        <v>1.2175954587888116</v>
      </c>
      <c r="G89" s="206">
        <v>1.5922461675577173</v>
      </c>
    </row>
    <row r="90" spans="1:11" x14ac:dyDescent="0.25">
      <c r="A90" s="225" t="s">
        <v>74</v>
      </c>
      <c r="B90" s="216">
        <v>1.9649134174383387E-3</v>
      </c>
      <c r="C90" s="198">
        <v>9.1748499846447846E-7</v>
      </c>
      <c r="D90" s="198">
        <v>1.9658309024368032E-3</v>
      </c>
      <c r="E90" s="216">
        <v>239.44613764735286</v>
      </c>
      <c r="F90" s="198">
        <v>0.11180555707035417</v>
      </c>
      <c r="G90" s="206">
        <v>239.5579432044232</v>
      </c>
    </row>
    <row r="91" spans="1:11" x14ac:dyDescent="0.25">
      <c r="A91" s="78" t="s">
        <v>75</v>
      </c>
      <c r="B91" s="216">
        <v>1.7704632324831667E-6</v>
      </c>
      <c r="C91" s="198">
        <v>1.8000137366512533E-6</v>
      </c>
      <c r="D91" s="198">
        <v>3.57047696913442E-6</v>
      </c>
      <c r="E91" s="216">
        <v>0.21575026110688414</v>
      </c>
      <c r="F91" s="198">
        <v>0.21935131244369319</v>
      </c>
      <c r="G91" s="206">
        <v>0.43510157355057727</v>
      </c>
    </row>
    <row r="92" spans="1:11" x14ac:dyDescent="0.25">
      <c r="A92" s="143" t="s">
        <v>76</v>
      </c>
      <c r="B92" s="216">
        <v>-0.15019147005505298</v>
      </c>
      <c r="C92" s="198">
        <v>0.61868844206228224</v>
      </c>
      <c r="D92" s="198">
        <v>0.46849697200722928</v>
      </c>
      <c r="E92" s="216">
        <v>-18302.469255436819</v>
      </c>
      <c r="F92" s="198">
        <v>75393.936722161146</v>
      </c>
      <c r="G92" s="206">
        <v>57091.467466724331</v>
      </c>
    </row>
    <row r="93" spans="1:11" x14ac:dyDescent="0.25">
      <c r="A93" s="143" t="s">
        <v>164</v>
      </c>
      <c r="B93" s="216">
        <v>-0.14963456591063182</v>
      </c>
      <c r="C93" s="198">
        <v>0.62025081157259987</v>
      </c>
      <c r="D93" s="198">
        <v>0.47061624566196802</v>
      </c>
      <c r="E93" s="216">
        <v>-18234.60440946549</v>
      </c>
      <c r="F93" s="198">
        <v>75584.328492863831</v>
      </c>
      <c r="G93" s="206">
        <v>57349.724083398331</v>
      </c>
    </row>
    <row r="94" spans="1:11" x14ac:dyDescent="0.25">
      <c r="A94" s="143" t="s">
        <v>165</v>
      </c>
      <c r="B94" s="227">
        <v>-9.0217990630873629E-2</v>
      </c>
      <c r="C94" s="214">
        <v>0.62075533976276642</v>
      </c>
      <c r="D94" s="215">
        <v>0.53053734913189277</v>
      </c>
      <c r="E94" s="227">
        <v>-10994.046460851579</v>
      </c>
      <c r="F94" s="214">
        <v>75645.810757373518</v>
      </c>
      <c r="G94" s="215">
        <v>64651.764296521927</v>
      </c>
    </row>
    <row r="95" spans="1:11" x14ac:dyDescent="0.25">
      <c r="A95" s="228" t="s">
        <v>174</v>
      </c>
      <c r="B95" s="216">
        <v>1.496693032417271E-5</v>
      </c>
      <c r="C95" s="198">
        <v>2.5235280086898405E-5</v>
      </c>
      <c r="D95" s="206">
        <v>4.0202210411071114E-5</v>
      </c>
      <c r="E95" s="216">
        <v>1.8238837532253052</v>
      </c>
      <c r="F95" s="198">
        <v>3.0751942022639267</v>
      </c>
      <c r="G95" s="206">
        <v>4.8990779554892319</v>
      </c>
    </row>
    <row r="96" spans="1:11" x14ac:dyDescent="0.25">
      <c r="A96" s="225" t="s">
        <v>175</v>
      </c>
      <c r="B96" s="216">
        <v>1.4799076025328106E-5</v>
      </c>
      <c r="C96" s="198">
        <v>1.6801504930455714E-4</v>
      </c>
      <c r="D96" s="206">
        <v>1.8281412532988525E-4</v>
      </c>
      <c r="E96" s="216">
        <v>1.8034288755756613</v>
      </c>
      <c r="F96" s="198">
        <v>20.474466847019862</v>
      </c>
      <c r="G96" s="206">
        <v>22.277895722595524</v>
      </c>
    </row>
    <row r="97" spans="1:15" x14ac:dyDescent="0.25">
      <c r="A97" s="225" t="s">
        <v>176</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177</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178</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179</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180</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181</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381</v>
      </c>
      <c r="E104" s="5"/>
      <c r="F104" s="5"/>
      <c r="G104" s="5"/>
      <c r="L104" s="198"/>
      <c r="M104" s="198"/>
      <c r="N104" s="198"/>
      <c r="O104" s="198"/>
    </row>
    <row r="105" spans="1:15" x14ac:dyDescent="0.25">
      <c r="A105" s="69"/>
      <c r="B105" s="202" t="s">
        <v>379</v>
      </c>
      <c r="C105" s="203"/>
      <c r="D105" s="204"/>
      <c r="E105" s="202" t="s">
        <v>380</v>
      </c>
      <c r="F105" s="203"/>
      <c r="G105" s="204"/>
      <c r="L105" s="198"/>
      <c r="M105" s="198"/>
      <c r="N105" s="198"/>
      <c r="O105" s="198"/>
    </row>
    <row r="106" spans="1:15" x14ac:dyDescent="0.25">
      <c r="A106" s="78"/>
      <c r="B106" s="207" t="s">
        <v>332</v>
      </c>
      <c r="C106" s="208" t="s">
        <v>333</v>
      </c>
      <c r="D106" s="209" t="s">
        <v>334</v>
      </c>
      <c r="E106" s="207" t="s">
        <v>332</v>
      </c>
      <c r="F106" s="208" t="s">
        <v>333</v>
      </c>
      <c r="G106" s="209" t="s">
        <v>334</v>
      </c>
      <c r="L106" s="198"/>
      <c r="M106" s="198"/>
      <c r="N106" s="198"/>
      <c r="O106" s="198"/>
    </row>
    <row r="107" spans="1:15" x14ac:dyDescent="0.25">
      <c r="A107" s="69" t="s">
        <v>339</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344</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22</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119</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162</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163</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166</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167</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168</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169</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170</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171</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376</v>
      </c>
      <c r="B119" s="216">
        <v>1.7263674960558501E-6</v>
      </c>
      <c r="C119" s="198">
        <v>1.1785830360782285E-5</v>
      </c>
      <c r="D119" s="198">
        <v>1.3512197856838136E-5</v>
      </c>
      <c r="E119" s="216">
        <v>0.24570306564645386</v>
      </c>
      <c r="F119" s="198">
        <v>1.6774033671562916</v>
      </c>
      <c r="G119" s="206">
        <v>1.9231064328027456</v>
      </c>
    </row>
    <row r="120" spans="1:15" x14ac:dyDescent="0.25">
      <c r="A120" s="143" t="s">
        <v>377</v>
      </c>
      <c r="B120" s="216">
        <v>3.5626627039032422E-6</v>
      </c>
      <c r="C120" s="198">
        <v>1.1311340340199739E-5</v>
      </c>
      <c r="D120" s="198">
        <v>1.4874003044102981E-5</v>
      </c>
      <c r="E120" s="216">
        <v>0.50705145353651415</v>
      </c>
      <c r="F120" s="198">
        <v>1.6098721764091686</v>
      </c>
      <c r="G120" s="206">
        <v>2.1169236299456831</v>
      </c>
    </row>
    <row r="121" spans="1:15" x14ac:dyDescent="0.25">
      <c r="A121" s="225" t="s">
        <v>74</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75</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76</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164</v>
      </c>
      <c r="B124" s="216">
        <v>7.9260184546083357E-2</v>
      </c>
      <c r="C124" s="198">
        <v>0.5398574252364764</v>
      </c>
      <c r="D124" s="198">
        <v>0.6191176097825597</v>
      </c>
      <c r="E124" s="216">
        <v>11280.6053005335</v>
      </c>
      <c r="F124" s="198">
        <v>76834.523759078176</v>
      </c>
      <c r="G124" s="206">
        <v>88115.129059611674</v>
      </c>
    </row>
    <row r="125" spans="1:15" x14ac:dyDescent="0.25">
      <c r="A125" s="143" t="s">
        <v>165</v>
      </c>
      <c r="B125" s="227">
        <v>0.1148002280196294</v>
      </c>
      <c r="C125" s="214">
        <v>0.54011381558992533</v>
      </c>
      <c r="D125" s="215">
        <v>0.65491404360955474</v>
      </c>
      <c r="E125" s="227">
        <v>16338.796939688416</v>
      </c>
      <c r="F125" s="214">
        <v>76871.014191149283</v>
      </c>
      <c r="G125" s="215">
        <v>93209.811130837697</v>
      </c>
    </row>
    <row r="126" spans="1:15" x14ac:dyDescent="0.25">
      <c r="A126" s="228" t="s">
        <v>174</v>
      </c>
      <c r="B126" s="216">
        <v>1.749139596904866E-5</v>
      </c>
      <c r="C126" s="198">
        <v>1.152238023330934E-5</v>
      </c>
      <c r="D126" s="206">
        <v>2.9013776202357998E-5</v>
      </c>
      <c r="E126" s="216">
        <v>2.4894407603537538</v>
      </c>
      <c r="F126" s="198">
        <v>1.6399081616957287</v>
      </c>
      <c r="G126" s="206">
        <v>4.1293489220494823</v>
      </c>
    </row>
    <row r="127" spans="1:15" x14ac:dyDescent="0.25">
      <c r="A127" s="225" t="s">
        <v>175</v>
      </c>
      <c r="B127" s="216">
        <v>1.3359289333730506E-5</v>
      </c>
      <c r="C127" s="198">
        <v>9.8715255723221223E-5</v>
      </c>
      <c r="D127" s="206">
        <v>1.1207454505695173E-4</v>
      </c>
      <c r="E127" s="216">
        <v>1.9013439210682215</v>
      </c>
      <c r="F127" s="198">
        <v>14.049523645853235</v>
      </c>
      <c r="G127" s="206">
        <v>15.950867566921456</v>
      </c>
    </row>
    <row r="128" spans="1:15" x14ac:dyDescent="0.25">
      <c r="A128" s="225" t="s">
        <v>176</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177</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178</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179</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180</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181</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865</v>
      </c>
      <c r="E135" s="5"/>
      <c r="F135" s="5"/>
      <c r="G135" s="5"/>
    </row>
    <row r="136" spans="1:18" x14ac:dyDescent="0.25">
      <c r="A136" s="69"/>
      <c r="B136" s="202" t="s">
        <v>379</v>
      </c>
      <c r="C136" s="203"/>
      <c r="D136" s="204"/>
      <c r="E136" s="202" t="s">
        <v>380</v>
      </c>
      <c r="F136" s="203"/>
      <c r="G136" s="204"/>
    </row>
    <row r="137" spans="1:18" x14ac:dyDescent="0.25">
      <c r="A137" s="78"/>
      <c r="B137" s="207" t="s">
        <v>332</v>
      </c>
      <c r="C137" s="208" t="s">
        <v>333</v>
      </c>
      <c r="D137" s="209" t="s">
        <v>334</v>
      </c>
      <c r="E137" s="207" t="s">
        <v>332</v>
      </c>
      <c r="F137" s="208" t="s">
        <v>333</v>
      </c>
      <c r="G137" s="209" t="s">
        <v>334</v>
      </c>
    </row>
    <row r="138" spans="1:18" x14ac:dyDescent="0.25">
      <c r="A138" s="69" t="s">
        <v>339</v>
      </c>
      <c r="B138" s="211">
        <v>5115.6211993573888</v>
      </c>
      <c r="C138" s="200">
        <v>7390.8312002858183</v>
      </c>
      <c r="D138" s="212">
        <v>12506.452399643207</v>
      </c>
      <c r="E138" s="211">
        <v>730265098.26896131</v>
      </c>
      <c r="F138" s="200">
        <v>1055055850</v>
      </c>
      <c r="G138" s="212">
        <v>1785320948.2689614</v>
      </c>
    </row>
    <row r="139" spans="1:18" x14ac:dyDescent="0.25">
      <c r="A139" s="78" t="s">
        <v>344</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22</v>
      </c>
      <c r="B140" s="216">
        <v>18.881104765545938</v>
      </c>
      <c r="C140" s="198">
        <v>0</v>
      </c>
      <c r="D140" s="206">
        <v>18.881104765545938</v>
      </c>
      <c r="E140" s="216">
        <v>2695315.2490590974</v>
      </c>
      <c r="F140" s="198">
        <v>0</v>
      </c>
      <c r="G140" s="206">
        <v>2695315.2490590974</v>
      </c>
    </row>
    <row r="141" spans="1:18" x14ac:dyDescent="0.25">
      <c r="A141" s="143" t="s">
        <v>119</v>
      </c>
      <c r="B141" s="216">
        <v>5017.0264753181982</v>
      </c>
      <c r="C141" s="198">
        <v>0</v>
      </c>
      <c r="D141" s="206">
        <v>5017.0264753181982</v>
      </c>
      <c r="E141" s="216">
        <v>716190505.36354351</v>
      </c>
      <c r="F141" s="198">
        <v>0</v>
      </c>
      <c r="G141" s="206">
        <v>716190505.36354351</v>
      </c>
    </row>
    <row r="142" spans="1:18" x14ac:dyDescent="0.25">
      <c r="A142" s="5" t="s">
        <v>162</v>
      </c>
      <c r="B142" s="216">
        <v>73.021865572051524</v>
      </c>
      <c r="C142" s="198">
        <v>0</v>
      </c>
      <c r="D142" s="206">
        <v>73.021865572051524</v>
      </c>
      <c r="E142" s="198">
        <v>10424016.509364627</v>
      </c>
      <c r="F142" s="198">
        <v>0</v>
      </c>
      <c r="G142" s="206">
        <v>10424016.509364627</v>
      </c>
    </row>
    <row r="143" spans="1:18" x14ac:dyDescent="0.25">
      <c r="A143" s="220" t="s">
        <v>163</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166</v>
      </c>
      <c r="B144" s="211">
        <v>9.6551006473922829E-5</v>
      </c>
      <c r="C144" s="200">
        <v>4.9453108331150788E-5</v>
      </c>
      <c r="D144" s="212">
        <v>1.4600411480507363E-4</v>
      </c>
      <c r="E144" s="200">
        <v>13.782848159184146</v>
      </c>
      <c r="F144" s="200">
        <v>7.0595295483742921</v>
      </c>
      <c r="G144" s="212">
        <v>20.842377707558441</v>
      </c>
    </row>
    <row r="145" spans="1:24" x14ac:dyDescent="0.25">
      <c r="A145" s="225" t="s">
        <v>167</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168</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169</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170</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171</v>
      </c>
      <c r="B149" s="216">
        <v>1.2790662703309161E-4</v>
      </c>
      <c r="C149" s="198">
        <v>0</v>
      </c>
      <c r="D149" s="198">
        <v>1.2790662703309161E-4</v>
      </c>
      <c r="E149" s="216">
        <v>18.258925342499055</v>
      </c>
      <c r="F149" s="198">
        <v>0</v>
      </c>
      <c r="G149" s="206">
        <v>18.258925342499055</v>
      </c>
      <c r="O149" s="198"/>
    </row>
    <row r="150" spans="1:24" x14ac:dyDescent="0.25">
      <c r="A150" s="143" t="s">
        <v>376</v>
      </c>
      <c r="B150" s="216">
        <v>1.639992844293E-6</v>
      </c>
      <c r="C150" s="198">
        <v>7.9299893308735876E-7</v>
      </c>
      <c r="D150" s="198">
        <v>2.4329917773803588E-6</v>
      </c>
      <c r="E150" s="216">
        <v>0.2341122395357311</v>
      </c>
      <c r="F150" s="198">
        <v>0.11320217452202413</v>
      </c>
      <c r="G150" s="206">
        <v>0.34731441405775526</v>
      </c>
    </row>
    <row r="151" spans="1:24" x14ac:dyDescent="0.25">
      <c r="A151" s="143" t="s">
        <v>377</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74</v>
      </c>
      <c r="B152" s="216">
        <v>2.1918730180361281E-3</v>
      </c>
      <c r="C152" s="198">
        <v>4.6624610403397246E-7</v>
      </c>
      <c r="D152" s="198">
        <v>2.1923392641401622E-3</v>
      </c>
      <c r="E152" s="216">
        <v>312.89423171330736</v>
      </c>
      <c r="F152" s="198">
        <v>6.6557558449140047E-2</v>
      </c>
      <c r="G152" s="206">
        <v>312.96078927175648</v>
      </c>
    </row>
    <row r="153" spans="1:24" x14ac:dyDescent="0.25">
      <c r="A153" s="78" t="s">
        <v>75</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76</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164</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165</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174</v>
      </c>
      <c r="B157" s="216">
        <v>8.066295621935909E-6</v>
      </c>
      <c r="C157" s="198">
        <v>1.152238023330934E-5</v>
      </c>
      <c r="D157" s="206">
        <v>1.9588675855245249E-5</v>
      </c>
      <c r="E157" s="216">
        <v>1.1514797393050669</v>
      </c>
      <c r="F157" s="198">
        <v>1.6448426897650235</v>
      </c>
      <c r="G157" s="206">
        <v>2.7963224290700905</v>
      </c>
    </row>
    <row r="158" spans="1:24" x14ac:dyDescent="0.25">
      <c r="A158" s="225" t="s">
        <v>175</v>
      </c>
      <c r="B158" s="216">
        <v>1.1940334664893138E-5</v>
      </c>
      <c r="C158" s="198">
        <v>8.8913850761769051E-5</v>
      </c>
      <c r="D158" s="206">
        <v>1.0085418542666219E-4</v>
      </c>
      <c r="E158" s="216">
        <v>1.7045065159472339</v>
      </c>
      <c r="F158" s="198">
        <v>12.692628995315657</v>
      </c>
      <c r="G158" s="206">
        <v>14.39713551126289</v>
      </c>
    </row>
    <row r="159" spans="1:24" x14ac:dyDescent="0.25">
      <c r="A159" s="225" t="s">
        <v>176</v>
      </c>
      <c r="B159" s="216">
        <v>1.9787868015703235E-5</v>
      </c>
      <c r="C159" s="198">
        <v>1.8172516414619594E-4</v>
      </c>
      <c r="D159" s="206">
        <v>2.0151303216189918E-4</v>
      </c>
      <c r="E159" s="216">
        <v>2.8247575060553705</v>
      </c>
      <c r="F159" s="198">
        <v>25.941628529851915</v>
      </c>
      <c r="G159" s="206">
        <v>28.766386035907288</v>
      </c>
    </row>
    <row r="160" spans="1:24" x14ac:dyDescent="0.25">
      <c r="A160" s="225" t="s">
        <v>177</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178</v>
      </c>
      <c r="B161" s="216">
        <v>9.2857937456014541E-6</v>
      </c>
      <c r="C161" s="198">
        <v>6.5668642001924421E-8</v>
      </c>
      <c r="D161" s="206">
        <v>9.351462387603379E-6</v>
      </c>
      <c r="E161" s="216">
        <v>1.3255655213464155</v>
      </c>
      <c r="F161" s="198">
        <v>9.3743292233499694E-3</v>
      </c>
      <c r="G161" s="206">
        <v>1.3349398505697658</v>
      </c>
    </row>
    <row r="162" spans="1:11" x14ac:dyDescent="0.25">
      <c r="A162" s="225" t="s">
        <v>179</v>
      </c>
      <c r="B162" s="216">
        <v>3.780260707122826E-6</v>
      </c>
      <c r="C162" s="198">
        <v>0</v>
      </c>
      <c r="D162" s="206">
        <v>3.780260707122826E-6</v>
      </c>
      <c r="E162" s="216">
        <v>0.53963973273003929</v>
      </c>
      <c r="F162" s="198">
        <v>0</v>
      </c>
      <c r="G162" s="206">
        <v>0.53963973273003929</v>
      </c>
    </row>
    <row r="163" spans="1:11" x14ac:dyDescent="0.25">
      <c r="A163" s="229" t="s">
        <v>180</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181</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866</v>
      </c>
      <c r="E166" s="5"/>
      <c r="F166" s="5"/>
      <c r="G166" s="5"/>
    </row>
    <row r="167" spans="1:11" x14ac:dyDescent="0.25">
      <c r="A167" s="69"/>
      <c r="B167" s="202" t="s">
        <v>379</v>
      </c>
      <c r="C167" s="203"/>
      <c r="D167" s="204"/>
      <c r="E167" s="202" t="s">
        <v>380</v>
      </c>
      <c r="F167" s="203"/>
      <c r="G167" s="204"/>
    </row>
    <row r="168" spans="1:11" x14ac:dyDescent="0.25">
      <c r="A168" s="78"/>
      <c r="B168" s="207" t="s">
        <v>332</v>
      </c>
      <c r="C168" s="208" t="s">
        <v>333</v>
      </c>
      <c r="D168" s="209" t="s">
        <v>334</v>
      </c>
      <c r="E168" s="207" t="s">
        <v>332</v>
      </c>
      <c r="F168" s="208" t="s">
        <v>333</v>
      </c>
      <c r="G168" s="209" t="s">
        <v>334</v>
      </c>
    </row>
    <row r="169" spans="1:11" x14ac:dyDescent="0.25">
      <c r="A169" s="69" t="s">
        <v>339</v>
      </c>
      <c r="B169" s="211">
        <v>3173.248134955536</v>
      </c>
      <c r="C169" s="200">
        <v>7401.9508059030986</v>
      </c>
      <c r="D169" s="212">
        <v>10575.198940858634</v>
      </c>
      <c r="E169" s="211">
        <v>452306979.07589644</v>
      </c>
      <c r="F169" s="200">
        <v>1055055850</v>
      </c>
      <c r="G169" s="212">
        <v>1507362829.0758963</v>
      </c>
    </row>
    <row r="170" spans="1:11" x14ac:dyDescent="0.25">
      <c r="A170" s="78" t="s">
        <v>344</v>
      </c>
      <c r="B170" s="216">
        <v>3151.2351993251082</v>
      </c>
      <c r="C170" s="198">
        <v>3719.9151204183513</v>
      </c>
      <c r="D170" s="206">
        <v>6871.1503197434595</v>
      </c>
      <c r="E170" s="216">
        <v>449169309.4099437</v>
      </c>
      <c r="F170" s="198">
        <v>530227545.71279377</v>
      </c>
      <c r="G170" s="206">
        <v>979396855.12273753</v>
      </c>
    </row>
    <row r="171" spans="1:11" x14ac:dyDescent="0.25">
      <c r="A171" s="143" t="s">
        <v>22</v>
      </c>
      <c r="B171" s="216">
        <v>60.865927821597289</v>
      </c>
      <c r="C171" s="198">
        <v>0</v>
      </c>
      <c r="D171" s="206">
        <v>60.865927821597289</v>
      </c>
      <c r="E171" s="216">
        <v>8675679.5468892585</v>
      </c>
      <c r="F171" s="198">
        <v>0</v>
      </c>
      <c r="G171" s="206">
        <v>8675679.5468892585</v>
      </c>
    </row>
    <row r="172" spans="1:11" x14ac:dyDescent="0.25">
      <c r="A172" s="143" t="s">
        <v>119</v>
      </c>
      <c r="B172" s="216">
        <v>2889.3109570957431</v>
      </c>
      <c r="C172" s="198">
        <v>0</v>
      </c>
      <c r="D172" s="206">
        <v>2889.3109570957431</v>
      </c>
      <c r="E172" s="216">
        <v>411835272.57731271</v>
      </c>
      <c r="F172" s="198">
        <v>0</v>
      </c>
      <c r="G172" s="206">
        <v>411835272.57731271</v>
      </c>
    </row>
    <row r="173" spans="1:11" x14ac:dyDescent="0.25">
      <c r="A173" s="5" t="s">
        <v>162</v>
      </c>
      <c r="B173" s="216">
        <v>201.0583144077676</v>
      </c>
      <c r="C173" s="198">
        <v>3719.9151204183513</v>
      </c>
      <c r="D173" s="206">
        <v>3920.973434826119</v>
      </c>
      <c r="E173" s="198">
        <v>28658357.285741668</v>
      </c>
      <c r="F173" s="198">
        <v>530227545.71279377</v>
      </c>
      <c r="G173" s="206">
        <v>558885902.99853551</v>
      </c>
    </row>
    <row r="174" spans="1:11" x14ac:dyDescent="0.25">
      <c r="A174" s="220" t="s">
        <v>163</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166</v>
      </c>
      <c r="B175" s="211">
        <v>7.3127616200832391E-5</v>
      </c>
      <c r="C175" s="200">
        <v>4.9453108331150788E-5</v>
      </c>
      <c r="D175" s="212">
        <v>1.2258072453198319E-4</v>
      </c>
      <c r="E175" s="200">
        <v>10.42343042967976</v>
      </c>
      <c r="F175" s="200">
        <v>7.0489243462485422</v>
      </c>
      <c r="G175" s="212">
        <v>17.472354775928306</v>
      </c>
    </row>
    <row r="176" spans="1:11" x14ac:dyDescent="0.25">
      <c r="A176" s="225" t="s">
        <v>167</v>
      </c>
      <c r="B176" s="216">
        <v>1.5794844879702999E-4</v>
      </c>
      <c r="C176" s="198">
        <v>4.8208600273249354E-4</v>
      </c>
      <c r="D176" s="198">
        <v>6.4003445152952356E-4</v>
      </c>
      <c r="E176" s="216">
        <v>22.513583144707209</v>
      </c>
      <c r="F176" s="198">
        <v>68.715352306908045</v>
      </c>
      <c r="G176" s="206">
        <v>91.228935451615243</v>
      </c>
    </row>
    <row r="177" spans="1:7" x14ac:dyDescent="0.25">
      <c r="A177" s="225" t="s">
        <v>168</v>
      </c>
      <c r="B177" s="216">
        <v>2.7269168543409662E-4</v>
      </c>
      <c r="C177" s="198">
        <v>2.3929551859198871E-3</v>
      </c>
      <c r="D177" s="198">
        <v>2.6656468713539836E-3</v>
      </c>
      <c r="E177" s="216">
        <v>38.868801685922726</v>
      </c>
      <c r="F177" s="198">
        <v>341.0859425976123</v>
      </c>
      <c r="G177" s="206">
        <v>379.95474428353498</v>
      </c>
    </row>
    <row r="178" spans="1:7" x14ac:dyDescent="0.25">
      <c r="A178" s="225" t="s">
        <v>169</v>
      </c>
      <c r="B178" s="216">
        <v>5.4707068601890705E-5</v>
      </c>
      <c r="C178" s="198">
        <v>2.9145743917961683E-5</v>
      </c>
      <c r="D178" s="198">
        <v>8.3852812519852381E-5</v>
      </c>
      <c r="E178" s="216">
        <v>7.7978109120564358</v>
      </c>
      <c r="F178" s="198">
        <v>4.1543626038049029</v>
      </c>
      <c r="G178" s="206">
        <v>11.952173515861336</v>
      </c>
    </row>
    <row r="179" spans="1:7" x14ac:dyDescent="0.25">
      <c r="A179" s="226" t="s">
        <v>170</v>
      </c>
      <c r="B179" s="216">
        <v>5.3282096186955593E-5</v>
      </c>
      <c r="C179" s="198">
        <v>2.9145743917961683E-5</v>
      </c>
      <c r="D179" s="198">
        <v>8.2427840104917275E-5</v>
      </c>
      <c r="E179" s="216">
        <v>7.5946988512106737</v>
      </c>
      <c r="F179" s="198">
        <v>4.1543626038049029</v>
      </c>
      <c r="G179" s="206">
        <v>11.749061455015575</v>
      </c>
    </row>
    <row r="180" spans="1:7" x14ac:dyDescent="0.25">
      <c r="A180" s="225" t="s">
        <v>171</v>
      </c>
      <c r="B180" s="216">
        <v>1.2163368508593172E-4</v>
      </c>
      <c r="C180" s="198">
        <v>1.918182459849204E-6</v>
      </c>
      <c r="D180" s="198">
        <v>1.2355186754578091E-4</v>
      </c>
      <c r="E180" s="216">
        <v>17.337366104166193</v>
      </c>
      <c r="F180" s="198">
        <v>0.27341300674645236</v>
      </c>
      <c r="G180" s="206">
        <v>17.610779110912642</v>
      </c>
    </row>
    <row r="181" spans="1:7" x14ac:dyDescent="0.25">
      <c r="A181" s="143" t="s">
        <v>376</v>
      </c>
      <c r="B181" s="216">
        <v>1.68332716169547E-6</v>
      </c>
      <c r="C181" s="198">
        <v>9.1276711015746186E-6</v>
      </c>
      <c r="D181" s="198">
        <v>1.0810998263270088E-5</v>
      </c>
      <c r="E181" s="216">
        <v>0.23993731057957421</v>
      </c>
      <c r="F181" s="198">
        <v>1.3010357735574387</v>
      </c>
      <c r="G181" s="206">
        <v>1.5409730841370131</v>
      </c>
    </row>
    <row r="182" spans="1:7" x14ac:dyDescent="0.25">
      <c r="A182" s="143" t="s">
        <v>377</v>
      </c>
      <c r="B182" s="216">
        <v>2.6284353721219275E-6</v>
      </c>
      <c r="C182" s="198">
        <v>8.8263317410121155E-6</v>
      </c>
      <c r="D182" s="198">
        <v>1.1454767113134043E-5</v>
      </c>
      <c r="E182" s="216">
        <v>0.37465070876890544</v>
      </c>
      <c r="F182" s="198">
        <v>1.2580836027671143</v>
      </c>
      <c r="G182" s="206">
        <v>1.6327343115360198</v>
      </c>
    </row>
    <row r="183" spans="1:7" x14ac:dyDescent="0.25">
      <c r="A183" s="225" t="s">
        <v>74</v>
      </c>
      <c r="B183" s="216">
        <v>1.679881241859573E-3</v>
      </c>
      <c r="C183" s="198">
        <v>4.6624610403397246E-7</v>
      </c>
      <c r="D183" s="198">
        <v>1.680347487963607E-3</v>
      </c>
      <c r="E183" s="216">
        <v>239.4461376473528</v>
      </c>
      <c r="F183" s="198">
        <v>6.6457572131990619E-2</v>
      </c>
      <c r="G183" s="206">
        <v>239.51259521948478</v>
      </c>
    </row>
    <row r="184" spans="1:7" x14ac:dyDescent="0.25">
      <c r="A184" s="78" t="s">
        <v>75</v>
      </c>
      <c r="B184" s="216">
        <v>1.5136381823520574E-6</v>
      </c>
      <c r="C184" s="198">
        <v>9.1472818991685364E-7</v>
      </c>
      <c r="D184" s="198">
        <v>2.4283663722689108E-6</v>
      </c>
      <c r="E184" s="216">
        <v>0.21575026110688411</v>
      </c>
      <c r="F184" s="198">
        <v>0.13038310483798718</v>
      </c>
      <c r="G184" s="206">
        <v>0.34613336594487121</v>
      </c>
    </row>
    <row r="185" spans="1:7" x14ac:dyDescent="0.25">
      <c r="A185" s="143" t="s">
        <v>76</v>
      </c>
      <c r="B185" s="216">
        <v>-0.1284045551288088</v>
      </c>
      <c r="C185" s="198">
        <v>0.5293658318597575</v>
      </c>
      <c r="D185" s="198">
        <v>0.40096127673094872</v>
      </c>
      <c r="E185" s="216">
        <v>-18302.469255436816</v>
      </c>
      <c r="F185" s="198">
        <v>75454.50278436573</v>
      </c>
      <c r="G185" s="206">
        <v>57152.033528928921</v>
      </c>
    </row>
    <row r="186" spans="1:7" x14ac:dyDescent="0.25">
      <c r="A186" s="143" t="s">
        <v>164</v>
      </c>
      <c r="B186" s="216">
        <v>-0.12792843601973039</v>
      </c>
      <c r="C186" s="198">
        <v>0.53027752443263587</v>
      </c>
      <c r="D186" s="198">
        <v>0.40234908841290551</v>
      </c>
      <c r="E186" s="216">
        <v>-18234.604409465486</v>
      </c>
      <c r="F186" s="198">
        <v>75584.453199822397</v>
      </c>
      <c r="G186" s="206">
        <v>57349.848790356904</v>
      </c>
    </row>
    <row r="187" spans="1:7" x14ac:dyDescent="0.25">
      <c r="A187" s="143" t="s">
        <v>165</v>
      </c>
      <c r="B187" s="227">
        <v>-7.7130884645619902E-2</v>
      </c>
      <c r="C187" s="214">
        <v>0.5305339147860848</v>
      </c>
      <c r="D187" s="215">
        <v>0.45340303014046501</v>
      </c>
      <c r="E187" s="227">
        <v>-10994.046460851578</v>
      </c>
      <c r="F187" s="214">
        <v>75620.99844976842</v>
      </c>
      <c r="G187" s="215">
        <v>64626.951988916837</v>
      </c>
    </row>
    <row r="188" spans="1:7" x14ac:dyDescent="0.25">
      <c r="A188" s="228" t="s">
        <v>174</v>
      </c>
      <c r="B188" s="216">
        <v>1.2795813432113205E-5</v>
      </c>
      <c r="C188" s="198">
        <v>1.152238023330934E-5</v>
      </c>
      <c r="D188" s="206">
        <v>2.4318193665422546E-5</v>
      </c>
      <c r="E188" s="216">
        <v>1.8238837532253049</v>
      </c>
      <c r="F188" s="198">
        <v>1.6423717192746408</v>
      </c>
      <c r="G188" s="206">
        <v>3.4662554724999453</v>
      </c>
    </row>
    <row r="189" spans="1:7" x14ac:dyDescent="0.25">
      <c r="A189" s="225" t="s">
        <v>175</v>
      </c>
      <c r="B189" s="216">
        <v>1.2652308234636284E-5</v>
      </c>
      <c r="C189" s="198">
        <v>8.8954441919884911E-5</v>
      </c>
      <c r="D189" s="206">
        <v>1.016067501545212E-4</v>
      </c>
      <c r="E189" s="216">
        <v>1.8034288755756611</v>
      </c>
      <c r="F189" s="198">
        <v>12.679347214279289</v>
      </c>
      <c r="G189" s="206">
        <v>14.482776089854953</v>
      </c>
    </row>
    <row r="190" spans="1:7" x14ac:dyDescent="0.25">
      <c r="A190" s="225" t="s">
        <v>176</v>
      </c>
      <c r="B190" s="216">
        <v>2.3611110172751322E-5</v>
      </c>
      <c r="C190" s="198">
        <v>1.9822563844459383E-4</v>
      </c>
      <c r="D190" s="206">
        <v>2.2183674861734514E-4</v>
      </c>
      <c r="E190" s="216">
        <v>3.3654695317468328</v>
      </c>
      <c r="F190" s="198">
        <v>28.254594625806476</v>
      </c>
      <c r="G190" s="206">
        <v>31.620064157553308</v>
      </c>
    </row>
    <row r="191" spans="1:7" x14ac:dyDescent="0.25">
      <c r="A191" s="225" t="s">
        <v>177</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178</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179</v>
      </c>
      <c r="B193" s="216">
        <v>2.0008314384365399E-5</v>
      </c>
      <c r="C193" s="198">
        <v>1.2912576517845577E-7</v>
      </c>
      <c r="D193" s="206">
        <v>2.0137440149543854E-5</v>
      </c>
      <c r="E193" s="216">
        <v>2.8519358873648017</v>
      </c>
      <c r="F193" s="198">
        <v>1.8405268760852602E-2</v>
      </c>
      <c r="G193" s="206">
        <v>2.870341156125654</v>
      </c>
    </row>
    <row r="194" spans="1:11" x14ac:dyDescent="0.25">
      <c r="A194" s="229" t="s">
        <v>180</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181</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382</v>
      </c>
      <c r="E197" s="5"/>
      <c r="F197" s="5"/>
      <c r="G197" s="5"/>
    </row>
    <row r="198" spans="1:11" x14ac:dyDescent="0.25">
      <c r="A198" s="69"/>
      <c r="B198" s="202" t="s">
        <v>379</v>
      </c>
      <c r="C198" s="203"/>
      <c r="D198" s="204"/>
      <c r="E198" s="202" t="s">
        <v>380</v>
      </c>
      <c r="F198" s="203"/>
      <c r="G198" s="204"/>
    </row>
    <row r="199" spans="1:11" x14ac:dyDescent="0.25">
      <c r="A199" s="78"/>
      <c r="B199" s="207" t="s">
        <v>332</v>
      </c>
      <c r="C199" s="208" t="s">
        <v>333</v>
      </c>
      <c r="D199" s="209" t="s">
        <v>334</v>
      </c>
      <c r="E199" s="207" t="s">
        <v>332</v>
      </c>
      <c r="F199" s="208" t="s">
        <v>333</v>
      </c>
      <c r="G199" s="209" t="s">
        <v>334</v>
      </c>
    </row>
    <row r="200" spans="1:11" x14ac:dyDescent="0.25">
      <c r="A200" s="69" t="s">
        <v>339</v>
      </c>
      <c r="B200" s="211">
        <v>1045.4544492486837</v>
      </c>
      <c r="C200" s="200">
        <v>6225.405568127675</v>
      </c>
      <c r="D200" s="212">
        <v>7270.8600173763589</v>
      </c>
      <c r="E200" s="211">
        <v>177179272.98350924</v>
      </c>
      <c r="F200" s="200">
        <v>1055055850</v>
      </c>
      <c r="G200" s="212">
        <v>1232235122.9835091</v>
      </c>
    </row>
    <row r="201" spans="1:11" x14ac:dyDescent="0.25">
      <c r="A201" s="78" t="s">
        <v>344</v>
      </c>
      <c r="B201" s="216">
        <v>1014.1942122201583</v>
      </c>
      <c r="C201" s="198">
        <v>6225.405568127675</v>
      </c>
      <c r="D201" s="206">
        <v>7239.5997803478331</v>
      </c>
      <c r="E201" s="216">
        <v>171881417.99423957</v>
      </c>
      <c r="F201" s="198">
        <v>1055055850</v>
      </c>
      <c r="G201" s="206">
        <v>1226937267.9942393</v>
      </c>
    </row>
    <row r="202" spans="1:11" x14ac:dyDescent="0.25">
      <c r="A202" s="143" t="s">
        <v>22</v>
      </c>
      <c r="B202" s="216">
        <v>86.119333409234841</v>
      </c>
      <c r="C202" s="198">
        <v>0</v>
      </c>
      <c r="D202" s="206">
        <v>86.119333409234841</v>
      </c>
      <c r="E202" s="216">
        <v>14595146.53578474</v>
      </c>
      <c r="F202" s="198">
        <v>0</v>
      </c>
      <c r="G202" s="206">
        <v>14595146.53578474</v>
      </c>
    </row>
    <row r="203" spans="1:11" x14ac:dyDescent="0.25">
      <c r="A203" s="143" t="s">
        <v>119</v>
      </c>
      <c r="B203" s="216">
        <v>652.47795893627767</v>
      </c>
      <c r="C203" s="198">
        <v>0</v>
      </c>
      <c r="D203" s="206">
        <v>652.47795893627767</v>
      </c>
      <c r="E203" s="216">
        <v>110579251.43001081</v>
      </c>
      <c r="F203" s="198">
        <v>0</v>
      </c>
      <c r="G203" s="206">
        <v>110579251.43001081</v>
      </c>
    </row>
    <row r="204" spans="1:11" x14ac:dyDescent="0.25">
      <c r="A204" s="5" t="s">
        <v>162</v>
      </c>
      <c r="B204" s="216">
        <v>275.59691987464589</v>
      </c>
      <c r="C204" s="198">
        <v>6225.405568127675</v>
      </c>
      <c r="D204" s="206">
        <v>6501.0024880023211</v>
      </c>
      <c r="E204" s="198">
        <v>46707020.028444044</v>
      </c>
      <c r="F204" s="198">
        <v>1055055850</v>
      </c>
      <c r="G204" s="206">
        <v>1101762870.0284443</v>
      </c>
    </row>
    <row r="205" spans="1:11" x14ac:dyDescent="0.25">
      <c r="A205" s="220" t="s">
        <v>163</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166</v>
      </c>
      <c r="B206" s="211">
        <v>4.1883380864716154E-5</v>
      </c>
      <c r="C206" s="200">
        <v>2.4510763159498924E-5</v>
      </c>
      <c r="D206" s="212">
        <v>6.6394144024215082E-5</v>
      </c>
      <c r="E206" s="200">
        <v>7.0982212348274381</v>
      </c>
      <c r="F206" s="200">
        <v>4.1539822227472039</v>
      </c>
      <c r="G206" s="212">
        <v>11.252203457574643</v>
      </c>
    </row>
    <row r="207" spans="1:11" x14ac:dyDescent="0.25">
      <c r="A207" s="225" t="s">
        <v>167</v>
      </c>
      <c r="B207" s="216">
        <v>7.5756501494257401E-5</v>
      </c>
      <c r="C207" s="198">
        <v>2.1481729615157772E-4</v>
      </c>
      <c r="D207" s="198">
        <v>2.9057379764583515E-4</v>
      </c>
      <c r="E207" s="216">
        <v>12.838896872238415</v>
      </c>
      <c r="F207" s="198">
        <v>36.406342125926592</v>
      </c>
      <c r="G207" s="206">
        <v>49.245238998165014</v>
      </c>
    </row>
    <row r="208" spans="1:11" x14ac:dyDescent="0.25">
      <c r="A208" s="225" t="s">
        <v>168</v>
      </c>
      <c r="B208" s="216">
        <v>1.7676693697610811E-4</v>
      </c>
      <c r="C208" s="198">
        <v>2.7565294103573394E-3</v>
      </c>
      <c r="D208" s="198">
        <v>2.9332963473334478E-3</v>
      </c>
      <c r="E208" s="216">
        <v>29.957725469011454</v>
      </c>
      <c r="F208" s="198">
        <v>467.16514261885214</v>
      </c>
      <c r="G208" s="206">
        <v>497.12286808786359</v>
      </c>
    </row>
    <row r="209" spans="1:7" x14ac:dyDescent="0.25">
      <c r="A209" s="225" t="s">
        <v>169</v>
      </c>
      <c r="B209" s="216">
        <v>1.0964910045426605E-5</v>
      </c>
      <c r="C209" s="198">
        <v>2.8246719372816809E-5</v>
      </c>
      <c r="D209" s="198">
        <v>3.9211629418243411E-5</v>
      </c>
      <c r="E209" s="216">
        <v>1.8582873616104698</v>
      </c>
      <c r="F209" s="198">
        <v>4.7871365474043781</v>
      </c>
      <c r="G209" s="206">
        <v>6.6454239090148466</v>
      </c>
    </row>
    <row r="210" spans="1:7" x14ac:dyDescent="0.25">
      <c r="A210" s="226" t="s">
        <v>170</v>
      </c>
      <c r="B210" s="216">
        <v>9.0725942691779231E-6</v>
      </c>
      <c r="C210" s="198">
        <v>2.8246719372816809E-5</v>
      </c>
      <c r="D210" s="198">
        <v>3.7319313641994734E-5</v>
      </c>
      <c r="E210" s="216">
        <v>1.5375855522376034</v>
      </c>
      <c r="F210" s="198">
        <v>4.7871365474043781</v>
      </c>
      <c r="G210" s="206">
        <v>6.3247220996419804</v>
      </c>
    </row>
    <row r="211" spans="1:7" x14ac:dyDescent="0.25">
      <c r="A211" s="225" t="s">
        <v>171</v>
      </c>
      <c r="B211" s="216">
        <v>9.6917594877151696E-5</v>
      </c>
      <c r="C211" s="198">
        <v>3.1630236142911972E-6</v>
      </c>
      <c r="D211" s="198">
        <v>1.0008061849144289E-4</v>
      </c>
      <c r="E211" s="216">
        <v>16.425190989415686</v>
      </c>
      <c r="F211" s="198">
        <v>0.53605609006928401</v>
      </c>
      <c r="G211" s="206">
        <v>16.96124707948497</v>
      </c>
    </row>
    <row r="212" spans="1:7" x14ac:dyDescent="0.25">
      <c r="A212" s="143" t="s">
        <v>376</v>
      </c>
      <c r="B212" s="216">
        <v>1.4497822394724162E-6</v>
      </c>
      <c r="C212" s="198">
        <v>1.1464794844230674E-5</v>
      </c>
      <c r="D212" s="198">
        <v>1.291457708370309E-5</v>
      </c>
      <c r="E212" s="216">
        <v>0.24570306564645386</v>
      </c>
      <c r="F212" s="198">
        <v>1.9430057587546619</v>
      </c>
      <c r="G212" s="206">
        <v>2.1887088244011159</v>
      </c>
    </row>
    <row r="213" spans="1:7" x14ac:dyDescent="0.25">
      <c r="A213" s="143" t="s">
        <v>377</v>
      </c>
      <c r="B213" s="216">
        <v>2.9918804224188193E-6</v>
      </c>
      <c r="C213" s="198">
        <v>1.1078186054435999E-5</v>
      </c>
      <c r="D213" s="198">
        <v>1.4070066476854819E-5</v>
      </c>
      <c r="E213" s="216">
        <v>0.50705145353651415</v>
      </c>
      <c r="F213" s="198">
        <v>1.8774849086075496</v>
      </c>
      <c r="G213" s="206">
        <v>2.3845363621440638</v>
      </c>
    </row>
    <row r="214" spans="1:7" x14ac:dyDescent="0.25">
      <c r="A214" s="225" t="s">
        <v>74</v>
      </c>
      <c r="B214" s="216">
        <v>9.8389218504262065E-4</v>
      </c>
      <c r="C214" s="198">
        <v>1.6930960529702417E-7</v>
      </c>
      <c r="D214" s="198">
        <v>9.8406149464791773E-4</v>
      </c>
      <c r="E214" s="216">
        <v>166.74595642620952</v>
      </c>
      <c r="F214" s="198">
        <v>2.8693887904164387E-2</v>
      </c>
      <c r="G214" s="206">
        <v>166.7746503141137</v>
      </c>
    </row>
    <row r="215" spans="1:7" x14ac:dyDescent="0.25">
      <c r="A215" s="78" t="s">
        <v>75</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76</v>
      </c>
      <c r="B216" s="216">
        <v>6.6312147936932381E-2</v>
      </c>
      <c r="C216" s="198">
        <v>0.45295229053166708</v>
      </c>
      <c r="D216" s="198">
        <v>0.51926443846859949</v>
      </c>
      <c r="E216" s="216">
        <v>11238.307101647628</v>
      </c>
      <c r="F216" s="198">
        <v>76764.470790946885</v>
      </c>
      <c r="G216" s="206">
        <v>88002.777892594517</v>
      </c>
    </row>
    <row r="217" spans="1:7" x14ac:dyDescent="0.25">
      <c r="A217" s="143" t="s">
        <v>164</v>
      </c>
      <c r="B217" s="216">
        <v>6.6561730404880295E-2</v>
      </c>
      <c r="C217" s="198">
        <v>0.45336625244699047</v>
      </c>
      <c r="D217" s="198">
        <v>0.51992798285187081</v>
      </c>
      <c r="E217" s="216">
        <v>11280.605300533502</v>
      </c>
      <c r="F217" s="198">
        <v>76834.627335072306</v>
      </c>
      <c r="G217" s="206">
        <v>88115.232635605833</v>
      </c>
    </row>
    <row r="218" spans="1:7" x14ac:dyDescent="0.25">
      <c r="A218" s="143" t="s">
        <v>165</v>
      </c>
      <c r="B218" s="227">
        <v>9.6407822813212862E-2</v>
      </c>
      <c r="C218" s="214">
        <v>0.45345935638752494</v>
      </c>
      <c r="D218" s="215">
        <v>0.54986717920073791</v>
      </c>
      <c r="E218" s="227">
        <v>16338.796939688418</v>
      </c>
      <c r="F218" s="214">
        <v>76850.406203781182</v>
      </c>
      <c r="G218" s="215">
        <v>93189.203143469626</v>
      </c>
    </row>
    <row r="219" spans="1:7" x14ac:dyDescent="0.25">
      <c r="A219" s="228" t="s">
        <v>174</v>
      </c>
      <c r="B219" s="216">
        <v>1.4689059703360966E-5</v>
      </c>
      <c r="C219" s="198">
        <v>4.0177693669918289E-6</v>
      </c>
      <c r="D219" s="206">
        <v>1.8706829070352796E-5</v>
      </c>
      <c r="E219" s="216">
        <v>2.4894407603537538</v>
      </c>
      <c r="F219" s="198">
        <v>0.68091484614237263</v>
      </c>
      <c r="G219" s="206">
        <v>3.1703556064961265</v>
      </c>
    </row>
    <row r="220" spans="1:7" x14ac:dyDescent="0.25">
      <c r="A220" s="225" t="s">
        <v>175</v>
      </c>
      <c r="B220" s="216">
        <v>1.1218967254808183E-5</v>
      </c>
      <c r="C220" s="198">
        <v>3.2964383708773561E-5</v>
      </c>
      <c r="D220" s="206">
        <v>4.4183350963581744E-5</v>
      </c>
      <c r="E220" s="216">
        <v>1.9013439210682217</v>
      </c>
      <c r="F220" s="198">
        <v>5.5866666826730613</v>
      </c>
      <c r="G220" s="206">
        <v>7.4880106037412819</v>
      </c>
    </row>
    <row r="221" spans="1:7" x14ac:dyDescent="0.25">
      <c r="A221" s="225" t="s">
        <v>176</v>
      </c>
      <c r="B221" s="216">
        <v>2.3016115509342594E-5</v>
      </c>
      <c r="C221" s="198">
        <v>1.0096119094471642E-4</v>
      </c>
      <c r="D221" s="206">
        <v>1.2397730645405901E-4</v>
      </c>
      <c r="E221" s="216">
        <v>3.9006755538516611</v>
      </c>
      <c r="F221" s="198">
        <v>17.110482837381866</v>
      </c>
      <c r="G221" s="206">
        <v>21.011158391233526</v>
      </c>
    </row>
    <row r="222" spans="1:7" x14ac:dyDescent="0.25">
      <c r="A222" s="225" t="s">
        <v>177</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178</v>
      </c>
      <c r="B223" s="216">
        <v>1.725642771603956E-6</v>
      </c>
      <c r="C223" s="198">
        <v>2.3476056556532033E-7</v>
      </c>
      <c r="D223" s="206">
        <v>1.9604033371692762E-6</v>
      </c>
      <c r="E223" s="216">
        <v>0.29245476158407741</v>
      </c>
      <c r="F223" s="198">
        <v>3.978624450061212E-2</v>
      </c>
      <c r="G223" s="206">
        <v>0.33224100608468954</v>
      </c>
    </row>
    <row r="224" spans="1:7" x14ac:dyDescent="0.25">
      <c r="A224" s="225" t="s">
        <v>179</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180</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181</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867</v>
      </c>
      <c r="E228" s="5"/>
      <c r="F228" s="5"/>
      <c r="G228" s="5"/>
    </row>
    <row r="229" spans="1:11" x14ac:dyDescent="0.25">
      <c r="A229" s="69"/>
      <c r="B229" s="202" t="s">
        <v>379</v>
      </c>
      <c r="C229" s="203"/>
      <c r="D229" s="204"/>
      <c r="E229" s="202" t="s">
        <v>380</v>
      </c>
      <c r="F229" s="203"/>
      <c r="G229" s="204"/>
    </row>
    <row r="230" spans="1:11" x14ac:dyDescent="0.25">
      <c r="A230" s="78"/>
      <c r="B230" s="207" t="s">
        <v>332</v>
      </c>
      <c r="C230" s="208" t="s">
        <v>333</v>
      </c>
      <c r="D230" s="209" t="s">
        <v>334</v>
      </c>
      <c r="E230" s="207" t="s">
        <v>332</v>
      </c>
      <c r="F230" s="208" t="s">
        <v>333</v>
      </c>
      <c r="G230" s="209" t="s">
        <v>334</v>
      </c>
    </row>
    <row r="231" spans="1:11" x14ac:dyDescent="0.25">
      <c r="A231" s="69" t="s">
        <v>339</v>
      </c>
      <c r="B231" s="211">
        <v>4296.0359110335039</v>
      </c>
      <c r="C231" s="200">
        <v>6206.7293514232933</v>
      </c>
      <c r="D231" s="212">
        <v>10502.765262456796</v>
      </c>
      <c r="E231" s="211">
        <v>730265098.26896119</v>
      </c>
      <c r="F231" s="200">
        <v>1055055850</v>
      </c>
      <c r="G231" s="212">
        <v>1785320948.268961</v>
      </c>
    </row>
    <row r="232" spans="1:11" x14ac:dyDescent="0.25">
      <c r="A232" s="78" t="s">
        <v>344</v>
      </c>
      <c r="B232" s="216">
        <v>4290.4162583873231</v>
      </c>
      <c r="C232" s="198">
        <v>0</v>
      </c>
      <c r="D232" s="206">
        <v>4290.4162583873231</v>
      </c>
      <c r="E232" s="216">
        <v>729309837.12196743</v>
      </c>
      <c r="F232" s="198">
        <v>0</v>
      </c>
      <c r="G232" s="206">
        <v>729309837.12196743</v>
      </c>
    </row>
    <row r="233" spans="1:11" x14ac:dyDescent="0.25">
      <c r="A233" s="143" t="s">
        <v>22</v>
      </c>
      <c r="B233" s="216">
        <v>15.856120097977643</v>
      </c>
      <c r="C233" s="198">
        <v>0</v>
      </c>
      <c r="D233" s="206">
        <v>15.856120097977643</v>
      </c>
      <c r="E233" s="216">
        <v>2695315.2490590974</v>
      </c>
      <c r="F233" s="198">
        <v>0</v>
      </c>
      <c r="G233" s="206">
        <v>2695315.2490590974</v>
      </c>
    </row>
    <row r="234" spans="1:11" x14ac:dyDescent="0.25">
      <c r="A234" s="143" t="s">
        <v>119</v>
      </c>
      <c r="B234" s="216">
        <v>4213.2372716103964</v>
      </c>
      <c r="C234" s="198">
        <v>0</v>
      </c>
      <c r="D234" s="206">
        <v>4213.2372716103964</v>
      </c>
      <c r="E234" s="216">
        <v>716190505.36354351</v>
      </c>
      <c r="F234" s="198">
        <v>0</v>
      </c>
      <c r="G234" s="206">
        <v>716190505.36354351</v>
      </c>
    </row>
    <row r="235" spans="1:11" x14ac:dyDescent="0.25">
      <c r="A235" s="5" t="s">
        <v>162</v>
      </c>
      <c r="B235" s="216">
        <v>61.322866678948245</v>
      </c>
      <c r="C235" s="198">
        <v>0</v>
      </c>
      <c r="D235" s="206">
        <v>61.322866678948245</v>
      </c>
      <c r="E235" s="198">
        <v>10424016.509364627</v>
      </c>
      <c r="F235" s="198">
        <v>0</v>
      </c>
      <c r="G235" s="206">
        <v>10424016.509364627</v>
      </c>
    </row>
    <row r="236" spans="1:11" x14ac:dyDescent="0.25">
      <c r="A236" s="220" t="s">
        <v>163</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166</v>
      </c>
      <c r="B237" s="211">
        <v>8.1082350489615081E-5</v>
      </c>
      <c r="C237" s="200">
        <v>2.4510763159498924E-5</v>
      </c>
      <c r="D237" s="212">
        <v>1.0559311364911401E-4</v>
      </c>
      <c r="E237" s="200">
        <v>13.782848159184146</v>
      </c>
      <c r="F237" s="200">
        <v>4.166481667750455</v>
      </c>
      <c r="G237" s="212">
        <v>17.949329826934605</v>
      </c>
    </row>
    <row r="238" spans="1:11" x14ac:dyDescent="0.25">
      <c r="A238" s="225" t="s">
        <v>167</v>
      </c>
      <c r="B238" s="216">
        <v>1.8994409636089181E-4</v>
      </c>
      <c r="C238" s="198">
        <v>2.1154427343925968E-4</v>
      </c>
      <c r="D238" s="198">
        <v>4.0148836980015152E-4</v>
      </c>
      <c r="E238" s="216">
        <v>32.287799047104834</v>
      </c>
      <c r="F238" s="198">
        <v>35.959522413347955</v>
      </c>
      <c r="G238" s="206">
        <v>68.247321460452795</v>
      </c>
    </row>
    <row r="239" spans="1:11" x14ac:dyDescent="0.25">
      <c r="A239" s="225" t="s">
        <v>168</v>
      </c>
      <c r="B239" s="216">
        <v>2.8162088822717649E-4</v>
      </c>
      <c r="C239" s="198">
        <v>2.5274968108783733E-3</v>
      </c>
      <c r="D239" s="198">
        <v>2.8091176991055498E-3</v>
      </c>
      <c r="E239" s="216">
        <v>47.871551792111475</v>
      </c>
      <c r="F239" s="198">
        <v>429.63856569032924</v>
      </c>
      <c r="G239" s="206">
        <v>477.51011748244076</v>
      </c>
    </row>
    <row r="240" spans="1:11" x14ac:dyDescent="0.25">
      <c r="A240" s="225" t="s">
        <v>169</v>
      </c>
      <c r="B240" s="216">
        <v>8.1174063720227194E-5</v>
      </c>
      <c r="C240" s="198">
        <v>2.1538472243727714E-6</v>
      </c>
      <c r="D240" s="198">
        <v>8.3327910944599968E-5</v>
      </c>
      <c r="E240" s="216">
        <v>13.798438105998491</v>
      </c>
      <c r="F240" s="198">
        <v>0.36612344206045555</v>
      </c>
      <c r="G240" s="206">
        <v>14.164561548058947</v>
      </c>
    </row>
    <row r="241" spans="1:7" x14ac:dyDescent="0.25">
      <c r="A241" s="226" t="s">
        <v>170</v>
      </c>
      <c r="B241" s="216">
        <v>8.0678065864074356E-5</v>
      </c>
      <c r="C241" s="198">
        <v>2.1538472243727714E-6</v>
      </c>
      <c r="D241" s="198">
        <v>8.2831913088447131E-5</v>
      </c>
      <c r="E241" s="216">
        <v>13.714125513956512</v>
      </c>
      <c r="F241" s="198">
        <v>0.36612344206045555</v>
      </c>
      <c r="G241" s="206">
        <v>14.08024895601697</v>
      </c>
    </row>
    <row r="242" spans="1:7" x14ac:dyDescent="0.25">
      <c r="A242" s="225" t="s">
        <v>171</v>
      </c>
      <c r="B242" s="216">
        <v>1.0741441588019771E-4</v>
      </c>
      <c r="C242" s="198">
        <v>0</v>
      </c>
      <c r="D242" s="198">
        <v>1.0741441588019771E-4</v>
      </c>
      <c r="E242" s="216">
        <v>18.258925342499055</v>
      </c>
      <c r="F242" s="198">
        <v>0</v>
      </c>
      <c r="G242" s="206">
        <v>18.258925342499055</v>
      </c>
    </row>
    <row r="243" spans="1:7" x14ac:dyDescent="0.25">
      <c r="A243" s="143" t="s">
        <v>376</v>
      </c>
      <c r="B243" s="216">
        <v>1.377245866798296E-6</v>
      </c>
      <c r="C243" s="198">
        <v>6.7501383848223947E-7</v>
      </c>
      <c r="D243" s="198">
        <v>2.0522597052805353E-6</v>
      </c>
      <c r="E243" s="216">
        <v>0.23411223953573107</v>
      </c>
      <c r="F243" s="198">
        <v>0.11474276689031546</v>
      </c>
      <c r="G243" s="206">
        <v>0.34885500642604655</v>
      </c>
    </row>
    <row r="244" spans="1:7" x14ac:dyDescent="0.25">
      <c r="A244" s="143" t="s">
        <v>377</v>
      </c>
      <c r="B244" s="216">
        <v>1.4171058675134874E-6</v>
      </c>
      <c r="C244" s="198">
        <v>6.5179425872043506E-7</v>
      </c>
      <c r="D244" s="198">
        <v>2.0689001262339226E-6</v>
      </c>
      <c r="E244" s="216">
        <v>0.24088787361842606</v>
      </c>
      <c r="F244" s="198">
        <v>0.11079576806449819</v>
      </c>
      <c r="G244" s="206">
        <v>0.35168364168292426</v>
      </c>
    </row>
    <row r="245" spans="1:7" x14ac:dyDescent="0.25">
      <c r="A245" s="225" t="s">
        <v>74</v>
      </c>
      <c r="B245" s="216">
        <v>1.8407080647588712E-3</v>
      </c>
      <c r="C245" s="198">
        <v>1.6930960529702417E-7</v>
      </c>
      <c r="D245" s="198">
        <v>1.8408773743641682E-3</v>
      </c>
      <c r="E245" s="216">
        <v>312.89423171330736</v>
      </c>
      <c r="F245" s="198">
        <v>2.8780228589934183E-2</v>
      </c>
      <c r="G245" s="206">
        <v>312.92301194189724</v>
      </c>
    </row>
    <row r="246" spans="1:7" x14ac:dyDescent="0.25">
      <c r="A246" s="78" t="s">
        <v>75</v>
      </c>
      <c r="B246" s="216">
        <v>1.2997465784233316E-6</v>
      </c>
      <c r="C246" s="198">
        <v>3.3216849953045242E-7</v>
      </c>
      <c r="D246" s="198">
        <v>1.631915077953784E-6</v>
      </c>
      <c r="E246" s="216">
        <v>0.2209384610541395</v>
      </c>
      <c r="F246" s="198">
        <v>5.6463927903503859E-2</v>
      </c>
      <c r="G246" s="206">
        <v>0.27740238895764335</v>
      </c>
    </row>
    <row r="247" spans="1:7" x14ac:dyDescent="0.25">
      <c r="A247" s="143" t="s">
        <v>76</v>
      </c>
      <c r="B247" s="216">
        <v>-0.27940953797793111</v>
      </c>
      <c r="C247" s="198">
        <v>0.43668895743135516</v>
      </c>
      <c r="D247" s="198">
        <v>0.15727941945342405</v>
      </c>
      <c r="E247" s="216">
        <v>-47495.653652404399</v>
      </c>
      <c r="F247" s="198">
        <v>74230.921485677449</v>
      </c>
      <c r="G247" s="206">
        <v>26735.267833273043</v>
      </c>
    </row>
    <row r="248" spans="1:7" x14ac:dyDescent="0.25">
      <c r="A248" s="143" t="s">
        <v>164</v>
      </c>
      <c r="B248" s="216">
        <v>-0.2788583477389095</v>
      </c>
      <c r="C248" s="198">
        <v>0.4370977760252735</v>
      </c>
      <c r="D248" s="198">
        <v>0.158239428286364</v>
      </c>
      <c r="E248" s="216">
        <v>-47401.959139043785</v>
      </c>
      <c r="F248" s="198">
        <v>74300.41484114388</v>
      </c>
      <c r="G248" s="206">
        <v>26898.45570210008</v>
      </c>
    </row>
    <row r="249" spans="1:7" x14ac:dyDescent="0.25">
      <c r="A249" s="143" t="s">
        <v>165</v>
      </c>
      <c r="B249" s="227">
        <v>-0.22329267295286118</v>
      </c>
      <c r="C249" s="214">
        <v>0.43719087996580797</v>
      </c>
      <c r="D249" s="215">
        <v>0.21389820701294682</v>
      </c>
      <c r="E249" s="227">
        <v>-37956.583495465216</v>
      </c>
      <c r="F249" s="214">
        <v>74316.241188896005</v>
      </c>
      <c r="G249" s="215">
        <v>36359.657693430774</v>
      </c>
    </row>
    <row r="250" spans="1:7" x14ac:dyDescent="0.25">
      <c r="A250" s="228" t="s">
        <v>174</v>
      </c>
      <c r="B250" s="216">
        <v>6.7739760843125043E-6</v>
      </c>
      <c r="C250" s="198">
        <v>4.0177693669918289E-6</v>
      </c>
      <c r="D250" s="206">
        <v>1.0791745451304333E-5</v>
      </c>
      <c r="E250" s="216">
        <v>1.1514797393050669</v>
      </c>
      <c r="F250" s="198">
        <v>0.68296373735443583</v>
      </c>
      <c r="G250" s="206">
        <v>1.8344434766595026</v>
      </c>
    </row>
    <row r="251" spans="1:7" x14ac:dyDescent="0.25">
      <c r="A251" s="225" t="s">
        <v>175</v>
      </c>
      <c r="B251" s="216">
        <v>1.0027346535467248E-5</v>
      </c>
      <c r="C251" s="198">
        <v>2.9691360996455525E-5</v>
      </c>
      <c r="D251" s="206">
        <v>3.9718707531922775E-5</v>
      </c>
      <c r="E251" s="216">
        <v>1.7045065159472339</v>
      </c>
      <c r="F251" s="198">
        <v>5.0471097320505374</v>
      </c>
      <c r="G251" s="206">
        <v>6.7516162479977719</v>
      </c>
    </row>
    <row r="252" spans="1:7" x14ac:dyDescent="0.25">
      <c r="A252" s="225" t="s">
        <v>176</v>
      </c>
      <c r="B252" s="216">
        <v>1.6617608748851664E-5</v>
      </c>
      <c r="C252" s="198">
        <v>9.2557093728076232E-5</v>
      </c>
      <c r="D252" s="206">
        <v>1.091747024769279E-4</v>
      </c>
      <c r="E252" s="216">
        <v>2.82475750605537</v>
      </c>
      <c r="F252" s="198">
        <v>15.733391560631189</v>
      </c>
      <c r="G252" s="206">
        <v>18.558149066686561</v>
      </c>
    </row>
    <row r="253" spans="1:7" x14ac:dyDescent="0.25">
      <c r="A253" s="225" t="s">
        <v>177</v>
      </c>
      <c r="B253" s="216">
        <v>7.8284895638810388E-6</v>
      </c>
      <c r="C253" s="198">
        <v>1.9103494523597993E-8</v>
      </c>
      <c r="D253" s="206">
        <v>7.8475930584046362E-6</v>
      </c>
      <c r="E253" s="216">
        <v>1.3307320560292542</v>
      </c>
      <c r="F253" s="198">
        <v>3.2473227865080232E-3</v>
      </c>
      <c r="G253" s="206">
        <v>1.3339793788157621</v>
      </c>
    </row>
    <row r="254" spans="1:7" x14ac:dyDescent="0.25">
      <c r="A254" s="226" t="s">
        <v>178</v>
      </c>
      <c r="B254" s="216">
        <v>7.7980956444869887E-6</v>
      </c>
      <c r="C254" s="198">
        <v>1.9103494523597993E-8</v>
      </c>
      <c r="D254" s="206">
        <v>7.817199139010586E-6</v>
      </c>
      <c r="E254" s="216">
        <v>1.3255655213464155</v>
      </c>
      <c r="F254" s="198">
        <v>3.2473227865080232E-3</v>
      </c>
      <c r="G254" s="206">
        <v>1.3288128441329234</v>
      </c>
    </row>
    <row r="255" spans="1:7" x14ac:dyDescent="0.25">
      <c r="A255" s="225" t="s">
        <v>179</v>
      </c>
      <c r="B255" s="216">
        <v>3.174616555445625E-6</v>
      </c>
      <c r="C255" s="198">
        <v>0</v>
      </c>
      <c r="D255" s="206">
        <v>3.174616555445625E-6</v>
      </c>
      <c r="E255" s="216">
        <v>0.53963973273003929</v>
      </c>
      <c r="F255" s="198">
        <v>0</v>
      </c>
      <c r="G255" s="206">
        <v>0.53963973273003929</v>
      </c>
    </row>
    <row r="256" spans="1:7" x14ac:dyDescent="0.25">
      <c r="A256" s="229" t="s">
        <v>180</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181</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868</v>
      </c>
      <c r="E259" s="5"/>
      <c r="F259" s="5"/>
      <c r="G259" s="5"/>
    </row>
    <row r="260" spans="1:11" x14ac:dyDescent="0.25">
      <c r="A260" s="69"/>
      <c r="B260" s="202" t="s">
        <v>379</v>
      </c>
      <c r="C260" s="203"/>
      <c r="D260" s="204"/>
      <c r="E260" s="202" t="s">
        <v>380</v>
      </c>
      <c r="F260" s="203"/>
      <c r="G260" s="204"/>
    </row>
    <row r="261" spans="1:11" x14ac:dyDescent="0.25">
      <c r="A261" s="78"/>
      <c r="B261" s="207" t="s">
        <v>332</v>
      </c>
      <c r="C261" s="208" t="s">
        <v>333</v>
      </c>
      <c r="D261" s="209" t="s">
        <v>334</v>
      </c>
      <c r="E261" s="207" t="s">
        <v>332</v>
      </c>
      <c r="F261" s="208" t="s">
        <v>333</v>
      </c>
      <c r="G261" s="209" t="s">
        <v>334</v>
      </c>
    </row>
    <row r="262" spans="1:11" x14ac:dyDescent="0.25">
      <c r="A262" s="69" t="s">
        <v>339</v>
      </c>
      <c r="B262" s="211">
        <v>2664.8548458008463</v>
      </c>
      <c r="C262" s="200">
        <v>6216.0674597754842</v>
      </c>
      <c r="D262" s="212">
        <v>8880.9223055763305</v>
      </c>
      <c r="E262" s="211">
        <v>452306979.07589644</v>
      </c>
      <c r="F262" s="200">
        <v>1055055850</v>
      </c>
      <c r="G262" s="212">
        <v>1507362829.0758965</v>
      </c>
    </row>
    <row r="263" spans="1:11" x14ac:dyDescent="0.25">
      <c r="A263" s="78" t="s">
        <v>344</v>
      </c>
      <c r="B263" s="216">
        <v>2646.3686525722574</v>
      </c>
      <c r="C263" s="198">
        <v>3123.9390722130165</v>
      </c>
      <c r="D263" s="206">
        <v>5770.3077247852743</v>
      </c>
      <c r="E263" s="216">
        <v>449169309.40994376</v>
      </c>
      <c r="F263" s="198">
        <v>530227545.71279377</v>
      </c>
      <c r="G263" s="206">
        <v>979396855.12273765</v>
      </c>
    </row>
    <row r="264" spans="1:11" x14ac:dyDescent="0.25">
      <c r="A264" s="143" t="s">
        <v>22</v>
      </c>
      <c r="B264" s="216">
        <v>51.114459317824775</v>
      </c>
      <c r="C264" s="198">
        <v>0</v>
      </c>
      <c r="D264" s="206">
        <v>51.114459317824775</v>
      </c>
      <c r="E264" s="216">
        <v>8675679.5468892585</v>
      </c>
      <c r="F264" s="198">
        <v>0</v>
      </c>
      <c r="G264" s="206">
        <v>8675679.5468892585</v>
      </c>
    </row>
    <row r="265" spans="1:11" x14ac:dyDescent="0.25">
      <c r="A265" s="143" t="s">
        <v>119</v>
      </c>
      <c r="B265" s="216">
        <v>2426.4078879384451</v>
      </c>
      <c r="C265" s="198">
        <v>0</v>
      </c>
      <c r="D265" s="206">
        <v>2426.4078879384451</v>
      </c>
      <c r="E265" s="216">
        <v>411835272.57731277</v>
      </c>
      <c r="F265" s="198">
        <v>0</v>
      </c>
      <c r="G265" s="206">
        <v>411835272.57731277</v>
      </c>
    </row>
    <row r="266" spans="1:11" x14ac:dyDescent="0.25">
      <c r="A266" s="5" t="s">
        <v>162</v>
      </c>
      <c r="B266" s="216">
        <v>168.84630531598725</v>
      </c>
      <c r="C266" s="198">
        <v>3123.9390722130165</v>
      </c>
      <c r="D266" s="206">
        <v>3292.7853775290037</v>
      </c>
      <c r="E266" s="198">
        <v>28658357.285741664</v>
      </c>
      <c r="F266" s="198">
        <v>530227545.71279377</v>
      </c>
      <c r="G266" s="206">
        <v>558885902.99853539</v>
      </c>
    </row>
    <row r="267" spans="1:11" x14ac:dyDescent="0.25">
      <c r="A267" s="220" t="s">
        <v>163</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166</v>
      </c>
      <c r="B268" s="211">
        <v>6.1411674759365541E-5</v>
      </c>
      <c r="C268" s="200">
        <v>2.4510763159498924E-5</v>
      </c>
      <c r="D268" s="212">
        <v>8.5922437918864469E-5</v>
      </c>
      <c r="E268" s="200">
        <v>10.42343042967976</v>
      </c>
      <c r="F268" s="200">
        <v>4.1602225565820774</v>
      </c>
      <c r="G268" s="212">
        <v>14.583652986261837</v>
      </c>
    </row>
    <row r="269" spans="1:11" x14ac:dyDescent="0.25">
      <c r="A269" s="225" t="s">
        <v>167</v>
      </c>
      <c r="B269" s="216">
        <v>1.3264316916375974E-4</v>
      </c>
      <c r="C269" s="198">
        <v>2.1155782820849481E-4</v>
      </c>
      <c r="D269" s="198">
        <v>3.4420099737225457E-4</v>
      </c>
      <c r="E269" s="216">
        <v>22.513583144707212</v>
      </c>
      <c r="F269" s="198">
        <v>35.907802756170426</v>
      </c>
      <c r="G269" s="206">
        <v>58.421385900877645</v>
      </c>
    </row>
    <row r="270" spans="1:11" x14ac:dyDescent="0.25">
      <c r="A270" s="225" t="s">
        <v>168</v>
      </c>
      <c r="B270" s="216">
        <v>2.2900313131321977E-4</v>
      </c>
      <c r="C270" s="198">
        <v>2.5175282706102033E-3</v>
      </c>
      <c r="D270" s="198">
        <v>2.7465314019234229E-3</v>
      </c>
      <c r="E270" s="216">
        <v>38.868801685922719</v>
      </c>
      <c r="F270" s="198">
        <v>427.30117500102131</v>
      </c>
      <c r="G270" s="206">
        <v>466.16997668694393</v>
      </c>
    </row>
    <row r="271" spans="1:11" x14ac:dyDescent="0.25">
      <c r="A271" s="225" t="s">
        <v>169</v>
      </c>
      <c r="B271" s="216">
        <v>4.5942324918549289E-5</v>
      </c>
      <c r="C271" s="198">
        <v>2.5243430246405779E-5</v>
      </c>
      <c r="D271" s="198">
        <v>7.1185755164955068E-5</v>
      </c>
      <c r="E271" s="216">
        <v>7.7978109120564358</v>
      </c>
      <c r="F271" s="198">
        <v>4.2845784618462472</v>
      </c>
      <c r="G271" s="206">
        <v>12.082389373902684</v>
      </c>
    </row>
    <row r="272" spans="1:11" x14ac:dyDescent="0.25">
      <c r="A272" s="226" t="s">
        <v>170</v>
      </c>
      <c r="B272" s="216">
        <v>4.4745650569877347E-5</v>
      </c>
      <c r="C272" s="198">
        <v>2.5243430246405779E-5</v>
      </c>
      <c r="D272" s="198">
        <v>6.9989080816283119E-5</v>
      </c>
      <c r="E272" s="216">
        <v>7.5946988512106746</v>
      </c>
      <c r="F272" s="198">
        <v>4.2845784618462472</v>
      </c>
      <c r="G272" s="206">
        <v>11.879277313056921</v>
      </c>
    </row>
    <row r="273" spans="1:7" x14ac:dyDescent="0.25">
      <c r="A273" s="225" t="s">
        <v>171</v>
      </c>
      <c r="B273" s="216">
        <v>1.0214647620628039E-4</v>
      </c>
      <c r="C273" s="198">
        <v>1.6108660923646817E-6</v>
      </c>
      <c r="D273" s="198">
        <v>1.0375734229864507E-4</v>
      </c>
      <c r="E273" s="216">
        <v>17.337366104166193</v>
      </c>
      <c r="F273" s="198">
        <v>0.27341300674645236</v>
      </c>
      <c r="G273" s="206">
        <v>17.610779110912645</v>
      </c>
    </row>
    <row r="274" spans="1:7" x14ac:dyDescent="0.25">
      <c r="A274" s="143" t="s">
        <v>376</v>
      </c>
      <c r="B274" s="216">
        <v>1.4136374948110429E-6</v>
      </c>
      <c r="C274" s="198">
        <v>7.9026636965195854E-6</v>
      </c>
      <c r="D274" s="198">
        <v>9.3163011913306281E-6</v>
      </c>
      <c r="E274" s="216">
        <v>0.23993731057957421</v>
      </c>
      <c r="F274" s="198">
        <v>1.3413225672902787</v>
      </c>
      <c r="G274" s="206">
        <v>1.5812598778698528</v>
      </c>
    </row>
    <row r="275" spans="1:7" x14ac:dyDescent="0.25">
      <c r="A275" s="143" t="s">
        <v>377</v>
      </c>
      <c r="B275" s="216">
        <v>2.2073277728000984E-6</v>
      </c>
      <c r="C275" s="198">
        <v>7.6473546699061368E-6</v>
      </c>
      <c r="D275" s="198">
        <v>9.8546824427062352E-6</v>
      </c>
      <c r="E275" s="216">
        <v>0.37465070876890544</v>
      </c>
      <c r="F275" s="198">
        <v>1.2979888544840064</v>
      </c>
      <c r="G275" s="206">
        <v>1.6726395632529119</v>
      </c>
    </row>
    <row r="276" spans="1:7" x14ac:dyDescent="0.25">
      <c r="A276" s="225" t="s">
        <v>74</v>
      </c>
      <c r="B276" s="216">
        <v>1.4107436536166605E-3</v>
      </c>
      <c r="C276" s="198">
        <v>1.6930960529702417E-7</v>
      </c>
      <c r="D276" s="198">
        <v>1.4109129632219576E-3</v>
      </c>
      <c r="E276" s="216">
        <v>239.4461376473528</v>
      </c>
      <c r="F276" s="198">
        <v>2.8736993394255766E-2</v>
      </c>
      <c r="G276" s="206">
        <v>239.47487464074703</v>
      </c>
    </row>
    <row r="277" spans="1:7" x14ac:dyDescent="0.25">
      <c r="A277" s="78" t="s">
        <v>75</v>
      </c>
      <c r="B277" s="216">
        <v>1.2711347721588072E-6</v>
      </c>
      <c r="C277" s="198">
        <v>3.3216849953045242E-7</v>
      </c>
      <c r="D277" s="198">
        <v>1.6033032716892596E-6</v>
      </c>
      <c r="E277" s="216">
        <v>0.21575026110688411</v>
      </c>
      <c r="F277" s="198">
        <v>5.6379104776958781E-2</v>
      </c>
      <c r="G277" s="206">
        <v>0.2721293658838429</v>
      </c>
    </row>
    <row r="278" spans="1:7" x14ac:dyDescent="0.25">
      <c r="A278" s="143" t="s">
        <v>76</v>
      </c>
      <c r="B278" s="216">
        <v>-0.10783256978506124</v>
      </c>
      <c r="C278" s="198">
        <v>0.44491232940962011</v>
      </c>
      <c r="D278" s="198">
        <v>0.33707975962455888</v>
      </c>
      <c r="E278" s="216">
        <v>-18302.469255436827</v>
      </c>
      <c r="F278" s="198">
        <v>75515.164357257658</v>
      </c>
      <c r="G278" s="206">
        <v>57212.69510182082</v>
      </c>
    </row>
    <row r="279" spans="1:7" x14ac:dyDescent="0.25">
      <c r="A279" s="143" t="s">
        <v>164</v>
      </c>
      <c r="B279" s="216">
        <v>-0.10743273079956578</v>
      </c>
      <c r="C279" s="198">
        <v>0.4453211693038901</v>
      </c>
      <c r="D279" s="198">
        <v>0.33788843850432432</v>
      </c>
      <c r="E279" s="216">
        <v>-18234.604409465497</v>
      </c>
      <c r="F279" s="198">
        <v>75584.556931413928</v>
      </c>
      <c r="G279" s="206">
        <v>57349.952521948428</v>
      </c>
    </row>
    <row r="280" spans="1:7" x14ac:dyDescent="0.25">
      <c r="A280" s="143" t="s">
        <v>165</v>
      </c>
      <c r="B280" s="227">
        <v>-6.4773570476443887E-2</v>
      </c>
      <c r="C280" s="214">
        <v>0.44541427324442456</v>
      </c>
      <c r="D280" s="215">
        <v>0.38064070276798068</v>
      </c>
      <c r="E280" s="227">
        <v>-10994.046460851589</v>
      </c>
      <c r="F280" s="214">
        <v>75600.359503981657</v>
      </c>
      <c r="G280" s="215">
        <v>64606.31304313006</v>
      </c>
    </row>
    <row r="281" spans="1:7" x14ac:dyDescent="0.25">
      <c r="A281" s="228" t="s">
        <v>174</v>
      </c>
      <c r="B281" s="216">
        <v>1.0745767106866426E-5</v>
      </c>
      <c r="C281" s="198">
        <v>4.0177693669918289E-6</v>
      </c>
      <c r="D281" s="206">
        <v>1.4763536473858254E-5</v>
      </c>
      <c r="E281" s="216">
        <v>1.8238837532253049</v>
      </c>
      <c r="F281" s="198">
        <v>0.6819377527715299</v>
      </c>
      <c r="G281" s="206">
        <v>2.5058215059968347</v>
      </c>
    </row>
    <row r="282" spans="1:7" x14ac:dyDescent="0.25">
      <c r="A282" s="225" t="s">
        <v>175</v>
      </c>
      <c r="B282" s="216">
        <v>1.0625253202932676E-5</v>
      </c>
      <c r="C282" s="198">
        <v>2.9704915765690647E-5</v>
      </c>
      <c r="D282" s="206">
        <v>4.0330168968623322E-5</v>
      </c>
      <c r="E282" s="216">
        <v>1.8034288755756611</v>
      </c>
      <c r="F282" s="198">
        <v>5.0418283513096096</v>
      </c>
      <c r="G282" s="206">
        <v>6.8452572268852707</v>
      </c>
    </row>
    <row r="283" spans="1:7" x14ac:dyDescent="0.25">
      <c r="A283" s="225" t="s">
        <v>176</v>
      </c>
      <c r="B283" s="216">
        <v>1.9828320598532602E-5</v>
      </c>
      <c r="C283" s="198">
        <v>1.0096119094471642E-4</v>
      </c>
      <c r="D283" s="206">
        <v>1.2078951154324902E-4</v>
      </c>
      <c r="E283" s="216">
        <v>3.3654695317468328</v>
      </c>
      <c r="F283" s="198">
        <v>17.136187118058952</v>
      </c>
      <c r="G283" s="206">
        <v>20.501656649805785</v>
      </c>
    </row>
    <row r="284" spans="1:7" x14ac:dyDescent="0.25">
      <c r="A284" s="225" t="s">
        <v>177</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178</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179</v>
      </c>
      <c r="B286" s="216">
        <v>1.6802736904225746E-5</v>
      </c>
      <c r="C286" s="198">
        <v>4.6889898160838255E-8</v>
      </c>
      <c r="D286" s="206">
        <v>1.6849626802386586E-5</v>
      </c>
      <c r="E286" s="216">
        <v>2.8519358873648013</v>
      </c>
      <c r="F286" s="198">
        <v>7.9586429331131303E-3</v>
      </c>
      <c r="G286" s="206">
        <v>2.8598945302979146</v>
      </c>
    </row>
    <row r="287" spans="1:7" x14ac:dyDescent="0.25">
      <c r="A287" s="229" t="s">
        <v>180</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181</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383</v>
      </c>
      <c r="E290" s="5"/>
      <c r="F290" s="5"/>
      <c r="G290" s="5"/>
    </row>
    <row r="291" spans="1:11" x14ac:dyDescent="0.25">
      <c r="A291" s="69"/>
      <c r="B291" s="202" t="s">
        <v>379</v>
      </c>
      <c r="C291" s="203"/>
      <c r="D291" s="204"/>
      <c r="E291" s="202" t="s">
        <v>380</v>
      </c>
      <c r="F291" s="203"/>
      <c r="G291" s="204"/>
    </row>
    <row r="292" spans="1:11" x14ac:dyDescent="0.25">
      <c r="A292" s="78"/>
      <c r="B292" s="207" t="s">
        <v>332</v>
      </c>
      <c r="C292" s="208" t="s">
        <v>333</v>
      </c>
      <c r="D292" s="209" t="s">
        <v>334</v>
      </c>
      <c r="E292" s="207" t="s">
        <v>332</v>
      </c>
      <c r="F292" s="208" t="s">
        <v>333</v>
      </c>
      <c r="G292" s="209" t="s">
        <v>334</v>
      </c>
    </row>
    <row r="293" spans="1:11" x14ac:dyDescent="0.25">
      <c r="A293" s="69" t="s">
        <v>339</v>
      </c>
      <c r="B293" s="211">
        <v>1077.9691415033876</v>
      </c>
      <c r="C293" s="200">
        <v>6419.021986665909</v>
      </c>
      <c r="D293" s="212">
        <v>7496.9911281692966</v>
      </c>
      <c r="E293" s="211">
        <v>177179272.98350924</v>
      </c>
      <c r="F293" s="200">
        <v>1055055850</v>
      </c>
      <c r="G293" s="212">
        <v>1232235122.9835091</v>
      </c>
    </row>
    <row r="294" spans="1:11" x14ac:dyDescent="0.25">
      <c r="A294" s="78" t="s">
        <v>344</v>
      </c>
      <c r="B294" s="216">
        <v>1045.7366794415075</v>
      </c>
      <c r="C294" s="198">
        <v>6419.021986665909</v>
      </c>
      <c r="D294" s="206">
        <v>7464.7586661074165</v>
      </c>
      <c r="E294" s="216">
        <v>171881417.99423954</v>
      </c>
      <c r="F294" s="198">
        <v>1055055850</v>
      </c>
      <c r="G294" s="206">
        <v>1226937267.9942393</v>
      </c>
    </row>
    <row r="295" spans="1:11" x14ac:dyDescent="0.25">
      <c r="A295" s="143" t="s">
        <v>22</v>
      </c>
      <c r="B295" s="216">
        <v>88.79773190377837</v>
      </c>
      <c r="C295" s="198">
        <v>0</v>
      </c>
      <c r="D295" s="206">
        <v>88.79773190377837</v>
      </c>
      <c r="E295" s="216">
        <v>14595146.535784738</v>
      </c>
      <c r="F295" s="198">
        <v>0</v>
      </c>
      <c r="G295" s="206">
        <v>14595146.535784738</v>
      </c>
    </row>
    <row r="296" spans="1:11" x14ac:dyDescent="0.25">
      <c r="A296" s="143" t="s">
        <v>119</v>
      </c>
      <c r="B296" s="216">
        <v>672.77068431808334</v>
      </c>
      <c r="C296" s="198">
        <v>0</v>
      </c>
      <c r="D296" s="206">
        <v>672.77068431808334</v>
      </c>
      <c r="E296" s="216">
        <v>110579251.43001081</v>
      </c>
      <c r="F296" s="198">
        <v>0</v>
      </c>
      <c r="G296" s="206">
        <v>110579251.43001081</v>
      </c>
    </row>
    <row r="297" spans="1:11" x14ac:dyDescent="0.25">
      <c r="A297" s="5" t="s">
        <v>162</v>
      </c>
      <c r="B297" s="216">
        <v>284.16826321964595</v>
      </c>
      <c r="C297" s="198">
        <v>6419.021986665909</v>
      </c>
      <c r="D297" s="206">
        <v>6703.1902498855552</v>
      </c>
      <c r="E297" s="198">
        <v>46707020.028444044</v>
      </c>
      <c r="F297" s="198">
        <v>1055055850</v>
      </c>
      <c r="G297" s="206">
        <v>1101762870.0284443</v>
      </c>
    </row>
    <row r="298" spans="1:11" x14ac:dyDescent="0.25">
      <c r="A298" s="220" t="s">
        <v>163</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166</v>
      </c>
      <c r="B299" s="211">
        <v>4.3185996430972036E-5</v>
      </c>
      <c r="C299" s="200">
        <v>3.6134267098026757E-5</v>
      </c>
      <c r="D299" s="212">
        <v>7.93202635289988E-5</v>
      </c>
      <c r="E299" s="200">
        <v>7.0982212348274389</v>
      </c>
      <c r="F299" s="200">
        <v>5.9391711021443925</v>
      </c>
      <c r="G299" s="212">
        <v>13.037392336971832</v>
      </c>
    </row>
    <row r="300" spans="1:11" x14ac:dyDescent="0.25">
      <c r="A300" s="225" t="s">
        <v>167</v>
      </c>
      <c r="B300" s="216">
        <v>7.8112605420305048E-5</v>
      </c>
      <c r="C300" s="198">
        <v>2.3862784788276543E-4</v>
      </c>
      <c r="D300" s="198">
        <v>3.1674045330307046E-4</v>
      </c>
      <c r="E300" s="216">
        <v>12.838896872238415</v>
      </c>
      <c r="F300" s="198">
        <v>39.221817187199086</v>
      </c>
      <c r="G300" s="206">
        <v>52.060714059437501</v>
      </c>
    </row>
    <row r="301" spans="1:11" x14ac:dyDescent="0.25">
      <c r="A301" s="225" t="s">
        <v>168</v>
      </c>
      <c r="B301" s="216">
        <v>1.8226456775353246E-4</v>
      </c>
      <c r="C301" s="198">
        <v>2.3021931598827122E-3</v>
      </c>
      <c r="D301" s="198">
        <v>2.4844577276362445E-3</v>
      </c>
      <c r="E301" s="216">
        <v>29.95772546901145</v>
      </c>
      <c r="F301" s="198">
        <v>378.39757617434998</v>
      </c>
      <c r="G301" s="206">
        <v>408.35530164336137</v>
      </c>
    </row>
    <row r="302" spans="1:11" x14ac:dyDescent="0.25">
      <c r="A302" s="225" t="s">
        <v>169</v>
      </c>
      <c r="B302" s="216">
        <v>1.1305929853591153E-5</v>
      </c>
      <c r="C302" s="198">
        <v>2.9251764975237758E-5</v>
      </c>
      <c r="D302" s="198">
        <v>4.0557694828828911E-5</v>
      </c>
      <c r="E302" s="216">
        <v>1.8582873616104698</v>
      </c>
      <c r="F302" s="198">
        <v>4.8079358232545637</v>
      </c>
      <c r="G302" s="206">
        <v>6.6662231848650331</v>
      </c>
    </row>
    <row r="303" spans="1:11" x14ac:dyDescent="0.25">
      <c r="A303" s="226" t="s">
        <v>170</v>
      </c>
      <c r="B303" s="216">
        <v>9.3547611400790009E-6</v>
      </c>
      <c r="C303" s="198">
        <v>2.9251764975237758E-5</v>
      </c>
      <c r="D303" s="198">
        <v>3.8606526115316761E-5</v>
      </c>
      <c r="E303" s="216">
        <v>1.5375855522376032</v>
      </c>
      <c r="F303" s="198">
        <v>4.8079358232545637</v>
      </c>
      <c r="G303" s="206">
        <v>6.3455213754921669</v>
      </c>
    </row>
    <row r="304" spans="1:11" x14ac:dyDescent="0.25">
      <c r="A304" s="225" t="s">
        <v>171</v>
      </c>
      <c r="B304" s="216">
        <v>9.9931830240310098E-5</v>
      </c>
      <c r="C304" s="198">
        <v>3.2613968523475747E-6</v>
      </c>
      <c r="D304" s="198">
        <v>1.0319322709265767E-4</v>
      </c>
      <c r="E304" s="216">
        <v>16.425190989415686</v>
      </c>
      <c r="F304" s="198">
        <v>0.53605609006928401</v>
      </c>
      <c r="G304" s="206">
        <v>16.96124707948497</v>
      </c>
    </row>
    <row r="305" spans="1:7" x14ac:dyDescent="0.25">
      <c r="A305" s="143" t="s">
        <v>376</v>
      </c>
      <c r="B305" s="216">
        <v>1.4948719355243655E-6</v>
      </c>
      <c r="C305" s="198">
        <v>1.1480652053576149E-5</v>
      </c>
      <c r="D305" s="198">
        <v>1.2975523989100514E-5</v>
      </c>
      <c r="E305" s="216">
        <v>0.24570306564645386</v>
      </c>
      <c r="F305" s="198">
        <v>1.8870053936723583</v>
      </c>
      <c r="G305" s="206">
        <v>2.1327084593188124</v>
      </c>
    </row>
    <row r="306" spans="1:7" x14ac:dyDescent="0.25">
      <c r="A306" s="143" t="s">
        <v>377</v>
      </c>
      <c r="B306" s="216">
        <v>3.0849309338664793E-6</v>
      </c>
      <c r="C306" s="198">
        <v>1.1089702463457852E-5</v>
      </c>
      <c r="D306" s="198">
        <v>1.4174633397324331E-5</v>
      </c>
      <c r="E306" s="216">
        <v>0.50705145353651415</v>
      </c>
      <c r="F306" s="198">
        <v>1.8227473722843288</v>
      </c>
      <c r="G306" s="206">
        <v>2.3297988258208426</v>
      </c>
    </row>
    <row r="307" spans="1:7" x14ac:dyDescent="0.25">
      <c r="A307" s="225" t="s">
        <v>74</v>
      </c>
      <c r="B307" s="216">
        <v>1.0144922285274989E-3</v>
      </c>
      <c r="C307" s="198">
        <v>1.6257390877888591E-7</v>
      </c>
      <c r="D307" s="198">
        <v>1.0146548024362778E-3</v>
      </c>
      <c r="E307" s="216">
        <v>166.74595642620952</v>
      </c>
      <c r="F307" s="198">
        <v>2.6721290855652786E-2</v>
      </c>
      <c r="G307" s="206">
        <v>166.77267771706516</v>
      </c>
    </row>
    <row r="308" spans="1:7" x14ac:dyDescent="0.25">
      <c r="A308" s="78" t="s">
        <v>75</v>
      </c>
      <c r="B308" s="216">
        <v>1.2813934183596711E-6</v>
      </c>
      <c r="C308" s="198">
        <v>3.1895373713231579E-7</v>
      </c>
      <c r="D308" s="198">
        <v>1.600347155491987E-6</v>
      </c>
      <c r="E308" s="216">
        <v>0.21061489195709665</v>
      </c>
      <c r="F308" s="198">
        <v>5.2424498146266679E-2</v>
      </c>
      <c r="G308" s="206">
        <v>0.26303939010336336</v>
      </c>
    </row>
    <row r="309" spans="1:7" x14ac:dyDescent="0.25">
      <c r="A309" s="143" t="s">
        <v>76</v>
      </c>
      <c r="B309" s="216">
        <v>6.8374522901683124E-2</v>
      </c>
      <c r="C309" s="198">
        <v>0.46697883000767976</v>
      </c>
      <c r="D309" s="198">
        <v>0.53535335290936292</v>
      </c>
      <c r="E309" s="216">
        <v>11238.307101647628</v>
      </c>
      <c r="F309" s="198">
        <v>76754.488058961215</v>
      </c>
      <c r="G309" s="206">
        <v>87992.795160608861</v>
      </c>
    </row>
    <row r="310" spans="1:7" x14ac:dyDescent="0.25">
      <c r="A310" s="143" t="s">
        <v>164</v>
      </c>
      <c r="B310" s="216">
        <v>6.8631867637172508E-2</v>
      </c>
      <c r="C310" s="198">
        <v>0.4674664350915701</v>
      </c>
      <c r="D310" s="198">
        <v>0.53609830272874259</v>
      </c>
      <c r="E310" s="216">
        <v>11280.6053005335</v>
      </c>
      <c r="F310" s="198">
        <v>76834.632759714208</v>
      </c>
      <c r="G310" s="206">
        <v>88115.238060247721</v>
      </c>
    </row>
    <row r="311" spans="1:7" x14ac:dyDescent="0.25">
      <c r="A311" s="143" t="s">
        <v>165</v>
      </c>
      <c r="B311" s="227">
        <v>9.940620374886279E-2</v>
      </c>
      <c r="C311" s="214">
        <v>0.46755583504917353</v>
      </c>
      <c r="D311" s="215">
        <v>0.56696203879803631</v>
      </c>
      <c r="E311" s="227">
        <v>16338.796939688416</v>
      </c>
      <c r="F311" s="214">
        <v>76849.326890448632</v>
      </c>
      <c r="G311" s="215">
        <v>93188.123830137061</v>
      </c>
    </row>
    <row r="312" spans="1:7" x14ac:dyDescent="0.25">
      <c r="A312" s="228" t="s">
        <v>174</v>
      </c>
      <c r="B312" s="216">
        <v>1.5145904337872772E-5</v>
      </c>
      <c r="C312" s="198">
        <v>3.5457730896806089E-6</v>
      </c>
      <c r="D312" s="206">
        <v>1.8691677427553382E-5</v>
      </c>
      <c r="E312" s="216">
        <v>2.4894407603537538</v>
      </c>
      <c r="F312" s="198">
        <v>0.58279729354583509</v>
      </c>
      <c r="G312" s="206">
        <v>3.0722380538995888</v>
      </c>
    </row>
    <row r="313" spans="1:7" x14ac:dyDescent="0.25">
      <c r="A313" s="225" t="s">
        <v>175</v>
      </c>
      <c r="B313" s="216">
        <v>1.1567888499505013E-5</v>
      </c>
      <c r="C313" s="198">
        <v>2.104515840969163E-5</v>
      </c>
      <c r="D313" s="206">
        <v>3.2613046909196641E-5</v>
      </c>
      <c r="E313" s="216">
        <v>1.9013439210682215</v>
      </c>
      <c r="F313" s="198">
        <v>3.4590654994554226</v>
      </c>
      <c r="G313" s="206">
        <v>5.3604094205236432</v>
      </c>
    </row>
    <row r="314" spans="1:7" x14ac:dyDescent="0.25">
      <c r="A314" s="225" t="s">
        <v>176</v>
      </c>
      <c r="B314" s="216">
        <v>2.373194001343534E-5</v>
      </c>
      <c r="C314" s="198">
        <v>8.9143056703184896E-5</v>
      </c>
      <c r="D314" s="206">
        <v>1.1287499671662024E-4</v>
      </c>
      <c r="E314" s="216">
        <v>3.9006755538516611</v>
      </c>
      <c r="F314" s="198">
        <v>14.65190548606108</v>
      </c>
      <c r="G314" s="206">
        <v>18.552581039912742</v>
      </c>
    </row>
    <row r="315" spans="1:7" x14ac:dyDescent="0.25">
      <c r="A315" s="225" t="s">
        <v>177</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178</v>
      </c>
      <c r="B316" s="216">
        <v>1.779312009609093E-6</v>
      </c>
      <c r="C316" s="198">
        <v>2.7905444641860255E-7</v>
      </c>
      <c r="D316" s="206">
        <v>2.0583664560276954E-6</v>
      </c>
      <c r="E316" s="216">
        <v>0.29245476158407741</v>
      </c>
      <c r="F316" s="198">
        <v>4.586649286667753E-2</v>
      </c>
      <c r="G316" s="206">
        <v>0.33832125445075495</v>
      </c>
    </row>
    <row r="317" spans="1:7" x14ac:dyDescent="0.25">
      <c r="A317" s="225" t="s">
        <v>179</v>
      </c>
      <c r="B317" s="216">
        <v>3.1276237984210413E-5</v>
      </c>
      <c r="C317" s="198">
        <v>8.8407993531246764E-8</v>
      </c>
      <c r="D317" s="206">
        <v>3.1364645977741662E-5</v>
      </c>
      <c r="E317" s="216">
        <v>5.1406862166510372</v>
      </c>
      <c r="F317" s="198">
        <v>1.4531087594911327E-2</v>
      </c>
      <c r="G317" s="206">
        <v>5.1552173042459497</v>
      </c>
    </row>
    <row r="318" spans="1:7" x14ac:dyDescent="0.25">
      <c r="A318" s="229" t="s">
        <v>180</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181</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869</v>
      </c>
      <c r="E321" s="5"/>
      <c r="F321" s="5"/>
      <c r="G321" s="5"/>
    </row>
    <row r="322" spans="1:11" x14ac:dyDescent="0.25">
      <c r="A322" s="69"/>
      <c r="B322" s="202" t="s">
        <v>379</v>
      </c>
      <c r="C322" s="203"/>
      <c r="D322" s="204"/>
      <c r="E322" s="202" t="s">
        <v>380</v>
      </c>
      <c r="F322" s="203"/>
      <c r="G322" s="204"/>
    </row>
    <row r="323" spans="1:11" x14ac:dyDescent="0.25">
      <c r="A323" s="78"/>
      <c r="B323" s="207" t="s">
        <v>332</v>
      </c>
      <c r="C323" s="208" t="s">
        <v>333</v>
      </c>
      <c r="D323" s="209" t="s">
        <v>334</v>
      </c>
      <c r="E323" s="207" t="s">
        <v>332</v>
      </c>
      <c r="F323" s="208" t="s">
        <v>333</v>
      </c>
      <c r="G323" s="209" t="s">
        <v>334</v>
      </c>
    </row>
    <row r="324" spans="1:11" x14ac:dyDescent="0.25">
      <c r="A324" s="69" t="s">
        <v>339</v>
      </c>
      <c r="B324" s="211">
        <v>4429.6469790841438</v>
      </c>
      <c r="C324" s="200">
        <v>6399.7649207059112</v>
      </c>
      <c r="D324" s="212">
        <v>10829.411899790055</v>
      </c>
      <c r="E324" s="211">
        <v>730265098.26896119</v>
      </c>
      <c r="F324" s="200">
        <v>1055055850</v>
      </c>
      <c r="G324" s="212">
        <v>1785320948.2689612</v>
      </c>
    </row>
    <row r="325" spans="1:11" x14ac:dyDescent="0.25">
      <c r="A325" s="78" t="s">
        <v>344</v>
      </c>
      <c r="B325" s="216">
        <v>4423.8525495488311</v>
      </c>
      <c r="C325" s="198">
        <v>0</v>
      </c>
      <c r="D325" s="206">
        <v>4423.8525495488311</v>
      </c>
      <c r="E325" s="216">
        <v>729309837.12196743</v>
      </c>
      <c r="F325" s="198">
        <v>0</v>
      </c>
      <c r="G325" s="206">
        <v>729309837.12196743</v>
      </c>
    </row>
    <row r="326" spans="1:11" x14ac:dyDescent="0.25">
      <c r="A326" s="143" t="s">
        <v>22</v>
      </c>
      <c r="B326" s="216">
        <v>16.349261492813039</v>
      </c>
      <c r="C326" s="198">
        <v>0</v>
      </c>
      <c r="D326" s="206">
        <v>16.349261492813039</v>
      </c>
      <c r="E326" s="216">
        <v>2695315.2490590974</v>
      </c>
      <c r="F326" s="198">
        <v>0</v>
      </c>
      <c r="G326" s="206">
        <v>2695315.2490590974</v>
      </c>
    </row>
    <row r="327" spans="1:11" x14ac:dyDescent="0.25">
      <c r="A327" s="143" t="s">
        <v>119</v>
      </c>
      <c r="B327" s="216">
        <v>4344.2732181128085</v>
      </c>
      <c r="C327" s="198">
        <v>0</v>
      </c>
      <c r="D327" s="206">
        <v>4344.2732181128085</v>
      </c>
      <c r="E327" s="216">
        <v>716190505.36354351</v>
      </c>
      <c r="F327" s="198">
        <v>0</v>
      </c>
      <c r="G327" s="206">
        <v>716190505.36354351</v>
      </c>
    </row>
    <row r="328" spans="1:11" x14ac:dyDescent="0.25">
      <c r="A328" s="5" t="s">
        <v>162</v>
      </c>
      <c r="B328" s="216">
        <v>63.230069943208242</v>
      </c>
      <c r="C328" s="198">
        <v>0</v>
      </c>
      <c r="D328" s="206">
        <v>63.230069943208242</v>
      </c>
      <c r="E328" s="198">
        <v>10424016.509364627</v>
      </c>
      <c r="F328" s="198">
        <v>0</v>
      </c>
      <c r="G328" s="206">
        <v>10424016.509364627</v>
      </c>
    </row>
    <row r="329" spans="1:11" x14ac:dyDescent="0.25">
      <c r="A329" s="220" t="s">
        <v>163</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166</v>
      </c>
      <c r="B330" s="211">
        <v>8.3604093713676624E-5</v>
      </c>
      <c r="C330" s="200">
        <v>3.6134267098026757E-5</v>
      </c>
      <c r="D330" s="212">
        <v>1.1973836081170339E-4</v>
      </c>
      <c r="E330" s="200">
        <v>13.782848159184146</v>
      </c>
      <c r="F330" s="200">
        <v>5.9570422288308844</v>
      </c>
      <c r="G330" s="212">
        <v>19.739890388015034</v>
      </c>
    </row>
    <row r="331" spans="1:11" x14ac:dyDescent="0.25">
      <c r="A331" s="225" t="s">
        <v>167</v>
      </c>
      <c r="B331" s="216">
        <v>1.9585155014159987E-4</v>
      </c>
      <c r="C331" s="198">
        <v>2.365382810925051E-4</v>
      </c>
      <c r="D331" s="198">
        <v>4.3238983123410497E-4</v>
      </c>
      <c r="E331" s="216">
        <v>32.287799047104834</v>
      </c>
      <c r="F331" s="198">
        <v>38.995353783723765</v>
      </c>
      <c r="G331" s="206">
        <v>71.283152830828598</v>
      </c>
    </row>
    <row r="332" spans="1:11" x14ac:dyDescent="0.25">
      <c r="A332" s="225" t="s">
        <v>168</v>
      </c>
      <c r="B332" s="216">
        <v>2.9037958308928503E-4</v>
      </c>
      <c r="C332" s="198">
        <v>2.1109093662450263E-3</v>
      </c>
      <c r="D332" s="198">
        <v>2.4012889493343114E-3</v>
      </c>
      <c r="E332" s="216">
        <v>47.871551792111475</v>
      </c>
      <c r="F332" s="198">
        <v>348.00141931321895</v>
      </c>
      <c r="G332" s="206">
        <v>395.87297110533046</v>
      </c>
    </row>
    <row r="333" spans="1:11" x14ac:dyDescent="0.25">
      <c r="A333" s="225" t="s">
        <v>169</v>
      </c>
      <c r="B333" s="216">
        <v>8.369865931865204E-5</v>
      </c>
      <c r="C333" s="198">
        <v>2.2337868538293034E-6</v>
      </c>
      <c r="D333" s="198">
        <v>8.5932446172481343E-5</v>
      </c>
      <c r="E333" s="216">
        <v>13.798438105998491</v>
      </c>
      <c r="F333" s="198">
        <v>0.36825882153273587</v>
      </c>
      <c r="G333" s="206">
        <v>14.166696927531223</v>
      </c>
    </row>
    <row r="334" spans="1:11" x14ac:dyDescent="0.25">
      <c r="A334" s="226" t="s">
        <v>170</v>
      </c>
      <c r="B334" s="216">
        <v>8.3187235426804003E-5</v>
      </c>
      <c r="C334" s="198">
        <v>2.2337868538293034E-6</v>
      </c>
      <c r="D334" s="198">
        <v>8.5421022280633306E-5</v>
      </c>
      <c r="E334" s="216">
        <v>13.71412551395651</v>
      </c>
      <c r="F334" s="198">
        <v>0.36825882153273587</v>
      </c>
      <c r="G334" s="206">
        <v>14.082384335489246</v>
      </c>
    </row>
    <row r="335" spans="1:11" x14ac:dyDescent="0.25">
      <c r="A335" s="225" t="s">
        <v>171</v>
      </c>
      <c r="B335" s="216">
        <v>1.1075511300820104E-4</v>
      </c>
      <c r="C335" s="198">
        <v>0</v>
      </c>
      <c r="D335" s="198">
        <v>1.1075511300820104E-4</v>
      </c>
      <c r="E335" s="216">
        <v>18.258925342499051</v>
      </c>
      <c r="F335" s="198">
        <v>0</v>
      </c>
      <c r="G335" s="206">
        <v>18.258925342499051</v>
      </c>
    </row>
    <row r="336" spans="1:11" x14ac:dyDescent="0.25">
      <c r="A336" s="143" t="s">
        <v>376</v>
      </c>
      <c r="B336" s="216">
        <v>1.4200796081919943E-6</v>
      </c>
      <c r="C336" s="198">
        <v>7.0033744938076131E-7</v>
      </c>
      <c r="D336" s="198">
        <v>2.1204170575727556E-6</v>
      </c>
      <c r="E336" s="216">
        <v>0.2341122395357311</v>
      </c>
      <c r="F336" s="198">
        <v>0.11545660381252706</v>
      </c>
      <c r="G336" s="206">
        <v>0.34956884334825816</v>
      </c>
    </row>
    <row r="337" spans="1:7" x14ac:dyDescent="0.25">
      <c r="A337" s="143" t="s">
        <v>377</v>
      </c>
      <c r="B337" s="216">
        <v>1.4611792953014212E-6</v>
      </c>
      <c r="C337" s="198">
        <v>6.7572690431729803E-7</v>
      </c>
      <c r="D337" s="198">
        <v>2.1369061996187194E-6</v>
      </c>
      <c r="E337" s="216">
        <v>0.24088787361842603</v>
      </c>
      <c r="F337" s="198">
        <v>0.11139934548153957</v>
      </c>
      <c r="G337" s="206">
        <v>0.35228721909996563</v>
      </c>
    </row>
    <row r="338" spans="1:7" x14ac:dyDescent="0.25">
      <c r="A338" s="225" t="s">
        <v>74</v>
      </c>
      <c r="B338" s="216">
        <v>1.8979559499244058E-3</v>
      </c>
      <c r="C338" s="198">
        <v>1.6257390877888591E-7</v>
      </c>
      <c r="D338" s="198">
        <v>1.8981185238331848E-3</v>
      </c>
      <c r="E338" s="216">
        <v>312.89423171330736</v>
      </c>
      <c r="F338" s="198">
        <v>2.6801695943483236E-2</v>
      </c>
      <c r="G338" s="206">
        <v>312.92103340925087</v>
      </c>
    </row>
    <row r="339" spans="1:7" x14ac:dyDescent="0.25">
      <c r="A339" s="78" t="s">
        <v>75</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76</v>
      </c>
      <c r="B340" s="216">
        <v>-0.28809945760753364</v>
      </c>
      <c r="C340" s="198">
        <v>0.45020767109676196</v>
      </c>
      <c r="D340" s="198">
        <v>0.16210821348922833</v>
      </c>
      <c r="E340" s="216">
        <v>-47495.653652404406</v>
      </c>
      <c r="F340" s="198">
        <v>74220.575754073405</v>
      </c>
      <c r="G340" s="206">
        <v>26724.922101668984</v>
      </c>
    </row>
    <row r="341" spans="1:7" x14ac:dyDescent="0.25">
      <c r="A341" s="143" t="s">
        <v>164</v>
      </c>
      <c r="B341" s="216">
        <v>-0.28753112479380827</v>
      </c>
      <c r="C341" s="198">
        <v>0.4506919925756962</v>
      </c>
      <c r="D341" s="198">
        <v>0.16316086778188793</v>
      </c>
      <c r="E341" s="216">
        <v>-47401.959139043785</v>
      </c>
      <c r="F341" s="198">
        <v>74300.420282108636</v>
      </c>
      <c r="G341" s="206">
        <v>26898.46114306484</v>
      </c>
    </row>
    <row r="342" spans="1:7" x14ac:dyDescent="0.25">
      <c r="A342" s="143" t="s">
        <v>165</v>
      </c>
      <c r="B342" s="227">
        <v>-0.23023730124251082</v>
      </c>
      <c r="C342" s="214">
        <v>0.45078139253329963</v>
      </c>
      <c r="D342" s="215">
        <v>0.22054409129078881</v>
      </c>
      <c r="E342" s="227">
        <v>-37956.583495465216</v>
      </c>
      <c r="F342" s="214">
        <v>74315.158627880388</v>
      </c>
      <c r="G342" s="215">
        <v>36358.57513241515</v>
      </c>
    </row>
    <row r="343" spans="1:7" x14ac:dyDescent="0.25">
      <c r="A343" s="228" t="s">
        <v>174</v>
      </c>
      <c r="B343" s="216">
        <v>6.9846536015208617E-6</v>
      </c>
      <c r="C343" s="198">
        <v>3.5457730896806089E-6</v>
      </c>
      <c r="D343" s="206">
        <v>1.0530426691201471E-5</v>
      </c>
      <c r="E343" s="216">
        <v>1.1514797393050669</v>
      </c>
      <c r="F343" s="198">
        <v>0.58455094638498994</v>
      </c>
      <c r="G343" s="206">
        <v>1.7360306856900569</v>
      </c>
    </row>
    <row r="344" spans="1:7" x14ac:dyDescent="0.25">
      <c r="A344" s="225" t="s">
        <v>175</v>
      </c>
      <c r="B344" s="216">
        <v>1.0339207168865761E-5</v>
      </c>
      <c r="C344" s="198">
        <v>1.8955591619431309E-5</v>
      </c>
      <c r="D344" s="206">
        <v>2.9294798788297071E-5</v>
      </c>
      <c r="E344" s="216">
        <v>1.7045065159472339</v>
      </c>
      <c r="F344" s="198">
        <v>3.1249910076518885</v>
      </c>
      <c r="G344" s="206">
        <v>4.8294975235991222</v>
      </c>
    </row>
    <row r="345" spans="1:7" x14ac:dyDescent="0.25">
      <c r="A345" s="225" t="s">
        <v>176</v>
      </c>
      <c r="B345" s="216">
        <v>1.7134433211999038E-5</v>
      </c>
      <c r="C345" s="198">
        <v>8.1722711244579347E-5</v>
      </c>
      <c r="D345" s="206">
        <v>9.8857144456578392E-5</v>
      </c>
      <c r="E345" s="216">
        <v>2.82475750605537</v>
      </c>
      <c r="F345" s="198">
        <v>13.472686207190202</v>
      </c>
      <c r="G345" s="206">
        <v>16.297443713245571</v>
      </c>
    </row>
    <row r="346" spans="1:7" x14ac:dyDescent="0.25">
      <c r="A346" s="225" t="s">
        <v>177</v>
      </c>
      <c r="B346" s="216">
        <v>8.0719635183624394E-6</v>
      </c>
      <c r="C346" s="198">
        <v>2.5825869604208285E-8</v>
      </c>
      <c r="D346" s="206">
        <v>8.0977893879666471E-6</v>
      </c>
      <c r="E346" s="216">
        <v>1.3307320560292542</v>
      </c>
      <c r="F346" s="198">
        <v>4.2576149506834762E-3</v>
      </c>
      <c r="G346" s="206">
        <v>1.3349896709799376</v>
      </c>
    </row>
    <row r="347" spans="1:7" x14ac:dyDescent="0.25">
      <c r="A347" s="226" t="s">
        <v>178</v>
      </c>
      <c r="B347" s="216">
        <v>8.0406243172909115E-6</v>
      </c>
      <c r="C347" s="198">
        <v>2.5825869604208285E-8</v>
      </c>
      <c r="D347" s="206">
        <v>8.0664501868951191E-6</v>
      </c>
      <c r="E347" s="216">
        <v>1.3255655213464153</v>
      </c>
      <c r="F347" s="198">
        <v>4.2576149506834762E-3</v>
      </c>
      <c r="G347" s="206">
        <v>1.3298231362970989</v>
      </c>
    </row>
    <row r="348" spans="1:7" x14ac:dyDescent="0.25">
      <c r="A348" s="225" t="s">
        <v>179</v>
      </c>
      <c r="B348" s="216">
        <v>3.2733503457137541E-6</v>
      </c>
      <c r="C348" s="198">
        <v>0</v>
      </c>
      <c r="D348" s="206">
        <v>3.2733503457137541E-6</v>
      </c>
      <c r="E348" s="216">
        <v>0.53963973273003918</v>
      </c>
      <c r="F348" s="198">
        <v>0</v>
      </c>
      <c r="G348" s="206">
        <v>0.53963973273003918</v>
      </c>
    </row>
    <row r="349" spans="1:7" x14ac:dyDescent="0.25">
      <c r="A349" s="229" t="s">
        <v>180</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181</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870</v>
      </c>
      <c r="E352" s="5"/>
      <c r="F352" s="5"/>
      <c r="G352" s="5"/>
    </row>
    <row r="353" spans="1:11" x14ac:dyDescent="0.25">
      <c r="A353" s="69"/>
      <c r="B353" s="202" t="s">
        <v>379</v>
      </c>
      <c r="C353" s="203"/>
      <c r="D353" s="204"/>
      <c r="E353" s="202" t="s">
        <v>380</v>
      </c>
      <c r="F353" s="203"/>
      <c r="G353" s="204"/>
    </row>
    <row r="354" spans="1:11" x14ac:dyDescent="0.25">
      <c r="A354" s="78"/>
      <c r="B354" s="207" t="s">
        <v>332</v>
      </c>
      <c r="C354" s="208" t="s">
        <v>333</v>
      </c>
      <c r="D354" s="209" t="s">
        <v>334</v>
      </c>
      <c r="E354" s="207" t="s">
        <v>332</v>
      </c>
      <c r="F354" s="208" t="s">
        <v>333</v>
      </c>
      <c r="G354" s="209" t="s">
        <v>334</v>
      </c>
    </row>
    <row r="355" spans="1:11" x14ac:dyDescent="0.25">
      <c r="A355" s="69" t="s">
        <v>339</v>
      </c>
      <c r="B355" s="211">
        <v>2747.7345305895424</v>
      </c>
      <c r="C355" s="200">
        <v>6409.3934536859097</v>
      </c>
      <c r="D355" s="212">
        <v>9157.127984275452</v>
      </c>
      <c r="E355" s="211">
        <v>452306979.0758965</v>
      </c>
      <c r="F355" s="200">
        <v>1055055850</v>
      </c>
      <c r="G355" s="212">
        <v>1507362829.0758965</v>
      </c>
    </row>
    <row r="356" spans="1:11" x14ac:dyDescent="0.25">
      <c r="A356" s="78" t="s">
        <v>344</v>
      </c>
      <c r="B356" s="216">
        <v>2728.6733980279005</v>
      </c>
      <c r="C356" s="198">
        <v>3221.0967414241882</v>
      </c>
      <c r="D356" s="206">
        <v>5949.7701394520882</v>
      </c>
      <c r="E356" s="216">
        <v>449169309.40994382</v>
      </c>
      <c r="F356" s="198">
        <v>530227545.71279377</v>
      </c>
      <c r="G356" s="206">
        <v>979396855.12273753</v>
      </c>
    </row>
    <row r="357" spans="1:11" x14ac:dyDescent="0.25">
      <c r="A357" s="143" t="s">
        <v>22</v>
      </c>
      <c r="B357" s="216">
        <v>52.704170773621847</v>
      </c>
      <c r="C357" s="198">
        <v>0</v>
      </c>
      <c r="D357" s="206">
        <v>52.704170773621847</v>
      </c>
      <c r="E357" s="216">
        <v>8675679.5468892585</v>
      </c>
      <c r="F357" s="198">
        <v>0</v>
      </c>
      <c r="G357" s="206">
        <v>8675679.5468892585</v>
      </c>
    </row>
    <row r="358" spans="1:11" x14ac:dyDescent="0.25">
      <c r="A358" s="143" t="s">
        <v>119</v>
      </c>
      <c r="B358" s="216">
        <v>2501.8716308278667</v>
      </c>
      <c r="C358" s="198">
        <v>0</v>
      </c>
      <c r="D358" s="206">
        <v>2501.8716308278667</v>
      </c>
      <c r="E358" s="216">
        <v>411835272.57731277</v>
      </c>
      <c r="F358" s="198">
        <v>0</v>
      </c>
      <c r="G358" s="206">
        <v>411835272.57731277</v>
      </c>
    </row>
    <row r="359" spans="1:11" x14ac:dyDescent="0.25">
      <c r="A359" s="5" t="s">
        <v>162</v>
      </c>
      <c r="B359" s="216">
        <v>174.09759642641151</v>
      </c>
      <c r="C359" s="198">
        <v>3221.0967414241882</v>
      </c>
      <c r="D359" s="206">
        <v>3395.1943378505998</v>
      </c>
      <c r="E359" s="198">
        <v>28658357.285741668</v>
      </c>
      <c r="F359" s="198">
        <v>530227545.71279377</v>
      </c>
      <c r="G359" s="206">
        <v>558885902.99853551</v>
      </c>
    </row>
    <row r="360" spans="1:11" x14ac:dyDescent="0.25">
      <c r="A360" s="220" t="s">
        <v>163</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166</v>
      </c>
      <c r="B361" s="211">
        <v>6.3321640044875321E-5</v>
      </c>
      <c r="C361" s="200">
        <v>3.6134267098026757E-5</v>
      </c>
      <c r="D361" s="212">
        <v>9.9455907142902085E-5</v>
      </c>
      <c r="E361" s="200">
        <v>10.42343042967976</v>
      </c>
      <c r="F361" s="200">
        <v>5.9480932420074044</v>
      </c>
      <c r="G361" s="212">
        <v>16.371523671687164</v>
      </c>
    </row>
    <row r="362" spans="1:11" x14ac:dyDescent="0.25">
      <c r="A362" s="225" t="s">
        <v>167</v>
      </c>
      <c r="B362" s="216">
        <v>1.3676850607169264E-4</v>
      </c>
      <c r="C362" s="198">
        <v>2.365469347433144E-4</v>
      </c>
      <c r="D362" s="198">
        <v>3.7331544081500704E-4</v>
      </c>
      <c r="E362" s="216">
        <v>22.513583144707212</v>
      </c>
      <c r="F362" s="198">
        <v>38.938197366707044</v>
      </c>
      <c r="G362" s="206">
        <v>61.451780511414256</v>
      </c>
    </row>
    <row r="363" spans="1:11" x14ac:dyDescent="0.25">
      <c r="A363" s="225" t="s">
        <v>168</v>
      </c>
      <c r="B363" s="216">
        <v>2.3612536064168446E-4</v>
      </c>
      <c r="C363" s="198">
        <v>2.1030186505965548E-3</v>
      </c>
      <c r="D363" s="198">
        <v>2.3391440112382391E-3</v>
      </c>
      <c r="E363" s="216">
        <v>38.868801685922719</v>
      </c>
      <c r="F363" s="198">
        <v>346.17973541552732</v>
      </c>
      <c r="G363" s="206">
        <v>385.04853710144999</v>
      </c>
    </row>
    <row r="364" spans="1:11" x14ac:dyDescent="0.25">
      <c r="A364" s="225" t="s">
        <v>169</v>
      </c>
      <c r="B364" s="216">
        <v>4.7371177755959628E-5</v>
      </c>
      <c r="C364" s="198">
        <v>2.6119602178341407E-5</v>
      </c>
      <c r="D364" s="198">
        <v>7.3490779934301038E-5</v>
      </c>
      <c r="E364" s="216">
        <v>7.7978109120564367</v>
      </c>
      <c r="F364" s="198">
        <v>4.2995705096063359</v>
      </c>
      <c r="G364" s="206">
        <v>12.097381421662773</v>
      </c>
    </row>
    <row r="365" spans="1:11" x14ac:dyDescent="0.25">
      <c r="A365" s="226" t="s">
        <v>170</v>
      </c>
      <c r="B365" s="216">
        <v>4.613728562299863E-5</v>
      </c>
      <c r="C365" s="198">
        <v>2.6119602178341407E-5</v>
      </c>
      <c r="D365" s="198">
        <v>7.2256887801340033E-5</v>
      </c>
      <c r="E365" s="216">
        <v>7.5946988512106746</v>
      </c>
      <c r="F365" s="198">
        <v>4.2995705096063359</v>
      </c>
      <c r="G365" s="206">
        <v>11.89426936081701</v>
      </c>
    </row>
    <row r="366" spans="1:11" x14ac:dyDescent="0.25">
      <c r="A366" s="225" t="s">
        <v>171</v>
      </c>
      <c r="B366" s="216">
        <v>1.0532333507481977E-4</v>
      </c>
      <c r="C366" s="198">
        <v>1.6609656593945182E-6</v>
      </c>
      <c r="D366" s="198">
        <v>1.069843007342143E-4</v>
      </c>
      <c r="E366" s="216">
        <v>17.337366104166193</v>
      </c>
      <c r="F366" s="198">
        <v>0.27341300674645241</v>
      </c>
      <c r="G366" s="206">
        <v>17.610779110912645</v>
      </c>
    </row>
    <row r="367" spans="1:11" x14ac:dyDescent="0.25">
      <c r="A367" s="143" t="s">
        <v>376</v>
      </c>
      <c r="B367" s="216">
        <v>1.4576030526950076E-6</v>
      </c>
      <c r="C367" s="198">
        <v>8.1774228034290473E-6</v>
      </c>
      <c r="D367" s="198">
        <v>9.6350258561240554E-6</v>
      </c>
      <c r="E367" s="216">
        <v>0.23993731057957421</v>
      </c>
      <c r="F367" s="198">
        <v>1.3460927042510769</v>
      </c>
      <c r="G367" s="206">
        <v>1.5860300148306512</v>
      </c>
    </row>
    <row r="368" spans="1:11" x14ac:dyDescent="0.25">
      <c r="A368" s="143" t="s">
        <v>377</v>
      </c>
      <c r="B368" s="216">
        <v>2.2759779022145691E-6</v>
      </c>
      <c r="C368" s="198">
        <v>7.9123404638340695E-6</v>
      </c>
      <c r="D368" s="198">
        <v>1.0188318366048639E-5</v>
      </c>
      <c r="E368" s="216">
        <v>0.37465070876890549</v>
      </c>
      <c r="F368" s="198">
        <v>1.3024572689883951</v>
      </c>
      <c r="G368" s="206">
        <v>1.6771079777573006</v>
      </c>
    </row>
    <row r="369" spans="1:7" x14ac:dyDescent="0.25">
      <c r="A369" s="225" t="s">
        <v>74</v>
      </c>
      <c r="B369" s="216">
        <v>1.454619210108468E-3</v>
      </c>
      <c r="C369" s="198">
        <v>1.6257390877888591E-7</v>
      </c>
      <c r="D369" s="198">
        <v>1.454781784017247E-3</v>
      </c>
      <c r="E369" s="216">
        <v>239.4461376473528</v>
      </c>
      <c r="F369" s="198">
        <v>2.6761433005160526E-2</v>
      </c>
      <c r="G369" s="206">
        <v>239.47289908035799</v>
      </c>
    </row>
    <row r="370" spans="1:7" x14ac:dyDescent="0.25">
      <c r="A370" s="78" t="s">
        <v>75</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76</v>
      </c>
      <c r="B371" s="216">
        <v>-0.11118627192303082</v>
      </c>
      <c r="C371" s="198">
        <v>0.45868680663677042</v>
      </c>
      <c r="D371" s="198">
        <v>0.3475005347137396</v>
      </c>
      <c r="E371" s="216">
        <v>-18302.469255436827</v>
      </c>
      <c r="F371" s="198">
        <v>75504.835544405447</v>
      </c>
      <c r="G371" s="206">
        <v>57202.366288968617</v>
      </c>
    </row>
    <row r="372" spans="1:7" x14ac:dyDescent="0.25">
      <c r="A372" s="143" t="s">
        <v>164</v>
      </c>
      <c r="B372" s="216">
        <v>-0.11077399754011162</v>
      </c>
      <c r="C372" s="198">
        <v>0.45917114171429879</v>
      </c>
      <c r="D372" s="198">
        <v>0.34839714417418716</v>
      </c>
      <c r="E372" s="216">
        <v>-18234.604409465494</v>
      </c>
      <c r="F372" s="198">
        <v>75584.562364205005</v>
      </c>
      <c r="G372" s="206">
        <v>57349.957954739511</v>
      </c>
    </row>
    <row r="373" spans="1:7" x14ac:dyDescent="0.25">
      <c r="A373" s="143" t="s">
        <v>165</v>
      </c>
      <c r="B373" s="227">
        <v>-6.6788094123833269E-2</v>
      </c>
      <c r="C373" s="214">
        <v>0.45926054167190222</v>
      </c>
      <c r="D373" s="215">
        <v>0.39247244754806893</v>
      </c>
      <c r="E373" s="227">
        <v>-10994.046460851585</v>
      </c>
      <c r="F373" s="214">
        <v>75599.278569246992</v>
      </c>
      <c r="G373" s="215">
        <v>64605.232108395416</v>
      </c>
    </row>
    <row r="374" spans="1:7" x14ac:dyDescent="0.25">
      <c r="A374" s="228" t="s">
        <v>174</v>
      </c>
      <c r="B374" s="216">
        <v>1.1079971347683972E-5</v>
      </c>
      <c r="C374" s="198">
        <v>3.5457730896806089E-6</v>
      </c>
      <c r="D374" s="206">
        <v>1.462574443736458E-5</v>
      </c>
      <c r="E374" s="216">
        <v>1.8238837532253052</v>
      </c>
      <c r="F374" s="198">
        <v>0.58367280274995992</v>
      </c>
      <c r="G374" s="206">
        <v>2.4075565559752654</v>
      </c>
    </row>
    <row r="375" spans="1:7" x14ac:dyDescent="0.25">
      <c r="A375" s="225" t="s">
        <v>175</v>
      </c>
      <c r="B375" s="216">
        <v>1.0955709339276005E-5</v>
      </c>
      <c r="C375" s="198">
        <v>1.8964245270240621E-5</v>
      </c>
      <c r="D375" s="206">
        <v>2.9919954609516627E-5</v>
      </c>
      <c r="E375" s="216">
        <v>1.8034288755756611</v>
      </c>
      <c r="F375" s="198">
        <v>3.1217209643598669</v>
      </c>
      <c r="G375" s="206">
        <v>4.9251498399355285</v>
      </c>
    </row>
    <row r="376" spans="1:7" x14ac:dyDescent="0.25">
      <c r="A376" s="225" t="s">
        <v>176</v>
      </c>
      <c r="B376" s="216">
        <v>2.0445001452157755E-5</v>
      </c>
      <c r="C376" s="198">
        <v>8.9143056703184896E-5</v>
      </c>
      <c r="D376" s="206">
        <v>1.0958805815534265E-4</v>
      </c>
      <c r="E376" s="216">
        <v>3.3654695317468328</v>
      </c>
      <c r="F376" s="198">
        <v>14.673916360601986</v>
      </c>
      <c r="G376" s="206">
        <v>18.039385892348818</v>
      </c>
    </row>
    <row r="377" spans="1:7" x14ac:dyDescent="0.25">
      <c r="A377" s="225" t="s">
        <v>177</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178</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179</v>
      </c>
      <c r="B379" s="216">
        <v>1.732531904051134E-5</v>
      </c>
      <c r="C379" s="198">
        <v>4.5024462805155183E-8</v>
      </c>
      <c r="D379" s="206">
        <v>1.7370343503316494E-5</v>
      </c>
      <c r="E379" s="216">
        <v>2.8519358873648017</v>
      </c>
      <c r="F379" s="198">
        <v>7.4115161159857028E-3</v>
      </c>
      <c r="G379" s="206">
        <v>2.8593474034807875</v>
      </c>
    </row>
    <row r="380" spans="1:7" x14ac:dyDescent="0.25">
      <c r="A380" s="229" t="s">
        <v>180</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181</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384</v>
      </c>
      <c r="E383" s="5"/>
      <c r="F383" s="5"/>
      <c r="G383" s="5"/>
    </row>
    <row r="384" spans="1:7" x14ac:dyDescent="0.25">
      <c r="A384" s="69"/>
      <c r="B384" s="202" t="s">
        <v>379</v>
      </c>
      <c r="C384" s="203"/>
      <c r="D384" s="204"/>
      <c r="E384" s="202" t="s">
        <v>380</v>
      </c>
      <c r="F384" s="203"/>
      <c r="G384" s="204"/>
    </row>
    <row r="385" spans="1:11" x14ac:dyDescent="0.25">
      <c r="A385" s="78"/>
      <c r="B385" s="207" t="s">
        <v>332</v>
      </c>
      <c r="C385" s="208" t="s">
        <v>333</v>
      </c>
      <c r="D385" s="209" t="s">
        <v>334</v>
      </c>
      <c r="E385" s="207" t="s">
        <v>332</v>
      </c>
      <c r="F385" s="208" t="s">
        <v>333</v>
      </c>
      <c r="G385" s="209" t="s">
        <v>334</v>
      </c>
    </row>
    <row r="386" spans="1:11" x14ac:dyDescent="0.25">
      <c r="A386" s="69" t="s">
        <v>339</v>
      </c>
      <c r="B386" s="211">
        <v>2370.8339022827017</v>
      </c>
      <c r="C386" s="200">
        <v>14117.690720034188</v>
      </c>
      <c r="D386" s="212">
        <v>16488.524622316891</v>
      </c>
      <c r="E386" s="211">
        <v>177179272.98350927</v>
      </c>
      <c r="F386" s="200">
        <v>1055055850</v>
      </c>
      <c r="G386" s="212">
        <v>1232235122.9835091</v>
      </c>
    </row>
    <row r="387" spans="1:11" x14ac:dyDescent="0.25">
      <c r="A387" s="78" t="s">
        <v>344</v>
      </c>
      <c r="B387" s="216">
        <v>2299.9433629637651</v>
      </c>
      <c r="C387" s="198">
        <v>14117.690720034188</v>
      </c>
      <c r="D387" s="206">
        <v>16417.634082997953</v>
      </c>
      <c r="E387" s="216">
        <v>171881417.99423957</v>
      </c>
      <c r="F387" s="198">
        <v>1055055850</v>
      </c>
      <c r="G387" s="206">
        <v>1226937267.9942393</v>
      </c>
    </row>
    <row r="388" spans="1:11" x14ac:dyDescent="0.25">
      <c r="A388" s="143" t="s">
        <v>22</v>
      </c>
      <c r="B388" s="216">
        <v>195.29749520443619</v>
      </c>
      <c r="C388" s="198">
        <v>0</v>
      </c>
      <c r="D388" s="206">
        <v>195.29749520443619</v>
      </c>
      <c r="E388" s="216">
        <v>14595146.53578474</v>
      </c>
      <c r="F388" s="198">
        <v>0</v>
      </c>
      <c r="G388" s="206">
        <v>14595146.53578474</v>
      </c>
    </row>
    <row r="389" spans="1:11" x14ac:dyDescent="0.25">
      <c r="A389" s="143" t="s">
        <v>119</v>
      </c>
      <c r="B389" s="216">
        <v>1479.6597466776673</v>
      </c>
      <c r="C389" s="198">
        <v>0</v>
      </c>
      <c r="D389" s="206">
        <v>1479.6597466776673</v>
      </c>
      <c r="E389" s="216">
        <v>110579251.43001081</v>
      </c>
      <c r="F389" s="198">
        <v>0</v>
      </c>
      <c r="G389" s="206">
        <v>110579251.43001081</v>
      </c>
    </row>
    <row r="390" spans="1:11" x14ac:dyDescent="0.25">
      <c r="A390" s="5" t="s">
        <v>162</v>
      </c>
      <c r="B390" s="216">
        <v>624.98612108166174</v>
      </c>
      <c r="C390" s="198">
        <v>14117.690720034188</v>
      </c>
      <c r="D390" s="206">
        <v>14742.67684111585</v>
      </c>
      <c r="E390" s="198">
        <v>46707020.028444052</v>
      </c>
      <c r="F390" s="198">
        <v>1055055850</v>
      </c>
      <c r="G390" s="206">
        <v>1101762870.0284443</v>
      </c>
    </row>
    <row r="391" spans="1:11" x14ac:dyDescent="0.25">
      <c r="A391" s="220" t="s">
        <v>163</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166</v>
      </c>
      <c r="B392" s="211">
        <v>9.4981220241253529E-5</v>
      </c>
      <c r="C392" s="200">
        <v>1.5284442699600354E-4</v>
      </c>
      <c r="D392" s="212">
        <v>2.4782564723725708E-4</v>
      </c>
      <c r="E392" s="200">
        <v>7.0982212348274381</v>
      </c>
      <c r="F392" s="200">
        <v>11.422505991946036</v>
      </c>
      <c r="G392" s="212">
        <v>18.520727226773474</v>
      </c>
    </row>
    <row r="393" spans="1:11" x14ac:dyDescent="0.25">
      <c r="A393" s="225" t="s">
        <v>167</v>
      </c>
      <c r="B393" s="216">
        <v>1.7179713778059827E-4</v>
      </c>
      <c r="C393" s="198">
        <v>1.8739730755437578E-3</v>
      </c>
      <c r="D393" s="198">
        <v>2.0457702133243562E-3</v>
      </c>
      <c r="E393" s="216">
        <v>12.838896872238415</v>
      </c>
      <c r="F393" s="198">
        <v>140.04742668637704</v>
      </c>
      <c r="G393" s="206">
        <v>152.88632355861546</v>
      </c>
    </row>
    <row r="394" spans="1:11" x14ac:dyDescent="0.25">
      <c r="A394" s="225" t="s">
        <v>168</v>
      </c>
      <c r="B394" s="216">
        <v>4.0086399487495835E-4</v>
      </c>
      <c r="C394" s="198">
        <v>3.9253630359868006E-3</v>
      </c>
      <c r="D394" s="198">
        <v>4.3262270308617587E-3</v>
      </c>
      <c r="E394" s="216">
        <v>29.95772546901145</v>
      </c>
      <c r="F394" s="198">
        <v>293.3537301971441</v>
      </c>
      <c r="G394" s="206">
        <v>323.31145566615555</v>
      </c>
    </row>
    <row r="395" spans="1:11" x14ac:dyDescent="0.25">
      <c r="A395" s="225" t="s">
        <v>169</v>
      </c>
      <c r="B395" s="216">
        <v>2.4865722738909932E-5</v>
      </c>
      <c r="C395" s="198">
        <v>6.039724662766741E-5</v>
      </c>
      <c r="D395" s="198">
        <v>8.5262969366577335E-5</v>
      </c>
      <c r="E395" s="216">
        <v>1.8582873616104698</v>
      </c>
      <c r="F395" s="198">
        <v>4.5136608842114487</v>
      </c>
      <c r="G395" s="206">
        <v>6.3719482458219172</v>
      </c>
    </row>
    <row r="396" spans="1:11" x14ac:dyDescent="0.25">
      <c r="A396" s="226" t="s">
        <v>170</v>
      </c>
      <c r="B396" s="216">
        <v>2.0574415356384645E-5</v>
      </c>
      <c r="C396" s="198">
        <v>6.039724662766741E-5</v>
      </c>
      <c r="D396" s="198">
        <v>8.0971661984052056E-5</v>
      </c>
      <c r="E396" s="216">
        <v>1.5375855522376032</v>
      </c>
      <c r="F396" s="198">
        <v>4.5136608842114487</v>
      </c>
      <c r="G396" s="206">
        <v>6.051246436449051</v>
      </c>
    </row>
    <row r="397" spans="1:11" x14ac:dyDescent="0.25">
      <c r="A397" s="225" t="s">
        <v>171</v>
      </c>
      <c r="B397" s="216">
        <v>2.1978529990242983E-4</v>
      </c>
      <c r="C397" s="198">
        <v>7.1729606429734898E-6</v>
      </c>
      <c r="D397" s="198">
        <v>2.2695826054540332E-4</v>
      </c>
      <c r="E397" s="216">
        <v>16.425190989415686</v>
      </c>
      <c r="F397" s="198">
        <v>0.53605609006928401</v>
      </c>
      <c r="G397" s="206">
        <v>16.961247079484973</v>
      </c>
    </row>
    <row r="398" spans="1:11" x14ac:dyDescent="0.25">
      <c r="A398" s="143" t="s">
        <v>376</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377</v>
      </c>
      <c r="B399" s="216">
        <v>6.7848499206675099E-6</v>
      </c>
      <c r="C399" s="198">
        <v>1.1952982135913819E-5</v>
      </c>
      <c r="D399" s="198">
        <v>1.873783205658133E-5</v>
      </c>
      <c r="E399" s="216">
        <v>0.50705145353651415</v>
      </c>
      <c r="F399" s="198">
        <v>0.89328091807148102</v>
      </c>
      <c r="G399" s="206">
        <v>1.4003323716079954</v>
      </c>
    </row>
    <row r="400" spans="1:11" x14ac:dyDescent="0.25">
      <c r="A400" s="225" t="s">
        <v>74</v>
      </c>
      <c r="B400" s="216">
        <v>2.2312258082276149E-3</v>
      </c>
      <c r="C400" s="198">
        <v>1.9620795140431701E-6</v>
      </c>
      <c r="D400" s="198">
        <v>2.2331878877416582E-3</v>
      </c>
      <c r="E400" s="216">
        <v>166.74595642620952</v>
      </c>
      <c r="F400" s="198">
        <v>0.14663187560262622</v>
      </c>
      <c r="G400" s="206">
        <v>166.89258830181214</v>
      </c>
    </row>
    <row r="401" spans="1:7" x14ac:dyDescent="0.25">
      <c r="A401" s="78" t="s">
        <v>75</v>
      </c>
      <c r="B401" s="216">
        <v>2.818235551875009E-6</v>
      </c>
      <c r="C401" s="198">
        <v>3.8494036235911909E-6</v>
      </c>
      <c r="D401" s="198">
        <v>6.6676391754662E-6</v>
      </c>
      <c r="E401" s="216">
        <v>0.21061489195709665</v>
      </c>
      <c r="F401" s="198">
        <v>0.28767706366578116</v>
      </c>
      <c r="G401" s="206">
        <v>0.49829195562287787</v>
      </c>
    </row>
    <row r="402" spans="1:7" x14ac:dyDescent="0.25">
      <c r="A402" s="143" t="s">
        <v>76</v>
      </c>
      <c r="B402" s="216">
        <v>0.15037966367166727</v>
      </c>
      <c r="C402" s="198">
        <v>1.0246977831437352</v>
      </c>
      <c r="D402" s="198">
        <v>1.1750774468154024</v>
      </c>
      <c r="E402" s="216">
        <v>11238.307101647628</v>
      </c>
      <c r="F402" s="198">
        <v>76578.628334281209</v>
      </c>
      <c r="G402" s="206">
        <v>87816.935435928855</v>
      </c>
    </row>
    <row r="403" spans="1:7" x14ac:dyDescent="0.25">
      <c r="A403" s="143" t="s">
        <v>164</v>
      </c>
      <c r="B403" s="216">
        <v>0.15094565540555058</v>
      </c>
      <c r="C403" s="198">
        <v>1.0281189631075367</v>
      </c>
      <c r="D403" s="198">
        <v>1.1790646185130873</v>
      </c>
      <c r="E403" s="216">
        <v>11280.6053005335</v>
      </c>
      <c r="F403" s="198">
        <v>76834.30300560614</v>
      </c>
      <c r="G403" s="206">
        <v>88114.908306139638</v>
      </c>
    </row>
    <row r="404" spans="1:7" x14ac:dyDescent="0.25">
      <c r="A404" s="143" t="s">
        <v>165</v>
      </c>
      <c r="B404" s="227">
        <v>0.2186292620736259</v>
      </c>
      <c r="C404" s="214">
        <v>1.0291979174532098</v>
      </c>
      <c r="D404" s="215">
        <v>1.2478271795268356</v>
      </c>
      <c r="E404" s="227">
        <v>16338.796939688416</v>
      </c>
      <c r="F404" s="214">
        <v>76914.936383745648</v>
      </c>
      <c r="G404" s="215">
        <v>93253.733323434062</v>
      </c>
    </row>
    <row r="405" spans="1:7" x14ac:dyDescent="0.25">
      <c r="A405" s="228" t="s">
        <v>174</v>
      </c>
      <c r="B405" s="216">
        <v>3.3311179422891258E-5</v>
      </c>
      <c r="C405" s="198">
        <v>6.1255503178025581E-5</v>
      </c>
      <c r="D405" s="206">
        <v>9.4566682600916846E-5</v>
      </c>
      <c r="E405" s="216">
        <v>2.4894407603537538</v>
      </c>
      <c r="F405" s="198">
        <v>4.5778008779408204</v>
      </c>
      <c r="G405" s="206">
        <v>7.0672416382945746</v>
      </c>
    </row>
    <row r="406" spans="1:7" x14ac:dyDescent="0.25">
      <c r="A406" s="225" t="s">
        <v>175</v>
      </c>
      <c r="B406" s="216">
        <v>2.5441862087261304E-5</v>
      </c>
      <c r="C406" s="198">
        <v>6.3100037111554481E-4</v>
      </c>
      <c r="D406" s="206">
        <v>6.5644223320280616E-4</v>
      </c>
      <c r="E406" s="216">
        <v>1.9013439210682215</v>
      </c>
      <c r="F406" s="198">
        <v>47.156482324186683</v>
      </c>
      <c r="G406" s="206">
        <v>49.057826245254901</v>
      </c>
    </row>
    <row r="407" spans="1:7" x14ac:dyDescent="0.25">
      <c r="A407" s="225" t="s">
        <v>176</v>
      </c>
      <c r="B407" s="216">
        <v>5.2194896666821775E-5</v>
      </c>
      <c r="C407" s="198">
        <v>4.935118114045478E-4</v>
      </c>
      <c r="D407" s="206">
        <v>5.4570670807136952E-4</v>
      </c>
      <c r="E407" s="216">
        <v>3.9006755538516611</v>
      </c>
      <c r="F407" s="198">
        <v>36.881564697232861</v>
      </c>
      <c r="G407" s="206">
        <v>40.782240251084509</v>
      </c>
    </row>
    <row r="408" spans="1:7" x14ac:dyDescent="0.25">
      <c r="A408" s="225" t="s">
        <v>177</v>
      </c>
      <c r="B408" s="216">
        <v>5.093298267803535E-6</v>
      </c>
      <c r="C408" s="198">
        <v>3.5993608789415512E-6</v>
      </c>
      <c r="D408" s="206">
        <v>8.6926591467450871E-6</v>
      </c>
      <c r="E408" s="216">
        <v>0.38063690725390625</v>
      </c>
      <c r="F408" s="198">
        <v>0.26899064633845648</v>
      </c>
      <c r="G408" s="206">
        <v>0.64962755359236279</v>
      </c>
    </row>
    <row r="409" spans="1:7" x14ac:dyDescent="0.25">
      <c r="A409" s="226" t="s">
        <v>178</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179</v>
      </c>
      <c r="B410" s="216">
        <v>6.8787465701860258E-5</v>
      </c>
      <c r="C410" s="198">
        <v>1.066982483771398E-6</v>
      </c>
      <c r="D410" s="206">
        <v>6.9854448185631659E-5</v>
      </c>
      <c r="E410" s="216">
        <v>5.1406862166510372</v>
      </c>
      <c r="F410" s="198">
        <v>7.9738686281959945E-2</v>
      </c>
      <c r="G410" s="206">
        <v>5.2204249029329981</v>
      </c>
    </row>
    <row r="411" spans="1:7" x14ac:dyDescent="0.25">
      <c r="A411" s="229" t="s">
        <v>180</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181</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871</v>
      </c>
      <c r="E414" s="5"/>
      <c r="F414" s="5"/>
      <c r="G414" s="5"/>
    </row>
    <row r="415" spans="1:7" x14ac:dyDescent="0.25">
      <c r="A415" s="69"/>
      <c r="B415" s="202" t="s">
        <v>379</v>
      </c>
      <c r="C415" s="203"/>
      <c r="D415" s="204"/>
      <c r="E415" s="202" t="s">
        <v>380</v>
      </c>
      <c r="F415" s="203"/>
      <c r="G415" s="204"/>
    </row>
    <row r="416" spans="1:7" x14ac:dyDescent="0.25">
      <c r="A416" s="78"/>
      <c r="B416" s="207" t="s">
        <v>332</v>
      </c>
      <c r="C416" s="208" t="s">
        <v>333</v>
      </c>
      <c r="D416" s="209" t="s">
        <v>334</v>
      </c>
      <c r="E416" s="207" t="s">
        <v>332</v>
      </c>
      <c r="F416" s="208" t="s">
        <v>333</v>
      </c>
      <c r="G416" s="209" t="s">
        <v>334</v>
      </c>
    </row>
    <row r="417" spans="1:11" x14ac:dyDescent="0.25">
      <c r="A417" s="69" t="s">
        <v>339</v>
      </c>
      <c r="B417" s="211">
        <v>9742.35423707056</v>
      </c>
      <c r="C417" s="200">
        <v>14075.337647874087</v>
      </c>
      <c r="D417" s="212">
        <v>23817.691884944645</v>
      </c>
      <c r="E417" s="211">
        <v>730265098.26896119</v>
      </c>
      <c r="F417" s="200">
        <v>1055055850</v>
      </c>
      <c r="G417" s="212">
        <v>1785320948.2689612</v>
      </c>
    </row>
    <row r="418" spans="1:11" x14ac:dyDescent="0.25">
      <c r="A418" s="78" t="s">
        <v>344</v>
      </c>
      <c r="B418" s="216">
        <v>9729.610245190097</v>
      </c>
      <c r="C418" s="198">
        <v>0</v>
      </c>
      <c r="D418" s="206">
        <v>9729.610245190097</v>
      </c>
      <c r="E418" s="216">
        <v>729309837.12196743</v>
      </c>
      <c r="F418" s="198">
        <v>0</v>
      </c>
      <c r="G418" s="206">
        <v>729309837.12196743</v>
      </c>
    </row>
    <row r="419" spans="1:11" x14ac:dyDescent="0.25">
      <c r="A419" s="143" t="s">
        <v>22</v>
      </c>
      <c r="B419" s="216">
        <v>35.957785739940341</v>
      </c>
      <c r="C419" s="198">
        <v>0</v>
      </c>
      <c r="D419" s="206">
        <v>35.957785739940341</v>
      </c>
      <c r="E419" s="216">
        <v>2695315.2490590969</v>
      </c>
      <c r="F419" s="198">
        <v>0</v>
      </c>
      <c r="G419" s="206">
        <v>2695315.2490590969</v>
      </c>
    </row>
    <row r="420" spans="1:11" x14ac:dyDescent="0.25">
      <c r="A420" s="143" t="s">
        <v>119</v>
      </c>
      <c r="B420" s="216">
        <v>9554.5872601848059</v>
      </c>
      <c r="C420" s="198">
        <v>0</v>
      </c>
      <c r="D420" s="206">
        <v>9554.5872601848059</v>
      </c>
      <c r="E420" s="216">
        <v>716190505.36354339</v>
      </c>
      <c r="F420" s="198">
        <v>0</v>
      </c>
      <c r="G420" s="206">
        <v>716190505.36354339</v>
      </c>
    </row>
    <row r="421" spans="1:11" x14ac:dyDescent="0.25">
      <c r="A421" s="5" t="s">
        <v>162</v>
      </c>
      <c r="B421" s="216">
        <v>139.06519926534784</v>
      </c>
      <c r="C421" s="198">
        <v>0</v>
      </c>
      <c r="D421" s="206">
        <v>139.06519926534784</v>
      </c>
      <c r="E421" s="198">
        <v>10424016.509364627</v>
      </c>
      <c r="F421" s="198">
        <v>0</v>
      </c>
      <c r="G421" s="206">
        <v>10424016.509364627</v>
      </c>
    </row>
    <row r="422" spans="1:11" x14ac:dyDescent="0.25">
      <c r="A422" s="220" t="s">
        <v>163</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166</v>
      </c>
      <c r="B423" s="211">
        <v>1.8387485514619598E-4</v>
      </c>
      <c r="C423" s="200">
        <v>1.5284442699600354E-4</v>
      </c>
      <c r="D423" s="212">
        <v>3.3671928214219955E-4</v>
      </c>
      <c r="E423" s="200">
        <v>13.782848159184146</v>
      </c>
      <c r="F423" s="200">
        <v>11.456876621811469</v>
      </c>
      <c r="G423" s="212">
        <v>25.239724780995619</v>
      </c>
    </row>
    <row r="424" spans="1:11" x14ac:dyDescent="0.25">
      <c r="A424" s="225" t="s">
        <v>167</v>
      </c>
      <c r="B424" s="216">
        <v>4.3074655573418954E-4</v>
      </c>
      <c r="C424" s="198">
        <v>1.8113212582251586E-3</v>
      </c>
      <c r="D424" s="198">
        <v>2.2420678139593482E-3</v>
      </c>
      <c r="E424" s="216">
        <v>32.287799047104834</v>
      </c>
      <c r="F424" s="198">
        <v>135.77259299413362</v>
      </c>
      <c r="G424" s="206">
        <v>168.06039204123843</v>
      </c>
    </row>
    <row r="425" spans="1:11" x14ac:dyDescent="0.25">
      <c r="A425" s="225" t="s">
        <v>168</v>
      </c>
      <c r="B425" s="216">
        <v>6.3864700167451881E-4</v>
      </c>
      <c r="C425" s="198">
        <v>3.5991594513920628E-3</v>
      </c>
      <c r="D425" s="198">
        <v>4.2378064530665819E-3</v>
      </c>
      <c r="E425" s="216">
        <v>47.871551792111475</v>
      </c>
      <c r="F425" s="198">
        <v>269.78494791899544</v>
      </c>
      <c r="G425" s="206">
        <v>317.65649971110696</v>
      </c>
    </row>
    <row r="426" spans="1:11" x14ac:dyDescent="0.25">
      <c r="A426" s="225" t="s">
        <v>169</v>
      </c>
      <c r="B426" s="216">
        <v>1.8408283822626164E-4</v>
      </c>
      <c r="C426" s="198">
        <v>4.5898560089923698E-6</v>
      </c>
      <c r="D426" s="198">
        <v>1.88672694235254E-4</v>
      </c>
      <c r="E426" s="216">
        <v>13.798438105998493</v>
      </c>
      <c r="F426" s="198">
        <v>0.3440453475499014</v>
      </c>
      <c r="G426" s="206">
        <v>14.14248345354839</v>
      </c>
    </row>
    <row r="427" spans="1:11" x14ac:dyDescent="0.25">
      <c r="A427" s="226" t="s">
        <v>170</v>
      </c>
      <c r="B427" s="216">
        <v>1.8295803691744154E-4</v>
      </c>
      <c r="C427" s="198">
        <v>4.5898560089923698E-6</v>
      </c>
      <c r="D427" s="198">
        <v>1.875478929264339E-4</v>
      </c>
      <c r="E427" s="216">
        <v>13.71412551395651</v>
      </c>
      <c r="F427" s="198">
        <v>0.3440453475499014</v>
      </c>
      <c r="G427" s="206">
        <v>14.058170861506413</v>
      </c>
    </row>
    <row r="428" spans="1:11" x14ac:dyDescent="0.25">
      <c r="A428" s="225" t="s">
        <v>171</v>
      </c>
      <c r="B428" s="216">
        <v>2.4358951166708303E-4</v>
      </c>
      <c r="C428" s="198">
        <v>0</v>
      </c>
      <c r="D428" s="198">
        <v>2.4358951166708303E-4</v>
      </c>
      <c r="E428" s="216">
        <v>18.258925342499055</v>
      </c>
      <c r="F428" s="198">
        <v>0</v>
      </c>
      <c r="G428" s="206">
        <v>18.258925342499055</v>
      </c>
    </row>
    <row r="429" spans="1:11" x14ac:dyDescent="0.25">
      <c r="A429" s="143" t="s">
        <v>376</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377</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74</v>
      </c>
      <c r="B431" s="216">
        <v>4.1742737689544618E-3</v>
      </c>
      <c r="C431" s="198">
        <v>1.9620795140431701E-6</v>
      </c>
      <c r="D431" s="198">
        <v>4.176235848468505E-3</v>
      </c>
      <c r="E431" s="216">
        <v>312.89423171330736</v>
      </c>
      <c r="F431" s="198">
        <v>0.14707309488728809</v>
      </c>
      <c r="G431" s="206">
        <v>313.04130480819458</v>
      </c>
    </row>
    <row r="432" spans="1:11" x14ac:dyDescent="0.25">
      <c r="A432" s="78" t="s">
        <v>75</v>
      </c>
      <c r="B432" s="216">
        <v>2.9475059910228377E-6</v>
      </c>
      <c r="C432" s="198">
        <v>3.8494036235911909E-6</v>
      </c>
      <c r="D432" s="198">
        <v>6.796909614614029E-6</v>
      </c>
      <c r="E432" s="216">
        <v>0.2209384610541395</v>
      </c>
      <c r="F432" s="198">
        <v>0.28854269174100422</v>
      </c>
      <c r="G432" s="206">
        <v>0.50948115279514372</v>
      </c>
    </row>
    <row r="433" spans="1:7" x14ac:dyDescent="0.25">
      <c r="A433" s="143" t="s">
        <v>76</v>
      </c>
      <c r="B433" s="216">
        <v>-0.63363220246973295</v>
      </c>
      <c r="C433" s="198">
        <v>0.98790332740191433</v>
      </c>
      <c r="D433" s="198">
        <v>0.35427112493218138</v>
      </c>
      <c r="E433" s="216">
        <v>-47495.653652404406</v>
      </c>
      <c r="F433" s="198">
        <v>74051.025338442298</v>
      </c>
      <c r="G433" s="206">
        <v>26555.371686037899</v>
      </c>
    </row>
    <row r="434" spans="1:7" x14ac:dyDescent="0.25">
      <c r="A434" s="143" t="s">
        <v>164</v>
      </c>
      <c r="B434" s="216">
        <v>-0.63238223839313557</v>
      </c>
      <c r="C434" s="198">
        <v>0.99122605450992951</v>
      </c>
      <c r="D434" s="198">
        <v>0.35884381611679395</v>
      </c>
      <c r="E434" s="216">
        <v>-47401.959139043793</v>
      </c>
      <c r="F434" s="198">
        <v>74300.089535761552</v>
      </c>
      <c r="G434" s="206">
        <v>26898.130396717752</v>
      </c>
    </row>
    <row r="435" spans="1:7" x14ac:dyDescent="0.25">
      <c r="A435" s="143" t="s">
        <v>165</v>
      </c>
      <c r="B435" s="227">
        <v>-0.50637293623688062</v>
      </c>
      <c r="C435" s="214">
        <v>0.99230500885560247</v>
      </c>
      <c r="D435" s="215">
        <v>0.48593207261872184</v>
      </c>
      <c r="E435" s="227">
        <v>-37956.583495465224</v>
      </c>
      <c r="F435" s="214">
        <v>74380.965541919533</v>
      </c>
      <c r="G435" s="215">
        <v>36424.382046454302</v>
      </c>
    </row>
    <row r="436" spans="1:7" x14ac:dyDescent="0.25">
      <c r="A436" s="228" t="s">
        <v>174</v>
      </c>
      <c r="B436" s="216">
        <v>1.5361713908704309E-5</v>
      </c>
      <c r="C436" s="198">
        <v>6.1255503178025581E-5</v>
      </c>
      <c r="D436" s="206">
        <v>7.6617217086729888E-5</v>
      </c>
      <c r="E436" s="216">
        <v>1.1514797393050669</v>
      </c>
      <c r="F436" s="198">
        <v>4.5915756047550857</v>
      </c>
      <c r="G436" s="206">
        <v>5.7430553440601519</v>
      </c>
    </row>
    <row r="437" spans="1:7" x14ac:dyDescent="0.25">
      <c r="A437" s="225" t="s">
        <v>175</v>
      </c>
      <c r="B437" s="216">
        <v>2.2739558986340672E-5</v>
      </c>
      <c r="C437" s="198">
        <v>5.6834855379694557E-4</v>
      </c>
      <c r="D437" s="206">
        <v>5.9108811278328621E-4</v>
      </c>
      <c r="E437" s="216">
        <v>1.7045065159472339</v>
      </c>
      <c r="F437" s="198">
        <v>42.6021372647551</v>
      </c>
      <c r="G437" s="206">
        <v>44.306643780702345</v>
      </c>
    </row>
    <row r="438" spans="1:7" x14ac:dyDescent="0.25">
      <c r="A438" s="225" t="s">
        <v>176</v>
      </c>
      <c r="B438" s="216">
        <v>3.7684654960300039E-5</v>
      </c>
      <c r="C438" s="198">
        <v>4.5243145961991916E-4</v>
      </c>
      <c r="D438" s="206">
        <v>4.901161145802192E-4</v>
      </c>
      <c r="E438" s="216">
        <v>2.8247575060553705</v>
      </c>
      <c r="F438" s="198">
        <v>33.913250973992163</v>
      </c>
      <c r="G438" s="206">
        <v>36.73800848004754</v>
      </c>
    </row>
    <row r="439" spans="1:7" x14ac:dyDescent="0.25">
      <c r="A439" s="225" t="s">
        <v>177</v>
      </c>
      <c r="B439" s="216">
        <v>1.7753091466637952E-5</v>
      </c>
      <c r="C439" s="198">
        <v>2.6138575437403163E-7</v>
      </c>
      <c r="D439" s="206">
        <v>1.8014477221011982E-5</v>
      </c>
      <c r="E439" s="216">
        <v>1.3307320560292544</v>
      </c>
      <c r="F439" s="198">
        <v>1.9592891919053744E-2</v>
      </c>
      <c r="G439" s="206">
        <v>1.3503249479483079</v>
      </c>
    </row>
    <row r="440" spans="1:7" x14ac:dyDescent="0.25">
      <c r="A440" s="226" t="s">
        <v>178</v>
      </c>
      <c r="B440" s="216">
        <v>1.7684165522925677E-5</v>
      </c>
      <c r="C440" s="198">
        <v>2.6138575437403163E-7</v>
      </c>
      <c r="D440" s="206">
        <v>1.7945551277299707E-5</v>
      </c>
      <c r="E440" s="216">
        <v>1.3255655213464155</v>
      </c>
      <c r="F440" s="198">
        <v>1.9592891919053744E-2</v>
      </c>
      <c r="G440" s="206">
        <v>1.3451584132654693</v>
      </c>
    </row>
    <row r="441" spans="1:7" x14ac:dyDescent="0.25">
      <c r="A441" s="225" t="s">
        <v>179</v>
      </c>
      <c r="B441" s="216">
        <v>7.1992505860081543E-6</v>
      </c>
      <c r="C441" s="198">
        <v>0</v>
      </c>
      <c r="D441" s="206">
        <v>7.1992505860081543E-6</v>
      </c>
      <c r="E441" s="216">
        <v>0.53963973273003929</v>
      </c>
      <c r="F441" s="198">
        <v>0</v>
      </c>
      <c r="G441" s="206">
        <v>0.53963973273003929</v>
      </c>
    </row>
    <row r="442" spans="1:7" x14ac:dyDescent="0.25">
      <c r="A442" s="229" t="s">
        <v>180</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181</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872</v>
      </c>
      <c r="E445" s="5"/>
      <c r="F445" s="5"/>
      <c r="G445" s="5"/>
    </row>
    <row r="446" spans="1:7" x14ac:dyDescent="0.25">
      <c r="A446" s="69"/>
      <c r="B446" s="202" t="s">
        <v>379</v>
      </c>
      <c r="C446" s="203"/>
      <c r="D446" s="204"/>
      <c r="E446" s="202" t="s">
        <v>380</v>
      </c>
      <c r="F446" s="203"/>
      <c r="G446" s="204"/>
    </row>
    <row r="447" spans="1:7" x14ac:dyDescent="0.25">
      <c r="A447" s="78"/>
      <c r="B447" s="207" t="s">
        <v>332</v>
      </c>
      <c r="C447" s="208" t="s">
        <v>333</v>
      </c>
      <c r="D447" s="209" t="s">
        <v>334</v>
      </c>
      <c r="E447" s="207" t="s">
        <v>332</v>
      </c>
      <c r="F447" s="208" t="s">
        <v>333</v>
      </c>
      <c r="G447" s="209" t="s">
        <v>334</v>
      </c>
    </row>
    <row r="448" spans="1:7" x14ac:dyDescent="0.25">
      <c r="A448" s="69" t="s">
        <v>339</v>
      </c>
      <c r="B448" s="211">
        <v>6043.2362381999237</v>
      </c>
      <c r="C448" s="200">
        <v>14096.514183954137</v>
      </c>
      <c r="D448" s="212">
        <v>20139.750422154062</v>
      </c>
      <c r="E448" s="211">
        <v>452306979.07589656</v>
      </c>
      <c r="F448" s="200">
        <v>1055055850</v>
      </c>
      <c r="G448" s="212">
        <v>1507362829.0758965</v>
      </c>
    </row>
    <row r="449" spans="1:11" x14ac:dyDescent="0.25">
      <c r="A449" s="78" t="s">
        <v>344</v>
      </c>
      <c r="B449" s="216">
        <v>6001.3140926086116</v>
      </c>
      <c r="C449" s="198">
        <v>7084.326501638363</v>
      </c>
      <c r="D449" s="206">
        <v>13085.640594246976</v>
      </c>
      <c r="E449" s="216">
        <v>449169309.40994376</v>
      </c>
      <c r="F449" s="198">
        <v>530227545.71279377</v>
      </c>
      <c r="G449" s="206">
        <v>979396855.12273765</v>
      </c>
    </row>
    <row r="450" spans="1:11" x14ac:dyDescent="0.25">
      <c r="A450" s="143" t="s">
        <v>22</v>
      </c>
      <c r="B450" s="216">
        <v>115.91503879928749</v>
      </c>
      <c r="C450" s="198">
        <v>0</v>
      </c>
      <c r="D450" s="206">
        <v>115.91503879928749</v>
      </c>
      <c r="E450" s="216">
        <v>8675679.5468892585</v>
      </c>
      <c r="F450" s="198">
        <v>0</v>
      </c>
      <c r="G450" s="206">
        <v>8675679.5468892585</v>
      </c>
    </row>
    <row r="451" spans="1:11" x14ac:dyDescent="0.25">
      <c r="A451" s="143" t="s">
        <v>119</v>
      </c>
      <c r="B451" s="216">
        <v>5502.4971060429725</v>
      </c>
      <c r="C451" s="198">
        <v>0</v>
      </c>
      <c r="D451" s="206">
        <v>5502.4971060429725</v>
      </c>
      <c r="E451" s="216">
        <v>411835272.57731277</v>
      </c>
      <c r="F451" s="198">
        <v>0</v>
      </c>
      <c r="G451" s="206">
        <v>411835272.57731277</v>
      </c>
    </row>
    <row r="452" spans="1:11" x14ac:dyDescent="0.25">
      <c r="A452" s="5" t="s">
        <v>162</v>
      </c>
      <c r="B452" s="216">
        <v>382.90194776635082</v>
      </c>
      <c r="C452" s="198">
        <v>7084.326501638363</v>
      </c>
      <c r="D452" s="206">
        <v>7467.2284494047135</v>
      </c>
      <c r="E452" s="198">
        <v>28658357.285741668</v>
      </c>
      <c r="F452" s="198">
        <v>530227545.71279377</v>
      </c>
      <c r="G452" s="206">
        <v>558885902.99853551</v>
      </c>
    </row>
    <row r="453" spans="1:11" x14ac:dyDescent="0.25">
      <c r="A453" s="220" t="s">
        <v>163</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166</v>
      </c>
      <c r="B454" s="211">
        <v>1.3926659417834604E-4</v>
      </c>
      <c r="C454" s="200">
        <v>1.5284442699600354E-4</v>
      </c>
      <c r="D454" s="212">
        <v>2.9211102117434955E-4</v>
      </c>
      <c r="E454" s="200">
        <v>10.423430429679762</v>
      </c>
      <c r="F454" s="200">
        <v>11.439665490181307</v>
      </c>
      <c r="G454" s="212">
        <v>21.863095919861067</v>
      </c>
    </row>
    <row r="455" spans="1:11" x14ac:dyDescent="0.25">
      <c r="A455" s="225" t="s">
        <v>167</v>
      </c>
      <c r="B455" s="216">
        <v>3.0080212732908502E-4</v>
      </c>
      <c r="C455" s="198">
        <v>1.8115807220298913E-3</v>
      </c>
      <c r="D455" s="198">
        <v>2.1123828493589763E-3</v>
      </c>
      <c r="E455" s="216">
        <v>22.513583144707212</v>
      </c>
      <c r="F455" s="198">
        <v>135.58804776719111</v>
      </c>
      <c r="G455" s="206">
        <v>158.1016309118983</v>
      </c>
    </row>
    <row r="456" spans="1:11" x14ac:dyDescent="0.25">
      <c r="A456" s="225" t="s">
        <v>168</v>
      </c>
      <c r="B456" s="216">
        <v>5.1932285317304308E-4</v>
      </c>
      <c r="C456" s="198">
        <v>3.6164964257743978E-3</v>
      </c>
      <c r="D456" s="198">
        <v>4.1358192789474404E-3</v>
      </c>
      <c r="E456" s="216">
        <v>38.868801685922726</v>
      </c>
      <c r="F456" s="198">
        <v>270.67725117892047</v>
      </c>
      <c r="G456" s="206">
        <v>309.54605286484309</v>
      </c>
    </row>
    <row r="457" spans="1:11" x14ac:dyDescent="0.25">
      <c r="A457" s="225" t="s">
        <v>169</v>
      </c>
      <c r="B457" s="216">
        <v>1.0418590838162349E-4</v>
      </c>
      <c r="C457" s="198">
        <v>5.1565071523992029E-5</v>
      </c>
      <c r="D457" s="198">
        <v>1.5575097990561552E-4</v>
      </c>
      <c r="E457" s="216">
        <v>7.7978109120564358</v>
      </c>
      <c r="F457" s="198">
        <v>3.8593959937261326</v>
      </c>
      <c r="G457" s="206">
        <v>11.657206905782569</v>
      </c>
    </row>
    <row r="458" spans="1:11" x14ac:dyDescent="0.25">
      <c r="A458" s="226" t="s">
        <v>170</v>
      </c>
      <c r="B458" s="216">
        <v>1.0147214489067236E-4</v>
      </c>
      <c r="C458" s="198">
        <v>5.1565071523992029E-5</v>
      </c>
      <c r="D458" s="198">
        <v>1.5303721641466439E-4</v>
      </c>
      <c r="E458" s="216">
        <v>7.5946988512106746</v>
      </c>
      <c r="F458" s="198">
        <v>3.8593959937261326</v>
      </c>
      <c r="G458" s="206">
        <v>11.454094844936808</v>
      </c>
    </row>
    <row r="459" spans="1:11" x14ac:dyDescent="0.25">
      <c r="A459" s="225" t="s">
        <v>171</v>
      </c>
      <c r="B459" s="216">
        <v>2.3164311841859789E-4</v>
      </c>
      <c r="C459" s="198">
        <v>3.653048630249209E-6</v>
      </c>
      <c r="D459" s="198">
        <v>2.352961670488471E-4</v>
      </c>
      <c r="E459" s="216">
        <v>17.337366104166193</v>
      </c>
      <c r="F459" s="198">
        <v>0.27341300674645236</v>
      </c>
      <c r="G459" s="206">
        <v>17.610779110912645</v>
      </c>
    </row>
    <row r="460" spans="1:11" x14ac:dyDescent="0.25">
      <c r="A460" s="143" t="s">
        <v>376</v>
      </c>
      <c r="B460" s="216">
        <v>3.2057826150575606E-6</v>
      </c>
      <c r="C460" s="198">
        <v>1.6159981232765751E-5</v>
      </c>
      <c r="D460" s="198">
        <v>1.9365763847823313E-5</v>
      </c>
      <c r="E460" s="216">
        <v>0.23993731057957421</v>
      </c>
      <c r="F460" s="198">
        <v>1.2094963700265084</v>
      </c>
      <c r="G460" s="206">
        <v>1.4494336806060826</v>
      </c>
    </row>
    <row r="461" spans="1:11" x14ac:dyDescent="0.25">
      <c r="A461" s="143" t="s">
        <v>377</v>
      </c>
      <c r="B461" s="216">
        <v>5.0056772162244745E-6</v>
      </c>
      <c r="C461" s="198">
        <v>1.5604996774713619E-5</v>
      </c>
      <c r="D461" s="198">
        <v>2.0610673990938094E-5</v>
      </c>
      <c r="E461" s="216">
        <v>0.37465070876890549</v>
      </c>
      <c r="F461" s="198">
        <v>1.1679584698416887</v>
      </c>
      <c r="G461" s="206">
        <v>1.542609178610594</v>
      </c>
    </row>
    <row r="462" spans="1:11" x14ac:dyDescent="0.25">
      <c r="A462" s="225" t="s">
        <v>74</v>
      </c>
      <c r="B462" s="216">
        <v>3.199220094025301E-3</v>
      </c>
      <c r="C462" s="198">
        <v>1.9620795140431701E-6</v>
      </c>
      <c r="D462" s="198">
        <v>3.2011821735393443E-3</v>
      </c>
      <c r="E462" s="216">
        <v>239.44613764735283</v>
      </c>
      <c r="F462" s="198">
        <v>0.1468521538333763</v>
      </c>
      <c r="G462" s="206">
        <v>239.59298980118618</v>
      </c>
    </row>
    <row r="463" spans="1:11" x14ac:dyDescent="0.25">
      <c r="A463" s="78" t="s">
        <v>75</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76</v>
      </c>
      <c r="B464" s="216">
        <v>-0.24453778201471493</v>
      </c>
      <c r="C464" s="198">
        <v>1.0065515557669407</v>
      </c>
      <c r="D464" s="198">
        <v>0.76201377375222568</v>
      </c>
      <c r="E464" s="216">
        <v>-18302.469255436827</v>
      </c>
      <c r="F464" s="198">
        <v>75335.511558406055</v>
      </c>
      <c r="G464" s="206">
        <v>57033.042302969232</v>
      </c>
    </row>
    <row r="465" spans="1:7" x14ac:dyDescent="0.25">
      <c r="A465" s="143" t="s">
        <v>164</v>
      </c>
      <c r="B465" s="216">
        <v>-0.24363104540562763</v>
      </c>
      <c r="C465" s="198">
        <v>1.0098746906037919</v>
      </c>
      <c r="D465" s="198">
        <v>0.76624364519816424</v>
      </c>
      <c r="E465" s="216">
        <v>-18234.604409465497</v>
      </c>
      <c r="F465" s="198">
        <v>75584.232114722705</v>
      </c>
      <c r="G465" s="206">
        <v>57349.627705257211</v>
      </c>
    </row>
    <row r="466" spans="1:7" x14ac:dyDescent="0.25">
      <c r="A466" s="143" t="s">
        <v>165</v>
      </c>
      <c r="B466" s="227">
        <v>-0.14689054790269657</v>
      </c>
      <c r="C466" s="214">
        <v>1.0109536449494649</v>
      </c>
      <c r="D466" s="215">
        <v>0.86406309704676831</v>
      </c>
      <c r="E466" s="227">
        <v>-10994.046460851587</v>
      </c>
      <c r="F466" s="214">
        <v>75664.986624627069</v>
      </c>
      <c r="G466" s="215">
        <v>64670.940163775485</v>
      </c>
    </row>
    <row r="467" spans="1:7" x14ac:dyDescent="0.25">
      <c r="A467" s="228" t="s">
        <v>174</v>
      </c>
      <c r="B467" s="216">
        <v>2.4368760381001654E-5</v>
      </c>
      <c r="C467" s="198">
        <v>6.1255503178025581E-5</v>
      </c>
      <c r="D467" s="206">
        <v>8.5624263559027242E-5</v>
      </c>
      <c r="E467" s="216">
        <v>1.8238837532253052</v>
      </c>
      <c r="F467" s="198">
        <v>4.5846778947829954</v>
      </c>
      <c r="G467" s="206">
        <v>6.408561648008301</v>
      </c>
    </row>
    <row r="468" spans="1:7" x14ac:dyDescent="0.25">
      <c r="A468" s="225" t="s">
        <v>175</v>
      </c>
      <c r="B468" s="216">
        <v>2.4095464447976635E-5</v>
      </c>
      <c r="C468" s="198">
        <v>5.6860801760167832E-4</v>
      </c>
      <c r="D468" s="206">
        <v>5.9270348204965495E-4</v>
      </c>
      <c r="E468" s="216">
        <v>1.8034288755756611</v>
      </c>
      <c r="F468" s="198">
        <v>42.557557669854745</v>
      </c>
      <c r="G468" s="206">
        <v>44.360986545430414</v>
      </c>
    </row>
    <row r="469" spans="1:7" x14ac:dyDescent="0.25">
      <c r="A469" s="225" t="s">
        <v>176</v>
      </c>
      <c r="B469" s="216">
        <v>4.4965760807766451E-5</v>
      </c>
      <c r="C469" s="198">
        <v>4.935118114045478E-4</v>
      </c>
      <c r="D469" s="206">
        <v>5.384775722123143E-4</v>
      </c>
      <c r="E469" s="216">
        <v>3.3654695317468328</v>
      </c>
      <c r="F469" s="198">
        <v>36.936970152461548</v>
      </c>
      <c r="G469" s="206">
        <v>40.302439684208387</v>
      </c>
    </row>
    <row r="470" spans="1:7" x14ac:dyDescent="0.25">
      <c r="A470" s="225" t="s">
        <v>177</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178</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179</v>
      </c>
      <c r="B472" s="216">
        <v>3.8104480144786418E-5</v>
      </c>
      <c r="C472" s="198">
        <v>5.4339332039402212E-7</v>
      </c>
      <c r="D472" s="206">
        <v>3.8647873465180438E-5</v>
      </c>
      <c r="E472" s="216">
        <v>2.8519358873648017</v>
      </c>
      <c r="F472" s="198">
        <v>4.0670359640061111E-2</v>
      </c>
      <c r="G472" s="206">
        <v>2.8926062470048626</v>
      </c>
    </row>
    <row r="473" spans="1:7" x14ac:dyDescent="0.25">
      <c r="A473" s="229" t="s">
        <v>180</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181</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385</v>
      </c>
      <c r="E476" s="5"/>
      <c r="F476" s="5"/>
      <c r="G476" s="5"/>
    </row>
    <row r="477" spans="1:7" x14ac:dyDescent="0.25">
      <c r="A477" s="69"/>
      <c r="B477" s="202" t="s">
        <v>379</v>
      </c>
      <c r="C477" s="203"/>
      <c r="D477" s="204"/>
      <c r="E477" s="202" t="s">
        <v>380</v>
      </c>
      <c r="F477" s="203"/>
      <c r="G477" s="204"/>
    </row>
    <row r="478" spans="1:7" x14ac:dyDescent="0.25">
      <c r="A478" s="78"/>
      <c r="B478" s="207" t="s">
        <v>332</v>
      </c>
      <c r="C478" s="208" t="s">
        <v>333</v>
      </c>
      <c r="D478" s="209" t="s">
        <v>334</v>
      </c>
      <c r="E478" s="207" t="s">
        <v>332</v>
      </c>
      <c r="F478" s="208" t="s">
        <v>333</v>
      </c>
      <c r="G478" s="209" t="s">
        <v>334</v>
      </c>
    </row>
    <row r="479" spans="1:7" x14ac:dyDescent="0.25">
      <c r="A479" s="69" t="s">
        <v>339</v>
      </c>
      <c r="B479" s="211">
        <v>6763.0755032141096</v>
      </c>
      <c r="C479" s="200">
        <v>40272.331258080405</v>
      </c>
      <c r="D479" s="212">
        <v>47035.406761294515</v>
      </c>
      <c r="E479" s="211">
        <v>177179272.98350924</v>
      </c>
      <c r="F479" s="200">
        <v>1055055850</v>
      </c>
      <c r="G479" s="212">
        <v>1232235122.9835091</v>
      </c>
    </row>
    <row r="480" spans="1:7" x14ac:dyDescent="0.25">
      <c r="A480" s="78" t="s">
        <v>344</v>
      </c>
      <c r="B480" s="216">
        <v>6560.8521127792419</v>
      </c>
      <c r="C480" s="198">
        <v>40272.331258080405</v>
      </c>
      <c r="D480" s="206">
        <v>46833.183370859646</v>
      </c>
      <c r="E480" s="216">
        <v>171881417.99423957</v>
      </c>
      <c r="F480" s="198">
        <v>1055055850</v>
      </c>
      <c r="G480" s="206">
        <v>1226937267.9942393</v>
      </c>
    </row>
    <row r="481" spans="1:11" x14ac:dyDescent="0.25">
      <c r="A481" s="143" t="s">
        <v>22</v>
      </c>
      <c r="B481" s="216">
        <v>557.10849435065234</v>
      </c>
      <c r="C481" s="198">
        <v>0</v>
      </c>
      <c r="D481" s="206">
        <v>557.10849435065234</v>
      </c>
      <c r="E481" s="216">
        <v>14595146.53578474</v>
      </c>
      <c r="F481" s="198">
        <v>0</v>
      </c>
      <c r="G481" s="206">
        <v>14595146.53578474</v>
      </c>
    </row>
    <row r="482" spans="1:11" x14ac:dyDescent="0.25">
      <c r="A482" s="143" t="s">
        <v>119</v>
      </c>
      <c r="B482" s="216">
        <v>4220.8990584336907</v>
      </c>
      <c r="C482" s="198">
        <v>0</v>
      </c>
      <c r="D482" s="206">
        <v>4220.8990584336907</v>
      </c>
      <c r="E482" s="216">
        <v>110579251.43001081</v>
      </c>
      <c r="F482" s="198">
        <v>0</v>
      </c>
      <c r="G482" s="206">
        <v>110579251.43001081</v>
      </c>
    </row>
    <row r="483" spans="1:11" x14ac:dyDescent="0.25">
      <c r="A483" s="5" t="s">
        <v>162</v>
      </c>
      <c r="B483" s="216">
        <v>1782.8445599948996</v>
      </c>
      <c r="C483" s="198">
        <v>40272.331258080405</v>
      </c>
      <c r="D483" s="206">
        <v>42055.175818075302</v>
      </c>
      <c r="E483" s="198">
        <v>46707020.028444044</v>
      </c>
      <c r="F483" s="198">
        <v>1055055850</v>
      </c>
      <c r="G483" s="206">
        <v>1101762870.0284441</v>
      </c>
    </row>
    <row r="484" spans="1:11" x14ac:dyDescent="0.25">
      <c r="A484" s="220" t="s">
        <v>163</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166</v>
      </c>
      <c r="B485" s="211">
        <v>2.7094481956771405E-4</v>
      </c>
      <c r="C485" s="200">
        <v>3.443962972490144E-3</v>
      </c>
      <c r="D485" s="212">
        <v>3.714907792057858E-3</v>
      </c>
      <c r="E485" s="200">
        <v>7.0982212348274398</v>
      </c>
      <c r="F485" s="200">
        <v>90.225054467887574</v>
      </c>
      <c r="G485" s="212">
        <v>97.323275702714994</v>
      </c>
    </row>
    <row r="486" spans="1:11" x14ac:dyDescent="0.25">
      <c r="A486" s="225" t="s">
        <v>167</v>
      </c>
      <c r="B486" s="216">
        <v>4.900710306730377E-4</v>
      </c>
      <c r="C486" s="198">
        <v>1.7835017931529848E-2</v>
      </c>
      <c r="D486" s="198">
        <v>1.8325088962202887E-2</v>
      </c>
      <c r="E486" s="216">
        <v>12.838896872238415</v>
      </c>
      <c r="F486" s="198">
        <v>467.24238244191434</v>
      </c>
      <c r="G486" s="206">
        <v>480.08127931415271</v>
      </c>
    </row>
    <row r="487" spans="1:11" x14ac:dyDescent="0.25">
      <c r="A487" s="225" t="s">
        <v>168</v>
      </c>
      <c r="B487" s="216">
        <v>1.1435105011992127E-3</v>
      </c>
      <c r="C487" s="198">
        <v>1.3934275562217829E-2</v>
      </c>
      <c r="D487" s="198">
        <v>1.5077786063417042E-2</v>
      </c>
      <c r="E487" s="216">
        <v>29.95772546901145</v>
      </c>
      <c r="F487" s="198">
        <v>365.05060641306187</v>
      </c>
      <c r="G487" s="206">
        <v>395.00833188207326</v>
      </c>
    </row>
    <row r="488" spans="1:11" x14ac:dyDescent="0.25">
      <c r="A488" s="225" t="s">
        <v>169</v>
      </c>
      <c r="B488" s="216">
        <v>7.0932324766960061E-5</v>
      </c>
      <c r="C488" s="198">
        <v>1.9043085745280413E-4</v>
      </c>
      <c r="D488" s="198">
        <v>2.613631822197642E-4</v>
      </c>
      <c r="E488" s="216">
        <v>1.85828736161047</v>
      </c>
      <c r="F488" s="198">
        <v>4.9889138249423945</v>
      </c>
      <c r="G488" s="206">
        <v>6.8472011865528648</v>
      </c>
    </row>
    <row r="489" spans="1:11" x14ac:dyDescent="0.25">
      <c r="A489" s="226" t="s">
        <v>170</v>
      </c>
      <c r="B489" s="216">
        <v>5.8690878494585151E-5</v>
      </c>
      <c r="C489" s="198">
        <v>1.9043085745280413E-4</v>
      </c>
      <c r="D489" s="198">
        <v>2.4912173594738928E-4</v>
      </c>
      <c r="E489" s="216">
        <v>1.5375855522376034</v>
      </c>
      <c r="F489" s="198">
        <v>4.9889138249423945</v>
      </c>
      <c r="G489" s="206">
        <v>6.5264993771799977</v>
      </c>
    </row>
    <row r="490" spans="1:11" x14ac:dyDescent="0.25">
      <c r="A490" s="225" t="s">
        <v>171</v>
      </c>
      <c r="B490" s="216">
        <v>6.2696276458064847E-4</v>
      </c>
      <c r="C490" s="198">
        <v>2.0461692556068564E-5</v>
      </c>
      <c r="D490" s="198">
        <v>6.47424457136717E-4</v>
      </c>
      <c r="E490" s="216">
        <v>16.425190989415686</v>
      </c>
      <c r="F490" s="198">
        <v>0.53605609006928401</v>
      </c>
      <c r="G490" s="206">
        <v>16.96124707948497</v>
      </c>
    </row>
    <row r="491" spans="1:11" x14ac:dyDescent="0.25">
      <c r="A491" s="143" t="s">
        <v>376</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377</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74</v>
      </c>
      <c r="B493" s="216">
        <v>6.3648274099818991E-3</v>
      </c>
      <c r="C493" s="198">
        <v>5.9368680138449185E-6</v>
      </c>
      <c r="D493" s="198">
        <v>6.3707642779957437E-3</v>
      </c>
      <c r="E493" s="216">
        <v>166.74595642620952</v>
      </c>
      <c r="F493" s="198">
        <v>0.15553426218473959</v>
      </c>
      <c r="G493" s="206">
        <v>166.90149068839426</v>
      </c>
    </row>
    <row r="494" spans="1:11" x14ac:dyDescent="0.25">
      <c r="A494" s="78" t="s">
        <v>75</v>
      </c>
      <c r="B494" s="216">
        <v>8.0393399996606927E-6</v>
      </c>
      <c r="C494" s="198">
        <v>1.1647540826816073E-5</v>
      </c>
      <c r="D494" s="198">
        <v>1.9686880826476767E-5</v>
      </c>
      <c r="E494" s="216">
        <v>0.21061489195709665</v>
      </c>
      <c r="F494" s="198">
        <v>0.30514265510717009</v>
      </c>
      <c r="G494" s="206">
        <v>0.5157575470642668</v>
      </c>
    </row>
    <row r="495" spans="1:11" x14ac:dyDescent="0.25">
      <c r="A495" s="143" t="s">
        <v>76</v>
      </c>
      <c r="B495" s="216">
        <v>0.42897523043693925</v>
      </c>
      <c r="C495" s="198">
        <v>2.8940661319689829</v>
      </c>
      <c r="D495" s="198">
        <v>3.3230413624059221</v>
      </c>
      <c r="E495" s="216">
        <v>11238.307101647628</v>
      </c>
      <c r="F495" s="198">
        <v>75818.839074733245</v>
      </c>
      <c r="G495" s="206">
        <v>87057.146176380862</v>
      </c>
    </row>
    <row r="496" spans="1:11" x14ac:dyDescent="0.25">
      <c r="A496" s="143" t="s">
        <v>164</v>
      </c>
      <c r="B496" s="216">
        <v>0.43058978674422099</v>
      </c>
      <c r="C496" s="198">
        <v>2.9328262733161239</v>
      </c>
      <c r="D496" s="198">
        <v>3.3634160600603451</v>
      </c>
      <c r="E496" s="216">
        <v>11280.605300533502</v>
      </c>
      <c r="F496" s="198">
        <v>76834.278524043068</v>
      </c>
      <c r="G496" s="206">
        <v>88114.883824576566</v>
      </c>
    </row>
    <row r="497" spans="1:7" x14ac:dyDescent="0.25">
      <c r="A497" s="143" t="s">
        <v>165</v>
      </c>
      <c r="B497" s="227">
        <v>0.62366503414358809</v>
      </c>
      <c r="C497" s="214">
        <v>2.9360909776756454</v>
      </c>
      <c r="D497" s="215">
        <v>3.5597560118192337</v>
      </c>
      <c r="E497" s="227">
        <v>16338.796939688418</v>
      </c>
      <c r="F497" s="214">
        <v>76919.807355512006</v>
      </c>
      <c r="G497" s="215">
        <v>93258.604295200421</v>
      </c>
    </row>
    <row r="498" spans="1:7" x14ac:dyDescent="0.25">
      <c r="A498" s="228" t="s">
        <v>174</v>
      </c>
      <c r="B498" s="216">
        <v>9.5023958161393951E-5</v>
      </c>
      <c r="C498" s="198">
        <v>8.2417562707981702E-4</v>
      </c>
      <c r="D498" s="206">
        <v>9.1919958524121095E-4</v>
      </c>
      <c r="E498" s="216">
        <v>2.4894407603537538</v>
      </c>
      <c r="F498" s="198">
        <v>21.591780004131468</v>
      </c>
      <c r="G498" s="206">
        <v>24.081220764485224</v>
      </c>
    </row>
    <row r="499" spans="1:7" x14ac:dyDescent="0.25">
      <c r="A499" s="225" t="s">
        <v>175</v>
      </c>
      <c r="B499" s="216">
        <v>7.2575828307853949E-5</v>
      </c>
      <c r="C499" s="198">
        <v>2.7404059343138841E-3</v>
      </c>
      <c r="D499" s="206">
        <v>2.8129817626217379E-3</v>
      </c>
      <c r="E499" s="216">
        <v>1.9013439210682217</v>
      </c>
      <c r="F499" s="198">
        <v>71.793244196472003</v>
      </c>
      <c r="G499" s="206">
        <v>73.694588117540221</v>
      </c>
    </row>
    <row r="500" spans="1:7" x14ac:dyDescent="0.25">
      <c r="A500" s="225" t="s">
        <v>176</v>
      </c>
      <c r="B500" s="216">
        <v>1.4889192646532442E-4</v>
      </c>
      <c r="C500" s="198">
        <v>2.0453018062315371E-3</v>
      </c>
      <c r="D500" s="206">
        <v>2.1941937326968616E-3</v>
      </c>
      <c r="E500" s="216">
        <v>3.9006755538516611</v>
      </c>
      <c r="F500" s="198">
        <v>53.582883539854137</v>
      </c>
      <c r="G500" s="206">
        <v>57.483559093705793</v>
      </c>
    </row>
    <row r="501" spans="1:7" x14ac:dyDescent="0.25">
      <c r="A501" s="225" t="s">
        <v>177</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178</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179</v>
      </c>
      <c r="B503" s="216">
        <v>1.9622413184175862E-4</v>
      </c>
      <c r="C503" s="198">
        <v>3.2284798520636531E-6</v>
      </c>
      <c r="D503" s="206">
        <v>1.9945261169382228E-4</v>
      </c>
      <c r="E503" s="216">
        <v>5.1406862166510372</v>
      </c>
      <c r="F503" s="198">
        <v>8.4579820639100758E-2</v>
      </c>
      <c r="G503" s="206">
        <v>5.2252660372901394</v>
      </c>
    </row>
    <row r="504" spans="1:7" x14ac:dyDescent="0.25">
      <c r="A504" s="229" t="s">
        <v>180</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181</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873</v>
      </c>
      <c r="E507" s="5"/>
      <c r="F507" s="5"/>
      <c r="G507" s="5"/>
    </row>
    <row r="508" spans="1:7" x14ac:dyDescent="0.25">
      <c r="A508" s="69"/>
      <c r="B508" s="202" t="s">
        <v>379</v>
      </c>
      <c r="C508" s="203"/>
      <c r="D508" s="204"/>
      <c r="E508" s="202" t="s">
        <v>380</v>
      </c>
      <c r="F508" s="203"/>
      <c r="G508" s="204"/>
    </row>
    <row r="509" spans="1:7" x14ac:dyDescent="0.25">
      <c r="A509" s="78"/>
      <c r="B509" s="207" t="s">
        <v>332</v>
      </c>
      <c r="C509" s="208" t="s">
        <v>333</v>
      </c>
      <c r="D509" s="209" t="s">
        <v>334</v>
      </c>
      <c r="E509" s="207" t="s">
        <v>332</v>
      </c>
      <c r="F509" s="208" t="s">
        <v>333</v>
      </c>
      <c r="G509" s="209" t="s">
        <v>334</v>
      </c>
    </row>
    <row r="510" spans="1:7" x14ac:dyDescent="0.25">
      <c r="A510" s="69" t="s">
        <v>339</v>
      </c>
      <c r="B510" s="211">
        <v>27791.182343447643</v>
      </c>
      <c r="C510" s="200">
        <v>40151.514264306163</v>
      </c>
      <c r="D510" s="212">
        <v>67942.696607753809</v>
      </c>
      <c r="E510" s="211">
        <v>730265098.26896131</v>
      </c>
      <c r="F510" s="200">
        <v>1055055850</v>
      </c>
      <c r="G510" s="212">
        <v>1785320948.2689614</v>
      </c>
    </row>
    <row r="511" spans="1:7" x14ac:dyDescent="0.25">
      <c r="A511" s="78" t="s">
        <v>344</v>
      </c>
      <c r="B511" s="216">
        <v>27754.828645612914</v>
      </c>
      <c r="C511" s="198">
        <v>0</v>
      </c>
      <c r="D511" s="206">
        <v>27754.828645612914</v>
      </c>
      <c r="E511" s="216">
        <v>729309837.12196743</v>
      </c>
      <c r="F511" s="198">
        <v>0</v>
      </c>
      <c r="G511" s="206">
        <v>729309837.12196743</v>
      </c>
    </row>
    <row r="512" spans="1:7" x14ac:dyDescent="0.25">
      <c r="A512" s="143" t="s">
        <v>22</v>
      </c>
      <c r="B512" s="216">
        <v>102.57370609280854</v>
      </c>
      <c r="C512" s="198">
        <v>0</v>
      </c>
      <c r="D512" s="206">
        <v>102.57370609280854</v>
      </c>
      <c r="E512" s="216">
        <v>2695315.2490590974</v>
      </c>
      <c r="F512" s="198">
        <v>0</v>
      </c>
      <c r="G512" s="206">
        <v>2695315.2490590974</v>
      </c>
    </row>
    <row r="513" spans="1:11" x14ac:dyDescent="0.25">
      <c r="A513" s="143" t="s">
        <v>119</v>
      </c>
      <c r="B513" s="216">
        <v>27255.555515914119</v>
      </c>
      <c r="C513" s="198">
        <v>0</v>
      </c>
      <c r="D513" s="206">
        <v>27255.555515914119</v>
      </c>
      <c r="E513" s="216">
        <v>716190505.36354351</v>
      </c>
      <c r="F513" s="198">
        <v>0</v>
      </c>
      <c r="G513" s="206">
        <v>716190505.36354351</v>
      </c>
    </row>
    <row r="514" spans="1:11" x14ac:dyDescent="0.25">
      <c r="A514" s="5" t="s">
        <v>162</v>
      </c>
      <c r="B514" s="216">
        <v>396.69942360597952</v>
      </c>
      <c r="C514" s="198">
        <v>0</v>
      </c>
      <c r="D514" s="206">
        <v>396.69942360597952</v>
      </c>
      <c r="E514" s="198">
        <v>10424016.509364627</v>
      </c>
      <c r="F514" s="198">
        <v>0</v>
      </c>
      <c r="G514" s="206">
        <v>10424016.509364627</v>
      </c>
    </row>
    <row r="515" spans="1:11" x14ac:dyDescent="0.25">
      <c r="A515" s="220" t="s">
        <v>163</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166</v>
      </c>
      <c r="B516" s="211">
        <v>5.2452410407112407E-4</v>
      </c>
      <c r="C516" s="200">
        <v>3.443962972490144E-3</v>
      </c>
      <c r="D516" s="212">
        <v>3.9684870765612683E-3</v>
      </c>
      <c r="E516" s="200">
        <v>13.782848159184146</v>
      </c>
      <c r="F516" s="200">
        <v>90.496544100188117</v>
      </c>
      <c r="G516" s="212">
        <v>104.27939225937227</v>
      </c>
    </row>
    <row r="517" spans="1:11" x14ac:dyDescent="0.25">
      <c r="A517" s="225" t="s">
        <v>167</v>
      </c>
      <c r="B517" s="216">
        <v>1.2287539318443482E-3</v>
      </c>
      <c r="C517" s="198">
        <v>1.7418483987405156E-2</v>
      </c>
      <c r="D517" s="198">
        <v>1.8647237919249503E-2</v>
      </c>
      <c r="E517" s="216">
        <v>32.287799047104834</v>
      </c>
      <c r="F517" s="198">
        <v>457.7031219313269</v>
      </c>
      <c r="G517" s="206">
        <v>489.99092097843169</v>
      </c>
    </row>
    <row r="518" spans="1:11" x14ac:dyDescent="0.25">
      <c r="A518" s="225" t="s">
        <v>168</v>
      </c>
      <c r="B518" s="216">
        <v>1.8218137879956169E-3</v>
      </c>
      <c r="C518" s="198">
        <v>1.3166385769602112E-2</v>
      </c>
      <c r="D518" s="198">
        <v>1.4988199557597729E-2</v>
      </c>
      <c r="E518" s="216">
        <v>47.871551792111475</v>
      </c>
      <c r="F518" s="198">
        <v>345.97131849456804</v>
      </c>
      <c r="G518" s="206">
        <v>393.8428702866795</v>
      </c>
    </row>
    <row r="519" spans="1:11" x14ac:dyDescent="0.25">
      <c r="A519" s="225" t="s">
        <v>169</v>
      </c>
      <c r="B519" s="216">
        <v>5.2511739965059112E-4</v>
      </c>
      <c r="C519" s="198">
        <v>7.234929427361056E-5</v>
      </c>
      <c r="D519" s="198">
        <v>5.9746669392420168E-4</v>
      </c>
      <c r="E519" s="216">
        <v>13.798438105998493</v>
      </c>
      <c r="F519" s="198">
        <v>1.9011125125759532</v>
      </c>
      <c r="G519" s="206">
        <v>15.699550618574444</v>
      </c>
    </row>
    <row r="520" spans="1:11" x14ac:dyDescent="0.25">
      <c r="A520" s="226" t="s">
        <v>170</v>
      </c>
      <c r="B520" s="216">
        <v>5.219087749677991E-4</v>
      </c>
      <c r="C520" s="198">
        <v>7.234929427361056E-5</v>
      </c>
      <c r="D520" s="198">
        <v>5.9425806924140966E-4</v>
      </c>
      <c r="E520" s="216">
        <v>13.71412551395651</v>
      </c>
      <c r="F520" s="198">
        <v>1.9011125125759532</v>
      </c>
      <c r="G520" s="206">
        <v>15.615238026532465</v>
      </c>
    </row>
    <row r="521" spans="1:11" x14ac:dyDescent="0.25">
      <c r="A521" s="225" t="s">
        <v>171</v>
      </c>
      <c r="B521" s="216">
        <v>6.948670075998841E-4</v>
      </c>
      <c r="C521" s="198">
        <v>0</v>
      </c>
      <c r="D521" s="198">
        <v>6.948670075998841E-4</v>
      </c>
      <c r="E521" s="216">
        <v>18.258925342499055</v>
      </c>
      <c r="F521" s="198">
        <v>0</v>
      </c>
      <c r="G521" s="206">
        <v>18.258925342499055</v>
      </c>
    </row>
    <row r="522" spans="1:11" x14ac:dyDescent="0.25">
      <c r="A522" s="143" t="s">
        <v>376</v>
      </c>
      <c r="B522" s="216">
        <v>8.9094439172746815E-6</v>
      </c>
      <c r="C522" s="198">
        <v>2.27414349262353E-5</v>
      </c>
      <c r="D522" s="198">
        <v>3.165087884350998E-5</v>
      </c>
      <c r="E522" s="216">
        <v>0.2341122395357311</v>
      </c>
      <c r="F522" s="198">
        <v>0.5975735758899775</v>
      </c>
      <c r="G522" s="206">
        <v>0.83168581542570852</v>
      </c>
    </row>
    <row r="523" spans="1:11" x14ac:dyDescent="0.25">
      <c r="A523" s="143" t="s">
        <v>377</v>
      </c>
      <c r="B523" s="216">
        <v>9.1672994312941962E-6</v>
      </c>
      <c r="C523" s="198">
        <v>2.1830001716024152E-5</v>
      </c>
      <c r="D523" s="198">
        <v>3.0997301147318347E-5</v>
      </c>
      <c r="E523" s="216">
        <v>0.24088787361842606</v>
      </c>
      <c r="F523" s="198">
        <v>0.5736239700547523</v>
      </c>
      <c r="G523" s="206">
        <v>0.81451184367317842</v>
      </c>
    </row>
    <row r="524" spans="1:11" x14ac:dyDescent="0.25">
      <c r="A524" s="225" t="s">
        <v>74</v>
      </c>
      <c r="B524" s="216">
        <v>1.1907594472705858E-2</v>
      </c>
      <c r="C524" s="198">
        <v>5.9368680138449185E-6</v>
      </c>
      <c r="D524" s="198">
        <v>1.1913531340719702E-2</v>
      </c>
      <c r="E524" s="216">
        <v>312.89423171330742</v>
      </c>
      <c r="F524" s="198">
        <v>0.15600226899171474</v>
      </c>
      <c r="G524" s="206">
        <v>313.05023398229912</v>
      </c>
    </row>
    <row r="525" spans="1:11" x14ac:dyDescent="0.25">
      <c r="A525" s="78" t="s">
        <v>75</v>
      </c>
      <c r="B525" s="216">
        <v>8.4080987471413332E-6</v>
      </c>
      <c r="C525" s="198">
        <v>1.1647540826816073E-5</v>
      </c>
      <c r="D525" s="198">
        <v>2.0055639573957404E-5</v>
      </c>
      <c r="E525" s="216">
        <v>0.2209384610541395</v>
      </c>
      <c r="F525" s="198">
        <v>0.30606083762003017</v>
      </c>
      <c r="G525" s="206">
        <v>0.52699929867416972</v>
      </c>
    </row>
    <row r="526" spans="1:11" x14ac:dyDescent="0.25">
      <c r="A526" s="143" t="s">
        <v>76</v>
      </c>
      <c r="B526" s="216">
        <v>-1.8075084983577514</v>
      </c>
      <c r="C526" s="198">
        <v>2.7894794340611657</v>
      </c>
      <c r="D526" s="198">
        <v>0.98197093570341432</v>
      </c>
      <c r="E526" s="216">
        <v>-47495.653652404406</v>
      </c>
      <c r="F526" s="198">
        <v>73298.769655052252</v>
      </c>
      <c r="G526" s="206">
        <v>25803.116002647836</v>
      </c>
    </row>
    <row r="527" spans="1:11" x14ac:dyDescent="0.25">
      <c r="A527" s="143" t="s">
        <v>164</v>
      </c>
      <c r="B527" s="216">
        <v>-1.8039428325309745</v>
      </c>
      <c r="C527" s="198">
        <v>2.8275850220675394</v>
      </c>
      <c r="D527" s="198">
        <v>1.0236421895365648</v>
      </c>
      <c r="E527" s="216">
        <v>-47401.959139043793</v>
      </c>
      <c r="F527" s="198">
        <v>74300.06498053277</v>
      </c>
      <c r="G527" s="206">
        <v>26898.105841488974</v>
      </c>
    </row>
    <row r="528" spans="1:11" x14ac:dyDescent="0.25">
      <c r="A528" s="143" t="s">
        <v>165</v>
      </c>
      <c r="B528" s="227">
        <v>-1.4444868521818064</v>
      </c>
      <c r="C528" s="214">
        <v>2.8308497264270609</v>
      </c>
      <c r="D528" s="215">
        <v>1.3863628742452545</v>
      </c>
      <c r="E528" s="227">
        <v>-37956.583495465224</v>
      </c>
      <c r="F528" s="214">
        <v>74385.851170571827</v>
      </c>
      <c r="G528" s="215">
        <v>36429.267675106603</v>
      </c>
    </row>
    <row r="529" spans="1:7" x14ac:dyDescent="0.25">
      <c r="A529" s="228" t="s">
        <v>174</v>
      </c>
      <c r="B529" s="216">
        <v>4.3821050020969923E-5</v>
      </c>
      <c r="C529" s="198">
        <v>8.2417562707981702E-4</v>
      </c>
      <c r="D529" s="206">
        <v>8.679966771007869E-4</v>
      </c>
      <c r="E529" s="216">
        <v>1.1514797393050669</v>
      </c>
      <c r="F529" s="198">
        <v>21.65675025489616</v>
      </c>
      <c r="G529" s="206">
        <v>22.808229994201227</v>
      </c>
    </row>
    <row r="530" spans="1:7" x14ac:dyDescent="0.25">
      <c r="A530" s="225" t="s">
        <v>175</v>
      </c>
      <c r="B530" s="216">
        <v>6.4867198915259482E-5</v>
      </c>
      <c r="C530" s="198">
        <v>2.3238719901891923E-3</v>
      </c>
      <c r="D530" s="206">
        <v>2.3887391891044517E-3</v>
      </c>
      <c r="E530" s="216">
        <v>1.7045065159472339</v>
      </c>
      <c r="F530" s="198">
        <v>61.064066519649565</v>
      </c>
      <c r="G530" s="206">
        <v>62.768573035596788</v>
      </c>
    </row>
    <row r="531" spans="1:7" x14ac:dyDescent="0.25">
      <c r="A531" s="225" t="s">
        <v>176</v>
      </c>
      <c r="B531" s="216">
        <v>1.0749979851548913E-4</v>
      </c>
      <c r="C531" s="198">
        <v>1.9907504389749986E-3</v>
      </c>
      <c r="D531" s="206">
        <v>2.0982502374904876E-3</v>
      </c>
      <c r="E531" s="216">
        <v>2.8247575060553705</v>
      </c>
      <c r="F531" s="198">
        <v>52.310677069477528</v>
      </c>
      <c r="G531" s="206">
        <v>55.135434575532891</v>
      </c>
    </row>
    <row r="532" spans="1:7" x14ac:dyDescent="0.25">
      <c r="A532" s="225" t="s">
        <v>177</v>
      </c>
      <c r="B532" s="216">
        <v>5.0642728657092489E-5</v>
      </c>
      <c r="C532" s="198">
        <v>2.1356848576708753E-6</v>
      </c>
      <c r="D532" s="206">
        <v>5.2778413514763367E-5</v>
      </c>
      <c r="E532" s="216">
        <v>1.3307320560292544</v>
      </c>
      <c r="F532" s="198">
        <v>5.6119098971198211E-2</v>
      </c>
      <c r="G532" s="206">
        <v>1.3868511550004525</v>
      </c>
    </row>
    <row r="533" spans="1:7" x14ac:dyDescent="0.25">
      <c r="A533" s="226" t="s">
        <v>178</v>
      </c>
      <c r="B533" s="216">
        <v>5.0446109500850632E-5</v>
      </c>
      <c r="C533" s="198">
        <v>2.1356848576708753E-6</v>
      </c>
      <c r="D533" s="206">
        <v>5.258179435852151E-5</v>
      </c>
      <c r="E533" s="216">
        <v>1.3255655213464155</v>
      </c>
      <c r="F533" s="198">
        <v>5.6119098971198211E-2</v>
      </c>
      <c r="G533" s="206">
        <v>1.3816846203176139</v>
      </c>
    </row>
    <row r="534" spans="1:7" x14ac:dyDescent="0.25">
      <c r="A534" s="225" t="s">
        <v>179</v>
      </c>
      <c r="B534" s="216">
        <v>2.0536687632504513E-5</v>
      </c>
      <c r="C534" s="198">
        <v>0</v>
      </c>
      <c r="D534" s="206">
        <v>2.0536687632504513E-5</v>
      </c>
      <c r="E534" s="216">
        <v>0.53963973273003929</v>
      </c>
      <c r="F534" s="198">
        <v>0</v>
      </c>
      <c r="G534" s="206">
        <v>0.53963973273003929</v>
      </c>
    </row>
    <row r="535" spans="1:7" x14ac:dyDescent="0.25">
      <c r="A535" s="229" t="s">
        <v>180</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181</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874</v>
      </c>
      <c r="E538" s="5"/>
      <c r="F538" s="5"/>
      <c r="G538" s="5"/>
    </row>
    <row r="539" spans="1:7" x14ac:dyDescent="0.25">
      <c r="A539" s="69"/>
      <c r="B539" s="202" t="s">
        <v>379</v>
      </c>
      <c r="C539" s="203"/>
      <c r="D539" s="204"/>
      <c r="E539" s="202" t="s">
        <v>380</v>
      </c>
      <c r="F539" s="203"/>
      <c r="G539" s="204"/>
    </row>
    <row r="540" spans="1:7" x14ac:dyDescent="0.25">
      <c r="A540" s="78"/>
      <c r="B540" s="207" t="s">
        <v>332</v>
      </c>
      <c r="C540" s="208" t="s">
        <v>333</v>
      </c>
      <c r="D540" s="209" t="s">
        <v>334</v>
      </c>
      <c r="E540" s="207" t="s">
        <v>332</v>
      </c>
      <c r="F540" s="208" t="s">
        <v>333</v>
      </c>
      <c r="G540" s="209" t="s">
        <v>334</v>
      </c>
    </row>
    <row r="541" spans="1:7" x14ac:dyDescent="0.25">
      <c r="A541" s="69" t="s">
        <v>339</v>
      </c>
      <c r="B541" s="211">
        <v>17239.024177676107</v>
      </c>
      <c r="C541" s="200">
        <v>40211.922761193287</v>
      </c>
      <c r="D541" s="212">
        <v>57450.946938869398</v>
      </c>
      <c r="E541" s="211">
        <v>452306979.07589644</v>
      </c>
      <c r="F541" s="200">
        <v>1055055850</v>
      </c>
      <c r="G541" s="212">
        <v>1507362829.0758965</v>
      </c>
    </row>
    <row r="542" spans="1:7" x14ac:dyDescent="0.25">
      <c r="A542" s="78" t="s">
        <v>344</v>
      </c>
      <c r="B542" s="216">
        <v>17119.436451341593</v>
      </c>
      <c r="C542" s="198">
        <v>20208.853506721891</v>
      </c>
      <c r="D542" s="206">
        <v>37328.289958063484</v>
      </c>
      <c r="E542" s="216">
        <v>449169309.40994376</v>
      </c>
      <c r="F542" s="198">
        <v>530227545.71279365</v>
      </c>
      <c r="G542" s="206">
        <v>979396855.12273753</v>
      </c>
    </row>
    <row r="543" spans="1:7" x14ac:dyDescent="0.25">
      <c r="A543" s="143" t="s">
        <v>22</v>
      </c>
      <c r="B543" s="216">
        <v>330.66093689767723</v>
      </c>
      <c r="C543" s="198">
        <v>0</v>
      </c>
      <c r="D543" s="206">
        <v>330.66093689767723</v>
      </c>
      <c r="E543" s="216">
        <v>8675679.5468892567</v>
      </c>
      <c r="F543" s="198">
        <v>0</v>
      </c>
      <c r="G543" s="206">
        <v>8675679.5468892567</v>
      </c>
    </row>
    <row r="544" spans="1:7" x14ac:dyDescent="0.25">
      <c r="A544" s="143" t="s">
        <v>119</v>
      </c>
      <c r="B544" s="216">
        <v>15696.503811825589</v>
      </c>
      <c r="C544" s="198">
        <v>0</v>
      </c>
      <c r="D544" s="206">
        <v>15696.503811825589</v>
      </c>
      <c r="E544" s="216">
        <v>411835272.57731277</v>
      </c>
      <c r="F544" s="198">
        <v>0</v>
      </c>
      <c r="G544" s="206">
        <v>411835272.57731277</v>
      </c>
    </row>
    <row r="545" spans="1:11" x14ac:dyDescent="0.25">
      <c r="A545" s="5" t="s">
        <v>162</v>
      </c>
      <c r="B545" s="216">
        <v>1092.2717026183257</v>
      </c>
      <c r="C545" s="198">
        <v>20208.853506721891</v>
      </c>
      <c r="D545" s="206">
        <v>21301.125209340218</v>
      </c>
      <c r="E545" s="198">
        <v>28658357.285741664</v>
      </c>
      <c r="F545" s="198">
        <v>530227545.71279365</v>
      </c>
      <c r="G545" s="206">
        <v>558885902.99853551</v>
      </c>
    </row>
    <row r="546" spans="1:11" x14ac:dyDescent="0.25">
      <c r="A546" s="220" t="s">
        <v>163</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166</v>
      </c>
      <c r="B547" s="211">
        <v>3.9727392568360655E-4</v>
      </c>
      <c r="C547" s="200">
        <v>3.443962972490144E-3</v>
      </c>
      <c r="D547" s="212">
        <v>3.8412368981737507E-3</v>
      </c>
      <c r="E547" s="200">
        <v>10.42343042967976</v>
      </c>
      <c r="F547" s="200">
        <v>90.360595360928954</v>
      </c>
      <c r="G547" s="212">
        <v>100.78402579060871</v>
      </c>
    </row>
    <row r="548" spans="1:11" x14ac:dyDescent="0.25">
      <c r="A548" s="225" t="s">
        <v>167</v>
      </c>
      <c r="B548" s="216">
        <v>8.5807255273990417E-4</v>
      </c>
      <c r="C548" s="198">
        <v>1.7569950876177774E-2</v>
      </c>
      <c r="D548" s="198">
        <v>1.8428023428917677E-2</v>
      </c>
      <c r="E548" s="216">
        <v>22.513583144707212</v>
      </c>
      <c r="F548" s="198">
        <v>460.9896315133052</v>
      </c>
      <c r="G548" s="206">
        <v>483.50321465801244</v>
      </c>
    </row>
    <row r="549" spans="1:11" x14ac:dyDescent="0.25">
      <c r="A549" s="225" t="s">
        <v>168</v>
      </c>
      <c r="B549" s="216">
        <v>1.4814279748455628E-3</v>
      </c>
      <c r="C549" s="198">
        <v>1.2864267924179064E-2</v>
      </c>
      <c r="D549" s="198">
        <v>1.4345695899024626E-2</v>
      </c>
      <c r="E549" s="216">
        <v>38.868801685922719</v>
      </c>
      <c r="F549" s="198">
        <v>337.5247985523016</v>
      </c>
      <c r="G549" s="206">
        <v>376.39360023822434</v>
      </c>
    </row>
    <row r="550" spans="1:11" x14ac:dyDescent="0.25">
      <c r="A550" s="225" t="s">
        <v>169</v>
      </c>
      <c r="B550" s="216">
        <v>2.9720224773124908E-4</v>
      </c>
      <c r="C550" s="198">
        <v>1.5799308142447035E-4</v>
      </c>
      <c r="D550" s="198">
        <v>4.5519532915571943E-4</v>
      </c>
      <c r="E550" s="216">
        <v>7.7978109120564358</v>
      </c>
      <c r="F550" s="198">
        <v>4.145325897653426</v>
      </c>
      <c r="G550" s="206">
        <v>11.943136809709861</v>
      </c>
    </row>
    <row r="551" spans="1:11" x14ac:dyDescent="0.25">
      <c r="A551" s="226" t="s">
        <v>170</v>
      </c>
      <c r="B551" s="216">
        <v>2.8946092626225148E-4</v>
      </c>
      <c r="C551" s="198">
        <v>1.5799308142447035E-4</v>
      </c>
      <c r="D551" s="198">
        <v>4.4745400768672183E-4</v>
      </c>
      <c r="E551" s="216">
        <v>7.5946988512106746</v>
      </c>
      <c r="F551" s="198">
        <v>4.145325897653426</v>
      </c>
      <c r="G551" s="206">
        <v>11.7400247488641</v>
      </c>
    </row>
    <row r="552" spans="1:11" x14ac:dyDescent="0.25">
      <c r="A552" s="225" t="s">
        <v>171</v>
      </c>
      <c r="B552" s="216">
        <v>6.6078855130111028E-4</v>
      </c>
      <c r="C552" s="198">
        <v>1.0420740010297999E-5</v>
      </c>
      <c r="D552" s="198">
        <v>6.7120929131140824E-4</v>
      </c>
      <c r="E552" s="216">
        <v>17.337366104166193</v>
      </c>
      <c r="F552" s="198">
        <v>0.27341300674645236</v>
      </c>
      <c r="G552" s="206">
        <v>17.610779110912642</v>
      </c>
    </row>
    <row r="553" spans="1:11" x14ac:dyDescent="0.25">
      <c r="A553" s="143" t="s">
        <v>376</v>
      </c>
      <c r="B553" s="216">
        <v>9.1448624265286843E-6</v>
      </c>
      <c r="C553" s="198">
        <v>4.9790925099137637E-5</v>
      </c>
      <c r="D553" s="198">
        <v>5.893578752566632E-5</v>
      </c>
      <c r="E553" s="216">
        <v>0.23993731057957421</v>
      </c>
      <c r="F553" s="198">
        <v>1.3063838582086766</v>
      </c>
      <c r="G553" s="206">
        <v>1.5463211687882508</v>
      </c>
    </row>
    <row r="554" spans="1:11" x14ac:dyDescent="0.25">
      <c r="A554" s="143" t="s">
        <v>377</v>
      </c>
      <c r="B554" s="216">
        <v>1.427926811973181E-5</v>
      </c>
      <c r="C554" s="198">
        <v>4.7547883752259596E-5</v>
      </c>
      <c r="D554" s="198">
        <v>6.1827151871991413E-5</v>
      </c>
      <c r="E554" s="216">
        <v>0.37465070876890544</v>
      </c>
      <c r="F554" s="198">
        <v>1.2475323104010847</v>
      </c>
      <c r="G554" s="206">
        <v>1.6221830191699904</v>
      </c>
    </row>
    <row r="555" spans="1:11" x14ac:dyDescent="0.25">
      <c r="A555" s="225" t="s">
        <v>74</v>
      </c>
      <c r="B555" s="216">
        <v>9.1261420829441466E-3</v>
      </c>
      <c r="C555" s="198">
        <v>5.9368680138449185E-6</v>
      </c>
      <c r="D555" s="198">
        <v>9.1320789509579912E-3</v>
      </c>
      <c r="E555" s="216">
        <v>239.4461376473528</v>
      </c>
      <c r="F555" s="198">
        <v>0.15576791405582333</v>
      </c>
      <c r="G555" s="206">
        <v>239.60190556140861</v>
      </c>
    </row>
    <row r="556" spans="1:11" x14ac:dyDescent="0.25">
      <c r="A556" s="78" t="s">
        <v>75</v>
      </c>
      <c r="B556" s="216">
        <v>8.2230081330171368E-6</v>
      </c>
      <c r="C556" s="198">
        <v>1.1647540826816073E-5</v>
      </c>
      <c r="D556" s="198">
        <v>1.9870548959833209E-5</v>
      </c>
      <c r="E556" s="216">
        <v>0.21575026110688411</v>
      </c>
      <c r="F556" s="198">
        <v>0.30560105669220838</v>
      </c>
      <c r="G556" s="206">
        <v>0.5213513177990925</v>
      </c>
    </row>
    <row r="557" spans="1:11" x14ac:dyDescent="0.25">
      <c r="A557" s="143" t="s">
        <v>76</v>
      </c>
      <c r="B557" s="216">
        <v>-0.69757205747803797</v>
      </c>
      <c r="C557" s="198">
        <v>2.8424387870377297</v>
      </c>
      <c r="D557" s="198">
        <v>2.1448667295596917</v>
      </c>
      <c r="E557" s="216">
        <v>-18302.469255436819</v>
      </c>
      <c r="F557" s="198">
        <v>74578.171462748214</v>
      </c>
      <c r="G557" s="206">
        <v>56275.702207311391</v>
      </c>
    </row>
    <row r="558" spans="1:11" x14ac:dyDescent="0.25">
      <c r="A558" s="143" t="s">
        <v>164</v>
      </c>
      <c r="B558" s="216">
        <v>-0.69498548735058985</v>
      </c>
      <c r="C558" s="198">
        <v>2.8807823944407462</v>
      </c>
      <c r="D558" s="198">
        <v>2.1857969070901566</v>
      </c>
      <c r="E558" s="216">
        <v>-18234.60440946549</v>
      </c>
      <c r="F558" s="198">
        <v>75584.207596382126</v>
      </c>
      <c r="G558" s="206">
        <v>57349.60318691664</v>
      </c>
    </row>
    <row r="559" spans="1:11" x14ac:dyDescent="0.25">
      <c r="A559" s="143" t="s">
        <v>165</v>
      </c>
      <c r="B559" s="227">
        <v>-0.41902212770701591</v>
      </c>
      <c r="C559" s="214">
        <v>2.8840470988002678</v>
      </c>
      <c r="D559" s="215">
        <v>2.4650249710932521</v>
      </c>
      <c r="E559" s="227">
        <v>-10994.046460851581</v>
      </c>
      <c r="F559" s="214">
        <v>75669.86491382723</v>
      </c>
      <c r="G559" s="215">
        <v>64675.818452975655</v>
      </c>
    </row>
    <row r="560" spans="1:11" x14ac:dyDescent="0.25">
      <c r="A560" s="228" t="s">
        <v>174</v>
      </c>
      <c r="B560" s="216">
        <v>6.9514682668307353E-5</v>
      </c>
      <c r="C560" s="198">
        <v>8.2417562707981702E-4</v>
      </c>
      <c r="D560" s="206">
        <v>8.9369030974812433E-4</v>
      </c>
      <c r="E560" s="216">
        <v>1.8238837532253049</v>
      </c>
      <c r="F560" s="198">
        <v>21.624216328624406</v>
      </c>
      <c r="G560" s="206">
        <v>23.448100081849713</v>
      </c>
    </row>
    <row r="561" spans="1:7" x14ac:dyDescent="0.25">
      <c r="A561" s="225" t="s">
        <v>175</v>
      </c>
      <c r="B561" s="216">
        <v>6.8735074688182761E-5</v>
      </c>
      <c r="C561" s="198">
        <v>2.4753388789618075E-3</v>
      </c>
      <c r="D561" s="206">
        <v>2.5440739536499901E-3</v>
      </c>
      <c r="E561" s="216">
        <v>1.8034288755756611</v>
      </c>
      <c r="F561" s="198">
        <v>64.946428463287873</v>
      </c>
      <c r="G561" s="206">
        <v>66.749857338863521</v>
      </c>
    </row>
    <row r="562" spans="1:7" x14ac:dyDescent="0.25">
      <c r="A562" s="225" t="s">
        <v>176</v>
      </c>
      <c r="B562" s="216">
        <v>1.2826998766534773E-4</v>
      </c>
      <c r="C562" s="198">
        <v>2.0453018062315371E-3</v>
      </c>
      <c r="D562" s="206">
        <v>2.1735717938968849E-3</v>
      </c>
      <c r="E562" s="216">
        <v>3.3654695317468324</v>
      </c>
      <c r="F562" s="198">
        <v>53.663378607765772</v>
      </c>
      <c r="G562" s="206">
        <v>57.028848139512611</v>
      </c>
    </row>
    <row r="563" spans="1:7" x14ac:dyDescent="0.25">
      <c r="A563" s="225" t="s">
        <v>177</v>
      </c>
      <c r="B563" s="216">
        <v>3.2520516306169158E-5</v>
      </c>
      <c r="C563" s="198">
        <v>7.535346961742438E-6</v>
      </c>
      <c r="D563" s="206">
        <v>4.0055863267911598E-5</v>
      </c>
      <c r="E563" s="216">
        <v>0.85325342878048405</v>
      </c>
      <c r="F563" s="198">
        <v>0.19770782762565325</v>
      </c>
      <c r="G563" s="206">
        <v>1.0509612564061372</v>
      </c>
    </row>
    <row r="564" spans="1:7" x14ac:dyDescent="0.25">
      <c r="A564" s="226" t="s">
        <v>178</v>
      </c>
      <c r="B564" s="216">
        <v>3.0733495633456489E-5</v>
      </c>
      <c r="C564" s="198">
        <v>7.535346961742438E-6</v>
      </c>
      <c r="D564" s="206">
        <v>3.8268842595198929E-5</v>
      </c>
      <c r="E564" s="216">
        <v>0.80636667268047579</v>
      </c>
      <c r="F564" s="198">
        <v>0.19770782762565325</v>
      </c>
      <c r="G564" s="206">
        <v>1.0040745003061291</v>
      </c>
    </row>
    <row r="565" spans="1:7" x14ac:dyDescent="0.25">
      <c r="A565" s="225" t="s">
        <v>179</v>
      </c>
      <c r="B565" s="216">
        <v>1.0869739798380213E-4</v>
      </c>
      <c r="C565" s="198">
        <v>1.6442016746489884E-6</v>
      </c>
      <c r="D565" s="206">
        <v>1.1034159965845112E-4</v>
      </c>
      <c r="E565" s="216">
        <v>2.8519358873648017</v>
      </c>
      <c r="F565" s="198">
        <v>4.3139558526465595E-2</v>
      </c>
      <c r="G565" s="206">
        <v>2.8950754458912673</v>
      </c>
    </row>
    <row r="566" spans="1:7" x14ac:dyDescent="0.25">
      <c r="A566" s="229" t="s">
        <v>180</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181</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386</v>
      </c>
      <c r="E569" s="5"/>
      <c r="F569" s="5"/>
      <c r="G569" s="5"/>
    </row>
    <row r="570" spans="1:7" x14ac:dyDescent="0.25">
      <c r="A570" s="69"/>
      <c r="B570" s="202" t="s">
        <v>379</v>
      </c>
      <c r="C570" s="203"/>
      <c r="D570" s="204"/>
      <c r="E570" s="202" t="s">
        <v>380</v>
      </c>
      <c r="F570" s="203"/>
      <c r="G570" s="204"/>
    </row>
    <row r="571" spans="1:7" x14ac:dyDescent="0.25">
      <c r="A571" s="78"/>
      <c r="B571" s="207" t="s">
        <v>332</v>
      </c>
      <c r="C571" s="208" t="s">
        <v>333</v>
      </c>
      <c r="D571" s="209" t="s">
        <v>334</v>
      </c>
      <c r="E571" s="207" t="s">
        <v>332</v>
      </c>
      <c r="F571" s="208" t="s">
        <v>333</v>
      </c>
      <c r="G571" s="209" t="s">
        <v>334</v>
      </c>
    </row>
    <row r="572" spans="1:7" x14ac:dyDescent="0.25">
      <c r="A572" s="69" t="s">
        <v>339</v>
      </c>
      <c r="B572" s="211">
        <v>1619.9339313230182</v>
      </c>
      <c r="C572" s="200">
        <v>9646.2793986908564</v>
      </c>
      <c r="D572" s="212">
        <v>11266.213330013874</v>
      </c>
      <c r="E572" s="211">
        <v>177179272.98350924</v>
      </c>
      <c r="F572" s="200">
        <v>1055055850</v>
      </c>
      <c r="G572" s="212">
        <v>1232235122.9835091</v>
      </c>
    </row>
    <row r="573" spans="1:7" x14ac:dyDescent="0.25">
      <c r="A573" s="78" t="s">
        <v>344</v>
      </c>
      <c r="B573" s="216">
        <v>1571.4961264046876</v>
      </c>
      <c r="C573" s="198">
        <v>9646.2793986908564</v>
      </c>
      <c r="D573" s="206">
        <v>11217.775525095543</v>
      </c>
      <c r="E573" s="216">
        <v>171881417.99423957</v>
      </c>
      <c r="F573" s="198">
        <v>1055055850</v>
      </c>
      <c r="G573" s="206">
        <v>1226937267.9942393</v>
      </c>
    </row>
    <row r="574" spans="1:7" x14ac:dyDescent="0.25">
      <c r="A574" s="143" t="s">
        <v>22</v>
      </c>
      <c r="B574" s="216">
        <v>133.44209346738805</v>
      </c>
      <c r="C574" s="198">
        <v>0</v>
      </c>
      <c r="D574" s="206">
        <v>133.44209346738805</v>
      </c>
      <c r="E574" s="216">
        <v>14595146.53578474</v>
      </c>
      <c r="F574" s="198">
        <v>0</v>
      </c>
      <c r="G574" s="206">
        <v>14595146.53578474</v>
      </c>
    </row>
    <row r="575" spans="1:7" x14ac:dyDescent="0.25">
      <c r="A575" s="143" t="s">
        <v>119</v>
      </c>
      <c r="B575" s="216">
        <v>1011.0160092396718</v>
      </c>
      <c r="C575" s="198">
        <v>0</v>
      </c>
      <c r="D575" s="206">
        <v>1011.0160092396718</v>
      </c>
      <c r="E575" s="216">
        <v>110579251.43001081</v>
      </c>
      <c r="F575" s="198">
        <v>0</v>
      </c>
      <c r="G575" s="206">
        <v>110579251.43001081</v>
      </c>
    </row>
    <row r="576" spans="1:7" x14ac:dyDescent="0.25">
      <c r="A576" s="5" t="s">
        <v>162</v>
      </c>
      <c r="B576" s="216">
        <v>427.03802369762798</v>
      </c>
      <c r="C576" s="198">
        <v>9646.2793986908564</v>
      </c>
      <c r="D576" s="206">
        <v>10073.317422388485</v>
      </c>
      <c r="E576" s="198">
        <v>46707020.028444044</v>
      </c>
      <c r="F576" s="198">
        <v>1055055850</v>
      </c>
      <c r="G576" s="206">
        <v>1101762870.0284443</v>
      </c>
    </row>
    <row r="577" spans="1:11" x14ac:dyDescent="0.25">
      <c r="A577" s="220" t="s">
        <v>163</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166</v>
      </c>
      <c r="B578" s="211">
        <v>6.4898389279454633E-5</v>
      </c>
      <c r="C578" s="200">
        <v>2.8353849466801739E-4</v>
      </c>
      <c r="D578" s="212">
        <v>3.48436883947472E-4</v>
      </c>
      <c r="E578" s="200">
        <v>7.0982212348274389</v>
      </c>
      <c r="F578" s="200">
        <v>31.011847691275094</v>
      </c>
      <c r="G578" s="212">
        <v>38.110068926102528</v>
      </c>
    </row>
    <row r="579" spans="1:11" x14ac:dyDescent="0.25">
      <c r="A579" s="225" t="s">
        <v>167</v>
      </c>
      <c r="B579" s="216">
        <v>1.1738486299146144E-4</v>
      </c>
      <c r="C579" s="198">
        <v>1.4707855066764331E-3</v>
      </c>
      <c r="D579" s="198">
        <v>1.5881703696678945E-3</v>
      </c>
      <c r="E579" s="216">
        <v>12.838896872238415</v>
      </c>
      <c r="F579" s="198">
        <v>160.86625617798109</v>
      </c>
      <c r="G579" s="206">
        <v>173.70515305021948</v>
      </c>
    </row>
    <row r="580" spans="1:11" x14ac:dyDescent="0.25">
      <c r="A580" s="225" t="s">
        <v>168</v>
      </c>
      <c r="B580" s="216">
        <v>2.7390075134255836E-4</v>
      </c>
      <c r="C580" s="198">
        <v>2.8907035322638139E-3</v>
      </c>
      <c r="D580" s="198">
        <v>3.1646042836063724E-3</v>
      </c>
      <c r="E580" s="216">
        <v>29.957725469011454</v>
      </c>
      <c r="F580" s="198">
        <v>316.1689130365134</v>
      </c>
      <c r="G580" s="206">
        <v>346.12663850552485</v>
      </c>
    </row>
    <row r="581" spans="1:11" x14ac:dyDescent="0.25">
      <c r="A581" s="225" t="s">
        <v>169</v>
      </c>
      <c r="B581" s="216">
        <v>1.6990151841867576E-5</v>
      </c>
      <c r="C581" s="198">
        <v>4.3414868997220402E-5</v>
      </c>
      <c r="D581" s="198">
        <v>6.0405020839087978E-5</v>
      </c>
      <c r="E581" s="216">
        <v>1.8582873616104698</v>
      </c>
      <c r="F581" s="198">
        <v>4.7484744759432793</v>
      </c>
      <c r="G581" s="206">
        <v>6.6067618375537496</v>
      </c>
    </row>
    <row r="582" spans="1:11" x14ac:dyDescent="0.25">
      <c r="A582" s="226" t="s">
        <v>170</v>
      </c>
      <c r="B582" s="216">
        <v>1.4058004451872664E-5</v>
      </c>
      <c r="C582" s="198">
        <v>4.3414868997220402E-5</v>
      </c>
      <c r="D582" s="198">
        <v>5.7472873449093063E-5</v>
      </c>
      <c r="E582" s="216">
        <v>1.5375855522376034</v>
      </c>
      <c r="F582" s="198">
        <v>4.7484744759432793</v>
      </c>
      <c r="G582" s="206">
        <v>6.2860600281808825</v>
      </c>
    </row>
    <row r="583" spans="1:11" x14ac:dyDescent="0.25">
      <c r="A583" s="225" t="s">
        <v>171</v>
      </c>
      <c r="B583" s="216">
        <v>1.5017402297780086E-4</v>
      </c>
      <c r="C583" s="198">
        <v>4.9011119346697192E-6</v>
      </c>
      <c r="D583" s="198">
        <v>1.5507513491247059E-4</v>
      </c>
      <c r="E583" s="216">
        <v>16.425190989415686</v>
      </c>
      <c r="F583" s="198">
        <v>0.53605609006928412</v>
      </c>
      <c r="G583" s="206">
        <v>16.961247079484973</v>
      </c>
    </row>
    <row r="584" spans="1:11" x14ac:dyDescent="0.25">
      <c r="A584" s="143" t="s">
        <v>376</v>
      </c>
      <c r="B584" s="216">
        <v>2.2464407171815361E-6</v>
      </c>
      <c r="C584" s="198">
        <v>1.2922096782386812E-5</v>
      </c>
      <c r="D584" s="198">
        <v>1.5168537499568348E-5</v>
      </c>
      <c r="E584" s="216">
        <v>0.24570306564645386</v>
      </c>
      <c r="F584" s="198">
        <v>1.413346352623132</v>
      </c>
      <c r="G584" s="206">
        <v>1.6590494182695861</v>
      </c>
    </row>
    <row r="585" spans="1:11" x14ac:dyDescent="0.25">
      <c r="A585" s="143" t="s">
        <v>377</v>
      </c>
      <c r="B585" s="216">
        <v>4.6359251885343612E-6</v>
      </c>
      <c r="C585" s="198">
        <v>1.2136561763711405E-5</v>
      </c>
      <c r="D585" s="198">
        <v>1.6772486952245767E-5</v>
      </c>
      <c r="E585" s="216">
        <v>0.50705145353651415</v>
      </c>
      <c r="F585" s="198">
        <v>1.3274289452395325</v>
      </c>
      <c r="G585" s="206">
        <v>1.8344803987760467</v>
      </c>
    </row>
    <row r="586" spans="1:11" x14ac:dyDescent="0.25">
      <c r="A586" s="225" t="s">
        <v>74</v>
      </c>
      <c r="B586" s="216">
        <v>1.52454306972389E-3</v>
      </c>
      <c r="C586" s="198">
        <v>1.5915531325480072E-6</v>
      </c>
      <c r="D586" s="198">
        <v>1.526134622856438E-3</v>
      </c>
      <c r="E586" s="216">
        <v>166.74595642620952</v>
      </c>
      <c r="F586" s="198">
        <v>0.17407514065044494</v>
      </c>
      <c r="G586" s="206">
        <v>166.92003156685996</v>
      </c>
    </row>
    <row r="587" spans="1:11" x14ac:dyDescent="0.25">
      <c r="A587" s="78" t="s">
        <v>75</v>
      </c>
      <c r="B587" s="216">
        <v>1.9256327457387605E-6</v>
      </c>
      <c r="C587" s="198">
        <v>3.1224679487853884E-6</v>
      </c>
      <c r="D587" s="198">
        <v>5.0481006945241484E-6</v>
      </c>
      <c r="E587" s="216">
        <v>0.21061489195709662</v>
      </c>
      <c r="F587" s="198">
        <v>0.3415180029152608</v>
      </c>
      <c r="G587" s="206">
        <v>0.55213289487235739</v>
      </c>
    </row>
    <row r="588" spans="1:11" x14ac:dyDescent="0.25">
      <c r="A588" s="143" t="s">
        <v>76</v>
      </c>
      <c r="B588" s="216">
        <v>0.10275081671817152</v>
      </c>
      <c r="C588" s="198">
        <v>0.69929340452219568</v>
      </c>
      <c r="D588" s="198">
        <v>0.80204422124036723</v>
      </c>
      <c r="E588" s="216">
        <v>11238.307101647628</v>
      </c>
      <c r="F588" s="198">
        <v>76484.784113519316</v>
      </c>
      <c r="G588" s="206">
        <v>87723.091215166933</v>
      </c>
    </row>
    <row r="589" spans="1:11" x14ac:dyDescent="0.25">
      <c r="A589" s="143" t="s">
        <v>164</v>
      </c>
      <c r="B589" s="216">
        <v>0.10313754529231715</v>
      </c>
      <c r="C589" s="198">
        <v>0.70248833386487874</v>
      </c>
      <c r="D589" s="198">
        <v>0.80562587915719586</v>
      </c>
      <c r="E589" s="216">
        <v>11280.6053005335</v>
      </c>
      <c r="F589" s="198">
        <v>76834.227536627281</v>
      </c>
      <c r="G589" s="206">
        <v>88114.832837160779</v>
      </c>
    </row>
    <row r="590" spans="1:11" x14ac:dyDescent="0.25">
      <c r="A590" s="143" t="s">
        <v>165</v>
      </c>
      <c r="B590" s="227">
        <v>0.14938413006165463</v>
      </c>
      <c r="C590" s="214">
        <v>0.70336353446528332</v>
      </c>
      <c r="D590" s="215">
        <v>0.85274766452693784</v>
      </c>
      <c r="E590" s="227">
        <v>16338.796939688416</v>
      </c>
      <c r="F590" s="214">
        <v>76929.952061619333</v>
      </c>
      <c r="G590" s="215">
        <v>93268.749001307748</v>
      </c>
    </row>
    <row r="591" spans="1:11" x14ac:dyDescent="0.25">
      <c r="A591" s="228" t="s">
        <v>174</v>
      </c>
      <c r="B591" s="216">
        <v>2.2760729795357957E-5</v>
      </c>
      <c r="C591" s="198">
        <v>8.0000043534414605E-5</v>
      </c>
      <c r="D591" s="206">
        <v>1.0276077332977256E-4</v>
      </c>
      <c r="E591" s="216">
        <v>2.4894407603537538</v>
      </c>
      <c r="F591" s="198">
        <v>8.7499553395367915</v>
      </c>
      <c r="G591" s="206">
        <v>11.239396099890543</v>
      </c>
    </row>
    <row r="592" spans="1:11" x14ac:dyDescent="0.25">
      <c r="A592" s="225" t="s">
        <v>175</v>
      </c>
      <c r="B592" s="216">
        <v>1.7383814037547378E-5</v>
      </c>
      <c r="C592" s="198">
        <v>3.6305220950841902E-4</v>
      </c>
      <c r="D592" s="206">
        <v>3.8043602354596639E-4</v>
      </c>
      <c r="E592" s="216">
        <v>1.9013439210682215</v>
      </c>
      <c r="F592" s="198">
        <v>39.708611130346</v>
      </c>
      <c r="G592" s="206">
        <v>41.609955051414225</v>
      </c>
    </row>
    <row r="593" spans="1:11" x14ac:dyDescent="0.25">
      <c r="A593" s="225" t="s">
        <v>176</v>
      </c>
      <c r="B593" s="216">
        <v>3.5663520785270588E-5</v>
      </c>
      <c r="C593" s="198">
        <v>4.7729908537988728E-4</v>
      </c>
      <c r="D593" s="206">
        <v>5.1296260616515784E-4</v>
      </c>
      <c r="E593" s="216">
        <v>3.9006755538516615</v>
      </c>
      <c r="F593" s="198">
        <v>52.204292599905664</v>
      </c>
      <c r="G593" s="206">
        <v>56.104968153757326</v>
      </c>
    </row>
    <row r="594" spans="1:11" x14ac:dyDescent="0.25">
      <c r="A594" s="225" t="s">
        <v>177</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178</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179</v>
      </c>
      <c r="B596" s="216">
        <v>4.7000825166568142E-5</v>
      </c>
      <c r="C596" s="198">
        <v>8.6548954936127968E-7</v>
      </c>
      <c r="D596" s="206">
        <v>4.7866314715929423E-5</v>
      </c>
      <c r="E596" s="216">
        <v>5.1406862166510363</v>
      </c>
      <c r="F596" s="198">
        <v>9.4662384783443923E-2</v>
      </c>
      <c r="G596" s="206">
        <v>5.235348601434481</v>
      </c>
    </row>
    <row r="597" spans="1:11" x14ac:dyDescent="0.25">
      <c r="A597" s="229" t="s">
        <v>180</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181</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875</v>
      </c>
      <c r="E600" s="5"/>
      <c r="F600" s="5"/>
      <c r="G600" s="5"/>
    </row>
    <row r="601" spans="1:11" x14ac:dyDescent="0.25">
      <c r="A601" s="69"/>
      <c r="B601" s="202" t="s">
        <v>379</v>
      </c>
      <c r="C601" s="203"/>
      <c r="D601" s="204"/>
      <c r="E601" s="202" t="s">
        <v>380</v>
      </c>
      <c r="F601" s="203"/>
      <c r="G601" s="204"/>
    </row>
    <row r="602" spans="1:11" x14ac:dyDescent="0.25">
      <c r="A602" s="78"/>
      <c r="B602" s="207" t="s">
        <v>332</v>
      </c>
      <c r="C602" s="208" t="s">
        <v>333</v>
      </c>
      <c r="D602" s="209" t="s">
        <v>334</v>
      </c>
      <c r="E602" s="207" t="s">
        <v>332</v>
      </c>
      <c r="F602" s="208" t="s">
        <v>333</v>
      </c>
      <c r="G602" s="209" t="s">
        <v>334</v>
      </c>
    </row>
    <row r="603" spans="1:11" x14ac:dyDescent="0.25">
      <c r="A603" s="69" t="s">
        <v>339</v>
      </c>
      <c r="B603" s="211">
        <v>6656.7169401466199</v>
      </c>
      <c r="C603" s="200">
        <v>9617.3405604947839</v>
      </c>
      <c r="D603" s="212">
        <v>16274.057500641404</v>
      </c>
      <c r="E603" s="211">
        <v>730265098.26896119</v>
      </c>
      <c r="F603" s="200">
        <v>1055055850</v>
      </c>
      <c r="G603" s="212">
        <v>1785320948.2689612</v>
      </c>
    </row>
    <row r="604" spans="1:11" x14ac:dyDescent="0.25">
      <c r="A604" s="78" t="s">
        <v>344</v>
      </c>
      <c r="B604" s="216">
        <v>6648.0092762112463</v>
      </c>
      <c r="C604" s="198">
        <v>0</v>
      </c>
      <c r="D604" s="206">
        <v>6648.0092762112463</v>
      </c>
      <c r="E604" s="216">
        <v>729309837.12196732</v>
      </c>
      <c r="F604" s="198">
        <v>0</v>
      </c>
      <c r="G604" s="206">
        <v>729309837.12196732</v>
      </c>
    </row>
    <row r="605" spans="1:11" x14ac:dyDescent="0.25">
      <c r="A605" s="143" t="s">
        <v>22</v>
      </c>
      <c r="B605" s="216">
        <v>24.569092402166348</v>
      </c>
      <c r="C605" s="198">
        <v>0</v>
      </c>
      <c r="D605" s="206">
        <v>24.569092402166348</v>
      </c>
      <c r="E605" s="216">
        <v>2695315.2490590969</v>
      </c>
      <c r="F605" s="198">
        <v>0</v>
      </c>
      <c r="G605" s="206">
        <v>2695315.2490590969</v>
      </c>
    </row>
    <row r="606" spans="1:11" x14ac:dyDescent="0.25">
      <c r="A606" s="143" t="s">
        <v>119</v>
      </c>
      <c r="B606" s="216">
        <v>6528.4202691962364</v>
      </c>
      <c r="C606" s="198">
        <v>0</v>
      </c>
      <c r="D606" s="206">
        <v>6528.4202691962364</v>
      </c>
      <c r="E606" s="216">
        <v>716190505.36354339</v>
      </c>
      <c r="F606" s="198">
        <v>0</v>
      </c>
      <c r="G606" s="206">
        <v>716190505.36354339</v>
      </c>
    </row>
    <row r="607" spans="1:11" x14ac:dyDescent="0.25">
      <c r="A607" s="5" t="s">
        <v>162</v>
      </c>
      <c r="B607" s="216">
        <v>95.019914612842229</v>
      </c>
      <c r="C607" s="198">
        <v>0</v>
      </c>
      <c r="D607" s="206">
        <v>95.019914612842229</v>
      </c>
      <c r="E607" s="198">
        <v>10424016.509364627</v>
      </c>
      <c r="F607" s="198">
        <v>0</v>
      </c>
      <c r="G607" s="206">
        <v>10424016.509364627</v>
      </c>
    </row>
    <row r="608" spans="1:11" x14ac:dyDescent="0.25">
      <c r="A608" s="220" t="s">
        <v>163</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166</v>
      </c>
      <c r="B609" s="211">
        <v>1.2563727753413486E-4</v>
      </c>
      <c r="C609" s="200">
        <v>2.8353849466801739E-4</v>
      </c>
      <c r="D609" s="212">
        <v>4.0917577220215228E-4</v>
      </c>
      <c r="E609" s="200">
        <v>13.782848159184146</v>
      </c>
      <c r="F609" s="200">
        <v>31.105163180817545</v>
      </c>
      <c r="G609" s="212">
        <v>44.888011340001697</v>
      </c>
    </row>
    <row r="610" spans="1:7" x14ac:dyDescent="0.25">
      <c r="A610" s="225" t="s">
        <v>167</v>
      </c>
      <c r="B610" s="216">
        <v>2.9431878832274726E-4</v>
      </c>
      <c r="C610" s="198">
        <v>1.4347381733491595E-3</v>
      </c>
      <c r="D610" s="198">
        <v>1.7290569616719067E-3</v>
      </c>
      <c r="E610" s="216">
        <v>32.287799047104834</v>
      </c>
      <c r="F610" s="198">
        <v>157.39578873064966</v>
      </c>
      <c r="G610" s="206">
        <v>189.68358777775447</v>
      </c>
    </row>
    <row r="611" spans="1:7" x14ac:dyDescent="0.25">
      <c r="A611" s="225" t="s">
        <v>168</v>
      </c>
      <c r="B611" s="216">
        <v>4.3637217569487003E-4</v>
      </c>
      <c r="C611" s="198">
        <v>2.6504635609848641E-3</v>
      </c>
      <c r="D611" s="198">
        <v>3.0868357366797342E-3</v>
      </c>
      <c r="E611" s="216">
        <v>47.871551792111468</v>
      </c>
      <c r="F611" s="198">
        <v>290.76510992193113</v>
      </c>
      <c r="G611" s="206">
        <v>338.63666171404259</v>
      </c>
    </row>
    <row r="612" spans="1:7" x14ac:dyDescent="0.25">
      <c r="A612" s="225" t="s">
        <v>169</v>
      </c>
      <c r="B612" s="216">
        <v>1.257793873834225E-4</v>
      </c>
      <c r="C612" s="198">
        <v>3.4715945537381011E-6</v>
      </c>
      <c r="D612" s="198">
        <v>1.2925098193716059E-4</v>
      </c>
      <c r="E612" s="216">
        <v>13.798438105998491</v>
      </c>
      <c r="F612" s="198">
        <v>0.38084604779359982</v>
      </c>
      <c r="G612" s="206">
        <v>14.179284153792089</v>
      </c>
    </row>
    <row r="613" spans="1:7" x14ac:dyDescent="0.25">
      <c r="A613" s="226" t="s">
        <v>170</v>
      </c>
      <c r="B613" s="216">
        <v>1.2501083763204605E-4</v>
      </c>
      <c r="C613" s="198">
        <v>3.4715945537381011E-6</v>
      </c>
      <c r="D613" s="198">
        <v>1.2848243218578414E-4</v>
      </c>
      <c r="E613" s="216">
        <v>13.71412551395651</v>
      </c>
      <c r="F613" s="198">
        <v>0.38084604779359982</v>
      </c>
      <c r="G613" s="206">
        <v>14.094971561750109</v>
      </c>
    </row>
    <row r="614" spans="1:7" x14ac:dyDescent="0.25">
      <c r="A614" s="225" t="s">
        <v>171</v>
      </c>
      <c r="B614" s="216">
        <v>1.664388698356227E-4</v>
      </c>
      <c r="C614" s="198">
        <v>0</v>
      </c>
      <c r="D614" s="198">
        <v>1.664388698356227E-4</v>
      </c>
      <c r="E614" s="216">
        <v>18.258925342499055</v>
      </c>
      <c r="F614" s="198">
        <v>0</v>
      </c>
      <c r="G614" s="206">
        <v>18.258925342499055</v>
      </c>
    </row>
    <row r="615" spans="1:7" x14ac:dyDescent="0.25">
      <c r="A615" s="143" t="s">
        <v>376</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377</v>
      </c>
      <c r="B616" s="216">
        <v>2.1958086081242336E-6</v>
      </c>
      <c r="C616" s="198">
        <v>1.0307745072408527E-6</v>
      </c>
      <c r="D616" s="198">
        <v>3.226583115365086E-6</v>
      </c>
      <c r="E616" s="216">
        <v>0.24088787361842603</v>
      </c>
      <c r="F616" s="198">
        <v>0.11307956363348111</v>
      </c>
      <c r="G616" s="206">
        <v>0.35396743725190716</v>
      </c>
    </row>
    <row r="617" spans="1:7" x14ac:dyDescent="0.25">
      <c r="A617" s="225" t="s">
        <v>74</v>
      </c>
      <c r="B617" s="216">
        <v>2.8521811293698283E-3</v>
      </c>
      <c r="C617" s="198">
        <v>1.5915531325480072E-6</v>
      </c>
      <c r="D617" s="198">
        <v>2.8537726825023763E-3</v>
      </c>
      <c r="E617" s="216">
        <v>312.89423171330736</v>
      </c>
      <c r="F617" s="198">
        <v>0.17459893746283345</v>
      </c>
      <c r="G617" s="206">
        <v>313.06883065077017</v>
      </c>
    </row>
    <row r="618" spans="1:7" x14ac:dyDescent="0.25">
      <c r="A618" s="78" t="s">
        <v>75</v>
      </c>
      <c r="B618" s="216">
        <v>2.0139601357305143E-6</v>
      </c>
      <c r="C618" s="198">
        <v>3.1224679487853884E-6</v>
      </c>
      <c r="D618" s="198">
        <v>5.1364280845159027E-6</v>
      </c>
      <c r="E618" s="216">
        <v>0.2209384610541395</v>
      </c>
      <c r="F618" s="198">
        <v>0.3425456398347651</v>
      </c>
      <c r="G618" s="206">
        <v>0.56348410088890466</v>
      </c>
    </row>
    <row r="619" spans="1:7" x14ac:dyDescent="0.25">
      <c r="A619" s="143" t="s">
        <v>76</v>
      </c>
      <c r="B619" s="216">
        <v>-0.43294568369862241</v>
      </c>
      <c r="C619" s="198">
        <v>0.6741420109136298</v>
      </c>
      <c r="D619" s="198">
        <v>0.24119632721500739</v>
      </c>
      <c r="E619" s="216">
        <v>-47495.653652404406</v>
      </c>
      <c r="F619" s="198">
        <v>73955.733175013695</v>
      </c>
      <c r="G619" s="206">
        <v>26460.079522609285</v>
      </c>
    </row>
    <row r="620" spans="1:7" x14ac:dyDescent="0.25">
      <c r="A620" s="143" t="s">
        <v>164</v>
      </c>
      <c r="B620" s="216">
        <v>-0.43209161323056244</v>
      </c>
      <c r="C620" s="198">
        <v>0.6772802944467986</v>
      </c>
      <c r="D620" s="198">
        <v>0.24518868121623616</v>
      </c>
      <c r="E620" s="216">
        <v>-47401.959139043793</v>
      </c>
      <c r="F620" s="198">
        <v>74300.013839694468</v>
      </c>
      <c r="G620" s="206">
        <v>26898.054700650668</v>
      </c>
    </row>
    <row r="621" spans="1:7" x14ac:dyDescent="0.25">
      <c r="A621" s="143" t="s">
        <v>165</v>
      </c>
      <c r="B621" s="227">
        <v>-0.34599247991349902</v>
      </c>
      <c r="C621" s="214">
        <v>0.67815549504720318</v>
      </c>
      <c r="D621" s="215">
        <v>0.33216301513370416</v>
      </c>
      <c r="E621" s="227">
        <v>-37956.583495465224</v>
      </c>
      <c r="F621" s="214">
        <v>74396.026402374569</v>
      </c>
      <c r="G621" s="215">
        <v>36439.442906909331</v>
      </c>
    </row>
    <row r="622" spans="1:7" x14ac:dyDescent="0.25">
      <c r="A622" s="228" t="s">
        <v>174</v>
      </c>
      <c r="B622" s="216">
        <v>1.0496290600546482E-5</v>
      </c>
      <c r="C622" s="198">
        <v>8.0000043534414605E-5</v>
      </c>
      <c r="D622" s="206">
        <v>9.0496334134961082E-5</v>
      </c>
      <c r="E622" s="216">
        <v>1.1514797393050669</v>
      </c>
      <c r="F622" s="198">
        <v>8.7762841921131294</v>
      </c>
      <c r="G622" s="206">
        <v>9.9277639314181965</v>
      </c>
    </row>
    <row r="623" spans="1:7" x14ac:dyDescent="0.25">
      <c r="A623" s="225" t="s">
        <v>175</v>
      </c>
      <c r="B623" s="216">
        <v>1.5537395154433752E-5</v>
      </c>
      <c r="C623" s="198">
        <v>3.2700487618114558E-4</v>
      </c>
      <c r="D623" s="206">
        <v>3.4254227133557932E-4</v>
      </c>
      <c r="E623" s="216">
        <v>1.7045065159472339</v>
      </c>
      <c r="F623" s="198">
        <v>35.873577047966542</v>
      </c>
      <c r="G623" s="206">
        <v>37.578083563913765</v>
      </c>
    </row>
    <row r="624" spans="1:7" x14ac:dyDescent="0.25">
      <c r="A624" s="225" t="s">
        <v>176</v>
      </c>
      <c r="B624" s="216">
        <v>2.5749020714446922E-5</v>
      </c>
      <c r="C624" s="198">
        <v>4.3756829498991975E-4</v>
      </c>
      <c r="D624" s="206">
        <v>4.6331731570436666E-4</v>
      </c>
      <c r="E624" s="216">
        <v>2.82475750605537</v>
      </c>
      <c r="F624" s="198">
        <v>48.002770256467812</v>
      </c>
      <c r="G624" s="206">
        <v>50.827527762523182</v>
      </c>
    </row>
    <row r="625" spans="1:11" x14ac:dyDescent="0.25">
      <c r="A625" s="225" t="s">
        <v>177</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178</v>
      </c>
      <c r="B626" s="216">
        <v>1.2083166075083415E-5</v>
      </c>
      <c r="C626" s="198">
        <v>4.9113122190213722E-7</v>
      </c>
      <c r="D626" s="206">
        <v>1.2574297296985551E-5</v>
      </c>
      <c r="E626" s="216">
        <v>1.3255655213464155</v>
      </c>
      <c r="F626" s="198">
        <v>5.3878810418130772E-2</v>
      </c>
      <c r="G626" s="206">
        <v>1.379444331764546</v>
      </c>
    </row>
    <row r="627" spans="1:11" x14ac:dyDescent="0.25">
      <c r="A627" s="225" t="s">
        <v>179</v>
      </c>
      <c r="B627" s="216">
        <v>4.9190752220739512E-6</v>
      </c>
      <c r="C627" s="198">
        <v>0</v>
      </c>
      <c r="D627" s="206">
        <v>4.9190752220739512E-6</v>
      </c>
      <c r="E627" s="216">
        <v>0.53963973273003929</v>
      </c>
      <c r="F627" s="198">
        <v>0</v>
      </c>
      <c r="G627" s="206">
        <v>0.53963973273003929</v>
      </c>
    </row>
    <row r="628" spans="1:11" x14ac:dyDescent="0.25">
      <c r="A628" s="229" t="s">
        <v>180</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181</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876</v>
      </c>
      <c r="E631" s="5"/>
      <c r="F631" s="5"/>
      <c r="G631" s="5"/>
    </row>
    <row r="632" spans="1:11" x14ac:dyDescent="0.25">
      <c r="A632" s="69"/>
      <c r="B632" s="202" t="s">
        <v>379</v>
      </c>
      <c r="C632" s="203"/>
      <c r="D632" s="204"/>
      <c r="E632" s="202" t="s">
        <v>380</v>
      </c>
      <c r="F632" s="203"/>
      <c r="G632" s="204"/>
    </row>
    <row r="633" spans="1:11" x14ac:dyDescent="0.25">
      <c r="A633" s="78"/>
      <c r="B633" s="207" t="s">
        <v>332</v>
      </c>
      <c r="C633" s="208" t="s">
        <v>333</v>
      </c>
      <c r="D633" s="209" t="s">
        <v>334</v>
      </c>
      <c r="E633" s="207" t="s">
        <v>332</v>
      </c>
      <c r="F633" s="208" t="s">
        <v>333</v>
      </c>
      <c r="G633" s="209" t="s">
        <v>334</v>
      </c>
    </row>
    <row r="634" spans="1:11" x14ac:dyDescent="0.25">
      <c r="A634" s="69" t="s">
        <v>339</v>
      </c>
      <c r="B634" s="211">
        <v>4129.1983499287744</v>
      </c>
      <c r="C634" s="200">
        <v>9631.8099795928192</v>
      </c>
      <c r="D634" s="212">
        <v>13761.008329521594</v>
      </c>
      <c r="E634" s="211">
        <v>452306979.0758965</v>
      </c>
      <c r="F634" s="200">
        <v>1055055850</v>
      </c>
      <c r="G634" s="212">
        <v>1507362829.0758965</v>
      </c>
    </row>
    <row r="635" spans="1:11" x14ac:dyDescent="0.25">
      <c r="A635" s="78" t="s">
        <v>344</v>
      </c>
      <c r="B635" s="216">
        <v>4100.5539535196276</v>
      </c>
      <c r="C635" s="198">
        <v>4840.5503521462824</v>
      </c>
      <c r="D635" s="206">
        <v>8941.1043056659109</v>
      </c>
      <c r="E635" s="216">
        <v>449169309.40994376</v>
      </c>
      <c r="F635" s="198">
        <v>530227545.71279377</v>
      </c>
      <c r="G635" s="206">
        <v>979396855.12273765</v>
      </c>
    </row>
    <row r="636" spans="1:11" x14ac:dyDescent="0.25">
      <c r="A636" s="143" t="s">
        <v>22</v>
      </c>
      <c r="B636" s="216">
        <v>79.201965317264737</v>
      </c>
      <c r="C636" s="198">
        <v>0</v>
      </c>
      <c r="D636" s="206">
        <v>79.201965317264737</v>
      </c>
      <c r="E636" s="216">
        <v>8675679.5468892585</v>
      </c>
      <c r="F636" s="198">
        <v>0</v>
      </c>
      <c r="G636" s="206">
        <v>8675679.5468892585</v>
      </c>
    </row>
    <row r="637" spans="1:11" x14ac:dyDescent="0.25">
      <c r="A637" s="143" t="s">
        <v>119</v>
      </c>
      <c r="B637" s="216">
        <v>3759.724272756263</v>
      </c>
      <c r="C637" s="198">
        <v>0</v>
      </c>
      <c r="D637" s="206">
        <v>3759.724272756263</v>
      </c>
      <c r="E637" s="216">
        <v>411835272.57731277</v>
      </c>
      <c r="F637" s="198">
        <v>0</v>
      </c>
      <c r="G637" s="206">
        <v>411835272.57731277</v>
      </c>
    </row>
    <row r="638" spans="1:11" x14ac:dyDescent="0.25">
      <c r="A638" s="5" t="s">
        <v>162</v>
      </c>
      <c r="B638" s="216">
        <v>261.62771544610007</v>
      </c>
      <c r="C638" s="198">
        <v>4840.5503521462824</v>
      </c>
      <c r="D638" s="206">
        <v>5102.1780675923828</v>
      </c>
      <c r="E638" s="198">
        <v>28658357.285741672</v>
      </c>
      <c r="F638" s="198">
        <v>530227545.71279377</v>
      </c>
      <c r="G638" s="206">
        <v>558885902.99853551</v>
      </c>
    </row>
    <row r="639" spans="1:11" x14ac:dyDescent="0.25">
      <c r="A639" s="220" t="s">
        <v>163</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166</v>
      </c>
      <c r="B640" s="211">
        <v>9.5157522925616692E-5</v>
      </c>
      <c r="C640" s="200">
        <v>2.8353849466801739E-4</v>
      </c>
      <c r="D640" s="212">
        <v>3.786960175936341E-4</v>
      </c>
      <c r="E640" s="200">
        <v>10.423430429679762</v>
      </c>
      <c r="F640" s="200">
        <v>31.058435344291535</v>
      </c>
      <c r="G640" s="212">
        <v>41.4818657739713</v>
      </c>
    </row>
    <row r="641" spans="1:7" x14ac:dyDescent="0.25">
      <c r="A641" s="225" t="s">
        <v>167</v>
      </c>
      <c r="B641" s="216">
        <v>2.0553087763987434E-4</v>
      </c>
      <c r="C641" s="198">
        <v>1.4348874583764079E-3</v>
      </c>
      <c r="D641" s="198">
        <v>1.6404183360162823E-3</v>
      </c>
      <c r="E641" s="216">
        <v>22.513583144707212</v>
      </c>
      <c r="F641" s="198">
        <v>157.1756928613805</v>
      </c>
      <c r="G641" s="206">
        <v>179.68927600608774</v>
      </c>
    </row>
    <row r="642" spans="1:7" x14ac:dyDescent="0.25">
      <c r="A642" s="225" t="s">
        <v>168</v>
      </c>
      <c r="B642" s="216">
        <v>3.5484084749948041E-4</v>
      </c>
      <c r="C642" s="198">
        <v>2.6734971320442604E-3</v>
      </c>
      <c r="D642" s="198">
        <v>3.0283379795437407E-3</v>
      </c>
      <c r="E642" s="216">
        <v>38.868801685922719</v>
      </c>
      <c r="F642" s="198">
        <v>292.85137425860665</v>
      </c>
      <c r="G642" s="206">
        <v>331.72017594452939</v>
      </c>
    </row>
    <row r="643" spans="1:7" x14ac:dyDescent="0.25">
      <c r="A643" s="225" t="s">
        <v>169</v>
      </c>
      <c r="B643" s="216">
        <v>7.1187731873836784E-5</v>
      </c>
      <c r="C643" s="198">
        <v>3.6038332603689195E-5</v>
      </c>
      <c r="D643" s="198">
        <v>1.0722606447752597E-4</v>
      </c>
      <c r="E643" s="216">
        <v>7.7978109120564358</v>
      </c>
      <c r="F643" s="198">
        <v>3.947591752570621</v>
      </c>
      <c r="G643" s="206">
        <v>11.745402664627056</v>
      </c>
    </row>
    <row r="644" spans="1:7" x14ac:dyDescent="0.25">
      <c r="A644" s="226" t="s">
        <v>170</v>
      </c>
      <c r="B644" s="216">
        <v>6.9333482381139449E-5</v>
      </c>
      <c r="C644" s="198">
        <v>3.6038332603689195E-5</v>
      </c>
      <c r="D644" s="198">
        <v>1.0537181498482864E-4</v>
      </c>
      <c r="E644" s="216">
        <v>7.5946988512106754</v>
      </c>
      <c r="F644" s="198">
        <v>3.947591752570621</v>
      </c>
      <c r="G644" s="206">
        <v>11.542290603781295</v>
      </c>
    </row>
    <row r="645" spans="1:7" x14ac:dyDescent="0.25">
      <c r="A645" s="225" t="s">
        <v>171</v>
      </c>
      <c r="B645" s="216">
        <v>1.5827618591182849E-4</v>
      </c>
      <c r="C645" s="198">
        <v>2.4960404958002555E-6</v>
      </c>
      <c r="D645" s="198">
        <v>1.6077222640762875E-4</v>
      </c>
      <c r="E645" s="216">
        <v>17.337366104166197</v>
      </c>
      <c r="F645" s="198">
        <v>0.27341300674645252</v>
      </c>
      <c r="G645" s="206">
        <v>17.610779110912649</v>
      </c>
    </row>
    <row r="646" spans="1:7" x14ac:dyDescent="0.25">
      <c r="A646" s="143" t="s">
        <v>376</v>
      </c>
      <c r="B646" s="216">
        <v>2.1904343571167392E-6</v>
      </c>
      <c r="C646" s="198">
        <v>1.1317791050737371E-5</v>
      </c>
      <c r="D646" s="198">
        <v>1.350822540785411E-5</v>
      </c>
      <c r="E646" s="216">
        <v>0.23993731057957421</v>
      </c>
      <c r="F646" s="198">
        <v>1.2397360083367122</v>
      </c>
      <c r="G646" s="206">
        <v>1.4796733189162861</v>
      </c>
    </row>
    <row r="647" spans="1:7" x14ac:dyDescent="0.25">
      <c r="A647" s="143" t="s">
        <v>377</v>
      </c>
      <c r="B647" s="216">
        <v>3.4202591602917196E-6</v>
      </c>
      <c r="C647" s="198">
        <v>1.0883501519614402E-5</v>
      </c>
      <c r="D647" s="198">
        <v>1.4303760679906122E-5</v>
      </c>
      <c r="E647" s="216">
        <v>0.37465070876890544</v>
      </c>
      <c r="F647" s="198">
        <v>1.1921645019037732</v>
      </c>
      <c r="G647" s="206">
        <v>1.5668152106726785</v>
      </c>
    </row>
    <row r="648" spans="1:7" x14ac:dyDescent="0.25">
      <c r="A648" s="225" t="s">
        <v>74</v>
      </c>
      <c r="B648" s="216">
        <v>2.1859503439241902E-3</v>
      </c>
      <c r="C648" s="198">
        <v>1.5915531325480072E-6</v>
      </c>
      <c r="D648" s="198">
        <v>2.1875418970567382E-3</v>
      </c>
      <c r="E648" s="216">
        <v>239.44613764735283</v>
      </c>
      <c r="F648" s="198">
        <v>0.17433664561887327</v>
      </c>
      <c r="G648" s="206">
        <v>239.62047429297169</v>
      </c>
    </row>
    <row r="649" spans="1:7" x14ac:dyDescent="0.25">
      <c r="A649" s="78" t="s">
        <v>75</v>
      </c>
      <c r="B649" s="216">
        <v>1.9696260800118241E-6</v>
      </c>
      <c r="C649" s="198">
        <v>3.1224679487853884E-6</v>
      </c>
      <c r="D649" s="198">
        <v>5.0920940287972129E-6</v>
      </c>
      <c r="E649" s="216">
        <v>0.21575026110688411</v>
      </c>
      <c r="F649" s="198">
        <v>0.34203104948949503</v>
      </c>
      <c r="G649" s="206">
        <v>0.55778131059637925</v>
      </c>
    </row>
    <row r="650" spans="1:7" x14ac:dyDescent="0.25">
      <c r="A650" s="143" t="s">
        <v>76</v>
      </c>
      <c r="B650" s="216">
        <v>-0.16708680021603325</v>
      </c>
      <c r="C650" s="198">
        <v>0.68688394200232261</v>
      </c>
      <c r="D650" s="198">
        <v>0.51979714178628933</v>
      </c>
      <c r="E650" s="216">
        <v>-18302.469255436823</v>
      </c>
      <c r="F650" s="198">
        <v>75240.367367717496</v>
      </c>
      <c r="G650" s="206">
        <v>56937.898112280658</v>
      </c>
    </row>
    <row r="651" spans="1:7" x14ac:dyDescent="0.25">
      <c r="A651" s="143" t="s">
        <v>164</v>
      </c>
      <c r="B651" s="216">
        <v>-0.1664672488428143</v>
      </c>
      <c r="C651" s="198">
        <v>0.69002246012624857</v>
      </c>
      <c r="D651" s="198">
        <v>0.5235552112834343</v>
      </c>
      <c r="E651" s="216">
        <v>-18234.60440946549</v>
      </c>
      <c r="F651" s="198">
        <v>75584.156532370325</v>
      </c>
      <c r="G651" s="206">
        <v>57349.552122904832</v>
      </c>
    </row>
    <row r="652" spans="1:7" x14ac:dyDescent="0.25">
      <c r="A652" s="143" t="s">
        <v>165</v>
      </c>
      <c r="B652" s="227">
        <v>-0.10036678761388546</v>
      </c>
      <c r="C652" s="214">
        <v>0.69089766072665315</v>
      </c>
      <c r="D652" s="215">
        <v>0.59053087311276775</v>
      </c>
      <c r="E652" s="227">
        <v>-10994.046460851579</v>
      </c>
      <c r="F652" s="214">
        <v>75680.024859853613</v>
      </c>
      <c r="G652" s="215">
        <v>64685.978399002022</v>
      </c>
    </row>
    <row r="653" spans="1:7" x14ac:dyDescent="0.25">
      <c r="A653" s="228" t="s">
        <v>174</v>
      </c>
      <c r="B653" s="216">
        <v>1.6650589384374962E-5</v>
      </c>
      <c r="C653" s="198">
        <v>8.0000043534414605E-5</v>
      </c>
      <c r="D653" s="206">
        <v>9.6650632918789567E-5</v>
      </c>
      <c r="E653" s="216">
        <v>1.8238837532253052</v>
      </c>
      <c r="F653" s="198">
        <v>8.7630999895210735</v>
      </c>
      <c r="G653" s="206">
        <v>10.586983742746378</v>
      </c>
    </row>
    <row r="654" spans="1:7" x14ac:dyDescent="0.25">
      <c r="A654" s="225" t="s">
        <v>175</v>
      </c>
      <c r="B654" s="216">
        <v>1.6463852829454962E-5</v>
      </c>
      <c r="C654" s="198">
        <v>3.2715416120839393E-4</v>
      </c>
      <c r="D654" s="206">
        <v>3.4361801403784892E-4</v>
      </c>
      <c r="E654" s="216">
        <v>1.8034288755756611</v>
      </c>
      <c r="F654" s="198">
        <v>35.836038331951272</v>
      </c>
      <c r="G654" s="206">
        <v>37.639467207526934</v>
      </c>
    </row>
    <row r="655" spans="1:7" x14ac:dyDescent="0.25">
      <c r="A655" s="225" t="s">
        <v>176</v>
      </c>
      <c r="B655" s="216">
        <v>3.072402567304349E-5</v>
      </c>
      <c r="C655" s="198">
        <v>4.7729908537988728E-4</v>
      </c>
      <c r="D655" s="206">
        <v>5.0802311105293077E-4</v>
      </c>
      <c r="E655" s="216">
        <v>3.3654695317468333</v>
      </c>
      <c r="F655" s="198">
        <v>52.282716674918049</v>
      </c>
      <c r="G655" s="206">
        <v>55.648186206664874</v>
      </c>
    </row>
    <row r="656" spans="1:7" x14ac:dyDescent="0.25">
      <c r="A656" s="225" t="s">
        <v>177</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178</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179</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180</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181</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387</v>
      </c>
      <c r="E662" s="5"/>
      <c r="F662" s="5"/>
      <c r="G662" s="5"/>
    </row>
    <row r="663" spans="1:11" x14ac:dyDescent="0.25">
      <c r="A663" s="69"/>
      <c r="B663" s="202" t="s">
        <v>379</v>
      </c>
      <c r="C663" s="203"/>
      <c r="D663" s="204"/>
      <c r="E663" s="202" t="s">
        <v>380</v>
      </c>
      <c r="F663" s="203"/>
      <c r="G663" s="204"/>
    </row>
    <row r="664" spans="1:11" x14ac:dyDescent="0.25">
      <c r="A664" s="78"/>
      <c r="B664" s="207" t="s">
        <v>332</v>
      </c>
      <c r="C664" s="208" t="s">
        <v>333</v>
      </c>
      <c r="D664" s="209" t="s">
        <v>334</v>
      </c>
      <c r="E664" s="207" t="s">
        <v>332</v>
      </c>
      <c r="F664" s="208" t="s">
        <v>333</v>
      </c>
      <c r="G664" s="209" t="s">
        <v>334</v>
      </c>
    </row>
    <row r="665" spans="1:11" x14ac:dyDescent="0.25">
      <c r="A665" s="69" t="s">
        <v>339</v>
      </c>
      <c r="B665" s="211">
        <v>1119.2219102040119</v>
      </c>
      <c r="C665" s="200">
        <v>6664.6713462856515</v>
      </c>
      <c r="D665" s="212">
        <v>7783.8932564896631</v>
      </c>
      <c r="E665" s="211">
        <v>177179272.98350924</v>
      </c>
      <c r="F665" s="200">
        <v>1055055850</v>
      </c>
      <c r="G665" s="212">
        <v>1232235122.9835091</v>
      </c>
    </row>
    <row r="666" spans="1:11" x14ac:dyDescent="0.25">
      <c r="A666" s="78" t="s">
        <v>344</v>
      </c>
      <c r="B666" s="216">
        <v>1085.7559450195508</v>
      </c>
      <c r="C666" s="198">
        <v>6664.6713462856515</v>
      </c>
      <c r="D666" s="206">
        <v>7750.4272913052027</v>
      </c>
      <c r="E666" s="216">
        <v>171881417.99423957</v>
      </c>
      <c r="F666" s="198">
        <v>1055055850</v>
      </c>
      <c r="G666" s="206">
        <v>1226937267.9942396</v>
      </c>
    </row>
    <row r="667" spans="1:11" x14ac:dyDescent="0.25">
      <c r="A667" s="143" t="s">
        <v>22</v>
      </c>
      <c r="B667" s="216">
        <v>92.195929639065866</v>
      </c>
      <c r="C667" s="198">
        <v>0</v>
      </c>
      <c r="D667" s="206">
        <v>92.195929639065866</v>
      </c>
      <c r="E667" s="216">
        <v>14595146.535784738</v>
      </c>
      <c r="F667" s="198">
        <v>0</v>
      </c>
      <c r="G667" s="206">
        <v>14595146.535784738</v>
      </c>
    </row>
    <row r="668" spans="1:11" x14ac:dyDescent="0.25">
      <c r="A668" s="143" t="s">
        <v>119</v>
      </c>
      <c r="B668" s="216">
        <v>698.51692543035495</v>
      </c>
      <c r="C668" s="198">
        <v>0</v>
      </c>
      <c r="D668" s="206">
        <v>698.51692543035495</v>
      </c>
      <c r="E668" s="216">
        <v>110579251.43001081</v>
      </c>
      <c r="F668" s="198">
        <v>0</v>
      </c>
      <c r="G668" s="206">
        <v>110579251.43001081</v>
      </c>
    </row>
    <row r="669" spans="1:11" x14ac:dyDescent="0.25">
      <c r="A669" s="5" t="s">
        <v>162</v>
      </c>
      <c r="B669" s="216">
        <v>295.0430899501302</v>
      </c>
      <c r="C669" s="198">
        <v>6664.6713462856515</v>
      </c>
      <c r="D669" s="206">
        <v>6959.7144362357812</v>
      </c>
      <c r="E669" s="198">
        <v>46707020.028444044</v>
      </c>
      <c r="F669" s="198">
        <v>1055055850</v>
      </c>
      <c r="G669" s="206">
        <v>1101762870.0284441</v>
      </c>
    </row>
    <row r="670" spans="1:11" x14ac:dyDescent="0.25">
      <c r="A670" s="220" t="s">
        <v>163</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166</v>
      </c>
      <c r="B671" s="211">
        <v>4.4838680031346948E-5</v>
      </c>
      <c r="C671" s="200">
        <v>1.158951370963419E-4</v>
      </c>
      <c r="D671" s="212">
        <v>1.6073381712768884E-4</v>
      </c>
      <c r="E671" s="200">
        <v>7.0982212348274381</v>
      </c>
      <c r="F671" s="200">
        <v>18.346867538816326</v>
      </c>
      <c r="G671" s="212">
        <v>25.445088773643764</v>
      </c>
    </row>
    <row r="672" spans="1:11" x14ac:dyDescent="0.25">
      <c r="A672" s="225" t="s">
        <v>167</v>
      </c>
      <c r="B672" s="216">
        <v>8.1101894371112036E-5</v>
      </c>
      <c r="C672" s="198">
        <v>5.7479852004442328E-4</v>
      </c>
      <c r="D672" s="198">
        <v>6.5590041441553537E-4</v>
      </c>
      <c r="E672" s="216">
        <v>12.838896872238413</v>
      </c>
      <c r="F672" s="198">
        <v>90.993915473745616</v>
      </c>
      <c r="G672" s="206">
        <v>103.83281234598405</v>
      </c>
    </row>
    <row r="673" spans="1:7" x14ac:dyDescent="0.25">
      <c r="A673" s="225" t="s">
        <v>168</v>
      </c>
      <c r="B673" s="216">
        <v>1.8923964502278481E-4</v>
      </c>
      <c r="C673" s="198">
        <v>2.7722420574780113E-3</v>
      </c>
      <c r="D673" s="198">
        <v>2.961481702500796E-3</v>
      </c>
      <c r="E673" s="216">
        <v>29.95772546901145</v>
      </c>
      <c r="F673" s="198">
        <v>438.8618805619422</v>
      </c>
      <c r="G673" s="206">
        <v>468.81960603095359</v>
      </c>
    </row>
    <row r="674" spans="1:7" x14ac:dyDescent="0.25">
      <c r="A674" s="225" t="s">
        <v>169</v>
      </c>
      <c r="B674" s="216">
        <v>1.1738596143597574E-5</v>
      </c>
      <c r="C674" s="198">
        <v>2.9948797325297534E-5</v>
      </c>
      <c r="D674" s="198">
        <v>4.1687393468895109E-5</v>
      </c>
      <c r="E674" s="216">
        <v>1.8582873616104696</v>
      </c>
      <c r="F674" s="198">
        <v>4.7410670649392923</v>
      </c>
      <c r="G674" s="206">
        <v>6.5993544265497617</v>
      </c>
    </row>
    <row r="675" spans="1:7" x14ac:dyDescent="0.25">
      <c r="A675" s="226" t="s">
        <v>170</v>
      </c>
      <c r="B675" s="216">
        <v>9.7127582131891445E-6</v>
      </c>
      <c r="C675" s="198">
        <v>2.9948797325297534E-5</v>
      </c>
      <c r="D675" s="198">
        <v>3.9661555538486678E-5</v>
      </c>
      <c r="E675" s="216">
        <v>1.5375855522376032</v>
      </c>
      <c r="F675" s="198">
        <v>4.7410670649392923</v>
      </c>
      <c r="G675" s="206">
        <v>6.2786526171768955</v>
      </c>
    </row>
    <row r="676" spans="1:7" x14ac:dyDescent="0.25">
      <c r="A676" s="225" t="s">
        <v>171</v>
      </c>
      <c r="B676" s="216">
        <v>1.0375611845043842E-4</v>
      </c>
      <c r="C676" s="198">
        <v>3.3862071505377441E-6</v>
      </c>
      <c r="D676" s="198">
        <v>1.0714232560097617E-4</v>
      </c>
      <c r="E676" s="216">
        <v>16.425190989415686</v>
      </c>
      <c r="F676" s="198">
        <v>0.53605609006928401</v>
      </c>
      <c r="G676" s="206">
        <v>16.96124707948497</v>
      </c>
    </row>
    <row r="677" spans="1:7" x14ac:dyDescent="0.25">
      <c r="A677" s="143" t="s">
        <v>376</v>
      </c>
      <c r="B677" s="216">
        <v>1.5520791447281805E-6</v>
      </c>
      <c r="C677" s="198">
        <v>1.1943273650741882E-5</v>
      </c>
      <c r="D677" s="198">
        <v>1.3495352795470062E-5</v>
      </c>
      <c r="E677" s="216">
        <v>0.24570306564645386</v>
      </c>
      <c r="F677" s="198">
        <v>1.8906889895461623</v>
      </c>
      <c r="G677" s="206">
        <v>2.1363920551926161</v>
      </c>
    </row>
    <row r="678" spans="1:7" x14ac:dyDescent="0.25">
      <c r="A678" s="143" t="s">
        <v>377</v>
      </c>
      <c r="B678" s="216">
        <v>3.2029880631222473E-6</v>
      </c>
      <c r="C678" s="198">
        <v>1.142568462899721E-5</v>
      </c>
      <c r="D678" s="198">
        <v>1.4628672692119457E-5</v>
      </c>
      <c r="E678" s="216">
        <v>0.50705145353651415</v>
      </c>
      <c r="F678" s="198">
        <v>1.8087516670716131</v>
      </c>
      <c r="G678" s="206">
        <v>2.3158031206081273</v>
      </c>
    </row>
    <row r="679" spans="1:7" x14ac:dyDescent="0.25">
      <c r="A679" s="225" t="s">
        <v>74</v>
      </c>
      <c r="B679" s="216">
        <v>1.0533158011519052E-3</v>
      </c>
      <c r="C679" s="198">
        <v>6.0468940585980664E-7</v>
      </c>
      <c r="D679" s="198">
        <v>1.0539204905577651E-3</v>
      </c>
      <c r="E679" s="216">
        <v>166.74595642620952</v>
      </c>
      <c r="F679" s="198">
        <v>9.5725814813204899E-2</v>
      </c>
      <c r="G679" s="206">
        <v>166.84168224102271</v>
      </c>
    </row>
    <row r="680" spans="1:7" x14ac:dyDescent="0.25">
      <c r="A680" s="78" t="s">
        <v>75</v>
      </c>
      <c r="B680" s="216">
        <v>1.3304310246016931E-6</v>
      </c>
      <c r="C680" s="198">
        <v>1.1863400914203367E-6</v>
      </c>
      <c r="D680" s="198">
        <v>2.5167711160220297E-6</v>
      </c>
      <c r="E680" s="216">
        <v>0.21061489195709662</v>
      </c>
      <c r="F680" s="198">
        <v>0.18780446754364449</v>
      </c>
      <c r="G680" s="206">
        <v>0.39841935950074109</v>
      </c>
    </row>
    <row r="681" spans="1:7" x14ac:dyDescent="0.25">
      <c r="A681" s="143" t="s">
        <v>76</v>
      </c>
      <c r="B681" s="216">
        <v>7.0991145465057123E-2</v>
      </c>
      <c r="C681" s="198">
        <v>0.48409023402004769</v>
      </c>
      <c r="D681" s="198">
        <v>0.55508137948510483</v>
      </c>
      <c r="E681" s="216">
        <v>11238.307101647626</v>
      </c>
      <c r="F681" s="198">
        <v>76634.271488175742</v>
      </c>
      <c r="G681" s="206">
        <v>87872.578589823373</v>
      </c>
    </row>
    <row r="682" spans="1:7" x14ac:dyDescent="0.25">
      <c r="A682" s="143" t="s">
        <v>164</v>
      </c>
      <c r="B682" s="216">
        <v>7.12583385184999E-2</v>
      </c>
      <c r="C682" s="198">
        <v>0.48535469534787729</v>
      </c>
      <c r="D682" s="198">
        <v>0.55661303386637717</v>
      </c>
      <c r="E682" s="216">
        <v>11280.6053005335</v>
      </c>
      <c r="F682" s="198">
        <v>76834.44299727332</v>
      </c>
      <c r="G682" s="206">
        <v>88115.048297806803</v>
      </c>
    </row>
    <row r="683" spans="1:7" x14ac:dyDescent="0.25">
      <c r="A683" s="143" t="s">
        <v>165</v>
      </c>
      <c r="B683" s="227">
        <v>0.10321037677457651</v>
      </c>
      <c r="C683" s="214">
        <v>0.48568721615427946</v>
      </c>
      <c r="D683" s="215">
        <v>0.58889759292885602</v>
      </c>
      <c r="E683" s="227">
        <v>16338.796939688416</v>
      </c>
      <c r="F683" s="214">
        <v>76887.082955616788</v>
      </c>
      <c r="G683" s="215">
        <v>93225.879895305174</v>
      </c>
    </row>
    <row r="684" spans="1:7" x14ac:dyDescent="0.25">
      <c r="A684" s="228" t="s">
        <v>174</v>
      </c>
      <c r="B684" s="216">
        <v>1.5725522496088929E-5</v>
      </c>
      <c r="C684" s="198">
        <v>3.2520507970899136E-5</v>
      </c>
      <c r="D684" s="206">
        <v>4.8246030466988062E-5</v>
      </c>
      <c r="E684" s="216">
        <v>2.4894407603537534</v>
      </c>
      <c r="F684" s="198">
        <v>5.1481836683201063</v>
      </c>
      <c r="G684" s="206">
        <v>7.6376244286738588</v>
      </c>
    </row>
    <row r="685" spans="1:7" x14ac:dyDescent="0.25">
      <c r="A685" s="225" t="s">
        <v>175</v>
      </c>
      <c r="B685" s="216">
        <v>1.2010579677064284E-5</v>
      </c>
      <c r="C685" s="198">
        <v>1.4373557341031029E-4</v>
      </c>
      <c r="D685" s="206">
        <v>1.5574615308737457E-4</v>
      </c>
      <c r="E685" s="216">
        <v>1.9013439210682215</v>
      </c>
      <c r="F685" s="198">
        <v>22.754168915496372</v>
      </c>
      <c r="G685" s="206">
        <v>24.655512836564593</v>
      </c>
    </row>
    <row r="686" spans="1:7" x14ac:dyDescent="0.25">
      <c r="A686" s="225" t="s">
        <v>176</v>
      </c>
      <c r="B686" s="216">
        <v>2.4640136913047852E-5</v>
      </c>
      <c r="C686" s="198">
        <v>2.6857188523787329E-4</v>
      </c>
      <c r="D686" s="206">
        <v>2.9321202215092112E-4</v>
      </c>
      <c r="E686" s="216">
        <v>3.9006755538516611</v>
      </c>
      <c r="F686" s="198">
        <v>42.516475898495408</v>
      </c>
      <c r="G686" s="206">
        <v>46.417151452347063</v>
      </c>
    </row>
    <row r="687" spans="1:7" x14ac:dyDescent="0.25">
      <c r="A687" s="225" t="s">
        <v>177</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178</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179</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180</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181</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877</v>
      </c>
      <c r="E693" s="5"/>
      <c r="F693" s="5"/>
      <c r="G693" s="5"/>
    </row>
    <row r="694" spans="1:11" x14ac:dyDescent="0.25">
      <c r="A694" s="69"/>
      <c r="B694" s="202" t="s">
        <v>379</v>
      </c>
      <c r="C694" s="203"/>
      <c r="D694" s="204"/>
      <c r="E694" s="202" t="s">
        <v>380</v>
      </c>
      <c r="F694" s="203"/>
      <c r="G694" s="204"/>
    </row>
    <row r="695" spans="1:11" x14ac:dyDescent="0.25">
      <c r="A695" s="78"/>
      <c r="B695" s="207" t="s">
        <v>332</v>
      </c>
      <c r="C695" s="208" t="s">
        <v>333</v>
      </c>
      <c r="D695" s="209" t="s">
        <v>334</v>
      </c>
      <c r="E695" s="207" t="s">
        <v>332</v>
      </c>
      <c r="F695" s="208" t="s">
        <v>333</v>
      </c>
      <c r="G695" s="209" t="s">
        <v>334</v>
      </c>
    </row>
    <row r="696" spans="1:11" x14ac:dyDescent="0.25">
      <c r="A696" s="69" t="s">
        <v>339</v>
      </c>
      <c r="B696" s="211">
        <v>4599.1650062873414</v>
      </c>
      <c r="C696" s="200">
        <v>6644.6773322467952</v>
      </c>
      <c r="D696" s="212">
        <v>11243.842338534138</v>
      </c>
      <c r="E696" s="211">
        <v>730265098.26896131</v>
      </c>
      <c r="F696" s="200">
        <v>1055055850</v>
      </c>
      <c r="G696" s="212">
        <v>1785320948.2689614</v>
      </c>
    </row>
    <row r="697" spans="1:11" x14ac:dyDescent="0.25">
      <c r="A697" s="78" t="s">
        <v>344</v>
      </c>
      <c r="B697" s="216">
        <v>4593.1488299021703</v>
      </c>
      <c r="C697" s="198">
        <v>0</v>
      </c>
      <c r="D697" s="206">
        <v>4593.1488299021703</v>
      </c>
      <c r="E697" s="216">
        <v>729309837.12196743</v>
      </c>
      <c r="F697" s="198">
        <v>0</v>
      </c>
      <c r="G697" s="206">
        <v>729309837.12196743</v>
      </c>
    </row>
    <row r="698" spans="1:11" x14ac:dyDescent="0.25">
      <c r="A698" s="143" t="s">
        <v>22</v>
      </c>
      <c r="B698" s="216">
        <v>16.974930889850153</v>
      </c>
      <c r="C698" s="198">
        <v>0</v>
      </c>
      <c r="D698" s="206">
        <v>16.974930889850153</v>
      </c>
      <c r="E698" s="216">
        <v>2695315.2490590969</v>
      </c>
      <c r="F698" s="198">
        <v>0</v>
      </c>
      <c r="G698" s="206">
        <v>2695315.2490590969</v>
      </c>
    </row>
    <row r="699" spans="1:11" x14ac:dyDescent="0.25">
      <c r="A699" s="143" t="s">
        <v>119</v>
      </c>
      <c r="B699" s="216">
        <v>4510.5240794214969</v>
      </c>
      <c r="C699" s="198">
        <v>0</v>
      </c>
      <c r="D699" s="206">
        <v>4510.5240794214969</v>
      </c>
      <c r="E699" s="216">
        <v>716190505.36354351</v>
      </c>
      <c r="F699" s="198">
        <v>0</v>
      </c>
      <c r="G699" s="206">
        <v>716190505.36354351</v>
      </c>
    </row>
    <row r="700" spans="1:11" x14ac:dyDescent="0.25">
      <c r="A700" s="5" t="s">
        <v>162</v>
      </c>
      <c r="B700" s="216">
        <v>65.649819590822133</v>
      </c>
      <c r="C700" s="198">
        <v>0</v>
      </c>
      <c r="D700" s="206">
        <v>65.649819590822133</v>
      </c>
      <c r="E700" s="198">
        <v>10424016.509364627</v>
      </c>
      <c r="F700" s="198">
        <v>0</v>
      </c>
      <c r="G700" s="206">
        <v>10424016.509364627</v>
      </c>
    </row>
    <row r="701" spans="1:11" x14ac:dyDescent="0.25">
      <c r="A701" s="220" t="s">
        <v>163</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166</v>
      </c>
      <c r="B702" s="211">
        <v>8.6803536265052102E-5</v>
      </c>
      <c r="C702" s="200">
        <v>1.158951370963419E-4</v>
      </c>
      <c r="D702" s="212">
        <v>2.02698673361394E-4</v>
      </c>
      <c r="E702" s="200">
        <v>13.782848159184146</v>
      </c>
      <c r="F702" s="200">
        <v>18.402073760096613</v>
      </c>
      <c r="G702" s="212">
        <v>32.184921919280768</v>
      </c>
    </row>
    <row r="703" spans="1:11" x14ac:dyDescent="0.25">
      <c r="A703" s="225" t="s">
        <v>167</v>
      </c>
      <c r="B703" s="216">
        <v>2.0334658723179173E-4</v>
      </c>
      <c r="C703" s="198">
        <v>5.6052706268922968E-4</v>
      </c>
      <c r="D703" s="198">
        <v>7.6387364992102139E-4</v>
      </c>
      <c r="E703" s="216">
        <v>32.287799047104834</v>
      </c>
      <c r="F703" s="198">
        <v>89.001666597649518</v>
      </c>
      <c r="G703" s="206">
        <v>121.28946564475434</v>
      </c>
    </row>
    <row r="704" spans="1:11" x14ac:dyDescent="0.25">
      <c r="A704" s="225" t="s">
        <v>168</v>
      </c>
      <c r="B704" s="216">
        <v>3.0149211063331061E-4</v>
      </c>
      <c r="C704" s="198">
        <v>2.5418773107693383E-3</v>
      </c>
      <c r="D704" s="198">
        <v>2.843369421402649E-3</v>
      </c>
      <c r="E704" s="216">
        <v>47.871551792111468</v>
      </c>
      <c r="F704" s="198">
        <v>403.6046285791038</v>
      </c>
      <c r="G704" s="206">
        <v>451.47618037121532</v>
      </c>
    </row>
    <row r="705" spans="1:7" x14ac:dyDescent="0.25">
      <c r="A705" s="225" t="s">
        <v>169</v>
      </c>
      <c r="B705" s="216">
        <v>8.6901720798324158E-5</v>
      </c>
      <c r="C705" s="198">
        <v>2.2808596167232688E-6</v>
      </c>
      <c r="D705" s="198">
        <v>8.9182580415047433E-5</v>
      </c>
      <c r="E705" s="216">
        <v>13.798438105998491</v>
      </c>
      <c r="F705" s="198">
        <v>0.36215968982784957</v>
      </c>
      <c r="G705" s="206">
        <v>14.160597795826341</v>
      </c>
    </row>
    <row r="706" spans="1:7" x14ac:dyDescent="0.25">
      <c r="A706" s="226" t="s">
        <v>170</v>
      </c>
      <c r="B706" s="216">
        <v>8.6370725240919025E-5</v>
      </c>
      <c r="C706" s="198">
        <v>2.2808596167232688E-6</v>
      </c>
      <c r="D706" s="198">
        <v>8.8651584857642299E-5</v>
      </c>
      <c r="E706" s="216">
        <v>13.714125513956512</v>
      </c>
      <c r="F706" s="198">
        <v>0.36215968982784957</v>
      </c>
      <c r="G706" s="206">
        <v>14.076285203784364</v>
      </c>
    </row>
    <row r="707" spans="1:7" x14ac:dyDescent="0.25">
      <c r="A707" s="225" t="s">
        <v>171</v>
      </c>
      <c r="B707" s="216">
        <v>1.1499359710150892E-4</v>
      </c>
      <c r="C707" s="198">
        <v>0</v>
      </c>
      <c r="D707" s="198">
        <v>1.1499359710150892E-4</v>
      </c>
      <c r="E707" s="216">
        <v>18.258925342499055</v>
      </c>
      <c r="F707" s="198">
        <v>0</v>
      </c>
      <c r="G707" s="206">
        <v>18.258925342499055</v>
      </c>
    </row>
    <row r="708" spans="1:7" x14ac:dyDescent="0.25">
      <c r="A708" s="143" t="s">
        <v>376</v>
      </c>
      <c r="B708" s="216">
        <v>1.474424592067429E-6</v>
      </c>
      <c r="C708" s="198">
        <v>7.1923068471680741E-7</v>
      </c>
      <c r="D708" s="198">
        <v>2.1936552767842363E-6</v>
      </c>
      <c r="E708" s="216">
        <v>0.2341122395357311</v>
      </c>
      <c r="F708" s="198">
        <v>0.11420096168212084</v>
      </c>
      <c r="G708" s="206">
        <v>0.34831320121785192</v>
      </c>
    </row>
    <row r="709" spans="1:7" x14ac:dyDescent="0.25">
      <c r="A709" s="143" t="s">
        <v>377</v>
      </c>
      <c r="B709" s="216">
        <v>1.5170971218684645E-6</v>
      </c>
      <c r="C709" s="198">
        <v>6.8601535583727839E-7</v>
      </c>
      <c r="D709" s="198">
        <v>2.2031124777057427E-6</v>
      </c>
      <c r="E709" s="216">
        <v>0.24088787361842603</v>
      </c>
      <c r="F709" s="198">
        <v>0.10892696186365691</v>
      </c>
      <c r="G709" s="206">
        <v>0.34981483548208292</v>
      </c>
    </row>
    <row r="710" spans="1:7" x14ac:dyDescent="0.25">
      <c r="A710" s="225" t="s">
        <v>74</v>
      </c>
      <c r="B710" s="216">
        <v>1.9705887691691295E-3</v>
      </c>
      <c r="C710" s="198">
        <v>6.0468940585980664E-7</v>
      </c>
      <c r="D710" s="198">
        <v>1.9711934585749892E-3</v>
      </c>
      <c r="E710" s="216">
        <v>312.89423171330736</v>
      </c>
      <c r="F710" s="198">
        <v>9.6013856382351936E-2</v>
      </c>
      <c r="G710" s="206">
        <v>312.99024556968971</v>
      </c>
    </row>
    <row r="711" spans="1:7" x14ac:dyDescent="0.25">
      <c r="A711" s="78" t="s">
        <v>75</v>
      </c>
      <c r="B711" s="216">
        <v>1.3914569394482123E-6</v>
      </c>
      <c r="C711" s="198">
        <v>1.1863400914203367E-6</v>
      </c>
      <c r="D711" s="198">
        <v>2.577797030868549E-6</v>
      </c>
      <c r="E711" s="216">
        <v>0.2209384610541395</v>
      </c>
      <c r="F711" s="198">
        <v>0.18836957627246184</v>
      </c>
      <c r="G711" s="206">
        <v>0.40930803732660131</v>
      </c>
    </row>
    <row r="712" spans="1:7" x14ac:dyDescent="0.25">
      <c r="A712" s="143" t="s">
        <v>76</v>
      </c>
      <c r="B712" s="216">
        <v>-0.2991247270979791</v>
      </c>
      <c r="C712" s="198">
        <v>0.4666962774431791</v>
      </c>
      <c r="D712" s="198">
        <v>0.16757155034519999</v>
      </c>
      <c r="E712" s="216">
        <v>-47495.653652404413</v>
      </c>
      <c r="F712" s="198">
        <v>74103.017056985482</v>
      </c>
      <c r="G712" s="206">
        <v>26607.363404581069</v>
      </c>
    </row>
    <row r="713" spans="1:7" x14ac:dyDescent="0.25">
      <c r="A713" s="143" t="s">
        <v>164</v>
      </c>
      <c r="B713" s="216">
        <v>-0.2985346447728745</v>
      </c>
      <c r="C713" s="198">
        <v>0.4679383121951648</v>
      </c>
      <c r="D713" s="198">
        <v>0.16940366742229029</v>
      </c>
      <c r="E713" s="216">
        <v>-47401.959139043793</v>
      </c>
      <c r="F713" s="198">
        <v>74300.229948667416</v>
      </c>
      <c r="G713" s="206">
        <v>26898.270809623631</v>
      </c>
    </row>
    <row r="714" spans="1:7" x14ac:dyDescent="0.25">
      <c r="A714" s="143" t="s">
        <v>165</v>
      </c>
      <c r="B714" s="227">
        <v>-0.23904824560884685</v>
      </c>
      <c r="C714" s="214">
        <v>0.46827083300156697</v>
      </c>
      <c r="D714" s="215">
        <v>0.22922258739272014</v>
      </c>
      <c r="E714" s="227">
        <v>-37956.583495465224</v>
      </c>
      <c r="F714" s="214">
        <v>74353.028302071092</v>
      </c>
      <c r="G714" s="215">
        <v>36396.444806605869</v>
      </c>
    </row>
    <row r="715" spans="1:7" x14ac:dyDescent="0.25">
      <c r="A715" s="228" t="s">
        <v>174</v>
      </c>
      <c r="B715" s="216">
        <v>7.2519491004213919E-6</v>
      </c>
      <c r="C715" s="198">
        <v>3.2520507970899136E-5</v>
      </c>
      <c r="D715" s="206">
        <v>3.9772457071320528E-5</v>
      </c>
      <c r="E715" s="216">
        <v>1.1514797393050669</v>
      </c>
      <c r="F715" s="198">
        <v>5.1636746923972972</v>
      </c>
      <c r="G715" s="206">
        <v>6.3151544317023642</v>
      </c>
    </row>
    <row r="716" spans="1:7" x14ac:dyDescent="0.25">
      <c r="A716" s="225" t="s">
        <v>175</v>
      </c>
      <c r="B716" s="216">
        <v>1.0734877977484839E-5</v>
      </c>
      <c r="C716" s="198">
        <v>1.2946411605511664E-4</v>
      </c>
      <c r="D716" s="206">
        <v>1.4019899403260147E-4</v>
      </c>
      <c r="E716" s="216">
        <v>1.7045065159472339</v>
      </c>
      <c r="F716" s="198">
        <v>20.556584793989281</v>
      </c>
      <c r="G716" s="206">
        <v>22.261091309936511</v>
      </c>
    </row>
    <row r="717" spans="1:7" x14ac:dyDescent="0.25">
      <c r="A717" s="225" t="s">
        <v>176</v>
      </c>
      <c r="B717" s="216">
        <v>1.7790150321975951E-5</v>
      </c>
      <c r="C717" s="198">
        <v>2.4621572826235438E-4</v>
      </c>
      <c r="D717" s="206">
        <v>2.6400587858433033E-4</v>
      </c>
      <c r="E717" s="216">
        <v>2.82475750605537</v>
      </c>
      <c r="F717" s="198">
        <v>39.094651474576516</v>
      </c>
      <c r="G717" s="206">
        <v>41.919408980631879</v>
      </c>
    </row>
    <row r="718" spans="1:7" x14ac:dyDescent="0.25">
      <c r="A718" s="225" t="s">
        <v>177</v>
      </c>
      <c r="B718" s="216">
        <v>8.3808692478144709E-6</v>
      </c>
      <c r="C718" s="198">
        <v>1.1825832627609517E-7</v>
      </c>
      <c r="D718" s="206">
        <v>8.4991275740905664E-6</v>
      </c>
      <c r="E718" s="216">
        <v>1.3307320560292542</v>
      </c>
      <c r="F718" s="198">
        <v>1.8777305911198274E-2</v>
      </c>
      <c r="G718" s="206">
        <v>1.3495093619404526</v>
      </c>
    </row>
    <row r="719" spans="1:7" x14ac:dyDescent="0.25">
      <c r="A719" s="226" t="s">
        <v>178</v>
      </c>
      <c r="B719" s="216">
        <v>8.3483307277983738E-6</v>
      </c>
      <c r="C719" s="198">
        <v>1.1825832627609517E-7</v>
      </c>
      <c r="D719" s="206">
        <v>8.4665890540744693E-6</v>
      </c>
      <c r="E719" s="216">
        <v>1.3255655213464153</v>
      </c>
      <c r="F719" s="198">
        <v>1.8777305911198274E-2</v>
      </c>
      <c r="G719" s="206">
        <v>1.3443428272576139</v>
      </c>
    </row>
    <row r="720" spans="1:7" x14ac:dyDescent="0.25">
      <c r="A720" s="225" t="s">
        <v>179</v>
      </c>
      <c r="B720" s="216">
        <v>3.398618091782545E-6</v>
      </c>
      <c r="C720" s="198">
        <v>0</v>
      </c>
      <c r="D720" s="206">
        <v>3.398618091782545E-6</v>
      </c>
      <c r="E720" s="216">
        <v>0.53963973273003929</v>
      </c>
      <c r="F720" s="198">
        <v>0</v>
      </c>
      <c r="G720" s="206">
        <v>0.53963973273003929</v>
      </c>
    </row>
    <row r="721" spans="1:11" x14ac:dyDescent="0.25">
      <c r="A721" s="229" t="s">
        <v>180</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181</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878</v>
      </c>
      <c r="E724" s="5"/>
      <c r="F724" s="5"/>
      <c r="G724" s="5"/>
    </row>
    <row r="725" spans="1:11" x14ac:dyDescent="0.25">
      <c r="A725" s="69"/>
      <c r="B725" s="202" t="s">
        <v>379</v>
      </c>
      <c r="C725" s="203"/>
      <c r="D725" s="204"/>
      <c r="E725" s="202" t="s">
        <v>380</v>
      </c>
      <c r="F725" s="203"/>
      <c r="G725" s="204"/>
    </row>
    <row r="726" spans="1:11" x14ac:dyDescent="0.25">
      <c r="A726" s="78"/>
      <c r="B726" s="207" t="s">
        <v>332</v>
      </c>
      <c r="C726" s="208" t="s">
        <v>333</v>
      </c>
      <c r="D726" s="209" t="s">
        <v>334</v>
      </c>
      <c r="E726" s="207" t="s">
        <v>332</v>
      </c>
      <c r="F726" s="208" t="s">
        <v>333</v>
      </c>
      <c r="G726" s="209" t="s">
        <v>334</v>
      </c>
    </row>
    <row r="727" spans="1:11" x14ac:dyDescent="0.25">
      <c r="A727" s="69" t="s">
        <v>339</v>
      </c>
      <c r="B727" s="211">
        <v>2852.8875008156137</v>
      </c>
      <c r="C727" s="200">
        <v>6654.6743392662229</v>
      </c>
      <c r="D727" s="212">
        <v>9507.5618400818366</v>
      </c>
      <c r="E727" s="211">
        <v>452306979.0758965</v>
      </c>
      <c r="F727" s="200">
        <v>1055055850</v>
      </c>
      <c r="G727" s="212">
        <v>1507362829.0758965</v>
      </c>
    </row>
    <row r="728" spans="1:11" x14ac:dyDescent="0.25">
      <c r="A728" s="78" t="s">
        <v>344</v>
      </c>
      <c r="B728" s="216">
        <v>2833.096918344449</v>
      </c>
      <c r="C728" s="198">
        <v>3344.3647958797983</v>
      </c>
      <c r="D728" s="206">
        <v>6177.4617142242478</v>
      </c>
      <c r="E728" s="216">
        <v>449169309.40994376</v>
      </c>
      <c r="F728" s="198">
        <v>530227545.71279377</v>
      </c>
      <c r="G728" s="206">
        <v>979396855.12273765</v>
      </c>
    </row>
    <row r="729" spans="1:11" x14ac:dyDescent="0.25">
      <c r="A729" s="143" t="s">
        <v>22</v>
      </c>
      <c r="B729" s="216">
        <v>54.721105102048163</v>
      </c>
      <c r="C729" s="198">
        <v>0</v>
      </c>
      <c r="D729" s="206">
        <v>54.721105102048163</v>
      </c>
      <c r="E729" s="216">
        <v>8675679.5468892585</v>
      </c>
      <c r="F729" s="198">
        <v>0</v>
      </c>
      <c r="G729" s="206">
        <v>8675679.5468892585</v>
      </c>
    </row>
    <row r="730" spans="1:11" x14ac:dyDescent="0.25">
      <c r="A730" s="143" t="s">
        <v>119</v>
      </c>
      <c r="B730" s="216">
        <v>2597.615681127169</v>
      </c>
      <c r="C730" s="198">
        <v>0</v>
      </c>
      <c r="D730" s="206">
        <v>2597.615681127169</v>
      </c>
      <c r="E730" s="216">
        <v>411835272.57731277</v>
      </c>
      <c r="F730" s="198">
        <v>0</v>
      </c>
      <c r="G730" s="206">
        <v>411835272.57731277</v>
      </c>
    </row>
    <row r="731" spans="1:11" x14ac:dyDescent="0.25">
      <c r="A731" s="5" t="s">
        <v>162</v>
      </c>
      <c r="B731" s="216">
        <v>180.7601321152319</v>
      </c>
      <c r="C731" s="198">
        <v>3344.3647958797983</v>
      </c>
      <c r="D731" s="206">
        <v>3525.1249279950302</v>
      </c>
      <c r="E731" s="198">
        <v>28658357.285741668</v>
      </c>
      <c r="F731" s="198">
        <v>530227545.71279377</v>
      </c>
      <c r="G731" s="206">
        <v>558885902.99853551</v>
      </c>
    </row>
    <row r="732" spans="1:11" x14ac:dyDescent="0.25">
      <c r="A732" s="220" t="s">
        <v>163</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166</v>
      </c>
      <c r="B733" s="211">
        <v>6.5744893985959709E-5</v>
      </c>
      <c r="C733" s="200">
        <v>1.158951370963419E-4</v>
      </c>
      <c r="D733" s="212">
        <v>1.8164003108230161E-4</v>
      </c>
      <c r="E733" s="200">
        <v>10.42343042967976</v>
      </c>
      <c r="F733" s="200">
        <v>18.374429182590212</v>
      </c>
      <c r="G733" s="212">
        <v>28.797859612269974</v>
      </c>
    </row>
    <row r="734" spans="1:11" x14ac:dyDescent="0.25">
      <c r="A734" s="225" t="s">
        <v>167</v>
      </c>
      <c r="B734" s="216">
        <v>1.420024959228648E-4</v>
      </c>
      <c r="C734" s="198">
        <v>5.6058616594884675E-4</v>
      </c>
      <c r="D734" s="198">
        <v>7.025886618717116E-4</v>
      </c>
      <c r="E734" s="216">
        <v>22.513583144707216</v>
      </c>
      <c r="F734" s="198">
        <v>88.877333985154507</v>
      </c>
      <c r="G734" s="206">
        <v>111.39091712986175</v>
      </c>
    </row>
    <row r="735" spans="1:11" x14ac:dyDescent="0.25">
      <c r="A735" s="225" t="s">
        <v>168</v>
      </c>
      <c r="B735" s="216">
        <v>2.4516163497632627E-4</v>
      </c>
      <c r="C735" s="198">
        <v>2.546911741976399E-3</v>
      </c>
      <c r="D735" s="198">
        <v>2.7920733769527251E-3</v>
      </c>
      <c r="E735" s="216">
        <v>38.868801685922719</v>
      </c>
      <c r="F735" s="198">
        <v>403.79648887554532</v>
      </c>
      <c r="G735" s="206">
        <v>442.665290561468</v>
      </c>
    </row>
    <row r="736" spans="1:11" x14ac:dyDescent="0.25">
      <c r="A736" s="225" t="s">
        <v>169</v>
      </c>
      <c r="B736" s="216">
        <v>4.9184023934763367E-5</v>
      </c>
      <c r="C736" s="198">
        <v>2.5741977271527242E-5</v>
      </c>
      <c r="D736" s="198">
        <v>7.4926001206290609E-5</v>
      </c>
      <c r="E736" s="216">
        <v>7.7978109120564358</v>
      </c>
      <c r="F736" s="198">
        <v>4.0812250647094119</v>
      </c>
      <c r="G736" s="206">
        <v>11.879035976765849</v>
      </c>
    </row>
    <row r="737" spans="1:7" x14ac:dyDescent="0.25">
      <c r="A737" s="226" t="s">
        <v>170</v>
      </c>
      <c r="B737" s="216">
        <v>4.7902912020824628E-5</v>
      </c>
      <c r="C737" s="198">
        <v>2.5741977271527242E-5</v>
      </c>
      <c r="D737" s="198">
        <v>7.3644889292351877E-5</v>
      </c>
      <c r="E737" s="216">
        <v>7.5946988512106754</v>
      </c>
      <c r="F737" s="198">
        <v>4.0812250647094119</v>
      </c>
      <c r="G737" s="206">
        <v>11.675923915920087</v>
      </c>
    </row>
    <row r="738" spans="1:7" x14ac:dyDescent="0.25">
      <c r="A738" s="225" t="s">
        <v>171</v>
      </c>
      <c r="B738" s="216">
        <v>1.0935395062153229E-4</v>
      </c>
      <c r="C738" s="198">
        <v>1.7245291043286853E-6</v>
      </c>
      <c r="D738" s="198">
        <v>1.1107847972586097E-4</v>
      </c>
      <c r="E738" s="216">
        <v>17.337366104166193</v>
      </c>
      <c r="F738" s="198">
        <v>0.27341300674645241</v>
      </c>
      <c r="G738" s="206">
        <v>17.610779110912645</v>
      </c>
    </row>
    <row r="739" spans="1:7" x14ac:dyDescent="0.25">
      <c r="A739" s="143" t="s">
        <v>376</v>
      </c>
      <c r="B739" s="216">
        <v>1.5133840201411543E-6</v>
      </c>
      <c r="C739" s="198">
        <v>8.0663389600904022E-6</v>
      </c>
      <c r="D739" s="198">
        <v>9.5797229802315558E-6</v>
      </c>
      <c r="E739" s="216">
        <v>0.23993731057957421</v>
      </c>
      <c r="F739" s="198">
        <v>1.2788662035210423</v>
      </c>
      <c r="G739" s="206">
        <v>1.5188035141006162</v>
      </c>
    </row>
    <row r="740" spans="1:7" x14ac:dyDescent="0.25">
      <c r="A740" s="143" t="s">
        <v>377</v>
      </c>
      <c r="B740" s="216">
        <v>2.3630772321980281E-6</v>
      </c>
      <c r="C740" s="198">
        <v>7.7911234869082621E-6</v>
      </c>
      <c r="D740" s="198">
        <v>1.015420071910629E-5</v>
      </c>
      <c r="E740" s="216">
        <v>0.37465070876890544</v>
      </c>
      <c r="F740" s="198">
        <v>1.2352325589295998</v>
      </c>
      <c r="G740" s="206">
        <v>1.6098832676985051</v>
      </c>
    </row>
    <row r="741" spans="1:7" x14ac:dyDescent="0.25">
      <c r="A741" s="225" t="s">
        <v>74</v>
      </c>
      <c r="B741" s="216">
        <v>1.5102859889722868E-3</v>
      </c>
      <c r="C741" s="198">
        <v>6.0468940585980664E-7</v>
      </c>
      <c r="D741" s="198">
        <v>1.5108906783781466E-3</v>
      </c>
      <c r="E741" s="216">
        <v>239.4461376473528</v>
      </c>
      <c r="F741" s="198">
        <v>9.5869619242068008E-2</v>
      </c>
      <c r="G741" s="206">
        <v>239.54200726659485</v>
      </c>
    </row>
    <row r="742" spans="1:7" x14ac:dyDescent="0.25">
      <c r="A742" s="78" t="s">
        <v>75</v>
      </c>
      <c r="B742" s="216">
        <v>1.3608262787964915E-6</v>
      </c>
      <c r="C742" s="198">
        <v>1.1863400914203367E-6</v>
      </c>
      <c r="D742" s="198">
        <v>2.5471663702168283E-6</v>
      </c>
      <c r="E742" s="216">
        <v>0.21575026110688414</v>
      </c>
      <c r="F742" s="198">
        <v>0.18808659743980419</v>
      </c>
      <c r="G742" s="206">
        <v>0.40383685854668833</v>
      </c>
    </row>
    <row r="743" spans="1:7" x14ac:dyDescent="0.25">
      <c r="A743" s="143" t="s">
        <v>76</v>
      </c>
      <c r="B743" s="216">
        <v>-0.11544125602390094</v>
      </c>
      <c r="C743" s="198">
        <v>0.47549982200895441</v>
      </c>
      <c r="D743" s="198">
        <v>0.36005856598505348</v>
      </c>
      <c r="E743" s="216">
        <v>-18302.469255436827</v>
      </c>
      <c r="F743" s="198">
        <v>75387.440963763773</v>
      </c>
      <c r="G743" s="206">
        <v>57084.97170832695</v>
      </c>
    </row>
    <row r="744" spans="1:7" x14ac:dyDescent="0.25">
      <c r="A744" s="143" t="s">
        <v>164</v>
      </c>
      <c r="B744" s="216">
        <v>-0.11501320432500399</v>
      </c>
      <c r="C744" s="198">
        <v>0.47674194963749095</v>
      </c>
      <c r="D744" s="198">
        <v>0.36172874531248694</v>
      </c>
      <c r="E744" s="216">
        <v>-18234.604409465497</v>
      </c>
      <c r="F744" s="198">
        <v>75584.372316692839</v>
      </c>
      <c r="G744" s="206">
        <v>57349.767907227346</v>
      </c>
    </row>
    <row r="745" spans="1:7" x14ac:dyDescent="0.25">
      <c r="A745" s="143" t="s">
        <v>165</v>
      </c>
      <c r="B745" s="227">
        <v>-6.9344005691954314E-2</v>
      </c>
      <c r="C745" s="214">
        <v>0.47707447044389312</v>
      </c>
      <c r="D745" s="215">
        <v>0.4077304647519388</v>
      </c>
      <c r="E745" s="227">
        <v>-10994.046460851589</v>
      </c>
      <c r="F745" s="214">
        <v>75637.091353591648</v>
      </c>
      <c r="G745" s="215">
        <v>64643.044892740065</v>
      </c>
    </row>
    <row r="746" spans="1:7" x14ac:dyDescent="0.25">
      <c r="A746" s="228" t="s">
        <v>174</v>
      </c>
      <c r="B746" s="216">
        <v>1.1503990438414238E-5</v>
      </c>
      <c r="C746" s="198">
        <v>3.2520507970899136E-5</v>
      </c>
      <c r="D746" s="206">
        <v>4.4024498409313371E-5</v>
      </c>
      <c r="E746" s="216">
        <v>1.8238837532253052</v>
      </c>
      <c r="F746" s="198">
        <v>5.1559175446370613</v>
      </c>
      <c r="G746" s="206">
        <v>6.979801297862366</v>
      </c>
    </row>
    <row r="747" spans="1:7" x14ac:dyDescent="0.25">
      <c r="A747" s="225" t="s">
        <v>175</v>
      </c>
      <c r="B747" s="216">
        <v>1.1374973050938574E-5</v>
      </c>
      <c r="C747" s="198">
        <v>1.2952321931473368E-4</v>
      </c>
      <c r="D747" s="206">
        <v>1.4089819236567225E-4</v>
      </c>
      <c r="E747" s="216">
        <v>1.8034288755756611</v>
      </c>
      <c r="F747" s="198">
        <v>20.535074036982991</v>
      </c>
      <c r="G747" s="206">
        <v>22.338502912558653</v>
      </c>
    </row>
    <row r="748" spans="1:7" x14ac:dyDescent="0.25">
      <c r="A748" s="225" t="s">
        <v>176</v>
      </c>
      <c r="B748" s="216">
        <v>2.1227410598688173E-5</v>
      </c>
      <c r="C748" s="198">
        <v>2.6857188523787329E-4</v>
      </c>
      <c r="D748" s="206">
        <v>2.8979929583656145E-4</v>
      </c>
      <c r="E748" s="216">
        <v>3.3654695317468328</v>
      </c>
      <c r="F748" s="198">
        <v>42.580346418122595</v>
      </c>
      <c r="G748" s="206">
        <v>45.94581594986942</v>
      </c>
    </row>
    <row r="749" spans="1:7" x14ac:dyDescent="0.25">
      <c r="A749" s="225" t="s">
        <v>177</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178</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179</v>
      </c>
      <c r="B751" s="216">
        <v>1.7988341154526552E-5</v>
      </c>
      <c r="C751" s="198">
        <v>1.6746731297354509E-7</v>
      </c>
      <c r="D751" s="206">
        <v>1.8155808467500098E-5</v>
      </c>
      <c r="E751" s="216">
        <v>2.8519358873648017</v>
      </c>
      <c r="F751" s="198">
        <v>2.6550866237580913E-2</v>
      </c>
      <c r="G751" s="206">
        <v>2.8784867536023828</v>
      </c>
    </row>
    <row r="752" spans="1:7" x14ac:dyDescent="0.25">
      <c r="A752" s="229" t="s">
        <v>180</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181</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388</v>
      </c>
      <c r="E755" s="5"/>
      <c r="F755" s="5"/>
      <c r="G755" s="5"/>
    </row>
    <row r="756" spans="1:11" x14ac:dyDescent="0.25">
      <c r="A756" s="69"/>
      <c r="B756" s="202" t="s">
        <v>379</v>
      </c>
      <c r="C756" s="203"/>
      <c r="D756" s="204"/>
      <c r="E756" s="202" t="s">
        <v>380</v>
      </c>
      <c r="F756" s="203"/>
      <c r="G756" s="204"/>
    </row>
    <row r="757" spans="1:11" x14ac:dyDescent="0.25">
      <c r="A757" s="78"/>
      <c r="B757" s="207" t="s">
        <v>332</v>
      </c>
      <c r="C757" s="208" t="s">
        <v>333</v>
      </c>
      <c r="D757" s="209" t="s">
        <v>334</v>
      </c>
      <c r="E757" s="207" t="s">
        <v>332</v>
      </c>
      <c r="F757" s="208" t="s">
        <v>333</v>
      </c>
      <c r="G757" s="209" t="s">
        <v>334</v>
      </c>
    </row>
    <row r="758" spans="1:11" x14ac:dyDescent="0.25">
      <c r="A758" s="69" t="s">
        <v>339</v>
      </c>
      <c r="B758" s="211">
        <v>768.60488952083108</v>
      </c>
      <c r="C758" s="200">
        <v>4576.8394427435769</v>
      </c>
      <c r="D758" s="212">
        <v>5345.4443322644083</v>
      </c>
      <c r="E758" s="211">
        <v>177179272.98350924</v>
      </c>
      <c r="F758" s="200">
        <v>1055055850</v>
      </c>
      <c r="G758" s="212">
        <v>1232235122.9835093</v>
      </c>
    </row>
    <row r="759" spans="1:11" x14ac:dyDescent="0.25">
      <c r="A759" s="78" t="s">
        <v>344</v>
      </c>
      <c r="B759" s="216">
        <v>745.62275859683757</v>
      </c>
      <c r="C759" s="198">
        <v>4576.8394427435769</v>
      </c>
      <c r="D759" s="206">
        <v>5322.4622013404141</v>
      </c>
      <c r="E759" s="216">
        <v>171881417.99423957</v>
      </c>
      <c r="F759" s="198">
        <v>1055055850</v>
      </c>
      <c r="G759" s="206">
        <v>1226937267.9942393</v>
      </c>
    </row>
    <row r="760" spans="1:11" x14ac:dyDescent="0.25">
      <c r="A760" s="143" t="s">
        <v>22</v>
      </c>
      <c r="B760" s="216">
        <v>63.313844795611402</v>
      </c>
      <c r="C760" s="198">
        <v>0</v>
      </c>
      <c r="D760" s="206">
        <v>63.313844795611402</v>
      </c>
      <c r="E760" s="216">
        <v>14595146.535784738</v>
      </c>
      <c r="F760" s="198">
        <v>0</v>
      </c>
      <c r="G760" s="206">
        <v>14595146.535784738</v>
      </c>
    </row>
    <row r="761" spans="1:11" x14ac:dyDescent="0.25">
      <c r="A761" s="143" t="s">
        <v>119</v>
      </c>
      <c r="B761" s="216">
        <v>479.69354370570295</v>
      </c>
      <c r="C761" s="198">
        <v>0</v>
      </c>
      <c r="D761" s="206">
        <v>479.69354370570295</v>
      </c>
      <c r="E761" s="216">
        <v>110579251.43001081</v>
      </c>
      <c r="F761" s="198">
        <v>0</v>
      </c>
      <c r="G761" s="206">
        <v>110579251.43001081</v>
      </c>
    </row>
    <row r="762" spans="1:11" x14ac:dyDescent="0.25">
      <c r="A762" s="5" t="s">
        <v>162</v>
      </c>
      <c r="B762" s="216">
        <v>202.6153700955233</v>
      </c>
      <c r="C762" s="198">
        <v>4576.8394427435769</v>
      </c>
      <c r="D762" s="206">
        <v>4779.4548128390998</v>
      </c>
      <c r="E762" s="198">
        <v>46707020.028444044</v>
      </c>
      <c r="F762" s="198">
        <v>1055055850</v>
      </c>
      <c r="G762" s="206">
        <v>1101762870.0284441</v>
      </c>
    </row>
    <row r="763" spans="1:11" x14ac:dyDescent="0.25">
      <c r="A763" s="220" t="s">
        <v>163</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166</v>
      </c>
      <c r="B764" s="211">
        <v>3.0792131924464699E-5</v>
      </c>
      <c r="C764" s="200">
        <v>4.6504349233865345E-5</v>
      </c>
      <c r="D764" s="212">
        <v>7.7296481158330044E-5</v>
      </c>
      <c r="E764" s="200">
        <v>7.0982212348274381</v>
      </c>
      <c r="F764" s="200">
        <v>10.720211255700271</v>
      </c>
      <c r="G764" s="212">
        <v>17.818432490527709</v>
      </c>
    </row>
    <row r="765" spans="1:11" x14ac:dyDescent="0.25">
      <c r="A765" s="225" t="s">
        <v>167</v>
      </c>
      <c r="B765" s="216">
        <v>5.5695221827524971E-5</v>
      </c>
      <c r="C765" s="198">
        <v>2.7951707191348191E-4</v>
      </c>
      <c r="D765" s="198">
        <v>3.3521229374100688E-4</v>
      </c>
      <c r="E765" s="216">
        <v>12.838896872238413</v>
      </c>
      <c r="F765" s="198">
        <v>64.434447742044654</v>
      </c>
      <c r="G765" s="206">
        <v>77.273344614283062</v>
      </c>
    </row>
    <row r="766" spans="1:11" x14ac:dyDescent="0.25">
      <c r="A766" s="225" t="s">
        <v>168</v>
      </c>
      <c r="B766" s="216">
        <v>1.2995681654336632E-4</v>
      </c>
      <c r="C766" s="198">
        <v>1.6598846010562709E-3</v>
      </c>
      <c r="D766" s="198">
        <v>1.7898414175996371E-3</v>
      </c>
      <c r="E766" s="216">
        <v>29.957725469011447</v>
      </c>
      <c r="F766" s="198">
        <v>382.63762156785191</v>
      </c>
      <c r="G766" s="206">
        <v>412.59534703686325</v>
      </c>
    </row>
    <row r="767" spans="1:11" x14ac:dyDescent="0.25">
      <c r="A767" s="225" t="s">
        <v>169</v>
      </c>
      <c r="B767" s="216">
        <v>8.0612631952807938E-6</v>
      </c>
      <c r="C767" s="198">
        <v>2.0879239884441349E-5</v>
      </c>
      <c r="D767" s="198">
        <v>2.8940503079722145E-5</v>
      </c>
      <c r="E767" s="216">
        <v>1.8582873616104696</v>
      </c>
      <c r="F767" s="198">
        <v>4.8130952503826681</v>
      </c>
      <c r="G767" s="206">
        <v>6.6713826119931383</v>
      </c>
    </row>
    <row r="768" spans="1:11" x14ac:dyDescent="0.25">
      <c r="A768" s="226" t="s">
        <v>170</v>
      </c>
      <c r="B768" s="216">
        <v>6.6700565681653034E-6</v>
      </c>
      <c r="C768" s="198">
        <v>2.0879239884441349E-5</v>
      </c>
      <c r="D768" s="198">
        <v>2.7549296452606654E-5</v>
      </c>
      <c r="E768" s="216">
        <v>1.5375855522376032</v>
      </c>
      <c r="F768" s="198">
        <v>4.8130952503826681</v>
      </c>
      <c r="G768" s="206">
        <v>6.3506808026202721</v>
      </c>
    </row>
    <row r="769" spans="1:7" x14ac:dyDescent="0.25">
      <c r="A769" s="225" t="s">
        <v>171</v>
      </c>
      <c r="B769" s="216">
        <v>7.1252590064264473E-5</v>
      </c>
      <c r="C769" s="198">
        <v>2.3254149593616322E-6</v>
      </c>
      <c r="D769" s="198">
        <v>7.3578005023626107E-5</v>
      </c>
      <c r="E769" s="216">
        <v>16.425190989415686</v>
      </c>
      <c r="F769" s="198">
        <v>0.53605609006928401</v>
      </c>
      <c r="G769" s="206">
        <v>16.96124707948497</v>
      </c>
    </row>
    <row r="770" spans="1:7" x14ac:dyDescent="0.25">
      <c r="A770" s="143" t="s">
        <v>376</v>
      </c>
      <c r="B770" s="216">
        <v>1.0658615674740861E-6</v>
      </c>
      <c r="C770" s="198">
        <v>1.156354145312888E-5</v>
      </c>
      <c r="D770" s="198">
        <v>1.2629403020602966E-5</v>
      </c>
      <c r="E770" s="216">
        <v>0.24570306564645381</v>
      </c>
      <c r="F770" s="198">
        <v>2.6656347047926485</v>
      </c>
      <c r="G770" s="206">
        <v>2.9113377704391028</v>
      </c>
    </row>
    <row r="771" spans="1:7" x14ac:dyDescent="0.25">
      <c r="A771" s="143" t="s">
        <v>377</v>
      </c>
      <c r="B771" s="216">
        <v>2.1995926490966143E-6</v>
      </c>
      <c r="C771" s="198">
        <v>1.1149901468719613E-5</v>
      </c>
      <c r="D771" s="198">
        <v>1.3349494117816227E-5</v>
      </c>
      <c r="E771" s="216">
        <v>0.50705145353651415</v>
      </c>
      <c r="F771" s="198">
        <v>2.5702821605742088</v>
      </c>
      <c r="G771" s="206">
        <v>3.077333614110723</v>
      </c>
    </row>
    <row r="772" spans="1:7" x14ac:dyDescent="0.25">
      <c r="A772" s="225" t="s">
        <v>74</v>
      </c>
      <c r="B772" s="216">
        <v>7.2334509143708123E-4</v>
      </c>
      <c r="C772" s="198">
        <v>2.0367548100648515E-7</v>
      </c>
      <c r="D772" s="198">
        <v>7.235487669180877E-4</v>
      </c>
      <c r="E772" s="216">
        <v>166.74595642620952</v>
      </c>
      <c r="F772" s="198">
        <v>4.6951397449205963E-2</v>
      </c>
      <c r="G772" s="206">
        <v>166.79290782365871</v>
      </c>
    </row>
    <row r="773" spans="1:7" x14ac:dyDescent="0.25">
      <c r="A773" s="78" t="s">
        <v>75</v>
      </c>
      <c r="B773" s="216">
        <v>9.136488317072664E-7</v>
      </c>
      <c r="C773" s="198">
        <v>3.9959090801953724E-7</v>
      </c>
      <c r="D773" s="198">
        <v>1.3132397397268036E-6</v>
      </c>
      <c r="E773" s="216">
        <v>0.21061489195709662</v>
      </c>
      <c r="F773" s="198">
        <v>9.211394246770932E-2</v>
      </c>
      <c r="G773" s="206">
        <v>0.30272883442480603</v>
      </c>
    </row>
    <row r="774" spans="1:7" x14ac:dyDescent="0.25">
      <c r="A774" s="143" t="s">
        <v>76</v>
      </c>
      <c r="B774" s="216">
        <v>4.8751852532248521E-2</v>
      </c>
      <c r="C774" s="198">
        <v>0.33272473773280881</v>
      </c>
      <c r="D774" s="198">
        <v>0.38147659026505731</v>
      </c>
      <c r="E774" s="216">
        <v>11238.307101647628</v>
      </c>
      <c r="F774" s="198">
        <v>76699.911669674722</v>
      </c>
      <c r="G774" s="206">
        <v>87938.218771322354</v>
      </c>
    </row>
    <row r="775" spans="1:7" x14ac:dyDescent="0.25">
      <c r="A775" s="143" t="s">
        <v>164</v>
      </c>
      <c r="B775" s="216">
        <v>4.8935342406284922E-2</v>
      </c>
      <c r="C775" s="198">
        <v>0.33330891740092794</v>
      </c>
      <c r="D775" s="198">
        <v>0.38224425980721288</v>
      </c>
      <c r="E775" s="216">
        <v>11280.6053005335</v>
      </c>
      <c r="F775" s="198">
        <v>76834.577126921067</v>
      </c>
      <c r="G775" s="206">
        <v>88115.182427454565</v>
      </c>
    </row>
    <row r="776" spans="1:7" x14ac:dyDescent="0.25">
      <c r="A776" s="143" t="s">
        <v>165</v>
      </c>
      <c r="B776" s="227">
        <v>7.0877812089799791E-2</v>
      </c>
      <c r="C776" s="214">
        <v>0.33342091925598333</v>
      </c>
      <c r="D776" s="215">
        <v>0.40429873134578309</v>
      </c>
      <c r="E776" s="227">
        <v>16338.796939688416</v>
      </c>
      <c r="F776" s="214">
        <v>76860.395863598489</v>
      </c>
      <c r="G776" s="215">
        <v>93199.192803286904</v>
      </c>
    </row>
    <row r="777" spans="1:7" x14ac:dyDescent="0.25">
      <c r="A777" s="228" t="s">
        <v>174</v>
      </c>
      <c r="B777" s="216">
        <v>1.0799210925526475E-5</v>
      </c>
      <c r="C777" s="198">
        <v>9.2892250944658856E-6</v>
      </c>
      <c r="D777" s="206">
        <v>2.008843601999236E-5</v>
      </c>
      <c r="E777" s="216">
        <v>2.4894407603537538</v>
      </c>
      <c r="F777" s="198">
        <v>2.1413578956591182</v>
      </c>
      <c r="G777" s="206">
        <v>4.6307986560128711</v>
      </c>
    </row>
    <row r="778" spans="1:7" x14ac:dyDescent="0.25">
      <c r="A778" s="225" t="s">
        <v>175</v>
      </c>
      <c r="B778" s="216">
        <v>8.2480428426284415E-6</v>
      </c>
      <c r="C778" s="198">
        <v>4.1800829828702403E-5</v>
      </c>
      <c r="D778" s="206">
        <v>5.0048872671330848E-5</v>
      </c>
      <c r="E778" s="216">
        <v>1.9013439210682215</v>
      </c>
      <c r="F778" s="198">
        <v>9.6359530626641305</v>
      </c>
      <c r="G778" s="206">
        <v>11.537296983732354</v>
      </c>
    </row>
    <row r="779" spans="1:7" x14ac:dyDescent="0.25">
      <c r="A779" s="225" t="s">
        <v>176</v>
      </c>
      <c r="B779" s="216">
        <v>1.6921157044163992E-5</v>
      </c>
      <c r="C779" s="198">
        <v>1.103787149652772E-4</v>
      </c>
      <c r="D779" s="206">
        <v>1.2729987200944121E-4</v>
      </c>
      <c r="E779" s="216">
        <v>3.9006755538516606</v>
      </c>
      <c r="F779" s="198">
        <v>25.444569423171444</v>
      </c>
      <c r="G779" s="206">
        <v>29.345244977023107</v>
      </c>
    </row>
    <row r="780" spans="1:7" x14ac:dyDescent="0.25">
      <c r="A780" s="225" t="s">
        <v>177</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178</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179</v>
      </c>
      <c r="B782" s="216">
        <v>2.2300331720957445E-5</v>
      </c>
      <c r="C782" s="198">
        <v>1.1075910484372567E-7</v>
      </c>
      <c r="D782" s="206">
        <v>2.2411090825801171E-5</v>
      </c>
      <c r="E782" s="216">
        <v>5.1406862166510363</v>
      </c>
      <c r="F782" s="198">
        <v>2.5532257132464837E-2</v>
      </c>
      <c r="G782" s="206">
        <v>5.166218473783502</v>
      </c>
    </row>
    <row r="783" spans="1:7" x14ac:dyDescent="0.25">
      <c r="A783" s="229" t="s">
        <v>180</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181</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879</v>
      </c>
      <c r="E786" s="5"/>
      <c r="F786" s="5"/>
      <c r="G786" s="5"/>
    </row>
    <row r="787" spans="1:11" x14ac:dyDescent="0.25">
      <c r="A787" s="69"/>
      <c r="B787" s="202" t="s">
        <v>379</v>
      </c>
      <c r="C787" s="203"/>
      <c r="D787" s="204"/>
      <c r="E787" s="202" t="s">
        <v>380</v>
      </c>
      <c r="F787" s="203"/>
      <c r="G787" s="204"/>
    </row>
    <row r="788" spans="1:11" x14ac:dyDescent="0.25">
      <c r="A788" s="78"/>
      <c r="B788" s="207" t="s">
        <v>332</v>
      </c>
      <c r="C788" s="208" t="s">
        <v>333</v>
      </c>
      <c r="D788" s="209" t="s">
        <v>334</v>
      </c>
      <c r="E788" s="207" t="s">
        <v>332</v>
      </c>
      <c r="F788" s="208" t="s">
        <v>333</v>
      </c>
      <c r="G788" s="209" t="s">
        <v>334</v>
      </c>
    </row>
    <row r="789" spans="1:11" x14ac:dyDescent="0.25">
      <c r="A789" s="69" t="s">
        <v>339</v>
      </c>
      <c r="B789" s="211">
        <v>3158.3912710404347</v>
      </c>
      <c r="C789" s="200">
        <v>4563.1089244153445</v>
      </c>
      <c r="D789" s="212">
        <v>7721.5001954557792</v>
      </c>
      <c r="E789" s="211">
        <v>730265098.26896131</v>
      </c>
      <c r="F789" s="200">
        <v>1055055850</v>
      </c>
      <c r="G789" s="212">
        <v>1785320948.2689612</v>
      </c>
    </row>
    <row r="790" spans="1:11" x14ac:dyDescent="0.25">
      <c r="A790" s="78" t="s">
        <v>344</v>
      </c>
      <c r="B790" s="216">
        <v>3154.2597734851206</v>
      </c>
      <c r="C790" s="198">
        <v>0</v>
      </c>
      <c r="D790" s="206">
        <v>3154.2597734851206</v>
      </c>
      <c r="E790" s="216">
        <v>729309837.12196755</v>
      </c>
      <c r="F790" s="198">
        <v>0</v>
      </c>
      <c r="G790" s="206">
        <v>729309837.12196755</v>
      </c>
    </row>
    <row r="791" spans="1:11" x14ac:dyDescent="0.25">
      <c r="A791" s="143" t="s">
        <v>22</v>
      </c>
      <c r="B791" s="216">
        <v>11.657218968165843</v>
      </c>
      <c r="C791" s="198">
        <v>0</v>
      </c>
      <c r="D791" s="206">
        <v>11.657218968165843</v>
      </c>
      <c r="E791" s="216">
        <v>2695315.2490590974</v>
      </c>
      <c r="F791" s="198">
        <v>0</v>
      </c>
      <c r="G791" s="206">
        <v>2695315.2490590974</v>
      </c>
    </row>
    <row r="792" spans="1:11" x14ac:dyDescent="0.25">
      <c r="A792" s="143" t="s">
        <v>119</v>
      </c>
      <c r="B792" s="216">
        <v>3097.5187584675459</v>
      </c>
      <c r="C792" s="198">
        <v>0</v>
      </c>
      <c r="D792" s="206">
        <v>3097.5187584675459</v>
      </c>
      <c r="E792" s="216">
        <v>716190505.36354351</v>
      </c>
      <c r="F792" s="198">
        <v>0</v>
      </c>
      <c r="G792" s="206">
        <v>716190505.36354351</v>
      </c>
    </row>
    <row r="793" spans="1:11" x14ac:dyDescent="0.25">
      <c r="A793" s="5" t="s">
        <v>162</v>
      </c>
      <c r="B793" s="216">
        <v>45.08379604940783</v>
      </c>
      <c r="C793" s="198">
        <v>0</v>
      </c>
      <c r="D793" s="206">
        <v>45.08379604940783</v>
      </c>
      <c r="E793" s="198">
        <v>10424016.509364627</v>
      </c>
      <c r="F793" s="198">
        <v>0</v>
      </c>
      <c r="G793" s="206">
        <v>10424016.509364627</v>
      </c>
    </row>
    <row r="794" spans="1:11" x14ac:dyDescent="0.25">
      <c r="A794" s="220" t="s">
        <v>163</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166</v>
      </c>
      <c r="B795" s="211">
        <v>5.9610718654405632E-5</v>
      </c>
      <c r="C795" s="200">
        <v>4.6504349233865345E-5</v>
      </c>
      <c r="D795" s="212">
        <v>1.0611506788827098E-4</v>
      </c>
      <c r="E795" s="200">
        <v>13.782848159184146</v>
      </c>
      <c r="F795" s="200">
        <v>10.752468661685331</v>
      </c>
      <c r="G795" s="212">
        <v>24.535316820869479</v>
      </c>
    </row>
    <row r="796" spans="1:11" x14ac:dyDescent="0.25">
      <c r="A796" s="225" t="s">
        <v>167</v>
      </c>
      <c r="B796" s="216">
        <v>1.3964449747525058E-4</v>
      </c>
      <c r="C796" s="198">
        <v>2.7536668140013915E-4</v>
      </c>
      <c r="D796" s="198">
        <v>4.1501117887538972E-4</v>
      </c>
      <c r="E796" s="216">
        <v>32.287799047104834</v>
      </c>
      <c r="F796" s="198">
        <v>63.668703271975311</v>
      </c>
      <c r="G796" s="206">
        <v>95.956502319080144</v>
      </c>
    </row>
    <row r="797" spans="1:11" x14ac:dyDescent="0.25">
      <c r="A797" s="225" t="s">
        <v>168</v>
      </c>
      <c r="B797" s="216">
        <v>2.0704411544487933E-4</v>
      </c>
      <c r="C797" s="198">
        <v>1.5219613594761486E-3</v>
      </c>
      <c r="D797" s="198">
        <v>1.7290054749210279E-3</v>
      </c>
      <c r="E797" s="216">
        <v>47.871551792111475</v>
      </c>
      <c r="F797" s="198">
        <v>351.89916839318124</v>
      </c>
      <c r="G797" s="206">
        <v>399.7707201852927</v>
      </c>
    </row>
    <row r="798" spans="1:11" x14ac:dyDescent="0.25">
      <c r="A798" s="225" t="s">
        <v>169</v>
      </c>
      <c r="B798" s="216">
        <v>5.9678145061680367E-5</v>
      </c>
      <c r="C798" s="198">
        <v>1.5999985078858399E-6</v>
      </c>
      <c r="D798" s="198">
        <v>6.1278143569566207E-5</v>
      </c>
      <c r="E798" s="216">
        <v>13.798438105998493</v>
      </c>
      <c r="F798" s="198">
        <v>0.36994246985951912</v>
      </c>
      <c r="G798" s="206">
        <v>14.168380575858011</v>
      </c>
    </row>
    <row r="799" spans="1:11" x14ac:dyDescent="0.25">
      <c r="A799" s="226" t="s">
        <v>170</v>
      </c>
      <c r="B799" s="216">
        <v>5.931349371058143E-5</v>
      </c>
      <c r="C799" s="198">
        <v>1.5999985078858399E-6</v>
      </c>
      <c r="D799" s="198">
        <v>6.091349221846727E-5</v>
      </c>
      <c r="E799" s="216">
        <v>13.714125513956512</v>
      </c>
      <c r="F799" s="198">
        <v>0.36994246985951912</v>
      </c>
      <c r="G799" s="206">
        <v>14.084067983816032</v>
      </c>
    </row>
    <row r="800" spans="1:11" x14ac:dyDescent="0.25">
      <c r="A800" s="225" t="s">
        <v>171</v>
      </c>
      <c r="B800" s="216">
        <v>7.8969720115376775E-5</v>
      </c>
      <c r="C800" s="198">
        <v>0</v>
      </c>
      <c r="D800" s="198">
        <v>7.8969720115376775E-5</v>
      </c>
      <c r="E800" s="216">
        <v>18.258925342499055</v>
      </c>
      <c r="F800" s="198">
        <v>0</v>
      </c>
      <c r="G800" s="206">
        <v>18.258925342499055</v>
      </c>
    </row>
    <row r="801" spans="1:7" x14ac:dyDescent="0.25">
      <c r="A801" s="143" t="s">
        <v>376</v>
      </c>
      <c r="B801" s="216">
        <v>1.012533743631067E-6</v>
      </c>
      <c r="C801" s="198">
        <v>5.0294775552932888E-7</v>
      </c>
      <c r="D801" s="198">
        <v>1.5154814991603959E-6</v>
      </c>
      <c r="E801" s="216">
        <v>0.2341122395357311</v>
      </c>
      <c r="F801" s="198">
        <v>0.11628869275426668</v>
      </c>
      <c r="G801" s="206">
        <v>0.35040093228999775</v>
      </c>
    </row>
    <row r="802" spans="1:7" x14ac:dyDescent="0.25">
      <c r="A802" s="143" t="s">
        <v>377</v>
      </c>
      <c r="B802" s="216">
        <v>1.0418383120587178E-6</v>
      </c>
      <c r="C802" s="198">
        <v>4.8274680188661786E-7</v>
      </c>
      <c r="D802" s="198">
        <v>1.5245851139453356E-6</v>
      </c>
      <c r="E802" s="216">
        <v>0.24088787361842609</v>
      </c>
      <c r="F802" s="198">
        <v>0.11161794422089655</v>
      </c>
      <c r="G802" s="206">
        <v>0.35250581783932267</v>
      </c>
    </row>
    <row r="803" spans="1:7" x14ac:dyDescent="0.25">
      <c r="A803" s="225" t="s">
        <v>74</v>
      </c>
      <c r="B803" s="216">
        <v>1.3532652902963154E-3</v>
      </c>
      <c r="C803" s="198">
        <v>2.0367548100648515E-7</v>
      </c>
      <c r="D803" s="198">
        <v>1.3534689657773219E-3</v>
      </c>
      <c r="E803" s="216">
        <v>312.89423171330742</v>
      </c>
      <c r="F803" s="198">
        <v>4.7092675475632888E-2</v>
      </c>
      <c r="G803" s="206">
        <v>312.94132438878307</v>
      </c>
    </row>
    <row r="804" spans="1:7" x14ac:dyDescent="0.25">
      <c r="A804" s="78" t="s">
        <v>75</v>
      </c>
      <c r="B804" s="216">
        <v>9.555572469293793E-7</v>
      </c>
      <c r="C804" s="198">
        <v>3.9959090801953724E-7</v>
      </c>
      <c r="D804" s="198">
        <v>1.3551481549489165E-6</v>
      </c>
      <c r="E804" s="216">
        <v>0.22093846105413953</v>
      </c>
      <c r="F804" s="198">
        <v>9.2391115815154828E-2</v>
      </c>
      <c r="G804" s="206">
        <v>0.3133295768692943</v>
      </c>
    </row>
    <row r="805" spans="1:7" x14ac:dyDescent="0.25">
      <c r="A805" s="143" t="s">
        <v>76</v>
      </c>
      <c r="B805" s="216">
        <v>-0.20541835870795544</v>
      </c>
      <c r="C805" s="198">
        <v>0.32077088165261874</v>
      </c>
      <c r="D805" s="198">
        <v>0.1153525229446633</v>
      </c>
      <c r="E805" s="216">
        <v>-47495.653652404406</v>
      </c>
      <c r="F805" s="198">
        <v>74166.801801825291</v>
      </c>
      <c r="G805" s="206">
        <v>26671.148149420882</v>
      </c>
    </row>
    <row r="806" spans="1:7" x14ac:dyDescent="0.25">
      <c r="A806" s="143" t="s">
        <v>164</v>
      </c>
      <c r="B806" s="216">
        <v>-0.20501313061497384</v>
      </c>
      <c r="C806" s="198">
        <v>0.3213485392785026</v>
      </c>
      <c r="D806" s="198">
        <v>0.11633540866352876</v>
      </c>
      <c r="E806" s="216">
        <v>-47401.959139043793</v>
      </c>
      <c r="F806" s="198">
        <v>74300.364481914934</v>
      </c>
      <c r="G806" s="206">
        <v>26898.405342871141</v>
      </c>
    </row>
    <row r="807" spans="1:7" x14ac:dyDescent="0.25">
      <c r="A807" s="143" t="s">
        <v>165</v>
      </c>
      <c r="B807" s="227">
        <v>-0.16416194923564809</v>
      </c>
      <c r="C807" s="214">
        <v>0.32146054113355799</v>
      </c>
      <c r="D807" s="215">
        <v>0.15729859189790987</v>
      </c>
      <c r="E807" s="227">
        <v>-37956.583495465224</v>
      </c>
      <c r="F807" s="214">
        <v>74326.260907870223</v>
      </c>
      <c r="G807" s="215">
        <v>36369.677412404999</v>
      </c>
    </row>
    <row r="808" spans="1:7" x14ac:dyDescent="0.25">
      <c r="A808" s="228" t="s">
        <v>174</v>
      </c>
      <c r="B808" s="216">
        <v>4.9801415486264591E-6</v>
      </c>
      <c r="C808" s="198">
        <v>9.2892250944658856E-6</v>
      </c>
      <c r="D808" s="206">
        <v>1.4269366643092345E-5</v>
      </c>
      <c r="E808" s="216">
        <v>1.1514797393050669</v>
      </c>
      <c r="F808" s="198">
        <v>2.1478012995577918</v>
      </c>
      <c r="G808" s="206">
        <v>3.2992810388628584</v>
      </c>
    </row>
    <row r="809" spans="1:7" x14ac:dyDescent="0.25">
      <c r="A809" s="225" t="s">
        <v>175</v>
      </c>
      <c r="B809" s="216">
        <v>7.3719783598592724E-6</v>
      </c>
      <c r="C809" s="198">
        <v>3.7650439315359651E-5</v>
      </c>
      <c r="D809" s="206">
        <v>4.5022417675218925E-5</v>
      </c>
      <c r="E809" s="216">
        <v>1.7045065159472339</v>
      </c>
      <c r="F809" s="198">
        <v>8.7053184380931263</v>
      </c>
      <c r="G809" s="206">
        <v>10.409824954040362</v>
      </c>
    </row>
    <row r="810" spans="1:7" x14ac:dyDescent="0.25">
      <c r="A810" s="225" t="s">
        <v>176</v>
      </c>
      <c r="B810" s="216">
        <v>1.2217055793956779E-5</v>
      </c>
      <c r="C810" s="198">
        <v>1.0119069487026908E-4</v>
      </c>
      <c r="D810" s="206">
        <v>1.1340775066422587E-4</v>
      </c>
      <c r="E810" s="216">
        <v>2.8247575060553705</v>
      </c>
      <c r="F810" s="198">
        <v>23.396731561064236</v>
      </c>
      <c r="G810" s="206">
        <v>26.221489067119609</v>
      </c>
    </row>
    <row r="811" spans="1:7" x14ac:dyDescent="0.25">
      <c r="A811" s="225" t="s">
        <v>177</v>
      </c>
      <c r="B811" s="216">
        <v>5.7554065226714495E-6</v>
      </c>
      <c r="C811" s="198">
        <v>4.7738279134689707E-8</v>
      </c>
      <c r="D811" s="206">
        <v>5.8031448018061388E-6</v>
      </c>
      <c r="E811" s="216">
        <v>1.3307320560292544</v>
      </c>
      <c r="F811" s="198">
        <v>1.1037770849715273E-2</v>
      </c>
      <c r="G811" s="206">
        <v>1.3417698268789693</v>
      </c>
    </row>
    <row r="812" spans="1:7" x14ac:dyDescent="0.25">
      <c r="A812" s="226" t="s">
        <v>178</v>
      </c>
      <c r="B812" s="216">
        <v>5.7330612975162478E-6</v>
      </c>
      <c r="C812" s="198">
        <v>4.7738279134689707E-8</v>
      </c>
      <c r="D812" s="206">
        <v>5.780799576650938E-6</v>
      </c>
      <c r="E812" s="216">
        <v>1.3255655213464155</v>
      </c>
      <c r="F812" s="198">
        <v>1.1037770849715273E-2</v>
      </c>
      <c r="G812" s="206">
        <v>1.3366032921961308</v>
      </c>
    </row>
    <row r="813" spans="1:7" x14ac:dyDescent="0.25">
      <c r="A813" s="225" t="s">
        <v>179</v>
      </c>
      <c r="B813" s="216">
        <v>2.3339379430857179E-6</v>
      </c>
      <c r="C813" s="198">
        <v>0</v>
      </c>
      <c r="D813" s="206">
        <v>2.3339379430857179E-6</v>
      </c>
      <c r="E813" s="216">
        <v>0.53963973273003929</v>
      </c>
      <c r="F813" s="198">
        <v>0</v>
      </c>
      <c r="G813" s="206">
        <v>0.53963973273003929</v>
      </c>
    </row>
    <row r="814" spans="1:7" x14ac:dyDescent="0.25">
      <c r="A814" s="229" t="s">
        <v>180</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181</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880</v>
      </c>
      <c r="E817" s="5"/>
      <c r="F817" s="5"/>
      <c r="G817" s="5"/>
    </row>
    <row r="818" spans="1:11" x14ac:dyDescent="0.25">
      <c r="A818" s="69"/>
      <c r="B818" s="202" t="s">
        <v>379</v>
      </c>
      <c r="C818" s="203"/>
      <c r="D818" s="204"/>
      <c r="E818" s="202" t="s">
        <v>380</v>
      </c>
      <c r="F818" s="203"/>
      <c r="G818" s="204"/>
    </row>
    <row r="819" spans="1:11" x14ac:dyDescent="0.25">
      <c r="A819" s="78"/>
      <c r="B819" s="207" t="s">
        <v>332</v>
      </c>
      <c r="C819" s="208" t="s">
        <v>333</v>
      </c>
      <c r="D819" s="209" t="s">
        <v>334</v>
      </c>
      <c r="E819" s="207" t="s">
        <v>332</v>
      </c>
      <c r="F819" s="208" t="s">
        <v>333</v>
      </c>
      <c r="G819" s="209" t="s">
        <v>334</v>
      </c>
    </row>
    <row r="820" spans="1:11" x14ac:dyDescent="0.25">
      <c r="A820" s="69" t="s">
        <v>339</v>
      </c>
      <c r="B820" s="211">
        <v>1959.1675809670762</v>
      </c>
      <c r="C820" s="200">
        <v>4569.9741835794612</v>
      </c>
      <c r="D820" s="212">
        <v>6529.1417645465372</v>
      </c>
      <c r="E820" s="211">
        <v>452306979.0758965</v>
      </c>
      <c r="F820" s="200">
        <v>1055055850</v>
      </c>
      <c r="G820" s="212">
        <v>1507362829.0758963</v>
      </c>
    </row>
    <row r="821" spans="1:11" x14ac:dyDescent="0.25">
      <c r="A821" s="78" t="s">
        <v>344</v>
      </c>
      <c r="B821" s="216">
        <v>1945.5767654950762</v>
      </c>
      <c r="C821" s="198">
        <v>2296.6804983169054</v>
      </c>
      <c r="D821" s="206">
        <v>4242.2572638119818</v>
      </c>
      <c r="E821" s="216">
        <v>449169309.40994376</v>
      </c>
      <c r="F821" s="198">
        <v>530227545.71279377</v>
      </c>
      <c r="G821" s="206">
        <v>979396855.12273765</v>
      </c>
    </row>
    <row r="822" spans="1:11" x14ac:dyDescent="0.25">
      <c r="A822" s="143" t="s">
        <v>22</v>
      </c>
      <c r="B822" s="216">
        <v>37.578704060351185</v>
      </c>
      <c r="C822" s="198">
        <v>0</v>
      </c>
      <c r="D822" s="206">
        <v>37.578704060351185</v>
      </c>
      <c r="E822" s="216">
        <v>8675679.5468892585</v>
      </c>
      <c r="F822" s="198">
        <v>0</v>
      </c>
      <c r="G822" s="206">
        <v>8675679.5468892585</v>
      </c>
    </row>
    <row r="823" spans="1:11" x14ac:dyDescent="0.25">
      <c r="A823" s="143" t="s">
        <v>119</v>
      </c>
      <c r="B823" s="216">
        <v>1783.8643931178904</v>
      </c>
      <c r="C823" s="198">
        <v>0</v>
      </c>
      <c r="D823" s="206">
        <v>1783.8643931178904</v>
      </c>
      <c r="E823" s="216">
        <v>411835272.57731277</v>
      </c>
      <c r="F823" s="198">
        <v>0</v>
      </c>
      <c r="G823" s="206">
        <v>411835272.57731277</v>
      </c>
    </row>
    <row r="824" spans="1:11" x14ac:dyDescent="0.25">
      <c r="A824" s="5" t="s">
        <v>162</v>
      </c>
      <c r="B824" s="216">
        <v>124.1336683168344</v>
      </c>
      <c r="C824" s="198">
        <v>2296.6804983169054</v>
      </c>
      <c r="D824" s="206">
        <v>2420.8141666337397</v>
      </c>
      <c r="E824" s="198">
        <v>28658357.285741668</v>
      </c>
      <c r="F824" s="198">
        <v>530227545.71279377</v>
      </c>
      <c r="G824" s="206">
        <v>558885902.99853539</v>
      </c>
    </row>
    <row r="825" spans="1:11" x14ac:dyDescent="0.25">
      <c r="A825" s="220" t="s">
        <v>163</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166</v>
      </c>
      <c r="B826" s="211">
        <v>4.5149086626999964E-5</v>
      </c>
      <c r="C826" s="200">
        <v>4.6504349233865345E-5</v>
      </c>
      <c r="D826" s="212">
        <v>9.1653435860865302E-5</v>
      </c>
      <c r="E826" s="200">
        <v>10.42343042967976</v>
      </c>
      <c r="F826" s="200">
        <v>10.736315729294214</v>
      </c>
      <c r="G826" s="212">
        <v>21.159746158973974</v>
      </c>
    </row>
    <row r="827" spans="1:11" x14ac:dyDescent="0.25">
      <c r="A827" s="225" t="s">
        <v>167</v>
      </c>
      <c r="B827" s="216">
        <v>9.7517580468542653E-5</v>
      </c>
      <c r="C827" s="198">
        <v>2.7538386966633491E-4</v>
      </c>
      <c r="D827" s="198">
        <v>3.7290145013487753E-4</v>
      </c>
      <c r="E827" s="216">
        <v>22.513583144707212</v>
      </c>
      <c r="F827" s="198">
        <v>63.577024949303478</v>
      </c>
      <c r="G827" s="206">
        <v>86.09060809401069</v>
      </c>
    </row>
    <row r="828" spans="1:11" x14ac:dyDescent="0.25">
      <c r="A828" s="225" t="s">
        <v>168</v>
      </c>
      <c r="B828" s="216">
        <v>1.6836020600363163E-4</v>
      </c>
      <c r="C828" s="198">
        <v>1.5204290713080814E-3</v>
      </c>
      <c r="D828" s="198">
        <v>1.6887892773117131E-3</v>
      </c>
      <c r="E828" s="216">
        <v>38.868801685922719</v>
      </c>
      <c r="F828" s="198">
        <v>351.01677203287994</v>
      </c>
      <c r="G828" s="206">
        <v>389.88557371880262</v>
      </c>
    </row>
    <row r="829" spans="1:11" x14ac:dyDescent="0.25">
      <c r="A829" s="225" t="s">
        <v>169</v>
      </c>
      <c r="B829" s="216">
        <v>3.3776216260525096E-5</v>
      </c>
      <c r="C829" s="198">
        <v>1.8413419039722424E-5</v>
      </c>
      <c r="D829" s="198">
        <v>5.218963530024752E-5</v>
      </c>
      <c r="E829" s="216">
        <v>7.7978109120564367</v>
      </c>
      <c r="F829" s="198">
        <v>4.251049282983927</v>
      </c>
      <c r="G829" s="206">
        <v>12.048860195040362</v>
      </c>
    </row>
    <row r="830" spans="1:11" x14ac:dyDescent="0.25">
      <c r="A830" s="226" t="s">
        <v>170</v>
      </c>
      <c r="B830" s="216">
        <v>3.2896436413383592E-5</v>
      </c>
      <c r="C830" s="198">
        <v>1.8413419039722424E-5</v>
      </c>
      <c r="D830" s="198">
        <v>5.1309855453106016E-5</v>
      </c>
      <c r="E830" s="216">
        <v>7.5946988512106746</v>
      </c>
      <c r="F830" s="198">
        <v>4.251049282983927</v>
      </c>
      <c r="G830" s="206">
        <v>11.845748134194602</v>
      </c>
    </row>
    <row r="831" spans="1:11" x14ac:dyDescent="0.25">
      <c r="A831" s="225" t="s">
        <v>171</v>
      </c>
      <c r="B831" s="216">
        <v>7.509679748925626E-5</v>
      </c>
      <c r="C831" s="198">
        <v>1.1842883789385411E-6</v>
      </c>
      <c r="D831" s="198">
        <v>7.6281085868194808E-5</v>
      </c>
      <c r="E831" s="216">
        <v>17.337366104166193</v>
      </c>
      <c r="F831" s="198">
        <v>0.27341300674645236</v>
      </c>
      <c r="G831" s="206">
        <v>17.610779110912649</v>
      </c>
    </row>
    <row r="832" spans="1:11" x14ac:dyDescent="0.25">
      <c r="A832" s="143" t="s">
        <v>376</v>
      </c>
      <c r="B832" s="216">
        <v>1.0392884083114096E-6</v>
      </c>
      <c r="C832" s="198">
        <v>5.7670736587234044E-6</v>
      </c>
      <c r="D832" s="198">
        <v>6.8063620670348142E-6</v>
      </c>
      <c r="E832" s="216">
        <v>0.23993731057957421</v>
      </c>
      <c r="F832" s="198">
        <v>1.3314265150292908</v>
      </c>
      <c r="G832" s="206">
        <v>1.5713638256088651</v>
      </c>
    </row>
    <row r="833" spans="1:7" x14ac:dyDescent="0.25">
      <c r="A833" s="143" t="s">
        <v>377</v>
      </c>
      <c r="B833" s="216">
        <v>1.6227994631124458E-6</v>
      </c>
      <c r="C833" s="198">
        <v>5.5757557363807333E-6</v>
      </c>
      <c r="D833" s="198">
        <v>7.1985551994931788E-6</v>
      </c>
      <c r="E833" s="216">
        <v>0.37465070876890544</v>
      </c>
      <c r="F833" s="198">
        <v>1.287257536153489</v>
      </c>
      <c r="G833" s="206">
        <v>1.6619082449223945</v>
      </c>
    </row>
    <row r="834" spans="1:7" x14ac:dyDescent="0.25">
      <c r="A834" s="225" t="s">
        <v>74</v>
      </c>
      <c r="B834" s="216">
        <v>1.0371608928628909E-3</v>
      </c>
      <c r="C834" s="198">
        <v>2.0367548100648515E-7</v>
      </c>
      <c r="D834" s="198">
        <v>1.0373645683438974E-3</v>
      </c>
      <c r="E834" s="216">
        <v>239.44613764735277</v>
      </c>
      <c r="F834" s="198">
        <v>4.7021930344723052E-2</v>
      </c>
      <c r="G834" s="206">
        <v>239.4931595776975</v>
      </c>
    </row>
    <row r="835" spans="1:7" x14ac:dyDescent="0.25">
      <c r="A835" s="78" t="s">
        <v>75</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76</v>
      </c>
      <c r="B836" s="216">
        <v>-7.9277141577958232E-2</v>
      </c>
      <c r="C836" s="198">
        <v>0.3268165893819957</v>
      </c>
      <c r="D836" s="198">
        <v>0.24753944780403747</v>
      </c>
      <c r="E836" s="216">
        <v>-18302.469255436816</v>
      </c>
      <c r="F836" s="198">
        <v>75451.138376989256</v>
      </c>
      <c r="G836" s="206">
        <v>57148.669121552441</v>
      </c>
    </row>
    <row r="837" spans="1:7" x14ac:dyDescent="0.25">
      <c r="A837" s="143" t="s">
        <v>164</v>
      </c>
      <c r="B837" s="216">
        <v>-7.8983185012472548E-2</v>
      </c>
      <c r="C837" s="198">
        <v>0.32739427401801219</v>
      </c>
      <c r="D837" s="198">
        <v>0.24841108900553965</v>
      </c>
      <c r="E837" s="216">
        <v>-18234.604409465486</v>
      </c>
      <c r="F837" s="198">
        <v>75584.506647837319</v>
      </c>
      <c r="G837" s="206">
        <v>57349.902238371847</v>
      </c>
    </row>
    <row r="838" spans="1:7" x14ac:dyDescent="0.25">
      <c r="A838" s="143" t="s">
        <v>165</v>
      </c>
      <c r="B838" s="227">
        <v>-4.7620709841251399E-2</v>
      </c>
      <c r="C838" s="214">
        <v>0.32750627587306758</v>
      </c>
      <c r="D838" s="215">
        <v>0.27988556603181619</v>
      </c>
      <c r="E838" s="227">
        <v>-10994.046460851579</v>
      </c>
      <c r="F838" s="214">
        <v>75610.364170799177</v>
      </c>
      <c r="G838" s="215">
        <v>64616.317709947616</v>
      </c>
    </row>
    <row r="839" spans="1:7" x14ac:dyDescent="0.25">
      <c r="A839" s="228" t="s">
        <v>174</v>
      </c>
      <c r="B839" s="216">
        <v>7.9001520782901285E-6</v>
      </c>
      <c r="C839" s="198">
        <v>9.2892250944658856E-6</v>
      </c>
      <c r="D839" s="206">
        <v>1.7189377172756014E-5</v>
      </c>
      <c r="E839" s="216">
        <v>1.8238837532253052</v>
      </c>
      <c r="F839" s="198">
        <v>2.1445747577958114</v>
      </c>
      <c r="G839" s="206">
        <v>3.9684585110211166</v>
      </c>
    </row>
    <row r="840" spans="1:7" x14ac:dyDescent="0.25">
      <c r="A840" s="225" t="s">
        <v>175</v>
      </c>
      <c r="B840" s="216">
        <v>7.8115517802233006E-6</v>
      </c>
      <c r="C840" s="198">
        <v>3.7667627581555385E-5</v>
      </c>
      <c r="D840" s="206">
        <v>4.5479179361778687E-5</v>
      </c>
      <c r="E840" s="216">
        <v>1.8034288755756611</v>
      </c>
      <c r="F840" s="198">
        <v>8.696209046068093</v>
      </c>
      <c r="G840" s="206">
        <v>10.499637921643755</v>
      </c>
    </row>
    <row r="841" spans="1:7" x14ac:dyDescent="0.25">
      <c r="A841" s="225" t="s">
        <v>176</v>
      </c>
      <c r="B841" s="216">
        <v>1.4577530540877323E-5</v>
      </c>
      <c r="C841" s="198">
        <v>1.103787149652772E-4</v>
      </c>
      <c r="D841" s="206">
        <v>1.2495624550615454E-4</v>
      </c>
      <c r="E841" s="216">
        <v>3.3654695317468328</v>
      </c>
      <c r="F841" s="198">
        <v>25.482793613591834</v>
      </c>
      <c r="G841" s="206">
        <v>28.84826314533867</v>
      </c>
    </row>
    <row r="842" spans="1:7" x14ac:dyDescent="0.25">
      <c r="A842" s="225" t="s">
        <v>177</v>
      </c>
      <c r="B842" s="216">
        <v>3.6958670401926762E-6</v>
      </c>
      <c r="C842" s="198">
        <v>8.163331756189467E-8</v>
      </c>
      <c r="D842" s="206">
        <v>3.777500357754571E-6</v>
      </c>
      <c r="E842" s="216">
        <v>0.85325342878048394</v>
      </c>
      <c r="F842" s="198">
        <v>1.8846432340483076E-2</v>
      </c>
      <c r="G842" s="206">
        <v>0.87209986112096693</v>
      </c>
    </row>
    <row r="843" spans="1:7" x14ac:dyDescent="0.25">
      <c r="A843" s="226" t="s">
        <v>178</v>
      </c>
      <c r="B843" s="216">
        <v>3.4927770663976175E-6</v>
      </c>
      <c r="C843" s="198">
        <v>8.163331756189467E-8</v>
      </c>
      <c r="D843" s="206">
        <v>3.5744103839595123E-6</v>
      </c>
      <c r="E843" s="216">
        <v>0.8063666726804759</v>
      </c>
      <c r="F843" s="198">
        <v>1.8846432340483076E-2</v>
      </c>
      <c r="G843" s="206">
        <v>0.82521310502095901</v>
      </c>
    </row>
    <row r="844" spans="1:7" x14ac:dyDescent="0.25">
      <c r="A844" s="225" t="s">
        <v>179</v>
      </c>
      <c r="B844" s="216">
        <v>1.2353159672524375E-5</v>
      </c>
      <c r="C844" s="198">
        <v>5.6407446851579767E-8</v>
      </c>
      <c r="D844" s="206">
        <v>1.2409567119375955E-5</v>
      </c>
      <c r="E844" s="216">
        <v>2.8519358873648017</v>
      </c>
      <c r="F844" s="198">
        <v>1.3022613343891884E-2</v>
      </c>
      <c r="G844" s="206">
        <v>2.8649585007086937</v>
      </c>
    </row>
    <row r="845" spans="1:7" x14ac:dyDescent="0.25">
      <c r="A845" s="229" t="s">
        <v>180</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181</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389</v>
      </c>
      <c r="E848" s="5"/>
      <c r="F848" s="5"/>
      <c r="G848" s="5"/>
    </row>
    <row r="849" spans="1:11" x14ac:dyDescent="0.25">
      <c r="A849" s="69"/>
      <c r="B849" s="202" t="s">
        <v>379</v>
      </c>
      <c r="C849" s="203"/>
      <c r="D849" s="204"/>
      <c r="E849" s="202" t="s">
        <v>380</v>
      </c>
      <c r="F849" s="203"/>
      <c r="G849" s="204"/>
    </row>
    <row r="850" spans="1:11" x14ac:dyDescent="0.25">
      <c r="A850" s="78"/>
      <c r="B850" s="207" t="s">
        <v>332</v>
      </c>
      <c r="C850" s="208" t="s">
        <v>333</v>
      </c>
      <c r="D850" s="209" t="s">
        <v>334</v>
      </c>
      <c r="E850" s="207" t="s">
        <v>332</v>
      </c>
      <c r="F850" s="208" t="s">
        <v>333</v>
      </c>
      <c r="G850" s="209" t="s">
        <v>334</v>
      </c>
    </row>
    <row r="851" spans="1:11" x14ac:dyDescent="0.25">
      <c r="A851" s="69" t="s">
        <v>339</v>
      </c>
      <c r="B851" s="211">
        <v>883.50033426373159</v>
      </c>
      <c r="C851" s="200">
        <v>5261.0115192687554</v>
      </c>
      <c r="D851" s="212">
        <v>6144.5118535324873</v>
      </c>
      <c r="E851" s="211">
        <v>177179272.98350924</v>
      </c>
      <c r="F851" s="200">
        <v>1055055850</v>
      </c>
      <c r="G851" s="212">
        <v>1232235122.9835093</v>
      </c>
    </row>
    <row r="852" spans="1:11" x14ac:dyDescent="0.25">
      <c r="A852" s="78" t="s">
        <v>344</v>
      </c>
      <c r="B852" s="216">
        <v>857.08270326726529</v>
      </c>
      <c r="C852" s="198">
        <v>5261.0115192687554</v>
      </c>
      <c r="D852" s="206">
        <v>6118.0942225360204</v>
      </c>
      <c r="E852" s="216">
        <v>171881417.99423957</v>
      </c>
      <c r="F852" s="198">
        <v>1055055850</v>
      </c>
      <c r="G852" s="206">
        <v>1226937267.9942393</v>
      </c>
    </row>
    <row r="853" spans="1:11" x14ac:dyDescent="0.25">
      <c r="A853" s="143" t="s">
        <v>22</v>
      </c>
      <c r="B853" s="216">
        <v>72.778359600753816</v>
      </c>
      <c r="C853" s="198">
        <v>0</v>
      </c>
      <c r="D853" s="206">
        <v>72.778359600753816</v>
      </c>
      <c r="E853" s="216">
        <v>14595146.535784738</v>
      </c>
      <c r="F853" s="198">
        <v>0</v>
      </c>
      <c r="G853" s="206">
        <v>14595146.535784738</v>
      </c>
    </row>
    <row r="854" spans="1:11" x14ac:dyDescent="0.25">
      <c r="A854" s="143" t="s">
        <v>119</v>
      </c>
      <c r="B854" s="216">
        <v>551.40087187365759</v>
      </c>
      <c r="C854" s="198">
        <v>0</v>
      </c>
      <c r="D854" s="206">
        <v>551.40087187365759</v>
      </c>
      <c r="E854" s="216">
        <v>110579251.43001081</v>
      </c>
      <c r="F854" s="198">
        <v>0</v>
      </c>
      <c r="G854" s="206">
        <v>110579251.43001081</v>
      </c>
    </row>
    <row r="855" spans="1:11" x14ac:dyDescent="0.25">
      <c r="A855" s="5" t="s">
        <v>162</v>
      </c>
      <c r="B855" s="216">
        <v>232.90347179285399</v>
      </c>
      <c r="C855" s="198">
        <v>5261.0115192687554</v>
      </c>
      <c r="D855" s="206">
        <v>5493.9149910616097</v>
      </c>
      <c r="E855" s="198">
        <v>46707020.028444044</v>
      </c>
      <c r="F855" s="198">
        <v>1055055850</v>
      </c>
      <c r="G855" s="206">
        <v>1101762870.0284443</v>
      </c>
    </row>
    <row r="856" spans="1:11" x14ac:dyDescent="0.25">
      <c r="A856" s="220" t="s">
        <v>163</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166</v>
      </c>
      <c r="B857" s="211">
        <v>3.5395115512363864E-5</v>
      </c>
      <c r="C857" s="200">
        <v>4.7934931218764581E-5</v>
      </c>
      <c r="D857" s="212">
        <v>8.3330046731128438E-5</v>
      </c>
      <c r="E857" s="200">
        <v>7.0982212348274381</v>
      </c>
      <c r="F857" s="200">
        <v>9.6129859089787058</v>
      </c>
      <c r="G857" s="212">
        <v>16.711207143806142</v>
      </c>
    </row>
    <row r="858" spans="1:11" x14ac:dyDescent="0.25">
      <c r="A858" s="225" t="s">
        <v>167</v>
      </c>
      <c r="B858" s="216">
        <v>6.4020861397574256E-5</v>
      </c>
      <c r="C858" s="198">
        <v>2.179311725025154E-4</v>
      </c>
      <c r="D858" s="198">
        <v>2.8195203390008969E-4</v>
      </c>
      <c r="E858" s="216">
        <v>12.838896872238415</v>
      </c>
      <c r="F858" s="198">
        <v>43.704439270662661</v>
      </c>
      <c r="G858" s="206">
        <v>56.543336142901083</v>
      </c>
    </row>
    <row r="859" spans="1:11" x14ac:dyDescent="0.25">
      <c r="A859" s="225" t="s">
        <v>168</v>
      </c>
      <c r="B859" s="216">
        <v>1.4938350304731282E-4</v>
      </c>
      <c r="C859" s="198">
        <v>1.9027592886126225E-3</v>
      </c>
      <c r="D859" s="198">
        <v>2.0521427916599354E-3</v>
      </c>
      <c r="E859" s="216">
        <v>29.95772546901145</v>
      </c>
      <c r="F859" s="198">
        <v>381.58390477571447</v>
      </c>
      <c r="G859" s="206">
        <v>411.54163024472587</v>
      </c>
    </row>
    <row r="860" spans="1:11" x14ac:dyDescent="0.25">
      <c r="A860" s="225" t="s">
        <v>169</v>
      </c>
      <c r="B860" s="216">
        <v>9.2663068173540049E-6</v>
      </c>
      <c r="C860" s="198">
        <v>2.3997981267792618E-5</v>
      </c>
      <c r="D860" s="198">
        <v>3.3264288085146625E-5</v>
      </c>
      <c r="E860" s="216">
        <v>1.8582873616104696</v>
      </c>
      <c r="F860" s="198">
        <v>4.8126126377108207</v>
      </c>
      <c r="G860" s="206">
        <v>6.670899999321291</v>
      </c>
    </row>
    <row r="861" spans="1:11" x14ac:dyDescent="0.25">
      <c r="A861" s="226" t="s">
        <v>170</v>
      </c>
      <c r="B861" s="216">
        <v>7.6671346850342008E-6</v>
      </c>
      <c r="C861" s="198">
        <v>2.3997981267792618E-5</v>
      </c>
      <c r="D861" s="198">
        <v>3.1665115952826817E-5</v>
      </c>
      <c r="E861" s="216">
        <v>1.5375855522376032</v>
      </c>
      <c r="F861" s="198">
        <v>4.8126126377108207</v>
      </c>
      <c r="G861" s="206">
        <v>6.3501981899484239</v>
      </c>
    </row>
    <row r="862" spans="1:11" x14ac:dyDescent="0.25">
      <c r="A862" s="225" t="s">
        <v>171</v>
      </c>
      <c r="B862" s="216">
        <v>8.1903833812688957E-5</v>
      </c>
      <c r="C862" s="198">
        <v>2.6730312569032933E-6</v>
      </c>
      <c r="D862" s="198">
        <v>8.4576865069592252E-5</v>
      </c>
      <c r="E862" s="216">
        <v>16.425190989415686</v>
      </c>
      <c r="F862" s="198">
        <v>0.53605609006928401</v>
      </c>
      <c r="G862" s="206">
        <v>16.96124707948497</v>
      </c>
    </row>
    <row r="863" spans="1:11" x14ac:dyDescent="0.25">
      <c r="A863" s="143" t="s">
        <v>376</v>
      </c>
      <c r="B863" s="216">
        <v>1.225192636660553E-6</v>
      </c>
      <c r="C863" s="198">
        <v>1.1540107082838125E-5</v>
      </c>
      <c r="D863" s="198">
        <v>1.2765299719498678E-5</v>
      </c>
      <c r="E863" s="216">
        <v>0.24570306564645386</v>
      </c>
      <c r="F863" s="198">
        <v>2.3142807125172582</v>
      </c>
      <c r="G863" s="206">
        <v>2.559983778163712</v>
      </c>
    </row>
    <row r="864" spans="1:11" x14ac:dyDescent="0.25">
      <c r="A864" s="143" t="s">
        <v>377</v>
      </c>
      <c r="B864" s="216">
        <v>2.5284003097253731E-6</v>
      </c>
      <c r="C864" s="198">
        <v>1.1132882093648114E-5</v>
      </c>
      <c r="D864" s="198">
        <v>1.3661282403373486E-5</v>
      </c>
      <c r="E864" s="216">
        <v>0.50705145353651404</v>
      </c>
      <c r="F864" s="198">
        <v>2.232614837896473</v>
      </c>
      <c r="G864" s="206">
        <v>2.7396662914329872</v>
      </c>
    </row>
    <row r="865" spans="1:7" x14ac:dyDescent="0.25">
      <c r="A865" s="225" t="s">
        <v>74</v>
      </c>
      <c r="B865" s="216">
        <v>8.3147484329836583E-4</v>
      </c>
      <c r="C865" s="198">
        <v>1.8371117152382721E-7</v>
      </c>
      <c r="D865" s="198">
        <v>8.3165855446988969E-4</v>
      </c>
      <c r="E865" s="216">
        <v>166.74595642620952</v>
      </c>
      <c r="F865" s="198">
        <v>3.6841878318773905E-2</v>
      </c>
      <c r="G865" s="206">
        <v>166.78279830452826</v>
      </c>
    </row>
    <row r="866" spans="1:7" x14ac:dyDescent="0.25">
      <c r="A866" s="78" t="s">
        <v>75</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76</v>
      </c>
      <c r="B867" s="216">
        <v>5.6039557639387554E-2</v>
      </c>
      <c r="C867" s="198">
        <v>0.38264211447704327</v>
      </c>
      <c r="D867" s="198">
        <v>0.43868167211643083</v>
      </c>
      <c r="E867" s="216">
        <v>11238.307101647628</v>
      </c>
      <c r="F867" s="198">
        <v>76735.966050780844</v>
      </c>
      <c r="G867" s="206">
        <v>87974.27315242849</v>
      </c>
    </row>
    <row r="868" spans="1:7" x14ac:dyDescent="0.25">
      <c r="A868" s="143" t="s">
        <v>164</v>
      </c>
      <c r="B868" s="216">
        <v>5.6250476626835369E-2</v>
      </c>
      <c r="C868" s="198">
        <v>0.38313397495041712</v>
      </c>
      <c r="D868" s="198">
        <v>0.43938445157725248</v>
      </c>
      <c r="E868" s="216">
        <v>11280.6053005335</v>
      </c>
      <c r="F868" s="198">
        <v>76834.604928098677</v>
      </c>
      <c r="G868" s="206">
        <v>88115.210228632175</v>
      </c>
    </row>
    <row r="869" spans="1:7" x14ac:dyDescent="0.25">
      <c r="A869" s="143" t="s">
        <v>165</v>
      </c>
      <c r="B869" s="227">
        <v>8.1473031888021699E-2</v>
      </c>
      <c r="C869" s="214">
        <v>0.38323499836228481</v>
      </c>
      <c r="D869" s="215">
        <v>0.46470803025030649</v>
      </c>
      <c r="E869" s="227">
        <v>16338.796939688416</v>
      </c>
      <c r="F869" s="214">
        <v>76854.864405061919</v>
      </c>
      <c r="G869" s="215">
        <v>93193.661344750333</v>
      </c>
    </row>
    <row r="870" spans="1:7" x14ac:dyDescent="0.25">
      <c r="A870" s="228" t="s">
        <v>174</v>
      </c>
      <c r="B870" s="216">
        <v>1.2413538597751264E-5</v>
      </c>
      <c r="C870" s="198">
        <v>8.0492865589722658E-6</v>
      </c>
      <c r="D870" s="206">
        <v>2.046282515672353E-5</v>
      </c>
      <c r="E870" s="216">
        <v>2.4894407603537538</v>
      </c>
      <c r="F870" s="198">
        <v>1.6142232042765894</v>
      </c>
      <c r="G870" s="206">
        <v>4.1036639646303428</v>
      </c>
    </row>
    <row r="871" spans="1:7" x14ac:dyDescent="0.25">
      <c r="A871" s="225" t="s">
        <v>175</v>
      </c>
      <c r="B871" s="216">
        <v>9.4810073521999217E-6</v>
      </c>
      <c r="C871" s="198">
        <v>2.9806384371355679E-5</v>
      </c>
      <c r="D871" s="206">
        <v>3.9287391723555603E-5</v>
      </c>
      <c r="E871" s="216">
        <v>1.9013439210682217</v>
      </c>
      <c r="F871" s="198">
        <v>5.9774437070075743</v>
      </c>
      <c r="G871" s="206">
        <v>7.8787876280757967</v>
      </c>
    </row>
    <row r="872" spans="1:7" x14ac:dyDescent="0.25">
      <c r="A872" s="225" t="s">
        <v>176</v>
      </c>
      <c r="B872" s="216">
        <v>1.9450628155602968E-5</v>
      </c>
      <c r="C872" s="198">
        <v>9.9712056099358676E-5</v>
      </c>
      <c r="D872" s="206">
        <v>1.1916268425496165E-4</v>
      </c>
      <c r="E872" s="216">
        <v>3.9006755538516611</v>
      </c>
      <c r="F872" s="198">
        <v>19.996494536810836</v>
      </c>
      <c r="G872" s="206">
        <v>23.897170090662495</v>
      </c>
    </row>
    <row r="873" spans="1:7" x14ac:dyDescent="0.25">
      <c r="A873" s="225" t="s">
        <v>177</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178</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179</v>
      </c>
      <c r="B875" s="216">
        <v>2.5633912558038728E-5</v>
      </c>
      <c r="C875" s="198">
        <v>9.9902476268723581E-8</v>
      </c>
      <c r="D875" s="206">
        <v>2.5733815034307452E-5</v>
      </c>
      <c r="E875" s="216">
        <v>5.1406862166510363</v>
      </c>
      <c r="F875" s="198">
        <v>2.0034681853624461E-2</v>
      </c>
      <c r="G875" s="206">
        <v>5.1607208985046613</v>
      </c>
    </row>
    <row r="876" spans="1:7" x14ac:dyDescent="0.25">
      <c r="A876" s="229" t="s">
        <v>180</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181</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881</v>
      </c>
      <c r="E879" s="5"/>
      <c r="F879" s="5"/>
      <c r="G879" s="5"/>
    </row>
    <row r="880" spans="1:7" x14ac:dyDescent="0.25">
      <c r="A880" s="69"/>
      <c r="B880" s="202" t="s">
        <v>379</v>
      </c>
      <c r="C880" s="203"/>
      <c r="D880" s="204"/>
      <c r="E880" s="202" t="s">
        <v>380</v>
      </c>
      <c r="F880" s="203"/>
      <c r="G880" s="204"/>
    </row>
    <row r="881" spans="1:11" x14ac:dyDescent="0.25">
      <c r="A881" s="78"/>
      <c r="B881" s="207" t="s">
        <v>332</v>
      </c>
      <c r="C881" s="208" t="s">
        <v>333</v>
      </c>
      <c r="D881" s="209" t="s">
        <v>334</v>
      </c>
      <c r="E881" s="207" t="s">
        <v>332</v>
      </c>
      <c r="F881" s="208" t="s">
        <v>333</v>
      </c>
      <c r="G881" s="209" t="s">
        <v>334</v>
      </c>
    </row>
    <row r="882" spans="1:11" x14ac:dyDescent="0.25">
      <c r="A882" s="69" t="s">
        <v>339</v>
      </c>
      <c r="B882" s="211">
        <v>3630.5256208290748</v>
      </c>
      <c r="C882" s="200">
        <v>5245.2284847109495</v>
      </c>
      <c r="D882" s="212">
        <v>8875.7541055400252</v>
      </c>
      <c r="E882" s="211">
        <v>730265098.26896131</v>
      </c>
      <c r="F882" s="200">
        <v>1055055850</v>
      </c>
      <c r="G882" s="212">
        <v>1785320948.2689614</v>
      </c>
    </row>
    <row r="883" spans="1:11" x14ac:dyDescent="0.25">
      <c r="A883" s="78" t="s">
        <v>344</v>
      </c>
      <c r="B883" s="216">
        <v>3625.7765234438034</v>
      </c>
      <c r="C883" s="198">
        <v>0</v>
      </c>
      <c r="D883" s="206">
        <v>3625.7765234438034</v>
      </c>
      <c r="E883" s="216">
        <v>729309837.12196743</v>
      </c>
      <c r="F883" s="198">
        <v>0</v>
      </c>
      <c r="G883" s="206">
        <v>729309837.12196743</v>
      </c>
    </row>
    <row r="884" spans="1:11" x14ac:dyDescent="0.25">
      <c r="A884" s="143" t="s">
        <v>22</v>
      </c>
      <c r="B884" s="216">
        <v>13.399806578619099</v>
      </c>
      <c r="C884" s="198">
        <v>0</v>
      </c>
      <c r="D884" s="206">
        <v>13.399806578619099</v>
      </c>
      <c r="E884" s="216">
        <v>2695315.2490590969</v>
      </c>
      <c r="F884" s="198">
        <v>0</v>
      </c>
      <c r="G884" s="206">
        <v>2695315.2490590969</v>
      </c>
    </row>
    <row r="885" spans="1:11" x14ac:dyDescent="0.25">
      <c r="A885" s="143" t="s">
        <v>119</v>
      </c>
      <c r="B885" s="216">
        <v>3560.553537722566</v>
      </c>
      <c r="C885" s="198">
        <v>0</v>
      </c>
      <c r="D885" s="206">
        <v>3560.553537722566</v>
      </c>
      <c r="E885" s="216">
        <v>716190505.36354351</v>
      </c>
      <c r="F885" s="198">
        <v>0</v>
      </c>
      <c r="G885" s="206">
        <v>716190505.36354351</v>
      </c>
    </row>
    <row r="886" spans="1:11" x14ac:dyDescent="0.25">
      <c r="A886" s="5" t="s">
        <v>162</v>
      </c>
      <c r="B886" s="216">
        <v>51.823179142617469</v>
      </c>
      <c r="C886" s="198">
        <v>0</v>
      </c>
      <c r="D886" s="206">
        <v>51.823179142617469</v>
      </c>
      <c r="E886" s="198">
        <v>10424016.509364627</v>
      </c>
      <c r="F886" s="198">
        <v>0</v>
      </c>
      <c r="G886" s="206">
        <v>10424016.509364627</v>
      </c>
    </row>
    <row r="887" spans="1:11" x14ac:dyDescent="0.25">
      <c r="A887" s="220" t="s">
        <v>163</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166</v>
      </c>
      <c r="B888" s="211">
        <v>6.8521669032969734E-5</v>
      </c>
      <c r="C888" s="200">
        <v>4.7934931218764581E-5</v>
      </c>
      <c r="D888" s="212">
        <v>1.1645660025173431E-4</v>
      </c>
      <c r="E888" s="200">
        <v>13.782848159184145</v>
      </c>
      <c r="F888" s="200">
        <v>9.6419116439104364</v>
      </c>
      <c r="G888" s="212">
        <v>23.424759803094581</v>
      </c>
    </row>
    <row r="889" spans="1:11" x14ac:dyDescent="0.25">
      <c r="A889" s="225" t="s">
        <v>167</v>
      </c>
      <c r="B889" s="216">
        <v>1.6051935380529604E-4</v>
      </c>
      <c r="C889" s="198">
        <v>2.1497170649576692E-4</v>
      </c>
      <c r="D889" s="198">
        <v>3.7549106030106296E-4</v>
      </c>
      <c r="E889" s="216">
        <v>32.287799047104834</v>
      </c>
      <c r="F889" s="198">
        <v>43.240662858434199</v>
      </c>
      <c r="G889" s="206">
        <v>75.528461905539046</v>
      </c>
    </row>
    <row r="890" spans="1:11" x14ac:dyDescent="0.25">
      <c r="A890" s="225" t="s">
        <v>168</v>
      </c>
      <c r="B890" s="216">
        <v>2.3799425126859268E-4</v>
      </c>
      <c r="C890" s="198">
        <v>1.7446593620817372E-3</v>
      </c>
      <c r="D890" s="198">
        <v>1.9826536133503297E-3</v>
      </c>
      <c r="E890" s="216">
        <v>47.871551792111475</v>
      </c>
      <c r="F890" s="198">
        <v>350.93095974503422</v>
      </c>
      <c r="G890" s="206">
        <v>398.80251153714562</v>
      </c>
    </row>
    <row r="891" spans="1:11" x14ac:dyDescent="0.25">
      <c r="A891" s="225" t="s">
        <v>169</v>
      </c>
      <c r="B891" s="216">
        <v>6.8599174724356333E-5</v>
      </c>
      <c r="C891" s="198">
        <v>1.8275244360141166E-6</v>
      </c>
      <c r="D891" s="198">
        <v>7.0426699160370447E-5</v>
      </c>
      <c r="E891" s="216">
        <v>13.798438105998491</v>
      </c>
      <c r="F891" s="198">
        <v>0.36759892402302069</v>
      </c>
      <c r="G891" s="206">
        <v>14.16603703002151</v>
      </c>
    </row>
    <row r="892" spans="1:11" x14ac:dyDescent="0.25">
      <c r="A892" s="226" t="s">
        <v>170</v>
      </c>
      <c r="B892" s="216">
        <v>6.818001320850066E-5</v>
      </c>
      <c r="C892" s="198">
        <v>1.8275244360141166E-6</v>
      </c>
      <c r="D892" s="198">
        <v>7.0007537644514774E-5</v>
      </c>
      <c r="E892" s="216">
        <v>13.71412551395651</v>
      </c>
      <c r="F892" s="198">
        <v>0.36759892402302069</v>
      </c>
      <c r="G892" s="206">
        <v>14.081724437979533</v>
      </c>
    </row>
    <row r="893" spans="1:11" x14ac:dyDescent="0.25">
      <c r="A893" s="225" t="s">
        <v>171</v>
      </c>
      <c r="B893" s="216">
        <v>9.0774564499771914E-5</v>
      </c>
      <c r="C893" s="198">
        <v>0</v>
      </c>
      <c r="D893" s="198">
        <v>9.0774564499771914E-5</v>
      </c>
      <c r="E893" s="216">
        <v>18.258925342499055</v>
      </c>
      <c r="F893" s="198">
        <v>0</v>
      </c>
      <c r="G893" s="206">
        <v>18.258925342499055</v>
      </c>
    </row>
    <row r="894" spans="1:11" x14ac:dyDescent="0.25">
      <c r="A894" s="143" t="s">
        <v>376</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377</v>
      </c>
      <c r="B895" s="216">
        <v>1.1975782479428171E-6</v>
      </c>
      <c r="C895" s="198">
        <v>5.523380309100183E-7</v>
      </c>
      <c r="D895" s="198">
        <v>1.7499162788528355E-6</v>
      </c>
      <c r="E895" s="216">
        <v>0.24088787361842603</v>
      </c>
      <c r="F895" s="198">
        <v>0.11110049302670354</v>
      </c>
      <c r="G895" s="206">
        <v>0.35198836664512956</v>
      </c>
    </row>
    <row r="896" spans="1:11" x14ac:dyDescent="0.25">
      <c r="A896" s="225" t="s">
        <v>74</v>
      </c>
      <c r="B896" s="216">
        <v>1.5555591079698652E-3</v>
      </c>
      <c r="C896" s="198">
        <v>1.8371117152382721E-7</v>
      </c>
      <c r="D896" s="198">
        <v>1.555742819141389E-3</v>
      </c>
      <c r="E896" s="216">
        <v>312.89423171330736</v>
      </c>
      <c r="F896" s="198">
        <v>3.6952736528358975E-2</v>
      </c>
      <c r="G896" s="206">
        <v>312.93118444983571</v>
      </c>
    </row>
    <row r="897" spans="1:7" x14ac:dyDescent="0.25">
      <c r="A897" s="78" t="s">
        <v>75</v>
      </c>
      <c r="B897" s="216">
        <v>1.09839939685598E-6</v>
      </c>
      <c r="C897" s="198">
        <v>3.6042293102625187E-7</v>
      </c>
      <c r="D897" s="198">
        <v>1.4588223278822319E-6</v>
      </c>
      <c r="E897" s="216">
        <v>0.2209384610541395</v>
      </c>
      <c r="F897" s="198">
        <v>7.2497570498942523E-2</v>
      </c>
      <c r="G897" s="206">
        <v>0.29343603155308207</v>
      </c>
    </row>
    <row r="898" spans="1:7" x14ac:dyDescent="0.25">
      <c r="A898" s="143" t="s">
        <v>76</v>
      </c>
      <c r="B898" s="216">
        <v>-0.23612546713764701</v>
      </c>
      <c r="C898" s="198">
        <v>0.3688984813733211</v>
      </c>
      <c r="D898" s="198">
        <v>0.13277301423567409</v>
      </c>
      <c r="E898" s="216">
        <v>-47495.653652404399</v>
      </c>
      <c r="F898" s="198">
        <v>74202.392129060259</v>
      </c>
      <c r="G898" s="206">
        <v>26706.738476655853</v>
      </c>
    </row>
    <row r="899" spans="1:7" x14ac:dyDescent="0.25">
      <c r="A899" s="143" t="s">
        <v>164</v>
      </c>
      <c r="B899" s="216">
        <v>-0.23565966323699072</v>
      </c>
      <c r="C899" s="198">
        <v>0.36938569125725579</v>
      </c>
      <c r="D899" s="198">
        <v>0.13372602802026506</v>
      </c>
      <c r="E899" s="216">
        <v>-47401.959139043785</v>
      </c>
      <c r="F899" s="198">
        <v>74300.392366747037</v>
      </c>
      <c r="G899" s="206">
        <v>26898.433227703252</v>
      </c>
    </row>
    <row r="900" spans="1:7" x14ac:dyDescent="0.25">
      <c r="A900" s="143" t="s">
        <v>165</v>
      </c>
      <c r="B900" s="227">
        <v>-0.18870181415772794</v>
      </c>
      <c r="C900" s="214">
        <v>0.36948671466912347</v>
      </c>
      <c r="D900" s="215">
        <v>0.18078490051139554</v>
      </c>
      <c r="E900" s="227">
        <v>-37956.583495465216</v>
      </c>
      <c r="F900" s="214">
        <v>74320.712805025105</v>
      </c>
      <c r="G900" s="215">
        <v>36364.129309559888</v>
      </c>
    </row>
    <row r="901" spans="1:7" x14ac:dyDescent="0.25">
      <c r="A901" s="228" t="s">
        <v>174</v>
      </c>
      <c r="B901" s="216">
        <v>5.7246015252846333E-6</v>
      </c>
      <c r="C901" s="198">
        <v>8.0492865589722658E-6</v>
      </c>
      <c r="D901" s="206">
        <v>1.3773888084256899E-5</v>
      </c>
      <c r="E901" s="216">
        <v>1.1514797393050669</v>
      </c>
      <c r="F901" s="198">
        <v>1.6190804456134296</v>
      </c>
      <c r="G901" s="206">
        <v>2.7705601849184962</v>
      </c>
    </row>
    <row r="902" spans="1:7" x14ac:dyDescent="0.25">
      <c r="A902" s="225" t="s">
        <v>175</v>
      </c>
      <c r="B902" s="216">
        <v>8.4739837514969946E-6</v>
      </c>
      <c r="C902" s="198">
        <v>2.6846918364607207E-5</v>
      </c>
      <c r="D902" s="206">
        <v>3.5320902116104203E-5</v>
      </c>
      <c r="E902" s="216">
        <v>1.7045065159472339</v>
      </c>
      <c r="F902" s="198">
        <v>5.400145743434126</v>
      </c>
      <c r="G902" s="206">
        <v>7.1046522593813606</v>
      </c>
    </row>
    <row r="903" spans="1:7" x14ac:dyDescent="0.25">
      <c r="A903" s="225" t="s">
        <v>176</v>
      </c>
      <c r="B903" s="216">
        <v>1.4043331007702287E-5</v>
      </c>
      <c r="C903" s="198">
        <v>9.1411937952090084E-5</v>
      </c>
      <c r="D903" s="206">
        <v>1.0545526895979237E-4</v>
      </c>
      <c r="E903" s="216">
        <v>2.8247575060553705</v>
      </c>
      <c r="F903" s="198">
        <v>18.387130356153488</v>
      </c>
      <c r="G903" s="206">
        <v>21.211887862208858</v>
      </c>
    </row>
    <row r="904" spans="1:7" x14ac:dyDescent="0.25">
      <c r="A904" s="225" t="s">
        <v>177</v>
      </c>
      <c r="B904" s="216">
        <v>6.6157575315113526E-6</v>
      </c>
      <c r="C904" s="198">
        <v>3.260170237811754E-8</v>
      </c>
      <c r="D904" s="206">
        <v>6.6483592338894697E-6</v>
      </c>
      <c r="E904" s="216">
        <v>1.3307320560292544</v>
      </c>
      <c r="F904" s="198">
        <v>6.5576965644590654E-3</v>
      </c>
      <c r="G904" s="206">
        <v>1.3372897525937133</v>
      </c>
    </row>
    <row r="905" spans="1:7" x14ac:dyDescent="0.25">
      <c r="A905" s="226" t="s">
        <v>178</v>
      </c>
      <c r="B905" s="216">
        <v>6.5900720145923455E-6</v>
      </c>
      <c r="C905" s="198">
        <v>3.260170237811754E-8</v>
      </c>
      <c r="D905" s="206">
        <v>6.6226737169704627E-6</v>
      </c>
      <c r="E905" s="216">
        <v>1.3255655213464155</v>
      </c>
      <c r="F905" s="198">
        <v>6.5576965644590654E-3</v>
      </c>
      <c r="G905" s="206">
        <v>1.3321232179108744</v>
      </c>
    </row>
    <row r="906" spans="1:7" x14ac:dyDescent="0.25">
      <c r="A906" s="225" t="s">
        <v>179</v>
      </c>
      <c r="B906" s="216">
        <v>2.6828283048687951E-6</v>
      </c>
      <c r="C906" s="198">
        <v>0</v>
      </c>
      <c r="D906" s="206">
        <v>2.6828283048687951E-6</v>
      </c>
      <c r="E906" s="216">
        <v>0.53963973273003929</v>
      </c>
      <c r="F906" s="198">
        <v>0</v>
      </c>
      <c r="G906" s="206">
        <v>0.53963973273003929</v>
      </c>
    </row>
    <row r="907" spans="1:7" x14ac:dyDescent="0.25">
      <c r="A907" s="229" t="s">
        <v>180</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181</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882</v>
      </c>
      <c r="E910" s="5"/>
      <c r="F910" s="5"/>
      <c r="G910" s="5"/>
    </row>
    <row r="911" spans="1:7" x14ac:dyDescent="0.25">
      <c r="A911" s="69"/>
      <c r="B911" s="202" t="s">
        <v>379</v>
      </c>
      <c r="C911" s="203"/>
      <c r="D911" s="204"/>
      <c r="E911" s="202" t="s">
        <v>380</v>
      </c>
      <c r="F911" s="203"/>
      <c r="G911" s="204"/>
    </row>
    <row r="912" spans="1:7" x14ac:dyDescent="0.25">
      <c r="A912" s="78"/>
      <c r="B912" s="207" t="s">
        <v>332</v>
      </c>
      <c r="C912" s="208" t="s">
        <v>333</v>
      </c>
      <c r="D912" s="209" t="s">
        <v>334</v>
      </c>
      <c r="E912" s="207" t="s">
        <v>332</v>
      </c>
      <c r="F912" s="208" t="s">
        <v>333</v>
      </c>
      <c r="G912" s="209" t="s">
        <v>334</v>
      </c>
    </row>
    <row r="913" spans="1:11" x14ac:dyDescent="0.25">
      <c r="A913" s="69" t="s">
        <v>339</v>
      </c>
      <c r="B913" s="211">
        <v>2252.0351304845121</v>
      </c>
      <c r="C913" s="200">
        <v>5253.1200019898524</v>
      </c>
      <c r="D913" s="212">
        <v>7505.155132474365</v>
      </c>
      <c r="E913" s="211">
        <v>452306979.07589656</v>
      </c>
      <c r="F913" s="200">
        <v>1055055850</v>
      </c>
      <c r="G913" s="212">
        <v>1507362829.0758965</v>
      </c>
    </row>
    <row r="914" spans="1:11" x14ac:dyDescent="0.25">
      <c r="A914" s="78" t="s">
        <v>344</v>
      </c>
      <c r="B914" s="216">
        <v>2236.4126823630659</v>
      </c>
      <c r="C914" s="198">
        <v>2640.0014046553706</v>
      </c>
      <c r="D914" s="206">
        <v>4876.4140870184365</v>
      </c>
      <c r="E914" s="216">
        <v>449169309.40994376</v>
      </c>
      <c r="F914" s="198">
        <v>530227545.71279377</v>
      </c>
      <c r="G914" s="206">
        <v>979396855.12273753</v>
      </c>
    </row>
    <row r="915" spans="1:11" x14ac:dyDescent="0.25">
      <c r="A915" s="143" t="s">
        <v>22</v>
      </c>
      <c r="B915" s="216">
        <v>43.196183177050038</v>
      </c>
      <c r="C915" s="198">
        <v>0</v>
      </c>
      <c r="D915" s="206">
        <v>43.196183177050038</v>
      </c>
      <c r="E915" s="216">
        <v>8675679.5468892585</v>
      </c>
      <c r="F915" s="198">
        <v>0</v>
      </c>
      <c r="G915" s="206">
        <v>8675679.5468892585</v>
      </c>
    </row>
    <row r="916" spans="1:11" x14ac:dyDescent="0.25">
      <c r="A916" s="143" t="s">
        <v>119</v>
      </c>
      <c r="B916" s="216">
        <v>2050.5266217905196</v>
      </c>
      <c r="C916" s="198">
        <v>0</v>
      </c>
      <c r="D916" s="206">
        <v>2050.5266217905196</v>
      </c>
      <c r="E916" s="216">
        <v>411835272.57731283</v>
      </c>
      <c r="F916" s="198">
        <v>0</v>
      </c>
      <c r="G916" s="206">
        <v>411835272.57731283</v>
      </c>
    </row>
    <row r="917" spans="1:11" x14ac:dyDescent="0.25">
      <c r="A917" s="5" t="s">
        <v>162</v>
      </c>
      <c r="B917" s="216">
        <v>142.68987739549635</v>
      </c>
      <c r="C917" s="198">
        <v>2640.0014046553706</v>
      </c>
      <c r="D917" s="206">
        <v>2782.6912820508669</v>
      </c>
      <c r="E917" s="198">
        <v>28658357.285741668</v>
      </c>
      <c r="F917" s="198">
        <v>530227545.71279377</v>
      </c>
      <c r="G917" s="206">
        <v>558885902.99853551</v>
      </c>
    </row>
    <row r="918" spans="1:11" x14ac:dyDescent="0.25">
      <c r="A918" s="220" t="s">
        <v>163</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166</v>
      </c>
      <c r="B919" s="211">
        <v>5.1898229728312908E-5</v>
      </c>
      <c r="C919" s="200">
        <v>4.7934931218764581E-5</v>
      </c>
      <c r="D919" s="212">
        <v>9.9833160947077488E-5</v>
      </c>
      <c r="E919" s="200">
        <v>10.423430429679762</v>
      </c>
      <c r="F919" s="200">
        <v>9.6274270495530363</v>
      </c>
      <c r="G919" s="212">
        <v>20.050857479232796</v>
      </c>
    </row>
    <row r="920" spans="1:11" x14ac:dyDescent="0.25">
      <c r="A920" s="225" t="s">
        <v>167</v>
      </c>
      <c r="B920" s="216">
        <v>1.120950648573941E-4</v>
      </c>
      <c r="C920" s="198">
        <v>2.149839627134307E-4</v>
      </c>
      <c r="D920" s="198">
        <v>3.2707902757082483E-4</v>
      </c>
      <c r="E920" s="216">
        <v>22.513583144707212</v>
      </c>
      <c r="F920" s="198">
        <v>43.178166010117558</v>
      </c>
      <c r="G920" s="206">
        <v>65.691749154824777</v>
      </c>
    </row>
    <row r="921" spans="1:11" x14ac:dyDescent="0.25">
      <c r="A921" s="225" t="s">
        <v>168</v>
      </c>
      <c r="B921" s="216">
        <v>1.9352765030372331E-4</v>
      </c>
      <c r="C921" s="198">
        <v>1.7404850376864288E-3</v>
      </c>
      <c r="D921" s="198">
        <v>1.9340126879901522E-3</v>
      </c>
      <c r="E921" s="216">
        <v>38.868801685922726</v>
      </c>
      <c r="F921" s="198">
        <v>349.56538593311279</v>
      </c>
      <c r="G921" s="206">
        <v>388.43418761903558</v>
      </c>
    </row>
    <row r="922" spans="1:11" x14ac:dyDescent="0.25">
      <c r="A922" s="225" t="s">
        <v>169</v>
      </c>
      <c r="B922" s="216">
        <v>3.8825277802931851E-5</v>
      </c>
      <c r="C922" s="198">
        <v>2.1253315687125757E-5</v>
      </c>
      <c r="D922" s="198">
        <v>6.0078593490057612E-5</v>
      </c>
      <c r="E922" s="216">
        <v>7.7978109120564358</v>
      </c>
      <c r="F922" s="198">
        <v>4.2685937193715215</v>
      </c>
      <c r="G922" s="206">
        <v>12.066404631427957</v>
      </c>
    </row>
    <row r="923" spans="1:11" x14ac:dyDescent="0.25">
      <c r="A923" s="226" t="s">
        <v>170</v>
      </c>
      <c r="B923" s="216">
        <v>3.781398344398939E-5</v>
      </c>
      <c r="C923" s="198">
        <v>2.1253315687125757E-5</v>
      </c>
      <c r="D923" s="198">
        <v>5.9067299131115151E-5</v>
      </c>
      <c r="E923" s="216">
        <v>7.5946988512106746</v>
      </c>
      <c r="F923" s="198">
        <v>4.2685937193715215</v>
      </c>
      <c r="G923" s="206">
        <v>11.863292570582196</v>
      </c>
    </row>
    <row r="924" spans="1:11" x14ac:dyDescent="0.25">
      <c r="A924" s="225" t="s">
        <v>171</v>
      </c>
      <c r="B924" s="216">
        <v>8.6322695299605534E-5</v>
      </c>
      <c r="C924" s="198">
        <v>1.3613225636765822E-6</v>
      </c>
      <c r="D924" s="198">
        <v>8.7684017863282111E-5</v>
      </c>
      <c r="E924" s="216">
        <v>17.337366104166193</v>
      </c>
      <c r="F924" s="198">
        <v>0.27341300674645236</v>
      </c>
      <c r="G924" s="206">
        <v>17.610779110912645</v>
      </c>
    </row>
    <row r="925" spans="1:11" x14ac:dyDescent="0.25">
      <c r="A925" s="143" t="s">
        <v>376</v>
      </c>
      <c r="B925" s="216">
        <v>1.194647170032954E-6</v>
      </c>
      <c r="C925" s="198">
        <v>6.654796537505011E-6</v>
      </c>
      <c r="D925" s="198">
        <v>7.849443707537965E-6</v>
      </c>
      <c r="E925" s="216">
        <v>0.23993731057957421</v>
      </c>
      <c r="F925" s="198">
        <v>1.3365736961643406</v>
      </c>
      <c r="G925" s="206">
        <v>1.5765110067439148</v>
      </c>
    </row>
    <row r="926" spans="1:11" x14ac:dyDescent="0.25">
      <c r="A926" s="143" t="s">
        <v>377</v>
      </c>
      <c r="B926" s="216">
        <v>1.8653847869699148E-6</v>
      </c>
      <c r="C926" s="198">
        <v>6.4373574247615522E-6</v>
      </c>
      <c r="D926" s="198">
        <v>8.3027422117314664E-6</v>
      </c>
      <c r="E926" s="216">
        <v>0.37465070876890549</v>
      </c>
      <c r="F926" s="198">
        <v>1.2929024288352302</v>
      </c>
      <c r="G926" s="206">
        <v>1.6675531376041357</v>
      </c>
    </row>
    <row r="927" spans="1:11" x14ac:dyDescent="0.25">
      <c r="A927" s="225" t="s">
        <v>74</v>
      </c>
      <c r="B927" s="216">
        <v>1.1922016214350401E-3</v>
      </c>
      <c r="C927" s="198">
        <v>1.8371117152382721E-7</v>
      </c>
      <c r="D927" s="198">
        <v>1.1923853326065638E-3</v>
      </c>
      <c r="E927" s="216">
        <v>239.4461376473528</v>
      </c>
      <c r="F927" s="198">
        <v>3.689722415500641E-2</v>
      </c>
      <c r="G927" s="206">
        <v>239.48303487150778</v>
      </c>
    </row>
    <row r="928" spans="1:11" x14ac:dyDescent="0.25">
      <c r="A928" s="78" t="s">
        <v>75</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76</v>
      </c>
      <c r="B929" s="216">
        <v>-9.1127941076806024E-2</v>
      </c>
      <c r="C929" s="198">
        <v>0.37584794778044039</v>
      </c>
      <c r="D929" s="198">
        <v>0.2847200067036344</v>
      </c>
      <c r="E929" s="216">
        <v>-18302.469255436823</v>
      </c>
      <c r="F929" s="198">
        <v>75486.677606078068</v>
      </c>
      <c r="G929" s="206">
        <v>57184.208350641253</v>
      </c>
    </row>
    <row r="930" spans="1:7" x14ac:dyDescent="0.25">
      <c r="A930" s="143" t="s">
        <v>164</v>
      </c>
      <c r="B930" s="216">
        <v>-9.0790042206519733E-2</v>
      </c>
      <c r="C930" s="198">
        <v>0.3763351769241457</v>
      </c>
      <c r="D930" s="198">
        <v>0.28554513471762599</v>
      </c>
      <c r="E930" s="216">
        <v>-18234.604409465494</v>
      </c>
      <c r="F930" s="198">
        <v>75584.534490779348</v>
      </c>
      <c r="G930" s="206">
        <v>57349.930081313869</v>
      </c>
    </row>
    <row r="931" spans="1:7" x14ac:dyDescent="0.25">
      <c r="A931" s="143" t="s">
        <v>165</v>
      </c>
      <c r="B931" s="227">
        <v>-5.4739325284348897E-2</v>
      </c>
      <c r="C931" s="214">
        <v>0.37643620033601338</v>
      </c>
      <c r="D931" s="215">
        <v>0.3216968750516645</v>
      </c>
      <c r="E931" s="227">
        <v>-10994.046460851585</v>
      </c>
      <c r="F931" s="214">
        <v>75604.824402610335</v>
      </c>
      <c r="G931" s="215">
        <v>64610.777941758759</v>
      </c>
    </row>
    <row r="932" spans="1:7" x14ac:dyDescent="0.25">
      <c r="A932" s="228" t="s">
        <v>174</v>
      </c>
      <c r="B932" s="216">
        <v>9.0811118912540745E-6</v>
      </c>
      <c r="C932" s="198">
        <v>8.0492865589722658E-6</v>
      </c>
      <c r="D932" s="206">
        <v>1.7130398450226339E-5</v>
      </c>
      <c r="E932" s="216">
        <v>1.8238837532253052</v>
      </c>
      <c r="F932" s="198">
        <v>1.6166481765414016</v>
      </c>
      <c r="G932" s="206">
        <v>3.4405319297667063</v>
      </c>
    </row>
    <row r="933" spans="1:7" x14ac:dyDescent="0.25">
      <c r="A933" s="225" t="s">
        <v>175</v>
      </c>
      <c r="B933" s="216">
        <v>8.9792671150561125E-6</v>
      </c>
      <c r="C933" s="198">
        <v>2.6859174582270988E-5</v>
      </c>
      <c r="D933" s="206">
        <v>3.5838441697327102E-5</v>
      </c>
      <c r="E933" s="216">
        <v>1.8034288755756611</v>
      </c>
      <c r="F933" s="198">
        <v>5.3944949398570872</v>
      </c>
      <c r="G933" s="206">
        <v>7.1979238154327483</v>
      </c>
    </row>
    <row r="934" spans="1:7" x14ac:dyDescent="0.25">
      <c r="A934" s="225" t="s">
        <v>176</v>
      </c>
      <c r="B934" s="216">
        <v>1.6756662989268967E-5</v>
      </c>
      <c r="C934" s="198">
        <v>9.9712056099358676E-5</v>
      </c>
      <c r="D934" s="206">
        <v>1.1646871908862764E-4</v>
      </c>
      <c r="E934" s="216">
        <v>3.3654695317468333</v>
      </c>
      <c r="F934" s="198">
        <v>20.026534338318317</v>
      </c>
      <c r="G934" s="206">
        <v>23.39200387006515</v>
      </c>
    </row>
    <row r="935" spans="1:7" x14ac:dyDescent="0.25">
      <c r="A935" s="225" t="s">
        <v>177</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178</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179</v>
      </c>
      <c r="B937" s="216">
        <v>1.4199780470681927E-5</v>
      </c>
      <c r="C937" s="198">
        <v>5.0878378156091267E-8</v>
      </c>
      <c r="D937" s="206">
        <v>1.4250658848838019E-5</v>
      </c>
      <c r="E937" s="216">
        <v>2.8519358873648022</v>
      </c>
      <c r="F937" s="198">
        <v>1.0218599706795733E-2</v>
      </c>
      <c r="G937" s="206">
        <v>2.862154487071598</v>
      </c>
    </row>
    <row r="938" spans="1:7" x14ac:dyDescent="0.25">
      <c r="A938" s="229" t="s">
        <v>180</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181</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zoomScale="90" zoomScaleNormal="90" workbookViewId="0">
      <selection activeCell="I66" sqref="I66"/>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658</v>
      </c>
    </row>
    <row r="2" spans="1:23" x14ac:dyDescent="0.25">
      <c r="A2" s="6" t="s">
        <v>659</v>
      </c>
    </row>
    <row r="3" spans="1:23" ht="12.75" customHeight="1" x14ac:dyDescent="0.25">
      <c r="A3" s="274" t="s">
        <v>185</v>
      </c>
      <c r="B3" s="275" t="s">
        <v>660</v>
      </c>
      <c r="C3" s="276"/>
      <c r="D3" s="276"/>
      <c r="E3" s="277" t="s">
        <v>661</v>
      </c>
      <c r="F3" s="277" t="s">
        <v>662</v>
      </c>
      <c r="G3" s="277" t="s">
        <v>663</v>
      </c>
      <c r="H3" s="278" t="s">
        <v>663</v>
      </c>
      <c r="I3" s="279"/>
    </row>
    <row r="4" spans="1:23" ht="26.25" x14ac:dyDescent="0.25">
      <c r="A4" s="280"/>
      <c r="B4" s="65" t="s">
        <v>810</v>
      </c>
      <c r="C4" s="281" t="s">
        <v>664</v>
      </c>
      <c r="D4" s="281" t="s">
        <v>665</v>
      </c>
      <c r="E4" s="281"/>
      <c r="F4" s="281" t="s">
        <v>666</v>
      </c>
      <c r="G4" s="281" t="s">
        <v>667</v>
      </c>
      <c r="H4" s="67" t="s">
        <v>668</v>
      </c>
      <c r="I4" s="282" t="s">
        <v>669</v>
      </c>
    </row>
    <row r="5" spans="1:23" x14ac:dyDescent="0.25">
      <c r="A5" s="117" t="s">
        <v>670</v>
      </c>
      <c r="B5" s="283">
        <v>1</v>
      </c>
      <c r="C5" s="284" t="s">
        <v>671</v>
      </c>
      <c r="D5" s="284"/>
      <c r="E5" s="45"/>
      <c r="F5" s="45"/>
      <c r="G5" s="45"/>
      <c r="H5" s="77"/>
      <c r="I5" s="285"/>
    </row>
    <row r="6" spans="1:23" x14ac:dyDescent="0.25">
      <c r="A6" s="286" t="s">
        <v>672</v>
      </c>
      <c r="B6" s="287" t="s">
        <v>673</v>
      </c>
      <c r="C6" s="288" t="s">
        <v>673</v>
      </c>
      <c r="D6" s="288" t="s">
        <v>673</v>
      </c>
      <c r="E6" s="288" t="s">
        <v>674</v>
      </c>
      <c r="F6" s="289"/>
      <c r="G6" s="289"/>
      <c r="H6" s="290"/>
      <c r="I6" s="291"/>
      <c r="P6" s="229"/>
      <c r="R6" s="229"/>
      <c r="T6" s="229"/>
      <c r="V6" s="229"/>
    </row>
    <row r="7" spans="1:23" x14ac:dyDescent="0.25">
      <c r="A7" s="78" t="s">
        <v>122</v>
      </c>
      <c r="B7" s="292">
        <v>129670</v>
      </c>
      <c r="C7" s="293">
        <v>129670</v>
      </c>
      <c r="D7" s="293">
        <v>138350</v>
      </c>
      <c r="E7" s="293">
        <v>3205</v>
      </c>
      <c r="F7" s="294">
        <v>0.85299999999999998</v>
      </c>
      <c r="G7" s="295">
        <v>16000</v>
      </c>
      <c r="H7" s="296">
        <v>1.6E-2</v>
      </c>
      <c r="I7" s="297">
        <v>0.93726057101554028</v>
      </c>
      <c r="P7" s="229"/>
      <c r="Q7" s="229"/>
      <c r="R7" s="229"/>
      <c r="S7" s="229"/>
      <c r="T7" s="229"/>
      <c r="U7" s="229"/>
      <c r="V7" s="298"/>
      <c r="W7" s="298"/>
    </row>
    <row r="8" spans="1:23" x14ac:dyDescent="0.25">
      <c r="A8" s="78" t="s">
        <v>675</v>
      </c>
      <c r="B8" s="292">
        <v>135084.91292306196</v>
      </c>
      <c r="C8" s="299">
        <v>135084.91292306196</v>
      </c>
      <c r="D8" s="299">
        <v>144475.84269846199</v>
      </c>
      <c r="E8" s="299">
        <v>3266</v>
      </c>
      <c r="F8" s="300">
        <v>0.85562068501529054</v>
      </c>
      <c r="G8" s="295">
        <v>1800</v>
      </c>
      <c r="H8" s="296">
        <v>1.8E-3</v>
      </c>
      <c r="I8" s="297">
        <v>0.93500000000000005</v>
      </c>
      <c r="P8" s="229"/>
      <c r="Q8" s="229"/>
      <c r="R8" s="229"/>
      <c r="S8" s="229"/>
      <c r="T8" s="229"/>
      <c r="U8" s="229"/>
      <c r="V8" s="298"/>
      <c r="W8" s="298"/>
    </row>
    <row r="9" spans="1:23" x14ac:dyDescent="0.25">
      <c r="A9" s="78" t="s">
        <v>676</v>
      </c>
      <c r="B9" s="292">
        <v>152370.90134048002</v>
      </c>
      <c r="C9" s="299">
        <v>152370.90134048002</v>
      </c>
      <c r="D9" s="299">
        <v>162963.53084543315</v>
      </c>
      <c r="E9" s="299">
        <v>3839.6821254480283</v>
      </c>
      <c r="F9" s="300">
        <v>0.83</v>
      </c>
      <c r="G9" s="295">
        <v>48000</v>
      </c>
      <c r="H9" s="296">
        <v>4.8000000000000001E-2</v>
      </c>
      <c r="I9" s="297">
        <v>0.93500000000000016</v>
      </c>
      <c r="P9" s="229"/>
      <c r="Q9" s="229"/>
      <c r="R9" s="229"/>
      <c r="S9" s="229"/>
      <c r="T9" s="229"/>
      <c r="U9" s="229"/>
      <c r="V9" s="298"/>
      <c r="W9" s="298"/>
    </row>
    <row r="10" spans="1:23" x14ac:dyDescent="0.25">
      <c r="A10" s="78" t="s">
        <v>677</v>
      </c>
      <c r="B10" s="292">
        <v>152370.90134048002</v>
      </c>
      <c r="C10" s="49">
        <v>152370.90134048002</v>
      </c>
      <c r="D10" s="49">
        <v>162963.53084543315</v>
      </c>
      <c r="E10" s="49">
        <v>3839.6821254480283</v>
      </c>
      <c r="F10" s="75">
        <v>0.83</v>
      </c>
      <c r="G10" s="49">
        <v>48000</v>
      </c>
      <c r="H10" s="296">
        <v>4.8000000000000001E-2</v>
      </c>
      <c r="I10" s="297">
        <v>0.93500000000000016</v>
      </c>
      <c r="T10" s="229"/>
      <c r="U10" s="229"/>
      <c r="V10" s="298"/>
      <c r="W10" s="298"/>
    </row>
    <row r="11" spans="1:23" x14ac:dyDescent="0.25">
      <c r="A11" s="78" t="s">
        <v>678</v>
      </c>
      <c r="B11" s="292">
        <v>145194.18901496602</v>
      </c>
      <c r="C11" s="49">
        <v>145194.18901496602</v>
      </c>
      <c r="D11" s="49">
        <v>155287.90268980322</v>
      </c>
      <c r="E11" s="49">
        <v>3500.47748781362</v>
      </c>
      <c r="F11" s="75">
        <v>0.83245885654014951</v>
      </c>
      <c r="G11" s="49">
        <v>37227.389654331695</v>
      </c>
      <c r="H11" s="296">
        <v>3.7227389654331693E-2</v>
      </c>
      <c r="I11" s="297">
        <v>0.93500000000000005</v>
      </c>
      <c r="L11" s="49"/>
      <c r="M11" s="49"/>
      <c r="N11" s="49"/>
      <c r="O11" s="49"/>
      <c r="P11" s="75"/>
      <c r="Q11" s="49"/>
      <c r="R11" s="296"/>
      <c r="S11" s="301"/>
      <c r="T11" s="229"/>
      <c r="U11" s="229"/>
      <c r="V11" s="298"/>
      <c r="W11" s="298"/>
    </row>
    <row r="12" spans="1:23" x14ac:dyDescent="0.25">
      <c r="A12" s="78" t="s">
        <v>15</v>
      </c>
      <c r="B12" s="292">
        <v>128448.52692210001</v>
      </c>
      <c r="C12" s="299">
        <v>128448.52692210001</v>
      </c>
      <c r="D12" s="299">
        <v>137378.10365999999</v>
      </c>
      <c r="E12" s="299">
        <v>2709</v>
      </c>
      <c r="F12" s="300">
        <v>0.84059083544303792</v>
      </c>
      <c r="G12" s="295">
        <v>1600</v>
      </c>
      <c r="H12" s="296">
        <v>1.6000000000000001E-3</v>
      </c>
      <c r="I12" s="297">
        <v>0.93500000000000005</v>
      </c>
      <c r="L12" s="229"/>
      <c r="M12" s="229"/>
      <c r="N12" s="229"/>
      <c r="O12" s="229"/>
      <c r="P12" s="229"/>
      <c r="Q12" s="229"/>
      <c r="R12" s="298"/>
      <c r="S12" s="298"/>
    </row>
    <row r="13" spans="1:23" x14ac:dyDescent="0.25">
      <c r="A13" s="5" t="s">
        <v>679</v>
      </c>
      <c r="B13" s="292">
        <v>125600.90733399388</v>
      </c>
      <c r="C13" s="272">
        <v>125600.90733399388</v>
      </c>
      <c r="D13" s="272">
        <v>134008.52571649614</v>
      </c>
      <c r="E13" s="302">
        <v>3087.2372132564833</v>
      </c>
      <c r="F13" s="303">
        <v>0.85299999999999998</v>
      </c>
      <c r="G13" s="303">
        <v>16000</v>
      </c>
      <c r="H13" s="296">
        <v>1.6E-2</v>
      </c>
      <c r="I13" s="297">
        <v>0.93726057101554028</v>
      </c>
    </row>
    <row r="14" spans="1:23" x14ac:dyDescent="0.25">
      <c r="A14" s="5" t="s">
        <v>680</v>
      </c>
      <c r="B14" s="292">
        <v>122492.60888766299</v>
      </c>
      <c r="C14" s="272">
        <v>122492.60888766299</v>
      </c>
      <c r="D14" s="272">
        <v>130692.16040416578</v>
      </c>
      <c r="E14" s="302">
        <v>2984.0426545960995</v>
      </c>
      <c r="F14" s="303">
        <v>0.85299999999999998</v>
      </c>
      <c r="G14" s="303">
        <v>16000</v>
      </c>
      <c r="H14" s="296">
        <v>1.6E-2</v>
      </c>
      <c r="I14" s="297">
        <v>0.93726057101554017</v>
      </c>
    </row>
    <row r="15" spans="1:23" x14ac:dyDescent="0.25">
      <c r="A15" s="78" t="s">
        <v>681</v>
      </c>
      <c r="B15" s="292">
        <v>116090</v>
      </c>
      <c r="C15" s="293">
        <v>116090</v>
      </c>
      <c r="D15" s="293">
        <v>124340</v>
      </c>
      <c r="E15" s="293">
        <v>2819</v>
      </c>
      <c r="F15" s="294">
        <v>0.86299999999999999</v>
      </c>
      <c r="G15" s="49">
        <v>25.5</v>
      </c>
      <c r="H15" s="296">
        <v>2.55E-5</v>
      </c>
      <c r="I15" s="297">
        <v>0.93364967025896739</v>
      </c>
      <c r="O15" s="229"/>
      <c r="P15" s="304"/>
      <c r="Q15" s="304"/>
      <c r="R15" s="304"/>
      <c r="S15" s="304"/>
      <c r="T15" s="304"/>
      <c r="U15" s="304"/>
      <c r="V15" s="305"/>
      <c r="W15" s="272"/>
    </row>
    <row r="16" spans="1:23" x14ac:dyDescent="0.25">
      <c r="A16" s="78" t="s">
        <v>18</v>
      </c>
      <c r="B16" s="292">
        <v>112193.52</v>
      </c>
      <c r="C16" s="49">
        <v>112193.52</v>
      </c>
      <c r="D16" s="49">
        <v>120438.62000000001</v>
      </c>
      <c r="E16" s="49">
        <v>2835.5620000000004</v>
      </c>
      <c r="F16" s="75">
        <v>0.82778546968819577</v>
      </c>
      <c r="G16" s="306">
        <v>22.925518367368763</v>
      </c>
      <c r="H16" s="296">
        <v>2.2925518367368762E-5</v>
      </c>
      <c r="I16" s="297">
        <v>0.931541062160958</v>
      </c>
      <c r="S16" s="304"/>
      <c r="T16" s="304"/>
      <c r="U16" s="304"/>
      <c r="V16" s="305"/>
      <c r="W16" s="272"/>
    </row>
    <row r="17" spans="1:23" x14ac:dyDescent="0.25">
      <c r="A17" s="78" t="s">
        <v>682</v>
      </c>
      <c r="B17" s="292">
        <v>112193.52</v>
      </c>
      <c r="C17" s="49">
        <v>112193.52</v>
      </c>
      <c r="D17" s="49">
        <v>120438.62000000001</v>
      </c>
      <c r="E17" s="49">
        <v>2835.5620000000004</v>
      </c>
      <c r="F17" s="75">
        <v>0.82778546968819577</v>
      </c>
      <c r="G17" s="306">
        <v>22.925518367368763</v>
      </c>
      <c r="H17" s="296">
        <v>2.2925518367368762E-5</v>
      </c>
      <c r="I17" s="297">
        <v>0.931541062160958</v>
      </c>
      <c r="O17" s="229"/>
      <c r="P17" s="304"/>
      <c r="Q17" s="304"/>
      <c r="R17" s="304"/>
      <c r="S17" s="304"/>
      <c r="T17" s="304"/>
      <c r="U17" s="304"/>
      <c r="V17" s="305"/>
      <c r="W17" s="272"/>
    </row>
    <row r="18" spans="1:23" x14ac:dyDescent="0.25">
      <c r="A18" s="78" t="s">
        <v>683</v>
      </c>
      <c r="B18" s="292">
        <v>106150</v>
      </c>
      <c r="C18" s="49">
        <v>106150</v>
      </c>
      <c r="D18" s="49">
        <v>114387.5</v>
      </c>
      <c r="E18" s="49">
        <v>2861.25</v>
      </c>
      <c r="F18" s="75">
        <v>0.77774999999999994</v>
      </c>
      <c r="G18" s="306">
        <v>19.267500028014183</v>
      </c>
      <c r="H18" s="296">
        <v>1.9267500028014183E-5</v>
      </c>
      <c r="I18" s="297">
        <v>0.92798601245765489</v>
      </c>
      <c r="S18" s="304"/>
      <c r="T18" s="304"/>
      <c r="U18" s="304"/>
      <c r="V18" s="305"/>
      <c r="W18" s="272"/>
    </row>
    <row r="19" spans="1:23" x14ac:dyDescent="0.25">
      <c r="A19" s="78" t="s">
        <v>684</v>
      </c>
      <c r="B19" s="292">
        <v>100186</v>
      </c>
      <c r="C19" s="49">
        <v>100186</v>
      </c>
      <c r="D19" s="49">
        <v>108416</v>
      </c>
      <c r="E19" s="49">
        <v>2886.6</v>
      </c>
      <c r="F19" s="75">
        <v>0.72659999999999991</v>
      </c>
      <c r="G19" s="306">
        <v>15.528000044822692</v>
      </c>
      <c r="H19" s="296">
        <v>1.5528000044822691E-5</v>
      </c>
      <c r="I19" s="297">
        <v>0.92408869539551353</v>
      </c>
      <c r="J19" s="304"/>
      <c r="K19" s="304"/>
      <c r="L19" s="304"/>
      <c r="M19" s="305"/>
      <c r="N19" s="272"/>
    </row>
    <row r="20" spans="1:23" x14ac:dyDescent="0.25">
      <c r="A20" s="225" t="s">
        <v>685</v>
      </c>
      <c r="B20" s="292">
        <v>128450</v>
      </c>
      <c r="C20" s="293">
        <v>128450</v>
      </c>
      <c r="D20" s="293">
        <v>137380</v>
      </c>
      <c r="E20" s="293">
        <v>3167</v>
      </c>
      <c r="F20" s="294">
        <v>0.86499999999999999</v>
      </c>
      <c r="G20" s="49">
        <v>200</v>
      </c>
      <c r="H20" s="296">
        <v>2.0000000000000001E-4</v>
      </c>
      <c r="I20" s="297">
        <v>0.93499781627602274</v>
      </c>
      <c r="O20" s="298"/>
      <c r="W20" s="272"/>
    </row>
    <row r="21" spans="1:23" x14ac:dyDescent="0.25">
      <c r="A21" s="307" t="s">
        <v>686</v>
      </c>
      <c r="B21" s="292"/>
      <c r="C21" s="49"/>
      <c r="D21" s="49"/>
      <c r="E21" s="49"/>
      <c r="F21" s="308"/>
      <c r="G21" s="49">
        <v>120</v>
      </c>
      <c r="H21" s="296">
        <v>1.2E-4</v>
      </c>
      <c r="I21" s="297"/>
    </row>
    <row r="22" spans="1:23" x14ac:dyDescent="0.25">
      <c r="A22" s="78" t="s">
        <v>687</v>
      </c>
      <c r="B22" s="292">
        <v>128450</v>
      </c>
      <c r="C22" s="49">
        <v>128450</v>
      </c>
      <c r="D22" s="49">
        <v>137380</v>
      </c>
      <c r="E22" s="49">
        <v>3167</v>
      </c>
      <c r="F22" s="75">
        <v>0.86499999999999999</v>
      </c>
      <c r="G22" s="49">
        <v>11</v>
      </c>
      <c r="H22" s="296">
        <v>1.1E-5</v>
      </c>
      <c r="I22" s="297">
        <v>0.93499781627602274</v>
      </c>
    </row>
    <row r="23" spans="1:23" x14ac:dyDescent="0.25">
      <c r="A23" s="78" t="s">
        <v>688</v>
      </c>
      <c r="B23" s="292">
        <v>129487.84757606639</v>
      </c>
      <c r="C23" s="49">
        <v>129487.84757606639</v>
      </c>
      <c r="D23" s="293">
        <v>138490</v>
      </c>
      <c r="E23" s="293">
        <v>3206</v>
      </c>
      <c r="F23" s="294">
        <v>0.871</v>
      </c>
      <c r="G23" s="295">
        <v>11</v>
      </c>
      <c r="H23" s="296">
        <v>1.1E-5</v>
      </c>
      <c r="I23" s="297">
        <v>0.93499781627602274</v>
      </c>
    </row>
    <row r="24" spans="1:23" x14ac:dyDescent="0.25">
      <c r="A24" s="78" t="s">
        <v>689</v>
      </c>
      <c r="B24" s="292">
        <v>116920</v>
      </c>
      <c r="C24" s="293">
        <v>116920</v>
      </c>
      <c r="D24" s="293">
        <v>125080</v>
      </c>
      <c r="E24" s="293">
        <v>2745</v>
      </c>
      <c r="F24" s="294">
        <v>0.85</v>
      </c>
      <c r="G24" s="295">
        <v>1</v>
      </c>
      <c r="H24" s="296">
        <v>9.9999999999999995E-7</v>
      </c>
      <c r="I24" s="297">
        <v>0.93476175247841387</v>
      </c>
    </row>
    <row r="25" spans="1:23" x14ac:dyDescent="0.25">
      <c r="A25" s="226" t="s">
        <v>690</v>
      </c>
      <c r="B25" s="292">
        <v>124307.03423937227</v>
      </c>
      <c r="C25" s="49">
        <v>124307.03423937227</v>
      </c>
      <c r="D25" s="49">
        <v>132948.69438683367</v>
      </c>
      <c r="E25" s="49">
        <v>3035.8996219999995</v>
      </c>
      <c r="F25" s="75">
        <v>0.86199999999999999</v>
      </c>
      <c r="G25" s="49">
        <v>700</v>
      </c>
      <c r="H25" s="296">
        <v>6.9999999999999999E-4</v>
      </c>
      <c r="I25" s="297">
        <v>0.93500003751584637</v>
      </c>
    </row>
    <row r="26" spans="1:23" x14ac:dyDescent="0.25">
      <c r="A26" s="143" t="s">
        <v>691</v>
      </c>
      <c r="B26" s="292">
        <v>123041.23110601204</v>
      </c>
      <c r="C26" s="49">
        <v>123041.23110601204</v>
      </c>
      <c r="D26" s="49">
        <v>131594.89429852215</v>
      </c>
      <c r="E26" s="49">
        <v>2998.0455119999997</v>
      </c>
      <c r="F26" s="75">
        <v>0.86</v>
      </c>
      <c r="G26" s="49">
        <v>11</v>
      </c>
      <c r="H26" s="296">
        <v>1.1E-5</v>
      </c>
      <c r="I26" s="297">
        <v>0.93500003751584626</v>
      </c>
    </row>
    <row r="27" spans="1:23" x14ac:dyDescent="0.25">
      <c r="A27" s="143" t="s">
        <v>692</v>
      </c>
      <c r="B27" s="292">
        <v>111520</v>
      </c>
      <c r="C27" s="293">
        <v>111520</v>
      </c>
      <c r="D27" s="293">
        <v>119740</v>
      </c>
      <c r="E27" s="309">
        <v>2651</v>
      </c>
      <c r="F27" s="294">
        <v>0.84199999999999997</v>
      </c>
      <c r="G27" s="295">
        <v>0</v>
      </c>
      <c r="H27" s="296">
        <v>0</v>
      </c>
      <c r="I27" s="297">
        <v>0.93135126106564226</v>
      </c>
    </row>
    <row r="28" spans="1:23" x14ac:dyDescent="0.25">
      <c r="A28" s="143" t="s">
        <v>693</v>
      </c>
      <c r="B28" s="292">
        <v>140352.52220119376</v>
      </c>
      <c r="C28" s="49">
        <v>140352.52220119376</v>
      </c>
      <c r="D28" s="293">
        <v>150110</v>
      </c>
      <c r="E28" s="293">
        <v>3752</v>
      </c>
      <c r="F28" s="294">
        <v>0.86799999999999999</v>
      </c>
      <c r="G28" s="295">
        <v>5000</v>
      </c>
      <c r="H28" s="296">
        <v>5.0000000000000001E-3</v>
      </c>
      <c r="I28" s="297">
        <v>0.93499781627602263</v>
      </c>
      <c r="J28" s="38"/>
    </row>
    <row r="29" spans="1:23" x14ac:dyDescent="0.25">
      <c r="A29" s="143" t="s">
        <v>694</v>
      </c>
      <c r="B29" s="292">
        <v>140352.52220119376</v>
      </c>
      <c r="C29" s="49">
        <v>140352.52220119376</v>
      </c>
      <c r="D29" s="49">
        <v>150110</v>
      </c>
      <c r="E29" s="49">
        <v>3752</v>
      </c>
      <c r="F29" s="75">
        <v>0.86799999999999999</v>
      </c>
      <c r="G29" s="295">
        <v>27000</v>
      </c>
      <c r="H29" s="296">
        <v>2.7E-2</v>
      </c>
      <c r="I29" s="297">
        <v>0.93499781627602263</v>
      </c>
    </row>
    <row r="30" spans="1:23" x14ac:dyDescent="0.25">
      <c r="A30" s="143" t="s">
        <v>115</v>
      </c>
      <c r="B30" s="292">
        <v>57250</v>
      </c>
      <c r="C30" s="293">
        <v>57250</v>
      </c>
      <c r="D30" s="293">
        <v>65200</v>
      </c>
      <c r="E30" s="293">
        <v>3006</v>
      </c>
      <c r="F30" s="72">
        <v>0.375</v>
      </c>
      <c r="G30" s="295">
        <v>0</v>
      </c>
      <c r="H30" s="296">
        <v>0</v>
      </c>
      <c r="I30" s="297">
        <v>0.87806748466257667</v>
      </c>
    </row>
    <row r="31" spans="1:23" x14ac:dyDescent="0.25">
      <c r="A31" s="143" t="s">
        <v>114</v>
      </c>
      <c r="B31" s="292">
        <v>76330</v>
      </c>
      <c r="C31" s="293">
        <v>76330</v>
      </c>
      <c r="D31" s="293">
        <v>84530</v>
      </c>
      <c r="E31" s="293">
        <v>2988</v>
      </c>
      <c r="F31" s="72">
        <v>0.52200000000000002</v>
      </c>
      <c r="G31" s="49">
        <v>0.57000011205673218</v>
      </c>
      <c r="H31" s="296">
        <v>5.7000011205673218E-7</v>
      </c>
      <c r="I31" s="297">
        <v>0.90299302022950434</v>
      </c>
      <c r="J31" s="38"/>
    </row>
    <row r="32" spans="1:23" x14ac:dyDescent="0.25">
      <c r="A32" s="143" t="s">
        <v>695</v>
      </c>
      <c r="B32" s="292">
        <v>99837</v>
      </c>
      <c r="C32" s="310">
        <v>99837</v>
      </c>
      <c r="D32" s="309">
        <v>108458</v>
      </c>
      <c r="E32" s="310">
        <v>3065</v>
      </c>
      <c r="F32" s="311">
        <v>0.64859999999999995</v>
      </c>
      <c r="G32" s="154">
        <v>0</v>
      </c>
      <c r="H32" s="296">
        <v>0</v>
      </c>
      <c r="I32" s="297">
        <v>0.92051300964428628</v>
      </c>
    </row>
    <row r="33" spans="1:11" x14ac:dyDescent="0.25">
      <c r="A33" s="143" t="s">
        <v>696</v>
      </c>
      <c r="B33" s="292">
        <v>83127</v>
      </c>
      <c r="C33" s="310">
        <v>83127</v>
      </c>
      <c r="D33" s="309">
        <v>89511</v>
      </c>
      <c r="E33" s="310">
        <v>2964</v>
      </c>
      <c r="F33" s="311">
        <v>0.61980000000000002</v>
      </c>
      <c r="G33" s="154">
        <v>0</v>
      </c>
      <c r="H33" s="296">
        <v>0</v>
      </c>
      <c r="I33" s="297">
        <v>0.92867915675168411</v>
      </c>
      <c r="J33" s="38"/>
    </row>
    <row r="34" spans="1:11" x14ac:dyDescent="0.25">
      <c r="A34" s="143" t="s">
        <v>697</v>
      </c>
      <c r="B34" s="292">
        <v>116090</v>
      </c>
      <c r="C34" s="49">
        <v>116090</v>
      </c>
      <c r="D34" s="49">
        <v>124340</v>
      </c>
      <c r="E34" s="49">
        <v>2819</v>
      </c>
      <c r="F34" s="75">
        <v>0.86299999999999999</v>
      </c>
      <c r="G34" s="49">
        <v>25.5</v>
      </c>
      <c r="H34" s="296">
        <v>2.55E-5</v>
      </c>
      <c r="I34" s="297">
        <v>0.93364967025896739</v>
      </c>
    </row>
    <row r="35" spans="1:11" x14ac:dyDescent="0.25">
      <c r="A35" s="143" t="s">
        <v>698</v>
      </c>
      <c r="B35" s="292">
        <v>84950</v>
      </c>
      <c r="C35" s="293">
        <v>84950</v>
      </c>
      <c r="D35" s="293">
        <v>91410</v>
      </c>
      <c r="E35" s="295">
        <v>1923</v>
      </c>
      <c r="F35" s="72">
        <v>0.82</v>
      </c>
      <c r="G35" s="295">
        <v>0</v>
      </c>
      <c r="H35" s="296">
        <v>0</v>
      </c>
      <c r="I35" s="297">
        <v>0.9293293950333662</v>
      </c>
      <c r="J35" s="38"/>
    </row>
    <row r="36" spans="1:11" x14ac:dyDescent="0.25">
      <c r="A36" s="143" t="s">
        <v>699</v>
      </c>
      <c r="B36" s="292">
        <v>74720</v>
      </c>
      <c r="C36" s="293">
        <v>74720</v>
      </c>
      <c r="D36" s="293">
        <v>84820</v>
      </c>
      <c r="E36" s="293">
        <v>1621</v>
      </c>
      <c r="F36" s="294">
        <v>0.75</v>
      </c>
      <c r="G36" s="295">
        <v>0</v>
      </c>
      <c r="H36" s="296">
        <v>0</v>
      </c>
      <c r="I36" s="297">
        <v>0.88092431030417351</v>
      </c>
      <c r="J36" s="38"/>
    </row>
    <row r="37" spans="1:11" x14ac:dyDescent="0.25">
      <c r="A37" s="143" t="s">
        <v>700</v>
      </c>
      <c r="B37" s="292">
        <v>68930</v>
      </c>
      <c r="C37" s="293">
        <v>68930</v>
      </c>
      <c r="D37" s="293">
        <v>75610</v>
      </c>
      <c r="E37" s="293">
        <v>2518</v>
      </c>
      <c r="F37" s="312">
        <v>0.52200000000000002</v>
      </c>
      <c r="G37" s="295">
        <v>0</v>
      </c>
      <c r="H37" s="296">
        <v>0</v>
      </c>
      <c r="I37" s="297">
        <v>0.91165189789710355</v>
      </c>
      <c r="J37" s="38"/>
    </row>
    <row r="38" spans="1:11" x14ac:dyDescent="0.25">
      <c r="A38" s="143" t="s">
        <v>701</v>
      </c>
      <c r="B38" s="292">
        <v>72200</v>
      </c>
      <c r="C38" s="295">
        <v>72200</v>
      </c>
      <c r="D38" s="49">
        <v>79196.89540113158</v>
      </c>
      <c r="E38" s="295">
        <v>3255</v>
      </c>
      <c r="F38" s="72">
        <v>0.47399999999999998</v>
      </c>
      <c r="G38" s="295">
        <v>0</v>
      </c>
      <c r="H38" s="296">
        <v>0</v>
      </c>
      <c r="I38" s="297">
        <v>0.91165189789710355</v>
      </c>
      <c r="J38" s="38"/>
    </row>
    <row r="39" spans="1:11" x14ac:dyDescent="0.25">
      <c r="A39" s="143" t="s">
        <v>702</v>
      </c>
      <c r="B39" s="292">
        <v>119550</v>
      </c>
      <c r="C39" s="293">
        <v>119550</v>
      </c>
      <c r="D39" s="293">
        <v>127960</v>
      </c>
      <c r="E39" s="293">
        <v>3361</v>
      </c>
      <c r="F39" s="294">
        <v>0.77600000000000002</v>
      </c>
      <c r="G39" s="295">
        <v>0</v>
      </c>
      <c r="H39" s="296">
        <v>0</v>
      </c>
      <c r="I39" s="297">
        <v>0.93427633635511098</v>
      </c>
      <c r="J39" s="38"/>
      <c r="K39" s="38"/>
    </row>
    <row r="40" spans="1:11" x14ac:dyDescent="0.25">
      <c r="A40" s="143" t="s">
        <v>703</v>
      </c>
      <c r="B40" s="292">
        <v>123670</v>
      </c>
      <c r="C40" s="293">
        <v>123670</v>
      </c>
      <c r="D40" s="293">
        <v>130030</v>
      </c>
      <c r="E40" s="293">
        <v>3017</v>
      </c>
      <c r="F40" s="294">
        <v>0.85299999999999998</v>
      </c>
      <c r="G40" s="295">
        <v>0</v>
      </c>
      <c r="H40" s="296">
        <v>0</v>
      </c>
      <c r="I40" s="297">
        <v>0.95108821041298164</v>
      </c>
      <c r="J40" s="38"/>
      <c r="K40" s="38"/>
    </row>
    <row r="41" spans="1:11" x14ac:dyDescent="0.25">
      <c r="A41" s="143" t="s">
        <v>704</v>
      </c>
      <c r="B41" s="292">
        <v>117059</v>
      </c>
      <c r="C41" s="295">
        <v>117059</v>
      </c>
      <c r="D41" s="295">
        <v>125293.76528649101</v>
      </c>
      <c r="E41" s="295">
        <v>2835</v>
      </c>
      <c r="F41" s="72">
        <v>0.871</v>
      </c>
      <c r="G41" s="49">
        <v>0</v>
      </c>
      <c r="H41" s="296">
        <v>0</v>
      </c>
      <c r="I41" s="297">
        <v>0.93427633635511098</v>
      </c>
      <c r="K41" s="38"/>
    </row>
    <row r="42" spans="1:11" x14ac:dyDescent="0.25">
      <c r="A42" s="226" t="s">
        <v>705</v>
      </c>
      <c r="B42" s="292">
        <v>122887</v>
      </c>
      <c r="C42" s="309">
        <v>122887</v>
      </c>
      <c r="D42" s="309">
        <v>130817</v>
      </c>
      <c r="E42" s="309">
        <v>2948</v>
      </c>
      <c r="F42" s="72">
        <v>0.871</v>
      </c>
      <c r="G42" s="49">
        <v>0</v>
      </c>
      <c r="H42" s="296">
        <v>0</v>
      </c>
      <c r="I42" s="297">
        <v>0.93938096730547249</v>
      </c>
      <c r="K42" s="38"/>
    </row>
    <row r="43" spans="1:11" x14ac:dyDescent="0.25">
      <c r="A43" s="226" t="s">
        <v>706</v>
      </c>
      <c r="B43" s="292">
        <v>123542.426446789</v>
      </c>
      <c r="C43" s="309">
        <v>123542.426446789</v>
      </c>
      <c r="D43" s="309">
        <v>133070.13702382601</v>
      </c>
      <c r="E43" s="309">
        <v>3003.2639480974099</v>
      </c>
      <c r="F43" s="72">
        <v>0.871</v>
      </c>
      <c r="G43" s="49">
        <v>0</v>
      </c>
      <c r="H43" s="296">
        <v>0</v>
      </c>
      <c r="I43" s="297">
        <v>0.92840083590406852</v>
      </c>
      <c r="K43" s="38"/>
    </row>
    <row r="44" spans="1:11" x14ac:dyDescent="0.25">
      <c r="A44" s="143" t="s">
        <v>97</v>
      </c>
      <c r="B44" s="292">
        <v>115983</v>
      </c>
      <c r="C44" s="309">
        <v>115983</v>
      </c>
      <c r="D44" s="309">
        <v>124230</v>
      </c>
      <c r="E44" s="309">
        <v>2830</v>
      </c>
      <c r="F44" s="72">
        <v>0.84</v>
      </c>
      <c r="G44" s="49">
        <v>0</v>
      </c>
      <c r="H44" s="296">
        <v>0</v>
      </c>
      <c r="I44" s="297">
        <v>0.93361506882395562</v>
      </c>
      <c r="K44" s="38"/>
    </row>
    <row r="45" spans="1:11" x14ac:dyDescent="0.25">
      <c r="A45" s="5" t="s">
        <v>707</v>
      </c>
      <c r="B45" s="292">
        <v>111560</v>
      </c>
      <c r="C45" s="299">
        <v>111560</v>
      </c>
      <c r="D45" s="49">
        <v>119492.50148728694</v>
      </c>
      <c r="E45" s="299">
        <v>2654.6482049815622</v>
      </c>
      <c r="F45" s="300">
        <v>0.8337</v>
      </c>
      <c r="G45" s="295">
        <v>10</v>
      </c>
      <c r="H45" s="296">
        <v>1.0000000000000001E-5</v>
      </c>
      <c r="I45" s="297">
        <v>0.93361506882395551</v>
      </c>
    </row>
    <row r="46" spans="1:11" x14ac:dyDescent="0.25">
      <c r="A46" s="143" t="s">
        <v>708</v>
      </c>
      <c r="B46" s="292">
        <v>119776.6214942081</v>
      </c>
      <c r="C46" s="49">
        <v>119776.6214942081</v>
      </c>
      <c r="D46" s="49">
        <v>128103.33335647394</v>
      </c>
      <c r="E46" s="49">
        <v>2865.5561269999994</v>
      </c>
      <c r="F46" s="75">
        <v>0.84699999999999998</v>
      </c>
      <c r="G46" s="313">
        <v>0</v>
      </c>
      <c r="H46" s="296">
        <v>0</v>
      </c>
      <c r="I46" s="297">
        <v>0.93500003751584626</v>
      </c>
      <c r="K46" s="38"/>
    </row>
    <row r="47" spans="1:11" x14ac:dyDescent="0.25">
      <c r="A47" s="78" t="s">
        <v>709</v>
      </c>
      <c r="B47" s="292">
        <v>30500</v>
      </c>
      <c r="C47" s="293">
        <v>30500</v>
      </c>
      <c r="D47" s="293">
        <v>36020</v>
      </c>
      <c r="E47" s="293">
        <v>268</v>
      </c>
      <c r="F47" s="72">
        <v>0</v>
      </c>
      <c r="G47" s="295">
        <v>0</v>
      </c>
      <c r="H47" s="296">
        <v>0</v>
      </c>
      <c r="I47" s="297">
        <v>0.84675180455302612</v>
      </c>
    </row>
    <row r="48" spans="1:11" x14ac:dyDescent="0.25">
      <c r="A48" s="78" t="s">
        <v>710</v>
      </c>
      <c r="B48" s="292">
        <v>93540</v>
      </c>
      <c r="C48" s="293">
        <v>93540</v>
      </c>
      <c r="D48" s="293">
        <v>101130</v>
      </c>
      <c r="E48" s="293">
        <v>2811</v>
      </c>
      <c r="F48" s="72">
        <v>0.68100000000000005</v>
      </c>
      <c r="G48" s="295">
        <v>0</v>
      </c>
      <c r="H48" s="296">
        <v>0</v>
      </c>
      <c r="I48" s="297">
        <v>0.92494808662118067</v>
      </c>
    </row>
    <row r="49" spans="1:12" x14ac:dyDescent="0.25">
      <c r="A49" s="78" t="s">
        <v>711</v>
      </c>
      <c r="B49" s="292">
        <v>96720</v>
      </c>
      <c r="C49" s="293">
        <v>96720</v>
      </c>
      <c r="D49" s="293">
        <v>104530</v>
      </c>
      <c r="E49" s="293">
        <v>2810</v>
      </c>
      <c r="F49" s="72">
        <v>0.70599999999999996</v>
      </c>
      <c r="G49" s="295">
        <v>0</v>
      </c>
      <c r="H49" s="296">
        <v>0</v>
      </c>
      <c r="I49" s="297">
        <v>0.92528460728977324</v>
      </c>
      <c r="J49" s="38"/>
    </row>
    <row r="50" spans="1:12" x14ac:dyDescent="0.25">
      <c r="A50" s="78" t="s">
        <v>712</v>
      </c>
      <c r="B50" s="292">
        <v>100480</v>
      </c>
      <c r="C50" s="293">
        <v>100480</v>
      </c>
      <c r="D50" s="293">
        <v>108570</v>
      </c>
      <c r="E50" s="293">
        <v>2913</v>
      </c>
      <c r="F50" s="72">
        <v>0.70599999999999996</v>
      </c>
      <c r="G50" s="295">
        <v>0</v>
      </c>
      <c r="H50" s="296">
        <v>0</v>
      </c>
      <c r="I50" s="297">
        <v>0.92548586165607438</v>
      </c>
      <c r="J50" s="38"/>
    </row>
    <row r="51" spans="1:12" x14ac:dyDescent="0.25">
      <c r="A51" s="78" t="s">
        <v>713</v>
      </c>
      <c r="B51" s="292">
        <v>94970</v>
      </c>
      <c r="C51" s="293">
        <v>94970</v>
      </c>
      <c r="D51" s="293">
        <v>103220</v>
      </c>
      <c r="E51" s="293">
        <v>2213</v>
      </c>
      <c r="F51" s="72">
        <v>0.82799999999999996</v>
      </c>
      <c r="G51" s="295">
        <v>0</v>
      </c>
      <c r="H51" s="296">
        <v>0</v>
      </c>
      <c r="I51" s="297">
        <v>0.92007362914163926</v>
      </c>
      <c r="J51" s="38"/>
    </row>
    <row r="52" spans="1:12" x14ac:dyDescent="0.25">
      <c r="A52" s="78" t="s">
        <v>714</v>
      </c>
      <c r="B52" s="292">
        <v>90060</v>
      </c>
      <c r="C52" s="293">
        <v>90060</v>
      </c>
      <c r="D52" s="293">
        <v>98560</v>
      </c>
      <c r="E52" s="293">
        <v>2118</v>
      </c>
      <c r="F52" s="72">
        <v>0.82799999999999996</v>
      </c>
      <c r="G52" s="295">
        <v>0</v>
      </c>
      <c r="H52" s="296">
        <v>0</v>
      </c>
      <c r="I52" s="297">
        <v>0.91375811688311692</v>
      </c>
      <c r="J52" s="38"/>
    </row>
    <row r="53" spans="1:12" x14ac:dyDescent="0.25">
      <c r="A53" s="78" t="s">
        <v>715</v>
      </c>
      <c r="B53" s="292">
        <v>95720</v>
      </c>
      <c r="C53" s="293">
        <v>95720</v>
      </c>
      <c r="D53" s="293">
        <v>103010</v>
      </c>
      <c r="E53" s="293">
        <v>2253</v>
      </c>
      <c r="F53" s="72">
        <v>0.85699999999999998</v>
      </c>
      <c r="G53" s="295">
        <v>0</v>
      </c>
      <c r="H53" s="296">
        <v>0</v>
      </c>
      <c r="I53" s="297">
        <v>0.92923017182797785</v>
      </c>
      <c r="J53" s="38"/>
    </row>
    <row r="54" spans="1:12" x14ac:dyDescent="0.25">
      <c r="A54" s="78" t="s">
        <v>716</v>
      </c>
      <c r="B54" s="292">
        <v>84250</v>
      </c>
      <c r="C54" s="293">
        <v>84250</v>
      </c>
      <c r="D54" s="293">
        <v>91420</v>
      </c>
      <c r="E54" s="293">
        <v>1920</v>
      </c>
      <c r="F54" s="72">
        <v>0.81799999999999995</v>
      </c>
      <c r="G54" s="295">
        <v>0</v>
      </c>
      <c r="H54" s="296">
        <v>0</v>
      </c>
      <c r="I54" s="297">
        <v>0.92157077225989936</v>
      </c>
      <c r="J54" s="38"/>
    </row>
    <row r="55" spans="1:12" x14ac:dyDescent="0.25">
      <c r="A55" s="78" t="s">
        <v>717</v>
      </c>
      <c r="B55" s="292">
        <v>83686.11202275462</v>
      </c>
      <c r="C55" s="49">
        <v>83686.11202275462</v>
      </c>
      <c r="D55" s="293">
        <v>90050</v>
      </c>
      <c r="E55" s="49">
        <v>2532</v>
      </c>
      <c r="F55" s="75"/>
      <c r="G55" s="295">
        <v>0</v>
      </c>
      <c r="H55" s="296">
        <v>0</v>
      </c>
      <c r="I55" s="297">
        <v>0.92932939503336609</v>
      </c>
      <c r="J55" s="38"/>
    </row>
    <row r="56" spans="1:12" x14ac:dyDescent="0.25">
      <c r="A56" s="225" t="s">
        <v>718</v>
      </c>
      <c r="B56" s="292">
        <v>105124.8</v>
      </c>
      <c r="C56" s="47">
        <v>105124.8</v>
      </c>
      <c r="D56" s="49">
        <v>112166.3</v>
      </c>
      <c r="E56" s="47">
        <v>2478.6999999999998</v>
      </c>
      <c r="F56" s="314">
        <v>0.83625099999999997</v>
      </c>
      <c r="G56" s="295">
        <v>0</v>
      </c>
      <c r="H56" s="296">
        <v>0</v>
      </c>
      <c r="I56" s="297">
        <v>0.93722267739953979</v>
      </c>
    </row>
    <row r="57" spans="1:12" x14ac:dyDescent="0.25">
      <c r="A57" s="78" t="s">
        <v>719</v>
      </c>
      <c r="B57" s="292">
        <v>128590</v>
      </c>
      <c r="C57" s="295">
        <v>128590</v>
      </c>
      <c r="D57" s="295">
        <v>142860</v>
      </c>
      <c r="E57" s="47"/>
      <c r="F57" s="314"/>
      <c r="G57" s="295">
        <v>0</v>
      </c>
      <c r="H57" s="296">
        <v>0</v>
      </c>
      <c r="I57" s="297">
        <v>0.9001119977600448</v>
      </c>
    </row>
    <row r="58" spans="1:12" x14ac:dyDescent="0.25">
      <c r="A58" s="286" t="s">
        <v>720</v>
      </c>
      <c r="B58" s="315" t="s">
        <v>721</v>
      </c>
      <c r="C58" s="316" t="s">
        <v>721</v>
      </c>
      <c r="D58" s="316" t="s">
        <v>721</v>
      </c>
      <c r="E58" s="316" t="s">
        <v>722</v>
      </c>
      <c r="F58" s="317"/>
      <c r="G58" s="318"/>
      <c r="H58" s="319"/>
      <c r="I58" s="320" t="s">
        <v>669</v>
      </c>
    </row>
    <row r="59" spans="1:12" x14ac:dyDescent="0.25">
      <c r="A59" s="78" t="s">
        <v>119</v>
      </c>
      <c r="B59" s="292">
        <v>983</v>
      </c>
      <c r="C59" s="293">
        <v>983</v>
      </c>
      <c r="D59" s="293">
        <v>1089</v>
      </c>
      <c r="E59" s="321">
        <v>22</v>
      </c>
      <c r="F59" s="294">
        <v>0.72399999999999998</v>
      </c>
      <c r="G59" s="295">
        <v>6</v>
      </c>
      <c r="H59" s="296">
        <v>6.0000000000000002E-6</v>
      </c>
      <c r="I59" s="297">
        <v>0.90266299357208446</v>
      </c>
    </row>
    <row r="60" spans="1:12" x14ac:dyDescent="0.25">
      <c r="A60" s="225" t="s">
        <v>723</v>
      </c>
      <c r="B60" s="292">
        <v>962.18504920853229</v>
      </c>
      <c r="C60" s="322">
        <v>962.18504920853229</v>
      </c>
      <c r="D60" s="322">
        <v>1068.0254046214709</v>
      </c>
      <c r="E60" s="323">
        <v>20.303179298999996</v>
      </c>
      <c r="F60" s="72">
        <v>0.75</v>
      </c>
      <c r="G60" s="295">
        <v>0</v>
      </c>
      <c r="H60" s="296">
        <v>0</v>
      </c>
      <c r="I60" s="297">
        <v>0.9009009009009008</v>
      </c>
    </row>
    <row r="61" spans="1:12" x14ac:dyDescent="0.25">
      <c r="A61" s="78" t="s">
        <v>724</v>
      </c>
      <c r="B61" s="292">
        <v>290</v>
      </c>
      <c r="C61" s="322">
        <v>290</v>
      </c>
      <c r="D61" s="322">
        <v>343</v>
      </c>
      <c r="E61" s="323">
        <v>2.5499999999999998</v>
      </c>
      <c r="F61" s="72">
        <v>0</v>
      </c>
      <c r="G61" s="295">
        <v>0</v>
      </c>
      <c r="H61" s="296">
        <v>0</v>
      </c>
      <c r="I61" s="297">
        <v>0.84548104956268222</v>
      </c>
      <c r="L61" s="229"/>
    </row>
    <row r="62" spans="1:12" x14ac:dyDescent="0.25">
      <c r="A62" s="78" t="s">
        <v>725</v>
      </c>
      <c r="B62" s="292"/>
      <c r="C62" s="49"/>
      <c r="D62" s="49"/>
      <c r="E62" s="324">
        <v>55.977829999999997</v>
      </c>
      <c r="F62" s="312">
        <v>0.27272727272727271</v>
      </c>
      <c r="G62" s="295">
        <v>0</v>
      </c>
      <c r="H62" s="296">
        <v>0</v>
      </c>
      <c r="I62" s="297"/>
    </row>
    <row r="63" spans="1:12" x14ac:dyDescent="0.25">
      <c r="A63" s="143" t="s">
        <v>719</v>
      </c>
      <c r="B63" s="292">
        <v>982</v>
      </c>
      <c r="C63" s="299">
        <v>982</v>
      </c>
      <c r="D63" s="299">
        <v>1043.738844</v>
      </c>
      <c r="E63" s="325">
        <v>20.3</v>
      </c>
      <c r="F63" s="312">
        <v>0.75800000000000001</v>
      </c>
      <c r="G63" s="309">
        <v>6</v>
      </c>
      <c r="H63" s="296">
        <v>6.0000000000000002E-6</v>
      </c>
      <c r="I63" s="297">
        <v>0.94084837950133815</v>
      </c>
    </row>
    <row r="64" spans="1:12" x14ac:dyDescent="0.25">
      <c r="A64" s="286" t="s">
        <v>726</v>
      </c>
      <c r="B64" s="315" t="s">
        <v>727</v>
      </c>
      <c r="C64" s="326" t="s">
        <v>727</v>
      </c>
      <c r="D64" s="316" t="s">
        <v>727</v>
      </c>
      <c r="E64" s="318"/>
      <c r="F64" s="317"/>
      <c r="G64" s="318"/>
      <c r="H64" s="319"/>
      <c r="I64" s="320" t="s">
        <v>669</v>
      </c>
      <c r="K64" s="229"/>
    </row>
    <row r="65" spans="1:13" x14ac:dyDescent="0.25">
      <c r="A65" s="225" t="s">
        <v>728</v>
      </c>
      <c r="B65" s="292">
        <v>19474169.219601419</v>
      </c>
      <c r="C65" s="49">
        <v>19474169.219601419</v>
      </c>
      <c r="D65" s="49">
        <v>20673610.116392747</v>
      </c>
      <c r="E65" s="49"/>
      <c r="F65" s="75">
        <v>0.58571109877499994</v>
      </c>
      <c r="G65" s="49">
        <v>10455.988337376644</v>
      </c>
      <c r="H65" s="296">
        <v>1.0455988337376645E-2</v>
      </c>
      <c r="I65" s="297"/>
    </row>
    <row r="66" spans="1:13" x14ac:dyDescent="0.25">
      <c r="A66" s="307" t="s">
        <v>729</v>
      </c>
      <c r="B66" s="292">
        <v>22639319.979813498</v>
      </c>
      <c r="C66" s="49">
        <v>22639319.979813498</v>
      </c>
      <c r="D66" s="293">
        <v>23633492.9618803</v>
      </c>
      <c r="E66" s="47"/>
      <c r="F66" s="294">
        <v>0.61199999999999999</v>
      </c>
      <c r="G66" s="309">
        <v>15352.092718927001</v>
      </c>
      <c r="H66" s="296">
        <v>1.5352092718927001E-2</v>
      </c>
      <c r="I66" s="327">
        <v>0.95793372635732021</v>
      </c>
      <c r="K66" s="328"/>
    </row>
    <row r="67" spans="1:13" x14ac:dyDescent="0.25">
      <c r="A67" s="307" t="s">
        <v>730</v>
      </c>
      <c r="B67" s="292">
        <v>16085444.010446707</v>
      </c>
      <c r="C67" s="49">
        <v>16085444.010446707</v>
      </c>
      <c r="D67" s="293">
        <v>17449319.671483699</v>
      </c>
      <c r="E67" s="47"/>
      <c r="F67" s="312">
        <v>0.53700000000000003</v>
      </c>
      <c r="G67" s="309">
        <v>3568.253687975</v>
      </c>
      <c r="H67" s="296">
        <v>3.5682536879749998E-3</v>
      </c>
      <c r="I67" s="327">
        <v>0.92183788899999997</v>
      </c>
      <c r="K67" s="328"/>
    </row>
    <row r="68" spans="1:13" x14ac:dyDescent="0.25">
      <c r="A68" s="307" t="s">
        <v>731</v>
      </c>
      <c r="B68" s="292">
        <v>10805182.822031699</v>
      </c>
      <c r="C68" s="49">
        <v>10805182.822031699</v>
      </c>
      <c r="D68" s="309">
        <v>12992301.9717196</v>
      </c>
      <c r="E68" s="47"/>
      <c r="F68" s="312">
        <v>0.49099999999999999</v>
      </c>
      <c r="G68" s="309">
        <v>9064.2347162629994</v>
      </c>
      <c r="H68" s="296">
        <v>9.0642347162629994E-3</v>
      </c>
      <c r="I68" s="327">
        <v>0.83166038209020898</v>
      </c>
      <c r="K68" s="328"/>
    </row>
    <row r="69" spans="1:13" x14ac:dyDescent="0.25">
      <c r="A69" s="307" t="s">
        <v>732</v>
      </c>
      <c r="B69" s="292">
        <v>22639319.979813498</v>
      </c>
      <c r="C69" s="49">
        <v>22639319.979813498</v>
      </c>
      <c r="D69" s="309">
        <v>23633492.9618803</v>
      </c>
      <c r="E69" s="47"/>
      <c r="F69" s="300">
        <v>0.80642049800000004</v>
      </c>
      <c r="G69" s="309">
        <v>16142.739251388</v>
      </c>
      <c r="H69" s="296">
        <v>1.6142739251388E-2</v>
      </c>
      <c r="I69" s="297">
        <v>0.95793372635732021</v>
      </c>
      <c r="K69" s="328"/>
    </row>
    <row r="70" spans="1:13" x14ac:dyDescent="0.25">
      <c r="A70" s="307" t="s">
        <v>733</v>
      </c>
      <c r="B70" s="292">
        <v>9945646.340310514</v>
      </c>
      <c r="C70" s="49">
        <v>9945646.340310514</v>
      </c>
      <c r="D70" s="299">
        <v>11958783.362163</v>
      </c>
      <c r="E70" s="47"/>
      <c r="F70" s="300">
        <v>0.32642858499999999</v>
      </c>
      <c r="G70" s="309">
        <v>9064.2347162629994</v>
      </c>
      <c r="H70" s="296">
        <v>9.0642347162629994E-3</v>
      </c>
      <c r="I70" s="297">
        <v>0.83166038209020898</v>
      </c>
      <c r="K70" s="328"/>
      <c r="M70" s="38"/>
    </row>
    <row r="71" spans="1:13" x14ac:dyDescent="0.25">
      <c r="A71" s="143" t="s">
        <v>31</v>
      </c>
      <c r="B71" s="292">
        <v>26949428.734871496</v>
      </c>
      <c r="C71" s="49">
        <v>26949428.734871496</v>
      </c>
      <c r="D71" s="309">
        <v>28595925.1717753</v>
      </c>
      <c r="E71" s="49"/>
      <c r="F71" s="312">
        <v>0.86670000000000003</v>
      </c>
      <c r="G71" s="329">
        <v>45137.714412408997</v>
      </c>
      <c r="H71" s="296">
        <v>4.5137714412408998E-2</v>
      </c>
      <c r="I71" s="327">
        <v>0.94242199100000001</v>
      </c>
      <c r="K71" s="328"/>
      <c r="L71" s="328"/>
    </row>
    <row r="72" spans="1:13" x14ac:dyDescent="0.25">
      <c r="A72" s="226" t="s">
        <v>734</v>
      </c>
      <c r="B72" s="292">
        <v>26664354.295994278</v>
      </c>
      <c r="C72" s="49">
        <v>26664354.295994278</v>
      </c>
      <c r="D72" s="309">
        <v>28293433.886979699</v>
      </c>
      <c r="E72" s="49"/>
      <c r="F72" s="312">
        <v>0.48798697000000002</v>
      </c>
      <c r="G72" s="49">
        <v>45137.714412408997</v>
      </c>
      <c r="H72" s="296">
        <v>4.5137714412408998E-2</v>
      </c>
      <c r="I72" s="297">
        <v>0.94242199100000001</v>
      </c>
      <c r="K72" s="328"/>
    </row>
    <row r="73" spans="1:13" x14ac:dyDescent="0.25">
      <c r="A73" s="78" t="s">
        <v>735</v>
      </c>
      <c r="B73" s="292">
        <v>24599421.97472629</v>
      </c>
      <c r="C73" s="49">
        <v>24599421.97472629</v>
      </c>
      <c r="D73" s="293">
        <v>25679670</v>
      </c>
      <c r="E73" s="47"/>
      <c r="F73" s="312">
        <v>0.747</v>
      </c>
      <c r="G73" s="295">
        <v>11800</v>
      </c>
      <c r="H73" s="296">
        <v>1.18E-2</v>
      </c>
      <c r="I73" s="297">
        <v>0.95793372635732044</v>
      </c>
    </row>
    <row r="74" spans="1:13" ht="12.6" customHeight="1" x14ac:dyDescent="0.25">
      <c r="A74" s="78" t="s">
        <v>23</v>
      </c>
      <c r="B74" s="292">
        <v>15396000</v>
      </c>
      <c r="C74" s="309">
        <v>15396000</v>
      </c>
      <c r="D74" s="309">
        <v>16524000</v>
      </c>
      <c r="E74" s="47"/>
      <c r="F74" s="312">
        <v>0.48699999999999999</v>
      </c>
      <c r="G74" s="295">
        <v>500</v>
      </c>
      <c r="H74" s="296">
        <v>5.0000000000000001E-4</v>
      </c>
      <c r="I74" s="297">
        <v>0.93173565722585328</v>
      </c>
      <c r="K74" s="330"/>
    </row>
    <row r="75" spans="1:13" x14ac:dyDescent="0.25">
      <c r="A75" s="78" t="s">
        <v>24</v>
      </c>
      <c r="B75" s="292">
        <v>15929000</v>
      </c>
      <c r="C75" s="309">
        <v>15929000</v>
      </c>
      <c r="D75" s="309">
        <v>17062000</v>
      </c>
      <c r="E75" s="49"/>
      <c r="F75" s="312">
        <v>0.501</v>
      </c>
      <c r="G75" s="309">
        <v>200</v>
      </c>
      <c r="H75" s="296">
        <v>2.0000000000000001E-4</v>
      </c>
      <c r="I75" s="297">
        <v>0.93359512366662756</v>
      </c>
      <c r="K75" s="330"/>
    </row>
    <row r="76" spans="1:13" x14ac:dyDescent="0.25">
      <c r="A76" s="78" t="s">
        <v>25</v>
      </c>
      <c r="B76" s="292">
        <v>14447000</v>
      </c>
      <c r="C76" s="309">
        <v>14447000</v>
      </c>
      <c r="D76" s="293">
        <v>15583000</v>
      </c>
      <c r="E76" s="47"/>
      <c r="F76" s="294">
        <v>0.46600000000000003</v>
      </c>
      <c r="G76" s="295">
        <v>1100</v>
      </c>
      <c r="H76" s="296">
        <v>1.1000000000000001E-3</v>
      </c>
      <c r="I76" s="297">
        <v>0.92710004492074694</v>
      </c>
    </row>
    <row r="77" spans="1:13" x14ac:dyDescent="0.25">
      <c r="A77" s="226" t="s">
        <v>34</v>
      </c>
      <c r="B77" s="292">
        <v>15342000</v>
      </c>
      <c r="C77" s="329">
        <v>15342000</v>
      </c>
      <c r="D77" s="293">
        <v>16377000</v>
      </c>
      <c r="E77" s="47"/>
      <c r="F77" s="294">
        <v>0.47599999999999998</v>
      </c>
      <c r="G77" s="295">
        <v>800</v>
      </c>
      <c r="H77" s="296">
        <v>8.0000000000000004E-4</v>
      </c>
      <c r="I77" s="297">
        <v>0.93680161201685286</v>
      </c>
      <c r="J77" s="298"/>
      <c r="K77" s="331"/>
    </row>
    <row r="78" spans="1:13" x14ac:dyDescent="0.25">
      <c r="A78" s="143" t="s">
        <v>736</v>
      </c>
      <c r="B78" s="292">
        <v>14716000</v>
      </c>
      <c r="C78" s="295">
        <v>14716000</v>
      </c>
      <c r="D78" s="295">
        <v>15774000</v>
      </c>
      <c r="E78" s="49"/>
      <c r="F78" s="72">
        <v>0.46700000000000003</v>
      </c>
      <c r="G78" s="295">
        <v>1000</v>
      </c>
      <c r="H78" s="296">
        <v>1E-3</v>
      </c>
      <c r="I78" s="297">
        <v>0.93292760238366934</v>
      </c>
      <c r="K78" s="330"/>
    </row>
    <row r="79" spans="1:13" x14ac:dyDescent="0.25">
      <c r="A79" s="143" t="s">
        <v>737</v>
      </c>
      <c r="B79" s="292">
        <v>17289000</v>
      </c>
      <c r="C79" s="295">
        <v>17289000</v>
      </c>
      <c r="D79" s="295">
        <v>17906000</v>
      </c>
      <c r="E79" s="49"/>
      <c r="F79" s="72">
        <v>0.503</v>
      </c>
      <c r="G79" s="295">
        <v>400</v>
      </c>
      <c r="H79" s="296">
        <v>4.0000000000000002E-4</v>
      </c>
      <c r="I79" s="297">
        <v>0.96554227633195577</v>
      </c>
    </row>
    <row r="80" spans="1:13" x14ac:dyDescent="0.25">
      <c r="A80" s="143" t="s">
        <v>812</v>
      </c>
      <c r="B80" s="292">
        <v>14999999.999999998</v>
      </c>
      <c r="C80" s="295">
        <v>14999999.999999998</v>
      </c>
      <c r="D80" s="49"/>
      <c r="E80" s="49"/>
      <c r="F80" s="72">
        <v>0.47799999999999998</v>
      </c>
      <c r="G80" s="295">
        <v>400</v>
      </c>
      <c r="H80" s="296">
        <v>4.0000000000000002E-4</v>
      </c>
      <c r="I80" s="297"/>
    </row>
    <row r="81" spans="1:14" x14ac:dyDescent="0.25">
      <c r="A81" s="143" t="s">
        <v>738</v>
      </c>
      <c r="B81" s="292">
        <v>13454048.892850777</v>
      </c>
      <c r="C81" s="309">
        <v>13454048.892850777</v>
      </c>
      <c r="D81" s="49">
        <v>15774000</v>
      </c>
      <c r="E81" s="49"/>
      <c r="F81" s="72">
        <v>0.5</v>
      </c>
      <c r="G81" s="49"/>
      <c r="H81" s="296"/>
      <c r="I81" s="297">
        <v>0.85292563033160751</v>
      </c>
    </row>
    <row r="82" spans="1:14" x14ac:dyDescent="0.25">
      <c r="A82" s="143" t="s">
        <v>739</v>
      </c>
      <c r="B82" s="292">
        <v>12381771.311916806</v>
      </c>
      <c r="C82" s="295">
        <v>12381771.311916806</v>
      </c>
      <c r="D82" s="309">
        <v>14062678</v>
      </c>
      <c r="E82" s="49"/>
      <c r="F82" s="72">
        <v>0.46300000000000002</v>
      </c>
      <c r="G82" s="49"/>
      <c r="H82" s="296"/>
      <c r="I82" s="297">
        <v>0.88047037071579148</v>
      </c>
    </row>
    <row r="83" spans="1:14" x14ac:dyDescent="0.25">
      <c r="A83" s="332" t="s">
        <v>740</v>
      </c>
      <c r="B83" s="292">
        <v>18916910.5715716</v>
      </c>
      <c r="C83" s="295">
        <v>18916910.5715716</v>
      </c>
      <c r="D83" s="295">
        <v>18916910.5715716</v>
      </c>
      <c r="E83" s="49"/>
      <c r="F83" s="333">
        <v>0.51200000000000001</v>
      </c>
      <c r="G83" s="295">
        <v>0</v>
      </c>
      <c r="H83" s="334">
        <v>0</v>
      </c>
      <c r="I83" s="262">
        <v>1</v>
      </c>
    </row>
    <row r="84" spans="1:14" x14ac:dyDescent="0.25">
      <c r="A84" s="335" t="s">
        <v>741</v>
      </c>
      <c r="B84" s="49">
        <v>12781599.343864119</v>
      </c>
      <c r="C84" s="309">
        <v>12781599.343864119</v>
      </c>
      <c r="D84" s="309">
        <v>14131556.354955051</v>
      </c>
      <c r="E84" s="49"/>
      <c r="F84" s="336">
        <v>0.39339999999999997</v>
      </c>
      <c r="G84" s="295">
        <v>0</v>
      </c>
      <c r="H84" s="334">
        <v>0</v>
      </c>
      <c r="I84" s="262">
        <v>0.90447216306662592</v>
      </c>
    </row>
    <row r="85" spans="1:14" x14ac:dyDescent="0.25">
      <c r="A85" s="335" t="s">
        <v>742</v>
      </c>
      <c r="B85" s="49">
        <v>14409931.248165678</v>
      </c>
      <c r="C85" s="309">
        <v>14409931.248165678</v>
      </c>
      <c r="D85" s="309">
        <v>15305245.093897162</v>
      </c>
      <c r="E85" s="49"/>
      <c r="F85" s="336">
        <v>0.41985</v>
      </c>
      <c r="G85" s="295">
        <v>0</v>
      </c>
      <c r="H85" s="334">
        <v>0</v>
      </c>
      <c r="I85" s="262">
        <v>0.94150280898876404</v>
      </c>
    </row>
    <row r="86" spans="1:14" x14ac:dyDescent="0.25">
      <c r="A86" s="335" t="s">
        <v>743</v>
      </c>
      <c r="B86" s="49">
        <v>14409931.248165678</v>
      </c>
      <c r="C86" s="49">
        <v>14409931.248165678</v>
      </c>
      <c r="D86" s="49">
        <v>15305245.093897162</v>
      </c>
      <c r="E86" s="49"/>
      <c r="F86" s="337">
        <v>0.41985</v>
      </c>
      <c r="G86" s="309">
        <v>0</v>
      </c>
      <c r="H86" s="334">
        <v>0</v>
      </c>
      <c r="I86" s="262">
        <v>0.94150280898876404</v>
      </c>
    </row>
    <row r="87" spans="1:14" x14ac:dyDescent="0.25">
      <c r="A87" s="253" t="s">
        <v>744</v>
      </c>
      <c r="B87" s="49">
        <v>11209638.734587256</v>
      </c>
      <c r="C87" s="309">
        <v>11209638.734587256</v>
      </c>
      <c r="D87" s="309">
        <v>13583444.58426456</v>
      </c>
      <c r="E87" s="49"/>
      <c r="F87" s="336">
        <v>0.49161518093556933</v>
      </c>
      <c r="G87" s="295">
        <v>1765.2250661959399</v>
      </c>
      <c r="H87" s="334">
        <v>1.7652250661959398E-3</v>
      </c>
      <c r="I87" s="262">
        <v>0.8252427184466018</v>
      </c>
    </row>
    <row r="88" spans="1:14" x14ac:dyDescent="0.25">
      <c r="A88" s="258" t="s">
        <v>745</v>
      </c>
      <c r="B88" s="338">
        <v>14155275.214870876</v>
      </c>
      <c r="C88" s="339">
        <v>14155275.214870876</v>
      </c>
      <c r="D88" s="339">
        <v>16144032.889687445</v>
      </c>
      <c r="E88" s="338"/>
      <c r="F88" s="340">
        <v>0.50491510277033058</v>
      </c>
      <c r="G88" s="339">
        <v>1787.3100983020554</v>
      </c>
      <c r="H88" s="341">
        <v>1.7873100983020554E-3</v>
      </c>
      <c r="I88" s="264">
        <v>0.87681159420289856</v>
      </c>
    </row>
    <row r="89" spans="1:14" s="38" customFormat="1" x14ac:dyDescent="0.25">
      <c r="B89" s="49"/>
      <c r="C89" s="342"/>
      <c r="D89" s="342"/>
      <c r="E89" s="343"/>
      <c r="F89" s="188"/>
      <c r="G89" s="154"/>
      <c r="H89" s="334"/>
      <c r="I89" s="144"/>
    </row>
    <row r="90" spans="1:14" x14ac:dyDescent="0.25">
      <c r="A90" s="6" t="s">
        <v>746</v>
      </c>
      <c r="B90" s="54"/>
      <c r="C90" s="54"/>
      <c r="D90" s="54"/>
      <c r="E90" s="54"/>
      <c r="F90" s="54"/>
    </row>
    <row r="91" spans="1:14" x14ac:dyDescent="0.25">
      <c r="A91" s="38" t="s">
        <v>747</v>
      </c>
      <c r="B91" s="54"/>
      <c r="C91" s="54"/>
      <c r="D91" s="54"/>
      <c r="E91" s="54"/>
      <c r="F91" s="54"/>
    </row>
    <row r="92" spans="1:14" x14ac:dyDescent="0.25">
      <c r="A92" s="344" t="s">
        <v>748</v>
      </c>
      <c r="B92" s="345" t="s">
        <v>749</v>
      </c>
      <c r="C92" s="346" t="s">
        <v>749</v>
      </c>
      <c r="D92" s="346" t="s">
        <v>749</v>
      </c>
      <c r="E92" s="346" t="s">
        <v>750</v>
      </c>
      <c r="F92" s="346" t="s">
        <v>750</v>
      </c>
      <c r="G92" s="347" t="s">
        <v>751</v>
      </c>
      <c r="H92" s="347" t="s">
        <v>751</v>
      </c>
      <c r="I92" s="347" t="s">
        <v>752</v>
      </c>
      <c r="J92" s="347" t="s">
        <v>752</v>
      </c>
      <c r="K92" s="347" t="s">
        <v>753</v>
      </c>
      <c r="L92" s="347" t="s">
        <v>753</v>
      </c>
      <c r="M92" s="347" t="s">
        <v>754</v>
      </c>
      <c r="N92" s="348" t="s">
        <v>754</v>
      </c>
    </row>
    <row r="93" spans="1:14" x14ac:dyDescent="0.25">
      <c r="A93" s="349" t="s">
        <v>755</v>
      </c>
      <c r="B93" s="350">
        <v>100</v>
      </c>
      <c r="C93" s="351">
        <v>100</v>
      </c>
      <c r="D93" s="351">
        <v>20</v>
      </c>
      <c r="E93" s="351">
        <v>100</v>
      </c>
      <c r="F93" s="351">
        <v>20</v>
      </c>
      <c r="G93" s="351">
        <v>100</v>
      </c>
      <c r="H93" s="351">
        <v>20</v>
      </c>
      <c r="I93" s="351">
        <v>100</v>
      </c>
      <c r="J93" s="351">
        <v>20</v>
      </c>
      <c r="K93" s="351">
        <v>100</v>
      </c>
      <c r="L93" s="351">
        <v>20</v>
      </c>
      <c r="M93" s="351">
        <v>100</v>
      </c>
      <c r="N93" s="352">
        <v>20</v>
      </c>
    </row>
    <row r="94" spans="1:14" x14ac:dyDescent="0.25">
      <c r="A94" s="353" t="s">
        <v>76</v>
      </c>
      <c r="B94" s="354">
        <v>1</v>
      </c>
      <c r="C94" s="5">
        <v>1</v>
      </c>
      <c r="D94" s="5">
        <v>1</v>
      </c>
      <c r="E94" s="5">
        <v>1</v>
      </c>
      <c r="F94" s="5">
        <v>1</v>
      </c>
      <c r="G94" s="5">
        <v>1</v>
      </c>
      <c r="H94" s="5">
        <v>1</v>
      </c>
      <c r="I94" s="5">
        <v>1</v>
      </c>
      <c r="J94" s="5">
        <v>1</v>
      </c>
      <c r="K94" s="5">
        <v>1</v>
      </c>
      <c r="L94" s="5">
        <v>1</v>
      </c>
      <c r="M94" s="5">
        <v>1</v>
      </c>
      <c r="N94" s="355">
        <v>1</v>
      </c>
    </row>
    <row r="95" spans="1:14" x14ac:dyDescent="0.25">
      <c r="A95" s="353" t="s">
        <v>74</v>
      </c>
      <c r="B95" s="354">
        <v>30</v>
      </c>
      <c r="C95" s="5">
        <v>30</v>
      </c>
      <c r="D95" s="5">
        <v>85</v>
      </c>
      <c r="E95" s="5">
        <v>6</v>
      </c>
      <c r="F95" s="38">
        <v>68</v>
      </c>
      <c r="G95" s="38">
        <v>25</v>
      </c>
      <c r="H95" s="38">
        <v>72</v>
      </c>
      <c r="I95" s="38">
        <v>23</v>
      </c>
      <c r="J95" s="38">
        <v>62</v>
      </c>
      <c r="K95" s="38">
        <v>21</v>
      </c>
      <c r="L95" s="38">
        <v>56</v>
      </c>
      <c r="M95" s="38">
        <v>21</v>
      </c>
      <c r="N95" s="355">
        <v>63</v>
      </c>
    </row>
    <row r="96" spans="1:14" x14ac:dyDescent="0.25">
      <c r="A96" s="356" t="s">
        <v>75</v>
      </c>
      <c r="B96" s="357">
        <v>265</v>
      </c>
      <c r="C96" s="358">
        <v>265</v>
      </c>
      <c r="D96" s="358">
        <v>264</v>
      </c>
      <c r="E96" s="358">
        <v>234</v>
      </c>
      <c r="F96" s="358">
        <v>277</v>
      </c>
      <c r="G96" s="359">
        <v>298</v>
      </c>
      <c r="H96" s="359">
        <v>289</v>
      </c>
      <c r="I96" s="358">
        <v>296</v>
      </c>
      <c r="J96" s="359">
        <v>275</v>
      </c>
      <c r="K96" s="359">
        <v>310</v>
      </c>
      <c r="L96" s="359">
        <v>280</v>
      </c>
      <c r="M96" s="359">
        <v>290</v>
      </c>
      <c r="N96" s="360">
        <v>270</v>
      </c>
    </row>
    <row r="97" spans="1:9" x14ac:dyDescent="0.25">
      <c r="A97" s="243"/>
      <c r="B97" s="272"/>
      <c r="C97" s="38"/>
      <c r="D97" s="38"/>
      <c r="E97" s="38"/>
      <c r="F97" s="38"/>
      <c r="I97" s="38"/>
    </row>
    <row r="98" spans="1:9" x14ac:dyDescent="0.25">
      <c r="A98" s="130" t="s">
        <v>756</v>
      </c>
      <c r="B98" s="272"/>
      <c r="C98" s="38"/>
      <c r="D98" s="38"/>
      <c r="E98" s="38"/>
      <c r="F98" s="38"/>
      <c r="I98" s="38"/>
    </row>
    <row r="99" spans="1:9" x14ac:dyDescent="0.25">
      <c r="A99" s="361" t="s">
        <v>757</v>
      </c>
      <c r="B99" s="362" t="s">
        <v>758</v>
      </c>
      <c r="C99" s="363" t="s">
        <v>758</v>
      </c>
      <c r="D99" s="363" t="s">
        <v>759</v>
      </c>
      <c r="E99" s="363" t="s">
        <v>759</v>
      </c>
      <c r="F99" s="363" t="s">
        <v>760</v>
      </c>
      <c r="G99" s="185" t="s">
        <v>760</v>
      </c>
      <c r="I99" s="38"/>
    </row>
    <row r="100" spans="1:9" x14ac:dyDescent="0.25">
      <c r="A100" s="349" t="s">
        <v>755</v>
      </c>
      <c r="B100" s="350">
        <v>100</v>
      </c>
      <c r="C100" s="192"/>
      <c r="D100" s="192">
        <v>100</v>
      </c>
      <c r="E100" s="192">
        <v>20</v>
      </c>
      <c r="F100" s="192">
        <v>100</v>
      </c>
      <c r="G100" s="364">
        <v>20</v>
      </c>
      <c r="I100" s="38"/>
    </row>
    <row r="101" spans="1:9" x14ac:dyDescent="0.25">
      <c r="A101" s="353" t="s">
        <v>66</v>
      </c>
      <c r="B101" s="354">
        <v>0</v>
      </c>
      <c r="C101" s="5">
        <v>0</v>
      </c>
      <c r="D101" s="5">
        <v>4.5</v>
      </c>
      <c r="E101" s="272">
        <v>14</v>
      </c>
      <c r="F101" s="5">
        <v>0.66</v>
      </c>
      <c r="G101" s="355">
        <v>7.5</v>
      </c>
    </row>
    <row r="102" spans="1:9" x14ac:dyDescent="0.25">
      <c r="A102" s="353" t="s">
        <v>67</v>
      </c>
      <c r="B102" s="354">
        <v>0</v>
      </c>
      <c r="C102" s="5">
        <v>0</v>
      </c>
      <c r="D102" s="5">
        <v>2.65</v>
      </c>
      <c r="E102" s="5">
        <v>7.65</v>
      </c>
      <c r="F102" s="38">
        <v>0.42</v>
      </c>
      <c r="G102" s="355">
        <v>4.9000000000000004</v>
      </c>
    </row>
    <row r="103" spans="1:9" x14ac:dyDescent="0.25">
      <c r="A103" s="353" t="s">
        <v>68</v>
      </c>
      <c r="B103" s="354">
        <v>0</v>
      </c>
      <c r="C103" s="5">
        <v>0</v>
      </c>
      <c r="D103" s="38">
        <v>-11</v>
      </c>
      <c r="E103" s="5">
        <v>19</v>
      </c>
      <c r="F103" s="38">
        <v>-2.9</v>
      </c>
      <c r="G103" s="355">
        <v>-87</v>
      </c>
    </row>
    <row r="104" spans="1:9" x14ac:dyDescent="0.25">
      <c r="A104" s="353" t="s">
        <v>72</v>
      </c>
      <c r="B104" s="354">
        <v>0</v>
      </c>
      <c r="C104" s="38">
        <v>0</v>
      </c>
      <c r="D104" s="365">
        <v>900</v>
      </c>
      <c r="E104" s="365">
        <v>3200</v>
      </c>
      <c r="F104" s="365">
        <v>130</v>
      </c>
      <c r="G104" s="366">
        <v>920</v>
      </c>
    </row>
    <row r="105" spans="1:9" x14ac:dyDescent="0.25">
      <c r="A105" s="356" t="s">
        <v>73</v>
      </c>
      <c r="B105" s="357">
        <v>0</v>
      </c>
      <c r="C105" s="359">
        <v>0</v>
      </c>
      <c r="D105" s="359">
        <v>-69</v>
      </c>
      <c r="E105" s="359">
        <v>-240</v>
      </c>
      <c r="F105" s="359">
        <v>-10</v>
      </c>
      <c r="G105" s="360">
        <v>-71</v>
      </c>
    </row>
    <row r="107" spans="1:9" x14ac:dyDescent="0.25">
      <c r="A107" s="6" t="s">
        <v>761</v>
      </c>
    </row>
    <row r="108" spans="1:9" x14ac:dyDescent="0.25">
      <c r="A108" s="344" t="s">
        <v>762</v>
      </c>
      <c r="B108" s="367">
        <v>0.85</v>
      </c>
    </row>
    <row r="109" spans="1:9" x14ac:dyDescent="0.25">
      <c r="A109" s="353" t="s">
        <v>763</v>
      </c>
      <c r="B109" s="368">
        <v>0.42857142857142855</v>
      </c>
      <c r="F109" s="38"/>
    </row>
    <row r="110" spans="1:9" x14ac:dyDescent="0.25">
      <c r="A110" s="353" t="s">
        <v>764</v>
      </c>
      <c r="B110" s="368">
        <v>0.75</v>
      </c>
    </row>
    <row r="111" spans="1:9" x14ac:dyDescent="0.25">
      <c r="A111" s="353" t="s">
        <v>765</v>
      </c>
      <c r="B111" s="368">
        <v>0.27272727272727271</v>
      </c>
    </row>
    <row r="112" spans="1:9" x14ac:dyDescent="0.25">
      <c r="A112" s="356" t="s">
        <v>766</v>
      </c>
      <c r="B112" s="369">
        <v>0.5</v>
      </c>
    </row>
    <row r="114" spans="1:24" x14ac:dyDescent="0.25">
      <c r="A114" s="246" t="s">
        <v>767</v>
      </c>
      <c r="B114" s="38"/>
      <c r="C114" s="38"/>
      <c r="D114" s="38"/>
    </row>
    <row r="115" spans="1:24" x14ac:dyDescent="0.25">
      <c r="A115" s="38"/>
    </row>
    <row r="116" spans="1:24" x14ac:dyDescent="0.25">
      <c r="B116" s="370">
        <v>25.5</v>
      </c>
      <c r="F116" s="371">
        <v>200</v>
      </c>
      <c r="J116" s="371">
        <v>120</v>
      </c>
      <c r="N116" s="371">
        <v>11</v>
      </c>
      <c r="R116" s="372">
        <v>27000</v>
      </c>
      <c r="V116" s="372">
        <v>1000</v>
      </c>
    </row>
    <row r="117" spans="1:24" x14ac:dyDescent="0.25">
      <c r="B117" s="242">
        <v>25.5</v>
      </c>
      <c r="F117" s="373">
        <v>200</v>
      </c>
      <c r="J117" s="373">
        <v>120</v>
      </c>
      <c r="N117" s="373">
        <v>11</v>
      </c>
      <c r="R117" s="374">
        <v>27000</v>
      </c>
      <c r="V117" s="374">
        <v>1000</v>
      </c>
    </row>
    <row r="118" spans="1:24" ht="64.5" x14ac:dyDescent="0.25">
      <c r="B118" s="375" t="s">
        <v>768</v>
      </c>
      <c r="C118" s="376" t="s">
        <v>769</v>
      </c>
      <c r="D118" s="377" t="s">
        <v>770</v>
      </c>
      <c r="F118" s="375" t="s">
        <v>768</v>
      </c>
      <c r="G118" s="376" t="s">
        <v>771</v>
      </c>
      <c r="H118" s="377" t="s">
        <v>770</v>
      </c>
      <c r="J118" s="375" t="s">
        <v>768</v>
      </c>
      <c r="K118" s="378" t="s">
        <v>772</v>
      </c>
      <c r="L118" s="377" t="s">
        <v>770</v>
      </c>
      <c r="N118" s="375" t="s">
        <v>768</v>
      </c>
      <c r="O118" s="378" t="s">
        <v>773</v>
      </c>
      <c r="P118" s="377" t="s">
        <v>770</v>
      </c>
      <c r="R118" s="375" t="s">
        <v>768</v>
      </c>
      <c r="S118" s="378" t="s">
        <v>774</v>
      </c>
      <c r="T118" s="377" t="s">
        <v>770</v>
      </c>
      <c r="V118" s="375" t="s">
        <v>768</v>
      </c>
      <c r="W118" s="378" t="s">
        <v>775</v>
      </c>
      <c r="X118" s="377" t="s">
        <v>770</v>
      </c>
    </row>
    <row r="119" spans="1:24" s="38" customFormat="1" x14ac:dyDescent="0.25">
      <c r="B119" s="379">
        <v>1990</v>
      </c>
      <c r="C119" s="380">
        <v>500</v>
      </c>
      <c r="D119" s="381">
        <v>19.607843137254903</v>
      </c>
      <c r="F119" s="379">
        <v>1990</v>
      </c>
      <c r="G119" s="380">
        <v>600</v>
      </c>
      <c r="H119" s="381">
        <v>3</v>
      </c>
      <c r="J119" s="379">
        <v>1990</v>
      </c>
      <c r="K119" s="380">
        <v>350</v>
      </c>
      <c r="L119" s="381">
        <v>2.9166666666666665</v>
      </c>
      <c r="N119" s="379">
        <v>1990</v>
      </c>
      <c r="O119" s="380">
        <v>2283</v>
      </c>
      <c r="P119" s="381">
        <v>14.006134969325153</v>
      </c>
      <c r="R119" s="379">
        <v>1990</v>
      </c>
      <c r="S119" s="380">
        <v>27000</v>
      </c>
      <c r="T119" s="381">
        <v>1</v>
      </c>
      <c r="V119" s="379">
        <v>1990</v>
      </c>
      <c r="W119" s="380">
        <v>2000</v>
      </c>
      <c r="X119" s="381">
        <v>1</v>
      </c>
    </row>
    <row r="120" spans="1:24" s="38" customFormat="1" x14ac:dyDescent="0.25">
      <c r="B120" s="382">
        <v>1995</v>
      </c>
      <c r="C120" s="383">
        <v>340</v>
      </c>
      <c r="D120" s="384">
        <v>13.333333333333334</v>
      </c>
      <c r="F120" s="382">
        <v>1995</v>
      </c>
      <c r="G120" s="383">
        <v>350</v>
      </c>
      <c r="H120" s="384">
        <v>1.75</v>
      </c>
      <c r="J120" s="382">
        <v>1995</v>
      </c>
      <c r="K120" s="383">
        <v>200</v>
      </c>
      <c r="L120" s="384">
        <v>1.6666666666666667</v>
      </c>
      <c r="N120" s="382">
        <v>1995</v>
      </c>
      <c r="O120" s="383">
        <v>2283</v>
      </c>
      <c r="P120" s="384">
        <v>14.006134969325153</v>
      </c>
      <c r="R120" s="382">
        <v>1995</v>
      </c>
      <c r="S120" s="383">
        <v>27000</v>
      </c>
      <c r="T120" s="384">
        <v>1</v>
      </c>
      <c r="V120" s="382">
        <v>1995</v>
      </c>
      <c r="W120" s="383">
        <v>2000</v>
      </c>
      <c r="X120" s="384">
        <v>1</v>
      </c>
    </row>
    <row r="121" spans="1:24" s="38" customFormat="1" x14ac:dyDescent="0.25">
      <c r="B121" s="382">
        <v>2000</v>
      </c>
      <c r="C121" s="383">
        <v>200</v>
      </c>
      <c r="D121" s="384">
        <v>7.8431372549019605</v>
      </c>
      <c r="F121" s="382">
        <v>2000</v>
      </c>
      <c r="G121" s="383">
        <v>200</v>
      </c>
      <c r="H121" s="384">
        <v>1</v>
      </c>
      <c r="J121" s="382">
        <v>2000</v>
      </c>
      <c r="K121" s="383">
        <v>120</v>
      </c>
      <c r="L121" s="384">
        <v>1</v>
      </c>
      <c r="N121" s="382">
        <v>2000</v>
      </c>
      <c r="O121" s="383">
        <v>2283</v>
      </c>
      <c r="P121" s="384">
        <v>14.006134969325153</v>
      </c>
      <c r="R121" s="382">
        <v>2000</v>
      </c>
      <c r="S121" s="383">
        <v>27000</v>
      </c>
      <c r="T121" s="384">
        <v>1</v>
      </c>
      <c r="V121" s="382">
        <v>2000</v>
      </c>
      <c r="W121" s="383">
        <v>2000</v>
      </c>
      <c r="X121" s="384">
        <v>1</v>
      </c>
    </row>
    <row r="122" spans="1:24" s="38" customFormat="1" x14ac:dyDescent="0.25">
      <c r="B122" s="382">
        <v>2005</v>
      </c>
      <c r="C122" s="383">
        <v>25.5</v>
      </c>
      <c r="D122" s="384">
        <v>1</v>
      </c>
      <c r="F122" s="382">
        <v>2005</v>
      </c>
      <c r="G122" s="383">
        <v>200</v>
      </c>
      <c r="H122" s="384">
        <v>1</v>
      </c>
      <c r="J122" s="382">
        <v>2005</v>
      </c>
      <c r="K122" s="383">
        <v>120</v>
      </c>
      <c r="L122" s="384">
        <v>1</v>
      </c>
      <c r="N122" s="382">
        <v>2005</v>
      </c>
      <c r="O122" s="383">
        <v>2283</v>
      </c>
      <c r="P122" s="384">
        <v>14.006134969325153</v>
      </c>
      <c r="R122" s="382">
        <v>2005</v>
      </c>
      <c r="S122" s="383">
        <v>27000</v>
      </c>
      <c r="T122" s="384">
        <v>1</v>
      </c>
      <c r="V122" s="382">
        <v>2005</v>
      </c>
      <c r="W122" s="383">
        <v>2000</v>
      </c>
      <c r="X122" s="384">
        <v>1</v>
      </c>
    </row>
    <row r="123" spans="1:24" s="38" customFormat="1" x14ac:dyDescent="0.25">
      <c r="B123" s="382">
        <v>2010</v>
      </c>
      <c r="C123" s="383">
        <v>25.5</v>
      </c>
      <c r="D123" s="384">
        <v>1</v>
      </c>
      <c r="F123" s="385">
        <v>2010</v>
      </c>
      <c r="G123" s="386">
        <v>200</v>
      </c>
      <c r="H123" s="387">
        <v>1</v>
      </c>
      <c r="J123" s="385">
        <v>2010</v>
      </c>
      <c r="K123" s="386">
        <v>120</v>
      </c>
      <c r="L123" s="387">
        <v>1</v>
      </c>
      <c r="N123" s="385">
        <v>2010</v>
      </c>
      <c r="O123" s="386">
        <v>163</v>
      </c>
      <c r="P123" s="387">
        <v>1</v>
      </c>
      <c r="R123" s="385">
        <v>2010</v>
      </c>
      <c r="S123" s="386">
        <v>27000</v>
      </c>
      <c r="T123" s="387">
        <v>1</v>
      </c>
      <c r="V123" s="385">
        <v>2010</v>
      </c>
      <c r="W123" s="386">
        <v>2000</v>
      </c>
      <c r="X123" s="387">
        <v>1</v>
      </c>
    </row>
    <row r="124" spans="1:24" s="38" customFormat="1" x14ac:dyDescent="0.25">
      <c r="B124" s="382">
        <v>2015</v>
      </c>
      <c r="C124" s="383">
        <v>25.5</v>
      </c>
      <c r="D124" s="384">
        <v>1</v>
      </c>
      <c r="F124" s="382">
        <v>2015</v>
      </c>
      <c r="G124" s="383">
        <v>200</v>
      </c>
      <c r="H124" s="384">
        <v>1</v>
      </c>
      <c r="J124" s="382">
        <v>2015</v>
      </c>
      <c r="K124" s="383">
        <v>120</v>
      </c>
      <c r="L124" s="384">
        <v>1</v>
      </c>
      <c r="N124" s="382">
        <v>2015</v>
      </c>
      <c r="O124" s="383">
        <v>11</v>
      </c>
      <c r="P124" s="384">
        <v>6.7484662576687116E-2</v>
      </c>
      <c r="R124" s="382">
        <v>2015</v>
      </c>
      <c r="S124" s="383">
        <v>27000</v>
      </c>
      <c r="T124" s="384">
        <v>1</v>
      </c>
      <c r="V124" s="382">
        <v>2015</v>
      </c>
      <c r="W124" s="383">
        <v>1000</v>
      </c>
      <c r="X124" s="384">
        <v>0.5</v>
      </c>
    </row>
    <row r="125" spans="1:24" s="38" customFormat="1" x14ac:dyDescent="0.25">
      <c r="B125" s="382">
        <v>2017</v>
      </c>
      <c r="C125" s="383">
        <v>10</v>
      </c>
      <c r="D125" s="384">
        <v>0.39215686274509803</v>
      </c>
      <c r="F125" s="388">
        <v>2020</v>
      </c>
      <c r="G125" s="389">
        <v>200</v>
      </c>
      <c r="H125" s="390">
        <v>1</v>
      </c>
      <c r="J125" s="388">
        <v>2020</v>
      </c>
      <c r="K125" s="389">
        <v>120</v>
      </c>
      <c r="L125" s="390">
        <v>1</v>
      </c>
      <c r="N125" s="388">
        <v>2020</v>
      </c>
      <c r="O125" s="389">
        <v>11</v>
      </c>
      <c r="P125" s="390">
        <v>6.7484662576687116E-2</v>
      </c>
      <c r="R125" s="388">
        <v>2020</v>
      </c>
      <c r="S125" s="389">
        <v>5000</v>
      </c>
      <c r="T125" s="390">
        <v>0.185</v>
      </c>
      <c r="V125" s="388">
        <v>2020</v>
      </c>
      <c r="W125" s="389">
        <v>1000</v>
      </c>
      <c r="X125" s="390">
        <v>0.5</v>
      </c>
    </row>
    <row r="126" spans="1:24" x14ac:dyDescent="0.25">
      <c r="B126" s="388">
        <v>2020</v>
      </c>
      <c r="C126" s="389">
        <v>10</v>
      </c>
      <c r="D126" s="390">
        <v>0.39215686274509803</v>
      </c>
    </row>
    <row r="128" spans="1:24" x14ac:dyDescent="0.25">
      <c r="A128" s="246" t="s">
        <v>776</v>
      </c>
    </row>
    <row r="129" spans="1:9" x14ac:dyDescent="0.25">
      <c r="A129" s="391" t="s">
        <v>777</v>
      </c>
      <c r="B129" s="392" t="s">
        <v>778</v>
      </c>
      <c r="C129" s="392" t="s">
        <v>779</v>
      </c>
      <c r="D129" s="392" t="s">
        <v>780</v>
      </c>
      <c r="E129" s="392" t="s">
        <v>781</v>
      </c>
      <c r="F129" s="393" t="s">
        <v>782</v>
      </c>
      <c r="G129" s="394"/>
      <c r="H129" s="394"/>
    </row>
    <row r="130" spans="1:9" x14ac:dyDescent="0.25">
      <c r="A130" s="395" t="s">
        <v>150</v>
      </c>
      <c r="B130" s="396">
        <v>1</v>
      </c>
      <c r="C130" s="396">
        <v>1000</v>
      </c>
      <c r="D130" s="396">
        <v>1000000</v>
      </c>
      <c r="E130" s="397">
        <v>453.59237000000002</v>
      </c>
      <c r="F130" s="398">
        <v>907184.74</v>
      </c>
      <c r="G130" s="394"/>
      <c r="H130" s="394"/>
    </row>
    <row r="131" spans="1:9" x14ac:dyDescent="0.25">
      <c r="A131" s="395" t="s">
        <v>152</v>
      </c>
      <c r="B131" s="399">
        <v>1E-3</v>
      </c>
      <c r="C131" s="396">
        <v>1</v>
      </c>
      <c r="D131" s="396">
        <v>1000</v>
      </c>
      <c r="E131" s="397">
        <v>0.45359237000000002</v>
      </c>
      <c r="F131" s="400">
        <v>907.18474000000003</v>
      </c>
      <c r="G131" s="394"/>
      <c r="H131" s="394"/>
    </row>
    <row r="132" spans="1:9" x14ac:dyDescent="0.25">
      <c r="A132" s="395" t="s">
        <v>783</v>
      </c>
      <c r="B132" s="399">
        <v>9.9999999999999995E-7</v>
      </c>
      <c r="C132" s="399">
        <v>1E-3</v>
      </c>
      <c r="D132" s="396">
        <v>1</v>
      </c>
      <c r="E132" s="399">
        <v>4.5359237000000004E-4</v>
      </c>
      <c r="F132" s="400">
        <v>0.90718474000000004</v>
      </c>
      <c r="G132" s="394"/>
      <c r="H132" s="394"/>
    </row>
    <row r="133" spans="1:9" x14ac:dyDescent="0.25">
      <c r="A133" s="395" t="s">
        <v>153</v>
      </c>
      <c r="B133" s="399">
        <v>2.2046226218487759E-3</v>
      </c>
      <c r="C133" s="397">
        <v>2.2046226218487757</v>
      </c>
      <c r="D133" s="396">
        <v>2204.6226218487759</v>
      </c>
      <c r="E133" s="396">
        <v>1</v>
      </c>
      <c r="F133" s="398">
        <v>2000</v>
      </c>
      <c r="G133" s="394"/>
      <c r="H133" s="394"/>
    </row>
    <row r="134" spans="1:9" x14ac:dyDescent="0.25">
      <c r="A134" s="401" t="s">
        <v>784</v>
      </c>
      <c r="B134" s="402">
        <v>1.102311310924388E-6</v>
      </c>
      <c r="C134" s="402">
        <v>1.1023113109243879E-3</v>
      </c>
      <c r="D134" s="403">
        <v>1.1023113109243878</v>
      </c>
      <c r="E134" s="402">
        <v>5.0000000000000001E-4</v>
      </c>
      <c r="F134" s="404">
        <v>1</v>
      </c>
      <c r="G134" s="394"/>
      <c r="H134" s="394"/>
    </row>
    <row r="135" spans="1:9" x14ac:dyDescent="0.25">
      <c r="A135" s="394"/>
      <c r="B135" s="394"/>
      <c r="C135" s="394"/>
      <c r="D135" s="394"/>
      <c r="E135" s="394"/>
      <c r="F135" s="394"/>
      <c r="G135" s="394"/>
      <c r="H135" s="394"/>
    </row>
    <row r="136" spans="1:9" x14ac:dyDescent="0.25">
      <c r="A136" s="391" t="s">
        <v>785</v>
      </c>
      <c r="B136" s="392" t="s">
        <v>786</v>
      </c>
      <c r="C136" s="392" t="s">
        <v>787</v>
      </c>
      <c r="D136" s="392" t="s">
        <v>788</v>
      </c>
      <c r="E136" s="392" t="s">
        <v>789</v>
      </c>
      <c r="F136" s="393" t="s">
        <v>790</v>
      </c>
      <c r="G136" s="394"/>
      <c r="H136" s="394"/>
    </row>
    <row r="137" spans="1:9" x14ac:dyDescent="0.25">
      <c r="A137" s="395" t="s">
        <v>791</v>
      </c>
      <c r="B137" s="405">
        <v>1</v>
      </c>
      <c r="C137" s="406">
        <v>9.9999999999999995E-7</v>
      </c>
      <c r="D137" s="407">
        <v>1E-3</v>
      </c>
      <c r="E137" s="408">
        <v>3.7854109999999998E-3</v>
      </c>
      <c r="F137" s="409">
        <v>2.8316846999999999E-2</v>
      </c>
      <c r="G137" s="394"/>
      <c r="H137" s="394"/>
    </row>
    <row r="138" spans="1:9" x14ac:dyDescent="0.25">
      <c r="A138" s="395" t="s">
        <v>792</v>
      </c>
      <c r="B138" s="396">
        <v>1000000</v>
      </c>
      <c r="C138" s="396">
        <v>1</v>
      </c>
      <c r="D138" s="396">
        <v>1000.0000000000001</v>
      </c>
      <c r="E138" s="396">
        <v>3785.4110000000001</v>
      </c>
      <c r="F138" s="398">
        <v>28316.847000000002</v>
      </c>
      <c r="G138" s="394"/>
      <c r="H138" s="394"/>
    </row>
    <row r="139" spans="1:9" x14ac:dyDescent="0.25">
      <c r="A139" s="395" t="s">
        <v>793</v>
      </c>
      <c r="B139" s="396">
        <v>1000</v>
      </c>
      <c r="C139" s="397">
        <v>1E-3</v>
      </c>
      <c r="D139" s="396">
        <v>1</v>
      </c>
      <c r="E139" s="397">
        <v>3.7854109999999999</v>
      </c>
      <c r="F139" s="400">
        <v>28.316846999999999</v>
      </c>
      <c r="G139" s="394"/>
      <c r="H139" s="394"/>
    </row>
    <row r="140" spans="1:9" x14ac:dyDescent="0.25">
      <c r="A140" s="395" t="s">
        <v>794</v>
      </c>
      <c r="B140" s="383">
        <v>264.17210707106841</v>
      </c>
      <c r="C140" s="399">
        <v>2.6417210707106839E-4</v>
      </c>
      <c r="D140" s="397">
        <v>0.26417210707106842</v>
      </c>
      <c r="E140" s="396">
        <v>1</v>
      </c>
      <c r="F140" s="400">
        <v>7.4805211375990615</v>
      </c>
      <c r="G140" s="394"/>
      <c r="H140" s="394"/>
    </row>
    <row r="141" spans="1:9" x14ac:dyDescent="0.25">
      <c r="A141" s="401" t="s">
        <v>795</v>
      </c>
      <c r="B141" s="389">
        <v>35.314666212661322</v>
      </c>
      <c r="C141" s="402">
        <v>3.5314666212661319E-5</v>
      </c>
      <c r="D141" s="403">
        <v>3.5314666212661321E-2</v>
      </c>
      <c r="E141" s="403">
        <v>0.13368052594273649</v>
      </c>
      <c r="F141" s="404">
        <v>1</v>
      </c>
      <c r="G141" s="394"/>
      <c r="H141" s="394"/>
    </row>
    <row r="142" spans="1:9" x14ac:dyDescent="0.25">
      <c r="A142" s="394"/>
      <c r="B142" s="394"/>
      <c r="C142" s="394"/>
      <c r="D142" s="394"/>
      <c r="E142" s="394"/>
      <c r="F142" s="394"/>
      <c r="G142" s="394"/>
      <c r="H142" s="394"/>
    </row>
    <row r="143" spans="1:9" x14ac:dyDescent="0.25">
      <c r="A143" s="391" t="s">
        <v>796</v>
      </c>
      <c r="B143" s="392" t="s">
        <v>797</v>
      </c>
      <c r="C143" s="392" t="s">
        <v>798</v>
      </c>
      <c r="D143" s="392" t="s">
        <v>799</v>
      </c>
      <c r="E143" s="392" t="s">
        <v>800</v>
      </c>
      <c r="F143" s="392" t="s">
        <v>801</v>
      </c>
      <c r="G143" s="392" t="s">
        <v>802</v>
      </c>
      <c r="H143" s="392" t="s">
        <v>803</v>
      </c>
      <c r="I143" s="410" t="s">
        <v>804</v>
      </c>
    </row>
    <row r="144" spans="1:9" x14ac:dyDescent="0.25">
      <c r="A144" s="395" t="s">
        <v>146</v>
      </c>
      <c r="B144" s="396">
        <v>1</v>
      </c>
      <c r="C144" s="396">
        <v>1000</v>
      </c>
      <c r="D144" s="396">
        <v>1000000</v>
      </c>
      <c r="E144" s="396">
        <v>3600</v>
      </c>
      <c r="F144" s="396">
        <v>3600000</v>
      </c>
      <c r="G144" s="396">
        <v>1055.05585</v>
      </c>
      <c r="H144" s="396">
        <v>1055055850</v>
      </c>
      <c r="I144" s="355">
        <v>2684519.5376862194</v>
      </c>
    </row>
    <row r="145" spans="1:9" x14ac:dyDescent="0.25">
      <c r="A145" s="395" t="s">
        <v>147</v>
      </c>
      <c r="B145" s="397">
        <v>1E-3</v>
      </c>
      <c r="C145" s="396">
        <v>1</v>
      </c>
      <c r="D145" s="396">
        <v>1000</v>
      </c>
      <c r="E145" s="383">
        <v>3.6</v>
      </c>
      <c r="F145" s="396">
        <v>3600</v>
      </c>
      <c r="G145" s="397">
        <v>1.05505585</v>
      </c>
      <c r="H145" s="396">
        <v>1055055.8500000001</v>
      </c>
      <c r="I145" s="355">
        <v>2684.5195376862198</v>
      </c>
    </row>
    <row r="146" spans="1:9" x14ac:dyDescent="0.25">
      <c r="A146" s="395" t="s">
        <v>148</v>
      </c>
      <c r="B146" s="399">
        <v>9.9999999999999995E-7</v>
      </c>
      <c r="C146" s="397">
        <v>1E-3</v>
      </c>
      <c r="D146" s="396">
        <v>1</v>
      </c>
      <c r="E146" s="411">
        <v>3.5999999999999999E-3</v>
      </c>
      <c r="F146" s="383">
        <v>3.6</v>
      </c>
      <c r="G146" s="399">
        <v>1.0550558499999999E-3</v>
      </c>
      <c r="H146" s="396">
        <v>1055.05585</v>
      </c>
      <c r="I146" s="355">
        <v>2.6845195376862194</v>
      </c>
    </row>
    <row r="147" spans="1:9" x14ac:dyDescent="0.25">
      <c r="A147" s="395" t="s">
        <v>805</v>
      </c>
      <c r="B147" s="399">
        <v>2.7777777777777778E-4</v>
      </c>
      <c r="C147" s="397">
        <v>0.27777777777777779</v>
      </c>
      <c r="D147" s="396">
        <v>277.77777777777777</v>
      </c>
      <c r="E147" s="396">
        <v>1</v>
      </c>
      <c r="F147" s="396">
        <v>1000</v>
      </c>
      <c r="G147" s="397">
        <v>0.29307106944444444</v>
      </c>
      <c r="H147" s="396">
        <v>293071.06944444444</v>
      </c>
      <c r="I147" s="355">
        <v>745.69987157950538</v>
      </c>
    </row>
    <row r="148" spans="1:9" x14ac:dyDescent="0.25">
      <c r="A148" s="395" t="s">
        <v>806</v>
      </c>
      <c r="B148" s="412">
        <v>2.7777777777777776E-7</v>
      </c>
      <c r="C148" s="399">
        <v>2.7777777777777778E-4</v>
      </c>
      <c r="D148" s="397">
        <v>0.27777777777777779</v>
      </c>
      <c r="E148" s="397">
        <v>1E-3</v>
      </c>
      <c r="F148" s="396">
        <v>1</v>
      </c>
      <c r="G148" s="399">
        <v>2.9307106944444444E-4</v>
      </c>
      <c r="H148" s="396">
        <v>293.07106944444445</v>
      </c>
      <c r="I148" s="355">
        <v>0.74569987157950535</v>
      </c>
    </row>
    <row r="149" spans="1:9" x14ac:dyDescent="0.25">
      <c r="A149" s="395" t="s">
        <v>807</v>
      </c>
      <c r="B149" s="399">
        <v>9.4781712266701337E-4</v>
      </c>
      <c r="C149" s="397">
        <v>0.94781712266701335</v>
      </c>
      <c r="D149" s="396">
        <v>947.81712266701334</v>
      </c>
      <c r="E149" s="397">
        <v>3.4121416416012482</v>
      </c>
      <c r="F149" s="396">
        <v>3412.141641601248</v>
      </c>
      <c r="G149" s="396">
        <v>1</v>
      </c>
      <c r="H149" s="396">
        <v>1000000</v>
      </c>
      <c r="I149" s="355">
        <v>2544.4335839531336</v>
      </c>
    </row>
    <row r="150" spans="1:9" x14ac:dyDescent="0.25">
      <c r="A150" s="395" t="s">
        <v>808</v>
      </c>
      <c r="B150" s="413">
        <v>9.4781712266701324E-10</v>
      </c>
      <c r="C150" s="399">
        <v>9.4781712266701326E-7</v>
      </c>
      <c r="D150" s="399">
        <v>9.4781712266701326E-4</v>
      </c>
      <c r="E150" s="414">
        <v>3.4121416416012478E-6</v>
      </c>
      <c r="F150" s="399">
        <v>3.4121416416012479E-3</v>
      </c>
      <c r="G150" s="399">
        <v>9.9999999999999995E-7</v>
      </c>
      <c r="H150" s="396">
        <v>1</v>
      </c>
      <c r="I150" s="355">
        <v>2.5444335839531337E-3</v>
      </c>
    </row>
    <row r="151" spans="1:9" x14ac:dyDescent="0.25">
      <c r="A151" s="415" t="s">
        <v>809</v>
      </c>
      <c r="B151" s="359">
        <v>3.72506136E-7</v>
      </c>
      <c r="C151" s="359">
        <v>3.7250613599999999E-4</v>
      </c>
      <c r="D151" s="359">
        <v>0.37250613599999999</v>
      </c>
      <c r="E151" s="359">
        <v>1.3410220896E-3</v>
      </c>
      <c r="F151" s="359">
        <v>1.3410220896</v>
      </c>
      <c r="G151" s="359">
        <v>3.9301477794769559E-4</v>
      </c>
      <c r="H151" s="359">
        <v>393.01477794769556</v>
      </c>
      <c r="I151" s="360">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75"/>
  <sheetViews>
    <sheetView topLeftCell="A29" workbookViewId="0">
      <selection activeCell="B44" sqref="A43:B44"/>
    </sheetView>
  </sheetViews>
  <sheetFormatPr defaultRowHeight="15" x14ac:dyDescent="0.25"/>
  <cols>
    <col min="1" max="1" width="41.5703125" customWidth="1"/>
    <col min="2" max="2" width="20.42578125" customWidth="1"/>
    <col min="3" max="3" width="9.140625" customWidth="1"/>
    <col min="5" max="5" width="16.140625" customWidth="1"/>
  </cols>
  <sheetData>
    <row r="1" spans="1:6" x14ac:dyDescent="0.25">
      <c r="A1" t="s">
        <v>1180</v>
      </c>
      <c r="B1" t="s">
        <v>406</v>
      </c>
      <c r="C1" t="s">
        <v>1181</v>
      </c>
      <c r="D1" t="s">
        <v>1182</v>
      </c>
      <c r="E1" t="s">
        <v>1183</v>
      </c>
      <c r="F1" t="s">
        <v>1913</v>
      </c>
    </row>
    <row r="2" spans="1:6" x14ac:dyDescent="0.25">
      <c r="A2" t="s">
        <v>1184</v>
      </c>
      <c r="B2" t="s">
        <v>1185</v>
      </c>
      <c r="C2" t="s">
        <v>1186</v>
      </c>
      <c r="D2" t="s">
        <v>1187</v>
      </c>
      <c r="E2">
        <v>7.6000000000000004E-4</v>
      </c>
      <c r="F2" t="s">
        <v>1412</v>
      </c>
    </row>
    <row r="3" spans="1:6" x14ac:dyDescent="0.25">
      <c r="A3" t="s">
        <v>1184</v>
      </c>
      <c r="B3" t="s">
        <v>1188</v>
      </c>
      <c r="C3" t="s">
        <v>1186</v>
      </c>
      <c r="D3" t="s">
        <v>1187</v>
      </c>
      <c r="E3">
        <v>7.6000000000000004E-4</v>
      </c>
      <c r="F3" t="s">
        <v>1412</v>
      </c>
    </row>
    <row r="4" spans="1:6" x14ac:dyDescent="0.25">
      <c r="A4" t="s">
        <v>1184</v>
      </c>
      <c r="B4" t="s">
        <v>1189</v>
      </c>
      <c r="C4" t="s">
        <v>1186</v>
      </c>
      <c r="D4" t="s">
        <v>1187</v>
      </c>
      <c r="E4">
        <v>6.0000000000000002E-5</v>
      </c>
      <c r="F4" t="s">
        <v>1412</v>
      </c>
    </row>
    <row r="5" spans="1:6" x14ac:dyDescent="0.25">
      <c r="A5" t="s">
        <v>1184</v>
      </c>
      <c r="B5" t="s">
        <v>1190</v>
      </c>
      <c r="C5" t="s">
        <v>1186</v>
      </c>
      <c r="D5" t="s">
        <v>1187</v>
      </c>
      <c r="E5">
        <v>1.4999999999999999E-4</v>
      </c>
      <c r="F5" t="s">
        <v>1412</v>
      </c>
    </row>
    <row r="6" spans="1:6" x14ac:dyDescent="0.25">
      <c r="A6" t="s">
        <v>1184</v>
      </c>
      <c r="B6" t="s">
        <v>1191</v>
      </c>
      <c r="C6" t="s">
        <v>1186</v>
      </c>
      <c r="D6" t="s">
        <v>1187</v>
      </c>
      <c r="E6">
        <v>1.4999999999999999E-4</v>
      </c>
      <c r="F6" t="s">
        <v>1412</v>
      </c>
    </row>
    <row r="7" spans="1:6" x14ac:dyDescent="0.25">
      <c r="A7" t="s">
        <v>1184</v>
      </c>
      <c r="B7" t="s">
        <v>1192</v>
      </c>
      <c r="C7" t="s">
        <v>1186</v>
      </c>
      <c r="D7" t="s">
        <v>1187</v>
      </c>
      <c r="E7">
        <v>6.0000000000000002E-5</v>
      </c>
      <c r="F7" t="s">
        <v>1412</v>
      </c>
    </row>
    <row r="8" spans="1:6" x14ac:dyDescent="0.25">
      <c r="A8" t="s">
        <v>1193</v>
      </c>
      <c r="B8" t="s">
        <v>1194</v>
      </c>
      <c r="C8" t="s">
        <v>1131</v>
      </c>
      <c r="D8" t="s">
        <v>1195</v>
      </c>
      <c r="E8">
        <v>1.188E-2</v>
      </c>
      <c r="F8" t="s">
        <v>1412</v>
      </c>
    </row>
    <row r="9" spans="1:6" x14ac:dyDescent="0.25">
      <c r="A9" t="s">
        <v>1193</v>
      </c>
      <c r="B9" t="s">
        <v>1194</v>
      </c>
      <c r="C9" t="s">
        <v>1196</v>
      </c>
      <c r="D9" t="s">
        <v>1195</v>
      </c>
      <c r="E9">
        <v>0</v>
      </c>
      <c r="F9" t="s">
        <v>1412</v>
      </c>
    </row>
    <row r="10" spans="1:6" x14ac:dyDescent="0.25">
      <c r="A10" t="s">
        <v>1193</v>
      </c>
      <c r="B10" t="s">
        <v>1194</v>
      </c>
      <c r="C10" t="s">
        <v>1186</v>
      </c>
      <c r="D10" t="s">
        <v>1195</v>
      </c>
      <c r="E10">
        <v>1.3350000000000001E-2</v>
      </c>
      <c r="F10" t="s">
        <v>1412</v>
      </c>
    </row>
    <row r="11" spans="1:6" x14ac:dyDescent="0.25">
      <c r="A11" t="s">
        <v>1193</v>
      </c>
      <c r="B11" t="s">
        <v>1197</v>
      </c>
      <c r="C11" t="s">
        <v>1186</v>
      </c>
      <c r="D11" t="s">
        <v>1195</v>
      </c>
      <c r="E11">
        <v>0.03</v>
      </c>
      <c r="F11" t="s">
        <v>1412</v>
      </c>
    </row>
    <row r="12" spans="1:6" x14ac:dyDescent="0.25">
      <c r="A12" t="s">
        <v>1193</v>
      </c>
      <c r="B12" t="s">
        <v>1198</v>
      </c>
      <c r="C12" t="s">
        <v>1186</v>
      </c>
      <c r="D12" t="s">
        <v>1195</v>
      </c>
      <c r="E12">
        <v>3.0000000000000001E-3</v>
      </c>
      <c r="F12" t="s">
        <v>1412</v>
      </c>
    </row>
    <row r="13" spans="1:6" x14ac:dyDescent="0.25">
      <c r="A13" t="s">
        <v>1193</v>
      </c>
      <c r="B13" t="s">
        <v>1198</v>
      </c>
      <c r="C13" t="s">
        <v>1199</v>
      </c>
      <c r="D13" t="s">
        <v>1195</v>
      </c>
      <c r="E13">
        <v>2.7E-4</v>
      </c>
      <c r="F13" t="s">
        <v>1412</v>
      </c>
    </row>
    <row r="14" spans="1:6" x14ac:dyDescent="0.25">
      <c r="A14" t="s">
        <v>1193</v>
      </c>
      <c r="B14" t="s">
        <v>1200</v>
      </c>
      <c r="C14" t="s">
        <v>1186</v>
      </c>
      <c r="D14" t="s">
        <v>1195</v>
      </c>
      <c r="E14">
        <v>0.04</v>
      </c>
      <c r="F14" t="s">
        <v>1412</v>
      </c>
    </row>
    <row r="15" spans="1:6" x14ac:dyDescent="0.25">
      <c r="A15" t="s">
        <v>1193</v>
      </c>
      <c r="B15" t="s">
        <v>1200</v>
      </c>
      <c r="C15" t="s">
        <v>1201</v>
      </c>
      <c r="D15" t="s">
        <v>1195</v>
      </c>
      <c r="E15">
        <v>4.0000000000000001E-3</v>
      </c>
      <c r="F15" t="s">
        <v>1412</v>
      </c>
    </row>
    <row r="16" spans="1:6" x14ac:dyDescent="0.25">
      <c r="A16" t="s">
        <v>1193</v>
      </c>
      <c r="B16" t="s">
        <v>1200</v>
      </c>
      <c r="C16" t="s">
        <v>1202</v>
      </c>
      <c r="D16" t="s">
        <v>1195</v>
      </c>
      <c r="E16">
        <v>3.7999999999999999E-2</v>
      </c>
      <c r="F16" t="s">
        <v>1412</v>
      </c>
    </row>
    <row r="17" spans="1:6" x14ac:dyDescent="0.25">
      <c r="A17" t="s">
        <v>1193</v>
      </c>
      <c r="B17" t="s">
        <v>1200</v>
      </c>
      <c r="C17" t="s">
        <v>1203</v>
      </c>
      <c r="D17" t="s">
        <v>1195</v>
      </c>
      <c r="E17">
        <v>1.12E-2</v>
      </c>
      <c r="F17" t="s">
        <v>1412</v>
      </c>
    </row>
    <row r="18" spans="1:6" x14ac:dyDescent="0.25">
      <c r="A18" t="s">
        <v>1193</v>
      </c>
      <c r="B18" t="s">
        <v>1204</v>
      </c>
      <c r="C18" t="s">
        <v>1186</v>
      </c>
      <c r="D18" t="s">
        <v>1195</v>
      </c>
      <c r="E18">
        <v>0.06</v>
      </c>
      <c r="F18" t="s">
        <v>1412</v>
      </c>
    </row>
    <row r="19" spans="1:6" x14ac:dyDescent="0.25">
      <c r="A19" t="s">
        <v>1193</v>
      </c>
      <c r="B19" t="s">
        <v>1204</v>
      </c>
      <c r="C19" t="s">
        <v>1202</v>
      </c>
      <c r="D19" t="s">
        <v>1195</v>
      </c>
      <c r="E19">
        <v>5.7000000000000002E-2</v>
      </c>
      <c r="F19" t="s">
        <v>1412</v>
      </c>
    </row>
    <row r="20" spans="1:6" x14ac:dyDescent="0.25">
      <c r="A20" t="s">
        <v>1193</v>
      </c>
      <c r="B20" t="s">
        <v>1204</v>
      </c>
      <c r="C20" t="s">
        <v>1203</v>
      </c>
      <c r="D20" t="s">
        <v>1195</v>
      </c>
      <c r="E20">
        <v>1.6799999999999999E-2</v>
      </c>
      <c r="F20" t="s">
        <v>1412</v>
      </c>
    </row>
    <row r="21" spans="1:6" x14ac:dyDescent="0.25">
      <c r="A21" t="s">
        <v>1205</v>
      </c>
      <c r="B21" t="s">
        <v>1206</v>
      </c>
      <c r="C21" t="s">
        <v>1131</v>
      </c>
      <c r="D21" t="s">
        <v>1195</v>
      </c>
      <c r="E21">
        <v>2.5899999999999999E-3</v>
      </c>
      <c r="F21" t="s">
        <v>1412</v>
      </c>
    </row>
    <row r="22" spans="1:6" x14ac:dyDescent="0.25">
      <c r="A22" t="s">
        <v>1205</v>
      </c>
      <c r="B22" t="s">
        <v>1206</v>
      </c>
      <c r="C22" t="s">
        <v>1207</v>
      </c>
      <c r="D22" t="s">
        <v>1195</v>
      </c>
      <c r="E22">
        <v>2.5999999999999998E-4</v>
      </c>
      <c r="F22" t="s">
        <v>1412</v>
      </c>
    </row>
    <row r="23" spans="1:6" x14ac:dyDescent="0.25">
      <c r="A23" t="s">
        <v>1205</v>
      </c>
      <c r="B23" t="s">
        <v>1206</v>
      </c>
      <c r="C23" t="s">
        <v>1208</v>
      </c>
      <c r="D23" t="s">
        <v>1195</v>
      </c>
      <c r="E23">
        <v>1.7000000000000001E-4</v>
      </c>
      <c r="F23" t="s">
        <v>1412</v>
      </c>
    </row>
    <row r="24" spans="1:6" x14ac:dyDescent="0.25">
      <c r="A24" t="s">
        <v>1205</v>
      </c>
      <c r="B24" t="s">
        <v>1206</v>
      </c>
      <c r="C24" t="s">
        <v>1196</v>
      </c>
      <c r="D24" t="s">
        <v>1195</v>
      </c>
      <c r="E24">
        <v>0</v>
      </c>
      <c r="F24" t="s">
        <v>1412</v>
      </c>
    </row>
    <row r="25" spans="1:6" x14ac:dyDescent="0.25">
      <c r="A25" t="s">
        <v>1205</v>
      </c>
      <c r="B25" t="s">
        <v>1206</v>
      </c>
      <c r="C25" t="s">
        <v>1186</v>
      </c>
      <c r="D25" t="s">
        <v>1195</v>
      </c>
      <c r="E25">
        <v>2.9099999999999998E-3</v>
      </c>
      <c r="F25" t="s">
        <v>1412</v>
      </c>
    </row>
    <row r="26" spans="1:6" x14ac:dyDescent="0.25">
      <c r="A26" t="s">
        <v>1205</v>
      </c>
      <c r="B26" t="s">
        <v>1209</v>
      </c>
      <c r="C26" t="s">
        <v>1207</v>
      </c>
      <c r="D26" t="s">
        <v>1195</v>
      </c>
      <c r="E26">
        <v>0</v>
      </c>
      <c r="F26" t="s">
        <v>1412</v>
      </c>
    </row>
    <row r="27" spans="1:6" x14ac:dyDescent="0.25">
      <c r="A27" t="s">
        <v>1205</v>
      </c>
      <c r="B27" t="s">
        <v>1209</v>
      </c>
      <c r="C27" t="s">
        <v>1208</v>
      </c>
      <c r="D27" t="s">
        <v>1195</v>
      </c>
      <c r="E27">
        <v>0</v>
      </c>
      <c r="F27" t="s">
        <v>1412</v>
      </c>
    </row>
    <row r="28" spans="1:6" x14ac:dyDescent="0.25">
      <c r="A28" t="s">
        <v>1205</v>
      </c>
      <c r="B28" t="s">
        <v>1209</v>
      </c>
      <c r="C28" t="s">
        <v>1196</v>
      </c>
      <c r="D28" t="s">
        <v>1195</v>
      </c>
      <c r="E28">
        <v>0</v>
      </c>
      <c r="F28" t="s">
        <v>1412</v>
      </c>
    </row>
    <row r="29" spans="1:6" x14ac:dyDescent="0.25">
      <c r="A29" t="s">
        <v>1205</v>
      </c>
      <c r="B29" t="s">
        <v>1209</v>
      </c>
      <c r="C29" t="s">
        <v>1186</v>
      </c>
      <c r="D29" t="s">
        <v>1195</v>
      </c>
      <c r="E29">
        <v>0</v>
      </c>
      <c r="F29" t="s">
        <v>1412</v>
      </c>
    </row>
    <row r="30" spans="1:6" x14ac:dyDescent="0.25">
      <c r="A30" t="s">
        <v>1205</v>
      </c>
      <c r="B30" t="s">
        <v>1210</v>
      </c>
      <c r="C30" t="s">
        <v>1207</v>
      </c>
      <c r="D30" t="s">
        <v>1195</v>
      </c>
      <c r="E30">
        <v>0</v>
      </c>
      <c r="F30" t="s">
        <v>1412</v>
      </c>
    </row>
    <row r="31" spans="1:6" x14ac:dyDescent="0.25">
      <c r="A31" t="s">
        <v>1205</v>
      </c>
      <c r="B31" t="s">
        <v>1210</v>
      </c>
      <c r="C31" t="s">
        <v>1208</v>
      </c>
      <c r="D31" t="s">
        <v>1195</v>
      </c>
      <c r="E31">
        <v>0</v>
      </c>
      <c r="F31" t="s">
        <v>1412</v>
      </c>
    </row>
    <row r="32" spans="1:6" x14ac:dyDescent="0.25">
      <c r="A32" t="s">
        <v>1205</v>
      </c>
      <c r="B32" t="s">
        <v>1210</v>
      </c>
      <c r="C32" t="s">
        <v>1196</v>
      </c>
      <c r="D32" t="s">
        <v>1195</v>
      </c>
      <c r="E32">
        <v>0</v>
      </c>
      <c r="F32" t="s">
        <v>1412</v>
      </c>
    </row>
    <row r="33" spans="1:6" x14ac:dyDescent="0.25">
      <c r="A33" t="s">
        <v>1205</v>
      </c>
      <c r="B33" t="s">
        <v>1210</v>
      </c>
      <c r="C33" t="s">
        <v>1186</v>
      </c>
      <c r="D33" t="s">
        <v>1195</v>
      </c>
      <c r="E33">
        <v>0</v>
      </c>
      <c r="F33" t="s">
        <v>1412</v>
      </c>
    </row>
    <row r="34" spans="1:6" x14ac:dyDescent="0.25">
      <c r="A34" t="s">
        <v>1205</v>
      </c>
      <c r="B34" t="s">
        <v>1194</v>
      </c>
      <c r="C34" t="s">
        <v>1131</v>
      </c>
      <c r="D34" t="s">
        <v>1195</v>
      </c>
      <c r="E34">
        <v>2E-3</v>
      </c>
      <c r="F34" t="s">
        <v>1412</v>
      </c>
    </row>
    <row r="35" spans="1:6" x14ac:dyDescent="0.25">
      <c r="A35" t="s">
        <v>1205</v>
      </c>
      <c r="B35" t="s">
        <v>1194</v>
      </c>
      <c r="C35" t="s">
        <v>1196</v>
      </c>
      <c r="D35" t="s">
        <v>1195</v>
      </c>
      <c r="E35">
        <v>0</v>
      </c>
      <c r="F35" t="s">
        <v>1412</v>
      </c>
    </row>
    <row r="36" spans="1:6" x14ac:dyDescent="0.25">
      <c r="A36" t="s">
        <v>1205</v>
      </c>
      <c r="B36" t="s">
        <v>1194</v>
      </c>
      <c r="C36" t="s">
        <v>1186</v>
      </c>
      <c r="D36" t="s">
        <v>1195</v>
      </c>
      <c r="E36">
        <v>2.2499999999999998E-3</v>
      </c>
      <c r="F36" t="s">
        <v>1412</v>
      </c>
    </row>
    <row r="37" spans="1:6" x14ac:dyDescent="0.25">
      <c r="A37" t="s">
        <v>1205</v>
      </c>
      <c r="B37" t="s">
        <v>1211</v>
      </c>
      <c r="C37" t="s">
        <v>1131</v>
      </c>
      <c r="D37" t="s">
        <v>1195</v>
      </c>
      <c r="E37">
        <v>2E-3</v>
      </c>
      <c r="F37" t="s">
        <v>1412</v>
      </c>
    </row>
    <row r="38" spans="1:6" x14ac:dyDescent="0.25">
      <c r="A38" t="s">
        <v>1205</v>
      </c>
      <c r="B38" t="s">
        <v>1211</v>
      </c>
      <c r="C38" t="s">
        <v>1186</v>
      </c>
      <c r="D38" t="s">
        <v>1195</v>
      </c>
      <c r="E38">
        <v>2.2499999999999998E-3</v>
      </c>
      <c r="F38" t="s">
        <v>1412</v>
      </c>
    </row>
    <row r="39" spans="1:6" x14ac:dyDescent="0.25">
      <c r="A39" t="s">
        <v>1205</v>
      </c>
      <c r="B39" t="s">
        <v>1212</v>
      </c>
      <c r="C39" t="s">
        <v>1186</v>
      </c>
      <c r="D39" t="s">
        <v>1195</v>
      </c>
      <c r="E39">
        <v>1.6799999999999999E-2</v>
      </c>
      <c r="F39" t="s">
        <v>1412</v>
      </c>
    </row>
    <row r="40" spans="1:6" x14ac:dyDescent="0.25">
      <c r="A40" t="s">
        <v>1205</v>
      </c>
      <c r="B40" t="s">
        <v>1212</v>
      </c>
      <c r="C40" t="s">
        <v>1213</v>
      </c>
      <c r="D40" t="s">
        <v>1195</v>
      </c>
      <c r="E40">
        <v>1.3440000000000001E-2</v>
      </c>
      <c r="F40" t="s">
        <v>1412</v>
      </c>
    </row>
    <row r="41" spans="1:6" x14ac:dyDescent="0.25">
      <c r="A41" t="s">
        <v>1205</v>
      </c>
      <c r="B41" t="s">
        <v>1200</v>
      </c>
      <c r="C41" t="s">
        <v>1186</v>
      </c>
      <c r="D41" t="s">
        <v>1195</v>
      </c>
      <c r="E41">
        <v>0.09</v>
      </c>
      <c r="F41" t="s">
        <v>1412</v>
      </c>
    </row>
    <row r="42" spans="1:6" x14ac:dyDescent="0.25">
      <c r="A42" t="s">
        <v>1205</v>
      </c>
      <c r="B42" t="s">
        <v>1200</v>
      </c>
      <c r="C42" t="s">
        <v>1214</v>
      </c>
      <c r="D42" t="s">
        <v>1195</v>
      </c>
      <c r="E42">
        <v>2.16E-3</v>
      </c>
      <c r="F42" t="s">
        <v>1412</v>
      </c>
    </row>
    <row r="43" spans="1:6" x14ac:dyDescent="0.25">
      <c r="A43" t="s">
        <v>1205</v>
      </c>
      <c r="B43" t="s">
        <v>1200</v>
      </c>
      <c r="C43" t="s">
        <v>1215</v>
      </c>
      <c r="D43" t="s">
        <v>1195</v>
      </c>
      <c r="E43">
        <v>8.8200000000000001E-2</v>
      </c>
      <c r="F43" t="s">
        <v>1412</v>
      </c>
    </row>
    <row r="44" spans="1:6" x14ac:dyDescent="0.25">
      <c r="A44" t="s">
        <v>1205</v>
      </c>
      <c r="B44" t="s">
        <v>1200</v>
      </c>
      <c r="C44" t="s">
        <v>1216</v>
      </c>
      <c r="D44" t="s">
        <v>1195</v>
      </c>
      <c r="E44">
        <v>7.1999999999999995E-2</v>
      </c>
      <c r="F44" t="s">
        <v>1412</v>
      </c>
    </row>
    <row r="45" spans="1:6" x14ac:dyDescent="0.25">
      <c r="A45" t="s">
        <v>1205</v>
      </c>
      <c r="B45" t="s">
        <v>1204</v>
      </c>
      <c r="C45" t="s">
        <v>1186</v>
      </c>
      <c r="D45" t="s">
        <v>1195</v>
      </c>
      <c r="E45">
        <v>0.09</v>
      </c>
      <c r="F45" t="s">
        <v>1412</v>
      </c>
    </row>
    <row r="46" spans="1:6" x14ac:dyDescent="0.25">
      <c r="A46" t="s">
        <v>1205</v>
      </c>
      <c r="B46" t="s">
        <v>1204</v>
      </c>
      <c r="C46" t="s">
        <v>1214</v>
      </c>
      <c r="D46" t="s">
        <v>1195</v>
      </c>
      <c r="E46">
        <v>2.16E-3</v>
      </c>
      <c r="F46" t="s">
        <v>1412</v>
      </c>
    </row>
    <row r="47" spans="1:6" x14ac:dyDescent="0.25">
      <c r="A47" t="s">
        <v>1205</v>
      </c>
      <c r="B47" t="s">
        <v>1204</v>
      </c>
      <c r="C47" t="s">
        <v>1215</v>
      </c>
      <c r="D47" t="s">
        <v>1195</v>
      </c>
      <c r="E47">
        <v>8.8200000000000001E-2</v>
      </c>
      <c r="F47" t="s">
        <v>1412</v>
      </c>
    </row>
    <row r="48" spans="1:6" x14ac:dyDescent="0.25">
      <c r="A48" t="s">
        <v>1205</v>
      </c>
      <c r="B48" t="s">
        <v>1204</v>
      </c>
      <c r="C48" t="s">
        <v>1216</v>
      </c>
      <c r="D48" t="s">
        <v>1195</v>
      </c>
      <c r="E48">
        <v>7.1999999999999995E-2</v>
      </c>
      <c r="F48" t="s">
        <v>1412</v>
      </c>
    </row>
    <row r="49" spans="1:6" x14ac:dyDescent="0.25">
      <c r="A49" t="s">
        <v>1205</v>
      </c>
      <c r="B49" t="s">
        <v>1217</v>
      </c>
      <c r="C49" t="s">
        <v>1207</v>
      </c>
      <c r="D49" t="s">
        <v>1195</v>
      </c>
      <c r="E49">
        <v>0</v>
      </c>
      <c r="F49" t="s">
        <v>1412</v>
      </c>
    </row>
    <row r="50" spans="1:6" x14ac:dyDescent="0.25">
      <c r="A50" t="s">
        <v>1205</v>
      </c>
      <c r="B50" t="s">
        <v>1217</v>
      </c>
      <c r="C50" t="s">
        <v>1208</v>
      </c>
      <c r="D50" t="s">
        <v>1195</v>
      </c>
      <c r="E50">
        <v>0</v>
      </c>
      <c r="F50" t="s">
        <v>1412</v>
      </c>
    </row>
    <row r="51" spans="1:6" x14ac:dyDescent="0.25">
      <c r="A51" t="s">
        <v>1205</v>
      </c>
      <c r="B51" t="s">
        <v>1217</v>
      </c>
      <c r="C51" t="s">
        <v>1196</v>
      </c>
      <c r="D51" t="s">
        <v>1195</v>
      </c>
      <c r="E51">
        <v>0</v>
      </c>
      <c r="F51" t="s">
        <v>1412</v>
      </c>
    </row>
    <row r="52" spans="1:6" x14ac:dyDescent="0.25">
      <c r="A52" t="s">
        <v>1205</v>
      </c>
      <c r="B52" t="s">
        <v>1217</v>
      </c>
      <c r="C52" t="s">
        <v>1218</v>
      </c>
      <c r="D52" t="s">
        <v>1195</v>
      </c>
      <c r="E52">
        <v>0</v>
      </c>
      <c r="F52" t="s">
        <v>1412</v>
      </c>
    </row>
    <row r="53" spans="1:6" x14ac:dyDescent="0.25">
      <c r="A53" t="s">
        <v>1205</v>
      </c>
      <c r="B53" t="s">
        <v>1217</v>
      </c>
      <c r="C53" t="s">
        <v>1219</v>
      </c>
      <c r="D53" t="s">
        <v>1195</v>
      </c>
      <c r="E53">
        <v>0</v>
      </c>
      <c r="F53" t="s">
        <v>1412</v>
      </c>
    </row>
    <row r="54" spans="1:6" x14ac:dyDescent="0.25">
      <c r="A54" t="s">
        <v>1205</v>
      </c>
      <c r="B54" t="s">
        <v>1217</v>
      </c>
      <c r="C54" t="s">
        <v>1186</v>
      </c>
      <c r="D54" t="s">
        <v>1195</v>
      </c>
      <c r="E54">
        <v>0</v>
      </c>
      <c r="F54" t="s">
        <v>1412</v>
      </c>
    </row>
    <row r="55" spans="1:6" x14ac:dyDescent="0.25">
      <c r="A55" t="s">
        <v>1205</v>
      </c>
      <c r="B55" t="s">
        <v>1220</v>
      </c>
      <c r="C55" t="s">
        <v>1207</v>
      </c>
      <c r="D55" t="s">
        <v>1195</v>
      </c>
      <c r="E55">
        <v>0</v>
      </c>
      <c r="F55" t="s">
        <v>1412</v>
      </c>
    </row>
    <row r="56" spans="1:6" x14ac:dyDescent="0.25">
      <c r="A56" t="s">
        <v>1205</v>
      </c>
      <c r="B56" t="s">
        <v>1220</v>
      </c>
      <c r="C56" t="s">
        <v>1208</v>
      </c>
      <c r="D56" t="s">
        <v>1195</v>
      </c>
      <c r="E56">
        <v>0</v>
      </c>
      <c r="F56" t="s">
        <v>1412</v>
      </c>
    </row>
    <row r="57" spans="1:6" x14ac:dyDescent="0.25">
      <c r="A57" t="s">
        <v>1205</v>
      </c>
      <c r="B57" t="s">
        <v>1220</v>
      </c>
      <c r="C57" t="s">
        <v>1196</v>
      </c>
      <c r="D57" t="s">
        <v>1195</v>
      </c>
      <c r="E57">
        <v>0</v>
      </c>
      <c r="F57" t="s">
        <v>1412</v>
      </c>
    </row>
    <row r="58" spans="1:6" x14ac:dyDescent="0.25">
      <c r="A58" t="s">
        <v>1205</v>
      </c>
      <c r="B58" t="s">
        <v>1220</v>
      </c>
      <c r="C58" t="s">
        <v>1218</v>
      </c>
      <c r="D58" t="s">
        <v>1195</v>
      </c>
      <c r="E58">
        <v>0</v>
      </c>
      <c r="F58" t="s">
        <v>1412</v>
      </c>
    </row>
    <row r="59" spans="1:6" x14ac:dyDescent="0.25">
      <c r="A59" t="s">
        <v>1205</v>
      </c>
      <c r="B59" t="s">
        <v>1220</v>
      </c>
      <c r="C59" t="s">
        <v>1219</v>
      </c>
      <c r="D59" t="s">
        <v>1195</v>
      </c>
      <c r="E59">
        <v>0</v>
      </c>
      <c r="F59" t="s">
        <v>1412</v>
      </c>
    </row>
    <row r="60" spans="1:6" x14ac:dyDescent="0.25">
      <c r="A60" t="s">
        <v>1205</v>
      </c>
      <c r="B60" t="s">
        <v>1220</v>
      </c>
      <c r="C60" t="s">
        <v>1186</v>
      </c>
      <c r="D60" t="s">
        <v>1195</v>
      </c>
      <c r="E60">
        <v>0</v>
      </c>
      <c r="F60" t="s">
        <v>1412</v>
      </c>
    </row>
    <row r="61" spans="1:6" x14ac:dyDescent="0.25">
      <c r="A61" t="s">
        <v>1205</v>
      </c>
      <c r="B61" t="s">
        <v>1221</v>
      </c>
      <c r="C61" t="s">
        <v>1207</v>
      </c>
      <c r="D61" t="s">
        <v>1195</v>
      </c>
      <c r="E61">
        <v>0</v>
      </c>
      <c r="F61" t="s">
        <v>1412</v>
      </c>
    </row>
    <row r="62" spans="1:6" x14ac:dyDescent="0.25">
      <c r="A62" t="s">
        <v>1205</v>
      </c>
      <c r="B62" t="s">
        <v>1221</v>
      </c>
      <c r="C62" t="s">
        <v>1208</v>
      </c>
      <c r="D62" t="s">
        <v>1195</v>
      </c>
      <c r="E62">
        <v>0</v>
      </c>
      <c r="F62" t="s">
        <v>1412</v>
      </c>
    </row>
    <row r="63" spans="1:6" x14ac:dyDescent="0.25">
      <c r="A63" t="s">
        <v>1205</v>
      </c>
      <c r="B63" t="s">
        <v>1221</v>
      </c>
      <c r="C63" t="s">
        <v>1196</v>
      </c>
      <c r="D63" t="s">
        <v>1195</v>
      </c>
      <c r="E63">
        <v>0</v>
      </c>
      <c r="F63" t="s">
        <v>1412</v>
      </c>
    </row>
    <row r="64" spans="1:6" x14ac:dyDescent="0.25">
      <c r="A64" t="s">
        <v>1205</v>
      </c>
      <c r="B64" t="s">
        <v>1221</v>
      </c>
      <c r="C64" t="s">
        <v>1218</v>
      </c>
      <c r="D64" t="s">
        <v>1195</v>
      </c>
      <c r="E64">
        <v>0</v>
      </c>
      <c r="F64" t="s">
        <v>1412</v>
      </c>
    </row>
    <row r="65" spans="1:6" x14ac:dyDescent="0.25">
      <c r="A65" t="s">
        <v>1205</v>
      </c>
      <c r="B65" t="s">
        <v>1221</v>
      </c>
      <c r="C65" t="s">
        <v>1219</v>
      </c>
      <c r="D65" t="s">
        <v>1195</v>
      </c>
      <c r="E65">
        <v>0</v>
      </c>
      <c r="F65" t="s">
        <v>1412</v>
      </c>
    </row>
    <row r="66" spans="1:6" x14ac:dyDescent="0.25">
      <c r="A66" t="s">
        <v>1205</v>
      </c>
      <c r="B66" t="s">
        <v>1221</v>
      </c>
      <c r="C66" t="s">
        <v>1186</v>
      </c>
      <c r="D66" t="s">
        <v>1195</v>
      </c>
      <c r="E66">
        <v>0</v>
      </c>
      <c r="F66" t="s">
        <v>1412</v>
      </c>
    </row>
    <row r="67" spans="1:6" x14ac:dyDescent="0.25">
      <c r="A67" t="s">
        <v>1205</v>
      </c>
      <c r="B67" t="s">
        <v>1222</v>
      </c>
      <c r="C67" t="s">
        <v>1131</v>
      </c>
      <c r="D67" t="s">
        <v>1195</v>
      </c>
      <c r="E67">
        <v>2.5899999999999999E-3</v>
      </c>
      <c r="F67" t="s">
        <v>1412</v>
      </c>
    </row>
    <row r="68" spans="1:6" x14ac:dyDescent="0.25">
      <c r="A68" t="s">
        <v>1205</v>
      </c>
      <c r="B68" t="s">
        <v>1222</v>
      </c>
      <c r="C68" t="s">
        <v>1207</v>
      </c>
      <c r="D68" t="s">
        <v>1195</v>
      </c>
      <c r="E68">
        <v>2.5999999999999998E-4</v>
      </c>
      <c r="F68" t="s">
        <v>1412</v>
      </c>
    </row>
    <row r="69" spans="1:6" x14ac:dyDescent="0.25">
      <c r="A69" t="s">
        <v>1205</v>
      </c>
      <c r="B69" t="s">
        <v>1222</v>
      </c>
      <c r="C69" t="s">
        <v>1208</v>
      </c>
      <c r="D69" t="s">
        <v>1195</v>
      </c>
      <c r="E69">
        <v>1.7000000000000001E-4</v>
      </c>
      <c r="F69" t="s">
        <v>1412</v>
      </c>
    </row>
    <row r="70" spans="1:6" x14ac:dyDescent="0.25">
      <c r="A70" t="s">
        <v>1205</v>
      </c>
      <c r="B70" t="s">
        <v>1222</v>
      </c>
      <c r="C70" t="s">
        <v>1196</v>
      </c>
      <c r="D70" t="s">
        <v>1195</v>
      </c>
      <c r="E70">
        <v>0</v>
      </c>
      <c r="F70" t="s">
        <v>1412</v>
      </c>
    </row>
    <row r="71" spans="1:6" x14ac:dyDescent="0.25">
      <c r="A71" t="s">
        <v>1205</v>
      </c>
      <c r="B71" t="s">
        <v>1222</v>
      </c>
      <c r="C71" t="s">
        <v>1218</v>
      </c>
      <c r="D71" t="s">
        <v>1195</v>
      </c>
      <c r="E71">
        <v>0</v>
      </c>
      <c r="F71" t="s">
        <v>1412</v>
      </c>
    </row>
    <row r="72" spans="1:6" x14ac:dyDescent="0.25">
      <c r="A72" t="s">
        <v>1205</v>
      </c>
      <c r="B72" t="s">
        <v>1222</v>
      </c>
      <c r="C72" t="s">
        <v>1219</v>
      </c>
      <c r="D72" t="s">
        <v>1195</v>
      </c>
      <c r="E72">
        <v>2.5999999999999998E-4</v>
      </c>
      <c r="F72" t="s">
        <v>1412</v>
      </c>
    </row>
    <row r="73" spans="1:6" x14ac:dyDescent="0.25">
      <c r="A73" t="s">
        <v>1205</v>
      </c>
      <c r="B73" t="s">
        <v>1222</v>
      </c>
      <c r="C73" t="s">
        <v>1186</v>
      </c>
      <c r="D73" t="s">
        <v>1195</v>
      </c>
      <c r="E73">
        <v>2.9099999999999998E-3</v>
      </c>
      <c r="F73" t="s">
        <v>1412</v>
      </c>
    </row>
    <row r="74" spans="1:6" x14ac:dyDescent="0.25">
      <c r="A74" t="s">
        <v>1205</v>
      </c>
      <c r="B74" t="s">
        <v>1223</v>
      </c>
      <c r="C74" t="s">
        <v>1207</v>
      </c>
      <c r="D74" t="s">
        <v>1195</v>
      </c>
      <c r="E74">
        <v>0</v>
      </c>
      <c r="F74" t="s">
        <v>1412</v>
      </c>
    </row>
    <row r="75" spans="1:6" x14ac:dyDescent="0.25">
      <c r="A75" t="s">
        <v>1205</v>
      </c>
      <c r="B75" t="s">
        <v>1223</v>
      </c>
      <c r="C75" t="s">
        <v>1208</v>
      </c>
      <c r="D75" t="s">
        <v>1195</v>
      </c>
      <c r="E75">
        <v>0</v>
      </c>
      <c r="F75" t="s">
        <v>1412</v>
      </c>
    </row>
    <row r="76" spans="1:6" x14ac:dyDescent="0.25">
      <c r="A76" t="s">
        <v>1205</v>
      </c>
      <c r="B76" t="s">
        <v>1223</v>
      </c>
      <c r="C76" t="s">
        <v>1196</v>
      </c>
      <c r="D76" t="s">
        <v>1195</v>
      </c>
      <c r="E76">
        <v>0</v>
      </c>
      <c r="F76" t="s">
        <v>1412</v>
      </c>
    </row>
    <row r="77" spans="1:6" x14ac:dyDescent="0.25">
      <c r="A77" t="s">
        <v>1205</v>
      </c>
      <c r="B77" t="s">
        <v>1223</v>
      </c>
      <c r="C77" t="s">
        <v>1218</v>
      </c>
      <c r="D77" t="s">
        <v>1195</v>
      </c>
      <c r="E77">
        <v>0</v>
      </c>
      <c r="F77" t="s">
        <v>1412</v>
      </c>
    </row>
    <row r="78" spans="1:6" x14ac:dyDescent="0.25">
      <c r="A78" t="s">
        <v>1205</v>
      </c>
      <c r="B78" t="s">
        <v>1223</v>
      </c>
      <c r="C78" t="s">
        <v>1219</v>
      </c>
      <c r="D78" t="s">
        <v>1195</v>
      </c>
      <c r="E78">
        <v>0</v>
      </c>
      <c r="F78" t="s">
        <v>1412</v>
      </c>
    </row>
    <row r="79" spans="1:6" x14ac:dyDescent="0.25">
      <c r="A79" t="s">
        <v>1205</v>
      </c>
      <c r="B79" t="s">
        <v>1223</v>
      </c>
      <c r="C79" t="s">
        <v>1186</v>
      </c>
      <c r="D79" t="s">
        <v>1195</v>
      </c>
      <c r="E79">
        <v>0</v>
      </c>
      <c r="F79" t="s">
        <v>1412</v>
      </c>
    </row>
    <row r="80" spans="1:6" x14ac:dyDescent="0.25">
      <c r="A80" t="s">
        <v>1205</v>
      </c>
      <c r="B80" t="s">
        <v>1224</v>
      </c>
      <c r="C80" t="s">
        <v>1131</v>
      </c>
      <c r="D80" t="s">
        <v>1195</v>
      </c>
      <c r="E80">
        <v>2.5899999999999999E-3</v>
      </c>
      <c r="F80" t="s">
        <v>1412</v>
      </c>
    </row>
    <row r="81" spans="1:6" x14ac:dyDescent="0.25">
      <c r="A81" t="s">
        <v>1205</v>
      </c>
      <c r="B81" t="s">
        <v>1224</v>
      </c>
      <c r="C81" t="s">
        <v>1207</v>
      </c>
      <c r="D81" t="s">
        <v>1195</v>
      </c>
      <c r="E81">
        <v>2.5999999999999998E-4</v>
      </c>
      <c r="F81" t="s">
        <v>1412</v>
      </c>
    </row>
    <row r="82" spans="1:6" x14ac:dyDescent="0.25">
      <c r="A82" t="s">
        <v>1205</v>
      </c>
      <c r="B82" t="s">
        <v>1224</v>
      </c>
      <c r="C82" t="s">
        <v>1208</v>
      </c>
      <c r="D82" t="s">
        <v>1195</v>
      </c>
      <c r="E82">
        <v>1.7000000000000001E-4</v>
      </c>
      <c r="F82" t="s">
        <v>1412</v>
      </c>
    </row>
    <row r="83" spans="1:6" x14ac:dyDescent="0.25">
      <c r="A83" t="s">
        <v>1205</v>
      </c>
      <c r="B83" t="s">
        <v>1224</v>
      </c>
      <c r="C83" t="s">
        <v>1196</v>
      </c>
      <c r="D83" t="s">
        <v>1195</v>
      </c>
      <c r="E83">
        <v>0</v>
      </c>
      <c r="F83" t="s">
        <v>1412</v>
      </c>
    </row>
    <row r="84" spans="1:6" x14ac:dyDescent="0.25">
      <c r="A84" t="s">
        <v>1205</v>
      </c>
      <c r="B84" t="s">
        <v>1224</v>
      </c>
      <c r="C84" t="s">
        <v>1186</v>
      </c>
      <c r="D84" t="s">
        <v>1195</v>
      </c>
      <c r="E84">
        <v>2.9099999999999998E-3</v>
      </c>
      <c r="F84" t="s">
        <v>1412</v>
      </c>
    </row>
    <row r="85" spans="1:6" x14ac:dyDescent="0.25">
      <c r="A85" t="s">
        <v>1205</v>
      </c>
      <c r="B85" t="s">
        <v>1225</v>
      </c>
      <c r="C85" t="s">
        <v>1207</v>
      </c>
      <c r="D85" t="s">
        <v>1195</v>
      </c>
      <c r="E85">
        <v>0</v>
      </c>
      <c r="F85" t="s">
        <v>1412</v>
      </c>
    </row>
    <row r="86" spans="1:6" x14ac:dyDescent="0.25">
      <c r="A86" t="s">
        <v>1205</v>
      </c>
      <c r="B86" t="s">
        <v>1225</v>
      </c>
      <c r="C86" t="s">
        <v>1208</v>
      </c>
      <c r="D86" t="s">
        <v>1195</v>
      </c>
      <c r="E86">
        <v>0</v>
      </c>
      <c r="F86" t="s">
        <v>1412</v>
      </c>
    </row>
    <row r="87" spans="1:6" x14ac:dyDescent="0.25">
      <c r="A87" t="s">
        <v>1205</v>
      </c>
      <c r="B87" t="s">
        <v>1225</v>
      </c>
      <c r="C87" t="s">
        <v>1196</v>
      </c>
      <c r="D87" t="s">
        <v>1195</v>
      </c>
      <c r="E87">
        <v>0</v>
      </c>
      <c r="F87" t="s">
        <v>1412</v>
      </c>
    </row>
    <row r="88" spans="1:6" x14ac:dyDescent="0.25">
      <c r="A88" t="s">
        <v>1205</v>
      </c>
      <c r="B88" t="s">
        <v>1225</v>
      </c>
      <c r="C88" t="s">
        <v>1186</v>
      </c>
      <c r="D88" t="s">
        <v>1195</v>
      </c>
      <c r="E88">
        <v>0</v>
      </c>
      <c r="F88" t="s">
        <v>1412</v>
      </c>
    </row>
    <row r="89" spans="1:6" x14ac:dyDescent="0.25">
      <c r="A89" t="s">
        <v>1205</v>
      </c>
      <c r="B89" t="s">
        <v>1226</v>
      </c>
      <c r="C89" t="s">
        <v>1207</v>
      </c>
      <c r="D89" t="s">
        <v>1195</v>
      </c>
      <c r="E89">
        <v>0</v>
      </c>
      <c r="F89" t="s">
        <v>1412</v>
      </c>
    </row>
    <row r="90" spans="1:6" x14ac:dyDescent="0.25">
      <c r="A90" t="s">
        <v>1205</v>
      </c>
      <c r="B90" t="s">
        <v>1226</v>
      </c>
      <c r="C90" t="s">
        <v>1208</v>
      </c>
      <c r="D90" t="s">
        <v>1195</v>
      </c>
      <c r="E90">
        <v>0</v>
      </c>
      <c r="F90" t="s">
        <v>1412</v>
      </c>
    </row>
    <row r="91" spans="1:6" x14ac:dyDescent="0.25">
      <c r="A91" t="s">
        <v>1205</v>
      </c>
      <c r="B91" t="s">
        <v>1226</v>
      </c>
      <c r="C91" t="s">
        <v>1196</v>
      </c>
      <c r="D91" t="s">
        <v>1195</v>
      </c>
      <c r="E91">
        <v>0</v>
      </c>
      <c r="F91" t="s">
        <v>1412</v>
      </c>
    </row>
    <row r="92" spans="1:6" x14ac:dyDescent="0.25">
      <c r="A92" t="s">
        <v>1205</v>
      </c>
      <c r="B92" t="s">
        <v>1226</v>
      </c>
      <c r="C92" t="s">
        <v>1186</v>
      </c>
      <c r="D92" t="s">
        <v>1195</v>
      </c>
      <c r="E92">
        <v>0</v>
      </c>
      <c r="F92" t="s">
        <v>1412</v>
      </c>
    </row>
    <row r="93" spans="1:6" x14ac:dyDescent="0.25">
      <c r="A93" t="s">
        <v>1205</v>
      </c>
      <c r="B93" t="s">
        <v>1227</v>
      </c>
      <c r="C93" t="s">
        <v>1186</v>
      </c>
      <c r="D93" t="s">
        <v>1195</v>
      </c>
      <c r="E93">
        <v>0</v>
      </c>
      <c r="F93" t="s">
        <v>1412</v>
      </c>
    </row>
    <row r="94" spans="1:6" x14ac:dyDescent="0.25">
      <c r="A94" t="s">
        <v>1205</v>
      </c>
      <c r="B94" t="s">
        <v>1228</v>
      </c>
      <c r="C94" t="s">
        <v>1207</v>
      </c>
      <c r="D94" t="s">
        <v>1195</v>
      </c>
      <c r="E94">
        <v>0</v>
      </c>
      <c r="F94" t="s">
        <v>1412</v>
      </c>
    </row>
    <row r="95" spans="1:6" x14ac:dyDescent="0.25">
      <c r="A95" t="s">
        <v>1205</v>
      </c>
      <c r="B95" t="s">
        <v>1228</v>
      </c>
      <c r="C95" t="s">
        <v>1208</v>
      </c>
      <c r="D95" t="s">
        <v>1195</v>
      </c>
      <c r="E95">
        <v>0</v>
      </c>
      <c r="F95" t="s">
        <v>1412</v>
      </c>
    </row>
    <row r="96" spans="1:6" x14ac:dyDescent="0.25">
      <c r="A96" t="s">
        <v>1205</v>
      </c>
      <c r="B96" t="s">
        <v>1228</v>
      </c>
      <c r="C96" t="s">
        <v>1196</v>
      </c>
      <c r="D96" t="s">
        <v>1195</v>
      </c>
      <c r="E96">
        <v>0</v>
      </c>
      <c r="F96" t="s">
        <v>1412</v>
      </c>
    </row>
    <row r="97" spans="1:6" x14ac:dyDescent="0.25">
      <c r="A97" t="s">
        <v>1205</v>
      </c>
      <c r="B97" t="s">
        <v>1228</v>
      </c>
      <c r="C97" t="s">
        <v>1229</v>
      </c>
      <c r="D97" t="s">
        <v>1195</v>
      </c>
      <c r="E97">
        <v>0</v>
      </c>
      <c r="F97" t="s">
        <v>1412</v>
      </c>
    </row>
    <row r="98" spans="1:6" x14ac:dyDescent="0.25">
      <c r="A98" t="s">
        <v>1205</v>
      </c>
      <c r="B98" t="s">
        <v>1228</v>
      </c>
      <c r="C98" t="s">
        <v>1186</v>
      </c>
      <c r="D98" t="s">
        <v>1195</v>
      </c>
      <c r="E98">
        <v>0</v>
      </c>
      <c r="F98" t="s">
        <v>1412</v>
      </c>
    </row>
    <row r="99" spans="1:6" x14ac:dyDescent="0.25">
      <c r="A99" t="s">
        <v>1205</v>
      </c>
      <c r="B99" t="s">
        <v>1228</v>
      </c>
      <c r="C99" t="s">
        <v>1219</v>
      </c>
      <c r="D99" t="s">
        <v>1195</v>
      </c>
      <c r="E99">
        <v>0</v>
      </c>
      <c r="F99" t="s">
        <v>1412</v>
      </c>
    </row>
    <row r="100" spans="1:6" x14ac:dyDescent="0.25">
      <c r="A100" t="s">
        <v>1205</v>
      </c>
      <c r="B100" t="s">
        <v>1230</v>
      </c>
      <c r="C100" t="s">
        <v>1131</v>
      </c>
      <c r="D100" t="s">
        <v>1195</v>
      </c>
      <c r="E100">
        <v>2.5899999999999999E-3</v>
      </c>
      <c r="F100" t="s">
        <v>1412</v>
      </c>
    </row>
    <row r="101" spans="1:6" x14ac:dyDescent="0.25">
      <c r="A101" t="s">
        <v>1205</v>
      </c>
      <c r="B101" t="s">
        <v>1230</v>
      </c>
      <c r="C101" t="s">
        <v>1207</v>
      </c>
      <c r="D101" t="s">
        <v>1195</v>
      </c>
      <c r="E101">
        <v>2.5999999999999998E-4</v>
      </c>
      <c r="F101" t="s">
        <v>1412</v>
      </c>
    </row>
    <row r="102" spans="1:6" x14ac:dyDescent="0.25">
      <c r="A102" t="s">
        <v>1205</v>
      </c>
      <c r="B102" t="s">
        <v>1230</v>
      </c>
      <c r="C102" t="s">
        <v>1208</v>
      </c>
      <c r="D102" t="s">
        <v>1195</v>
      </c>
      <c r="E102">
        <v>1.7000000000000001E-4</v>
      </c>
      <c r="F102" t="s">
        <v>1412</v>
      </c>
    </row>
    <row r="103" spans="1:6" x14ac:dyDescent="0.25">
      <c r="A103" t="s">
        <v>1205</v>
      </c>
      <c r="B103" t="s">
        <v>1230</v>
      </c>
      <c r="C103" t="s">
        <v>1196</v>
      </c>
      <c r="D103" t="s">
        <v>1195</v>
      </c>
      <c r="E103">
        <v>0</v>
      </c>
      <c r="F103" t="s">
        <v>1412</v>
      </c>
    </row>
    <row r="104" spans="1:6" x14ac:dyDescent="0.25">
      <c r="A104" t="s">
        <v>1205</v>
      </c>
      <c r="B104" t="s">
        <v>1230</v>
      </c>
      <c r="C104" t="s">
        <v>1229</v>
      </c>
      <c r="D104" t="s">
        <v>1195</v>
      </c>
      <c r="E104">
        <v>0</v>
      </c>
      <c r="F104" t="s">
        <v>1412</v>
      </c>
    </row>
    <row r="105" spans="1:6" x14ac:dyDescent="0.25">
      <c r="A105" t="s">
        <v>1205</v>
      </c>
      <c r="B105" t="s">
        <v>1230</v>
      </c>
      <c r="C105" t="s">
        <v>1186</v>
      </c>
      <c r="D105" t="s">
        <v>1195</v>
      </c>
      <c r="E105">
        <v>2.9099999999999998E-3</v>
      </c>
      <c r="F105" t="s">
        <v>1412</v>
      </c>
    </row>
    <row r="106" spans="1:6" x14ac:dyDescent="0.25">
      <c r="A106" t="s">
        <v>1205</v>
      </c>
      <c r="B106" t="s">
        <v>1230</v>
      </c>
      <c r="C106" t="s">
        <v>1219</v>
      </c>
      <c r="D106" t="s">
        <v>1195</v>
      </c>
      <c r="E106">
        <v>2.5999999999999998E-4</v>
      </c>
      <c r="F106" t="s">
        <v>1412</v>
      </c>
    </row>
    <row r="107" spans="1:6" x14ac:dyDescent="0.25">
      <c r="A107" t="s">
        <v>1205</v>
      </c>
      <c r="B107" t="s">
        <v>1231</v>
      </c>
      <c r="C107" t="s">
        <v>1186</v>
      </c>
      <c r="D107" t="s">
        <v>1195</v>
      </c>
      <c r="E107">
        <v>4.0000000000000003E-5</v>
      </c>
      <c r="F107" t="s">
        <v>1412</v>
      </c>
    </row>
    <row r="108" spans="1:6" x14ac:dyDescent="0.25">
      <c r="A108" t="s">
        <v>1205</v>
      </c>
      <c r="B108" t="s">
        <v>1232</v>
      </c>
      <c r="C108" t="s">
        <v>1186</v>
      </c>
      <c r="D108" t="s">
        <v>1195</v>
      </c>
      <c r="E108">
        <v>0</v>
      </c>
      <c r="F108" t="s">
        <v>1412</v>
      </c>
    </row>
    <row r="109" spans="1:6" x14ac:dyDescent="0.25">
      <c r="A109" t="s">
        <v>1205</v>
      </c>
      <c r="B109" t="s">
        <v>1233</v>
      </c>
      <c r="C109" t="s">
        <v>1207</v>
      </c>
      <c r="D109" t="s">
        <v>1195</v>
      </c>
      <c r="E109">
        <v>0</v>
      </c>
      <c r="F109" t="s">
        <v>1412</v>
      </c>
    </row>
    <row r="110" spans="1:6" x14ac:dyDescent="0.25">
      <c r="A110" t="s">
        <v>1205</v>
      </c>
      <c r="B110" t="s">
        <v>1233</v>
      </c>
      <c r="C110" t="s">
        <v>1208</v>
      </c>
      <c r="D110" t="s">
        <v>1195</v>
      </c>
      <c r="E110">
        <v>0</v>
      </c>
      <c r="F110" t="s">
        <v>1412</v>
      </c>
    </row>
    <row r="111" spans="1:6" x14ac:dyDescent="0.25">
      <c r="A111" t="s">
        <v>1205</v>
      </c>
      <c r="B111" t="s">
        <v>1233</v>
      </c>
      <c r="C111" t="s">
        <v>1234</v>
      </c>
      <c r="D111" t="s">
        <v>1195</v>
      </c>
      <c r="E111">
        <v>0</v>
      </c>
      <c r="F111" t="s">
        <v>1412</v>
      </c>
    </row>
    <row r="112" spans="1:6" x14ac:dyDescent="0.25">
      <c r="A112" t="s">
        <v>1205</v>
      </c>
      <c r="B112" t="s">
        <v>1233</v>
      </c>
      <c r="C112" t="s">
        <v>1235</v>
      </c>
      <c r="D112" t="s">
        <v>1195</v>
      </c>
      <c r="E112">
        <v>0</v>
      </c>
      <c r="F112" t="s">
        <v>1412</v>
      </c>
    </row>
    <row r="113" spans="1:6" x14ac:dyDescent="0.25">
      <c r="A113" t="s">
        <v>1205</v>
      </c>
      <c r="B113" t="s">
        <v>1233</v>
      </c>
      <c r="C113" t="s">
        <v>1236</v>
      </c>
      <c r="D113" t="s">
        <v>1195</v>
      </c>
      <c r="E113">
        <v>0</v>
      </c>
      <c r="F113" t="s">
        <v>1412</v>
      </c>
    </row>
    <row r="114" spans="1:6" x14ac:dyDescent="0.25">
      <c r="A114" t="s">
        <v>1205</v>
      </c>
      <c r="B114" t="s">
        <v>1233</v>
      </c>
      <c r="C114" t="s">
        <v>1196</v>
      </c>
      <c r="D114" t="s">
        <v>1195</v>
      </c>
      <c r="E114">
        <v>0</v>
      </c>
      <c r="F114" t="s">
        <v>1412</v>
      </c>
    </row>
    <row r="115" spans="1:6" x14ac:dyDescent="0.25">
      <c r="A115" t="s">
        <v>1205</v>
      </c>
      <c r="B115" t="s">
        <v>1233</v>
      </c>
      <c r="C115" t="s">
        <v>1229</v>
      </c>
      <c r="D115" t="s">
        <v>1195</v>
      </c>
      <c r="E115">
        <v>0</v>
      </c>
      <c r="F115" t="s">
        <v>1412</v>
      </c>
    </row>
    <row r="116" spans="1:6" x14ac:dyDescent="0.25">
      <c r="A116" t="s">
        <v>1205</v>
      </c>
      <c r="B116" t="s">
        <v>1233</v>
      </c>
      <c r="C116" t="s">
        <v>1186</v>
      </c>
      <c r="D116" t="s">
        <v>1195</v>
      </c>
      <c r="E116">
        <v>0</v>
      </c>
      <c r="F116" t="s">
        <v>1412</v>
      </c>
    </row>
    <row r="117" spans="1:6" x14ac:dyDescent="0.25">
      <c r="A117" t="s">
        <v>1205</v>
      </c>
      <c r="B117" t="s">
        <v>1237</v>
      </c>
      <c r="C117" t="s">
        <v>1186</v>
      </c>
      <c r="D117" t="s">
        <v>1195</v>
      </c>
      <c r="E117">
        <v>6.0000000000000002E-5</v>
      </c>
      <c r="F117" t="s">
        <v>1412</v>
      </c>
    </row>
    <row r="118" spans="1:6" x14ac:dyDescent="0.25">
      <c r="A118" t="s">
        <v>1205</v>
      </c>
      <c r="B118" t="s">
        <v>1238</v>
      </c>
      <c r="C118" t="s">
        <v>1207</v>
      </c>
      <c r="D118" t="s">
        <v>1195</v>
      </c>
      <c r="E118">
        <v>0</v>
      </c>
      <c r="F118" t="s">
        <v>1412</v>
      </c>
    </row>
    <row r="119" spans="1:6" x14ac:dyDescent="0.25">
      <c r="A119" t="s">
        <v>1205</v>
      </c>
      <c r="B119" t="s">
        <v>1238</v>
      </c>
      <c r="C119" t="s">
        <v>1208</v>
      </c>
      <c r="D119" t="s">
        <v>1195</v>
      </c>
      <c r="E119">
        <v>0</v>
      </c>
      <c r="F119" t="s">
        <v>1412</v>
      </c>
    </row>
    <row r="120" spans="1:6" x14ac:dyDescent="0.25">
      <c r="A120" t="s">
        <v>1205</v>
      </c>
      <c r="B120" t="s">
        <v>1238</v>
      </c>
      <c r="C120" t="s">
        <v>1234</v>
      </c>
      <c r="D120" t="s">
        <v>1195</v>
      </c>
      <c r="E120">
        <v>0</v>
      </c>
      <c r="F120" t="s">
        <v>1412</v>
      </c>
    </row>
    <row r="121" spans="1:6" x14ac:dyDescent="0.25">
      <c r="A121" t="s">
        <v>1205</v>
      </c>
      <c r="B121" t="s">
        <v>1238</v>
      </c>
      <c r="C121" t="s">
        <v>1235</v>
      </c>
      <c r="D121" t="s">
        <v>1195</v>
      </c>
      <c r="E121">
        <v>0</v>
      </c>
      <c r="F121" t="s">
        <v>1412</v>
      </c>
    </row>
    <row r="122" spans="1:6" x14ac:dyDescent="0.25">
      <c r="A122" t="s">
        <v>1205</v>
      </c>
      <c r="B122" t="s">
        <v>1238</v>
      </c>
      <c r="C122" t="s">
        <v>1236</v>
      </c>
      <c r="D122" t="s">
        <v>1195</v>
      </c>
      <c r="E122">
        <v>0</v>
      </c>
      <c r="F122" t="s">
        <v>1412</v>
      </c>
    </row>
    <row r="123" spans="1:6" x14ac:dyDescent="0.25">
      <c r="A123" t="s">
        <v>1205</v>
      </c>
      <c r="B123" t="s">
        <v>1238</v>
      </c>
      <c r="C123" t="s">
        <v>1196</v>
      </c>
      <c r="D123" t="s">
        <v>1195</v>
      </c>
      <c r="E123">
        <v>0</v>
      </c>
      <c r="F123" t="s">
        <v>1412</v>
      </c>
    </row>
    <row r="124" spans="1:6" x14ac:dyDescent="0.25">
      <c r="A124" t="s">
        <v>1205</v>
      </c>
      <c r="B124" t="s">
        <v>1238</v>
      </c>
      <c r="C124" t="s">
        <v>1229</v>
      </c>
      <c r="D124" t="s">
        <v>1195</v>
      </c>
      <c r="E124">
        <v>0</v>
      </c>
      <c r="F124" t="s">
        <v>1412</v>
      </c>
    </row>
    <row r="125" spans="1:6" x14ac:dyDescent="0.25">
      <c r="A125" t="s">
        <v>1205</v>
      </c>
      <c r="B125" t="s">
        <v>1238</v>
      </c>
      <c r="C125" t="s">
        <v>1186</v>
      </c>
      <c r="D125" t="s">
        <v>1195</v>
      </c>
      <c r="E125">
        <v>0</v>
      </c>
      <c r="F125" t="s">
        <v>1412</v>
      </c>
    </row>
    <row r="126" spans="1:6" x14ac:dyDescent="0.25">
      <c r="A126" t="s">
        <v>1205</v>
      </c>
      <c r="B126" t="s">
        <v>1239</v>
      </c>
      <c r="C126" t="s">
        <v>1186</v>
      </c>
      <c r="D126" t="s">
        <v>1195</v>
      </c>
      <c r="E126">
        <v>0</v>
      </c>
      <c r="F126" t="s">
        <v>1412</v>
      </c>
    </row>
    <row r="127" spans="1:6" x14ac:dyDescent="0.25">
      <c r="A127" t="s">
        <v>1240</v>
      </c>
      <c r="B127" t="s">
        <v>1206</v>
      </c>
      <c r="C127" t="s">
        <v>1131</v>
      </c>
      <c r="D127" t="s">
        <v>1195</v>
      </c>
      <c r="E127">
        <v>2.5899999999999999E-3</v>
      </c>
      <c r="F127" t="s">
        <v>1412</v>
      </c>
    </row>
    <row r="128" spans="1:6" x14ac:dyDescent="0.25">
      <c r="A128" t="s">
        <v>1240</v>
      </c>
      <c r="B128" t="s">
        <v>1206</v>
      </c>
      <c r="C128" t="s">
        <v>1207</v>
      </c>
      <c r="D128" t="s">
        <v>1195</v>
      </c>
      <c r="E128">
        <v>2.5999999999999998E-4</v>
      </c>
      <c r="F128" t="s">
        <v>1412</v>
      </c>
    </row>
    <row r="129" spans="1:6" x14ac:dyDescent="0.25">
      <c r="A129" t="s">
        <v>1240</v>
      </c>
      <c r="B129" t="s">
        <v>1206</v>
      </c>
      <c r="C129" t="s">
        <v>1208</v>
      </c>
      <c r="D129" t="s">
        <v>1195</v>
      </c>
      <c r="E129">
        <v>1.7000000000000001E-4</v>
      </c>
      <c r="F129" t="s">
        <v>1412</v>
      </c>
    </row>
    <row r="130" spans="1:6" x14ac:dyDescent="0.25">
      <c r="A130" t="s">
        <v>1240</v>
      </c>
      <c r="B130" t="s">
        <v>1206</v>
      </c>
      <c r="C130" t="s">
        <v>1196</v>
      </c>
      <c r="D130" t="s">
        <v>1195</v>
      </c>
      <c r="E130">
        <v>0</v>
      </c>
      <c r="F130" t="s">
        <v>1412</v>
      </c>
    </row>
    <row r="131" spans="1:6" x14ac:dyDescent="0.25">
      <c r="A131" t="s">
        <v>1240</v>
      </c>
      <c r="B131" t="s">
        <v>1206</v>
      </c>
      <c r="C131" t="s">
        <v>1186</v>
      </c>
      <c r="D131" t="s">
        <v>1195</v>
      </c>
      <c r="E131">
        <v>2.9099999999999998E-3</v>
      </c>
      <c r="F131" t="s">
        <v>1412</v>
      </c>
    </row>
    <row r="132" spans="1:6" x14ac:dyDescent="0.25">
      <c r="A132" t="s">
        <v>1240</v>
      </c>
      <c r="B132" t="s">
        <v>1209</v>
      </c>
      <c r="C132" t="s">
        <v>1207</v>
      </c>
      <c r="D132" t="s">
        <v>1195</v>
      </c>
      <c r="E132">
        <v>0</v>
      </c>
      <c r="F132" t="s">
        <v>1412</v>
      </c>
    </row>
    <row r="133" spans="1:6" x14ac:dyDescent="0.25">
      <c r="A133" t="s">
        <v>1240</v>
      </c>
      <c r="B133" t="s">
        <v>1209</v>
      </c>
      <c r="C133" t="s">
        <v>1208</v>
      </c>
      <c r="D133" t="s">
        <v>1195</v>
      </c>
      <c r="E133">
        <v>0</v>
      </c>
      <c r="F133" t="s">
        <v>1412</v>
      </c>
    </row>
    <row r="134" spans="1:6" x14ac:dyDescent="0.25">
      <c r="A134" t="s">
        <v>1240</v>
      </c>
      <c r="B134" t="s">
        <v>1209</v>
      </c>
      <c r="C134" t="s">
        <v>1196</v>
      </c>
      <c r="D134" t="s">
        <v>1195</v>
      </c>
      <c r="E134">
        <v>0</v>
      </c>
      <c r="F134" t="s">
        <v>1412</v>
      </c>
    </row>
    <row r="135" spans="1:6" x14ac:dyDescent="0.25">
      <c r="A135" t="s">
        <v>1240</v>
      </c>
      <c r="B135" t="s">
        <v>1209</v>
      </c>
      <c r="C135" t="s">
        <v>1186</v>
      </c>
      <c r="D135" t="s">
        <v>1195</v>
      </c>
      <c r="E135">
        <v>0</v>
      </c>
      <c r="F135" t="s">
        <v>1412</v>
      </c>
    </row>
    <row r="136" spans="1:6" x14ac:dyDescent="0.25">
      <c r="A136" t="s">
        <v>1240</v>
      </c>
      <c r="B136" t="s">
        <v>1210</v>
      </c>
      <c r="C136" t="s">
        <v>1207</v>
      </c>
      <c r="D136" t="s">
        <v>1195</v>
      </c>
      <c r="E136">
        <v>0</v>
      </c>
      <c r="F136" t="s">
        <v>1412</v>
      </c>
    </row>
    <row r="137" spans="1:6" x14ac:dyDescent="0.25">
      <c r="A137" t="s">
        <v>1240</v>
      </c>
      <c r="B137" t="s">
        <v>1210</v>
      </c>
      <c r="C137" t="s">
        <v>1208</v>
      </c>
      <c r="D137" t="s">
        <v>1195</v>
      </c>
      <c r="E137">
        <v>0</v>
      </c>
      <c r="F137" t="s">
        <v>1412</v>
      </c>
    </row>
    <row r="138" spans="1:6" x14ac:dyDescent="0.25">
      <c r="A138" t="s">
        <v>1240</v>
      </c>
      <c r="B138" t="s">
        <v>1210</v>
      </c>
      <c r="C138" t="s">
        <v>1196</v>
      </c>
      <c r="D138" t="s">
        <v>1195</v>
      </c>
      <c r="E138">
        <v>0</v>
      </c>
      <c r="F138" t="s">
        <v>1412</v>
      </c>
    </row>
    <row r="139" spans="1:6" x14ac:dyDescent="0.25">
      <c r="A139" t="s">
        <v>1240</v>
      </c>
      <c r="B139" t="s">
        <v>1210</v>
      </c>
      <c r="C139" t="s">
        <v>1186</v>
      </c>
      <c r="D139" t="s">
        <v>1195</v>
      </c>
      <c r="E139">
        <v>0</v>
      </c>
      <c r="F139" t="s">
        <v>1412</v>
      </c>
    </row>
    <row r="140" spans="1:6" x14ac:dyDescent="0.25">
      <c r="A140" t="s">
        <v>1240</v>
      </c>
      <c r="B140" t="s">
        <v>1194</v>
      </c>
      <c r="C140" t="s">
        <v>1131</v>
      </c>
      <c r="D140" t="s">
        <v>1195</v>
      </c>
      <c r="E140">
        <v>2E-3</v>
      </c>
      <c r="F140" t="s">
        <v>1412</v>
      </c>
    </row>
    <row r="141" spans="1:6" x14ac:dyDescent="0.25">
      <c r="A141" t="s">
        <v>1240</v>
      </c>
      <c r="B141" t="s">
        <v>1194</v>
      </c>
      <c r="C141" t="s">
        <v>1196</v>
      </c>
      <c r="D141" t="s">
        <v>1195</v>
      </c>
      <c r="E141">
        <v>0</v>
      </c>
      <c r="F141" t="s">
        <v>1412</v>
      </c>
    </row>
    <row r="142" spans="1:6" x14ac:dyDescent="0.25">
      <c r="A142" t="s">
        <v>1240</v>
      </c>
      <c r="B142" t="s">
        <v>1194</v>
      </c>
      <c r="C142" t="s">
        <v>1186</v>
      </c>
      <c r="D142" t="s">
        <v>1195</v>
      </c>
      <c r="E142">
        <v>2.2499999999999998E-3</v>
      </c>
      <c r="F142" t="s">
        <v>1412</v>
      </c>
    </row>
    <row r="143" spans="1:6" x14ac:dyDescent="0.25">
      <c r="A143" t="s">
        <v>1240</v>
      </c>
      <c r="B143" t="s">
        <v>1211</v>
      </c>
      <c r="C143" t="s">
        <v>1131</v>
      </c>
      <c r="D143" t="s">
        <v>1195</v>
      </c>
      <c r="E143">
        <v>2E-3</v>
      </c>
      <c r="F143" t="s">
        <v>1412</v>
      </c>
    </row>
    <row r="144" spans="1:6" x14ac:dyDescent="0.25">
      <c r="A144" t="s">
        <v>1240</v>
      </c>
      <c r="B144" t="s">
        <v>1211</v>
      </c>
      <c r="C144" t="s">
        <v>1186</v>
      </c>
      <c r="D144" t="s">
        <v>1195</v>
      </c>
      <c r="E144">
        <v>2.2499999999999998E-3</v>
      </c>
      <c r="F144" t="s">
        <v>1412</v>
      </c>
    </row>
    <row r="145" spans="1:6" x14ac:dyDescent="0.25">
      <c r="A145" t="s">
        <v>1240</v>
      </c>
      <c r="B145" t="s">
        <v>1212</v>
      </c>
      <c r="C145" t="s">
        <v>1186</v>
      </c>
      <c r="D145" t="s">
        <v>1195</v>
      </c>
      <c r="E145">
        <v>1.6799999999999999E-2</v>
      </c>
      <c r="F145" t="s">
        <v>1412</v>
      </c>
    </row>
    <row r="146" spans="1:6" x14ac:dyDescent="0.25">
      <c r="A146" t="s">
        <v>1240</v>
      </c>
      <c r="B146" t="s">
        <v>1212</v>
      </c>
      <c r="C146" t="s">
        <v>1213</v>
      </c>
      <c r="D146" t="s">
        <v>1195</v>
      </c>
      <c r="E146">
        <v>1.3440000000000001E-2</v>
      </c>
      <c r="F146" t="s">
        <v>1412</v>
      </c>
    </row>
    <row r="147" spans="1:6" x14ac:dyDescent="0.25">
      <c r="A147" t="s">
        <v>1240</v>
      </c>
      <c r="B147" t="s">
        <v>1200</v>
      </c>
      <c r="C147" t="s">
        <v>1186</v>
      </c>
      <c r="D147" t="s">
        <v>1195</v>
      </c>
      <c r="E147">
        <v>0.09</v>
      </c>
      <c r="F147" t="s">
        <v>1412</v>
      </c>
    </row>
    <row r="148" spans="1:6" x14ac:dyDescent="0.25">
      <c r="A148" t="s">
        <v>1240</v>
      </c>
      <c r="B148" t="s">
        <v>1200</v>
      </c>
      <c r="C148" t="s">
        <v>1214</v>
      </c>
      <c r="D148" t="s">
        <v>1195</v>
      </c>
      <c r="E148">
        <v>2.16E-3</v>
      </c>
      <c r="F148" t="s">
        <v>1412</v>
      </c>
    </row>
    <row r="149" spans="1:6" x14ac:dyDescent="0.25">
      <c r="A149" t="s">
        <v>1240</v>
      </c>
      <c r="B149" t="s">
        <v>1200</v>
      </c>
      <c r="C149" t="s">
        <v>1215</v>
      </c>
      <c r="D149" t="s">
        <v>1195</v>
      </c>
      <c r="E149">
        <v>8.8200000000000001E-2</v>
      </c>
      <c r="F149" t="s">
        <v>1412</v>
      </c>
    </row>
    <row r="150" spans="1:6" x14ac:dyDescent="0.25">
      <c r="A150" t="s">
        <v>1240</v>
      </c>
      <c r="B150" t="s">
        <v>1200</v>
      </c>
      <c r="C150" t="s">
        <v>1216</v>
      </c>
      <c r="D150" t="s">
        <v>1195</v>
      </c>
      <c r="E150">
        <v>7.1999999999999995E-2</v>
      </c>
      <c r="F150" t="s">
        <v>1412</v>
      </c>
    </row>
    <row r="151" spans="1:6" x14ac:dyDescent="0.25">
      <c r="A151" t="s">
        <v>1240</v>
      </c>
      <c r="B151" t="s">
        <v>1204</v>
      </c>
      <c r="C151" t="s">
        <v>1186</v>
      </c>
      <c r="D151" t="s">
        <v>1195</v>
      </c>
      <c r="E151">
        <v>0.09</v>
      </c>
      <c r="F151" t="s">
        <v>1412</v>
      </c>
    </row>
    <row r="152" spans="1:6" x14ac:dyDescent="0.25">
      <c r="A152" t="s">
        <v>1240</v>
      </c>
      <c r="B152" t="s">
        <v>1204</v>
      </c>
      <c r="C152" t="s">
        <v>1214</v>
      </c>
      <c r="D152" t="s">
        <v>1195</v>
      </c>
      <c r="E152">
        <v>2.16E-3</v>
      </c>
      <c r="F152" t="s">
        <v>1412</v>
      </c>
    </row>
    <row r="153" spans="1:6" x14ac:dyDescent="0.25">
      <c r="A153" t="s">
        <v>1240</v>
      </c>
      <c r="B153" t="s">
        <v>1204</v>
      </c>
      <c r="C153" t="s">
        <v>1215</v>
      </c>
      <c r="D153" t="s">
        <v>1195</v>
      </c>
      <c r="E153">
        <v>8.8200000000000001E-2</v>
      </c>
      <c r="F153" t="s">
        <v>1412</v>
      </c>
    </row>
    <row r="154" spans="1:6" x14ac:dyDescent="0.25">
      <c r="A154" t="s">
        <v>1240</v>
      </c>
      <c r="B154" t="s">
        <v>1204</v>
      </c>
      <c r="C154" t="s">
        <v>1216</v>
      </c>
      <c r="D154" t="s">
        <v>1195</v>
      </c>
      <c r="E154">
        <v>7.1999999999999995E-2</v>
      </c>
      <c r="F154" t="s">
        <v>1412</v>
      </c>
    </row>
    <row r="155" spans="1:6" x14ac:dyDescent="0.25">
      <c r="A155" t="s">
        <v>1240</v>
      </c>
      <c r="B155" t="s">
        <v>1217</v>
      </c>
      <c r="C155" t="s">
        <v>1207</v>
      </c>
      <c r="D155" t="s">
        <v>1195</v>
      </c>
      <c r="E155">
        <v>0</v>
      </c>
      <c r="F155" t="s">
        <v>1412</v>
      </c>
    </row>
    <row r="156" spans="1:6" x14ac:dyDescent="0.25">
      <c r="A156" t="s">
        <v>1240</v>
      </c>
      <c r="B156" t="s">
        <v>1217</v>
      </c>
      <c r="C156" t="s">
        <v>1208</v>
      </c>
      <c r="D156" t="s">
        <v>1195</v>
      </c>
      <c r="E156">
        <v>0</v>
      </c>
      <c r="F156" t="s">
        <v>1412</v>
      </c>
    </row>
    <row r="157" spans="1:6" x14ac:dyDescent="0.25">
      <c r="A157" t="s">
        <v>1240</v>
      </c>
      <c r="B157" t="s">
        <v>1217</v>
      </c>
      <c r="C157" t="s">
        <v>1196</v>
      </c>
      <c r="D157" t="s">
        <v>1195</v>
      </c>
      <c r="E157">
        <v>0</v>
      </c>
      <c r="F157" t="s">
        <v>1412</v>
      </c>
    </row>
    <row r="158" spans="1:6" x14ac:dyDescent="0.25">
      <c r="A158" t="s">
        <v>1240</v>
      </c>
      <c r="B158" t="s">
        <v>1217</v>
      </c>
      <c r="C158" t="s">
        <v>1218</v>
      </c>
      <c r="D158" t="s">
        <v>1195</v>
      </c>
      <c r="E158">
        <v>0</v>
      </c>
      <c r="F158" t="s">
        <v>1412</v>
      </c>
    </row>
    <row r="159" spans="1:6" x14ac:dyDescent="0.25">
      <c r="A159" t="s">
        <v>1240</v>
      </c>
      <c r="B159" t="s">
        <v>1217</v>
      </c>
      <c r="C159" t="s">
        <v>1219</v>
      </c>
      <c r="D159" t="s">
        <v>1195</v>
      </c>
      <c r="E159">
        <v>0</v>
      </c>
      <c r="F159" t="s">
        <v>1412</v>
      </c>
    </row>
    <row r="160" spans="1:6" x14ac:dyDescent="0.25">
      <c r="A160" t="s">
        <v>1240</v>
      </c>
      <c r="B160" t="s">
        <v>1217</v>
      </c>
      <c r="C160" t="s">
        <v>1186</v>
      </c>
      <c r="D160" t="s">
        <v>1195</v>
      </c>
      <c r="E160">
        <v>0</v>
      </c>
      <c r="F160" t="s">
        <v>1412</v>
      </c>
    </row>
    <row r="161" spans="1:6" x14ac:dyDescent="0.25">
      <c r="A161" t="s">
        <v>1240</v>
      </c>
      <c r="B161" t="s">
        <v>1220</v>
      </c>
      <c r="C161" t="s">
        <v>1207</v>
      </c>
      <c r="D161" t="s">
        <v>1195</v>
      </c>
      <c r="E161">
        <v>0</v>
      </c>
      <c r="F161" t="s">
        <v>1412</v>
      </c>
    </row>
    <row r="162" spans="1:6" x14ac:dyDescent="0.25">
      <c r="A162" t="s">
        <v>1240</v>
      </c>
      <c r="B162" t="s">
        <v>1220</v>
      </c>
      <c r="C162" t="s">
        <v>1208</v>
      </c>
      <c r="D162" t="s">
        <v>1195</v>
      </c>
      <c r="E162">
        <v>0</v>
      </c>
      <c r="F162" t="s">
        <v>1412</v>
      </c>
    </row>
    <row r="163" spans="1:6" x14ac:dyDescent="0.25">
      <c r="A163" t="s">
        <v>1240</v>
      </c>
      <c r="B163" t="s">
        <v>1220</v>
      </c>
      <c r="C163" t="s">
        <v>1196</v>
      </c>
      <c r="D163" t="s">
        <v>1195</v>
      </c>
      <c r="E163">
        <v>0</v>
      </c>
      <c r="F163" t="s">
        <v>1412</v>
      </c>
    </row>
    <row r="164" spans="1:6" x14ac:dyDescent="0.25">
      <c r="A164" t="s">
        <v>1240</v>
      </c>
      <c r="B164" t="s">
        <v>1220</v>
      </c>
      <c r="C164" t="s">
        <v>1218</v>
      </c>
      <c r="D164" t="s">
        <v>1195</v>
      </c>
      <c r="E164">
        <v>0</v>
      </c>
      <c r="F164" t="s">
        <v>1412</v>
      </c>
    </row>
    <row r="165" spans="1:6" x14ac:dyDescent="0.25">
      <c r="A165" t="s">
        <v>1240</v>
      </c>
      <c r="B165" t="s">
        <v>1220</v>
      </c>
      <c r="C165" t="s">
        <v>1219</v>
      </c>
      <c r="D165" t="s">
        <v>1195</v>
      </c>
      <c r="E165">
        <v>0</v>
      </c>
      <c r="F165" t="s">
        <v>1412</v>
      </c>
    </row>
    <row r="166" spans="1:6" x14ac:dyDescent="0.25">
      <c r="A166" t="s">
        <v>1240</v>
      </c>
      <c r="B166" t="s">
        <v>1220</v>
      </c>
      <c r="C166" t="s">
        <v>1186</v>
      </c>
      <c r="D166" t="s">
        <v>1195</v>
      </c>
      <c r="E166">
        <v>0</v>
      </c>
      <c r="F166" t="s">
        <v>1412</v>
      </c>
    </row>
    <row r="167" spans="1:6" x14ac:dyDescent="0.25">
      <c r="A167" t="s">
        <v>1240</v>
      </c>
      <c r="B167" t="s">
        <v>1221</v>
      </c>
      <c r="C167" t="s">
        <v>1207</v>
      </c>
      <c r="D167" t="s">
        <v>1195</v>
      </c>
      <c r="E167">
        <v>0</v>
      </c>
      <c r="F167" t="s">
        <v>1412</v>
      </c>
    </row>
    <row r="168" spans="1:6" x14ac:dyDescent="0.25">
      <c r="A168" t="s">
        <v>1240</v>
      </c>
      <c r="B168" t="s">
        <v>1221</v>
      </c>
      <c r="C168" t="s">
        <v>1208</v>
      </c>
      <c r="D168" t="s">
        <v>1195</v>
      </c>
      <c r="E168">
        <v>0</v>
      </c>
      <c r="F168" t="s">
        <v>1412</v>
      </c>
    </row>
    <row r="169" spans="1:6" x14ac:dyDescent="0.25">
      <c r="A169" t="s">
        <v>1240</v>
      </c>
      <c r="B169" t="s">
        <v>1221</v>
      </c>
      <c r="C169" t="s">
        <v>1196</v>
      </c>
      <c r="D169" t="s">
        <v>1195</v>
      </c>
      <c r="E169">
        <v>0</v>
      </c>
      <c r="F169" t="s">
        <v>1412</v>
      </c>
    </row>
    <row r="170" spans="1:6" x14ac:dyDescent="0.25">
      <c r="A170" t="s">
        <v>1240</v>
      </c>
      <c r="B170" t="s">
        <v>1221</v>
      </c>
      <c r="C170" t="s">
        <v>1218</v>
      </c>
      <c r="D170" t="s">
        <v>1195</v>
      </c>
      <c r="E170">
        <v>0</v>
      </c>
      <c r="F170" t="s">
        <v>1412</v>
      </c>
    </row>
    <row r="171" spans="1:6" x14ac:dyDescent="0.25">
      <c r="A171" t="s">
        <v>1240</v>
      </c>
      <c r="B171" t="s">
        <v>1221</v>
      </c>
      <c r="C171" t="s">
        <v>1219</v>
      </c>
      <c r="D171" t="s">
        <v>1195</v>
      </c>
      <c r="E171">
        <v>0</v>
      </c>
      <c r="F171" t="s">
        <v>1412</v>
      </c>
    </row>
    <row r="172" spans="1:6" x14ac:dyDescent="0.25">
      <c r="A172" t="s">
        <v>1240</v>
      </c>
      <c r="B172" t="s">
        <v>1221</v>
      </c>
      <c r="C172" t="s">
        <v>1186</v>
      </c>
      <c r="D172" t="s">
        <v>1195</v>
      </c>
      <c r="E172">
        <v>0</v>
      </c>
      <c r="F172" t="s">
        <v>1412</v>
      </c>
    </row>
    <row r="173" spans="1:6" x14ac:dyDescent="0.25">
      <c r="A173" t="s">
        <v>1240</v>
      </c>
      <c r="B173" t="s">
        <v>1222</v>
      </c>
      <c r="C173" t="s">
        <v>1131</v>
      </c>
      <c r="D173" t="s">
        <v>1195</v>
      </c>
      <c r="E173">
        <v>2.5899999999999999E-3</v>
      </c>
      <c r="F173" t="s">
        <v>1412</v>
      </c>
    </row>
    <row r="174" spans="1:6" x14ac:dyDescent="0.25">
      <c r="A174" t="s">
        <v>1240</v>
      </c>
      <c r="B174" t="s">
        <v>1222</v>
      </c>
      <c r="C174" t="s">
        <v>1207</v>
      </c>
      <c r="D174" t="s">
        <v>1195</v>
      </c>
      <c r="E174">
        <v>2.5999999999999998E-4</v>
      </c>
      <c r="F174" t="s">
        <v>1412</v>
      </c>
    </row>
    <row r="175" spans="1:6" x14ac:dyDescent="0.25">
      <c r="A175" t="s">
        <v>1240</v>
      </c>
      <c r="B175" t="s">
        <v>1222</v>
      </c>
      <c r="C175" t="s">
        <v>1208</v>
      </c>
      <c r="D175" t="s">
        <v>1195</v>
      </c>
      <c r="E175">
        <v>1.7000000000000001E-4</v>
      </c>
      <c r="F175" t="s">
        <v>1412</v>
      </c>
    </row>
    <row r="176" spans="1:6" x14ac:dyDescent="0.25">
      <c r="A176" t="s">
        <v>1240</v>
      </c>
      <c r="B176" t="s">
        <v>1222</v>
      </c>
      <c r="C176" t="s">
        <v>1196</v>
      </c>
      <c r="D176" t="s">
        <v>1195</v>
      </c>
      <c r="E176">
        <v>0</v>
      </c>
      <c r="F176" t="s">
        <v>1412</v>
      </c>
    </row>
    <row r="177" spans="1:6" x14ac:dyDescent="0.25">
      <c r="A177" t="s">
        <v>1240</v>
      </c>
      <c r="B177" t="s">
        <v>1222</v>
      </c>
      <c r="C177" t="s">
        <v>1218</v>
      </c>
      <c r="D177" t="s">
        <v>1195</v>
      </c>
      <c r="E177">
        <v>0</v>
      </c>
      <c r="F177" t="s">
        <v>1412</v>
      </c>
    </row>
    <row r="178" spans="1:6" x14ac:dyDescent="0.25">
      <c r="A178" t="s">
        <v>1240</v>
      </c>
      <c r="B178" t="s">
        <v>1222</v>
      </c>
      <c r="C178" t="s">
        <v>1219</v>
      </c>
      <c r="D178" t="s">
        <v>1195</v>
      </c>
      <c r="E178">
        <v>2.5999999999999998E-4</v>
      </c>
      <c r="F178" t="s">
        <v>1412</v>
      </c>
    </row>
    <row r="179" spans="1:6" x14ac:dyDescent="0.25">
      <c r="A179" t="s">
        <v>1240</v>
      </c>
      <c r="B179" t="s">
        <v>1222</v>
      </c>
      <c r="C179" t="s">
        <v>1186</v>
      </c>
      <c r="D179" t="s">
        <v>1195</v>
      </c>
      <c r="E179">
        <v>2.9099999999999998E-3</v>
      </c>
      <c r="F179" t="s">
        <v>1412</v>
      </c>
    </row>
    <row r="180" spans="1:6" x14ac:dyDescent="0.25">
      <c r="A180" t="s">
        <v>1240</v>
      </c>
      <c r="B180" t="s">
        <v>1223</v>
      </c>
      <c r="C180" t="s">
        <v>1207</v>
      </c>
      <c r="D180" t="s">
        <v>1195</v>
      </c>
      <c r="E180">
        <v>0</v>
      </c>
      <c r="F180" t="s">
        <v>1412</v>
      </c>
    </row>
    <row r="181" spans="1:6" x14ac:dyDescent="0.25">
      <c r="A181" t="s">
        <v>1240</v>
      </c>
      <c r="B181" t="s">
        <v>1223</v>
      </c>
      <c r="C181" t="s">
        <v>1208</v>
      </c>
      <c r="D181" t="s">
        <v>1195</v>
      </c>
      <c r="E181">
        <v>0</v>
      </c>
      <c r="F181" t="s">
        <v>1412</v>
      </c>
    </row>
    <row r="182" spans="1:6" x14ac:dyDescent="0.25">
      <c r="A182" t="s">
        <v>1240</v>
      </c>
      <c r="B182" t="s">
        <v>1223</v>
      </c>
      <c r="C182" t="s">
        <v>1196</v>
      </c>
      <c r="D182" t="s">
        <v>1195</v>
      </c>
      <c r="E182">
        <v>0</v>
      </c>
      <c r="F182" t="s">
        <v>1412</v>
      </c>
    </row>
    <row r="183" spans="1:6" x14ac:dyDescent="0.25">
      <c r="A183" t="s">
        <v>1240</v>
      </c>
      <c r="B183" t="s">
        <v>1223</v>
      </c>
      <c r="C183" t="s">
        <v>1218</v>
      </c>
      <c r="D183" t="s">
        <v>1195</v>
      </c>
      <c r="E183">
        <v>0</v>
      </c>
      <c r="F183" t="s">
        <v>1412</v>
      </c>
    </row>
    <row r="184" spans="1:6" x14ac:dyDescent="0.25">
      <c r="A184" t="s">
        <v>1240</v>
      </c>
      <c r="B184" t="s">
        <v>1223</v>
      </c>
      <c r="C184" t="s">
        <v>1219</v>
      </c>
      <c r="D184" t="s">
        <v>1195</v>
      </c>
      <c r="E184">
        <v>0</v>
      </c>
      <c r="F184" t="s">
        <v>1412</v>
      </c>
    </row>
    <row r="185" spans="1:6" x14ac:dyDescent="0.25">
      <c r="A185" t="s">
        <v>1240</v>
      </c>
      <c r="B185" t="s">
        <v>1223</v>
      </c>
      <c r="C185" t="s">
        <v>1186</v>
      </c>
      <c r="D185" t="s">
        <v>1195</v>
      </c>
      <c r="E185">
        <v>0</v>
      </c>
      <c r="F185" t="s">
        <v>1412</v>
      </c>
    </row>
    <row r="186" spans="1:6" x14ac:dyDescent="0.25">
      <c r="A186" t="s">
        <v>1240</v>
      </c>
      <c r="B186" t="s">
        <v>1224</v>
      </c>
      <c r="C186" t="s">
        <v>1131</v>
      </c>
      <c r="D186" t="s">
        <v>1195</v>
      </c>
      <c r="E186">
        <v>2.5899999999999999E-3</v>
      </c>
      <c r="F186" t="s">
        <v>1412</v>
      </c>
    </row>
    <row r="187" spans="1:6" x14ac:dyDescent="0.25">
      <c r="A187" t="s">
        <v>1240</v>
      </c>
      <c r="B187" t="s">
        <v>1224</v>
      </c>
      <c r="C187" t="s">
        <v>1207</v>
      </c>
      <c r="D187" t="s">
        <v>1195</v>
      </c>
      <c r="E187">
        <v>2.5999999999999998E-4</v>
      </c>
      <c r="F187" t="s">
        <v>1412</v>
      </c>
    </row>
    <row r="188" spans="1:6" x14ac:dyDescent="0.25">
      <c r="A188" t="s">
        <v>1240</v>
      </c>
      <c r="B188" t="s">
        <v>1224</v>
      </c>
      <c r="C188" t="s">
        <v>1208</v>
      </c>
      <c r="D188" t="s">
        <v>1195</v>
      </c>
      <c r="E188">
        <v>1.7000000000000001E-4</v>
      </c>
      <c r="F188" t="s">
        <v>1412</v>
      </c>
    </row>
    <row r="189" spans="1:6" x14ac:dyDescent="0.25">
      <c r="A189" t="s">
        <v>1240</v>
      </c>
      <c r="B189" t="s">
        <v>1224</v>
      </c>
      <c r="C189" t="s">
        <v>1196</v>
      </c>
      <c r="D189" t="s">
        <v>1195</v>
      </c>
      <c r="E189">
        <v>0</v>
      </c>
      <c r="F189" t="s">
        <v>1412</v>
      </c>
    </row>
    <row r="190" spans="1:6" x14ac:dyDescent="0.25">
      <c r="A190" t="s">
        <v>1240</v>
      </c>
      <c r="B190" t="s">
        <v>1224</v>
      </c>
      <c r="C190" t="s">
        <v>1186</v>
      </c>
      <c r="D190" t="s">
        <v>1195</v>
      </c>
      <c r="E190">
        <v>2.9099999999999998E-3</v>
      </c>
      <c r="F190" t="s">
        <v>1412</v>
      </c>
    </row>
    <row r="191" spans="1:6" x14ac:dyDescent="0.25">
      <c r="A191" t="s">
        <v>1240</v>
      </c>
      <c r="B191" t="s">
        <v>1225</v>
      </c>
      <c r="C191" t="s">
        <v>1207</v>
      </c>
      <c r="D191" t="s">
        <v>1195</v>
      </c>
      <c r="E191">
        <v>0</v>
      </c>
      <c r="F191" t="s">
        <v>1412</v>
      </c>
    </row>
    <row r="192" spans="1:6" x14ac:dyDescent="0.25">
      <c r="A192" t="s">
        <v>1240</v>
      </c>
      <c r="B192" t="s">
        <v>1225</v>
      </c>
      <c r="C192" t="s">
        <v>1208</v>
      </c>
      <c r="D192" t="s">
        <v>1195</v>
      </c>
      <c r="E192">
        <v>0</v>
      </c>
      <c r="F192" t="s">
        <v>1412</v>
      </c>
    </row>
    <row r="193" spans="1:6" x14ac:dyDescent="0.25">
      <c r="A193" t="s">
        <v>1240</v>
      </c>
      <c r="B193" t="s">
        <v>1225</v>
      </c>
      <c r="C193" t="s">
        <v>1196</v>
      </c>
      <c r="D193" t="s">
        <v>1195</v>
      </c>
      <c r="E193">
        <v>0</v>
      </c>
      <c r="F193" t="s">
        <v>1412</v>
      </c>
    </row>
    <row r="194" spans="1:6" x14ac:dyDescent="0.25">
      <c r="A194" t="s">
        <v>1240</v>
      </c>
      <c r="B194" t="s">
        <v>1225</v>
      </c>
      <c r="C194" t="s">
        <v>1186</v>
      </c>
      <c r="D194" t="s">
        <v>1195</v>
      </c>
      <c r="E194">
        <v>0</v>
      </c>
      <c r="F194" t="s">
        <v>1412</v>
      </c>
    </row>
    <row r="195" spans="1:6" x14ac:dyDescent="0.25">
      <c r="A195" t="s">
        <v>1240</v>
      </c>
      <c r="B195" t="s">
        <v>1226</v>
      </c>
      <c r="C195" t="s">
        <v>1207</v>
      </c>
      <c r="D195" t="s">
        <v>1195</v>
      </c>
      <c r="E195">
        <v>0</v>
      </c>
      <c r="F195" t="s">
        <v>1412</v>
      </c>
    </row>
    <row r="196" spans="1:6" x14ac:dyDescent="0.25">
      <c r="A196" t="s">
        <v>1240</v>
      </c>
      <c r="B196" t="s">
        <v>1226</v>
      </c>
      <c r="C196" t="s">
        <v>1208</v>
      </c>
      <c r="D196" t="s">
        <v>1195</v>
      </c>
      <c r="E196">
        <v>0</v>
      </c>
      <c r="F196" t="s">
        <v>1412</v>
      </c>
    </row>
    <row r="197" spans="1:6" x14ac:dyDescent="0.25">
      <c r="A197" t="s">
        <v>1240</v>
      </c>
      <c r="B197" t="s">
        <v>1226</v>
      </c>
      <c r="C197" t="s">
        <v>1196</v>
      </c>
      <c r="D197" t="s">
        <v>1195</v>
      </c>
      <c r="E197">
        <v>0</v>
      </c>
      <c r="F197" t="s">
        <v>1412</v>
      </c>
    </row>
    <row r="198" spans="1:6" x14ac:dyDescent="0.25">
      <c r="A198" t="s">
        <v>1240</v>
      </c>
      <c r="B198" t="s">
        <v>1226</v>
      </c>
      <c r="C198" t="s">
        <v>1186</v>
      </c>
      <c r="D198" t="s">
        <v>1195</v>
      </c>
      <c r="E198">
        <v>0</v>
      </c>
      <c r="F198" t="s">
        <v>1412</v>
      </c>
    </row>
    <row r="199" spans="1:6" x14ac:dyDescent="0.25">
      <c r="A199" t="s">
        <v>1240</v>
      </c>
      <c r="B199" t="s">
        <v>1227</v>
      </c>
      <c r="C199" t="s">
        <v>1186</v>
      </c>
      <c r="D199" t="s">
        <v>1195</v>
      </c>
      <c r="E199">
        <v>0</v>
      </c>
      <c r="F199" t="s">
        <v>1412</v>
      </c>
    </row>
    <row r="200" spans="1:6" x14ac:dyDescent="0.25">
      <c r="A200" t="s">
        <v>1240</v>
      </c>
      <c r="B200" t="s">
        <v>1228</v>
      </c>
      <c r="C200" t="s">
        <v>1207</v>
      </c>
      <c r="D200" t="s">
        <v>1195</v>
      </c>
      <c r="E200">
        <v>0</v>
      </c>
      <c r="F200" t="s">
        <v>1412</v>
      </c>
    </row>
    <row r="201" spans="1:6" x14ac:dyDescent="0.25">
      <c r="A201" t="s">
        <v>1240</v>
      </c>
      <c r="B201" t="s">
        <v>1228</v>
      </c>
      <c r="C201" t="s">
        <v>1208</v>
      </c>
      <c r="D201" t="s">
        <v>1195</v>
      </c>
      <c r="E201">
        <v>0</v>
      </c>
      <c r="F201" t="s">
        <v>1412</v>
      </c>
    </row>
    <row r="202" spans="1:6" x14ac:dyDescent="0.25">
      <c r="A202" t="s">
        <v>1240</v>
      </c>
      <c r="B202" t="s">
        <v>1228</v>
      </c>
      <c r="C202" t="s">
        <v>1196</v>
      </c>
      <c r="D202" t="s">
        <v>1195</v>
      </c>
      <c r="E202">
        <v>0</v>
      </c>
      <c r="F202" t="s">
        <v>1412</v>
      </c>
    </row>
    <row r="203" spans="1:6" x14ac:dyDescent="0.25">
      <c r="A203" t="s">
        <v>1240</v>
      </c>
      <c r="B203" t="s">
        <v>1228</v>
      </c>
      <c r="C203" t="s">
        <v>1229</v>
      </c>
      <c r="D203" t="s">
        <v>1195</v>
      </c>
      <c r="E203">
        <v>0</v>
      </c>
      <c r="F203" t="s">
        <v>1412</v>
      </c>
    </row>
    <row r="204" spans="1:6" x14ac:dyDescent="0.25">
      <c r="A204" t="s">
        <v>1240</v>
      </c>
      <c r="B204" t="s">
        <v>1228</v>
      </c>
      <c r="C204" t="s">
        <v>1186</v>
      </c>
      <c r="D204" t="s">
        <v>1195</v>
      </c>
      <c r="E204">
        <v>0</v>
      </c>
      <c r="F204" t="s">
        <v>1412</v>
      </c>
    </row>
    <row r="205" spans="1:6" x14ac:dyDescent="0.25">
      <c r="A205" t="s">
        <v>1240</v>
      </c>
      <c r="B205" t="s">
        <v>1228</v>
      </c>
      <c r="C205" t="s">
        <v>1219</v>
      </c>
      <c r="D205" t="s">
        <v>1195</v>
      </c>
      <c r="E205">
        <v>0</v>
      </c>
      <c r="F205" t="s">
        <v>1412</v>
      </c>
    </row>
    <row r="206" spans="1:6" x14ac:dyDescent="0.25">
      <c r="A206" t="s">
        <v>1240</v>
      </c>
      <c r="B206" t="s">
        <v>1230</v>
      </c>
      <c r="C206" t="s">
        <v>1131</v>
      </c>
      <c r="D206" t="s">
        <v>1195</v>
      </c>
      <c r="E206">
        <v>2.5899999999999999E-3</v>
      </c>
      <c r="F206" t="s">
        <v>1412</v>
      </c>
    </row>
    <row r="207" spans="1:6" x14ac:dyDescent="0.25">
      <c r="A207" t="s">
        <v>1240</v>
      </c>
      <c r="B207" t="s">
        <v>1230</v>
      </c>
      <c r="C207" t="s">
        <v>1207</v>
      </c>
      <c r="D207" t="s">
        <v>1195</v>
      </c>
      <c r="E207">
        <v>2.5999999999999998E-4</v>
      </c>
      <c r="F207" t="s">
        <v>1412</v>
      </c>
    </row>
    <row r="208" spans="1:6" x14ac:dyDescent="0.25">
      <c r="A208" t="s">
        <v>1240</v>
      </c>
      <c r="B208" t="s">
        <v>1230</v>
      </c>
      <c r="C208" t="s">
        <v>1208</v>
      </c>
      <c r="D208" t="s">
        <v>1195</v>
      </c>
      <c r="E208">
        <v>1.7000000000000001E-4</v>
      </c>
      <c r="F208" t="s">
        <v>1412</v>
      </c>
    </row>
    <row r="209" spans="1:6" x14ac:dyDescent="0.25">
      <c r="A209" t="s">
        <v>1240</v>
      </c>
      <c r="B209" t="s">
        <v>1230</v>
      </c>
      <c r="C209" t="s">
        <v>1196</v>
      </c>
      <c r="D209" t="s">
        <v>1195</v>
      </c>
      <c r="E209">
        <v>0</v>
      </c>
      <c r="F209" t="s">
        <v>1412</v>
      </c>
    </row>
    <row r="210" spans="1:6" x14ac:dyDescent="0.25">
      <c r="A210" t="s">
        <v>1240</v>
      </c>
      <c r="B210" t="s">
        <v>1230</v>
      </c>
      <c r="C210" t="s">
        <v>1229</v>
      </c>
      <c r="D210" t="s">
        <v>1195</v>
      </c>
      <c r="E210">
        <v>0</v>
      </c>
      <c r="F210" t="s">
        <v>1412</v>
      </c>
    </row>
    <row r="211" spans="1:6" x14ac:dyDescent="0.25">
      <c r="A211" t="s">
        <v>1240</v>
      </c>
      <c r="B211" t="s">
        <v>1230</v>
      </c>
      <c r="C211" t="s">
        <v>1186</v>
      </c>
      <c r="D211" t="s">
        <v>1195</v>
      </c>
      <c r="E211">
        <v>2.9099999999999998E-3</v>
      </c>
      <c r="F211" t="s">
        <v>1412</v>
      </c>
    </row>
    <row r="212" spans="1:6" x14ac:dyDescent="0.25">
      <c r="A212" t="s">
        <v>1240</v>
      </c>
      <c r="B212" t="s">
        <v>1230</v>
      </c>
      <c r="C212" t="s">
        <v>1219</v>
      </c>
      <c r="D212" t="s">
        <v>1195</v>
      </c>
      <c r="E212">
        <v>2.5999999999999998E-4</v>
      </c>
      <c r="F212" t="s">
        <v>1412</v>
      </c>
    </row>
    <row r="213" spans="1:6" x14ac:dyDescent="0.25">
      <c r="A213" t="s">
        <v>1240</v>
      </c>
      <c r="B213" t="s">
        <v>1231</v>
      </c>
      <c r="C213" t="s">
        <v>1186</v>
      </c>
      <c r="D213" t="s">
        <v>1195</v>
      </c>
      <c r="E213">
        <v>4.0000000000000003E-5</v>
      </c>
      <c r="F213" t="s">
        <v>1412</v>
      </c>
    </row>
    <row r="214" spans="1:6" x14ac:dyDescent="0.25">
      <c r="A214" t="s">
        <v>1240</v>
      </c>
      <c r="B214" t="s">
        <v>1232</v>
      </c>
      <c r="C214" t="s">
        <v>1186</v>
      </c>
      <c r="D214" t="s">
        <v>1195</v>
      </c>
      <c r="E214">
        <v>0</v>
      </c>
      <c r="F214" t="s">
        <v>1412</v>
      </c>
    </row>
    <row r="215" spans="1:6" x14ac:dyDescent="0.25">
      <c r="A215" t="s">
        <v>1240</v>
      </c>
      <c r="B215" t="s">
        <v>1233</v>
      </c>
      <c r="C215" t="s">
        <v>1207</v>
      </c>
      <c r="D215" t="s">
        <v>1195</v>
      </c>
      <c r="E215">
        <v>0</v>
      </c>
      <c r="F215" t="s">
        <v>1412</v>
      </c>
    </row>
    <row r="216" spans="1:6" x14ac:dyDescent="0.25">
      <c r="A216" t="s">
        <v>1240</v>
      </c>
      <c r="B216" t="s">
        <v>1233</v>
      </c>
      <c r="C216" t="s">
        <v>1208</v>
      </c>
      <c r="D216" t="s">
        <v>1195</v>
      </c>
      <c r="E216">
        <v>0</v>
      </c>
      <c r="F216" t="s">
        <v>1412</v>
      </c>
    </row>
    <row r="217" spans="1:6" x14ac:dyDescent="0.25">
      <c r="A217" t="s">
        <v>1240</v>
      </c>
      <c r="B217" t="s">
        <v>1233</v>
      </c>
      <c r="C217" t="s">
        <v>1234</v>
      </c>
      <c r="D217" t="s">
        <v>1195</v>
      </c>
      <c r="E217">
        <v>0</v>
      </c>
      <c r="F217" t="s">
        <v>1412</v>
      </c>
    </row>
    <row r="218" spans="1:6" x14ac:dyDescent="0.25">
      <c r="A218" t="s">
        <v>1240</v>
      </c>
      <c r="B218" t="s">
        <v>1233</v>
      </c>
      <c r="C218" t="s">
        <v>1235</v>
      </c>
      <c r="D218" t="s">
        <v>1195</v>
      </c>
      <c r="E218">
        <v>0</v>
      </c>
      <c r="F218" t="s">
        <v>1412</v>
      </c>
    </row>
    <row r="219" spans="1:6" x14ac:dyDescent="0.25">
      <c r="A219" t="s">
        <v>1240</v>
      </c>
      <c r="B219" t="s">
        <v>1233</v>
      </c>
      <c r="C219" t="s">
        <v>1236</v>
      </c>
      <c r="D219" t="s">
        <v>1195</v>
      </c>
      <c r="E219">
        <v>0</v>
      </c>
      <c r="F219" t="s">
        <v>1412</v>
      </c>
    </row>
    <row r="220" spans="1:6" x14ac:dyDescent="0.25">
      <c r="A220" t="s">
        <v>1240</v>
      </c>
      <c r="B220" t="s">
        <v>1233</v>
      </c>
      <c r="C220" t="s">
        <v>1196</v>
      </c>
      <c r="D220" t="s">
        <v>1195</v>
      </c>
      <c r="E220">
        <v>0</v>
      </c>
      <c r="F220" t="s">
        <v>1412</v>
      </c>
    </row>
    <row r="221" spans="1:6" x14ac:dyDescent="0.25">
      <c r="A221" t="s">
        <v>1240</v>
      </c>
      <c r="B221" t="s">
        <v>1233</v>
      </c>
      <c r="C221" t="s">
        <v>1229</v>
      </c>
      <c r="D221" t="s">
        <v>1195</v>
      </c>
      <c r="E221">
        <v>0</v>
      </c>
      <c r="F221" t="s">
        <v>1412</v>
      </c>
    </row>
    <row r="222" spans="1:6" x14ac:dyDescent="0.25">
      <c r="A222" t="s">
        <v>1240</v>
      </c>
      <c r="B222" t="s">
        <v>1233</v>
      </c>
      <c r="C222" t="s">
        <v>1186</v>
      </c>
      <c r="D222" t="s">
        <v>1195</v>
      </c>
      <c r="E222">
        <v>0</v>
      </c>
      <c r="F222" t="s">
        <v>1412</v>
      </c>
    </row>
    <row r="223" spans="1:6" x14ac:dyDescent="0.25">
      <c r="A223" t="s">
        <v>1240</v>
      </c>
      <c r="B223" t="s">
        <v>1237</v>
      </c>
      <c r="C223" t="s">
        <v>1186</v>
      </c>
      <c r="D223" t="s">
        <v>1195</v>
      </c>
      <c r="E223">
        <v>6.0000000000000002E-5</v>
      </c>
      <c r="F223" t="s">
        <v>1412</v>
      </c>
    </row>
    <row r="224" spans="1:6" x14ac:dyDescent="0.25">
      <c r="A224" t="s">
        <v>1240</v>
      </c>
      <c r="B224" t="s">
        <v>1238</v>
      </c>
      <c r="C224" t="s">
        <v>1207</v>
      </c>
      <c r="D224" t="s">
        <v>1195</v>
      </c>
      <c r="E224">
        <v>0</v>
      </c>
      <c r="F224" t="s">
        <v>1412</v>
      </c>
    </row>
    <row r="225" spans="1:6" x14ac:dyDescent="0.25">
      <c r="A225" t="s">
        <v>1240</v>
      </c>
      <c r="B225" t="s">
        <v>1238</v>
      </c>
      <c r="C225" t="s">
        <v>1208</v>
      </c>
      <c r="D225" t="s">
        <v>1195</v>
      </c>
      <c r="E225">
        <v>0</v>
      </c>
      <c r="F225" t="s">
        <v>1412</v>
      </c>
    </row>
    <row r="226" spans="1:6" x14ac:dyDescent="0.25">
      <c r="A226" t="s">
        <v>1240</v>
      </c>
      <c r="B226" t="s">
        <v>1238</v>
      </c>
      <c r="C226" t="s">
        <v>1234</v>
      </c>
      <c r="D226" t="s">
        <v>1195</v>
      </c>
      <c r="E226">
        <v>0</v>
      </c>
      <c r="F226" t="s">
        <v>1412</v>
      </c>
    </row>
    <row r="227" spans="1:6" x14ac:dyDescent="0.25">
      <c r="A227" t="s">
        <v>1240</v>
      </c>
      <c r="B227" t="s">
        <v>1238</v>
      </c>
      <c r="C227" t="s">
        <v>1235</v>
      </c>
      <c r="D227" t="s">
        <v>1195</v>
      </c>
      <c r="E227">
        <v>0</v>
      </c>
      <c r="F227" t="s">
        <v>1412</v>
      </c>
    </row>
    <row r="228" spans="1:6" x14ac:dyDescent="0.25">
      <c r="A228" t="s">
        <v>1240</v>
      </c>
      <c r="B228" t="s">
        <v>1238</v>
      </c>
      <c r="C228" t="s">
        <v>1236</v>
      </c>
      <c r="D228" t="s">
        <v>1195</v>
      </c>
      <c r="E228">
        <v>0</v>
      </c>
      <c r="F228" t="s">
        <v>1412</v>
      </c>
    </row>
    <row r="229" spans="1:6" x14ac:dyDescent="0.25">
      <c r="A229" t="s">
        <v>1240</v>
      </c>
      <c r="B229" t="s">
        <v>1238</v>
      </c>
      <c r="C229" t="s">
        <v>1196</v>
      </c>
      <c r="D229" t="s">
        <v>1195</v>
      </c>
      <c r="E229">
        <v>0</v>
      </c>
      <c r="F229" t="s">
        <v>1412</v>
      </c>
    </row>
    <row r="230" spans="1:6" x14ac:dyDescent="0.25">
      <c r="A230" t="s">
        <v>1240</v>
      </c>
      <c r="B230" t="s">
        <v>1238</v>
      </c>
      <c r="C230" t="s">
        <v>1229</v>
      </c>
      <c r="D230" t="s">
        <v>1195</v>
      </c>
      <c r="E230">
        <v>0</v>
      </c>
      <c r="F230" t="s">
        <v>1412</v>
      </c>
    </row>
    <row r="231" spans="1:6" x14ac:dyDescent="0.25">
      <c r="A231" t="s">
        <v>1240</v>
      </c>
      <c r="B231" t="s">
        <v>1238</v>
      </c>
      <c r="C231" t="s">
        <v>1186</v>
      </c>
      <c r="D231" t="s">
        <v>1195</v>
      </c>
      <c r="E231">
        <v>0</v>
      </c>
      <c r="F231" t="s">
        <v>1412</v>
      </c>
    </row>
    <row r="232" spans="1:6" x14ac:dyDescent="0.25">
      <c r="A232" t="s">
        <v>32</v>
      </c>
      <c r="B232" t="s">
        <v>1241</v>
      </c>
      <c r="C232" t="s">
        <v>1186</v>
      </c>
      <c r="D232" t="s">
        <v>1195</v>
      </c>
      <c r="E232">
        <v>0</v>
      </c>
      <c r="F232" t="s">
        <v>1412</v>
      </c>
    </row>
    <row r="233" spans="1:6" x14ac:dyDescent="0.25">
      <c r="A233" t="s">
        <v>1242</v>
      </c>
      <c r="B233" t="s">
        <v>1241</v>
      </c>
      <c r="C233" t="s">
        <v>1186</v>
      </c>
      <c r="D233" t="s">
        <v>1195</v>
      </c>
      <c r="E233">
        <v>0</v>
      </c>
      <c r="F233" t="s">
        <v>1412</v>
      </c>
    </row>
    <row r="234" spans="1:6" x14ac:dyDescent="0.25">
      <c r="A234" t="s">
        <v>1243</v>
      </c>
      <c r="B234" t="s">
        <v>1185</v>
      </c>
      <c r="C234" t="s">
        <v>1186</v>
      </c>
      <c r="D234" t="s">
        <v>1187</v>
      </c>
      <c r="E234">
        <v>2.5999999999999998E-4</v>
      </c>
      <c r="F234" t="s">
        <v>1412</v>
      </c>
    </row>
    <row r="235" spans="1:6" x14ac:dyDescent="0.25">
      <c r="A235" t="s">
        <v>1243</v>
      </c>
      <c r="B235" t="s">
        <v>1188</v>
      </c>
      <c r="C235" t="s">
        <v>1186</v>
      </c>
      <c r="D235" t="s">
        <v>1187</v>
      </c>
      <c r="E235">
        <v>2.5999999999999998E-4</v>
      </c>
      <c r="F235" t="s">
        <v>1412</v>
      </c>
    </row>
    <row r="236" spans="1:6" x14ac:dyDescent="0.25">
      <c r="A236" t="s">
        <v>1243</v>
      </c>
      <c r="B236" t="s">
        <v>1189</v>
      </c>
      <c r="C236" t="s">
        <v>1186</v>
      </c>
      <c r="D236" t="s">
        <v>1187</v>
      </c>
      <c r="E236">
        <v>2.0000000000000002E-5</v>
      </c>
      <c r="F236" t="s">
        <v>1412</v>
      </c>
    </row>
    <row r="237" spans="1:6" x14ac:dyDescent="0.25">
      <c r="A237" t="s">
        <v>1243</v>
      </c>
      <c r="B237" t="s">
        <v>1190</v>
      </c>
      <c r="C237" t="s">
        <v>1186</v>
      </c>
      <c r="D237" t="s">
        <v>1187</v>
      </c>
      <c r="E237">
        <v>6.9999999999999994E-5</v>
      </c>
      <c r="F237" t="s">
        <v>1412</v>
      </c>
    </row>
    <row r="238" spans="1:6" x14ac:dyDescent="0.25">
      <c r="A238" t="s">
        <v>1243</v>
      </c>
      <c r="B238" t="s">
        <v>1191</v>
      </c>
      <c r="C238" t="s">
        <v>1186</v>
      </c>
      <c r="D238" t="s">
        <v>1187</v>
      </c>
      <c r="E238">
        <v>6.9999999999999994E-5</v>
      </c>
      <c r="F238" t="s">
        <v>1412</v>
      </c>
    </row>
    <row r="239" spans="1:6" x14ac:dyDescent="0.25">
      <c r="A239" t="s">
        <v>1243</v>
      </c>
      <c r="B239" t="s">
        <v>1192</v>
      </c>
      <c r="C239" t="s">
        <v>1186</v>
      </c>
      <c r="D239" t="s">
        <v>1187</v>
      </c>
      <c r="E239">
        <v>2.0000000000000002E-5</v>
      </c>
      <c r="F239" t="s">
        <v>1412</v>
      </c>
    </row>
    <row r="240" spans="1:6" x14ac:dyDescent="0.25">
      <c r="A240" t="s">
        <v>1244</v>
      </c>
      <c r="B240" t="s">
        <v>1241</v>
      </c>
      <c r="C240" t="s">
        <v>1186</v>
      </c>
      <c r="D240" t="s">
        <v>1195</v>
      </c>
      <c r="E240">
        <v>0</v>
      </c>
      <c r="F240" t="s">
        <v>1412</v>
      </c>
    </row>
    <row r="241" spans="1:6" x14ac:dyDescent="0.25">
      <c r="A241" t="s">
        <v>1245</v>
      </c>
      <c r="B241" t="s">
        <v>1246</v>
      </c>
      <c r="C241" t="s">
        <v>1131</v>
      </c>
      <c r="D241" t="s">
        <v>1195</v>
      </c>
      <c r="E241">
        <v>4.8000000000000001E-4</v>
      </c>
      <c r="F241" t="s">
        <v>1412</v>
      </c>
    </row>
    <row r="242" spans="1:6" x14ac:dyDescent="0.25">
      <c r="A242" t="s">
        <v>1245</v>
      </c>
      <c r="B242" t="s">
        <v>1246</v>
      </c>
      <c r="C242" t="s">
        <v>1207</v>
      </c>
      <c r="D242" t="s">
        <v>1195</v>
      </c>
      <c r="E242">
        <v>5.0000000000000002E-5</v>
      </c>
      <c r="F242" t="s">
        <v>1412</v>
      </c>
    </row>
    <row r="243" spans="1:6" x14ac:dyDescent="0.25">
      <c r="A243" t="s">
        <v>1245</v>
      </c>
      <c r="B243" t="s">
        <v>1246</v>
      </c>
      <c r="C243" t="s">
        <v>1208</v>
      </c>
      <c r="D243" t="s">
        <v>1195</v>
      </c>
      <c r="E243">
        <v>3.0000000000000001E-5</v>
      </c>
      <c r="F243" t="s">
        <v>1412</v>
      </c>
    </row>
    <row r="244" spans="1:6" x14ac:dyDescent="0.25">
      <c r="A244" t="s">
        <v>1245</v>
      </c>
      <c r="B244" t="s">
        <v>1246</v>
      </c>
      <c r="C244" t="s">
        <v>1196</v>
      </c>
      <c r="D244" t="s">
        <v>1195</v>
      </c>
      <c r="E244">
        <v>0</v>
      </c>
      <c r="F244" t="s">
        <v>1412</v>
      </c>
    </row>
    <row r="245" spans="1:6" x14ac:dyDescent="0.25">
      <c r="A245" t="s">
        <v>1245</v>
      </c>
      <c r="B245" t="s">
        <v>1246</v>
      </c>
      <c r="C245" t="s">
        <v>1186</v>
      </c>
      <c r="D245" t="s">
        <v>1195</v>
      </c>
      <c r="E245">
        <v>5.4000000000000001E-4</v>
      </c>
      <c r="F245" t="s">
        <v>1412</v>
      </c>
    </row>
    <row r="246" spans="1:6" x14ac:dyDescent="0.25">
      <c r="A246" t="s">
        <v>1245</v>
      </c>
      <c r="B246" t="s">
        <v>1194</v>
      </c>
      <c r="C246" t="s">
        <v>1131</v>
      </c>
      <c r="D246" t="s">
        <v>1195</v>
      </c>
      <c r="E246">
        <v>3.4000000000000002E-4</v>
      </c>
      <c r="F246" t="s">
        <v>1412</v>
      </c>
    </row>
    <row r="247" spans="1:6" x14ac:dyDescent="0.25">
      <c r="A247" t="s">
        <v>1245</v>
      </c>
      <c r="B247" t="s">
        <v>1194</v>
      </c>
      <c r="C247" t="s">
        <v>1196</v>
      </c>
      <c r="D247" t="s">
        <v>1195</v>
      </c>
      <c r="E247">
        <v>0</v>
      </c>
      <c r="F247" t="s">
        <v>1412</v>
      </c>
    </row>
    <row r="248" spans="1:6" x14ac:dyDescent="0.25">
      <c r="A248" t="s">
        <v>1245</v>
      </c>
      <c r="B248" t="s">
        <v>1194</v>
      </c>
      <c r="C248" t="s">
        <v>1186</v>
      </c>
      <c r="D248" t="s">
        <v>1195</v>
      </c>
      <c r="E248">
        <v>3.8000000000000002E-4</v>
      </c>
      <c r="F248" t="s">
        <v>1412</v>
      </c>
    </row>
    <row r="249" spans="1:6" x14ac:dyDescent="0.25">
      <c r="A249" t="s">
        <v>1245</v>
      </c>
      <c r="B249" t="s">
        <v>1211</v>
      </c>
      <c r="C249" t="s">
        <v>1131</v>
      </c>
      <c r="D249" t="s">
        <v>1195</v>
      </c>
      <c r="E249">
        <v>3.4000000000000002E-4</v>
      </c>
      <c r="F249" t="s">
        <v>1412</v>
      </c>
    </row>
    <row r="250" spans="1:6" x14ac:dyDescent="0.25">
      <c r="A250" t="s">
        <v>1245</v>
      </c>
      <c r="B250" t="s">
        <v>1211</v>
      </c>
      <c r="C250" t="s">
        <v>1186</v>
      </c>
      <c r="D250" t="s">
        <v>1195</v>
      </c>
      <c r="E250">
        <v>3.8000000000000002E-4</v>
      </c>
      <c r="F250" t="s">
        <v>1412</v>
      </c>
    </row>
    <row r="251" spans="1:6" x14ac:dyDescent="0.25">
      <c r="A251" t="s">
        <v>1245</v>
      </c>
      <c r="B251" t="s">
        <v>1212</v>
      </c>
      <c r="C251" t="s">
        <v>1186</v>
      </c>
      <c r="D251" t="s">
        <v>1195</v>
      </c>
      <c r="E251">
        <v>2.2000000000000001E-4</v>
      </c>
      <c r="F251" t="s">
        <v>1412</v>
      </c>
    </row>
    <row r="252" spans="1:6" x14ac:dyDescent="0.25">
      <c r="A252" t="s">
        <v>1245</v>
      </c>
      <c r="B252" t="s">
        <v>1212</v>
      </c>
      <c r="C252" t="s">
        <v>1213</v>
      </c>
      <c r="D252" t="s">
        <v>1195</v>
      </c>
      <c r="E252">
        <v>1.8000000000000001E-4</v>
      </c>
      <c r="F252" t="s">
        <v>1412</v>
      </c>
    </row>
    <row r="253" spans="1:6" x14ac:dyDescent="0.25">
      <c r="A253" t="s">
        <v>1245</v>
      </c>
      <c r="B253" t="s">
        <v>1200</v>
      </c>
      <c r="C253" t="s">
        <v>1186</v>
      </c>
      <c r="D253" t="s">
        <v>1195</v>
      </c>
      <c r="E253">
        <v>2.9999999999999997E-4</v>
      </c>
      <c r="F253" t="s">
        <v>1412</v>
      </c>
    </row>
    <row r="254" spans="1:6" x14ac:dyDescent="0.25">
      <c r="A254" t="s">
        <v>1245</v>
      </c>
      <c r="B254" t="s">
        <v>1200</v>
      </c>
      <c r="C254" t="s">
        <v>1215</v>
      </c>
      <c r="D254" t="s">
        <v>1195</v>
      </c>
      <c r="E254">
        <v>2.9E-4</v>
      </c>
      <c r="F254" t="s">
        <v>1412</v>
      </c>
    </row>
    <row r="255" spans="1:6" x14ac:dyDescent="0.25">
      <c r="A255" t="s">
        <v>1245</v>
      </c>
      <c r="B255" t="s">
        <v>1200</v>
      </c>
      <c r="C255" t="s">
        <v>1216</v>
      </c>
      <c r="D255" t="s">
        <v>1195</v>
      </c>
      <c r="E255">
        <v>2.4000000000000001E-4</v>
      </c>
      <c r="F255" t="s">
        <v>1412</v>
      </c>
    </row>
    <row r="256" spans="1:6" x14ac:dyDescent="0.25">
      <c r="A256" t="s">
        <v>1245</v>
      </c>
      <c r="B256" t="s">
        <v>1204</v>
      </c>
      <c r="C256" t="s">
        <v>1186</v>
      </c>
      <c r="D256" t="s">
        <v>1195</v>
      </c>
      <c r="E256">
        <v>2.9999999999999997E-4</v>
      </c>
      <c r="F256" t="s">
        <v>1412</v>
      </c>
    </row>
    <row r="257" spans="1:6" x14ac:dyDescent="0.25">
      <c r="A257" t="s">
        <v>1245</v>
      </c>
      <c r="B257" t="s">
        <v>1204</v>
      </c>
      <c r="C257" t="s">
        <v>1215</v>
      </c>
      <c r="D257" t="s">
        <v>1195</v>
      </c>
      <c r="E257">
        <v>2.9E-4</v>
      </c>
      <c r="F257" t="s">
        <v>1412</v>
      </c>
    </row>
    <row r="258" spans="1:6" x14ac:dyDescent="0.25">
      <c r="A258" t="s">
        <v>1245</v>
      </c>
      <c r="B258" t="s">
        <v>1204</v>
      </c>
      <c r="C258" t="s">
        <v>1216</v>
      </c>
      <c r="D258" t="s">
        <v>1195</v>
      </c>
      <c r="E258">
        <v>2.4000000000000001E-4</v>
      </c>
      <c r="F258" t="s">
        <v>1412</v>
      </c>
    </row>
    <row r="259" spans="1:6" x14ac:dyDescent="0.25">
      <c r="A259" t="s">
        <v>1245</v>
      </c>
      <c r="B259" t="s">
        <v>1217</v>
      </c>
      <c r="C259" t="s">
        <v>1131</v>
      </c>
      <c r="D259" t="s">
        <v>1195</v>
      </c>
      <c r="E259">
        <v>4.8000000000000001E-4</v>
      </c>
      <c r="F259" t="s">
        <v>1412</v>
      </c>
    </row>
    <row r="260" spans="1:6" x14ac:dyDescent="0.25">
      <c r="A260" t="s">
        <v>1245</v>
      </c>
      <c r="B260" t="s">
        <v>1217</v>
      </c>
      <c r="C260" t="s">
        <v>1207</v>
      </c>
      <c r="D260" t="s">
        <v>1195</v>
      </c>
      <c r="E260">
        <v>5.0000000000000002E-5</v>
      </c>
      <c r="F260" t="s">
        <v>1412</v>
      </c>
    </row>
    <row r="261" spans="1:6" x14ac:dyDescent="0.25">
      <c r="A261" t="s">
        <v>1245</v>
      </c>
      <c r="B261" t="s">
        <v>1217</v>
      </c>
      <c r="C261" t="s">
        <v>1208</v>
      </c>
      <c r="D261" t="s">
        <v>1195</v>
      </c>
      <c r="E261">
        <v>3.0000000000000001E-5</v>
      </c>
      <c r="F261" t="s">
        <v>1412</v>
      </c>
    </row>
    <row r="262" spans="1:6" x14ac:dyDescent="0.25">
      <c r="A262" t="s">
        <v>1245</v>
      </c>
      <c r="B262" t="s">
        <v>1217</v>
      </c>
      <c r="C262" t="s">
        <v>1196</v>
      </c>
      <c r="D262" t="s">
        <v>1195</v>
      </c>
      <c r="E262">
        <v>0</v>
      </c>
      <c r="F262" t="s">
        <v>1412</v>
      </c>
    </row>
    <row r="263" spans="1:6" x14ac:dyDescent="0.25">
      <c r="A263" t="s">
        <v>1245</v>
      </c>
      <c r="B263" t="s">
        <v>1217</v>
      </c>
      <c r="C263" t="s">
        <v>1186</v>
      </c>
      <c r="D263" t="s">
        <v>1195</v>
      </c>
      <c r="E263">
        <v>5.4000000000000001E-4</v>
      </c>
      <c r="F263" t="s">
        <v>1412</v>
      </c>
    </row>
    <row r="264" spans="1:6" x14ac:dyDescent="0.25">
      <c r="A264" t="s">
        <v>1245</v>
      </c>
      <c r="B264" t="s">
        <v>1220</v>
      </c>
      <c r="C264" t="s">
        <v>1131</v>
      </c>
      <c r="D264" t="s">
        <v>1195</v>
      </c>
      <c r="E264">
        <v>4.8000000000000001E-4</v>
      </c>
      <c r="F264" t="s">
        <v>1412</v>
      </c>
    </row>
    <row r="265" spans="1:6" x14ac:dyDescent="0.25">
      <c r="A265" t="s">
        <v>1245</v>
      </c>
      <c r="B265" t="s">
        <v>1220</v>
      </c>
      <c r="C265" t="s">
        <v>1207</v>
      </c>
      <c r="D265" t="s">
        <v>1195</v>
      </c>
      <c r="E265">
        <v>5.0000000000000002E-5</v>
      </c>
      <c r="F265" t="s">
        <v>1412</v>
      </c>
    </row>
    <row r="266" spans="1:6" x14ac:dyDescent="0.25">
      <c r="A266" t="s">
        <v>1245</v>
      </c>
      <c r="B266" t="s">
        <v>1220</v>
      </c>
      <c r="C266" t="s">
        <v>1208</v>
      </c>
      <c r="D266" t="s">
        <v>1195</v>
      </c>
      <c r="E266">
        <v>3.0000000000000001E-5</v>
      </c>
      <c r="F266" t="s">
        <v>1412</v>
      </c>
    </row>
    <row r="267" spans="1:6" x14ac:dyDescent="0.25">
      <c r="A267" t="s">
        <v>1245</v>
      </c>
      <c r="B267" t="s">
        <v>1220</v>
      </c>
      <c r="C267" t="s">
        <v>1196</v>
      </c>
      <c r="D267" t="s">
        <v>1195</v>
      </c>
      <c r="E267">
        <v>0</v>
      </c>
      <c r="F267" t="s">
        <v>1412</v>
      </c>
    </row>
    <row r="268" spans="1:6" x14ac:dyDescent="0.25">
      <c r="A268" t="s">
        <v>1245</v>
      </c>
      <c r="B268" t="s">
        <v>1220</v>
      </c>
      <c r="C268" t="s">
        <v>1186</v>
      </c>
      <c r="D268" t="s">
        <v>1195</v>
      </c>
      <c r="E268">
        <v>5.4000000000000001E-4</v>
      </c>
      <c r="F268" t="s">
        <v>1412</v>
      </c>
    </row>
    <row r="269" spans="1:6" x14ac:dyDescent="0.25">
      <c r="A269" t="s">
        <v>1245</v>
      </c>
      <c r="B269" t="s">
        <v>1247</v>
      </c>
      <c r="C269" t="s">
        <v>1131</v>
      </c>
      <c r="D269" t="s">
        <v>1195</v>
      </c>
      <c r="E269">
        <v>4.8000000000000001E-4</v>
      </c>
      <c r="F269" t="s">
        <v>1412</v>
      </c>
    </row>
    <row r="270" spans="1:6" x14ac:dyDescent="0.25">
      <c r="A270" t="s">
        <v>1245</v>
      </c>
      <c r="B270" t="s">
        <v>1247</v>
      </c>
      <c r="C270" t="s">
        <v>1207</v>
      </c>
      <c r="D270" t="s">
        <v>1195</v>
      </c>
      <c r="E270">
        <v>5.0000000000000002E-5</v>
      </c>
      <c r="F270" t="s">
        <v>1412</v>
      </c>
    </row>
    <row r="271" spans="1:6" x14ac:dyDescent="0.25">
      <c r="A271" t="s">
        <v>1245</v>
      </c>
      <c r="B271" t="s">
        <v>1247</v>
      </c>
      <c r="C271" t="s">
        <v>1208</v>
      </c>
      <c r="D271" t="s">
        <v>1195</v>
      </c>
      <c r="E271">
        <v>3.0000000000000001E-5</v>
      </c>
      <c r="F271" t="s">
        <v>1412</v>
      </c>
    </row>
    <row r="272" spans="1:6" x14ac:dyDescent="0.25">
      <c r="A272" t="s">
        <v>1245</v>
      </c>
      <c r="B272" t="s">
        <v>1247</v>
      </c>
      <c r="C272" t="s">
        <v>1196</v>
      </c>
      <c r="D272" t="s">
        <v>1195</v>
      </c>
      <c r="E272">
        <v>0</v>
      </c>
      <c r="F272" t="s">
        <v>1412</v>
      </c>
    </row>
    <row r="273" spans="1:6" x14ac:dyDescent="0.25">
      <c r="A273" t="s">
        <v>1245</v>
      </c>
      <c r="B273" t="s">
        <v>1247</v>
      </c>
      <c r="C273" t="s">
        <v>1186</v>
      </c>
      <c r="D273" t="s">
        <v>1195</v>
      </c>
      <c r="E273">
        <v>5.4000000000000001E-4</v>
      </c>
      <c r="F273" t="s">
        <v>1412</v>
      </c>
    </row>
    <row r="274" spans="1:6" x14ac:dyDescent="0.25">
      <c r="A274" t="s">
        <v>1245</v>
      </c>
      <c r="B274" t="s">
        <v>1223</v>
      </c>
      <c r="C274" t="s">
        <v>1131</v>
      </c>
      <c r="D274" t="s">
        <v>1195</v>
      </c>
      <c r="E274">
        <v>4.8000000000000001E-4</v>
      </c>
      <c r="F274" t="s">
        <v>1412</v>
      </c>
    </row>
    <row r="275" spans="1:6" x14ac:dyDescent="0.25">
      <c r="A275" t="s">
        <v>1245</v>
      </c>
      <c r="B275" t="s">
        <v>1223</v>
      </c>
      <c r="C275" t="s">
        <v>1207</v>
      </c>
      <c r="D275" t="s">
        <v>1195</v>
      </c>
      <c r="E275">
        <v>5.0000000000000002E-5</v>
      </c>
      <c r="F275" t="s">
        <v>1412</v>
      </c>
    </row>
    <row r="276" spans="1:6" x14ac:dyDescent="0.25">
      <c r="A276" t="s">
        <v>1245</v>
      </c>
      <c r="B276" t="s">
        <v>1223</v>
      </c>
      <c r="C276" t="s">
        <v>1208</v>
      </c>
      <c r="D276" t="s">
        <v>1195</v>
      </c>
      <c r="E276">
        <v>3.0000000000000001E-5</v>
      </c>
      <c r="F276" t="s">
        <v>1412</v>
      </c>
    </row>
    <row r="277" spans="1:6" x14ac:dyDescent="0.25">
      <c r="A277" t="s">
        <v>1245</v>
      </c>
      <c r="B277" t="s">
        <v>1223</v>
      </c>
      <c r="C277" t="s">
        <v>1196</v>
      </c>
      <c r="D277" t="s">
        <v>1195</v>
      </c>
      <c r="E277">
        <v>0</v>
      </c>
      <c r="F277" t="s">
        <v>1412</v>
      </c>
    </row>
    <row r="278" spans="1:6" x14ac:dyDescent="0.25">
      <c r="A278" t="s">
        <v>1245</v>
      </c>
      <c r="B278" t="s">
        <v>1223</v>
      </c>
      <c r="C278" t="s">
        <v>1186</v>
      </c>
      <c r="D278" t="s">
        <v>1195</v>
      </c>
      <c r="E278">
        <v>5.4000000000000001E-4</v>
      </c>
      <c r="F278" t="s">
        <v>1412</v>
      </c>
    </row>
    <row r="279" spans="1:6" x14ac:dyDescent="0.25">
      <c r="A279" t="s">
        <v>1245</v>
      </c>
      <c r="B279" t="s">
        <v>1248</v>
      </c>
      <c r="C279" t="s">
        <v>1131</v>
      </c>
      <c r="D279" t="s">
        <v>1195</v>
      </c>
      <c r="E279">
        <v>1E-4</v>
      </c>
      <c r="F279" t="s">
        <v>1412</v>
      </c>
    </row>
    <row r="280" spans="1:6" x14ac:dyDescent="0.25">
      <c r="A280" t="s">
        <v>1245</v>
      </c>
      <c r="B280" t="s">
        <v>1248</v>
      </c>
      <c r="C280" t="s">
        <v>1207</v>
      </c>
      <c r="D280" t="s">
        <v>1195</v>
      </c>
      <c r="E280">
        <v>1.0000000000000001E-5</v>
      </c>
      <c r="F280" t="s">
        <v>1412</v>
      </c>
    </row>
    <row r="281" spans="1:6" x14ac:dyDescent="0.25">
      <c r="A281" t="s">
        <v>1245</v>
      </c>
      <c r="B281" t="s">
        <v>1248</v>
      </c>
      <c r="C281" t="s">
        <v>1208</v>
      </c>
      <c r="D281" t="s">
        <v>1195</v>
      </c>
      <c r="E281">
        <v>1.0000000000000001E-5</v>
      </c>
      <c r="F281" t="s">
        <v>1412</v>
      </c>
    </row>
    <row r="282" spans="1:6" x14ac:dyDescent="0.25">
      <c r="A282" t="s">
        <v>1245</v>
      </c>
      <c r="B282" t="s">
        <v>1248</v>
      </c>
      <c r="C282" t="s">
        <v>1196</v>
      </c>
      <c r="D282" t="s">
        <v>1195</v>
      </c>
      <c r="E282">
        <v>0</v>
      </c>
      <c r="F282" t="s">
        <v>1412</v>
      </c>
    </row>
    <row r="283" spans="1:6" x14ac:dyDescent="0.25">
      <c r="A283" t="s">
        <v>1245</v>
      </c>
      <c r="B283" t="s">
        <v>1248</v>
      </c>
      <c r="C283" t="s">
        <v>1186</v>
      </c>
      <c r="D283" t="s">
        <v>1195</v>
      </c>
      <c r="E283">
        <v>1.1E-4</v>
      </c>
      <c r="F283" t="s">
        <v>1412</v>
      </c>
    </row>
    <row r="284" spans="1:6" x14ac:dyDescent="0.25">
      <c r="A284" t="s">
        <v>1245</v>
      </c>
      <c r="B284" t="s">
        <v>1227</v>
      </c>
      <c r="C284" t="s">
        <v>1186</v>
      </c>
      <c r="D284" t="s">
        <v>1195</v>
      </c>
      <c r="E284">
        <v>0</v>
      </c>
      <c r="F284" t="s">
        <v>1412</v>
      </c>
    </row>
    <row r="285" spans="1:6" x14ac:dyDescent="0.25">
      <c r="A285" t="s">
        <v>1245</v>
      </c>
      <c r="B285" t="s">
        <v>1249</v>
      </c>
      <c r="C285" t="s">
        <v>1131</v>
      </c>
      <c r="D285" t="s">
        <v>1195</v>
      </c>
      <c r="E285">
        <v>4.8000000000000001E-4</v>
      </c>
      <c r="F285" t="s">
        <v>1412</v>
      </c>
    </row>
    <row r="286" spans="1:6" x14ac:dyDescent="0.25">
      <c r="A286" t="s">
        <v>1245</v>
      </c>
      <c r="B286" t="s">
        <v>1249</v>
      </c>
      <c r="C286" t="s">
        <v>1207</v>
      </c>
      <c r="D286" t="s">
        <v>1195</v>
      </c>
      <c r="E286">
        <v>5.0000000000000002E-5</v>
      </c>
      <c r="F286" t="s">
        <v>1412</v>
      </c>
    </row>
    <row r="287" spans="1:6" x14ac:dyDescent="0.25">
      <c r="A287" t="s">
        <v>1245</v>
      </c>
      <c r="B287" t="s">
        <v>1249</v>
      </c>
      <c r="C287" t="s">
        <v>1208</v>
      </c>
      <c r="D287" t="s">
        <v>1195</v>
      </c>
      <c r="E287">
        <v>3.0000000000000001E-5</v>
      </c>
      <c r="F287" t="s">
        <v>1412</v>
      </c>
    </row>
    <row r="288" spans="1:6" x14ac:dyDescent="0.25">
      <c r="A288" t="s">
        <v>1245</v>
      </c>
      <c r="B288" t="s">
        <v>1249</v>
      </c>
      <c r="C288" t="s">
        <v>1234</v>
      </c>
      <c r="D288" t="s">
        <v>1195</v>
      </c>
      <c r="E288">
        <v>0</v>
      </c>
      <c r="F288" t="s">
        <v>1412</v>
      </c>
    </row>
    <row r="289" spans="1:6" x14ac:dyDescent="0.25">
      <c r="A289" t="s">
        <v>1245</v>
      </c>
      <c r="B289" t="s">
        <v>1249</v>
      </c>
      <c r="C289" t="s">
        <v>1196</v>
      </c>
      <c r="D289" t="s">
        <v>1195</v>
      </c>
      <c r="E289">
        <v>0</v>
      </c>
      <c r="F289" t="s">
        <v>1412</v>
      </c>
    </row>
    <row r="290" spans="1:6" x14ac:dyDescent="0.25">
      <c r="A290" t="s">
        <v>1245</v>
      </c>
      <c r="B290" t="s">
        <v>1249</v>
      </c>
      <c r="C290" t="s">
        <v>1186</v>
      </c>
      <c r="D290" t="s">
        <v>1195</v>
      </c>
      <c r="E290">
        <v>5.4000000000000001E-4</v>
      </c>
      <c r="F290" t="s">
        <v>1412</v>
      </c>
    </row>
    <row r="291" spans="1:6" x14ac:dyDescent="0.25">
      <c r="A291" t="s">
        <v>1245</v>
      </c>
      <c r="B291" t="s">
        <v>1250</v>
      </c>
      <c r="C291" t="s">
        <v>1186</v>
      </c>
      <c r="D291" t="s">
        <v>1195</v>
      </c>
      <c r="E291">
        <v>5.4000000000000001E-4</v>
      </c>
      <c r="F291" t="s">
        <v>1412</v>
      </c>
    </row>
    <row r="292" spans="1:6" x14ac:dyDescent="0.25">
      <c r="A292" t="s">
        <v>1245</v>
      </c>
      <c r="B292" t="s">
        <v>1239</v>
      </c>
      <c r="C292" t="s">
        <v>1186</v>
      </c>
      <c r="D292" t="s">
        <v>1195</v>
      </c>
      <c r="E292">
        <v>2.2000000000000001E-4</v>
      </c>
      <c r="F292" t="s">
        <v>1412</v>
      </c>
    </row>
    <row r="293" spans="1:6" x14ac:dyDescent="0.25">
      <c r="A293" t="s">
        <v>1251</v>
      </c>
      <c r="B293" t="s">
        <v>1197</v>
      </c>
      <c r="C293" t="s">
        <v>1186</v>
      </c>
      <c r="D293" t="s">
        <v>1195</v>
      </c>
      <c r="E293">
        <v>2.9899999999999999E-2</v>
      </c>
      <c r="F293" t="s">
        <v>1412</v>
      </c>
    </row>
    <row r="294" spans="1:6" x14ac:dyDescent="0.25">
      <c r="A294" t="s">
        <v>1251</v>
      </c>
      <c r="B294" t="s">
        <v>1200</v>
      </c>
      <c r="C294" t="s">
        <v>1186</v>
      </c>
      <c r="D294" t="s">
        <v>1195</v>
      </c>
      <c r="E294">
        <v>0.04</v>
      </c>
      <c r="F294" t="s">
        <v>1412</v>
      </c>
    </row>
    <row r="295" spans="1:6" x14ac:dyDescent="0.25">
      <c r="A295" t="s">
        <v>1251</v>
      </c>
      <c r="B295" t="s">
        <v>1200</v>
      </c>
      <c r="C295" t="s">
        <v>1201</v>
      </c>
      <c r="D295" t="s">
        <v>1195</v>
      </c>
      <c r="E295">
        <v>4.0000000000000001E-3</v>
      </c>
      <c r="F295" t="s">
        <v>1412</v>
      </c>
    </row>
    <row r="296" spans="1:6" x14ac:dyDescent="0.25">
      <c r="A296" t="s">
        <v>1251</v>
      </c>
      <c r="B296" t="s">
        <v>1200</v>
      </c>
      <c r="C296" t="s">
        <v>1202</v>
      </c>
      <c r="D296" t="s">
        <v>1195</v>
      </c>
      <c r="E296">
        <v>3.7999999999999999E-2</v>
      </c>
      <c r="F296" t="s">
        <v>1412</v>
      </c>
    </row>
    <row r="297" spans="1:6" x14ac:dyDescent="0.25">
      <c r="A297" t="s">
        <v>1251</v>
      </c>
      <c r="B297" t="s">
        <v>1200</v>
      </c>
      <c r="C297" t="s">
        <v>1203</v>
      </c>
      <c r="D297" t="s">
        <v>1195</v>
      </c>
      <c r="E297">
        <v>1.12E-2</v>
      </c>
      <c r="F297" t="s">
        <v>1412</v>
      </c>
    </row>
    <row r="298" spans="1:6" x14ac:dyDescent="0.25">
      <c r="A298" t="s">
        <v>1251</v>
      </c>
      <c r="B298" t="s">
        <v>1204</v>
      </c>
      <c r="C298" t="s">
        <v>1186</v>
      </c>
      <c r="D298" t="s">
        <v>1195</v>
      </c>
      <c r="E298">
        <v>0.05</v>
      </c>
      <c r="F298" t="s">
        <v>1412</v>
      </c>
    </row>
    <row r="299" spans="1:6" x14ac:dyDescent="0.25">
      <c r="A299" t="s">
        <v>1251</v>
      </c>
      <c r="B299" t="s">
        <v>1204</v>
      </c>
      <c r="C299" t="s">
        <v>1202</v>
      </c>
      <c r="D299" t="s">
        <v>1195</v>
      </c>
      <c r="E299">
        <v>4.7500000000000001E-2</v>
      </c>
      <c r="F299" t="s">
        <v>1412</v>
      </c>
    </row>
    <row r="300" spans="1:6" x14ac:dyDescent="0.25">
      <c r="A300" t="s">
        <v>1251</v>
      </c>
      <c r="B300" t="s">
        <v>1204</v>
      </c>
      <c r="C300" t="s">
        <v>1203</v>
      </c>
      <c r="D300" t="s">
        <v>1195</v>
      </c>
      <c r="E300">
        <v>1.4E-2</v>
      </c>
      <c r="F300" t="s">
        <v>1412</v>
      </c>
    </row>
    <row r="301" spans="1:6" x14ac:dyDescent="0.25">
      <c r="A301" t="s">
        <v>1252</v>
      </c>
      <c r="B301" t="s">
        <v>1253</v>
      </c>
      <c r="C301" t="s">
        <v>1254</v>
      </c>
      <c r="D301" t="s">
        <v>1195</v>
      </c>
      <c r="E301">
        <v>8.1939999999999999E-2</v>
      </c>
      <c r="F301" t="s">
        <v>1412</v>
      </c>
    </row>
    <row r="302" spans="1:6" x14ac:dyDescent="0.25">
      <c r="A302" t="s">
        <v>1252</v>
      </c>
      <c r="B302" t="s">
        <v>1253</v>
      </c>
      <c r="C302" t="s">
        <v>1255</v>
      </c>
      <c r="D302" t="s">
        <v>1195</v>
      </c>
      <c r="E302">
        <v>6.4689999999999998E-2</v>
      </c>
      <c r="F302" t="s">
        <v>1412</v>
      </c>
    </row>
    <row r="303" spans="1:6" x14ac:dyDescent="0.25">
      <c r="A303" t="s">
        <v>1252</v>
      </c>
      <c r="B303" t="s">
        <v>1253</v>
      </c>
      <c r="C303" t="s">
        <v>1186</v>
      </c>
      <c r="D303" t="s">
        <v>1195</v>
      </c>
      <c r="E303">
        <v>8.6249999999999993E-2</v>
      </c>
      <c r="F303" t="s">
        <v>1412</v>
      </c>
    </row>
    <row r="304" spans="1:6" x14ac:dyDescent="0.25">
      <c r="A304" t="s">
        <v>1252</v>
      </c>
      <c r="B304" t="s">
        <v>1194</v>
      </c>
      <c r="C304" t="s">
        <v>1131</v>
      </c>
      <c r="D304" t="s">
        <v>1195</v>
      </c>
      <c r="E304">
        <v>6.6800000000000002E-3</v>
      </c>
      <c r="F304" t="s">
        <v>1412</v>
      </c>
    </row>
    <row r="305" spans="1:6" x14ac:dyDescent="0.25">
      <c r="A305" t="s">
        <v>1252</v>
      </c>
      <c r="B305" t="s">
        <v>1194</v>
      </c>
      <c r="C305" t="s">
        <v>1196</v>
      </c>
      <c r="D305" t="s">
        <v>1195</v>
      </c>
      <c r="E305">
        <v>0</v>
      </c>
      <c r="F305" t="s">
        <v>1412</v>
      </c>
    </row>
    <row r="306" spans="1:6" x14ac:dyDescent="0.25">
      <c r="A306" t="s">
        <v>1252</v>
      </c>
      <c r="B306" t="s">
        <v>1194</v>
      </c>
      <c r="C306" t="s">
        <v>1256</v>
      </c>
      <c r="D306" t="s">
        <v>1195</v>
      </c>
      <c r="E306">
        <v>8.1999999999999998E-4</v>
      </c>
      <c r="F306" t="s">
        <v>1412</v>
      </c>
    </row>
    <row r="307" spans="1:6" x14ac:dyDescent="0.25">
      <c r="A307" t="s">
        <v>1252</v>
      </c>
      <c r="B307" t="s">
        <v>1194</v>
      </c>
      <c r="C307" t="s">
        <v>1186</v>
      </c>
      <c r="D307" t="s">
        <v>1195</v>
      </c>
      <c r="E307">
        <v>7.4999999999999997E-3</v>
      </c>
      <c r="F307" t="s">
        <v>1412</v>
      </c>
    </row>
    <row r="308" spans="1:6" x14ac:dyDescent="0.25">
      <c r="A308" t="s">
        <v>1252</v>
      </c>
      <c r="B308" t="s">
        <v>1211</v>
      </c>
      <c r="C308" t="s">
        <v>1131</v>
      </c>
      <c r="D308" t="s">
        <v>1195</v>
      </c>
      <c r="E308">
        <v>1.78E-2</v>
      </c>
      <c r="F308" t="s">
        <v>1412</v>
      </c>
    </row>
    <row r="309" spans="1:6" x14ac:dyDescent="0.25">
      <c r="A309" t="s">
        <v>1252</v>
      </c>
      <c r="B309" t="s">
        <v>1211</v>
      </c>
      <c r="C309" t="s">
        <v>1196</v>
      </c>
      <c r="D309" t="s">
        <v>1195</v>
      </c>
      <c r="E309">
        <v>0</v>
      </c>
      <c r="F309" t="s">
        <v>1412</v>
      </c>
    </row>
    <row r="310" spans="1:6" x14ac:dyDescent="0.25">
      <c r="A310" t="s">
        <v>1252</v>
      </c>
      <c r="B310" t="s">
        <v>1211</v>
      </c>
      <c r="C310" t="s">
        <v>1256</v>
      </c>
      <c r="D310" t="s">
        <v>1195</v>
      </c>
      <c r="E310">
        <v>2.2000000000000001E-3</v>
      </c>
      <c r="F310" t="s">
        <v>1412</v>
      </c>
    </row>
    <row r="311" spans="1:6" x14ac:dyDescent="0.25">
      <c r="A311" t="s">
        <v>1252</v>
      </c>
      <c r="B311" t="s">
        <v>1211</v>
      </c>
      <c r="C311" t="s">
        <v>1186</v>
      </c>
      <c r="D311" t="s">
        <v>1195</v>
      </c>
      <c r="E311">
        <v>0.02</v>
      </c>
      <c r="F311" t="s">
        <v>1412</v>
      </c>
    </row>
    <row r="312" spans="1:6" x14ac:dyDescent="0.25">
      <c r="A312" t="s">
        <v>1252</v>
      </c>
      <c r="B312" t="s">
        <v>1197</v>
      </c>
      <c r="C312" t="s">
        <v>1186</v>
      </c>
      <c r="D312" t="s">
        <v>1195</v>
      </c>
      <c r="E312">
        <v>0.03</v>
      </c>
      <c r="F312" t="s">
        <v>1412</v>
      </c>
    </row>
    <row r="313" spans="1:6" x14ac:dyDescent="0.25">
      <c r="A313" t="s">
        <v>1252</v>
      </c>
      <c r="B313" t="s">
        <v>1198</v>
      </c>
      <c r="C313" t="s">
        <v>1186</v>
      </c>
      <c r="D313" t="s">
        <v>1195</v>
      </c>
      <c r="E313">
        <v>3.0000000000000001E-3</v>
      </c>
      <c r="F313" t="s">
        <v>1412</v>
      </c>
    </row>
    <row r="314" spans="1:6" x14ac:dyDescent="0.25">
      <c r="A314" t="s">
        <v>1252</v>
      </c>
      <c r="B314" t="s">
        <v>1198</v>
      </c>
      <c r="C314" t="s">
        <v>1199</v>
      </c>
      <c r="D314" t="s">
        <v>1195</v>
      </c>
      <c r="E314">
        <v>2.7E-4</v>
      </c>
      <c r="F314" t="s">
        <v>1412</v>
      </c>
    </row>
    <row r="315" spans="1:6" x14ac:dyDescent="0.25">
      <c r="A315" t="s">
        <v>1252</v>
      </c>
      <c r="B315" t="s">
        <v>1212</v>
      </c>
      <c r="C315" t="s">
        <v>1186</v>
      </c>
      <c r="D315" t="s">
        <v>1195</v>
      </c>
      <c r="E315">
        <v>7.4999999999999997E-2</v>
      </c>
      <c r="F315" t="s">
        <v>1412</v>
      </c>
    </row>
    <row r="316" spans="1:6" x14ac:dyDescent="0.25">
      <c r="A316" t="s">
        <v>1252</v>
      </c>
      <c r="B316" t="s">
        <v>1212</v>
      </c>
      <c r="C316" t="s">
        <v>1257</v>
      </c>
      <c r="D316" t="s">
        <v>1195</v>
      </c>
      <c r="E316">
        <v>3.7499999999999999E-2</v>
      </c>
      <c r="F316" t="s">
        <v>1412</v>
      </c>
    </row>
    <row r="317" spans="1:6" x14ac:dyDescent="0.25">
      <c r="A317" t="s">
        <v>1252</v>
      </c>
      <c r="B317" t="s">
        <v>1212</v>
      </c>
      <c r="C317" t="s">
        <v>1258</v>
      </c>
      <c r="D317" t="s">
        <v>1195</v>
      </c>
      <c r="E317">
        <v>1.312E-2</v>
      </c>
      <c r="F317" t="s">
        <v>1412</v>
      </c>
    </row>
    <row r="318" spans="1:6" x14ac:dyDescent="0.25">
      <c r="A318" t="s">
        <v>1252</v>
      </c>
      <c r="B318" t="s">
        <v>1212</v>
      </c>
      <c r="C318" t="s">
        <v>1259</v>
      </c>
      <c r="D318" t="s">
        <v>1195</v>
      </c>
      <c r="E318">
        <v>3.7499999999999999E-3</v>
      </c>
      <c r="F318" t="s">
        <v>1412</v>
      </c>
    </row>
    <row r="319" spans="1:6" x14ac:dyDescent="0.25">
      <c r="A319" t="s">
        <v>1252</v>
      </c>
      <c r="B319" t="s">
        <v>1212</v>
      </c>
      <c r="C319" t="s">
        <v>1260</v>
      </c>
      <c r="D319" t="s">
        <v>1195</v>
      </c>
      <c r="E319">
        <v>2.0000000000000002E-5</v>
      </c>
      <c r="F319" t="s">
        <v>1412</v>
      </c>
    </row>
    <row r="320" spans="1:6" x14ac:dyDescent="0.25">
      <c r="A320" t="s">
        <v>1252</v>
      </c>
      <c r="B320" t="s">
        <v>1200</v>
      </c>
      <c r="C320" t="s">
        <v>1186</v>
      </c>
      <c r="D320" t="s">
        <v>1195</v>
      </c>
      <c r="E320">
        <v>7.4999999999999997E-2</v>
      </c>
      <c r="F320" t="s">
        <v>1412</v>
      </c>
    </row>
    <row r="321" spans="1:6" x14ac:dyDescent="0.25">
      <c r="A321" t="s">
        <v>1252</v>
      </c>
      <c r="B321" t="s">
        <v>1200</v>
      </c>
      <c r="C321" t="s">
        <v>1201</v>
      </c>
      <c r="D321" t="s">
        <v>1195</v>
      </c>
      <c r="E321">
        <v>4.0000000000000001E-3</v>
      </c>
      <c r="F321" t="s">
        <v>1412</v>
      </c>
    </row>
    <row r="322" spans="1:6" x14ac:dyDescent="0.25">
      <c r="A322" t="s">
        <v>1252</v>
      </c>
      <c r="B322" t="s">
        <v>1200</v>
      </c>
      <c r="C322" t="s">
        <v>1202</v>
      </c>
      <c r="D322" t="s">
        <v>1195</v>
      </c>
      <c r="E322">
        <v>7.1249999999999994E-2</v>
      </c>
      <c r="F322" t="s">
        <v>1412</v>
      </c>
    </row>
    <row r="323" spans="1:6" x14ac:dyDescent="0.25">
      <c r="A323" t="s">
        <v>1252</v>
      </c>
      <c r="B323" t="s">
        <v>1200</v>
      </c>
      <c r="C323" t="s">
        <v>1203</v>
      </c>
      <c r="D323" t="s">
        <v>1195</v>
      </c>
      <c r="E323">
        <v>2.1000000000000001E-2</v>
      </c>
      <c r="F323" t="s">
        <v>1412</v>
      </c>
    </row>
    <row r="324" spans="1:6" x14ac:dyDescent="0.25">
      <c r="A324" t="s">
        <v>1252</v>
      </c>
      <c r="B324" t="s">
        <v>1204</v>
      </c>
      <c r="C324" t="s">
        <v>1186</v>
      </c>
      <c r="D324" t="s">
        <v>1195</v>
      </c>
      <c r="E324">
        <v>0.1</v>
      </c>
      <c r="F324" t="s">
        <v>1412</v>
      </c>
    </row>
    <row r="325" spans="1:6" x14ac:dyDescent="0.25">
      <c r="A325" t="s">
        <v>1252</v>
      </c>
      <c r="B325" t="s">
        <v>1204</v>
      </c>
      <c r="C325" t="s">
        <v>1261</v>
      </c>
      <c r="D325" t="s">
        <v>1195</v>
      </c>
      <c r="E325">
        <v>6.2300000000000003E-3</v>
      </c>
      <c r="F325" t="s">
        <v>1412</v>
      </c>
    </row>
    <row r="326" spans="1:6" x14ac:dyDescent="0.25">
      <c r="A326" t="s">
        <v>1252</v>
      </c>
      <c r="B326" t="s">
        <v>1204</v>
      </c>
      <c r="C326" t="s">
        <v>1202</v>
      </c>
      <c r="D326" t="s">
        <v>1195</v>
      </c>
      <c r="E326">
        <v>9.5000000000000001E-2</v>
      </c>
      <c r="F326" t="s">
        <v>1412</v>
      </c>
    </row>
    <row r="327" spans="1:6" x14ac:dyDescent="0.25">
      <c r="A327" t="s">
        <v>1252</v>
      </c>
      <c r="B327" t="s">
        <v>1204</v>
      </c>
      <c r="C327" t="s">
        <v>1203</v>
      </c>
      <c r="D327" t="s">
        <v>1195</v>
      </c>
      <c r="E327">
        <v>2.8000000000000001E-2</v>
      </c>
      <c r="F327" t="s">
        <v>1412</v>
      </c>
    </row>
    <row r="328" spans="1:6" x14ac:dyDescent="0.25">
      <c r="A328" t="s">
        <v>1252</v>
      </c>
      <c r="B328" t="s">
        <v>1204</v>
      </c>
      <c r="C328" t="s">
        <v>1262</v>
      </c>
      <c r="D328" t="s">
        <v>1195</v>
      </c>
      <c r="E328">
        <v>4.0600000000000002E-3</v>
      </c>
      <c r="F328" t="s">
        <v>1412</v>
      </c>
    </row>
    <row r="329" spans="1:6" x14ac:dyDescent="0.25">
      <c r="A329" t="s">
        <v>1252</v>
      </c>
      <c r="B329" t="s">
        <v>1204</v>
      </c>
      <c r="C329" t="s">
        <v>1263</v>
      </c>
      <c r="D329" t="s">
        <v>1195</v>
      </c>
      <c r="E329">
        <v>2.0000000000000002E-5</v>
      </c>
      <c r="F329" t="s">
        <v>1412</v>
      </c>
    </row>
    <row r="330" spans="1:6" x14ac:dyDescent="0.25">
      <c r="A330" t="s">
        <v>1264</v>
      </c>
      <c r="B330" t="s">
        <v>1246</v>
      </c>
      <c r="C330" t="s">
        <v>1186</v>
      </c>
      <c r="D330" t="s">
        <v>1195</v>
      </c>
      <c r="E330">
        <v>1.0000000000000001E-5</v>
      </c>
      <c r="F330" t="s">
        <v>1412</v>
      </c>
    </row>
    <row r="331" spans="1:6" x14ac:dyDescent="0.25">
      <c r="A331" t="s">
        <v>1264</v>
      </c>
      <c r="B331" t="s">
        <v>1241</v>
      </c>
      <c r="C331" t="s">
        <v>1186</v>
      </c>
      <c r="D331" t="s">
        <v>1195</v>
      </c>
      <c r="E331">
        <v>1.0000000000000001E-5</v>
      </c>
      <c r="F331" t="s">
        <v>1412</v>
      </c>
    </row>
    <row r="332" spans="1:6" x14ac:dyDescent="0.25">
      <c r="A332" t="s">
        <v>1264</v>
      </c>
      <c r="B332" t="s">
        <v>1217</v>
      </c>
      <c r="C332" t="s">
        <v>1186</v>
      </c>
      <c r="D332" t="s">
        <v>1195</v>
      </c>
      <c r="E332">
        <v>1.0000000000000001E-5</v>
      </c>
      <c r="F332" t="s">
        <v>1412</v>
      </c>
    </row>
    <row r="333" spans="1:6" x14ac:dyDescent="0.25">
      <c r="A333" t="s">
        <v>1264</v>
      </c>
      <c r="B333" t="s">
        <v>1220</v>
      </c>
      <c r="C333" t="s">
        <v>1186</v>
      </c>
      <c r="D333" t="s">
        <v>1195</v>
      </c>
      <c r="E333">
        <v>1.0000000000000001E-5</v>
      </c>
      <c r="F333" t="s">
        <v>1412</v>
      </c>
    </row>
    <row r="334" spans="1:6" x14ac:dyDescent="0.25">
      <c r="A334" t="s">
        <v>1264</v>
      </c>
      <c r="B334" t="s">
        <v>1247</v>
      </c>
      <c r="C334" t="s">
        <v>1186</v>
      </c>
      <c r="D334" t="s">
        <v>1195</v>
      </c>
      <c r="E334">
        <v>1.0000000000000001E-5</v>
      </c>
      <c r="F334" t="s">
        <v>1412</v>
      </c>
    </row>
    <row r="335" spans="1:6" x14ac:dyDescent="0.25">
      <c r="A335" t="s">
        <v>1264</v>
      </c>
      <c r="B335" t="s">
        <v>1223</v>
      </c>
      <c r="C335" t="s">
        <v>1186</v>
      </c>
      <c r="D335" t="s">
        <v>1195</v>
      </c>
      <c r="E335">
        <v>1.0000000000000001E-5</v>
      </c>
      <c r="F335" t="s">
        <v>1412</v>
      </c>
    </row>
    <row r="336" spans="1:6" x14ac:dyDescent="0.25">
      <c r="A336" t="s">
        <v>1264</v>
      </c>
      <c r="B336" t="s">
        <v>1248</v>
      </c>
      <c r="C336" t="s">
        <v>1186</v>
      </c>
      <c r="D336" t="s">
        <v>1195</v>
      </c>
      <c r="E336">
        <v>1.0000000000000001E-5</v>
      </c>
      <c r="F336" t="s">
        <v>1412</v>
      </c>
    </row>
    <row r="337" spans="1:6" x14ac:dyDescent="0.25">
      <c r="A337" t="s">
        <v>1264</v>
      </c>
      <c r="B337" t="s">
        <v>1227</v>
      </c>
      <c r="C337" t="s">
        <v>1186</v>
      </c>
      <c r="D337" t="s">
        <v>1195</v>
      </c>
      <c r="E337">
        <v>0</v>
      </c>
      <c r="F337" t="s">
        <v>1412</v>
      </c>
    </row>
    <row r="338" spans="1:6" x14ac:dyDescent="0.25">
      <c r="A338" t="s">
        <v>1264</v>
      </c>
      <c r="B338" t="s">
        <v>1265</v>
      </c>
      <c r="C338" t="s">
        <v>1266</v>
      </c>
      <c r="D338" t="s">
        <v>1195</v>
      </c>
      <c r="E338">
        <v>3.3E-4</v>
      </c>
      <c r="F338" t="s">
        <v>1412</v>
      </c>
    </row>
    <row r="339" spans="1:6" x14ac:dyDescent="0.25">
      <c r="A339" t="s">
        <v>1264</v>
      </c>
      <c r="B339" t="s">
        <v>1265</v>
      </c>
      <c r="C339" t="s">
        <v>1267</v>
      </c>
      <c r="D339" t="s">
        <v>1195</v>
      </c>
      <c r="E339">
        <v>3.3E-4</v>
      </c>
      <c r="F339" t="s">
        <v>1412</v>
      </c>
    </row>
    <row r="340" spans="1:6" x14ac:dyDescent="0.25">
      <c r="A340" t="s">
        <v>1264</v>
      </c>
      <c r="B340" t="s">
        <v>1265</v>
      </c>
      <c r="C340" t="s">
        <v>1268</v>
      </c>
      <c r="D340" t="s">
        <v>1195</v>
      </c>
      <c r="E340">
        <v>1.9000000000000001E-4</v>
      </c>
      <c r="F340" t="s">
        <v>1412</v>
      </c>
    </row>
    <row r="341" spans="1:6" x14ac:dyDescent="0.25">
      <c r="A341" t="s">
        <v>1264</v>
      </c>
      <c r="B341" t="s">
        <v>1265</v>
      </c>
      <c r="C341" t="s">
        <v>1269</v>
      </c>
      <c r="D341" t="s">
        <v>1195</v>
      </c>
      <c r="E341">
        <v>1.9000000000000001E-4</v>
      </c>
      <c r="F341" t="s">
        <v>1412</v>
      </c>
    </row>
    <row r="342" spans="1:6" x14ac:dyDescent="0.25">
      <c r="A342" t="s">
        <v>1264</v>
      </c>
      <c r="B342" t="s">
        <v>1265</v>
      </c>
      <c r="C342" t="s">
        <v>1270</v>
      </c>
      <c r="D342" t="s">
        <v>1195</v>
      </c>
      <c r="E342">
        <v>1.8000000000000001E-4</v>
      </c>
      <c r="F342" t="s">
        <v>1412</v>
      </c>
    </row>
    <row r="343" spans="1:6" x14ac:dyDescent="0.25">
      <c r="A343" t="s">
        <v>1264</v>
      </c>
      <c r="B343" t="s">
        <v>1265</v>
      </c>
      <c r="C343" t="s">
        <v>1271</v>
      </c>
      <c r="D343" t="s">
        <v>1195</v>
      </c>
      <c r="E343">
        <v>1.7000000000000001E-4</v>
      </c>
      <c r="F343" t="s">
        <v>1412</v>
      </c>
    </row>
    <row r="344" spans="1:6" x14ac:dyDescent="0.25">
      <c r="A344" t="s">
        <v>1264</v>
      </c>
      <c r="B344" t="s">
        <v>1265</v>
      </c>
      <c r="C344" t="s">
        <v>1186</v>
      </c>
      <c r="D344" t="s">
        <v>1195</v>
      </c>
      <c r="E344">
        <v>3.6000000000000002E-4</v>
      </c>
      <c r="F344" t="s">
        <v>1412</v>
      </c>
    </row>
    <row r="345" spans="1:6" x14ac:dyDescent="0.25">
      <c r="A345" t="s">
        <v>1264</v>
      </c>
      <c r="B345" t="s">
        <v>1249</v>
      </c>
      <c r="C345" t="s">
        <v>1186</v>
      </c>
      <c r="D345" t="s">
        <v>1195</v>
      </c>
      <c r="E345">
        <v>1.0000000000000001E-5</v>
      </c>
      <c r="F345" t="s">
        <v>1412</v>
      </c>
    </row>
    <row r="346" spans="1:6" x14ac:dyDescent="0.25">
      <c r="A346" t="s">
        <v>1264</v>
      </c>
      <c r="B346" t="s">
        <v>1233</v>
      </c>
      <c r="C346" t="s">
        <v>1186</v>
      </c>
      <c r="D346" t="s">
        <v>1195</v>
      </c>
      <c r="E346">
        <v>1.0000000000000001E-5</v>
      </c>
      <c r="F346" t="s">
        <v>1412</v>
      </c>
    </row>
    <row r="347" spans="1:6" x14ac:dyDescent="0.25">
      <c r="A347" t="s">
        <v>1264</v>
      </c>
      <c r="B347" t="s">
        <v>1237</v>
      </c>
      <c r="C347" t="s">
        <v>1186</v>
      </c>
      <c r="D347" t="s">
        <v>1195</v>
      </c>
      <c r="E347">
        <v>4.4000000000000002E-4</v>
      </c>
      <c r="F347" t="s">
        <v>1412</v>
      </c>
    </row>
    <row r="348" spans="1:6" x14ac:dyDescent="0.25">
      <c r="A348" t="s">
        <v>1264</v>
      </c>
      <c r="B348" t="s">
        <v>1250</v>
      </c>
      <c r="C348" t="s">
        <v>1186</v>
      </c>
      <c r="D348" t="s">
        <v>1195</v>
      </c>
      <c r="E348">
        <v>1.0000000000000001E-5</v>
      </c>
      <c r="F348" t="s">
        <v>1412</v>
      </c>
    </row>
    <row r="349" spans="1:6" x14ac:dyDescent="0.25">
      <c r="A349" t="s">
        <v>1264</v>
      </c>
      <c r="B349" t="s">
        <v>1272</v>
      </c>
      <c r="C349" t="s">
        <v>1266</v>
      </c>
      <c r="D349" t="s">
        <v>1195</v>
      </c>
      <c r="E349">
        <v>4.6499999999999996E-3</v>
      </c>
      <c r="F349" t="s">
        <v>1412</v>
      </c>
    </row>
    <row r="350" spans="1:6" x14ac:dyDescent="0.25">
      <c r="A350" t="s">
        <v>1264</v>
      </c>
      <c r="B350" t="s">
        <v>1272</v>
      </c>
      <c r="C350" t="s">
        <v>1267</v>
      </c>
      <c r="D350" t="s">
        <v>1195</v>
      </c>
      <c r="E350">
        <v>4.6499999999999996E-3</v>
      </c>
      <c r="F350" t="s">
        <v>1412</v>
      </c>
    </row>
    <row r="351" spans="1:6" x14ac:dyDescent="0.25">
      <c r="A351" t="s">
        <v>1264</v>
      </c>
      <c r="B351" t="s">
        <v>1272</v>
      </c>
      <c r="C351" t="s">
        <v>1268</v>
      </c>
      <c r="D351" t="s">
        <v>1195</v>
      </c>
      <c r="E351">
        <v>2.6800000000000001E-3</v>
      </c>
      <c r="F351" t="s">
        <v>1412</v>
      </c>
    </row>
    <row r="352" spans="1:6" x14ac:dyDescent="0.25">
      <c r="A352" t="s">
        <v>1264</v>
      </c>
      <c r="B352" t="s">
        <v>1272</v>
      </c>
      <c r="C352" t="s">
        <v>1269</v>
      </c>
      <c r="D352" t="s">
        <v>1195</v>
      </c>
      <c r="E352">
        <v>2.6800000000000001E-3</v>
      </c>
      <c r="F352" t="s">
        <v>1412</v>
      </c>
    </row>
    <row r="353" spans="1:6" x14ac:dyDescent="0.25">
      <c r="A353" t="s">
        <v>1264</v>
      </c>
      <c r="B353" t="s">
        <v>1272</v>
      </c>
      <c r="C353" t="s">
        <v>1270</v>
      </c>
      <c r="D353" t="s">
        <v>1195</v>
      </c>
      <c r="E353">
        <v>2.5300000000000001E-3</v>
      </c>
      <c r="F353" t="s">
        <v>1412</v>
      </c>
    </row>
    <row r="354" spans="1:6" x14ac:dyDescent="0.25">
      <c r="A354" t="s">
        <v>1264</v>
      </c>
      <c r="B354" t="s">
        <v>1272</v>
      </c>
      <c r="C354" t="s">
        <v>1271</v>
      </c>
      <c r="D354" t="s">
        <v>1195</v>
      </c>
      <c r="E354">
        <v>2.3800000000000002E-3</v>
      </c>
      <c r="F354" t="s">
        <v>1412</v>
      </c>
    </row>
    <row r="355" spans="1:6" x14ac:dyDescent="0.25">
      <c r="A355" t="s">
        <v>1264</v>
      </c>
      <c r="B355" t="s">
        <v>1272</v>
      </c>
      <c r="C355" t="s">
        <v>1186</v>
      </c>
      <c r="D355" t="s">
        <v>1195</v>
      </c>
      <c r="E355">
        <v>5.0699999999999999E-3</v>
      </c>
      <c r="F355" t="s">
        <v>1412</v>
      </c>
    </row>
    <row r="356" spans="1:6" x14ac:dyDescent="0.25">
      <c r="A356" t="s">
        <v>1264</v>
      </c>
      <c r="B356" t="s">
        <v>1273</v>
      </c>
      <c r="C356" t="s">
        <v>1266</v>
      </c>
      <c r="D356" t="s">
        <v>1195</v>
      </c>
      <c r="E356">
        <v>4.6499999999999996E-3</v>
      </c>
      <c r="F356" t="s">
        <v>1412</v>
      </c>
    </row>
    <row r="357" spans="1:6" x14ac:dyDescent="0.25">
      <c r="A357" t="s">
        <v>1264</v>
      </c>
      <c r="B357" t="s">
        <v>1273</v>
      </c>
      <c r="C357" t="s">
        <v>1267</v>
      </c>
      <c r="D357" t="s">
        <v>1195</v>
      </c>
      <c r="E357">
        <v>4.6499999999999996E-3</v>
      </c>
      <c r="F357" t="s">
        <v>1412</v>
      </c>
    </row>
    <row r="358" spans="1:6" x14ac:dyDescent="0.25">
      <c r="A358" t="s">
        <v>1264</v>
      </c>
      <c r="B358" t="s">
        <v>1273</v>
      </c>
      <c r="C358" t="s">
        <v>1268</v>
      </c>
      <c r="D358" t="s">
        <v>1195</v>
      </c>
      <c r="E358">
        <v>2.6800000000000001E-3</v>
      </c>
      <c r="F358" t="s">
        <v>1412</v>
      </c>
    </row>
    <row r="359" spans="1:6" x14ac:dyDescent="0.25">
      <c r="A359" t="s">
        <v>1264</v>
      </c>
      <c r="B359" t="s">
        <v>1273</v>
      </c>
      <c r="C359" t="s">
        <v>1269</v>
      </c>
      <c r="D359" t="s">
        <v>1195</v>
      </c>
      <c r="E359">
        <v>2.6800000000000001E-3</v>
      </c>
      <c r="F359" t="s">
        <v>1412</v>
      </c>
    </row>
    <row r="360" spans="1:6" x14ac:dyDescent="0.25">
      <c r="A360" t="s">
        <v>1264</v>
      </c>
      <c r="B360" t="s">
        <v>1273</v>
      </c>
      <c r="C360" t="s">
        <v>1270</v>
      </c>
      <c r="D360" t="s">
        <v>1195</v>
      </c>
      <c r="E360">
        <v>2.5300000000000001E-3</v>
      </c>
      <c r="F360" t="s">
        <v>1412</v>
      </c>
    </row>
    <row r="361" spans="1:6" x14ac:dyDescent="0.25">
      <c r="A361" t="s">
        <v>1264</v>
      </c>
      <c r="B361" t="s">
        <v>1273</v>
      </c>
      <c r="C361" t="s">
        <v>1271</v>
      </c>
      <c r="D361" t="s">
        <v>1195</v>
      </c>
      <c r="E361">
        <v>2.3800000000000002E-3</v>
      </c>
      <c r="F361" t="s">
        <v>1412</v>
      </c>
    </row>
    <row r="362" spans="1:6" x14ac:dyDescent="0.25">
      <c r="A362" t="s">
        <v>1264</v>
      </c>
      <c r="B362" t="s">
        <v>1273</v>
      </c>
      <c r="C362" t="s">
        <v>1186</v>
      </c>
      <c r="D362" t="s">
        <v>1195</v>
      </c>
      <c r="E362">
        <v>5.0699999999999999E-3</v>
      </c>
      <c r="F362" t="s">
        <v>1412</v>
      </c>
    </row>
    <row r="363" spans="1:6" x14ac:dyDescent="0.25">
      <c r="A363" t="s">
        <v>1264</v>
      </c>
      <c r="B363" t="s">
        <v>1274</v>
      </c>
      <c r="C363" t="s">
        <v>1266</v>
      </c>
      <c r="D363" t="s">
        <v>1195</v>
      </c>
      <c r="E363">
        <v>4.6499999999999996E-3</v>
      </c>
      <c r="F363" t="s">
        <v>1412</v>
      </c>
    </row>
    <row r="364" spans="1:6" x14ac:dyDescent="0.25">
      <c r="A364" t="s">
        <v>1264</v>
      </c>
      <c r="B364" t="s">
        <v>1274</v>
      </c>
      <c r="C364" t="s">
        <v>1267</v>
      </c>
      <c r="D364" t="s">
        <v>1195</v>
      </c>
      <c r="E364">
        <v>4.6499999999999996E-3</v>
      </c>
      <c r="F364" t="s">
        <v>1412</v>
      </c>
    </row>
    <row r="365" spans="1:6" x14ac:dyDescent="0.25">
      <c r="A365" t="s">
        <v>1264</v>
      </c>
      <c r="B365" t="s">
        <v>1274</v>
      </c>
      <c r="C365" t="s">
        <v>1268</v>
      </c>
      <c r="D365" t="s">
        <v>1195</v>
      </c>
      <c r="E365">
        <v>2.6800000000000001E-3</v>
      </c>
      <c r="F365" t="s">
        <v>1412</v>
      </c>
    </row>
    <row r="366" spans="1:6" x14ac:dyDescent="0.25">
      <c r="A366" t="s">
        <v>1264</v>
      </c>
      <c r="B366" t="s">
        <v>1274</v>
      </c>
      <c r="C366" t="s">
        <v>1269</v>
      </c>
      <c r="D366" t="s">
        <v>1195</v>
      </c>
      <c r="E366">
        <v>2.6800000000000001E-3</v>
      </c>
      <c r="F366" t="s">
        <v>1412</v>
      </c>
    </row>
    <row r="367" spans="1:6" x14ac:dyDescent="0.25">
      <c r="A367" t="s">
        <v>1264</v>
      </c>
      <c r="B367" t="s">
        <v>1274</v>
      </c>
      <c r="C367" t="s">
        <v>1270</v>
      </c>
      <c r="D367" t="s">
        <v>1195</v>
      </c>
      <c r="E367">
        <v>2.5300000000000001E-3</v>
      </c>
      <c r="F367" t="s">
        <v>1412</v>
      </c>
    </row>
    <row r="368" spans="1:6" x14ac:dyDescent="0.25">
      <c r="A368" t="s">
        <v>1264</v>
      </c>
      <c r="B368" t="s">
        <v>1274</v>
      </c>
      <c r="C368" t="s">
        <v>1271</v>
      </c>
      <c r="D368" t="s">
        <v>1195</v>
      </c>
      <c r="E368">
        <v>2.3800000000000002E-3</v>
      </c>
      <c r="F368" t="s">
        <v>1412</v>
      </c>
    </row>
    <row r="369" spans="1:6" x14ac:dyDescent="0.25">
      <c r="A369" t="s">
        <v>1264</v>
      </c>
      <c r="B369" t="s">
        <v>1274</v>
      </c>
      <c r="C369" t="s">
        <v>1186</v>
      </c>
      <c r="D369" t="s">
        <v>1195</v>
      </c>
      <c r="E369">
        <v>5.0699999999999999E-3</v>
      </c>
      <c r="F369" t="s">
        <v>1412</v>
      </c>
    </row>
    <row r="370" spans="1:6" x14ac:dyDescent="0.25">
      <c r="A370" t="s">
        <v>1264</v>
      </c>
      <c r="B370" t="s">
        <v>1185</v>
      </c>
      <c r="C370" t="s">
        <v>1275</v>
      </c>
      <c r="D370" t="s">
        <v>1195</v>
      </c>
      <c r="E370">
        <v>2.7999999999999998E-4</v>
      </c>
      <c r="F370" t="s">
        <v>1412</v>
      </c>
    </row>
    <row r="371" spans="1:6" x14ac:dyDescent="0.25">
      <c r="A371" t="s">
        <v>1264</v>
      </c>
      <c r="B371" t="s">
        <v>1185</v>
      </c>
      <c r="C371" t="s">
        <v>1276</v>
      </c>
      <c r="D371" t="s">
        <v>1195</v>
      </c>
      <c r="E371">
        <v>1.6000000000000001E-4</v>
      </c>
      <c r="F371" t="s">
        <v>1412</v>
      </c>
    </row>
    <row r="372" spans="1:6" x14ac:dyDescent="0.25">
      <c r="A372" t="s">
        <v>1264</v>
      </c>
      <c r="B372" t="s">
        <v>1185</v>
      </c>
      <c r="C372" t="s">
        <v>1277</v>
      </c>
      <c r="D372" t="s">
        <v>1195</v>
      </c>
      <c r="E372">
        <v>1.4999999999999999E-4</v>
      </c>
      <c r="F372" t="s">
        <v>1412</v>
      </c>
    </row>
    <row r="373" spans="1:6" x14ac:dyDescent="0.25">
      <c r="A373" t="s">
        <v>1264</v>
      </c>
      <c r="B373" t="s">
        <v>1185</v>
      </c>
      <c r="C373" t="s">
        <v>1186</v>
      </c>
      <c r="D373" t="s">
        <v>1195</v>
      </c>
      <c r="E373">
        <v>2.9999999999999997E-4</v>
      </c>
      <c r="F373" t="s">
        <v>1412</v>
      </c>
    </row>
    <row r="374" spans="1:6" x14ac:dyDescent="0.25">
      <c r="A374" t="s">
        <v>1264</v>
      </c>
      <c r="B374" t="s">
        <v>1188</v>
      </c>
      <c r="C374" t="s">
        <v>1275</v>
      </c>
      <c r="D374" t="s">
        <v>1195</v>
      </c>
      <c r="E374">
        <v>2.7999999999999998E-4</v>
      </c>
      <c r="F374" t="s">
        <v>1412</v>
      </c>
    </row>
    <row r="375" spans="1:6" x14ac:dyDescent="0.25">
      <c r="A375" t="s">
        <v>1264</v>
      </c>
      <c r="B375" t="s">
        <v>1188</v>
      </c>
      <c r="C375" t="s">
        <v>1276</v>
      </c>
      <c r="D375" t="s">
        <v>1195</v>
      </c>
      <c r="E375">
        <v>1.6000000000000001E-4</v>
      </c>
      <c r="F375" t="s">
        <v>1412</v>
      </c>
    </row>
    <row r="376" spans="1:6" x14ac:dyDescent="0.25">
      <c r="A376" t="s">
        <v>1264</v>
      </c>
      <c r="B376" t="s">
        <v>1188</v>
      </c>
      <c r="C376" t="s">
        <v>1277</v>
      </c>
      <c r="D376" t="s">
        <v>1195</v>
      </c>
      <c r="E376">
        <v>1.4999999999999999E-4</v>
      </c>
      <c r="F376" t="s">
        <v>1412</v>
      </c>
    </row>
    <row r="377" spans="1:6" x14ac:dyDescent="0.25">
      <c r="A377" t="s">
        <v>1264</v>
      </c>
      <c r="B377" t="s">
        <v>1188</v>
      </c>
      <c r="C377" t="s">
        <v>1186</v>
      </c>
      <c r="D377" t="s">
        <v>1195</v>
      </c>
      <c r="E377">
        <v>2.9999999999999997E-4</v>
      </c>
      <c r="F377" t="s">
        <v>1412</v>
      </c>
    </row>
    <row r="378" spans="1:6" x14ac:dyDescent="0.25">
      <c r="A378" t="s">
        <v>1264</v>
      </c>
      <c r="B378" t="s">
        <v>1189</v>
      </c>
      <c r="C378" t="s">
        <v>1278</v>
      </c>
      <c r="D378" t="s">
        <v>1195</v>
      </c>
      <c r="E378">
        <v>6.4999999999999997E-3</v>
      </c>
      <c r="F378" t="s">
        <v>1412</v>
      </c>
    </row>
    <row r="379" spans="1:6" x14ac:dyDescent="0.25">
      <c r="A379" t="s">
        <v>1264</v>
      </c>
      <c r="B379" t="s">
        <v>1189</v>
      </c>
      <c r="C379" t="s">
        <v>1279</v>
      </c>
      <c r="D379" t="s">
        <v>1195</v>
      </c>
      <c r="E379">
        <v>6.0000000000000001E-3</v>
      </c>
      <c r="F379" t="s">
        <v>1412</v>
      </c>
    </row>
    <row r="380" spans="1:6" x14ac:dyDescent="0.25">
      <c r="A380" t="s">
        <v>1264</v>
      </c>
      <c r="B380" t="s">
        <v>1189</v>
      </c>
      <c r="C380" t="s">
        <v>1280</v>
      </c>
      <c r="D380" t="s">
        <v>1195</v>
      </c>
      <c r="E380">
        <v>4.0000000000000001E-3</v>
      </c>
      <c r="F380" t="s">
        <v>1412</v>
      </c>
    </row>
    <row r="381" spans="1:6" x14ac:dyDescent="0.25">
      <c r="A381" t="s">
        <v>1264</v>
      </c>
      <c r="B381" t="s">
        <v>1189</v>
      </c>
      <c r="C381" t="s">
        <v>1186</v>
      </c>
      <c r="D381" t="s">
        <v>1195</v>
      </c>
      <c r="E381">
        <v>0.01</v>
      </c>
      <c r="F381" t="s">
        <v>1412</v>
      </c>
    </row>
    <row r="382" spans="1:6" x14ac:dyDescent="0.25">
      <c r="A382" t="s">
        <v>1264</v>
      </c>
      <c r="B382" t="s">
        <v>1190</v>
      </c>
      <c r="C382" t="s">
        <v>1266</v>
      </c>
      <c r="D382" t="s">
        <v>1195</v>
      </c>
      <c r="E382">
        <v>2.7999999999999998E-4</v>
      </c>
      <c r="F382" t="s">
        <v>1412</v>
      </c>
    </row>
    <row r="383" spans="1:6" x14ac:dyDescent="0.25">
      <c r="A383" t="s">
        <v>1264</v>
      </c>
      <c r="B383" t="s">
        <v>1190</v>
      </c>
      <c r="C383" t="s">
        <v>1267</v>
      </c>
      <c r="D383" t="s">
        <v>1195</v>
      </c>
      <c r="E383">
        <v>2.7999999999999998E-4</v>
      </c>
      <c r="F383" t="s">
        <v>1412</v>
      </c>
    </row>
    <row r="384" spans="1:6" x14ac:dyDescent="0.25">
      <c r="A384" t="s">
        <v>1264</v>
      </c>
      <c r="B384" t="s">
        <v>1190</v>
      </c>
      <c r="C384" t="s">
        <v>1268</v>
      </c>
      <c r="D384" t="s">
        <v>1195</v>
      </c>
      <c r="E384">
        <v>1.6000000000000001E-4</v>
      </c>
      <c r="F384" t="s">
        <v>1412</v>
      </c>
    </row>
    <row r="385" spans="1:6" x14ac:dyDescent="0.25">
      <c r="A385" t="s">
        <v>1264</v>
      </c>
      <c r="B385" t="s">
        <v>1190</v>
      </c>
      <c r="C385" t="s">
        <v>1269</v>
      </c>
      <c r="D385" t="s">
        <v>1195</v>
      </c>
      <c r="E385">
        <v>1.6000000000000001E-4</v>
      </c>
      <c r="F385" t="s">
        <v>1412</v>
      </c>
    </row>
    <row r="386" spans="1:6" x14ac:dyDescent="0.25">
      <c r="A386" t="s">
        <v>1264</v>
      </c>
      <c r="B386" t="s">
        <v>1190</v>
      </c>
      <c r="C386" t="s">
        <v>1270</v>
      </c>
      <c r="D386" t="s">
        <v>1195</v>
      </c>
      <c r="E386">
        <v>1.4999999999999999E-4</v>
      </c>
      <c r="F386" t="s">
        <v>1412</v>
      </c>
    </row>
    <row r="387" spans="1:6" x14ac:dyDescent="0.25">
      <c r="A387" t="s">
        <v>1264</v>
      </c>
      <c r="B387" t="s">
        <v>1190</v>
      </c>
      <c r="C387" t="s">
        <v>1271</v>
      </c>
      <c r="D387" t="s">
        <v>1195</v>
      </c>
      <c r="E387">
        <v>1.3999999999999999E-4</v>
      </c>
      <c r="F387" t="s">
        <v>1412</v>
      </c>
    </row>
    <row r="388" spans="1:6" x14ac:dyDescent="0.25">
      <c r="A388" t="s">
        <v>1264</v>
      </c>
      <c r="B388" t="s">
        <v>1190</v>
      </c>
      <c r="C388" t="s">
        <v>1186</v>
      </c>
      <c r="D388" t="s">
        <v>1195</v>
      </c>
      <c r="E388">
        <v>2.9999999999999997E-4</v>
      </c>
      <c r="F388" t="s">
        <v>1412</v>
      </c>
    </row>
    <row r="389" spans="1:6" x14ac:dyDescent="0.25">
      <c r="A389" t="s">
        <v>1264</v>
      </c>
      <c r="B389" t="s">
        <v>1191</v>
      </c>
      <c r="C389" t="s">
        <v>1266</v>
      </c>
      <c r="D389" t="s">
        <v>1195</v>
      </c>
      <c r="E389">
        <v>2.7999999999999998E-4</v>
      </c>
      <c r="F389" t="s">
        <v>1412</v>
      </c>
    </row>
    <row r="390" spans="1:6" x14ac:dyDescent="0.25">
      <c r="A390" t="s">
        <v>1264</v>
      </c>
      <c r="B390" t="s">
        <v>1191</v>
      </c>
      <c r="C390" t="s">
        <v>1267</v>
      </c>
      <c r="D390" t="s">
        <v>1195</v>
      </c>
      <c r="E390">
        <v>2.7999999999999998E-4</v>
      </c>
      <c r="F390" t="s">
        <v>1412</v>
      </c>
    </row>
    <row r="391" spans="1:6" x14ac:dyDescent="0.25">
      <c r="A391" t="s">
        <v>1264</v>
      </c>
      <c r="B391" t="s">
        <v>1191</v>
      </c>
      <c r="C391" t="s">
        <v>1268</v>
      </c>
      <c r="D391" t="s">
        <v>1195</v>
      </c>
      <c r="E391">
        <v>1.6000000000000001E-4</v>
      </c>
      <c r="F391" t="s">
        <v>1412</v>
      </c>
    </row>
    <row r="392" spans="1:6" x14ac:dyDescent="0.25">
      <c r="A392" t="s">
        <v>1264</v>
      </c>
      <c r="B392" t="s">
        <v>1191</v>
      </c>
      <c r="C392" t="s">
        <v>1269</v>
      </c>
      <c r="D392" t="s">
        <v>1195</v>
      </c>
      <c r="E392">
        <v>1.6000000000000001E-4</v>
      </c>
      <c r="F392" t="s">
        <v>1412</v>
      </c>
    </row>
    <row r="393" spans="1:6" x14ac:dyDescent="0.25">
      <c r="A393" t="s">
        <v>1264</v>
      </c>
      <c r="B393" t="s">
        <v>1191</v>
      </c>
      <c r="C393" t="s">
        <v>1270</v>
      </c>
      <c r="D393" t="s">
        <v>1195</v>
      </c>
      <c r="E393">
        <v>1.4999999999999999E-4</v>
      </c>
      <c r="F393" t="s">
        <v>1412</v>
      </c>
    </row>
    <row r="394" spans="1:6" x14ac:dyDescent="0.25">
      <c r="A394" t="s">
        <v>1264</v>
      </c>
      <c r="B394" t="s">
        <v>1191</v>
      </c>
      <c r="C394" t="s">
        <v>1271</v>
      </c>
      <c r="D394" t="s">
        <v>1195</v>
      </c>
      <c r="E394">
        <v>1.3999999999999999E-4</v>
      </c>
      <c r="F394" t="s">
        <v>1412</v>
      </c>
    </row>
    <row r="395" spans="1:6" x14ac:dyDescent="0.25">
      <c r="A395" t="s">
        <v>1264</v>
      </c>
      <c r="B395" t="s">
        <v>1191</v>
      </c>
      <c r="C395" t="s">
        <v>1186</v>
      </c>
      <c r="D395" t="s">
        <v>1195</v>
      </c>
      <c r="E395">
        <v>2.9999999999999997E-4</v>
      </c>
      <c r="F395" t="s">
        <v>1412</v>
      </c>
    </row>
    <row r="396" spans="1:6" x14ac:dyDescent="0.25">
      <c r="A396" t="s">
        <v>1264</v>
      </c>
      <c r="B396" t="s">
        <v>1192</v>
      </c>
      <c r="C396" t="s">
        <v>1281</v>
      </c>
      <c r="D396" t="s">
        <v>1195</v>
      </c>
      <c r="E396">
        <v>9.1E-4</v>
      </c>
      <c r="F396" t="s">
        <v>1412</v>
      </c>
    </row>
    <row r="397" spans="1:6" x14ac:dyDescent="0.25">
      <c r="A397" t="s">
        <v>1264</v>
      </c>
      <c r="B397" t="s">
        <v>1192</v>
      </c>
      <c r="C397" t="s">
        <v>1282</v>
      </c>
      <c r="D397" t="s">
        <v>1195</v>
      </c>
      <c r="E397">
        <v>5.1999999999999995E-4</v>
      </c>
      <c r="F397" t="s">
        <v>1412</v>
      </c>
    </row>
    <row r="398" spans="1:6" x14ac:dyDescent="0.25">
      <c r="A398" t="s">
        <v>1264</v>
      </c>
      <c r="B398" t="s">
        <v>1192</v>
      </c>
      <c r="C398" t="s">
        <v>1283</v>
      </c>
      <c r="D398" t="s">
        <v>1195</v>
      </c>
      <c r="E398">
        <v>4.8999999999999998E-4</v>
      </c>
      <c r="F398" t="s">
        <v>1412</v>
      </c>
    </row>
    <row r="399" spans="1:6" x14ac:dyDescent="0.25">
      <c r="A399" t="s">
        <v>1264</v>
      </c>
      <c r="B399" t="s">
        <v>1192</v>
      </c>
      <c r="C399" t="s">
        <v>1186</v>
      </c>
      <c r="D399" t="s">
        <v>1195</v>
      </c>
      <c r="E399">
        <v>9.8999999999999999E-4</v>
      </c>
      <c r="F399" t="s">
        <v>1412</v>
      </c>
    </row>
    <row r="400" spans="1:6" x14ac:dyDescent="0.25">
      <c r="A400" t="s">
        <v>18</v>
      </c>
      <c r="B400" t="s">
        <v>1246</v>
      </c>
      <c r="C400" t="s">
        <v>1186</v>
      </c>
      <c r="D400" t="s">
        <v>1195</v>
      </c>
      <c r="E400">
        <v>3.0000000000000001E-5</v>
      </c>
      <c r="F400" t="s">
        <v>1412</v>
      </c>
    </row>
    <row r="401" spans="1:6" x14ac:dyDescent="0.25">
      <c r="A401" t="s">
        <v>18</v>
      </c>
      <c r="B401" t="s">
        <v>1241</v>
      </c>
      <c r="C401" t="s">
        <v>1186</v>
      </c>
      <c r="D401" t="s">
        <v>1195</v>
      </c>
      <c r="E401">
        <v>4.0000000000000002E-4</v>
      </c>
      <c r="F401" t="s">
        <v>1412</v>
      </c>
    </row>
    <row r="402" spans="1:6" x14ac:dyDescent="0.25">
      <c r="A402" t="s">
        <v>18</v>
      </c>
      <c r="B402" t="s">
        <v>1284</v>
      </c>
      <c r="C402" t="s">
        <v>1285</v>
      </c>
      <c r="D402" t="s">
        <v>1195</v>
      </c>
      <c r="E402">
        <v>0.18584999999999999</v>
      </c>
      <c r="F402" t="s">
        <v>1412</v>
      </c>
    </row>
    <row r="403" spans="1:6" x14ac:dyDescent="0.25">
      <c r="A403" t="s">
        <v>18</v>
      </c>
      <c r="B403" t="s">
        <v>1284</v>
      </c>
      <c r="C403" t="s">
        <v>1286</v>
      </c>
      <c r="D403" t="s">
        <v>1195</v>
      </c>
      <c r="E403">
        <v>0</v>
      </c>
      <c r="F403" t="s">
        <v>1412</v>
      </c>
    </row>
    <row r="404" spans="1:6" x14ac:dyDescent="0.25">
      <c r="A404" t="s">
        <v>18</v>
      </c>
      <c r="B404" t="s">
        <v>1284</v>
      </c>
      <c r="C404" t="s">
        <v>1186</v>
      </c>
      <c r="D404" t="s">
        <v>1195</v>
      </c>
      <c r="E404">
        <v>1.8584700000000001</v>
      </c>
      <c r="F404" t="s">
        <v>1412</v>
      </c>
    </row>
    <row r="405" spans="1:6" x14ac:dyDescent="0.25">
      <c r="A405" t="s">
        <v>18</v>
      </c>
      <c r="B405" t="s">
        <v>1217</v>
      </c>
      <c r="C405" t="s">
        <v>1186</v>
      </c>
      <c r="D405" t="s">
        <v>1195</v>
      </c>
      <c r="E405">
        <v>3.0000000000000001E-5</v>
      </c>
      <c r="F405" t="s">
        <v>1412</v>
      </c>
    </row>
    <row r="406" spans="1:6" x14ac:dyDescent="0.25">
      <c r="A406" t="s">
        <v>18</v>
      </c>
      <c r="B406" t="s">
        <v>1220</v>
      </c>
      <c r="C406" t="s">
        <v>1186</v>
      </c>
      <c r="D406" t="s">
        <v>1195</v>
      </c>
      <c r="E406">
        <v>3.0000000000000001E-5</v>
      </c>
      <c r="F406" t="s">
        <v>1412</v>
      </c>
    </row>
    <row r="407" spans="1:6" x14ac:dyDescent="0.25">
      <c r="A407" t="s">
        <v>18</v>
      </c>
      <c r="B407" t="s">
        <v>1247</v>
      </c>
      <c r="C407" t="s">
        <v>1186</v>
      </c>
      <c r="D407" t="s">
        <v>1195</v>
      </c>
      <c r="E407">
        <v>3.0000000000000001E-5</v>
      </c>
      <c r="F407" t="s">
        <v>1412</v>
      </c>
    </row>
    <row r="408" spans="1:6" x14ac:dyDescent="0.25">
      <c r="A408" t="s">
        <v>18</v>
      </c>
      <c r="B408" t="s">
        <v>1223</v>
      </c>
      <c r="C408" t="s">
        <v>1186</v>
      </c>
      <c r="D408" t="s">
        <v>1195</v>
      </c>
      <c r="E408">
        <v>3.0000000000000001E-5</v>
      </c>
      <c r="F408" t="s">
        <v>1412</v>
      </c>
    </row>
    <row r="409" spans="1:6" x14ac:dyDescent="0.25">
      <c r="A409" t="s">
        <v>18</v>
      </c>
      <c r="B409" t="s">
        <v>1248</v>
      </c>
      <c r="C409" t="s">
        <v>1186</v>
      </c>
      <c r="D409" t="s">
        <v>1195</v>
      </c>
      <c r="E409">
        <v>3.0000000000000001E-5</v>
      </c>
      <c r="F409" t="s">
        <v>1412</v>
      </c>
    </row>
    <row r="410" spans="1:6" x14ac:dyDescent="0.25">
      <c r="A410" t="s">
        <v>18</v>
      </c>
      <c r="B410" t="s">
        <v>1227</v>
      </c>
      <c r="C410" t="s">
        <v>1186</v>
      </c>
      <c r="D410" t="s">
        <v>1195</v>
      </c>
      <c r="E410">
        <v>0</v>
      </c>
      <c r="F410" t="s">
        <v>1412</v>
      </c>
    </row>
    <row r="411" spans="1:6" x14ac:dyDescent="0.25">
      <c r="A411" t="s">
        <v>18</v>
      </c>
      <c r="B411" t="s">
        <v>1265</v>
      </c>
      <c r="C411" t="s">
        <v>1186</v>
      </c>
      <c r="D411" t="s">
        <v>1195</v>
      </c>
      <c r="E411">
        <v>5.0699999999999999E-3</v>
      </c>
      <c r="F411" t="s">
        <v>1412</v>
      </c>
    </row>
    <row r="412" spans="1:6" x14ac:dyDescent="0.25">
      <c r="A412" t="s">
        <v>18</v>
      </c>
      <c r="B412" t="s">
        <v>1249</v>
      </c>
      <c r="C412" t="s">
        <v>1186</v>
      </c>
      <c r="D412" t="s">
        <v>1195</v>
      </c>
      <c r="E412">
        <v>3.0000000000000001E-5</v>
      </c>
      <c r="F412" t="s">
        <v>1412</v>
      </c>
    </row>
    <row r="413" spans="1:6" x14ac:dyDescent="0.25">
      <c r="A413" t="s">
        <v>18</v>
      </c>
      <c r="B413" t="s">
        <v>1250</v>
      </c>
      <c r="C413" t="s">
        <v>1186</v>
      </c>
      <c r="D413" t="s">
        <v>1195</v>
      </c>
      <c r="E413">
        <v>3.0000000000000001E-5</v>
      </c>
      <c r="F413" t="s">
        <v>1412</v>
      </c>
    </row>
    <row r="414" spans="1:6" x14ac:dyDescent="0.25">
      <c r="A414" t="s">
        <v>18</v>
      </c>
      <c r="B414" t="s">
        <v>1272</v>
      </c>
      <c r="C414" t="s">
        <v>1266</v>
      </c>
      <c r="D414" t="s">
        <v>1195</v>
      </c>
      <c r="E414">
        <v>4.6499999999999996E-3</v>
      </c>
      <c r="F414" t="s">
        <v>1412</v>
      </c>
    </row>
    <row r="415" spans="1:6" x14ac:dyDescent="0.25">
      <c r="A415" t="s">
        <v>18</v>
      </c>
      <c r="B415" t="s">
        <v>1272</v>
      </c>
      <c r="C415" t="s">
        <v>1267</v>
      </c>
      <c r="D415" t="s">
        <v>1195</v>
      </c>
      <c r="E415">
        <v>4.6499999999999996E-3</v>
      </c>
      <c r="F415" t="s">
        <v>1412</v>
      </c>
    </row>
    <row r="416" spans="1:6" x14ac:dyDescent="0.25">
      <c r="A416" t="s">
        <v>18</v>
      </c>
      <c r="B416" t="s">
        <v>1272</v>
      </c>
      <c r="C416" t="s">
        <v>1268</v>
      </c>
      <c r="D416" t="s">
        <v>1195</v>
      </c>
      <c r="E416">
        <v>2.6800000000000001E-3</v>
      </c>
      <c r="F416" t="s">
        <v>1412</v>
      </c>
    </row>
    <row r="417" spans="1:6" x14ac:dyDescent="0.25">
      <c r="A417" t="s">
        <v>18</v>
      </c>
      <c r="B417" t="s">
        <v>1272</v>
      </c>
      <c r="C417" t="s">
        <v>1269</v>
      </c>
      <c r="D417" t="s">
        <v>1195</v>
      </c>
      <c r="E417">
        <v>2.6800000000000001E-3</v>
      </c>
      <c r="F417" t="s">
        <v>1412</v>
      </c>
    </row>
    <row r="418" spans="1:6" x14ac:dyDescent="0.25">
      <c r="A418" t="s">
        <v>18</v>
      </c>
      <c r="B418" t="s">
        <v>1272</v>
      </c>
      <c r="C418" t="s">
        <v>1270</v>
      </c>
      <c r="D418" t="s">
        <v>1195</v>
      </c>
      <c r="E418">
        <v>2.5300000000000001E-3</v>
      </c>
      <c r="F418" t="s">
        <v>1412</v>
      </c>
    </row>
    <row r="419" spans="1:6" x14ac:dyDescent="0.25">
      <c r="A419" t="s">
        <v>18</v>
      </c>
      <c r="B419" t="s">
        <v>1272</v>
      </c>
      <c r="C419" t="s">
        <v>1271</v>
      </c>
      <c r="D419" t="s">
        <v>1195</v>
      </c>
      <c r="E419">
        <v>2.3800000000000002E-3</v>
      </c>
      <c r="F419" t="s">
        <v>1412</v>
      </c>
    </row>
    <row r="420" spans="1:6" x14ac:dyDescent="0.25">
      <c r="A420" t="s">
        <v>18</v>
      </c>
      <c r="B420" t="s">
        <v>1272</v>
      </c>
      <c r="C420" t="s">
        <v>1186</v>
      </c>
      <c r="D420" t="s">
        <v>1195</v>
      </c>
      <c r="E420">
        <v>5.0699999999999999E-3</v>
      </c>
      <c r="F420" t="s">
        <v>1412</v>
      </c>
    </row>
    <row r="421" spans="1:6" x14ac:dyDescent="0.25">
      <c r="A421" t="s">
        <v>18</v>
      </c>
      <c r="B421" t="s">
        <v>1287</v>
      </c>
      <c r="C421" t="s">
        <v>1186</v>
      </c>
      <c r="D421" t="s">
        <v>1195</v>
      </c>
      <c r="E421">
        <v>6.0000000000000002E-5</v>
      </c>
      <c r="F421" t="s">
        <v>1412</v>
      </c>
    </row>
    <row r="422" spans="1:6" x14ac:dyDescent="0.25">
      <c r="A422" t="s">
        <v>18</v>
      </c>
      <c r="B422" t="s">
        <v>1273</v>
      </c>
      <c r="C422" t="s">
        <v>1266</v>
      </c>
      <c r="D422" t="s">
        <v>1195</v>
      </c>
      <c r="E422">
        <v>4.6499999999999996E-3</v>
      </c>
      <c r="F422" t="s">
        <v>1412</v>
      </c>
    </row>
    <row r="423" spans="1:6" x14ac:dyDescent="0.25">
      <c r="A423" t="s">
        <v>18</v>
      </c>
      <c r="B423" t="s">
        <v>1273</v>
      </c>
      <c r="C423" t="s">
        <v>1267</v>
      </c>
      <c r="D423" t="s">
        <v>1195</v>
      </c>
      <c r="E423">
        <v>4.6499999999999996E-3</v>
      </c>
      <c r="F423" t="s">
        <v>1412</v>
      </c>
    </row>
    <row r="424" spans="1:6" x14ac:dyDescent="0.25">
      <c r="A424" t="s">
        <v>18</v>
      </c>
      <c r="B424" t="s">
        <v>1273</v>
      </c>
      <c r="C424" t="s">
        <v>1268</v>
      </c>
      <c r="D424" t="s">
        <v>1195</v>
      </c>
      <c r="E424">
        <v>2.6800000000000001E-3</v>
      </c>
      <c r="F424" t="s">
        <v>1412</v>
      </c>
    </row>
    <row r="425" spans="1:6" x14ac:dyDescent="0.25">
      <c r="A425" t="s">
        <v>18</v>
      </c>
      <c r="B425" t="s">
        <v>1273</v>
      </c>
      <c r="C425" t="s">
        <v>1269</v>
      </c>
      <c r="D425" t="s">
        <v>1195</v>
      </c>
      <c r="E425">
        <v>2.6800000000000001E-3</v>
      </c>
      <c r="F425" t="s">
        <v>1412</v>
      </c>
    </row>
    <row r="426" spans="1:6" x14ac:dyDescent="0.25">
      <c r="A426" t="s">
        <v>18</v>
      </c>
      <c r="B426" t="s">
        <v>1273</v>
      </c>
      <c r="C426" t="s">
        <v>1270</v>
      </c>
      <c r="D426" t="s">
        <v>1195</v>
      </c>
      <c r="E426">
        <v>2.5300000000000001E-3</v>
      </c>
      <c r="F426" t="s">
        <v>1412</v>
      </c>
    </row>
    <row r="427" spans="1:6" x14ac:dyDescent="0.25">
      <c r="A427" t="s">
        <v>18</v>
      </c>
      <c r="B427" t="s">
        <v>1273</v>
      </c>
      <c r="C427" t="s">
        <v>1271</v>
      </c>
      <c r="D427" t="s">
        <v>1195</v>
      </c>
      <c r="E427">
        <v>2.3800000000000002E-3</v>
      </c>
      <c r="F427" t="s">
        <v>1412</v>
      </c>
    </row>
    <row r="428" spans="1:6" x14ac:dyDescent="0.25">
      <c r="A428" t="s">
        <v>18</v>
      </c>
      <c r="B428" t="s">
        <v>1273</v>
      </c>
      <c r="C428" t="s">
        <v>1186</v>
      </c>
      <c r="D428" t="s">
        <v>1195</v>
      </c>
      <c r="E428">
        <v>5.0699999999999999E-3</v>
      </c>
      <c r="F428" t="s">
        <v>1412</v>
      </c>
    </row>
    <row r="429" spans="1:6" x14ac:dyDescent="0.25">
      <c r="A429" t="s">
        <v>18</v>
      </c>
      <c r="B429" t="s">
        <v>1288</v>
      </c>
      <c r="C429" t="s">
        <v>1266</v>
      </c>
      <c r="D429" t="s">
        <v>1195</v>
      </c>
      <c r="E429">
        <v>8.9300000000000004E-3</v>
      </c>
      <c r="F429" t="s">
        <v>1412</v>
      </c>
    </row>
    <row r="430" spans="1:6" x14ac:dyDescent="0.25">
      <c r="A430" t="s">
        <v>18</v>
      </c>
      <c r="B430" t="s">
        <v>1288</v>
      </c>
      <c r="C430" t="s">
        <v>1267</v>
      </c>
      <c r="D430" t="s">
        <v>1195</v>
      </c>
      <c r="E430">
        <v>8.9300000000000004E-3</v>
      </c>
      <c r="F430" t="s">
        <v>1412</v>
      </c>
    </row>
    <row r="431" spans="1:6" x14ac:dyDescent="0.25">
      <c r="A431" t="s">
        <v>18</v>
      </c>
      <c r="B431" t="s">
        <v>1288</v>
      </c>
      <c r="C431" t="s">
        <v>1268</v>
      </c>
      <c r="D431" t="s">
        <v>1195</v>
      </c>
      <c r="E431">
        <v>5.1399999999999996E-3</v>
      </c>
      <c r="F431" t="s">
        <v>1412</v>
      </c>
    </row>
    <row r="432" spans="1:6" x14ac:dyDescent="0.25">
      <c r="A432" t="s">
        <v>18</v>
      </c>
      <c r="B432" t="s">
        <v>1288</v>
      </c>
      <c r="C432" t="s">
        <v>1269</v>
      </c>
      <c r="D432" t="s">
        <v>1195</v>
      </c>
      <c r="E432">
        <v>5.1399999999999996E-3</v>
      </c>
      <c r="F432" t="s">
        <v>1412</v>
      </c>
    </row>
    <row r="433" spans="1:6" x14ac:dyDescent="0.25">
      <c r="A433" t="s">
        <v>18</v>
      </c>
      <c r="B433" t="s">
        <v>1288</v>
      </c>
      <c r="C433" t="s">
        <v>1270</v>
      </c>
      <c r="D433" t="s">
        <v>1195</v>
      </c>
      <c r="E433">
        <v>4.8599999999999997E-3</v>
      </c>
      <c r="F433" t="s">
        <v>1412</v>
      </c>
    </row>
    <row r="434" spans="1:6" x14ac:dyDescent="0.25">
      <c r="A434" t="s">
        <v>18</v>
      </c>
      <c r="B434" t="s">
        <v>1288</v>
      </c>
      <c r="C434" t="s">
        <v>1271</v>
      </c>
      <c r="D434" t="s">
        <v>1195</v>
      </c>
      <c r="E434">
        <v>4.5700000000000003E-3</v>
      </c>
      <c r="F434" t="s">
        <v>1412</v>
      </c>
    </row>
    <row r="435" spans="1:6" x14ac:dyDescent="0.25">
      <c r="A435" t="s">
        <v>18</v>
      </c>
      <c r="B435" t="s">
        <v>1288</v>
      </c>
      <c r="C435" t="s">
        <v>1186</v>
      </c>
      <c r="D435" t="s">
        <v>1195</v>
      </c>
      <c r="E435">
        <v>9.7400000000000004E-3</v>
      </c>
      <c r="F435" t="s">
        <v>1412</v>
      </c>
    </row>
    <row r="436" spans="1:6" x14ac:dyDescent="0.25">
      <c r="A436" t="s">
        <v>18</v>
      </c>
      <c r="B436" t="s">
        <v>1274</v>
      </c>
      <c r="C436" t="s">
        <v>1266</v>
      </c>
      <c r="D436" t="s">
        <v>1195</v>
      </c>
      <c r="E436">
        <v>4.6499999999999996E-3</v>
      </c>
      <c r="F436" t="s">
        <v>1412</v>
      </c>
    </row>
    <row r="437" spans="1:6" x14ac:dyDescent="0.25">
      <c r="A437" t="s">
        <v>18</v>
      </c>
      <c r="B437" t="s">
        <v>1274</v>
      </c>
      <c r="C437" t="s">
        <v>1267</v>
      </c>
      <c r="D437" t="s">
        <v>1195</v>
      </c>
      <c r="E437">
        <v>4.6499999999999996E-3</v>
      </c>
      <c r="F437" t="s">
        <v>1412</v>
      </c>
    </row>
    <row r="438" spans="1:6" x14ac:dyDescent="0.25">
      <c r="A438" t="s">
        <v>18</v>
      </c>
      <c r="B438" t="s">
        <v>1274</v>
      </c>
      <c r="C438" t="s">
        <v>1268</v>
      </c>
      <c r="D438" t="s">
        <v>1195</v>
      </c>
      <c r="E438">
        <v>2.6800000000000001E-3</v>
      </c>
      <c r="F438" t="s">
        <v>1412</v>
      </c>
    </row>
    <row r="439" spans="1:6" x14ac:dyDescent="0.25">
      <c r="A439" t="s">
        <v>18</v>
      </c>
      <c r="B439" t="s">
        <v>1274</v>
      </c>
      <c r="C439" t="s">
        <v>1269</v>
      </c>
      <c r="D439" t="s">
        <v>1195</v>
      </c>
      <c r="E439">
        <v>2.6800000000000001E-3</v>
      </c>
      <c r="F439" t="s">
        <v>1412</v>
      </c>
    </row>
    <row r="440" spans="1:6" x14ac:dyDescent="0.25">
      <c r="A440" t="s">
        <v>18</v>
      </c>
      <c r="B440" t="s">
        <v>1274</v>
      </c>
      <c r="C440" t="s">
        <v>1270</v>
      </c>
      <c r="D440" t="s">
        <v>1195</v>
      </c>
      <c r="E440">
        <v>2.5300000000000001E-3</v>
      </c>
      <c r="F440" t="s">
        <v>1412</v>
      </c>
    </row>
    <row r="441" spans="1:6" x14ac:dyDescent="0.25">
      <c r="A441" t="s">
        <v>18</v>
      </c>
      <c r="B441" t="s">
        <v>1274</v>
      </c>
      <c r="C441" t="s">
        <v>1271</v>
      </c>
      <c r="D441" t="s">
        <v>1195</v>
      </c>
      <c r="E441">
        <v>2.3800000000000002E-3</v>
      </c>
      <c r="F441" t="s">
        <v>1412</v>
      </c>
    </row>
    <row r="442" spans="1:6" x14ac:dyDescent="0.25">
      <c r="A442" t="s">
        <v>18</v>
      </c>
      <c r="B442" t="s">
        <v>1274</v>
      </c>
      <c r="C442" t="s">
        <v>1186</v>
      </c>
      <c r="D442" t="s">
        <v>1195</v>
      </c>
      <c r="E442">
        <v>5.0699999999999999E-3</v>
      </c>
      <c r="F442" t="s">
        <v>1412</v>
      </c>
    </row>
    <row r="443" spans="1:6" x14ac:dyDescent="0.25">
      <c r="A443" t="s">
        <v>18</v>
      </c>
      <c r="B443" t="s">
        <v>1289</v>
      </c>
      <c r="C443" t="s">
        <v>1278</v>
      </c>
      <c r="D443" t="s">
        <v>1195</v>
      </c>
      <c r="E443">
        <v>1.376E-2</v>
      </c>
      <c r="F443" t="s">
        <v>1412</v>
      </c>
    </row>
    <row r="444" spans="1:6" x14ac:dyDescent="0.25">
      <c r="A444" t="s">
        <v>18</v>
      </c>
      <c r="B444" t="s">
        <v>1289</v>
      </c>
      <c r="C444" t="s">
        <v>1279</v>
      </c>
      <c r="D444" t="s">
        <v>1195</v>
      </c>
      <c r="E444">
        <v>1.2699999999999999E-2</v>
      </c>
      <c r="F444" t="s">
        <v>1412</v>
      </c>
    </row>
    <row r="445" spans="1:6" x14ac:dyDescent="0.25">
      <c r="A445" t="s">
        <v>18</v>
      </c>
      <c r="B445" t="s">
        <v>1289</v>
      </c>
      <c r="C445" t="s">
        <v>1280</v>
      </c>
      <c r="D445" t="s">
        <v>1195</v>
      </c>
      <c r="E445">
        <v>8.4700000000000001E-3</v>
      </c>
      <c r="F445" t="s">
        <v>1412</v>
      </c>
    </row>
    <row r="446" spans="1:6" x14ac:dyDescent="0.25">
      <c r="A446" t="s">
        <v>18</v>
      </c>
      <c r="B446" t="s">
        <v>1289</v>
      </c>
      <c r="C446" t="s">
        <v>1186</v>
      </c>
      <c r="D446" t="s">
        <v>1195</v>
      </c>
      <c r="E446">
        <v>2.1170000000000001E-2</v>
      </c>
      <c r="F446" t="s">
        <v>1412</v>
      </c>
    </row>
    <row r="447" spans="1:6" x14ac:dyDescent="0.25">
      <c r="A447" t="s">
        <v>18</v>
      </c>
      <c r="B447" t="s">
        <v>1290</v>
      </c>
      <c r="C447" t="s">
        <v>1266</v>
      </c>
      <c r="D447" t="s">
        <v>1195</v>
      </c>
      <c r="E447">
        <v>4.6499999999999996E-3</v>
      </c>
      <c r="F447" t="s">
        <v>1412</v>
      </c>
    </row>
    <row r="448" spans="1:6" x14ac:dyDescent="0.25">
      <c r="A448" t="s">
        <v>18</v>
      </c>
      <c r="B448" t="s">
        <v>1290</v>
      </c>
      <c r="C448" t="s">
        <v>1267</v>
      </c>
      <c r="D448" t="s">
        <v>1195</v>
      </c>
      <c r="E448">
        <v>4.6499999999999996E-3</v>
      </c>
      <c r="F448" t="s">
        <v>1412</v>
      </c>
    </row>
    <row r="449" spans="1:6" x14ac:dyDescent="0.25">
      <c r="A449" t="s">
        <v>18</v>
      </c>
      <c r="B449" t="s">
        <v>1290</v>
      </c>
      <c r="C449" t="s">
        <v>1268</v>
      </c>
      <c r="D449" t="s">
        <v>1195</v>
      </c>
      <c r="E449">
        <v>2.6800000000000001E-3</v>
      </c>
      <c r="F449" t="s">
        <v>1412</v>
      </c>
    </row>
    <row r="450" spans="1:6" x14ac:dyDescent="0.25">
      <c r="A450" t="s">
        <v>18</v>
      </c>
      <c r="B450" t="s">
        <v>1290</v>
      </c>
      <c r="C450" t="s">
        <v>1269</v>
      </c>
      <c r="D450" t="s">
        <v>1195</v>
      </c>
      <c r="E450">
        <v>2.6800000000000001E-3</v>
      </c>
      <c r="F450" t="s">
        <v>1412</v>
      </c>
    </row>
    <row r="451" spans="1:6" x14ac:dyDescent="0.25">
      <c r="A451" t="s">
        <v>18</v>
      </c>
      <c r="B451" t="s">
        <v>1290</v>
      </c>
      <c r="C451" t="s">
        <v>1270</v>
      </c>
      <c r="D451" t="s">
        <v>1195</v>
      </c>
      <c r="E451">
        <v>2.5300000000000001E-3</v>
      </c>
      <c r="F451" t="s">
        <v>1412</v>
      </c>
    </row>
    <row r="452" spans="1:6" x14ac:dyDescent="0.25">
      <c r="A452" t="s">
        <v>18</v>
      </c>
      <c r="B452" t="s">
        <v>1290</v>
      </c>
      <c r="C452" t="s">
        <v>1271</v>
      </c>
      <c r="D452" t="s">
        <v>1195</v>
      </c>
      <c r="E452">
        <v>2.3800000000000002E-3</v>
      </c>
      <c r="F452" t="s">
        <v>1412</v>
      </c>
    </row>
    <row r="453" spans="1:6" x14ac:dyDescent="0.25">
      <c r="A453" t="s">
        <v>18</v>
      </c>
      <c r="B453" t="s">
        <v>1290</v>
      </c>
      <c r="C453" t="s">
        <v>1186</v>
      </c>
      <c r="D453" t="s">
        <v>1195</v>
      </c>
      <c r="E453">
        <v>5.0699999999999999E-3</v>
      </c>
      <c r="F453" t="s">
        <v>1412</v>
      </c>
    </row>
    <row r="454" spans="1:6" x14ac:dyDescent="0.25">
      <c r="A454" t="s">
        <v>18</v>
      </c>
      <c r="B454" t="s">
        <v>1185</v>
      </c>
      <c r="C454" t="s">
        <v>1275</v>
      </c>
      <c r="D454" t="s">
        <v>1195</v>
      </c>
      <c r="E454">
        <v>3.64E-3</v>
      </c>
      <c r="F454" t="s">
        <v>1412</v>
      </c>
    </row>
    <row r="455" spans="1:6" x14ac:dyDescent="0.25">
      <c r="A455" t="s">
        <v>18</v>
      </c>
      <c r="B455" t="s">
        <v>1185</v>
      </c>
      <c r="C455" t="s">
        <v>1276</v>
      </c>
      <c r="D455" t="s">
        <v>1195</v>
      </c>
      <c r="E455">
        <v>2.0999999999999999E-3</v>
      </c>
      <c r="F455" t="s">
        <v>1412</v>
      </c>
    </row>
    <row r="456" spans="1:6" x14ac:dyDescent="0.25">
      <c r="A456" t="s">
        <v>18</v>
      </c>
      <c r="B456" t="s">
        <v>1185</v>
      </c>
      <c r="C456" t="s">
        <v>1277</v>
      </c>
      <c r="D456" t="s">
        <v>1195</v>
      </c>
      <c r="E456">
        <v>1.98E-3</v>
      </c>
      <c r="F456" t="s">
        <v>1412</v>
      </c>
    </row>
    <row r="457" spans="1:6" x14ac:dyDescent="0.25">
      <c r="A457" t="s">
        <v>18</v>
      </c>
      <c r="B457" t="s">
        <v>1185</v>
      </c>
      <c r="C457" t="s">
        <v>1186</v>
      </c>
      <c r="D457" t="s">
        <v>1195</v>
      </c>
      <c r="E457">
        <v>3.98E-3</v>
      </c>
      <c r="F457" t="s">
        <v>1412</v>
      </c>
    </row>
    <row r="458" spans="1:6" x14ac:dyDescent="0.25">
      <c r="A458" t="s">
        <v>18</v>
      </c>
      <c r="B458" t="s">
        <v>1188</v>
      </c>
      <c r="C458" t="s">
        <v>1275</v>
      </c>
      <c r="D458" t="s">
        <v>1195</v>
      </c>
      <c r="E458">
        <v>3.64E-3</v>
      </c>
      <c r="F458" t="s">
        <v>1412</v>
      </c>
    </row>
    <row r="459" spans="1:6" x14ac:dyDescent="0.25">
      <c r="A459" t="s">
        <v>18</v>
      </c>
      <c r="B459" t="s">
        <v>1188</v>
      </c>
      <c r="C459" t="s">
        <v>1276</v>
      </c>
      <c r="D459" t="s">
        <v>1195</v>
      </c>
      <c r="E459">
        <v>2.0999999999999999E-3</v>
      </c>
      <c r="F459" t="s">
        <v>1412</v>
      </c>
    </row>
    <row r="460" spans="1:6" x14ac:dyDescent="0.25">
      <c r="A460" t="s">
        <v>18</v>
      </c>
      <c r="B460" t="s">
        <v>1188</v>
      </c>
      <c r="C460" t="s">
        <v>1277</v>
      </c>
      <c r="D460" t="s">
        <v>1195</v>
      </c>
      <c r="E460">
        <v>1.98E-3</v>
      </c>
      <c r="F460" t="s">
        <v>1412</v>
      </c>
    </row>
    <row r="461" spans="1:6" x14ac:dyDescent="0.25">
      <c r="A461" t="s">
        <v>18</v>
      </c>
      <c r="B461" t="s">
        <v>1188</v>
      </c>
      <c r="C461" t="s">
        <v>1186</v>
      </c>
      <c r="D461" t="s">
        <v>1195</v>
      </c>
      <c r="E461">
        <v>3.98E-3</v>
      </c>
      <c r="F461" t="s">
        <v>1412</v>
      </c>
    </row>
    <row r="462" spans="1:6" x14ac:dyDescent="0.25">
      <c r="A462" t="s">
        <v>18</v>
      </c>
      <c r="B462" t="s">
        <v>1189</v>
      </c>
      <c r="C462" t="s">
        <v>1278</v>
      </c>
      <c r="D462" t="s">
        <v>1195</v>
      </c>
      <c r="E462">
        <v>3.2500000000000001E-2</v>
      </c>
      <c r="F462" t="s">
        <v>1412</v>
      </c>
    </row>
    <row r="463" spans="1:6" x14ac:dyDescent="0.25">
      <c r="A463" t="s">
        <v>18</v>
      </c>
      <c r="B463" t="s">
        <v>1189</v>
      </c>
      <c r="C463" t="s">
        <v>1279</v>
      </c>
      <c r="D463" t="s">
        <v>1195</v>
      </c>
      <c r="E463">
        <v>0.03</v>
      </c>
      <c r="F463" t="s">
        <v>1412</v>
      </c>
    </row>
    <row r="464" spans="1:6" x14ac:dyDescent="0.25">
      <c r="A464" t="s">
        <v>18</v>
      </c>
      <c r="B464" t="s">
        <v>1189</v>
      </c>
      <c r="C464" t="s">
        <v>1280</v>
      </c>
      <c r="D464" t="s">
        <v>1195</v>
      </c>
      <c r="E464">
        <v>0.02</v>
      </c>
      <c r="F464" t="s">
        <v>1412</v>
      </c>
    </row>
    <row r="465" spans="1:6" x14ac:dyDescent="0.25">
      <c r="A465" t="s">
        <v>18</v>
      </c>
      <c r="B465" t="s">
        <v>1189</v>
      </c>
      <c r="C465" t="s">
        <v>1186</v>
      </c>
      <c r="D465" t="s">
        <v>1195</v>
      </c>
      <c r="E465">
        <v>0.05</v>
      </c>
      <c r="F465" t="s">
        <v>1412</v>
      </c>
    </row>
    <row r="466" spans="1:6" x14ac:dyDescent="0.25">
      <c r="A466" t="s">
        <v>18</v>
      </c>
      <c r="B466" t="s">
        <v>1190</v>
      </c>
      <c r="C466" t="s">
        <v>1266</v>
      </c>
      <c r="D466" t="s">
        <v>1195</v>
      </c>
      <c r="E466">
        <v>5.4999999999999997E-3</v>
      </c>
      <c r="F466" t="s">
        <v>1412</v>
      </c>
    </row>
    <row r="467" spans="1:6" x14ac:dyDescent="0.25">
      <c r="A467" t="s">
        <v>18</v>
      </c>
      <c r="B467" t="s">
        <v>1190</v>
      </c>
      <c r="C467" t="s">
        <v>1267</v>
      </c>
      <c r="D467" t="s">
        <v>1195</v>
      </c>
      <c r="E467">
        <v>5.4999999999999997E-3</v>
      </c>
      <c r="F467" t="s">
        <v>1412</v>
      </c>
    </row>
    <row r="468" spans="1:6" x14ac:dyDescent="0.25">
      <c r="A468" t="s">
        <v>18</v>
      </c>
      <c r="B468" t="s">
        <v>1190</v>
      </c>
      <c r="C468" t="s">
        <v>1268</v>
      </c>
      <c r="D468" t="s">
        <v>1195</v>
      </c>
      <c r="E468">
        <v>3.1700000000000001E-3</v>
      </c>
      <c r="F468" t="s">
        <v>1412</v>
      </c>
    </row>
    <row r="469" spans="1:6" x14ac:dyDescent="0.25">
      <c r="A469" t="s">
        <v>18</v>
      </c>
      <c r="B469" t="s">
        <v>1190</v>
      </c>
      <c r="C469" t="s">
        <v>1269</v>
      </c>
      <c r="D469" t="s">
        <v>1195</v>
      </c>
      <c r="E469">
        <v>3.1700000000000001E-3</v>
      </c>
      <c r="F469" t="s">
        <v>1412</v>
      </c>
    </row>
    <row r="470" spans="1:6" x14ac:dyDescent="0.25">
      <c r="A470" t="s">
        <v>18</v>
      </c>
      <c r="B470" t="s">
        <v>1190</v>
      </c>
      <c r="C470" t="s">
        <v>1270</v>
      </c>
      <c r="D470" t="s">
        <v>1195</v>
      </c>
      <c r="E470">
        <v>2.99E-3</v>
      </c>
      <c r="F470" t="s">
        <v>1412</v>
      </c>
    </row>
    <row r="471" spans="1:6" x14ac:dyDescent="0.25">
      <c r="A471" t="s">
        <v>18</v>
      </c>
      <c r="B471" t="s">
        <v>1190</v>
      </c>
      <c r="C471" t="s">
        <v>1271</v>
      </c>
      <c r="D471" t="s">
        <v>1195</v>
      </c>
      <c r="E471">
        <v>2.82E-3</v>
      </c>
      <c r="F471" t="s">
        <v>1412</v>
      </c>
    </row>
    <row r="472" spans="1:6" x14ac:dyDescent="0.25">
      <c r="A472" t="s">
        <v>18</v>
      </c>
      <c r="B472" t="s">
        <v>1190</v>
      </c>
      <c r="C472" t="s">
        <v>1186</v>
      </c>
      <c r="D472" t="s">
        <v>1195</v>
      </c>
      <c r="E472">
        <v>6.0000000000000001E-3</v>
      </c>
      <c r="F472" t="s">
        <v>1412</v>
      </c>
    </row>
    <row r="473" spans="1:6" x14ac:dyDescent="0.25">
      <c r="A473" t="s">
        <v>18</v>
      </c>
      <c r="B473" t="s">
        <v>1191</v>
      </c>
      <c r="C473" t="s">
        <v>1266</v>
      </c>
      <c r="D473" t="s">
        <v>1195</v>
      </c>
      <c r="E473">
        <v>5.4999999999999997E-3</v>
      </c>
      <c r="F473" t="s">
        <v>1412</v>
      </c>
    </row>
    <row r="474" spans="1:6" x14ac:dyDescent="0.25">
      <c r="A474" t="s">
        <v>18</v>
      </c>
      <c r="B474" t="s">
        <v>1191</v>
      </c>
      <c r="C474" t="s">
        <v>1267</v>
      </c>
      <c r="D474" t="s">
        <v>1195</v>
      </c>
      <c r="E474">
        <v>5.4999999999999997E-3</v>
      </c>
      <c r="F474" t="s">
        <v>1412</v>
      </c>
    </row>
    <row r="475" spans="1:6" x14ac:dyDescent="0.25">
      <c r="A475" t="s">
        <v>18</v>
      </c>
      <c r="B475" t="s">
        <v>1191</v>
      </c>
      <c r="C475" t="s">
        <v>1268</v>
      </c>
      <c r="D475" t="s">
        <v>1195</v>
      </c>
      <c r="E475">
        <v>3.1700000000000001E-3</v>
      </c>
      <c r="F475" t="s">
        <v>1412</v>
      </c>
    </row>
    <row r="476" spans="1:6" x14ac:dyDescent="0.25">
      <c r="A476" t="s">
        <v>18</v>
      </c>
      <c r="B476" t="s">
        <v>1191</v>
      </c>
      <c r="C476" t="s">
        <v>1269</v>
      </c>
      <c r="D476" t="s">
        <v>1195</v>
      </c>
      <c r="E476">
        <v>3.1700000000000001E-3</v>
      </c>
      <c r="F476" t="s">
        <v>1412</v>
      </c>
    </row>
    <row r="477" spans="1:6" x14ac:dyDescent="0.25">
      <c r="A477" t="s">
        <v>18</v>
      </c>
      <c r="B477" t="s">
        <v>1191</v>
      </c>
      <c r="C477" t="s">
        <v>1270</v>
      </c>
      <c r="D477" t="s">
        <v>1195</v>
      </c>
      <c r="E477">
        <v>2.99E-3</v>
      </c>
      <c r="F477" t="s">
        <v>1412</v>
      </c>
    </row>
    <row r="478" spans="1:6" x14ac:dyDescent="0.25">
      <c r="A478" t="s">
        <v>18</v>
      </c>
      <c r="B478" t="s">
        <v>1191</v>
      </c>
      <c r="C478" t="s">
        <v>1271</v>
      </c>
      <c r="D478" t="s">
        <v>1195</v>
      </c>
      <c r="E478">
        <v>2.82E-3</v>
      </c>
      <c r="F478" t="s">
        <v>1412</v>
      </c>
    </row>
    <row r="479" spans="1:6" x14ac:dyDescent="0.25">
      <c r="A479" t="s">
        <v>18</v>
      </c>
      <c r="B479" t="s">
        <v>1191</v>
      </c>
      <c r="C479" t="s">
        <v>1186</v>
      </c>
      <c r="D479" t="s">
        <v>1195</v>
      </c>
      <c r="E479">
        <v>6.0000000000000001E-3</v>
      </c>
      <c r="F479" t="s">
        <v>1412</v>
      </c>
    </row>
    <row r="480" spans="1:6" x14ac:dyDescent="0.25">
      <c r="A480" t="s">
        <v>18</v>
      </c>
      <c r="B480" t="s">
        <v>1192</v>
      </c>
      <c r="C480" t="s">
        <v>1281</v>
      </c>
      <c r="D480" t="s">
        <v>1195</v>
      </c>
      <c r="E480">
        <v>8.9999999999999998E-4</v>
      </c>
      <c r="F480" t="s">
        <v>1412</v>
      </c>
    </row>
    <row r="481" spans="1:6" x14ac:dyDescent="0.25">
      <c r="A481" t="s">
        <v>18</v>
      </c>
      <c r="B481" t="s">
        <v>1192</v>
      </c>
      <c r="C481" t="s">
        <v>1282</v>
      </c>
      <c r="D481" t="s">
        <v>1195</v>
      </c>
      <c r="E481">
        <v>5.1999999999999995E-4</v>
      </c>
      <c r="F481" t="s">
        <v>1412</v>
      </c>
    </row>
    <row r="482" spans="1:6" x14ac:dyDescent="0.25">
      <c r="A482" t="s">
        <v>18</v>
      </c>
      <c r="B482" t="s">
        <v>1192</v>
      </c>
      <c r="C482" t="s">
        <v>1283</v>
      </c>
      <c r="D482" t="s">
        <v>1195</v>
      </c>
      <c r="E482">
        <v>4.8999999999999998E-4</v>
      </c>
      <c r="F482" t="s">
        <v>1412</v>
      </c>
    </row>
    <row r="483" spans="1:6" x14ac:dyDescent="0.25">
      <c r="A483" t="s">
        <v>18</v>
      </c>
      <c r="B483" t="s">
        <v>1192</v>
      </c>
      <c r="C483" t="s">
        <v>1186</v>
      </c>
      <c r="D483" t="s">
        <v>1195</v>
      </c>
      <c r="E483">
        <v>9.7999999999999997E-4</v>
      </c>
      <c r="F483" t="s">
        <v>1412</v>
      </c>
    </row>
    <row r="484" spans="1:6" x14ac:dyDescent="0.25">
      <c r="A484" t="s">
        <v>30</v>
      </c>
      <c r="B484" t="s">
        <v>1246</v>
      </c>
      <c r="C484" t="s">
        <v>1186</v>
      </c>
      <c r="D484" t="s">
        <v>1195</v>
      </c>
      <c r="E484">
        <v>0</v>
      </c>
      <c r="F484" t="s">
        <v>1412</v>
      </c>
    </row>
    <row r="485" spans="1:6" x14ac:dyDescent="0.25">
      <c r="A485" t="s">
        <v>30</v>
      </c>
      <c r="B485" t="s">
        <v>1227</v>
      </c>
      <c r="C485" t="s">
        <v>1186</v>
      </c>
      <c r="D485" t="s">
        <v>1195</v>
      </c>
      <c r="E485">
        <v>0</v>
      </c>
      <c r="F485" t="s">
        <v>1412</v>
      </c>
    </row>
    <row r="486" spans="1:6" x14ac:dyDescent="0.25">
      <c r="A486" t="s">
        <v>30</v>
      </c>
      <c r="B486" t="s">
        <v>1272</v>
      </c>
      <c r="C486" t="s">
        <v>1186</v>
      </c>
      <c r="D486" t="s">
        <v>1195</v>
      </c>
      <c r="E486">
        <v>0</v>
      </c>
      <c r="F486" t="s">
        <v>1412</v>
      </c>
    </row>
    <row r="487" spans="1:6" x14ac:dyDescent="0.25">
      <c r="A487" t="s">
        <v>30</v>
      </c>
      <c r="B487" t="s">
        <v>1273</v>
      </c>
      <c r="C487" t="s">
        <v>1186</v>
      </c>
      <c r="D487" t="s">
        <v>1195</v>
      </c>
      <c r="E487">
        <v>0</v>
      </c>
      <c r="F487" t="s">
        <v>1412</v>
      </c>
    </row>
    <row r="488" spans="1:6" x14ac:dyDescent="0.25">
      <c r="A488" t="s">
        <v>30</v>
      </c>
      <c r="B488" t="s">
        <v>1288</v>
      </c>
      <c r="C488" t="s">
        <v>1186</v>
      </c>
      <c r="D488" t="s">
        <v>1195</v>
      </c>
      <c r="E488">
        <v>0</v>
      </c>
      <c r="F488" t="s">
        <v>1412</v>
      </c>
    </row>
    <row r="489" spans="1:6" x14ac:dyDescent="0.25">
      <c r="A489" t="s">
        <v>30</v>
      </c>
      <c r="B489" t="s">
        <v>1274</v>
      </c>
      <c r="C489" t="s">
        <v>1186</v>
      </c>
      <c r="D489" t="s">
        <v>1195</v>
      </c>
      <c r="E489">
        <v>0</v>
      </c>
      <c r="F489" t="s">
        <v>1412</v>
      </c>
    </row>
    <row r="490" spans="1:6" x14ac:dyDescent="0.25">
      <c r="A490" t="s">
        <v>30</v>
      </c>
      <c r="B490" t="s">
        <v>1290</v>
      </c>
      <c r="C490" t="s">
        <v>1186</v>
      </c>
      <c r="D490" t="s">
        <v>1195</v>
      </c>
      <c r="E490">
        <v>0</v>
      </c>
      <c r="F490" t="s">
        <v>1412</v>
      </c>
    </row>
    <row r="491" spans="1:6" x14ac:dyDescent="0.25">
      <c r="A491" t="s">
        <v>1291</v>
      </c>
      <c r="B491" t="s">
        <v>1206</v>
      </c>
      <c r="C491" t="s">
        <v>1131</v>
      </c>
      <c r="D491" t="s">
        <v>1195</v>
      </c>
      <c r="E491">
        <v>2.6900000000000001E-3</v>
      </c>
      <c r="F491" t="s">
        <v>1412</v>
      </c>
    </row>
    <row r="492" spans="1:6" x14ac:dyDescent="0.25">
      <c r="A492" t="s">
        <v>1291</v>
      </c>
      <c r="B492" t="s">
        <v>1206</v>
      </c>
      <c r="C492" t="s">
        <v>1207</v>
      </c>
      <c r="D492" t="s">
        <v>1195</v>
      </c>
      <c r="E492">
        <v>2.7E-4</v>
      </c>
      <c r="F492" t="s">
        <v>1412</v>
      </c>
    </row>
    <row r="493" spans="1:6" x14ac:dyDescent="0.25">
      <c r="A493" t="s">
        <v>1291</v>
      </c>
      <c r="B493" t="s">
        <v>1206</v>
      </c>
      <c r="C493" t="s">
        <v>1208</v>
      </c>
      <c r="D493" t="s">
        <v>1195</v>
      </c>
      <c r="E493">
        <v>1.8000000000000001E-4</v>
      </c>
      <c r="F493" t="s">
        <v>1412</v>
      </c>
    </row>
    <row r="494" spans="1:6" x14ac:dyDescent="0.25">
      <c r="A494" t="s">
        <v>1291</v>
      </c>
      <c r="B494" t="s">
        <v>1206</v>
      </c>
      <c r="C494" t="s">
        <v>1196</v>
      </c>
      <c r="D494" t="s">
        <v>1195</v>
      </c>
      <c r="E494">
        <v>0</v>
      </c>
      <c r="F494" t="s">
        <v>1412</v>
      </c>
    </row>
    <row r="495" spans="1:6" x14ac:dyDescent="0.25">
      <c r="A495" t="s">
        <v>1291</v>
      </c>
      <c r="B495" t="s">
        <v>1206</v>
      </c>
      <c r="C495" t="s">
        <v>1186</v>
      </c>
      <c r="D495" t="s">
        <v>1195</v>
      </c>
      <c r="E495">
        <v>3.0200000000000001E-3</v>
      </c>
      <c r="F495" t="s">
        <v>1412</v>
      </c>
    </row>
    <row r="496" spans="1:6" x14ac:dyDescent="0.25">
      <c r="A496" t="s">
        <v>1291</v>
      </c>
      <c r="B496" t="s">
        <v>1209</v>
      </c>
      <c r="C496" t="s">
        <v>1207</v>
      </c>
      <c r="D496" t="s">
        <v>1195</v>
      </c>
      <c r="E496">
        <v>1.7000000000000001E-4</v>
      </c>
      <c r="F496" t="s">
        <v>1412</v>
      </c>
    </row>
    <row r="497" spans="1:6" x14ac:dyDescent="0.25">
      <c r="A497" t="s">
        <v>1291</v>
      </c>
      <c r="B497" t="s">
        <v>1209</v>
      </c>
      <c r="C497" t="s">
        <v>1208</v>
      </c>
      <c r="D497" t="s">
        <v>1195</v>
      </c>
      <c r="E497">
        <v>1.1E-4</v>
      </c>
      <c r="F497" t="s">
        <v>1412</v>
      </c>
    </row>
    <row r="498" spans="1:6" x14ac:dyDescent="0.25">
      <c r="A498" t="s">
        <v>1291</v>
      </c>
      <c r="B498" t="s">
        <v>1209</v>
      </c>
      <c r="C498" t="s">
        <v>1196</v>
      </c>
      <c r="D498" t="s">
        <v>1195</v>
      </c>
      <c r="E498">
        <v>0</v>
      </c>
      <c r="F498" t="s">
        <v>1412</v>
      </c>
    </row>
    <row r="499" spans="1:6" x14ac:dyDescent="0.25">
      <c r="A499" t="s">
        <v>1291</v>
      </c>
      <c r="B499" t="s">
        <v>1209</v>
      </c>
      <c r="C499" t="s">
        <v>1186</v>
      </c>
      <c r="D499" t="s">
        <v>1195</v>
      </c>
      <c r="E499">
        <v>1.89E-3</v>
      </c>
      <c r="F499" t="s">
        <v>1412</v>
      </c>
    </row>
    <row r="500" spans="1:6" x14ac:dyDescent="0.25">
      <c r="A500" t="s">
        <v>1291</v>
      </c>
      <c r="B500" t="s">
        <v>1210</v>
      </c>
      <c r="C500" t="s">
        <v>1207</v>
      </c>
      <c r="D500" t="s">
        <v>1195</v>
      </c>
      <c r="E500">
        <v>9.0000000000000006E-5</v>
      </c>
      <c r="F500" t="s">
        <v>1412</v>
      </c>
    </row>
    <row r="501" spans="1:6" x14ac:dyDescent="0.25">
      <c r="A501" t="s">
        <v>1291</v>
      </c>
      <c r="B501" t="s">
        <v>1210</v>
      </c>
      <c r="C501" t="s">
        <v>1208</v>
      </c>
      <c r="D501" t="s">
        <v>1195</v>
      </c>
      <c r="E501">
        <v>6.0000000000000002E-5</v>
      </c>
      <c r="F501" t="s">
        <v>1412</v>
      </c>
    </row>
    <row r="502" spans="1:6" x14ac:dyDescent="0.25">
      <c r="A502" t="s">
        <v>1291</v>
      </c>
      <c r="B502" t="s">
        <v>1210</v>
      </c>
      <c r="C502" t="s">
        <v>1196</v>
      </c>
      <c r="D502" t="s">
        <v>1195</v>
      </c>
      <c r="E502">
        <v>0</v>
      </c>
      <c r="F502" t="s">
        <v>1412</v>
      </c>
    </row>
    <row r="503" spans="1:6" x14ac:dyDescent="0.25">
      <c r="A503" t="s">
        <v>1291</v>
      </c>
      <c r="B503" t="s">
        <v>1210</v>
      </c>
      <c r="C503" t="s">
        <v>1186</v>
      </c>
      <c r="D503" t="s">
        <v>1195</v>
      </c>
      <c r="E503">
        <v>1.0200000000000001E-3</v>
      </c>
      <c r="F503" t="s">
        <v>1412</v>
      </c>
    </row>
    <row r="504" spans="1:6" x14ac:dyDescent="0.25">
      <c r="A504" t="s">
        <v>1291</v>
      </c>
      <c r="B504" t="s">
        <v>1194</v>
      </c>
      <c r="C504" t="s">
        <v>1131</v>
      </c>
      <c r="D504" t="s">
        <v>1195</v>
      </c>
      <c r="E504">
        <v>3.5599999999999998E-3</v>
      </c>
      <c r="F504" t="s">
        <v>1412</v>
      </c>
    </row>
    <row r="505" spans="1:6" x14ac:dyDescent="0.25">
      <c r="A505" t="s">
        <v>1291</v>
      </c>
      <c r="B505" t="s">
        <v>1194</v>
      </c>
      <c r="C505" t="s">
        <v>1196</v>
      </c>
      <c r="D505" t="s">
        <v>1195</v>
      </c>
      <c r="E505">
        <v>0</v>
      </c>
      <c r="F505" t="s">
        <v>1412</v>
      </c>
    </row>
    <row r="506" spans="1:6" x14ac:dyDescent="0.25">
      <c r="A506" t="s">
        <v>1291</v>
      </c>
      <c r="B506" t="s">
        <v>1194</v>
      </c>
      <c r="C506" t="s">
        <v>1186</v>
      </c>
      <c r="D506" t="s">
        <v>1195</v>
      </c>
      <c r="E506">
        <v>4.0000000000000001E-3</v>
      </c>
      <c r="F506" t="s">
        <v>1412</v>
      </c>
    </row>
    <row r="507" spans="1:6" x14ac:dyDescent="0.25">
      <c r="A507" t="s">
        <v>1291</v>
      </c>
      <c r="B507" t="s">
        <v>1211</v>
      </c>
      <c r="C507" t="s">
        <v>1131</v>
      </c>
      <c r="D507" t="s">
        <v>1195</v>
      </c>
      <c r="E507">
        <v>3.5599999999999998E-3</v>
      </c>
      <c r="F507" t="s">
        <v>1412</v>
      </c>
    </row>
    <row r="508" spans="1:6" x14ac:dyDescent="0.25">
      <c r="A508" t="s">
        <v>1291</v>
      </c>
      <c r="B508" t="s">
        <v>1211</v>
      </c>
      <c r="C508" t="s">
        <v>1186</v>
      </c>
      <c r="D508" t="s">
        <v>1195</v>
      </c>
      <c r="E508">
        <v>4.0000000000000001E-3</v>
      </c>
      <c r="F508" t="s">
        <v>1412</v>
      </c>
    </row>
    <row r="509" spans="1:6" x14ac:dyDescent="0.25">
      <c r="A509" t="s">
        <v>1291</v>
      </c>
      <c r="B509" t="s">
        <v>1198</v>
      </c>
      <c r="C509" t="s">
        <v>1186</v>
      </c>
      <c r="D509" t="s">
        <v>1195</v>
      </c>
      <c r="E509">
        <v>6.4500000000000002E-2</v>
      </c>
      <c r="F509" t="s">
        <v>1412</v>
      </c>
    </row>
    <row r="510" spans="1:6" x14ac:dyDescent="0.25">
      <c r="A510" t="s">
        <v>1291</v>
      </c>
      <c r="B510" t="s">
        <v>1212</v>
      </c>
      <c r="C510" t="s">
        <v>1186</v>
      </c>
      <c r="D510" t="s">
        <v>1195</v>
      </c>
      <c r="E510">
        <v>7.1999999999999995E-2</v>
      </c>
      <c r="F510" t="s">
        <v>1412</v>
      </c>
    </row>
    <row r="511" spans="1:6" x14ac:dyDescent="0.25">
      <c r="A511" t="s">
        <v>1291</v>
      </c>
      <c r="B511" t="s">
        <v>1212</v>
      </c>
      <c r="C511" t="s">
        <v>1213</v>
      </c>
      <c r="D511" t="s">
        <v>1195</v>
      </c>
      <c r="E511">
        <v>5.7599999999999998E-2</v>
      </c>
      <c r="F511" t="s">
        <v>1412</v>
      </c>
    </row>
    <row r="512" spans="1:6" x14ac:dyDescent="0.25">
      <c r="A512" t="s">
        <v>1291</v>
      </c>
      <c r="B512" t="s">
        <v>1200</v>
      </c>
      <c r="C512" t="s">
        <v>1186</v>
      </c>
      <c r="D512" t="s">
        <v>1195</v>
      </c>
      <c r="E512">
        <v>0.13500000000000001</v>
      </c>
      <c r="F512" t="s">
        <v>1412</v>
      </c>
    </row>
    <row r="513" spans="1:6" x14ac:dyDescent="0.25">
      <c r="A513" t="s">
        <v>1291</v>
      </c>
      <c r="B513" t="s">
        <v>1200</v>
      </c>
      <c r="C513" t="s">
        <v>1214</v>
      </c>
      <c r="D513" t="s">
        <v>1195</v>
      </c>
      <c r="E513">
        <v>2.16E-3</v>
      </c>
      <c r="F513" t="s">
        <v>1412</v>
      </c>
    </row>
    <row r="514" spans="1:6" x14ac:dyDescent="0.25">
      <c r="A514" t="s">
        <v>1291</v>
      </c>
      <c r="B514" t="s">
        <v>1200</v>
      </c>
      <c r="C514" t="s">
        <v>1215</v>
      </c>
      <c r="D514" t="s">
        <v>1195</v>
      </c>
      <c r="E514">
        <v>0.1323</v>
      </c>
      <c r="F514" t="s">
        <v>1412</v>
      </c>
    </row>
    <row r="515" spans="1:6" x14ac:dyDescent="0.25">
      <c r="A515" t="s">
        <v>1291</v>
      </c>
      <c r="B515" t="s">
        <v>1200</v>
      </c>
      <c r="C515" t="s">
        <v>1216</v>
      </c>
      <c r="D515" t="s">
        <v>1195</v>
      </c>
      <c r="E515">
        <v>0.108</v>
      </c>
      <c r="F515" t="s">
        <v>1412</v>
      </c>
    </row>
    <row r="516" spans="1:6" x14ac:dyDescent="0.25">
      <c r="A516" t="s">
        <v>1291</v>
      </c>
      <c r="B516" t="s">
        <v>1204</v>
      </c>
      <c r="C516" t="s">
        <v>1186</v>
      </c>
      <c r="D516" t="s">
        <v>1195</v>
      </c>
      <c r="E516">
        <v>0.22</v>
      </c>
      <c r="F516" t="s">
        <v>1412</v>
      </c>
    </row>
    <row r="517" spans="1:6" x14ac:dyDescent="0.25">
      <c r="A517" t="s">
        <v>1291</v>
      </c>
      <c r="B517" t="s">
        <v>1204</v>
      </c>
      <c r="C517" t="s">
        <v>1214</v>
      </c>
      <c r="D517" t="s">
        <v>1195</v>
      </c>
      <c r="E517">
        <v>2.16E-3</v>
      </c>
      <c r="F517" t="s">
        <v>1412</v>
      </c>
    </row>
    <row r="518" spans="1:6" x14ac:dyDescent="0.25">
      <c r="A518" t="s">
        <v>1291</v>
      </c>
      <c r="B518" t="s">
        <v>1204</v>
      </c>
      <c r="C518" t="s">
        <v>1215</v>
      </c>
      <c r="D518" t="s">
        <v>1195</v>
      </c>
      <c r="E518">
        <v>0.21560000000000001</v>
      </c>
      <c r="F518" t="s">
        <v>1412</v>
      </c>
    </row>
    <row r="519" spans="1:6" x14ac:dyDescent="0.25">
      <c r="A519" t="s">
        <v>1291</v>
      </c>
      <c r="B519" t="s">
        <v>1204</v>
      </c>
      <c r="C519" t="s">
        <v>1216</v>
      </c>
      <c r="D519" t="s">
        <v>1195</v>
      </c>
      <c r="E519">
        <v>0.17599999999999999</v>
      </c>
      <c r="F519" t="s">
        <v>1412</v>
      </c>
    </row>
    <row r="520" spans="1:6" x14ac:dyDescent="0.25">
      <c r="A520" t="s">
        <v>1291</v>
      </c>
      <c r="B520" t="s">
        <v>1217</v>
      </c>
      <c r="C520" t="s">
        <v>1207</v>
      </c>
      <c r="D520" t="s">
        <v>1195</v>
      </c>
      <c r="E520">
        <v>9.0000000000000006E-5</v>
      </c>
      <c r="F520" t="s">
        <v>1412</v>
      </c>
    </row>
    <row r="521" spans="1:6" x14ac:dyDescent="0.25">
      <c r="A521" t="s">
        <v>1291</v>
      </c>
      <c r="B521" t="s">
        <v>1217</v>
      </c>
      <c r="C521" t="s">
        <v>1208</v>
      </c>
      <c r="D521" t="s">
        <v>1195</v>
      </c>
      <c r="E521">
        <v>6.0000000000000002E-5</v>
      </c>
      <c r="F521" t="s">
        <v>1412</v>
      </c>
    </row>
    <row r="522" spans="1:6" x14ac:dyDescent="0.25">
      <c r="A522" t="s">
        <v>1291</v>
      </c>
      <c r="B522" t="s">
        <v>1217</v>
      </c>
      <c r="C522" t="s">
        <v>1196</v>
      </c>
      <c r="D522" t="s">
        <v>1195</v>
      </c>
      <c r="E522">
        <v>0</v>
      </c>
      <c r="F522" t="s">
        <v>1412</v>
      </c>
    </row>
    <row r="523" spans="1:6" x14ac:dyDescent="0.25">
      <c r="A523" t="s">
        <v>1291</v>
      </c>
      <c r="B523" t="s">
        <v>1217</v>
      </c>
      <c r="C523" t="s">
        <v>1218</v>
      </c>
      <c r="D523" t="s">
        <v>1195</v>
      </c>
      <c r="E523">
        <v>0</v>
      </c>
      <c r="F523" t="s">
        <v>1412</v>
      </c>
    </row>
    <row r="524" spans="1:6" x14ac:dyDescent="0.25">
      <c r="A524" t="s">
        <v>1291</v>
      </c>
      <c r="B524" t="s">
        <v>1217</v>
      </c>
      <c r="C524" t="s">
        <v>1219</v>
      </c>
      <c r="D524" t="s">
        <v>1195</v>
      </c>
      <c r="E524">
        <v>9.0000000000000006E-5</v>
      </c>
      <c r="F524" t="s">
        <v>1412</v>
      </c>
    </row>
    <row r="525" spans="1:6" x14ac:dyDescent="0.25">
      <c r="A525" t="s">
        <v>1291</v>
      </c>
      <c r="B525" t="s">
        <v>1217</v>
      </c>
      <c r="C525" t="s">
        <v>1186</v>
      </c>
      <c r="D525" t="s">
        <v>1195</v>
      </c>
      <c r="E525">
        <v>1.0200000000000001E-3</v>
      </c>
      <c r="F525" t="s">
        <v>1412</v>
      </c>
    </row>
    <row r="526" spans="1:6" x14ac:dyDescent="0.25">
      <c r="A526" t="s">
        <v>1291</v>
      </c>
      <c r="B526" t="s">
        <v>1220</v>
      </c>
      <c r="C526" t="s">
        <v>1207</v>
      </c>
      <c r="D526" t="s">
        <v>1195</v>
      </c>
      <c r="E526">
        <v>9.0000000000000006E-5</v>
      </c>
      <c r="F526" t="s">
        <v>1412</v>
      </c>
    </row>
    <row r="527" spans="1:6" x14ac:dyDescent="0.25">
      <c r="A527" t="s">
        <v>1291</v>
      </c>
      <c r="B527" t="s">
        <v>1220</v>
      </c>
      <c r="C527" t="s">
        <v>1208</v>
      </c>
      <c r="D527" t="s">
        <v>1195</v>
      </c>
      <c r="E527">
        <v>6.0000000000000002E-5</v>
      </c>
      <c r="F527" t="s">
        <v>1412</v>
      </c>
    </row>
    <row r="528" spans="1:6" x14ac:dyDescent="0.25">
      <c r="A528" t="s">
        <v>1291</v>
      </c>
      <c r="B528" t="s">
        <v>1220</v>
      </c>
      <c r="C528" t="s">
        <v>1196</v>
      </c>
      <c r="D528" t="s">
        <v>1195</v>
      </c>
      <c r="E528">
        <v>0</v>
      </c>
      <c r="F528" t="s">
        <v>1412</v>
      </c>
    </row>
    <row r="529" spans="1:6" x14ac:dyDescent="0.25">
      <c r="A529" t="s">
        <v>1291</v>
      </c>
      <c r="B529" t="s">
        <v>1220</v>
      </c>
      <c r="C529" t="s">
        <v>1218</v>
      </c>
      <c r="D529" t="s">
        <v>1195</v>
      </c>
      <c r="E529">
        <v>0</v>
      </c>
      <c r="F529" t="s">
        <v>1412</v>
      </c>
    </row>
    <row r="530" spans="1:6" x14ac:dyDescent="0.25">
      <c r="A530" t="s">
        <v>1291</v>
      </c>
      <c r="B530" t="s">
        <v>1220</v>
      </c>
      <c r="C530" t="s">
        <v>1219</v>
      </c>
      <c r="D530" t="s">
        <v>1195</v>
      </c>
      <c r="E530">
        <v>9.0000000000000006E-5</v>
      </c>
      <c r="F530" t="s">
        <v>1412</v>
      </c>
    </row>
    <row r="531" spans="1:6" x14ac:dyDescent="0.25">
      <c r="A531" t="s">
        <v>1291</v>
      </c>
      <c r="B531" t="s">
        <v>1220</v>
      </c>
      <c r="C531" t="s">
        <v>1186</v>
      </c>
      <c r="D531" t="s">
        <v>1195</v>
      </c>
      <c r="E531">
        <v>1.0200000000000001E-3</v>
      </c>
      <c r="F531" t="s">
        <v>1412</v>
      </c>
    </row>
    <row r="532" spans="1:6" x14ac:dyDescent="0.25">
      <c r="A532" t="s">
        <v>1291</v>
      </c>
      <c r="B532" t="s">
        <v>1221</v>
      </c>
      <c r="C532" t="s">
        <v>1207</v>
      </c>
      <c r="D532" t="s">
        <v>1195</v>
      </c>
      <c r="E532">
        <v>9.0000000000000006E-5</v>
      </c>
      <c r="F532" t="s">
        <v>1412</v>
      </c>
    </row>
    <row r="533" spans="1:6" x14ac:dyDescent="0.25">
      <c r="A533" t="s">
        <v>1291</v>
      </c>
      <c r="B533" t="s">
        <v>1221</v>
      </c>
      <c r="C533" t="s">
        <v>1208</v>
      </c>
      <c r="D533" t="s">
        <v>1195</v>
      </c>
      <c r="E533">
        <v>6.0000000000000002E-5</v>
      </c>
      <c r="F533" t="s">
        <v>1412</v>
      </c>
    </row>
    <row r="534" spans="1:6" x14ac:dyDescent="0.25">
      <c r="A534" t="s">
        <v>1291</v>
      </c>
      <c r="B534" t="s">
        <v>1221</v>
      </c>
      <c r="C534" t="s">
        <v>1196</v>
      </c>
      <c r="D534" t="s">
        <v>1195</v>
      </c>
      <c r="E534">
        <v>0</v>
      </c>
      <c r="F534" t="s">
        <v>1412</v>
      </c>
    </row>
    <row r="535" spans="1:6" x14ac:dyDescent="0.25">
      <c r="A535" t="s">
        <v>1291</v>
      </c>
      <c r="B535" t="s">
        <v>1221</v>
      </c>
      <c r="C535" t="s">
        <v>1218</v>
      </c>
      <c r="D535" t="s">
        <v>1195</v>
      </c>
      <c r="E535">
        <v>0</v>
      </c>
      <c r="F535" t="s">
        <v>1412</v>
      </c>
    </row>
    <row r="536" spans="1:6" x14ac:dyDescent="0.25">
      <c r="A536" t="s">
        <v>1291</v>
      </c>
      <c r="B536" t="s">
        <v>1221</v>
      </c>
      <c r="C536" t="s">
        <v>1219</v>
      </c>
      <c r="D536" t="s">
        <v>1195</v>
      </c>
      <c r="E536">
        <v>9.0000000000000006E-5</v>
      </c>
      <c r="F536" t="s">
        <v>1412</v>
      </c>
    </row>
    <row r="537" spans="1:6" x14ac:dyDescent="0.25">
      <c r="A537" t="s">
        <v>1291</v>
      </c>
      <c r="B537" t="s">
        <v>1221</v>
      </c>
      <c r="C537" t="s">
        <v>1186</v>
      </c>
      <c r="D537" t="s">
        <v>1195</v>
      </c>
      <c r="E537">
        <v>1.0200000000000001E-3</v>
      </c>
      <c r="F537" t="s">
        <v>1412</v>
      </c>
    </row>
    <row r="538" spans="1:6" x14ac:dyDescent="0.25">
      <c r="A538" t="s">
        <v>1291</v>
      </c>
      <c r="B538" t="s">
        <v>1222</v>
      </c>
      <c r="C538" t="s">
        <v>1131</v>
      </c>
      <c r="D538" t="s">
        <v>1195</v>
      </c>
      <c r="E538">
        <v>2.6900000000000001E-3</v>
      </c>
      <c r="F538" t="s">
        <v>1412</v>
      </c>
    </row>
    <row r="539" spans="1:6" x14ac:dyDescent="0.25">
      <c r="A539" t="s">
        <v>1291</v>
      </c>
      <c r="B539" t="s">
        <v>1222</v>
      </c>
      <c r="C539" t="s">
        <v>1207</v>
      </c>
      <c r="D539" t="s">
        <v>1195</v>
      </c>
      <c r="E539">
        <v>2.7E-4</v>
      </c>
      <c r="F539" t="s">
        <v>1412</v>
      </c>
    </row>
    <row r="540" spans="1:6" x14ac:dyDescent="0.25">
      <c r="A540" t="s">
        <v>1291</v>
      </c>
      <c r="B540" t="s">
        <v>1222</v>
      </c>
      <c r="C540" t="s">
        <v>1208</v>
      </c>
      <c r="D540" t="s">
        <v>1195</v>
      </c>
      <c r="E540">
        <v>1.8000000000000001E-4</v>
      </c>
      <c r="F540" t="s">
        <v>1412</v>
      </c>
    </row>
    <row r="541" spans="1:6" x14ac:dyDescent="0.25">
      <c r="A541" t="s">
        <v>1291</v>
      </c>
      <c r="B541" t="s">
        <v>1222</v>
      </c>
      <c r="C541" t="s">
        <v>1196</v>
      </c>
      <c r="D541" t="s">
        <v>1195</v>
      </c>
      <c r="E541">
        <v>0</v>
      </c>
      <c r="F541" t="s">
        <v>1412</v>
      </c>
    </row>
    <row r="542" spans="1:6" x14ac:dyDescent="0.25">
      <c r="A542" t="s">
        <v>1291</v>
      </c>
      <c r="B542" t="s">
        <v>1222</v>
      </c>
      <c r="C542" t="s">
        <v>1218</v>
      </c>
      <c r="D542" t="s">
        <v>1195</v>
      </c>
      <c r="E542">
        <v>0</v>
      </c>
      <c r="F542" t="s">
        <v>1412</v>
      </c>
    </row>
    <row r="543" spans="1:6" x14ac:dyDescent="0.25">
      <c r="A543" t="s">
        <v>1291</v>
      </c>
      <c r="B543" t="s">
        <v>1222</v>
      </c>
      <c r="C543" t="s">
        <v>1219</v>
      </c>
      <c r="D543" t="s">
        <v>1195</v>
      </c>
      <c r="E543">
        <v>2.7E-4</v>
      </c>
      <c r="F543" t="s">
        <v>1412</v>
      </c>
    </row>
    <row r="544" spans="1:6" x14ac:dyDescent="0.25">
      <c r="A544" t="s">
        <v>1291</v>
      </c>
      <c r="B544" t="s">
        <v>1222</v>
      </c>
      <c r="C544" t="s">
        <v>1186</v>
      </c>
      <c r="D544" t="s">
        <v>1195</v>
      </c>
      <c r="E544">
        <v>3.0200000000000001E-3</v>
      </c>
      <c r="F544" t="s">
        <v>1412</v>
      </c>
    </row>
    <row r="545" spans="1:6" x14ac:dyDescent="0.25">
      <c r="A545" t="s">
        <v>1291</v>
      </c>
      <c r="B545" t="s">
        <v>1223</v>
      </c>
      <c r="C545" t="s">
        <v>1207</v>
      </c>
      <c r="D545" t="s">
        <v>1195</v>
      </c>
      <c r="E545">
        <v>9.0000000000000006E-5</v>
      </c>
      <c r="F545" t="s">
        <v>1412</v>
      </c>
    </row>
    <row r="546" spans="1:6" x14ac:dyDescent="0.25">
      <c r="A546" t="s">
        <v>1291</v>
      </c>
      <c r="B546" t="s">
        <v>1223</v>
      </c>
      <c r="C546" t="s">
        <v>1208</v>
      </c>
      <c r="D546" t="s">
        <v>1195</v>
      </c>
      <c r="E546">
        <v>6.0000000000000002E-5</v>
      </c>
      <c r="F546" t="s">
        <v>1412</v>
      </c>
    </row>
    <row r="547" spans="1:6" x14ac:dyDescent="0.25">
      <c r="A547" t="s">
        <v>1291</v>
      </c>
      <c r="B547" t="s">
        <v>1223</v>
      </c>
      <c r="C547" t="s">
        <v>1196</v>
      </c>
      <c r="D547" t="s">
        <v>1195</v>
      </c>
      <c r="E547">
        <v>0</v>
      </c>
      <c r="F547" t="s">
        <v>1412</v>
      </c>
    </row>
    <row r="548" spans="1:6" x14ac:dyDescent="0.25">
      <c r="A548" t="s">
        <v>1291</v>
      </c>
      <c r="B548" t="s">
        <v>1223</v>
      </c>
      <c r="C548" t="s">
        <v>1218</v>
      </c>
      <c r="D548" t="s">
        <v>1195</v>
      </c>
      <c r="E548">
        <v>0</v>
      </c>
      <c r="F548" t="s">
        <v>1412</v>
      </c>
    </row>
    <row r="549" spans="1:6" x14ac:dyDescent="0.25">
      <c r="A549" t="s">
        <v>1291</v>
      </c>
      <c r="B549" t="s">
        <v>1223</v>
      </c>
      <c r="C549" t="s">
        <v>1219</v>
      </c>
      <c r="D549" t="s">
        <v>1195</v>
      </c>
      <c r="E549">
        <v>9.0000000000000006E-5</v>
      </c>
      <c r="F549" t="s">
        <v>1412</v>
      </c>
    </row>
    <row r="550" spans="1:6" x14ac:dyDescent="0.25">
      <c r="A550" t="s">
        <v>1291</v>
      </c>
      <c r="B550" t="s">
        <v>1223</v>
      </c>
      <c r="C550" t="s">
        <v>1186</v>
      </c>
      <c r="D550" t="s">
        <v>1195</v>
      </c>
      <c r="E550">
        <v>1.0200000000000001E-3</v>
      </c>
      <c r="F550" t="s">
        <v>1412</v>
      </c>
    </row>
    <row r="551" spans="1:6" x14ac:dyDescent="0.25">
      <c r="A551" t="s">
        <v>1291</v>
      </c>
      <c r="B551" t="s">
        <v>1224</v>
      </c>
      <c r="C551" t="s">
        <v>1131</v>
      </c>
      <c r="D551" t="s">
        <v>1195</v>
      </c>
      <c r="E551">
        <v>2.6900000000000001E-3</v>
      </c>
      <c r="F551" t="s">
        <v>1412</v>
      </c>
    </row>
    <row r="552" spans="1:6" x14ac:dyDescent="0.25">
      <c r="A552" t="s">
        <v>1291</v>
      </c>
      <c r="B552" t="s">
        <v>1224</v>
      </c>
      <c r="C552" t="s">
        <v>1207</v>
      </c>
      <c r="D552" t="s">
        <v>1195</v>
      </c>
      <c r="E552">
        <v>2.7E-4</v>
      </c>
      <c r="F552" t="s">
        <v>1412</v>
      </c>
    </row>
    <row r="553" spans="1:6" x14ac:dyDescent="0.25">
      <c r="A553" t="s">
        <v>1291</v>
      </c>
      <c r="B553" t="s">
        <v>1224</v>
      </c>
      <c r="C553" t="s">
        <v>1208</v>
      </c>
      <c r="D553" t="s">
        <v>1195</v>
      </c>
      <c r="E553">
        <v>1.8000000000000001E-4</v>
      </c>
      <c r="F553" t="s">
        <v>1412</v>
      </c>
    </row>
    <row r="554" spans="1:6" x14ac:dyDescent="0.25">
      <c r="A554" t="s">
        <v>1291</v>
      </c>
      <c r="B554" t="s">
        <v>1224</v>
      </c>
      <c r="C554" t="s">
        <v>1196</v>
      </c>
      <c r="D554" t="s">
        <v>1195</v>
      </c>
      <c r="E554">
        <v>0</v>
      </c>
      <c r="F554" t="s">
        <v>1412</v>
      </c>
    </row>
    <row r="555" spans="1:6" x14ac:dyDescent="0.25">
      <c r="A555" t="s">
        <v>1291</v>
      </c>
      <c r="B555" t="s">
        <v>1224</v>
      </c>
      <c r="C555" t="s">
        <v>1186</v>
      </c>
      <c r="D555" t="s">
        <v>1195</v>
      </c>
      <c r="E555">
        <v>3.0200000000000001E-3</v>
      </c>
      <c r="F555" t="s">
        <v>1412</v>
      </c>
    </row>
    <row r="556" spans="1:6" x14ac:dyDescent="0.25">
      <c r="A556" t="s">
        <v>1291</v>
      </c>
      <c r="B556" t="s">
        <v>1225</v>
      </c>
      <c r="C556" t="s">
        <v>1207</v>
      </c>
      <c r="D556" t="s">
        <v>1195</v>
      </c>
      <c r="E556">
        <v>1.7000000000000001E-4</v>
      </c>
      <c r="F556" t="s">
        <v>1412</v>
      </c>
    </row>
    <row r="557" spans="1:6" x14ac:dyDescent="0.25">
      <c r="A557" t="s">
        <v>1291</v>
      </c>
      <c r="B557" t="s">
        <v>1225</v>
      </c>
      <c r="C557" t="s">
        <v>1208</v>
      </c>
      <c r="D557" t="s">
        <v>1195</v>
      </c>
      <c r="E557">
        <v>1.1E-4</v>
      </c>
      <c r="F557" t="s">
        <v>1412</v>
      </c>
    </row>
    <row r="558" spans="1:6" x14ac:dyDescent="0.25">
      <c r="A558" t="s">
        <v>1291</v>
      </c>
      <c r="B558" t="s">
        <v>1225</v>
      </c>
      <c r="C558" t="s">
        <v>1196</v>
      </c>
      <c r="D558" t="s">
        <v>1195</v>
      </c>
      <c r="E558">
        <v>0</v>
      </c>
      <c r="F558" t="s">
        <v>1412</v>
      </c>
    </row>
    <row r="559" spans="1:6" x14ac:dyDescent="0.25">
      <c r="A559" t="s">
        <v>1291</v>
      </c>
      <c r="B559" t="s">
        <v>1225</v>
      </c>
      <c r="C559" t="s">
        <v>1186</v>
      </c>
      <c r="D559" t="s">
        <v>1195</v>
      </c>
      <c r="E559">
        <v>1.89E-3</v>
      </c>
      <c r="F559" t="s">
        <v>1412</v>
      </c>
    </row>
    <row r="560" spans="1:6" x14ac:dyDescent="0.25">
      <c r="A560" t="s">
        <v>1291</v>
      </c>
      <c r="B560" t="s">
        <v>1226</v>
      </c>
      <c r="C560" t="s">
        <v>1207</v>
      </c>
      <c r="D560" t="s">
        <v>1195</v>
      </c>
      <c r="E560">
        <v>9.0000000000000006E-5</v>
      </c>
      <c r="F560" t="s">
        <v>1412</v>
      </c>
    </row>
    <row r="561" spans="1:6" x14ac:dyDescent="0.25">
      <c r="A561" t="s">
        <v>1291</v>
      </c>
      <c r="B561" t="s">
        <v>1226</v>
      </c>
      <c r="C561" t="s">
        <v>1208</v>
      </c>
      <c r="D561" t="s">
        <v>1195</v>
      </c>
      <c r="E561">
        <v>6.0000000000000002E-5</v>
      </c>
      <c r="F561" t="s">
        <v>1412</v>
      </c>
    </row>
    <row r="562" spans="1:6" x14ac:dyDescent="0.25">
      <c r="A562" t="s">
        <v>1291</v>
      </c>
      <c r="B562" t="s">
        <v>1226</v>
      </c>
      <c r="C562" t="s">
        <v>1196</v>
      </c>
      <c r="D562" t="s">
        <v>1195</v>
      </c>
      <c r="E562">
        <v>0</v>
      </c>
      <c r="F562" t="s">
        <v>1412</v>
      </c>
    </row>
    <row r="563" spans="1:6" x14ac:dyDescent="0.25">
      <c r="A563" t="s">
        <v>1291</v>
      </c>
      <c r="B563" t="s">
        <v>1226</v>
      </c>
      <c r="C563" t="s">
        <v>1186</v>
      </c>
      <c r="D563" t="s">
        <v>1195</v>
      </c>
      <c r="E563">
        <v>1.0200000000000001E-3</v>
      </c>
      <c r="F563" t="s">
        <v>1412</v>
      </c>
    </row>
    <row r="564" spans="1:6" x14ac:dyDescent="0.25">
      <c r="A564" t="s">
        <v>1291</v>
      </c>
      <c r="B564" t="s">
        <v>1227</v>
      </c>
      <c r="C564" t="s">
        <v>1186</v>
      </c>
      <c r="D564" t="s">
        <v>1195</v>
      </c>
      <c r="E564">
        <v>0</v>
      </c>
      <c r="F564" t="s">
        <v>1412</v>
      </c>
    </row>
    <row r="565" spans="1:6" x14ac:dyDescent="0.25">
      <c r="A565" t="s">
        <v>1291</v>
      </c>
      <c r="B565" t="s">
        <v>1228</v>
      </c>
      <c r="C565" t="s">
        <v>1207</v>
      </c>
      <c r="D565" t="s">
        <v>1195</v>
      </c>
      <c r="E565">
        <v>9.0000000000000006E-5</v>
      </c>
      <c r="F565" t="s">
        <v>1412</v>
      </c>
    </row>
    <row r="566" spans="1:6" x14ac:dyDescent="0.25">
      <c r="A566" t="s">
        <v>1291</v>
      </c>
      <c r="B566" t="s">
        <v>1228</v>
      </c>
      <c r="C566" t="s">
        <v>1208</v>
      </c>
      <c r="D566" t="s">
        <v>1195</v>
      </c>
      <c r="E566">
        <v>6.0000000000000002E-5</v>
      </c>
      <c r="F566" t="s">
        <v>1412</v>
      </c>
    </row>
    <row r="567" spans="1:6" x14ac:dyDescent="0.25">
      <c r="A567" t="s">
        <v>1291</v>
      </c>
      <c r="B567" t="s">
        <v>1228</v>
      </c>
      <c r="C567" t="s">
        <v>1196</v>
      </c>
      <c r="D567" t="s">
        <v>1195</v>
      </c>
      <c r="E567">
        <v>0</v>
      </c>
      <c r="F567" t="s">
        <v>1412</v>
      </c>
    </row>
    <row r="568" spans="1:6" x14ac:dyDescent="0.25">
      <c r="A568" t="s">
        <v>1291</v>
      </c>
      <c r="B568" t="s">
        <v>1228</v>
      </c>
      <c r="C568" t="s">
        <v>1229</v>
      </c>
      <c r="D568" t="s">
        <v>1195</v>
      </c>
      <c r="E568">
        <v>0</v>
      </c>
      <c r="F568" t="s">
        <v>1412</v>
      </c>
    </row>
    <row r="569" spans="1:6" x14ac:dyDescent="0.25">
      <c r="A569" t="s">
        <v>1291</v>
      </c>
      <c r="B569" t="s">
        <v>1228</v>
      </c>
      <c r="C569" t="s">
        <v>1186</v>
      </c>
      <c r="D569" t="s">
        <v>1195</v>
      </c>
      <c r="E569">
        <v>1.0200000000000001E-3</v>
      </c>
      <c r="F569" t="s">
        <v>1412</v>
      </c>
    </row>
    <row r="570" spans="1:6" x14ac:dyDescent="0.25">
      <c r="A570" t="s">
        <v>1291</v>
      </c>
      <c r="B570" t="s">
        <v>1228</v>
      </c>
      <c r="C570" t="s">
        <v>1219</v>
      </c>
      <c r="D570" t="s">
        <v>1195</v>
      </c>
      <c r="E570">
        <v>9.0000000000000006E-5</v>
      </c>
      <c r="F570" t="s">
        <v>1412</v>
      </c>
    </row>
    <row r="571" spans="1:6" x14ac:dyDescent="0.25">
      <c r="A571" t="s">
        <v>1291</v>
      </c>
      <c r="B571" t="s">
        <v>1230</v>
      </c>
      <c r="C571" t="s">
        <v>1131</v>
      </c>
      <c r="D571" t="s">
        <v>1195</v>
      </c>
      <c r="E571">
        <v>2.6900000000000001E-3</v>
      </c>
      <c r="F571" t="s">
        <v>1412</v>
      </c>
    </row>
    <row r="572" spans="1:6" x14ac:dyDescent="0.25">
      <c r="A572" t="s">
        <v>1291</v>
      </c>
      <c r="B572" t="s">
        <v>1230</v>
      </c>
      <c r="C572" t="s">
        <v>1207</v>
      </c>
      <c r="D572" t="s">
        <v>1195</v>
      </c>
      <c r="E572">
        <v>2.7E-4</v>
      </c>
      <c r="F572" t="s">
        <v>1412</v>
      </c>
    </row>
    <row r="573" spans="1:6" x14ac:dyDescent="0.25">
      <c r="A573" t="s">
        <v>1291</v>
      </c>
      <c r="B573" t="s">
        <v>1230</v>
      </c>
      <c r="C573" t="s">
        <v>1208</v>
      </c>
      <c r="D573" t="s">
        <v>1195</v>
      </c>
      <c r="E573">
        <v>1.8000000000000001E-4</v>
      </c>
      <c r="F573" t="s">
        <v>1412</v>
      </c>
    </row>
    <row r="574" spans="1:6" x14ac:dyDescent="0.25">
      <c r="A574" t="s">
        <v>1291</v>
      </c>
      <c r="B574" t="s">
        <v>1230</v>
      </c>
      <c r="C574" t="s">
        <v>1196</v>
      </c>
      <c r="D574" t="s">
        <v>1195</v>
      </c>
      <c r="E574">
        <v>0</v>
      </c>
      <c r="F574" t="s">
        <v>1412</v>
      </c>
    </row>
    <row r="575" spans="1:6" x14ac:dyDescent="0.25">
      <c r="A575" t="s">
        <v>1291</v>
      </c>
      <c r="B575" t="s">
        <v>1230</v>
      </c>
      <c r="C575" t="s">
        <v>1229</v>
      </c>
      <c r="D575" t="s">
        <v>1195</v>
      </c>
      <c r="E575">
        <v>0</v>
      </c>
      <c r="F575" t="s">
        <v>1412</v>
      </c>
    </row>
    <row r="576" spans="1:6" x14ac:dyDescent="0.25">
      <c r="A576" t="s">
        <v>1291</v>
      </c>
      <c r="B576" t="s">
        <v>1230</v>
      </c>
      <c r="C576" t="s">
        <v>1186</v>
      </c>
      <c r="D576" t="s">
        <v>1195</v>
      </c>
      <c r="E576">
        <v>3.0200000000000001E-3</v>
      </c>
      <c r="F576" t="s">
        <v>1412</v>
      </c>
    </row>
    <row r="577" spans="1:6" x14ac:dyDescent="0.25">
      <c r="A577" t="s">
        <v>1291</v>
      </c>
      <c r="B577" t="s">
        <v>1230</v>
      </c>
      <c r="C577" t="s">
        <v>1219</v>
      </c>
      <c r="D577" t="s">
        <v>1195</v>
      </c>
      <c r="E577">
        <v>2.7E-4</v>
      </c>
      <c r="F577" t="s">
        <v>1412</v>
      </c>
    </row>
    <row r="578" spans="1:6" x14ac:dyDescent="0.25">
      <c r="A578" t="s">
        <v>1291</v>
      </c>
      <c r="B578" t="s">
        <v>1231</v>
      </c>
      <c r="C578" t="s">
        <v>1186</v>
      </c>
      <c r="D578" t="s">
        <v>1195</v>
      </c>
      <c r="E578">
        <v>4.0000000000000003E-5</v>
      </c>
      <c r="F578" t="s">
        <v>1412</v>
      </c>
    </row>
    <row r="579" spans="1:6" x14ac:dyDescent="0.25">
      <c r="A579" t="s">
        <v>1291</v>
      </c>
      <c r="B579" t="s">
        <v>1232</v>
      </c>
      <c r="C579" t="s">
        <v>1186</v>
      </c>
      <c r="D579" t="s">
        <v>1195</v>
      </c>
      <c r="E579">
        <v>0</v>
      </c>
      <c r="F579" t="s">
        <v>1412</v>
      </c>
    </row>
    <row r="580" spans="1:6" x14ac:dyDescent="0.25">
      <c r="A580" t="s">
        <v>1291</v>
      </c>
      <c r="B580" t="s">
        <v>1233</v>
      </c>
      <c r="C580" t="s">
        <v>1207</v>
      </c>
      <c r="D580" t="s">
        <v>1195</v>
      </c>
      <c r="E580">
        <v>9.0000000000000006E-5</v>
      </c>
      <c r="F580" t="s">
        <v>1412</v>
      </c>
    </row>
    <row r="581" spans="1:6" x14ac:dyDescent="0.25">
      <c r="A581" t="s">
        <v>1291</v>
      </c>
      <c r="B581" t="s">
        <v>1233</v>
      </c>
      <c r="C581" t="s">
        <v>1208</v>
      </c>
      <c r="D581" t="s">
        <v>1195</v>
      </c>
      <c r="E581">
        <v>6.0000000000000002E-5</v>
      </c>
      <c r="F581" t="s">
        <v>1412</v>
      </c>
    </row>
    <row r="582" spans="1:6" x14ac:dyDescent="0.25">
      <c r="A582" t="s">
        <v>1291</v>
      </c>
      <c r="B582" t="s">
        <v>1233</v>
      </c>
      <c r="C582" t="s">
        <v>1234</v>
      </c>
      <c r="D582" t="s">
        <v>1195</v>
      </c>
      <c r="E582">
        <v>0</v>
      </c>
      <c r="F582" t="s">
        <v>1412</v>
      </c>
    </row>
    <row r="583" spans="1:6" x14ac:dyDescent="0.25">
      <c r="A583" t="s">
        <v>1291</v>
      </c>
      <c r="B583" t="s">
        <v>1233</v>
      </c>
      <c r="C583" t="s">
        <v>1235</v>
      </c>
      <c r="D583" t="s">
        <v>1195</v>
      </c>
      <c r="E583">
        <v>0</v>
      </c>
      <c r="F583" t="s">
        <v>1412</v>
      </c>
    </row>
    <row r="584" spans="1:6" x14ac:dyDescent="0.25">
      <c r="A584" t="s">
        <v>1291</v>
      </c>
      <c r="B584" t="s">
        <v>1233</v>
      </c>
      <c r="C584" t="s">
        <v>1236</v>
      </c>
      <c r="D584" t="s">
        <v>1195</v>
      </c>
      <c r="E584">
        <v>0</v>
      </c>
      <c r="F584" t="s">
        <v>1412</v>
      </c>
    </row>
    <row r="585" spans="1:6" x14ac:dyDescent="0.25">
      <c r="A585" t="s">
        <v>1291</v>
      </c>
      <c r="B585" t="s">
        <v>1233</v>
      </c>
      <c r="C585" t="s">
        <v>1196</v>
      </c>
      <c r="D585" t="s">
        <v>1195</v>
      </c>
      <c r="E585">
        <v>0</v>
      </c>
      <c r="F585" t="s">
        <v>1412</v>
      </c>
    </row>
    <row r="586" spans="1:6" x14ac:dyDescent="0.25">
      <c r="A586" t="s">
        <v>1291</v>
      </c>
      <c r="B586" t="s">
        <v>1233</v>
      </c>
      <c r="C586" t="s">
        <v>1229</v>
      </c>
      <c r="D586" t="s">
        <v>1195</v>
      </c>
      <c r="E586">
        <v>0</v>
      </c>
      <c r="F586" t="s">
        <v>1412</v>
      </c>
    </row>
    <row r="587" spans="1:6" x14ac:dyDescent="0.25">
      <c r="A587" t="s">
        <v>1291</v>
      </c>
      <c r="B587" t="s">
        <v>1233</v>
      </c>
      <c r="C587" t="s">
        <v>1186</v>
      </c>
      <c r="D587" t="s">
        <v>1195</v>
      </c>
      <c r="E587">
        <v>1.0200000000000001E-3</v>
      </c>
      <c r="F587" t="s">
        <v>1412</v>
      </c>
    </row>
    <row r="588" spans="1:6" x14ac:dyDescent="0.25">
      <c r="A588" t="s">
        <v>1291</v>
      </c>
      <c r="B588" t="s">
        <v>1237</v>
      </c>
      <c r="C588" t="s">
        <v>1186</v>
      </c>
      <c r="D588" t="s">
        <v>1195</v>
      </c>
      <c r="E588">
        <v>6.0000000000000002E-5</v>
      </c>
      <c r="F588" t="s">
        <v>1412</v>
      </c>
    </row>
    <row r="589" spans="1:6" x14ac:dyDescent="0.25">
      <c r="A589" t="s">
        <v>1291</v>
      </c>
      <c r="B589" t="s">
        <v>1238</v>
      </c>
      <c r="C589" t="s">
        <v>1207</v>
      </c>
      <c r="D589" t="s">
        <v>1195</v>
      </c>
      <c r="E589">
        <v>9.0000000000000006E-5</v>
      </c>
      <c r="F589" t="s">
        <v>1412</v>
      </c>
    </row>
    <row r="590" spans="1:6" x14ac:dyDescent="0.25">
      <c r="A590" t="s">
        <v>1291</v>
      </c>
      <c r="B590" t="s">
        <v>1238</v>
      </c>
      <c r="C590" t="s">
        <v>1208</v>
      </c>
      <c r="D590" t="s">
        <v>1195</v>
      </c>
      <c r="E590">
        <v>6.0000000000000002E-5</v>
      </c>
      <c r="F590" t="s">
        <v>1412</v>
      </c>
    </row>
    <row r="591" spans="1:6" x14ac:dyDescent="0.25">
      <c r="A591" t="s">
        <v>1291</v>
      </c>
      <c r="B591" t="s">
        <v>1238</v>
      </c>
      <c r="C591" t="s">
        <v>1234</v>
      </c>
      <c r="D591" t="s">
        <v>1195</v>
      </c>
      <c r="E591">
        <v>0</v>
      </c>
      <c r="F591" t="s">
        <v>1412</v>
      </c>
    </row>
    <row r="592" spans="1:6" x14ac:dyDescent="0.25">
      <c r="A592" t="s">
        <v>1291</v>
      </c>
      <c r="B592" t="s">
        <v>1238</v>
      </c>
      <c r="C592" t="s">
        <v>1235</v>
      </c>
      <c r="D592" t="s">
        <v>1195</v>
      </c>
      <c r="E592">
        <v>0</v>
      </c>
      <c r="F592" t="s">
        <v>1412</v>
      </c>
    </row>
    <row r="593" spans="1:6" x14ac:dyDescent="0.25">
      <c r="A593" t="s">
        <v>1291</v>
      </c>
      <c r="B593" t="s">
        <v>1238</v>
      </c>
      <c r="C593" t="s">
        <v>1236</v>
      </c>
      <c r="D593" t="s">
        <v>1195</v>
      </c>
      <c r="E593">
        <v>0</v>
      </c>
      <c r="F593" t="s">
        <v>1412</v>
      </c>
    </row>
    <row r="594" spans="1:6" x14ac:dyDescent="0.25">
      <c r="A594" t="s">
        <v>1291</v>
      </c>
      <c r="B594" t="s">
        <v>1238</v>
      </c>
      <c r="C594" t="s">
        <v>1196</v>
      </c>
      <c r="D594" t="s">
        <v>1195</v>
      </c>
      <c r="E594">
        <v>0</v>
      </c>
      <c r="F594" t="s">
        <v>1412</v>
      </c>
    </row>
    <row r="595" spans="1:6" x14ac:dyDescent="0.25">
      <c r="A595" t="s">
        <v>1291</v>
      </c>
      <c r="B595" t="s">
        <v>1238</v>
      </c>
      <c r="C595" t="s">
        <v>1229</v>
      </c>
      <c r="D595" t="s">
        <v>1195</v>
      </c>
      <c r="E595">
        <v>0</v>
      </c>
      <c r="F595" t="s">
        <v>1412</v>
      </c>
    </row>
    <row r="596" spans="1:6" x14ac:dyDescent="0.25">
      <c r="A596" t="s">
        <v>1291</v>
      </c>
      <c r="B596" t="s">
        <v>1238</v>
      </c>
      <c r="C596" t="s">
        <v>1186</v>
      </c>
      <c r="D596" t="s">
        <v>1195</v>
      </c>
      <c r="E596">
        <v>1.0200000000000001E-3</v>
      </c>
      <c r="F596" t="s">
        <v>1412</v>
      </c>
    </row>
    <row r="597" spans="1:6" x14ac:dyDescent="0.25">
      <c r="A597" t="s">
        <v>1291</v>
      </c>
      <c r="B597" t="s">
        <v>1239</v>
      </c>
      <c r="C597" t="s">
        <v>1186</v>
      </c>
      <c r="D597" t="s">
        <v>1195</v>
      </c>
      <c r="E597">
        <v>2E-3</v>
      </c>
      <c r="F597" t="s">
        <v>1412</v>
      </c>
    </row>
    <row r="598" spans="1:6" x14ac:dyDescent="0.25">
      <c r="A598" t="s">
        <v>1292</v>
      </c>
      <c r="B598" t="s">
        <v>1206</v>
      </c>
      <c r="C598" t="s">
        <v>1131</v>
      </c>
      <c r="D598" t="s">
        <v>1195</v>
      </c>
      <c r="E598">
        <v>2.6900000000000001E-3</v>
      </c>
      <c r="F598" t="s">
        <v>1412</v>
      </c>
    </row>
    <row r="599" spans="1:6" x14ac:dyDescent="0.25">
      <c r="A599" t="s">
        <v>1292</v>
      </c>
      <c r="B599" t="s">
        <v>1206</v>
      </c>
      <c r="C599" t="s">
        <v>1207</v>
      </c>
      <c r="D599" t="s">
        <v>1195</v>
      </c>
      <c r="E599">
        <v>2.7E-4</v>
      </c>
      <c r="F599" t="s">
        <v>1412</v>
      </c>
    </row>
    <row r="600" spans="1:6" x14ac:dyDescent="0.25">
      <c r="A600" t="s">
        <v>1292</v>
      </c>
      <c r="B600" t="s">
        <v>1206</v>
      </c>
      <c r="C600" t="s">
        <v>1208</v>
      </c>
      <c r="D600" t="s">
        <v>1195</v>
      </c>
      <c r="E600">
        <v>1.8000000000000001E-4</v>
      </c>
      <c r="F600" t="s">
        <v>1412</v>
      </c>
    </row>
    <row r="601" spans="1:6" x14ac:dyDescent="0.25">
      <c r="A601" t="s">
        <v>1292</v>
      </c>
      <c r="B601" t="s">
        <v>1206</v>
      </c>
      <c r="C601" t="s">
        <v>1196</v>
      </c>
      <c r="D601" t="s">
        <v>1195</v>
      </c>
      <c r="E601">
        <v>0</v>
      </c>
      <c r="F601" t="s">
        <v>1412</v>
      </c>
    </row>
    <row r="602" spans="1:6" x14ac:dyDescent="0.25">
      <c r="A602" t="s">
        <v>1292</v>
      </c>
      <c r="B602" t="s">
        <v>1206</v>
      </c>
      <c r="C602" t="s">
        <v>1186</v>
      </c>
      <c r="D602" t="s">
        <v>1195</v>
      </c>
      <c r="E602">
        <v>3.0200000000000001E-3</v>
      </c>
      <c r="F602" t="s">
        <v>1412</v>
      </c>
    </row>
    <row r="603" spans="1:6" x14ac:dyDescent="0.25">
      <c r="A603" t="s">
        <v>1292</v>
      </c>
      <c r="B603" t="s">
        <v>1209</v>
      </c>
      <c r="C603" t="s">
        <v>1207</v>
      </c>
      <c r="D603" t="s">
        <v>1195</v>
      </c>
      <c r="E603">
        <v>1.7000000000000001E-4</v>
      </c>
      <c r="F603" t="s">
        <v>1412</v>
      </c>
    </row>
    <row r="604" spans="1:6" x14ac:dyDescent="0.25">
      <c r="A604" t="s">
        <v>1292</v>
      </c>
      <c r="B604" t="s">
        <v>1209</v>
      </c>
      <c r="C604" t="s">
        <v>1208</v>
      </c>
      <c r="D604" t="s">
        <v>1195</v>
      </c>
      <c r="E604">
        <v>1.1E-4</v>
      </c>
      <c r="F604" t="s">
        <v>1412</v>
      </c>
    </row>
    <row r="605" spans="1:6" x14ac:dyDescent="0.25">
      <c r="A605" t="s">
        <v>1292</v>
      </c>
      <c r="B605" t="s">
        <v>1209</v>
      </c>
      <c r="C605" t="s">
        <v>1196</v>
      </c>
      <c r="D605" t="s">
        <v>1195</v>
      </c>
      <c r="E605">
        <v>0</v>
      </c>
      <c r="F605" t="s">
        <v>1412</v>
      </c>
    </row>
    <row r="606" spans="1:6" x14ac:dyDescent="0.25">
      <c r="A606" t="s">
        <v>1292</v>
      </c>
      <c r="B606" t="s">
        <v>1209</v>
      </c>
      <c r="C606" t="s">
        <v>1186</v>
      </c>
      <c r="D606" t="s">
        <v>1195</v>
      </c>
      <c r="E606">
        <v>1.89E-3</v>
      </c>
      <c r="F606" t="s">
        <v>1412</v>
      </c>
    </row>
    <row r="607" spans="1:6" x14ac:dyDescent="0.25">
      <c r="A607" t="s">
        <v>1292</v>
      </c>
      <c r="B607" t="s">
        <v>1210</v>
      </c>
      <c r="C607" t="s">
        <v>1207</v>
      </c>
      <c r="D607" t="s">
        <v>1195</v>
      </c>
      <c r="E607">
        <v>9.0000000000000006E-5</v>
      </c>
      <c r="F607" t="s">
        <v>1412</v>
      </c>
    </row>
    <row r="608" spans="1:6" x14ac:dyDescent="0.25">
      <c r="A608" t="s">
        <v>1292</v>
      </c>
      <c r="B608" t="s">
        <v>1210</v>
      </c>
      <c r="C608" t="s">
        <v>1208</v>
      </c>
      <c r="D608" t="s">
        <v>1195</v>
      </c>
      <c r="E608">
        <v>6.0000000000000002E-5</v>
      </c>
      <c r="F608" t="s">
        <v>1412</v>
      </c>
    </row>
    <row r="609" spans="1:6" x14ac:dyDescent="0.25">
      <c r="A609" t="s">
        <v>1292</v>
      </c>
      <c r="B609" t="s">
        <v>1210</v>
      </c>
      <c r="C609" t="s">
        <v>1196</v>
      </c>
      <c r="D609" t="s">
        <v>1195</v>
      </c>
      <c r="E609">
        <v>0</v>
      </c>
      <c r="F609" t="s">
        <v>1412</v>
      </c>
    </row>
    <row r="610" spans="1:6" x14ac:dyDescent="0.25">
      <c r="A610" t="s">
        <v>1292</v>
      </c>
      <c r="B610" t="s">
        <v>1210</v>
      </c>
      <c r="C610" t="s">
        <v>1186</v>
      </c>
      <c r="D610" t="s">
        <v>1195</v>
      </c>
      <c r="E610">
        <v>1.0200000000000001E-3</v>
      </c>
      <c r="F610" t="s">
        <v>1412</v>
      </c>
    </row>
    <row r="611" spans="1:6" x14ac:dyDescent="0.25">
      <c r="A611" t="s">
        <v>1292</v>
      </c>
      <c r="B611" t="s">
        <v>1194</v>
      </c>
      <c r="C611" t="s">
        <v>1131</v>
      </c>
      <c r="D611" t="s">
        <v>1195</v>
      </c>
      <c r="E611">
        <v>3.5599999999999998E-3</v>
      </c>
      <c r="F611" t="s">
        <v>1412</v>
      </c>
    </row>
    <row r="612" spans="1:6" x14ac:dyDescent="0.25">
      <c r="A612" t="s">
        <v>1292</v>
      </c>
      <c r="B612" t="s">
        <v>1194</v>
      </c>
      <c r="C612" t="s">
        <v>1196</v>
      </c>
      <c r="D612" t="s">
        <v>1195</v>
      </c>
      <c r="E612">
        <v>0</v>
      </c>
      <c r="F612" t="s">
        <v>1412</v>
      </c>
    </row>
    <row r="613" spans="1:6" x14ac:dyDescent="0.25">
      <c r="A613" t="s">
        <v>1292</v>
      </c>
      <c r="B613" t="s">
        <v>1194</v>
      </c>
      <c r="C613" t="s">
        <v>1186</v>
      </c>
      <c r="D613" t="s">
        <v>1195</v>
      </c>
      <c r="E613">
        <v>4.0000000000000001E-3</v>
      </c>
      <c r="F613" t="s">
        <v>1412</v>
      </c>
    </row>
    <row r="614" spans="1:6" x14ac:dyDescent="0.25">
      <c r="A614" t="s">
        <v>1292</v>
      </c>
      <c r="B614" t="s">
        <v>1211</v>
      </c>
      <c r="C614" t="s">
        <v>1131</v>
      </c>
      <c r="D614" t="s">
        <v>1195</v>
      </c>
      <c r="E614">
        <v>3.5599999999999998E-3</v>
      </c>
      <c r="F614" t="s">
        <v>1412</v>
      </c>
    </row>
    <row r="615" spans="1:6" x14ac:dyDescent="0.25">
      <c r="A615" t="s">
        <v>1292</v>
      </c>
      <c r="B615" t="s">
        <v>1211</v>
      </c>
      <c r="C615" t="s">
        <v>1186</v>
      </c>
      <c r="D615" t="s">
        <v>1195</v>
      </c>
      <c r="E615">
        <v>4.0000000000000001E-3</v>
      </c>
      <c r="F615" t="s">
        <v>1412</v>
      </c>
    </row>
    <row r="616" spans="1:6" x14ac:dyDescent="0.25">
      <c r="A616" t="s">
        <v>1292</v>
      </c>
      <c r="B616" t="s">
        <v>1198</v>
      </c>
      <c r="C616" t="s">
        <v>1186</v>
      </c>
      <c r="D616" t="s">
        <v>1195</v>
      </c>
      <c r="E616">
        <v>6.4500000000000002E-2</v>
      </c>
      <c r="F616" t="s">
        <v>1412</v>
      </c>
    </row>
    <row r="617" spans="1:6" x14ac:dyDescent="0.25">
      <c r="A617" t="s">
        <v>1292</v>
      </c>
      <c r="B617" t="s">
        <v>1212</v>
      </c>
      <c r="C617" t="s">
        <v>1186</v>
      </c>
      <c r="D617" t="s">
        <v>1195</v>
      </c>
      <c r="E617">
        <v>7.1999999999999995E-2</v>
      </c>
      <c r="F617" t="s">
        <v>1412</v>
      </c>
    </row>
    <row r="618" spans="1:6" x14ac:dyDescent="0.25">
      <c r="A618" t="s">
        <v>1292</v>
      </c>
      <c r="B618" t="s">
        <v>1212</v>
      </c>
      <c r="C618" t="s">
        <v>1213</v>
      </c>
      <c r="D618" t="s">
        <v>1195</v>
      </c>
      <c r="E618">
        <v>5.7599999999999998E-2</v>
      </c>
      <c r="F618" t="s">
        <v>1412</v>
      </c>
    </row>
    <row r="619" spans="1:6" x14ac:dyDescent="0.25">
      <c r="A619" t="s">
        <v>1292</v>
      </c>
      <c r="B619" t="s">
        <v>1200</v>
      </c>
      <c r="C619" t="s">
        <v>1186</v>
      </c>
      <c r="D619" t="s">
        <v>1195</v>
      </c>
      <c r="E619">
        <v>0.13500000000000001</v>
      </c>
      <c r="F619" t="s">
        <v>1412</v>
      </c>
    </row>
    <row r="620" spans="1:6" x14ac:dyDescent="0.25">
      <c r="A620" t="s">
        <v>1292</v>
      </c>
      <c r="B620" t="s">
        <v>1200</v>
      </c>
      <c r="C620" t="s">
        <v>1214</v>
      </c>
      <c r="D620" t="s">
        <v>1195</v>
      </c>
      <c r="E620">
        <v>2.16E-3</v>
      </c>
      <c r="F620" t="s">
        <v>1412</v>
      </c>
    </row>
    <row r="621" spans="1:6" x14ac:dyDescent="0.25">
      <c r="A621" t="s">
        <v>1292</v>
      </c>
      <c r="B621" t="s">
        <v>1200</v>
      </c>
      <c r="C621" t="s">
        <v>1215</v>
      </c>
      <c r="D621" t="s">
        <v>1195</v>
      </c>
      <c r="E621">
        <v>0.1323</v>
      </c>
      <c r="F621" t="s">
        <v>1412</v>
      </c>
    </row>
    <row r="622" spans="1:6" x14ac:dyDescent="0.25">
      <c r="A622" t="s">
        <v>1292</v>
      </c>
      <c r="B622" t="s">
        <v>1200</v>
      </c>
      <c r="C622" t="s">
        <v>1216</v>
      </c>
      <c r="D622" t="s">
        <v>1195</v>
      </c>
      <c r="E622">
        <v>0.108</v>
      </c>
      <c r="F622" t="s">
        <v>1412</v>
      </c>
    </row>
    <row r="623" spans="1:6" x14ac:dyDescent="0.25">
      <c r="A623" t="s">
        <v>1292</v>
      </c>
      <c r="B623" t="s">
        <v>1204</v>
      </c>
      <c r="C623" t="s">
        <v>1186</v>
      </c>
      <c r="D623" t="s">
        <v>1195</v>
      </c>
      <c r="E623">
        <v>0.22</v>
      </c>
      <c r="F623" t="s">
        <v>1412</v>
      </c>
    </row>
    <row r="624" spans="1:6" x14ac:dyDescent="0.25">
      <c r="A624" t="s">
        <v>1292</v>
      </c>
      <c r="B624" t="s">
        <v>1204</v>
      </c>
      <c r="C624" t="s">
        <v>1214</v>
      </c>
      <c r="D624" t="s">
        <v>1195</v>
      </c>
      <c r="E624">
        <v>2.16E-3</v>
      </c>
      <c r="F624" t="s">
        <v>1412</v>
      </c>
    </row>
    <row r="625" spans="1:6" x14ac:dyDescent="0.25">
      <c r="A625" t="s">
        <v>1292</v>
      </c>
      <c r="B625" t="s">
        <v>1204</v>
      </c>
      <c r="C625" t="s">
        <v>1215</v>
      </c>
      <c r="D625" t="s">
        <v>1195</v>
      </c>
      <c r="E625">
        <v>0.21560000000000001</v>
      </c>
      <c r="F625" t="s">
        <v>1412</v>
      </c>
    </row>
    <row r="626" spans="1:6" x14ac:dyDescent="0.25">
      <c r="A626" t="s">
        <v>1292</v>
      </c>
      <c r="B626" t="s">
        <v>1204</v>
      </c>
      <c r="C626" t="s">
        <v>1216</v>
      </c>
      <c r="D626" t="s">
        <v>1195</v>
      </c>
      <c r="E626">
        <v>0.17599999999999999</v>
      </c>
      <c r="F626" t="s">
        <v>1412</v>
      </c>
    </row>
    <row r="627" spans="1:6" x14ac:dyDescent="0.25">
      <c r="A627" t="s">
        <v>1292</v>
      </c>
      <c r="B627" t="s">
        <v>1217</v>
      </c>
      <c r="C627" t="s">
        <v>1207</v>
      </c>
      <c r="D627" t="s">
        <v>1195</v>
      </c>
      <c r="E627">
        <v>9.0000000000000006E-5</v>
      </c>
      <c r="F627" t="s">
        <v>1412</v>
      </c>
    </row>
    <row r="628" spans="1:6" x14ac:dyDescent="0.25">
      <c r="A628" t="s">
        <v>1292</v>
      </c>
      <c r="B628" t="s">
        <v>1217</v>
      </c>
      <c r="C628" t="s">
        <v>1208</v>
      </c>
      <c r="D628" t="s">
        <v>1195</v>
      </c>
      <c r="E628">
        <v>6.0000000000000002E-5</v>
      </c>
      <c r="F628" t="s">
        <v>1412</v>
      </c>
    </row>
    <row r="629" spans="1:6" x14ac:dyDescent="0.25">
      <c r="A629" t="s">
        <v>1292</v>
      </c>
      <c r="B629" t="s">
        <v>1217</v>
      </c>
      <c r="C629" t="s">
        <v>1196</v>
      </c>
      <c r="D629" t="s">
        <v>1195</v>
      </c>
      <c r="E629">
        <v>0</v>
      </c>
      <c r="F629" t="s">
        <v>1412</v>
      </c>
    </row>
    <row r="630" spans="1:6" x14ac:dyDescent="0.25">
      <c r="A630" t="s">
        <v>1292</v>
      </c>
      <c r="B630" t="s">
        <v>1217</v>
      </c>
      <c r="C630" t="s">
        <v>1218</v>
      </c>
      <c r="D630" t="s">
        <v>1195</v>
      </c>
      <c r="E630">
        <v>0</v>
      </c>
      <c r="F630" t="s">
        <v>1412</v>
      </c>
    </row>
    <row r="631" spans="1:6" x14ac:dyDescent="0.25">
      <c r="A631" t="s">
        <v>1292</v>
      </c>
      <c r="B631" t="s">
        <v>1217</v>
      </c>
      <c r="C631" t="s">
        <v>1219</v>
      </c>
      <c r="D631" t="s">
        <v>1195</v>
      </c>
      <c r="E631">
        <v>9.0000000000000006E-5</v>
      </c>
      <c r="F631" t="s">
        <v>1412</v>
      </c>
    </row>
    <row r="632" spans="1:6" x14ac:dyDescent="0.25">
      <c r="A632" t="s">
        <v>1292</v>
      </c>
      <c r="B632" t="s">
        <v>1217</v>
      </c>
      <c r="C632" t="s">
        <v>1186</v>
      </c>
      <c r="D632" t="s">
        <v>1195</v>
      </c>
      <c r="E632">
        <v>1.0200000000000001E-3</v>
      </c>
      <c r="F632" t="s">
        <v>1412</v>
      </c>
    </row>
    <row r="633" spans="1:6" x14ac:dyDescent="0.25">
      <c r="A633" t="s">
        <v>1292</v>
      </c>
      <c r="B633" t="s">
        <v>1220</v>
      </c>
      <c r="C633" t="s">
        <v>1207</v>
      </c>
      <c r="D633" t="s">
        <v>1195</v>
      </c>
      <c r="E633">
        <v>9.0000000000000006E-5</v>
      </c>
      <c r="F633" t="s">
        <v>1412</v>
      </c>
    </row>
    <row r="634" spans="1:6" x14ac:dyDescent="0.25">
      <c r="A634" t="s">
        <v>1292</v>
      </c>
      <c r="B634" t="s">
        <v>1220</v>
      </c>
      <c r="C634" t="s">
        <v>1208</v>
      </c>
      <c r="D634" t="s">
        <v>1195</v>
      </c>
      <c r="E634">
        <v>6.0000000000000002E-5</v>
      </c>
      <c r="F634" t="s">
        <v>1412</v>
      </c>
    </row>
    <row r="635" spans="1:6" x14ac:dyDescent="0.25">
      <c r="A635" t="s">
        <v>1292</v>
      </c>
      <c r="B635" t="s">
        <v>1220</v>
      </c>
      <c r="C635" t="s">
        <v>1196</v>
      </c>
      <c r="D635" t="s">
        <v>1195</v>
      </c>
      <c r="E635">
        <v>0</v>
      </c>
      <c r="F635" t="s">
        <v>1412</v>
      </c>
    </row>
    <row r="636" spans="1:6" x14ac:dyDescent="0.25">
      <c r="A636" t="s">
        <v>1292</v>
      </c>
      <c r="B636" t="s">
        <v>1220</v>
      </c>
      <c r="C636" t="s">
        <v>1218</v>
      </c>
      <c r="D636" t="s">
        <v>1195</v>
      </c>
      <c r="E636">
        <v>0</v>
      </c>
      <c r="F636" t="s">
        <v>1412</v>
      </c>
    </row>
    <row r="637" spans="1:6" x14ac:dyDescent="0.25">
      <c r="A637" t="s">
        <v>1292</v>
      </c>
      <c r="B637" t="s">
        <v>1220</v>
      </c>
      <c r="C637" t="s">
        <v>1219</v>
      </c>
      <c r="D637" t="s">
        <v>1195</v>
      </c>
      <c r="E637">
        <v>9.0000000000000006E-5</v>
      </c>
      <c r="F637" t="s">
        <v>1412</v>
      </c>
    </row>
    <row r="638" spans="1:6" x14ac:dyDescent="0.25">
      <c r="A638" t="s">
        <v>1292</v>
      </c>
      <c r="B638" t="s">
        <v>1220</v>
      </c>
      <c r="C638" t="s">
        <v>1186</v>
      </c>
      <c r="D638" t="s">
        <v>1195</v>
      </c>
      <c r="E638">
        <v>1.0200000000000001E-3</v>
      </c>
      <c r="F638" t="s">
        <v>1412</v>
      </c>
    </row>
    <row r="639" spans="1:6" x14ac:dyDescent="0.25">
      <c r="A639" t="s">
        <v>1292</v>
      </c>
      <c r="B639" t="s">
        <v>1221</v>
      </c>
      <c r="C639" t="s">
        <v>1207</v>
      </c>
      <c r="D639" t="s">
        <v>1195</v>
      </c>
      <c r="E639">
        <v>9.0000000000000006E-5</v>
      </c>
      <c r="F639" t="s">
        <v>1412</v>
      </c>
    </row>
    <row r="640" spans="1:6" x14ac:dyDescent="0.25">
      <c r="A640" t="s">
        <v>1292</v>
      </c>
      <c r="B640" t="s">
        <v>1221</v>
      </c>
      <c r="C640" t="s">
        <v>1208</v>
      </c>
      <c r="D640" t="s">
        <v>1195</v>
      </c>
      <c r="E640">
        <v>6.0000000000000002E-5</v>
      </c>
      <c r="F640" t="s">
        <v>1412</v>
      </c>
    </row>
    <row r="641" spans="1:6" x14ac:dyDescent="0.25">
      <c r="A641" t="s">
        <v>1292</v>
      </c>
      <c r="B641" t="s">
        <v>1221</v>
      </c>
      <c r="C641" t="s">
        <v>1196</v>
      </c>
      <c r="D641" t="s">
        <v>1195</v>
      </c>
      <c r="E641">
        <v>0</v>
      </c>
      <c r="F641" t="s">
        <v>1412</v>
      </c>
    </row>
    <row r="642" spans="1:6" x14ac:dyDescent="0.25">
      <c r="A642" t="s">
        <v>1292</v>
      </c>
      <c r="B642" t="s">
        <v>1221</v>
      </c>
      <c r="C642" t="s">
        <v>1218</v>
      </c>
      <c r="D642" t="s">
        <v>1195</v>
      </c>
      <c r="E642">
        <v>0</v>
      </c>
      <c r="F642" t="s">
        <v>1412</v>
      </c>
    </row>
    <row r="643" spans="1:6" x14ac:dyDescent="0.25">
      <c r="A643" t="s">
        <v>1292</v>
      </c>
      <c r="B643" t="s">
        <v>1221</v>
      </c>
      <c r="C643" t="s">
        <v>1219</v>
      </c>
      <c r="D643" t="s">
        <v>1195</v>
      </c>
      <c r="E643">
        <v>9.0000000000000006E-5</v>
      </c>
      <c r="F643" t="s">
        <v>1412</v>
      </c>
    </row>
    <row r="644" spans="1:6" x14ac:dyDescent="0.25">
      <c r="A644" t="s">
        <v>1292</v>
      </c>
      <c r="B644" t="s">
        <v>1221</v>
      </c>
      <c r="C644" t="s">
        <v>1186</v>
      </c>
      <c r="D644" t="s">
        <v>1195</v>
      </c>
      <c r="E644">
        <v>1.0200000000000001E-3</v>
      </c>
      <c r="F644" t="s">
        <v>1412</v>
      </c>
    </row>
    <row r="645" spans="1:6" x14ac:dyDescent="0.25">
      <c r="A645" t="s">
        <v>1292</v>
      </c>
      <c r="B645" t="s">
        <v>1222</v>
      </c>
      <c r="C645" t="s">
        <v>1131</v>
      </c>
      <c r="D645" t="s">
        <v>1195</v>
      </c>
      <c r="E645">
        <v>2.6900000000000001E-3</v>
      </c>
      <c r="F645" t="s">
        <v>1412</v>
      </c>
    </row>
    <row r="646" spans="1:6" x14ac:dyDescent="0.25">
      <c r="A646" t="s">
        <v>1292</v>
      </c>
      <c r="B646" t="s">
        <v>1222</v>
      </c>
      <c r="C646" t="s">
        <v>1207</v>
      </c>
      <c r="D646" t="s">
        <v>1195</v>
      </c>
      <c r="E646">
        <v>2.7E-4</v>
      </c>
      <c r="F646" t="s">
        <v>1412</v>
      </c>
    </row>
    <row r="647" spans="1:6" x14ac:dyDescent="0.25">
      <c r="A647" t="s">
        <v>1292</v>
      </c>
      <c r="B647" t="s">
        <v>1222</v>
      </c>
      <c r="C647" t="s">
        <v>1208</v>
      </c>
      <c r="D647" t="s">
        <v>1195</v>
      </c>
      <c r="E647">
        <v>1.8000000000000001E-4</v>
      </c>
      <c r="F647" t="s">
        <v>1412</v>
      </c>
    </row>
    <row r="648" spans="1:6" x14ac:dyDescent="0.25">
      <c r="A648" t="s">
        <v>1292</v>
      </c>
      <c r="B648" t="s">
        <v>1222</v>
      </c>
      <c r="C648" t="s">
        <v>1196</v>
      </c>
      <c r="D648" t="s">
        <v>1195</v>
      </c>
      <c r="E648">
        <v>0</v>
      </c>
      <c r="F648" t="s">
        <v>1412</v>
      </c>
    </row>
    <row r="649" spans="1:6" x14ac:dyDescent="0.25">
      <c r="A649" t="s">
        <v>1292</v>
      </c>
      <c r="B649" t="s">
        <v>1222</v>
      </c>
      <c r="C649" t="s">
        <v>1218</v>
      </c>
      <c r="D649" t="s">
        <v>1195</v>
      </c>
      <c r="E649">
        <v>0</v>
      </c>
      <c r="F649" t="s">
        <v>1412</v>
      </c>
    </row>
    <row r="650" spans="1:6" x14ac:dyDescent="0.25">
      <c r="A650" t="s">
        <v>1292</v>
      </c>
      <c r="B650" t="s">
        <v>1222</v>
      </c>
      <c r="C650" t="s">
        <v>1219</v>
      </c>
      <c r="D650" t="s">
        <v>1195</v>
      </c>
      <c r="E650">
        <v>2.7E-4</v>
      </c>
      <c r="F650" t="s">
        <v>1412</v>
      </c>
    </row>
    <row r="651" spans="1:6" x14ac:dyDescent="0.25">
      <c r="A651" t="s">
        <v>1292</v>
      </c>
      <c r="B651" t="s">
        <v>1222</v>
      </c>
      <c r="C651" t="s">
        <v>1186</v>
      </c>
      <c r="D651" t="s">
        <v>1195</v>
      </c>
      <c r="E651">
        <v>3.0200000000000001E-3</v>
      </c>
      <c r="F651" t="s">
        <v>1412</v>
      </c>
    </row>
    <row r="652" spans="1:6" x14ac:dyDescent="0.25">
      <c r="A652" t="s">
        <v>1292</v>
      </c>
      <c r="B652" t="s">
        <v>1223</v>
      </c>
      <c r="C652" t="s">
        <v>1207</v>
      </c>
      <c r="D652" t="s">
        <v>1195</v>
      </c>
      <c r="E652">
        <v>9.0000000000000006E-5</v>
      </c>
      <c r="F652" t="s">
        <v>1412</v>
      </c>
    </row>
    <row r="653" spans="1:6" x14ac:dyDescent="0.25">
      <c r="A653" t="s">
        <v>1292</v>
      </c>
      <c r="B653" t="s">
        <v>1223</v>
      </c>
      <c r="C653" t="s">
        <v>1208</v>
      </c>
      <c r="D653" t="s">
        <v>1195</v>
      </c>
      <c r="E653">
        <v>6.0000000000000002E-5</v>
      </c>
      <c r="F653" t="s">
        <v>1412</v>
      </c>
    </row>
    <row r="654" spans="1:6" x14ac:dyDescent="0.25">
      <c r="A654" t="s">
        <v>1292</v>
      </c>
      <c r="B654" t="s">
        <v>1223</v>
      </c>
      <c r="C654" t="s">
        <v>1196</v>
      </c>
      <c r="D654" t="s">
        <v>1195</v>
      </c>
      <c r="E654">
        <v>0</v>
      </c>
      <c r="F654" t="s">
        <v>1412</v>
      </c>
    </row>
    <row r="655" spans="1:6" x14ac:dyDescent="0.25">
      <c r="A655" t="s">
        <v>1292</v>
      </c>
      <c r="B655" t="s">
        <v>1223</v>
      </c>
      <c r="C655" t="s">
        <v>1218</v>
      </c>
      <c r="D655" t="s">
        <v>1195</v>
      </c>
      <c r="E655">
        <v>0</v>
      </c>
      <c r="F655" t="s">
        <v>1412</v>
      </c>
    </row>
    <row r="656" spans="1:6" x14ac:dyDescent="0.25">
      <c r="A656" t="s">
        <v>1292</v>
      </c>
      <c r="B656" t="s">
        <v>1223</v>
      </c>
      <c r="C656" t="s">
        <v>1219</v>
      </c>
      <c r="D656" t="s">
        <v>1195</v>
      </c>
      <c r="E656">
        <v>9.0000000000000006E-5</v>
      </c>
      <c r="F656" t="s">
        <v>1412</v>
      </c>
    </row>
    <row r="657" spans="1:6" x14ac:dyDescent="0.25">
      <c r="A657" t="s">
        <v>1292</v>
      </c>
      <c r="B657" t="s">
        <v>1223</v>
      </c>
      <c r="C657" t="s">
        <v>1186</v>
      </c>
      <c r="D657" t="s">
        <v>1195</v>
      </c>
      <c r="E657">
        <v>1.0200000000000001E-3</v>
      </c>
      <c r="F657" t="s">
        <v>1412</v>
      </c>
    </row>
    <row r="658" spans="1:6" x14ac:dyDescent="0.25">
      <c r="A658" t="s">
        <v>1292</v>
      </c>
      <c r="B658" t="s">
        <v>1224</v>
      </c>
      <c r="C658" t="s">
        <v>1131</v>
      </c>
      <c r="D658" t="s">
        <v>1195</v>
      </c>
      <c r="E658">
        <v>2.6900000000000001E-3</v>
      </c>
      <c r="F658" t="s">
        <v>1412</v>
      </c>
    </row>
    <row r="659" spans="1:6" x14ac:dyDescent="0.25">
      <c r="A659" t="s">
        <v>1292</v>
      </c>
      <c r="B659" t="s">
        <v>1224</v>
      </c>
      <c r="C659" t="s">
        <v>1207</v>
      </c>
      <c r="D659" t="s">
        <v>1195</v>
      </c>
      <c r="E659">
        <v>2.7E-4</v>
      </c>
      <c r="F659" t="s">
        <v>1412</v>
      </c>
    </row>
    <row r="660" spans="1:6" x14ac:dyDescent="0.25">
      <c r="A660" t="s">
        <v>1292</v>
      </c>
      <c r="B660" t="s">
        <v>1224</v>
      </c>
      <c r="C660" t="s">
        <v>1208</v>
      </c>
      <c r="D660" t="s">
        <v>1195</v>
      </c>
      <c r="E660">
        <v>1.8000000000000001E-4</v>
      </c>
      <c r="F660" t="s">
        <v>1412</v>
      </c>
    </row>
    <row r="661" spans="1:6" x14ac:dyDescent="0.25">
      <c r="A661" t="s">
        <v>1292</v>
      </c>
      <c r="B661" t="s">
        <v>1224</v>
      </c>
      <c r="C661" t="s">
        <v>1196</v>
      </c>
      <c r="D661" t="s">
        <v>1195</v>
      </c>
      <c r="E661">
        <v>0</v>
      </c>
      <c r="F661" t="s">
        <v>1412</v>
      </c>
    </row>
    <row r="662" spans="1:6" x14ac:dyDescent="0.25">
      <c r="A662" t="s">
        <v>1292</v>
      </c>
      <c r="B662" t="s">
        <v>1224</v>
      </c>
      <c r="C662" t="s">
        <v>1186</v>
      </c>
      <c r="D662" t="s">
        <v>1195</v>
      </c>
      <c r="E662">
        <v>3.0200000000000001E-3</v>
      </c>
      <c r="F662" t="s">
        <v>1412</v>
      </c>
    </row>
    <row r="663" spans="1:6" x14ac:dyDescent="0.25">
      <c r="A663" t="s">
        <v>1292</v>
      </c>
      <c r="B663" t="s">
        <v>1225</v>
      </c>
      <c r="C663" t="s">
        <v>1207</v>
      </c>
      <c r="D663" t="s">
        <v>1195</v>
      </c>
      <c r="E663">
        <v>1.7000000000000001E-4</v>
      </c>
      <c r="F663" t="s">
        <v>1412</v>
      </c>
    </row>
    <row r="664" spans="1:6" x14ac:dyDescent="0.25">
      <c r="A664" t="s">
        <v>1292</v>
      </c>
      <c r="B664" t="s">
        <v>1225</v>
      </c>
      <c r="C664" t="s">
        <v>1208</v>
      </c>
      <c r="D664" t="s">
        <v>1195</v>
      </c>
      <c r="E664">
        <v>1.1E-4</v>
      </c>
      <c r="F664" t="s">
        <v>1412</v>
      </c>
    </row>
    <row r="665" spans="1:6" x14ac:dyDescent="0.25">
      <c r="A665" t="s">
        <v>1292</v>
      </c>
      <c r="B665" t="s">
        <v>1225</v>
      </c>
      <c r="C665" t="s">
        <v>1196</v>
      </c>
      <c r="D665" t="s">
        <v>1195</v>
      </c>
      <c r="E665">
        <v>0</v>
      </c>
      <c r="F665" t="s">
        <v>1412</v>
      </c>
    </row>
    <row r="666" spans="1:6" x14ac:dyDescent="0.25">
      <c r="A666" t="s">
        <v>1292</v>
      </c>
      <c r="B666" t="s">
        <v>1225</v>
      </c>
      <c r="C666" t="s">
        <v>1186</v>
      </c>
      <c r="D666" t="s">
        <v>1195</v>
      </c>
      <c r="E666">
        <v>1.89E-3</v>
      </c>
      <c r="F666" t="s">
        <v>1412</v>
      </c>
    </row>
    <row r="667" spans="1:6" x14ac:dyDescent="0.25">
      <c r="A667" t="s">
        <v>1292</v>
      </c>
      <c r="B667" t="s">
        <v>1226</v>
      </c>
      <c r="C667" t="s">
        <v>1207</v>
      </c>
      <c r="D667" t="s">
        <v>1195</v>
      </c>
      <c r="E667">
        <v>9.0000000000000006E-5</v>
      </c>
      <c r="F667" t="s">
        <v>1412</v>
      </c>
    </row>
    <row r="668" spans="1:6" x14ac:dyDescent="0.25">
      <c r="A668" t="s">
        <v>1292</v>
      </c>
      <c r="B668" t="s">
        <v>1226</v>
      </c>
      <c r="C668" t="s">
        <v>1208</v>
      </c>
      <c r="D668" t="s">
        <v>1195</v>
      </c>
      <c r="E668">
        <v>6.0000000000000002E-5</v>
      </c>
      <c r="F668" t="s">
        <v>1412</v>
      </c>
    </row>
    <row r="669" spans="1:6" x14ac:dyDescent="0.25">
      <c r="A669" t="s">
        <v>1292</v>
      </c>
      <c r="B669" t="s">
        <v>1226</v>
      </c>
      <c r="C669" t="s">
        <v>1196</v>
      </c>
      <c r="D669" t="s">
        <v>1195</v>
      </c>
      <c r="E669">
        <v>0</v>
      </c>
      <c r="F669" t="s">
        <v>1412</v>
      </c>
    </row>
    <row r="670" spans="1:6" x14ac:dyDescent="0.25">
      <c r="A670" t="s">
        <v>1292</v>
      </c>
      <c r="B670" t="s">
        <v>1226</v>
      </c>
      <c r="C670" t="s">
        <v>1186</v>
      </c>
      <c r="D670" t="s">
        <v>1195</v>
      </c>
      <c r="E670">
        <v>1.0200000000000001E-3</v>
      </c>
      <c r="F670" t="s">
        <v>1412</v>
      </c>
    </row>
    <row r="671" spans="1:6" x14ac:dyDescent="0.25">
      <c r="A671" t="s">
        <v>1292</v>
      </c>
      <c r="B671" t="s">
        <v>1227</v>
      </c>
      <c r="C671" t="s">
        <v>1186</v>
      </c>
      <c r="D671" t="s">
        <v>1195</v>
      </c>
      <c r="E671">
        <v>0</v>
      </c>
      <c r="F671" t="s">
        <v>1412</v>
      </c>
    </row>
    <row r="672" spans="1:6" x14ac:dyDescent="0.25">
      <c r="A672" t="s">
        <v>1292</v>
      </c>
      <c r="B672" t="s">
        <v>1228</v>
      </c>
      <c r="C672" t="s">
        <v>1207</v>
      </c>
      <c r="D672" t="s">
        <v>1195</v>
      </c>
      <c r="E672">
        <v>9.0000000000000006E-5</v>
      </c>
      <c r="F672" t="s">
        <v>1412</v>
      </c>
    </row>
    <row r="673" spans="1:6" x14ac:dyDescent="0.25">
      <c r="A673" t="s">
        <v>1292</v>
      </c>
      <c r="B673" t="s">
        <v>1228</v>
      </c>
      <c r="C673" t="s">
        <v>1208</v>
      </c>
      <c r="D673" t="s">
        <v>1195</v>
      </c>
      <c r="E673">
        <v>6.0000000000000002E-5</v>
      </c>
      <c r="F673" t="s">
        <v>1412</v>
      </c>
    </row>
    <row r="674" spans="1:6" x14ac:dyDescent="0.25">
      <c r="A674" t="s">
        <v>1292</v>
      </c>
      <c r="B674" t="s">
        <v>1228</v>
      </c>
      <c r="C674" t="s">
        <v>1196</v>
      </c>
      <c r="D674" t="s">
        <v>1195</v>
      </c>
      <c r="E674">
        <v>0</v>
      </c>
      <c r="F674" t="s">
        <v>1412</v>
      </c>
    </row>
    <row r="675" spans="1:6" x14ac:dyDescent="0.25">
      <c r="A675" t="s">
        <v>1292</v>
      </c>
      <c r="B675" t="s">
        <v>1228</v>
      </c>
      <c r="C675" t="s">
        <v>1229</v>
      </c>
      <c r="D675" t="s">
        <v>1195</v>
      </c>
      <c r="E675">
        <v>0</v>
      </c>
      <c r="F675" t="s">
        <v>1412</v>
      </c>
    </row>
    <row r="676" spans="1:6" x14ac:dyDescent="0.25">
      <c r="A676" t="s">
        <v>1292</v>
      </c>
      <c r="B676" t="s">
        <v>1228</v>
      </c>
      <c r="C676" t="s">
        <v>1186</v>
      </c>
      <c r="D676" t="s">
        <v>1195</v>
      </c>
      <c r="E676">
        <v>1.0200000000000001E-3</v>
      </c>
      <c r="F676" t="s">
        <v>1412</v>
      </c>
    </row>
    <row r="677" spans="1:6" x14ac:dyDescent="0.25">
      <c r="A677" t="s">
        <v>1292</v>
      </c>
      <c r="B677" t="s">
        <v>1228</v>
      </c>
      <c r="C677" t="s">
        <v>1219</v>
      </c>
      <c r="D677" t="s">
        <v>1195</v>
      </c>
      <c r="E677">
        <v>9.0000000000000006E-5</v>
      </c>
      <c r="F677" t="s">
        <v>1412</v>
      </c>
    </row>
    <row r="678" spans="1:6" x14ac:dyDescent="0.25">
      <c r="A678" t="s">
        <v>1292</v>
      </c>
      <c r="B678" t="s">
        <v>1230</v>
      </c>
      <c r="C678" t="s">
        <v>1131</v>
      </c>
      <c r="D678" t="s">
        <v>1195</v>
      </c>
      <c r="E678">
        <v>2.6900000000000001E-3</v>
      </c>
      <c r="F678" t="s">
        <v>1412</v>
      </c>
    </row>
    <row r="679" spans="1:6" x14ac:dyDescent="0.25">
      <c r="A679" t="s">
        <v>1292</v>
      </c>
      <c r="B679" t="s">
        <v>1230</v>
      </c>
      <c r="C679" t="s">
        <v>1207</v>
      </c>
      <c r="D679" t="s">
        <v>1195</v>
      </c>
      <c r="E679">
        <v>2.7E-4</v>
      </c>
      <c r="F679" t="s">
        <v>1412</v>
      </c>
    </row>
    <row r="680" spans="1:6" x14ac:dyDescent="0.25">
      <c r="A680" t="s">
        <v>1292</v>
      </c>
      <c r="B680" t="s">
        <v>1230</v>
      </c>
      <c r="C680" t="s">
        <v>1208</v>
      </c>
      <c r="D680" t="s">
        <v>1195</v>
      </c>
      <c r="E680">
        <v>1.8000000000000001E-4</v>
      </c>
      <c r="F680" t="s">
        <v>1412</v>
      </c>
    </row>
    <row r="681" spans="1:6" x14ac:dyDescent="0.25">
      <c r="A681" t="s">
        <v>1292</v>
      </c>
      <c r="B681" t="s">
        <v>1230</v>
      </c>
      <c r="C681" t="s">
        <v>1196</v>
      </c>
      <c r="D681" t="s">
        <v>1195</v>
      </c>
      <c r="E681">
        <v>0</v>
      </c>
      <c r="F681" t="s">
        <v>1412</v>
      </c>
    </row>
    <row r="682" spans="1:6" x14ac:dyDescent="0.25">
      <c r="A682" t="s">
        <v>1292</v>
      </c>
      <c r="B682" t="s">
        <v>1230</v>
      </c>
      <c r="C682" t="s">
        <v>1229</v>
      </c>
      <c r="D682" t="s">
        <v>1195</v>
      </c>
      <c r="E682">
        <v>0</v>
      </c>
      <c r="F682" t="s">
        <v>1412</v>
      </c>
    </row>
    <row r="683" spans="1:6" x14ac:dyDescent="0.25">
      <c r="A683" t="s">
        <v>1292</v>
      </c>
      <c r="B683" t="s">
        <v>1230</v>
      </c>
      <c r="C683" t="s">
        <v>1186</v>
      </c>
      <c r="D683" t="s">
        <v>1195</v>
      </c>
      <c r="E683">
        <v>3.0200000000000001E-3</v>
      </c>
      <c r="F683" t="s">
        <v>1412</v>
      </c>
    </row>
    <row r="684" spans="1:6" x14ac:dyDescent="0.25">
      <c r="A684" t="s">
        <v>1292</v>
      </c>
      <c r="B684" t="s">
        <v>1230</v>
      </c>
      <c r="C684" t="s">
        <v>1219</v>
      </c>
      <c r="D684" t="s">
        <v>1195</v>
      </c>
      <c r="E684">
        <v>2.7E-4</v>
      </c>
      <c r="F684" t="s">
        <v>1412</v>
      </c>
    </row>
    <row r="685" spans="1:6" x14ac:dyDescent="0.25">
      <c r="A685" t="s">
        <v>1292</v>
      </c>
      <c r="B685" t="s">
        <v>1231</v>
      </c>
      <c r="C685" t="s">
        <v>1186</v>
      </c>
      <c r="D685" t="s">
        <v>1195</v>
      </c>
      <c r="E685">
        <v>4.0000000000000003E-5</v>
      </c>
      <c r="F685" t="s">
        <v>1412</v>
      </c>
    </row>
    <row r="686" spans="1:6" x14ac:dyDescent="0.25">
      <c r="A686" t="s">
        <v>1292</v>
      </c>
      <c r="B686" t="s">
        <v>1232</v>
      </c>
      <c r="C686" t="s">
        <v>1186</v>
      </c>
      <c r="D686" t="s">
        <v>1195</v>
      </c>
      <c r="E686">
        <v>0</v>
      </c>
      <c r="F686" t="s">
        <v>1412</v>
      </c>
    </row>
    <row r="687" spans="1:6" x14ac:dyDescent="0.25">
      <c r="A687" t="s">
        <v>1292</v>
      </c>
      <c r="B687" t="s">
        <v>1233</v>
      </c>
      <c r="C687" t="s">
        <v>1207</v>
      </c>
      <c r="D687" t="s">
        <v>1195</v>
      </c>
      <c r="E687">
        <v>9.0000000000000006E-5</v>
      </c>
      <c r="F687" t="s">
        <v>1412</v>
      </c>
    </row>
    <row r="688" spans="1:6" x14ac:dyDescent="0.25">
      <c r="A688" t="s">
        <v>1292</v>
      </c>
      <c r="B688" t="s">
        <v>1233</v>
      </c>
      <c r="C688" t="s">
        <v>1208</v>
      </c>
      <c r="D688" t="s">
        <v>1195</v>
      </c>
      <c r="E688">
        <v>6.0000000000000002E-5</v>
      </c>
      <c r="F688" t="s">
        <v>1412</v>
      </c>
    </row>
    <row r="689" spans="1:6" x14ac:dyDescent="0.25">
      <c r="A689" t="s">
        <v>1292</v>
      </c>
      <c r="B689" t="s">
        <v>1233</v>
      </c>
      <c r="C689" t="s">
        <v>1234</v>
      </c>
      <c r="D689" t="s">
        <v>1195</v>
      </c>
      <c r="E689">
        <v>0</v>
      </c>
      <c r="F689" t="s">
        <v>1412</v>
      </c>
    </row>
    <row r="690" spans="1:6" x14ac:dyDescent="0.25">
      <c r="A690" t="s">
        <v>1292</v>
      </c>
      <c r="B690" t="s">
        <v>1233</v>
      </c>
      <c r="C690" t="s">
        <v>1235</v>
      </c>
      <c r="D690" t="s">
        <v>1195</v>
      </c>
      <c r="E690">
        <v>0</v>
      </c>
      <c r="F690" t="s">
        <v>1412</v>
      </c>
    </row>
    <row r="691" spans="1:6" x14ac:dyDescent="0.25">
      <c r="A691" t="s">
        <v>1292</v>
      </c>
      <c r="B691" t="s">
        <v>1233</v>
      </c>
      <c r="C691" t="s">
        <v>1236</v>
      </c>
      <c r="D691" t="s">
        <v>1195</v>
      </c>
      <c r="E691">
        <v>0</v>
      </c>
      <c r="F691" t="s">
        <v>1412</v>
      </c>
    </row>
    <row r="692" spans="1:6" x14ac:dyDescent="0.25">
      <c r="A692" t="s">
        <v>1292</v>
      </c>
      <c r="B692" t="s">
        <v>1233</v>
      </c>
      <c r="C692" t="s">
        <v>1196</v>
      </c>
      <c r="D692" t="s">
        <v>1195</v>
      </c>
      <c r="E692">
        <v>0</v>
      </c>
      <c r="F692" t="s">
        <v>1412</v>
      </c>
    </row>
    <row r="693" spans="1:6" x14ac:dyDescent="0.25">
      <c r="A693" t="s">
        <v>1292</v>
      </c>
      <c r="B693" t="s">
        <v>1233</v>
      </c>
      <c r="C693" t="s">
        <v>1229</v>
      </c>
      <c r="D693" t="s">
        <v>1195</v>
      </c>
      <c r="E693">
        <v>0</v>
      </c>
      <c r="F693" t="s">
        <v>1412</v>
      </c>
    </row>
    <row r="694" spans="1:6" x14ac:dyDescent="0.25">
      <c r="A694" t="s">
        <v>1292</v>
      </c>
      <c r="B694" t="s">
        <v>1233</v>
      </c>
      <c r="C694" t="s">
        <v>1186</v>
      </c>
      <c r="D694" t="s">
        <v>1195</v>
      </c>
      <c r="E694">
        <v>1.0200000000000001E-3</v>
      </c>
      <c r="F694" t="s">
        <v>1412</v>
      </c>
    </row>
    <row r="695" spans="1:6" x14ac:dyDescent="0.25">
      <c r="A695" t="s">
        <v>1292</v>
      </c>
      <c r="B695" t="s">
        <v>1237</v>
      </c>
      <c r="C695" t="s">
        <v>1186</v>
      </c>
      <c r="D695" t="s">
        <v>1195</v>
      </c>
      <c r="E695">
        <v>6.0000000000000002E-5</v>
      </c>
      <c r="F695" t="s">
        <v>1412</v>
      </c>
    </row>
    <row r="696" spans="1:6" x14ac:dyDescent="0.25">
      <c r="A696" t="s">
        <v>1292</v>
      </c>
      <c r="B696" t="s">
        <v>1238</v>
      </c>
      <c r="C696" t="s">
        <v>1207</v>
      </c>
      <c r="D696" t="s">
        <v>1195</v>
      </c>
      <c r="E696">
        <v>9.0000000000000006E-5</v>
      </c>
      <c r="F696" t="s">
        <v>1412</v>
      </c>
    </row>
    <row r="697" spans="1:6" x14ac:dyDescent="0.25">
      <c r="A697" t="s">
        <v>1292</v>
      </c>
      <c r="B697" t="s">
        <v>1238</v>
      </c>
      <c r="C697" t="s">
        <v>1208</v>
      </c>
      <c r="D697" t="s">
        <v>1195</v>
      </c>
      <c r="E697">
        <v>6.0000000000000002E-5</v>
      </c>
      <c r="F697" t="s">
        <v>1412</v>
      </c>
    </row>
    <row r="698" spans="1:6" x14ac:dyDescent="0.25">
      <c r="A698" t="s">
        <v>1292</v>
      </c>
      <c r="B698" t="s">
        <v>1238</v>
      </c>
      <c r="C698" t="s">
        <v>1234</v>
      </c>
      <c r="D698" t="s">
        <v>1195</v>
      </c>
      <c r="E698">
        <v>0</v>
      </c>
      <c r="F698" t="s">
        <v>1412</v>
      </c>
    </row>
    <row r="699" spans="1:6" x14ac:dyDescent="0.25">
      <c r="A699" t="s">
        <v>1292</v>
      </c>
      <c r="B699" t="s">
        <v>1238</v>
      </c>
      <c r="C699" t="s">
        <v>1235</v>
      </c>
      <c r="D699" t="s">
        <v>1195</v>
      </c>
      <c r="E699">
        <v>0</v>
      </c>
      <c r="F699" t="s">
        <v>1412</v>
      </c>
    </row>
    <row r="700" spans="1:6" x14ac:dyDescent="0.25">
      <c r="A700" t="s">
        <v>1292</v>
      </c>
      <c r="B700" t="s">
        <v>1238</v>
      </c>
      <c r="C700" t="s">
        <v>1236</v>
      </c>
      <c r="D700" t="s">
        <v>1195</v>
      </c>
      <c r="E700">
        <v>0</v>
      </c>
      <c r="F700" t="s">
        <v>1412</v>
      </c>
    </row>
    <row r="701" spans="1:6" x14ac:dyDescent="0.25">
      <c r="A701" t="s">
        <v>1292</v>
      </c>
      <c r="B701" t="s">
        <v>1238</v>
      </c>
      <c r="C701" t="s">
        <v>1196</v>
      </c>
      <c r="D701" t="s">
        <v>1195</v>
      </c>
      <c r="E701">
        <v>0</v>
      </c>
      <c r="F701" t="s">
        <v>1412</v>
      </c>
    </row>
    <row r="702" spans="1:6" x14ac:dyDescent="0.25">
      <c r="A702" t="s">
        <v>1292</v>
      </c>
      <c r="B702" t="s">
        <v>1238</v>
      </c>
      <c r="C702" t="s">
        <v>1229</v>
      </c>
      <c r="D702" t="s">
        <v>1195</v>
      </c>
      <c r="E702">
        <v>0</v>
      </c>
      <c r="F702" t="s">
        <v>1412</v>
      </c>
    </row>
    <row r="703" spans="1:6" x14ac:dyDescent="0.25">
      <c r="A703" t="s">
        <v>1292</v>
      </c>
      <c r="B703" t="s">
        <v>1238</v>
      </c>
      <c r="C703" t="s">
        <v>1186</v>
      </c>
      <c r="D703" t="s">
        <v>1195</v>
      </c>
      <c r="E703">
        <v>1.0200000000000001E-3</v>
      </c>
      <c r="F703" t="s">
        <v>1412</v>
      </c>
    </row>
    <row r="704" spans="1:6" x14ac:dyDescent="0.25">
      <c r="A704" t="s">
        <v>1292</v>
      </c>
      <c r="B704" t="s">
        <v>1239</v>
      </c>
      <c r="C704" t="s">
        <v>1186</v>
      </c>
      <c r="D704" t="s">
        <v>1195</v>
      </c>
      <c r="E704">
        <v>2E-3</v>
      </c>
      <c r="F704" t="s">
        <v>1412</v>
      </c>
    </row>
    <row r="705" spans="1:6" x14ac:dyDescent="0.25">
      <c r="A705" t="s">
        <v>1293</v>
      </c>
      <c r="B705" t="s">
        <v>1206</v>
      </c>
      <c r="C705" t="s">
        <v>1131</v>
      </c>
      <c r="D705" t="s">
        <v>1195</v>
      </c>
      <c r="E705">
        <v>2.6900000000000001E-3</v>
      </c>
      <c r="F705" t="s">
        <v>1412</v>
      </c>
    </row>
    <row r="706" spans="1:6" x14ac:dyDescent="0.25">
      <c r="A706" t="s">
        <v>1293</v>
      </c>
      <c r="B706" t="s">
        <v>1206</v>
      </c>
      <c r="C706" t="s">
        <v>1207</v>
      </c>
      <c r="D706" t="s">
        <v>1195</v>
      </c>
      <c r="E706">
        <v>2.7E-4</v>
      </c>
      <c r="F706" t="s">
        <v>1412</v>
      </c>
    </row>
    <row r="707" spans="1:6" x14ac:dyDescent="0.25">
      <c r="A707" t="s">
        <v>1293</v>
      </c>
      <c r="B707" t="s">
        <v>1206</v>
      </c>
      <c r="C707" t="s">
        <v>1208</v>
      </c>
      <c r="D707" t="s">
        <v>1195</v>
      </c>
      <c r="E707">
        <v>1.8000000000000001E-4</v>
      </c>
      <c r="F707" t="s">
        <v>1412</v>
      </c>
    </row>
    <row r="708" spans="1:6" x14ac:dyDescent="0.25">
      <c r="A708" t="s">
        <v>1293</v>
      </c>
      <c r="B708" t="s">
        <v>1206</v>
      </c>
      <c r="C708" t="s">
        <v>1196</v>
      </c>
      <c r="D708" t="s">
        <v>1195</v>
      </c>
      <c r="E708">
        <v>0</v>
      </c>
      <c r="F708" t="s">
        <v>1412</v>
      </c>
    </row>
    <row r="709" spans="1:6" x14ac:dyDescent="0.25">
      <c r="A709" t="s">
        <v>1293</v>
      </c>
      <c r="B709" t="s">
        <v>1206</v>
      </c>
      <c r="C709" t="s">
        <v>1186</v>
      </c>
      <c r="D709" t="s">
        <v>1195</v>
      </c>
      <c r="E709">
        <v>3.0200000000000001E-3</v>
      </c>
      <c r="F709" t="s">
        <v>1412</v>
      </c>
    </row>
    <row r="710" spans="1:6" x14ac:dyDescent="0.25">
      <c r="A710" t="s">
        <v>1293</v>
      </c>
      <c r="B710" t="s">
        <v>1209</v>
      </c>
      <c r="C710" t="s">
        <v>1207</v>
      </c>
      <c r="D710" t="s">
        <v>1195</v>
      </c>
      <c r="E710">
        <v>1.7000000000000001E-4</v>
      </c>
      <c r="F710" t="s">
        <v>1412</v>
      </c>
    </row>
    <row r="711" spans="1:6" x14ac:dyDescent="0.25">
      <c r="A711" t="s">
        <v>1293</v>
      </c>
      <c r="B711" t="s">
        <v>1209</v>
      </c>
      <c r="C711" t="s">
        <v>1208</v>
      </c>
      <c r="D711" t="s">
        <v>1195</v>
      </c>
      <c r="E711">
        <v>1.1E-4</v>
      </c>
      <c r="F711" t="s">
        <v>1412</v>
      </c>
    </row>
    <row r="712" spans="1:6" x14ac:dyDescent="0.25">
      <c r="A712" t="s">
        <v>1293</v>
      </c>
      <c r="B712" t="s">
        <v>1209</v>
      </c>
      <c r="C712" t="s">
        <v>1196</v>
      </c>
      <c r="D712" t="s">
        <v>1195</v>
      </c>
      <c r="E712">
        <v>0</v>
      </c>
      <c r="F712" t="s">
        <v>1412</v>
      </c>
    </row>
    <row r="713" spans="1:6" x14ac:dyDescent="0.25">
      <c r="A713" t="s">
        <v>1293</v>
      </c>
      <c r="B713" t="s">
        <v>1209</v>
      </c>
      <c r="C713" t="s">
        <v>1186</v>
      </c>
      <c r="D713" t="s">
        <v>1195</v>
      </c>
      <c r="E713">
        <v>1.89E-3</v>
      </c>
      <c r="F713" t="s">
        <v>1412</v>
      </c>
    </row>
    <row r="714" spans="1:6" x14ac:dyDescent="0.25">
      <c r="A714" t="s">
        <v>1293</v>
      </c>
      <c r="B714" t="s">
        <v>1210</v>
      </c>
      <c r="C714" t="s">
        <v>1207</v>
      </c>
      <c r="D714" t="s">
        <v>1195</v>
      </c>
      <c r="E714">
        <v>9.0000000000000006E-5</v>
      </c>
      <c r="F714" t="s">
        <v>1412</v>
      </c>
    </row>
    <row r="715" spans="1:6" x14ac:dyDescent="0.25">
      <c r="A715" t="s">
        <v>1293</v>
      </c>
      <c r="B715" t="s">
        <v>1210</v>
      </c>
      <c r="C715" t="s">
        <v>1208</v>
      </c>
      <c r="D715" t="s">
        <v>1195</v>
      </c>
      <c r="E715">
        <v>6.0000000000000002E-5</v>
      </c>
      <c r="F715" t="s">
        <v>1412</v>
      </c>
    </row>
    <row r="716" spans="1:6" x14ac:dyDescent="0.25">
      <c r="A716" t="s">
        <v>1293</v>
      </c>
      <c r="B716" t="s">
        <v>1210</v>
      </c>
      <c r="C716" t="s">
        <v>1196</v>
      </c>
      <c r="D716" t="s">
        <v>1195</v>
      </c>
      <c r="E716">
        <v>0</v>
      </c>
      <c r="F716" t="s">
        <v>1412</v>
      </c>
    </row>
    <row r="717" spans="1:6" x14ac:dyDescent="0.25">
      <c r="A717" t="s">
        <v>1293</v>
      </c>
      <c r="B717" t="s">
        <v>1210</v>
      </c>
      <c r="C717" t="s">
        <v>1186</v>
      </c>
      <c r="D717" t="s">
        <v>1195</v>
      </c>
      <c r="E717">
        <v>1.0200000000000001E-3</v>
      </c>
      <c r="F717" t="s">
        <v>1412</v>
      </c>
    </row>
    <row r="718" spans="1:6" x14ac:dyDescent="0.25">
      <c r="A718" t="s">
        <v>1293</v>
      </c>
      <c r="B718" t="s">
        <v>1194</v>
      </c>
      <c r="C718" t="s">
        <v>1131</v>
      </c>
      <c r="D718" t="s">
        <v>1195</v>
      </c>
      <c r="E718">
        <v>3.5599999999999998E-3</v>
      </c>
      <c r="F718" t="s">
        <v>1412</v>
      </c>
    </row>
    <row r="719" spans="1:6" x14ac:dyDescent="0.25">
      <c r="A719" t="s">
        <v>1293</v>
      </c>
      <c r="B719" t="s">
        <v>1194</v>
      </c>
      <c r="C719" t="s">
        <v>1196</v>
      </c>
      <c r="D719" t="s">
        <v>1195</v>
      </c>
      <c r="E719">
        <v>0</v>
      </c>
      <c r="F719" t="s">
        <v>1412</v>
      </c>
    </row>
    <row r="720" spans="1:6" x14ac:dyDescent="0.25">
      <c r="A720" t="s">
        <v>1293</v>
      </c>
      <c r="B720" t="s">
        <v>1194</v>
      </c>
      <c r="C720" t="s">
        <v>1186</v>
      </c>
      <c r="D720" t="s">
        <v>1195</v>
      </c>
      <c r="E720">
        <v>4.0000000000000001E-3</v>
      </c>
      <c r="F720" t="s">
        <v>1412</v>
      </c>
    </row>
    <row r="721" spans="1:6" x14ac:dyDescent="0.25">
      <c r="A721" t="s">
        <v>1293</v>
      </c>
      <c r="B721" t="s">
        <v>1211</v>
      </c>
      <c r="C721" t="s">
        <v>1131</v>
      </c>
      <c r="D721" t="s">
        <v>1195</v>
      </c>
      <c r="E721">
        <v>3.5599999999999998E-3</v>
      </c>
      <c r="F721" t="s">
        <v>1412</v>
      </c>
    </row>
    <row r="722" spans="1:6" x14ac:dyDescent="0.25">
      <c r="A722" t="s">
        <v>1293</v>
      </c>
      <c r="B722" t="s">
        <v>1211</v>
      </c>
      <c r="C722" t="s">
        <v>1186</v>
      </c>
      <c r="D722" t="s">
        <v>1195</v>
      </c>
      <c r="E722">
        <v>4.0000000000000001E-3</v>
      </c>
      <c r="F722" t="s">
        <v>1412</v>
      </c>
    </row>
    <row r="723" spans="1:6" x14ac:dyDescent="0.25">
      <c r="A723" t="s">
        <v>1293</v>
      </c>
      <c r="B723" t="s">
        <v>1198</v>
      </c>
      <c r="C723" t="s">
        <v>1186</v>
      </c>
      <c r="D723" t="s">
        <v>1195</v>
      </c>
      <c r="E723">
        <v>6.4500000000000002E-2</v>
      </c>
      <c r="F723" t="s">
        <v>1412</v>
      </c>
    </row>
    <row r="724" spans="1:6" x14ac:dyDescent="0.25">
      <c r="A724" t="s">
        <v>1293</v>
      </c>
      <c r="B724" t="s">
        <v>1212</v>
      </c>
      <c r="C724" t="s">
        <v>1186</v>
      </c>
      <c r="D724" t="s">
        <v>1195</v>
      </c>
      <c r="E724">
        <v>7.1999999999999995E-2</v>
      </c>
      <c r="F724" t="s">
        <v>1412</v>
      </c>
    </row>
    <row r="725" spans="1:6" x14ac:dyDescent="0.25">
      <c r="A725" t="s">
        <v>1293</v>
      </c>
      <c r="B725" t="s">
        <v>1212</v>
      </c>
      <c r="C725" t="s">
        <v>1213</v>
      </c>
      <c r="D725" t="s">
        <v>1195</v>
      </c>
      <c r="E725">
        <v>5.7599999999999998E-2</v>
      </c>
      <c r="F725" t="s">
        <v>1412</v>
      </c>
    </row>
    <row r="726" spans="1:6" x14ac:dyDescent="0.25">
      <c r="A726" t="s">
        <v>1293</v>
      </c>
      <c r="B726" t="s">
        <v>1200</v>
      </c>
      <c r="C726" t="s">
        <v>1186</v>
      </c>
      <c r="D726" t="s">
        <v>1195</v>
      </c>
      <c r="E726">
        <v>0.13500000000000001</v>
      </c>
      <c r="F726" t="s">
        <v>1412</v>
      </c>
    </row>
    <row r="727" spans="1:6" x14ac:dyDescent="0.25">
      <c r="A727" t="s">
        <v>1293</v>
      </c>
      <c r="B727" t="s">
        <v>1200</v>
      </c>
      <c r="C727" t="s">
        <v>1214</v>
      </c>
      <c r="D727" t="s">
        <v>1195</v>
      </c>
      <c r="E727">
        <v>2.16E-3</v>
      </c>
      <c r="F727" t="s">
        <v>1412</v>
      </c>
    </row>
    <row r="728" spans="1:6" x14ac:dyDescent="0.25">
      <c r="A728" t="s">
        <v>1293</v>
      </c>
      <c r="B728" t="s">
        <v>1200</v>
      </c>
      <c r="C728" t="s">
        <v>1215</v>
      </c>
      <c r="D728" t="s">
        <v>1195</v>
      </c>
      <c r="E728">
        <v>0.1323</v>
      </c>
      <c r="F728" t="s">
        <v>1412</v>
      </c>
    </row>
    <row r="729" spans="1:6" x14ac:dyDescent="0.25">
      <c r="A729" t="s">
        <v>1293</v>
      </c>
      <c r="B729" t="s">
        <v>1200</v>
      </c>
      <c r="C729" t="s">
        <v>1216</v>
      </c>
      <c r="D729" t="s">
        <v>1195</v>
      </c>
      <c r="E729">
        <v>0.108</v>
      </c>
      <c r="F729" t="s">
        <v>1412</v>
      </c>
    </row>
    <row r="730" spans="1:6" x14ac:dyDescent="0.25">
      <c r="A730" t="s">
        <v>1293</v>
      </c>
      <c r="B730" t="s">
        <v>1204</v>
      </c>
      <c r="C730" t="s">
        <v>1186</v>
      </c>
      <c r="D730" t="s">
        <v>1195</v>
      </c>
      <c r="E730">
        <v>0.22</v>
      </c>
      <c r="F730" t="s">
        <v>1412</v>
      </c>
    </row>
    <row r="731" spans="1:6" x14ac:dyDescent="0.25">
      <c r="A731" t="s">
        <v>1293</v>
      </c>
      <c r="B731" t="s">
        <v>1204</v>
      </c>
      <c r="C731" t="s">
        <v>1214</v>
      </c>
      <c r="D731" t="s">
        <v>1195</v>
      </c>
      <c r="E731">
        <v>2.16E-3</v>
      </c>
      <c r="F731" t="s">
        <v>1412</v>
      </c>
    </row>
    <row r="732" spans="1:6" x14ac:dyDescent="0.25">
      <c r="A732" t="s">
        <v>1293</v>
      </c>
      <c r="B732" t="s">
        <v>1204</v>
      </c>
      <c r="C732" t="s">
        <v>1215</v>
      </c>
      <c r="D732" t="s">
        <v>1195</v>
      </c>
      <c r="E732">
        <v>0.21560000000000001</v>
      </c>
      <c r="F732" t="s">
        <v>1412</v>
      </c>
    </row>
    <row r="733" spans="1:6" x14ac:dyDescent="0.25">
      <c r="A733" t="s">
        <v>1293</v>
      </c>
      <c r="B733" t="s">
        <v>1204</v>
      </c>
      <c r="C733" t="s">
        <v>1216</v>
      </c>
      <c r="D733" t="s">
        <v>1195</v>
      </c>
      <c r="E733">
        <v>0.17599999999999999</v>
      </c>
      <c r="F733" t="s">
        <v>1412</v>
      </c>
    </row>
    <row r="734" spans="1:6" x14ac:dyDescent="0.25">
      <c r="A734" t="s">
        <v>1293</v>
      </c>
      <c r="B734" t="s">
        <v>1217</v>
      </c>
      <c r="C734" t="s">
        <v>1207</v>
      </c>
      <c r="D734" t="s">
        <v>1195</v>
      </c>
      <c r="E734">
        <v>9.0000000000000006E-5</v>
      </c>
      <c r="F734" t="s">
        <v>1412</v>
      </c>
    </row>
    <row r="735" spans="1:6" x14ac:dyDescent="0.25">
      <c r="A735" t="s">
        <v>1293</v>
      </c>
      <c r="B735" t="s">
        <v>1217</v>
      </c>
      <c r="C735" t="s">
        <v>1208</v>
      </c>
      <c r="D735" t="s">
        <v>1195</v>
      </c>
      <c r="E735">
        <v>6.0000000000000002E-5</v>
      </c>
      <c r="F735" t="s">
        <v>1412</v>
      </c>
    </row>
    <row r="736" spans="1:6" x14ac:dyDescent="0.25">
      <c r="A736" t="s">
        <v>1293</v>
      </c>
      <c r="B736" t="s">
        <v>1217</v>
      </c>
      <c r="C736" t="s">
        <v>1196</v>
      </c>
      <c r="D736" t="s">
        <v>1195</v>
      </c>
      <c r="E736">
        <v>0</v>
      </c>
      <c r="F736" t="s">
        <v>1412</v>
      </c>
    </row>
    <row r="737" spans="1:6" x14ac:dyDescent="0.25">
      <c r="A737" t="s">
        <v>1293</v>
      </c>
      <c r="B737" t="s">
        <v>1217</v>
      </c>
      <c r="C737" t="s">
        <v>1218</v>
      </c>
      <c r="D737" t="s">
        <v>1195</v>
      </c>
      <c r="E737">
        <v>0</v>
      </c>
      <c r="F737" t="s">
        <v>1412</v>
      </c>
    </row>
    <row r="738" spans="1:6" x14ac:dyDescent="0.25">
      <c r="A738" t="s">
        <v>1293</v>
      </c>
      <c r="B738" t="s">
        <v>1217</v>
      </c>
      <c r="C738" t="s">
        <v>1219</v>
      </c>
      <c r="D738" t="s">
        <v>1195</v>
      </c>
      <c r="E738">
        <v>9.0000000000000006E-5</v>
      </c>
      <c r="F738" t="s">
        <v>1412</v>
      </c>
    </row>
    <row r="739" spans="1:6" x14ac:dyDescent="0.25">
      <c r="A739" t="s">
        <v>1293</v>
      </c>
      <c r="B739" t="s">
        <v>1217</v>
      </c>
      <c r="C739" t="s">
        <v>1186</v>
      </c>
      <c r="D739" t="s">
        <v>1195</v>
      </c>
      <c r="E739">
        <v>1.0200000000000001E-3</v>
      </c>
      <c r="F739" t="s">
        <v>1412</v>
      </c>
    </row>
    <row r="740" spans="1:6" x14ac:dyDescent="0.25">
      <c r="A740" t="s">
        <v>1293</v>
      </c>
      <c r="B740" t="s">
        <v>1220</v>
      </c>
      <c r="C740" t="s">
        <v>1207</v>
      </c>
      <c r="D740" t="s">
        <v>1195</v>
      </c>
      <c r="E740">
        <v>9.0000000000000006E-5</v>
      </c>
      <c r="F740" t="s">
        <v>1412</v>
      </c>
    </row>
    <row r="741" spans="1:6" x14ac:dyDescent="0.25">
      <c r="A741" t="s">
        <v>1293</v>
      </c>
      <c r="B741" t="s">
        <v>1220</v>
      </c>
      <c r="C741" t="s">
        <v>1208</v>
      </c>
      <c r="D741" t="s">
        <v>1195</v>
      </c>
      <c r="E741">
        <v>6.0000000000000002E-5</v>
      </c>
      <c r="F741" t="s">
        <v>1412</v>
      </c>
    </row>
    <row r="742" spans="1:6" x14ac:dyDescent="0.25">
      <c r="A742" t="s">
        <v>1293</v>
      </c>
      <c r="B742" t="s">
        <v>1220</v>
      </c>
      <c r="C742" t="s">
        <v>1196</v>
      </c>
      <c r="D742" t="s">
        <v>1195</v>
      </c>
      <c r="E742">
        <v>0</v>
      </c>
      <c r="F742" t="s">
        <v>1412</v>
      </c>
    </row>
    <row r="743" spans="1:6" x14ac:dyDescent="0.25">
      <c r="A743" t="s">
        <v>1293</v>
      </c>
      <c r="B743" t="s">
        <v>1220</v>
      </c>
      <c r="C743" t="s">
        <v>1218</v>
      </c>
      <c r="D743" t="s">
        <v>1195</v>
      </c>
      <c r="E743">
        <v>0</v>
      </c>
      <c r="F743" t="s">
        <v>1412</v>
      </c>
    </row>
    <row r="744" spans="1:6" x14ac:dyDescent="0.25">
      <c r="A744" t="s">
        <v>1293</v>
      </c>
      <c r="B744" t="s">
        <v>1220</v>
      </c>
      <c r="C744" t="s">
        <v>1219</v>
      </c>
      <c r="D744" t="s">
        <v>1195</v>
      </c>
      <c r="E744">
        <v>9.0000000000000006E-5</v>
      </c>
      <c r="F744" t="s">
        <v>1412</v>
      </c>
    </row>
    <row r="745" spans="1:6" x14ac:dyDescent="0.25">
      <c r="A745" t="s">
        <v>1293</v>
      </c>
      <c r="B745" t="s">
        <v>1220</v>
      </c>
      <c r="C745" t="s">
        <v>1186</v>
      </c>
      <c r="D745" t="s">
        <v>1195</v>
      </c>
      <c r="E745">
        <v>1.0200000000000001E-3</v>
      </c>
      <c r="F745" t="s">
        <v>1412</v>
      </c>
    </row>
    <row r="746" spans="1:6" x14ac:dyDescent="0.25">
      <c r="A746" t="s">
        <v>1293</v>
      </c>
      <c r="B746" t="s">
        <v>1221</v>
      </c>
      <c r="C746" t="s">
        <v>1207</v>
      </c>
      <c r="D746" t="s">
        <v>1195</v>
      </c>
      <c r="E746">
        <v>9.0000000000000006E-5</v>
      </c>
      <c r="F746" t="s">
        <v>1412</v>
      </c>
    </row>
    <row r="747" spans="1:6" x14ac:dyDescent="0.25">
      <c r="A747" t="s">
        <v>1293</v>
      </c>
      <c r="B747" t="s">
        <v>1221</v>
      </c>
      <c r="C747" t="s">
        <v>1208</v>
      </c>
      <c r="D747" t="s">
        <v>1195</v>
      </c>
      <c r="E747">
        <v>6.0000000000000002E-5</v>
      </c>
      <c r="F747" t="s">
        <v>1412</v>
      </c>
    </row>
    <row r="748" spans="1:6" x14ac:dyDescent="0.25">
      <c r="A748" t="s">
        <v>1293</v>
      </c>
      <c r="B748" t="s">
        <v>1221</v>
      </c>
      <c r="C748" t="s">
        <v>1196</v>
      </c>
      <c r="D748" t="s">
        <v>1195</v>
      </c>
      <c r="E748">
        <v>0</v>
      </c>
      <c r="F748" t="s">
        <v>1412</v>
      </c>
    </row>
    <row r="749" spans="1:6" x14ac:dyDescent="0.25">
      <c r="A749" t="s">
        <v>1293</v>
      </c>
      <c r="B749" t="s">
        <v>1221</v>
      </c>
      <c r="C749" t="s">
        <v>1218</v>
      </c>
      <c r="D749" t="s">
        <v>1195</v>
      </c>
      <c r="E749">
        <v>0</v>
      </c>
      <c r="F749" t="s">
        <v>1412</v>
      </c>
    </row>
    <row r="750" spans="1:6" x14ac:dyDescent="0.25">
      <c r="A750" t="s">
        <v>1293</v>
      </c>
      <c r="B750" t="s">
        <v>1221</v>
      </c>
      <c r="C750" t="s">
        <v>1219</v>
      </c>
      <c r="D750" t="s">
        <v>1195</v>
      </c>
      <c r="E750">
        <v>9.0000000000000006E-5</v>
      </c>
      <c r="F750" t="s">
        <v>1412</v>
      </c>
    </row>
    <row r="751" spans="1:6" x14ac:dyDescent="0.25">
      <c r="A751" t="s">
        <v>1293</v>
      </c>
      <c r="B751" t="s">
        <v>1221</v>
      </c>
      <c r="C751" t="s">
        <v>1186</v>
      </c>
      <c r="D751" t="s">
        <v>1195</v>
      </c>
      <c r="E751">
        <v>1.0200000000000001E-3</v>
      </c>
      <c r="F751" t="s">
        <v>1412</v>
      </c>
    </row>
    <row r="752" spans="1:6" x14ac:dyDescent="0.25">
      <c r="A752" t="s">
        <v>1293</v>
      </c>
      <c r="B752" t="s">
        <v>1222</v>
      </c>
      <c r="C752" t="s">
        <v>1131</v>
      </c>
      <c r="D752" t="s">
        <v>1195</v>
      </c>
      <c r="E752">
        <v>2.6900000000000001E-3</v>
      </c>
      <c r="F752" t="s">
        <v>1412</v>
      </c>
    </row>
    <row r="753" spans="1:6" x14ac:dyDescent="0.25">
      <c r="A753" t="s">
        <v>1293</v>
      </c>
      <c r="B753" t="s">
        <v>1222</v>
      </c>
      <c r="C753" t="s">
        <v>1207</v>
      </c>
      <c r="D753" t="s">
        <v>1195</v>
      </c>
      <c r="E753">
        <v>2.7E-4</v>
      </c>
      <c r="F753" t="s">
        <v>1412</v>
      </c>
    </row>
    <row r="754" spans="1:6" x14ac:dyDescent="0.25">
      <c r="A754" t="s">
        <v>1293</v>
      </c>
      <c r="B754" t="s">
        <v>1222</v>
      </c>
      <c r="C754" t="s">
        <v>1208</v>
      </c>
      <c r="D754" t="s">
        <v>1195</v>
      </c>
      <c r="E754">
        <v>1.8000000000000001E-4</v>
      </c>
      <c r="F754" t="s">
        <v>1412</v>
      </c>
    </row>
    <row r="755" spans="1:6" x14ac:dyDescent="0.25">
      <c r="A755" t="s">
        <v>1293</v>
      </c>
      <c r="B755" t="s">
        <v>1222</v>
      </c>
      <c r="C755" t="s">
        <v>1196</v>
      </c>
      <c r="D755" t="s">
        <v>1195</v>
      </c>
      <c r="E755">
        <v>0</v>
      </c>
      <c r="F755" t="s">
        <v>1412</v>
      </c>
    </row>
    <row r="756" spans="1:6" x14ac:dyDescent="0.25">
      <c r="A756" t="s">
        <v>1293</v>
      </c>
      <c r="B756" t="s">
        <v>1222</v>
      </c>
      <c r="C756" t="s">
        <v>1218</v>
      </c>
      <c r="D756" t="s">
        <v>1195</v>
      </c>
      <c r="E756">
        <v>0</v>
      </c>
      <c r="F756" t="s">
        <v>1412</v>
      </c>
    </row>
    <row r="757" spans="1:6" x14ac:dyDescent="0.25">
      <c r="A757" t="s">
        <v>1293</v>
      </c>
      <c r="B757" t="s">
        <v>1222</v>
      </c>
      <c r="C757" t="s">
        <v>1219</v>
      </c>
      <c r="D757" t="s">
        <v>1195</v>
      </c>
      <c r="E757">
        <v>2.7E-4</v>
      </c>
      <c r="F757" t="s">
        <v>1412</v>
      </c>
    </row>
    <row r="758" spans="1:6" x14ac:dyDescent="0.25">
      <c r="A758" t="s">
        <v>1293</v>
      </c>
      <c r="B758" t="s">
        <v>1222</v>
      </c>
      <c r="C758" t="s">
        <v>1186</v>
      </c>
      <c r="D758" t="s">
        <v>1195</v>
      </c>
      <c r="E758">
        <v>3.0200000000000001E-3</v>
      </c>
      <c r="F758" t="s">
        <v>1412</v>
      </c>
    </row>
    <row r="759" spans="1:6" x14ac:dyDescent="0.25">
      <c r="A759" t="s">
        <v>1293</v>
      </c>
      <c r="B759" t="s">
        <v>1223</v>
      </c>
      <c r="C759" t="s">
        <v>1207</v>
      </c>
      <c r="D759" t="s">
        <v>1195</v>
      </c>
      <c r="E759">
        <v>9.0000000000000006E-5</v>
      </c>
      <c r="F759" t="s">
        <v>1412</v>
      </c>
    </row>
    <row r="760" spans="1:6" x14ac:dyDescent="0.25">
      <c r="A760" t="s">
        <v>1293</v>
      </c>
      <c r="B760" t="s">
        <v>1223</v>
      </c>
      <c r="C760" t="s">
        <v>1208</v>
      </c>
      <c r="D760" t="s">
        <v>1195</v>
      </c>
      <c r="E760">
        <v>6.0000000000000002E-5</v>
      </c>
      <c r="F760" t="s">
        <v>1412</v>
      </c>
    </row>
    <row r="761" spans="1:6" x14ac:dyDescent="0.25">
      <c r="A761" t="s">
        <v>1293</v>
      </c>
      <c r="B761" t="s">
        <v>1223</v>
      </c>
      <c r="C761" t="s">
        <v>1196</v>
      </c>
      <c r="D761" t="s">
        <v>1195</v>
      </c>
      <c r="E761">
        <v>0</v>
      </c>
      <c r="F761" t="s">
        <v>1412</v>
      </c>
    </row>
    <row r="762" spans="1:6" x14ac:dyDescent="0.25">
      <c r="A762" t="s">
        <v>1293</v>
      </c>
      <c r="B762" t="s">
        <v>1223</v>
      </c>
      <c r="C762" t="s">
        <v>1218</v>
      </c>
      <c r="D762" t="s">
        <v>1195</v>
      </c>
      <c r="E762">
        <v>0</v>
      </c>
      <c r="F762" t="s">
        <v>1412</v>
      </c>
    </row>
    <row r="763" spans="1:6" x14ac:dyDescent="0.25">
      <c r="A763" t="s">
        <v>1293</v>
      </c>
      <c r="B763" t="s">
        <v>1223</v>
      </c>
      <c r="C763" t="s">
        <v>1219</v>
      </c>
      <c r="D763" t="s">
        <v>1195</v>
      </c>
      <c r="E763">
        <v>9.0000000000000006E-5</v>
      </c>
      <c r="F763" t="s">
        <v>1412</v>
      </c>
    </row>
    <row r="764" spans="1:6" x14ac:dyDescent="0.25">
      <c r="A764" t="s">
        <v>1293</v>
      </c>
      <c r="B764" t="s">
        <v>1223</v>
      </c>
      <c r="C764" t="s">
        <v>1186</v>
      </c>
      <c r="D764" t="s">
        <v>1195</v>
      </c>
      <c r="E764">
        <v>1.0200000000000001E-3</v>
      </c>
      <c r="F764" t="s">
        <v>1412</v>
      </c>
    </row>
    <row r="765" spans="1:6" x14ac:dyDescent="0.25">
      <c r="A765" t="s">
        <v>1293</v>
      </c>
      <c r="B765" t="s">
        <v>1224</v>
      </c>
      <c r="C765" t="s">
        <v>1131</v>
      </c>
      <c r="D765" t="s">
        <v>1195</v>
      </c>
      <c r="E765">
        <v>2.6900000000000001E-3</v>
      </c>
      <c r="F765" t="s">
        <v>1412</v>
      </c>
    </row>
    <row r="766" spans="1:6" x14ac:dyDescent="0.25">
      <c r="A766" t="s">
        <v>1293</v>
      </c>
      <c r="B766" t="s">
        <v>1224</v>
      </c>
      <c r="C766" t="s">
        <v>1207</v>
      </c>
      <c r="D766" t="s">
        <v>1195</v>
      </c>
      <c r="E766">
        <v>2.7E-4</v>
      </c>
      <c r="F766" t="s">
        <v>1412</v>
      </c>
    </row>
    <row r="767" spans="1:6" x14ac:dyDescent="0.25">
      <c r="A767" t="s">
        <v>1293</v>
      </c>
      <c r="B767" t="s">
        <v>1224</v>
      </c>
      <c r="C767" t="s">
        <v>1208</v>
      </c>
      <c r="D767" t="s">
        <v>1195</v>
      </c>
      <c r="E767">
        <v>1.8000000000000001E-4</v>
      </c>
      <c r="F767" t="s">
        <v>1412</v>
      </c>
    </row>
    <row r="768" spans="1:6" x14ac:dyDescent="0.25">
      <c r="A768" t="s">
        <v>1293</v>
      </c>
      <c r="B768" t="s">
        <v>1224</v>
      </c>
      <c r="C768" t="s">
        <v>1196</v>
      </c>
      <c r="D768" t="s">
        <v>1195</v>
      </c>
      <c r="E768">
        <v>0</v>
      </c>
      <c r="F768" t="s">
        <v>1412</v>
      </c>
    </row>
    <row r="769" spans="1:6" x14ac:dyDescent="0.25">
      <c r="A769" t="s">
        <v>1293</v>
      </c>
      <c r="B769" t="s">
        <v>1224</v>
      </c>
      <c r="C769" t="s">
        <v>1186</v>
      </c>
      <c r="D769" t="s">
        <v>1195</v>
      </c>
      <c r="E769">
        <v>3.0200000000000001E-3</v>
      </c>
      <c r="F769" t="s">
        <v>1412</v>
      </c>
    </row>
    <row r="770" spans="1:6" x14ac:dyDescent="0.25">
      <c r="A770" t="s">
        <v>1293</v>
      </c>
      <c r="B770" t="s">
        <v>1225</v>
      </c>
      <c r="C770" t="s">
        <v>1207</v>
      </c>
      <c r="D770" t="s">
        <v>1195</v>
      </c>
      <c r="E770">
        <v>1.7000000000000001E-4</v>
      </c>
      <c r="F770" t="s">
        <v>1412</v>
      </c>
    </row>
    <row r="771" spans="1:6" x14ac:dyDescent="0.25">
      <c r="A771" t="s">
        <v>1293</v>
      </c>
      <c r="B771" t="s">
        <v>1225</v>
      </c>
      <c r="C771" t="s">
        <v>1208</v>
      </c>
      <c r="D771" t="s">
        <v>1195</v>
      </c>
      <c r="E771">
        <v>1.1E-4</v>
      </c>
      <c r="F771" t="s">
        <v>1412</v>
      </c>
    </row>
    <row r="772" spans="1:6" x14ac:dyDescent="0.25">
      <c r="A772" t="s">
        <v>1293</v>
      </c>
      <c r="B772" t="s">
        <v>1225</v>
      </c>
      <c r="C772" t="s">
        <v>1196</v>
      </c>
      <c r="D772" t="s">
        <v>1195</v>
      </c>
      <c r="E772">
        <v>0</v>
      </c>
      <c r="F772" t="s">
        <v>1412</v>
      </c>
    </row>
    <row r="773" spans="1:6" x14ac:dyDescent="0.25">
      <c r="A773" t="s">
        <v>1293</v>
      </c>
      <c r="B773" t="s">
        <v>1225</v>
      </c>
      <c r="C773" t="s">
        <v>1186</v>
      </c>
      <c r="D773" t="s">
        <v>1195</v>
      </c>
      <c r="E773">
        <v>1.89E-3</v>
      </c>
      <c r="F773" t="s">
        <v>1412</v>
      </c>
    </row>
    <row r="774" spans="1:6" x14ac:dyDescent="0.25">
      <c r="A774" t="s">
        <v>1293</v>
      </c>
      <c r="B774" t="s">
        <v>1226</v>
      </c>
      <c r="C774" t="s">
        <v>1207</v>
      </c>
      <c r="D774" t="s">
        <v>1195</v>
      </c>
      <c r="E774">
        <v>9.0000000000000006E-5</v>
      </c>
      <c r="F774" t="s">
        <v>1412</v>
      </c>
    </row>
    <row r="775" spans="1:6" x14ac:dyDescent="0.25">
      <c r="A775" t="s">
        <v>1293</v>
      </c>
      <c r="B775" t="s">
        <v>1226</v>
      </c>
      <c r="C775" t="s">
        <v>1208</v>
      </c>
      <c r="D775" t="s">
        <v>1195</v>
      </c>
      <c r="E775">
        <v>6.0000000000000002E-5</v>
      </c>
      <c r="F775" t="s">
        <v>1412</v>
      </c>
    </row>
    <row r="776" spans="1:6" x14ac:dyDescent="0.25">
      <c r="A776" t="s">
        <v>1293</v>
      </c>
      <c r="B776" t="s">
        <v>1226</v>
      </c>
      <c r="C776" t="s">
        <v>1196</v>
      </c>
      <c r="D776" t="s">
        <v>1195</v>
      </c>
      <c r="E776">
        <v>0</v>
      </c>
      <c r="F776" t="s">
        <v>1412</v>
      </c>
    </row>
    <row r="777" spans="1:6" x14ac:dyDescent="0.25">
      <c r="A777" t="s">
        <v>1293</v>
      </c>
      <c r="B777" t="s">
        <v>1226</v>
      </c>
      <c r="C777" t="s">
        <v>1186</v>
      </c>
      <c r="D777" t="s">
        <v>1195</v>
      </c>
      <c r="E777">
        <v>1.0200000000000001E-3</v>
      </c>
      <c r="F777" t="s">
        <v>1412</v>
      </c>
    </row>
    <row r="778" spans="1:6" x14ac:dyDescent="0.25">
      <c r="A778" t="s">
        <v>1293</v>
      </c>
      <c r="B778" t="s">
        <v>1227</v>
      </c>
      <c r="C778" t="s">
        <v>1186</v>
      </c>
      <c r="D778" t="s">
        <v>1195</v>
      </c>
      <c r="E778">
        <v>0</v>
      </c>
      <c r="F778" t="s">
        <v>1412</v>
      </c>
    </row>
    <row r="779" spans="1:6" x14ac:dyDescent="0.25">
      <c r="A779" t="s">
        <v>1293</v>
      </c>
      <c r="B779" t="s">
        <v>1228</v>
      </c>
      <c r="C779" t="s">
        <v>1207</v>
      </c>
      <c r="D779" t="s">
        <v>1195</v>
      </c>
      <c r="E779">
        <v>9.0000000000000006E-5</v>
      </c>
      <c r="F779" t="s">
        <v>1412</v>
      </c>
    </row>
    <row r="780" spans="1:6" x14ac:dyDescent="0.25">
      <c r="A780" t="s">
        <v>1293</v>
      </c>
      <c r="B780" t="s">
        <v>1228</v>
      </c>
      <c r="C780" t="s">
        <v>1208</v>
      </c>
      <c r="D780" t="s">
        <v>1195</v>
      </c>
      <c r="E780">
        <v>6.0000000000000002E-5</v>
      </c>
      <c r="F780" t="s">
        <v>1412</v>
      </c>
    </row>
    <row r="781" spans="1:6" x14ac:dyDescent="0.25">
      <c r="A781" t="s">
        <v>1293</v>
      </c>
      <c r="B781" t="s">
        <v>1228</v>
      </c>
      <c r="C781" t="s">
        <v>1196</v>
      </c>
      <c r="D781" t="s">
        <v>1195</v>
      </c>
      <c r="E781">
        <v>0</v>
      </c>
      <c r="F781" t="s">
        <v>1412</v>
      </c>
    </row>
    <row r="782" spans="1:6" x14ac:dyDescent="0.25">
      <c r="A782" t="s">
        <v>1293</v>
      </c>
      <c r="B782" t="s">
        <v>1228</v>
      </c>
      <c r="C782" t="s">
        <v>1229</v>
      </c>
      <c r="D782" t="s">
        <v>1195</v>
      </c>
      <c r="E782">
        <v>0</v>
      </c>
      <c r="F782" t="s">
        <v>1412</v>
      </c>
    </row>
    <row r="783" spans="1:6" x14ac:dyDescent="0.25">
      <c r="A783" t="s">
        <v>1293</v>
      </c>
      <c r="B783" t="s">
        <v>1228</v>
      </c>
      <c r="C783" t="s">
        <v>1186</v>
      </c>
      <c r="D783" t="s">
        <v>1195</v>
      </c>
      <c r="E783">
        <v>1.0200000000000001E-3</v>
      </c>
      <c r="F783" t="s">
        <v>1412</v>
      </c>
    </row>
    <row r="784" spans="1:6" x14ac:dyDescent="0.25">
      <c r="A784" t="s">
        <v>1293</v>
      </c>
      <c r="B784" t="s">
        <v>1228</v>
      </c>
      <c r="C784" t="s">
        <v>1219</v>
      </c>
      <c r="D784" t="s">
        <v>1195</v>
      </c>
      <c r="E784">
        <v>9.0000000000000006E-5</v>
      </c>
      <c r="F784" t="s">
        <v>1412</v>
      </c>
    </row>
    <row r="785" spans="1:6" x14ac:dyDescent="0.25">
      <c r="A785" t="s">
        <v>1293</v>
      </c>
      <c r="B785" t="s">
        <v>1230</v>
      </c>
      <c r="C785" t="s">
        <v>1131</v>
      </c>
      <c r="D785" t="s">
        <v>1195</v>
      </c>
      <c r="E785">
        <v>2.6900000000000001E-3</v>
      </c>
      <c r="F785" t="s">
        <v>1412</v>
      </c>
    </row>
    <row r="786" spans="1:6" x14ac:dyDescent="0.25">
      <c r="A786" t="s">
        <v>1293</v>
      </c>
      <c r="B786" t="s">
        <v>1230</v>
      </c>
      <c r="C786" t="s">
        <v>1207</v>
      </c>
      <c r="D786" t="s">
        <v>1195</v>
      </c>
      <c r="E786">
        <v>2.7E-4</v>
      </c>
      <c r="F786" t="s">
        <v>1412</v>
      </c>
    </row>
    <row r="787" spans="1:6" x14ac:dyDescent="0.25">
      <c r="A787" t="s">
        <v>1293</v>
      </c>
      <c r="B787" t="s">
        <v>1230</v>
      </c>
      <c r="C787" t="s">
        <v>1208</v>
      </c>
      <c r="D787" t="s">
        <v>1195</v>
      </c>
      <c r="E787">
        <v>1.8000000000000001E-4</v>
      </c>
      <c r="F787" t="s">
        <v>1412</v>
      </c>
    </row>
    <row r="788" spans="1:6" x14ac:dyDescent="0.25">
      <c r="A788" t="s">
        <v>1293</v>
      </c>
      <c r="B788" t="s">
        <v>1230</v>
      </c>
      <c r="C788" t="s">
        <v>1196</v>
      </c>
      <c r="D788" t="s">
        <v>1195</v>
      </c>
      <c r="E788">
        <v>0</v>
      </c>
      <c r="F788" t="s">
        <v>1412</v>
      </c>
    </row>
    <row r="789" spans="1:6" x14ac:dyDescent="0.25">
      <c r="A789" t="s">
        <v>1293</v>
      </c>
      <c r="B789" t="s">
        <v>1230</v>
      </c>
      <c r="C789" t="s">
        <v>1229</v>
      </c>
      <c r="D789" t="s">
        <v>1195</v>
      </c>
      <c r="E789">
        <v>0</v>
      </c>
      <c r="F789" t="s">
        <v>1412</v>
      </c>
    </row>
    <row r="790" spans="1:6" x14ac:dyDescent="0.25">
      <c r="A790" t="s">
        <v>1293</v>
      </c>
      <c r="B790" t="s">
        <v>1230</v>
      </c>
      <c r="C790" t="s">
        <v>1186</v>
      </c>
      <c r="D790" t="s">
        <v>1195</v>
      </c>
      <c r="E790">
        <v>3.0200000000000001E-3</v>
      </c>
      <c r="F790" t="s">
        <v>1412</v>
      </c>
    </row>
    <row r="791" spans="1:6" x14ac:dyDescent="0.25">
      <c r="A791" t="s">
        <v>1293</v>
      </c>
      <c r="B791" t="s">
        <v>1230</v>
      </c>
      <c r="C791" t="s">
        <v>1219</v>
      </c>
      <c r="D791" t="s">
        <v>1195</v>
      </c>
      <c r="E791">
        <v>2.7E-4</v>
      </c>
      <c r="F791" t="s">
        <v>1412</v>
      </c>
    </row>
    <row r="792" spans="1:6" x14ac:dyDescent="0.25">
      <c r="A792" t="s">
        <v>1293</v>
      </c>
      <c r="B792" t="s">
        <v>1231</v>
      </c>
      <c r="C792" t="s">
        <v>1186</v>
      </c>
      <c r="D792" t="s">
        <v>1195</v>
      </c>
      <c r="E792">
        <v>4.0000000000000003E-5</v>
      </c>
      <c r="F792" t="s">
        <v>1412</v>
      </c>
    </row>
    <row r="793" spans="1:6" x14ac:dyDescent="0.25">
      <c r="A793" t="s">
        <v>1293</v>
      </c>
      <c r="B793" t="s">
        <v>1232</v>
      </c>
      <c r="C793" t="s">
        <v>1186</v>
      </c>
      <c r="D793" t="s">
        <v>1195</v>
      </c>
      <c r="E793">
        <v>0</v>
      </c>
      <c r="F793" t="s">
        <v>1412</v>
      </c>
    </row>
    <row r="794" spans="1:6" x14ac:dyDescent="0.25">
      <c r="A794" t="s">
        <v>1293</v>
      </c>
      <c r="B794" t="s">
        <v>1233</v>
      </c>
      <c r="C794" t="s">
        <v>1207</v>
      </c>
      <c r="D794" t="s">
        <v>1195</v>
      </c>
      <c r="E794">
        <v>9.0000000000000006E-5</v>
      </c>
      <c r="F794" t="s">
        <v>1412</v>
      </c>
    </row>
    <row r="795" spans="1:6" x14ac:dyDescent="0.25">
      <c r="A795" t="s">
        <v>1293</v>
      </c>
      <c r="B795" t="s">
        <v>1233</v>
      </c>
      <c r="C795" t="s">
        <v>1208</v>
      </c>
      <c r="D795" t="s">
        <v>1195</v>
      </c>
      <c r="E795">
        <v>6.0000000000000002E-5</v>
      </c>
      <c r="F795" t="s">
        <v>1412</v>
      </c>
    </row>
    <row r="796" spans="1:6" x14ac:dyDescent="0.25">
      <c r="A796" t="s">
        <v>1293</v>
      </c>
      <c r="B796" t="s">
        <v>1233</v>
      </c>
      <c r="C796" t="s">
        <v>1234</v>
      </c>
      <c r="D796" t="s">
        <v>1195</v>
      </c>
      <c r="E796">
        <v>0</v>
      </c>
      <c r="F796" t="s">
        <v>1412</v>
      </c>
    </row>
    <row r="797" spans="1:6" x14ac:dyDescent="0.25">
      <c r="A797" t="s">
        <v>1293</v>
      </c>
      <c r="B797" t="s">
        <v>1233</v>
      </c>
      <c r="C797" t="s">
        <v>1235</v>
      </c>
      <c r="D797" t="s">
        <v>1195</v>
      </c>
      <c r="E797">
        <v>0</v>
      </c>
      <c r="F797" t="s">
        <v>1412</v>
      </c>
    </row>
    <row r="798" spans="1:6" x14ac:dyDescent="0.25">
      <c r="A798" t="s">
        <v>1293</v>
      </c>
      <c r="B798" t="s">
        <v>1233</v>
      </c>
      <c r="C798" t="s">
        <v>1236</v>
      </c>
      <c r="D798" t="s">
        <v>1195</v>
      </c>
      <c r="E798">
        <v>0</v>
      </c>
      <c r="F798" t="s">
        <v>1412</v>
      </c>
    </row>
    <row r="799" spans="1:6" x14ac:dyDescent="0.25">
      <c r="A799" t="s">
        <v>1293</v>
      </c>
      <c r="B799" t="s">
        <v>1233</v>
      </c>
      <c r="C799" t="s">
        <v>1196</v>
      </c>
      <c r="D799" t="s">
        <v>1195</v>
      </c>
      <c r="E799">
        <v>0</v>
      </c>
      <c r="F799" t="s">
        <v>1412</v>
      </c>
    </row>
    <row r="800" spans="1:6" x14ac:dyDescent="0.25">
      <c r="A800" t="s">
        <v>1293</v>
      </c>
      <c r="B800" t="s">
        <v>1233</v>
      </c>
      <c r="C800" t="s">
        <v>1229</v>
      </c>
      <c r="D800" t="s">
        <v>1195</v>
      </c>
      <c r="E800">
        <v>0</v>
      </c>
      <c r="F800" t="s">
        <v>1412</v>
      </c>
    </row>
    <row r="801" spans="1:6" x14ac:dyDescent="0.25">
      <c r="A801" t="s">
        <v>1293</v>
      </c>
      <c r="B801" t="s">
        <v>1233</v>
      </c>
      <c r="C801" t="s">
        <v>1186</v>
      </c>
      <c r="D801" t="s">
        <v>1195</v>
      </c>
      <c r="E801">
        <v>1.0200000000000001E-3</v>
      </c>
      <c r="F801" t="s">
        <v>1412</v>
      </c>
    </row>
    <row r="802" spans="1:6" x14ac:dyDescent="0.25">
      <c r="A802" t="s">
        <v>1293</v>
      </c>
      <c r="B802" t="s">
        <v>1237</v>
      </c>
      <c r="C802" t="s">
        <v>1186</v>
      </c>
      <c r="D802" t="s">
        <v>1195</v>
      </c>
      <c r="E802">
        <v>6.0000000000000002E-5</v>
      </c>
      <c r="F802" t="s">
        <v>1412</v>
      </c>
    </row>
    <row r="803" spans="1:6" x14ac:dyDescent="0.25">
      <c r="A803" t="s">
        <v>1293</v>
      </c>
      <c r="B803" t="s">
        <v>1238</v>
      </c>
      <c r="C803" t="s">
        <v>1207</v>
      </c>
      <c r="D803" t="s">
        <v>1195</v>
      </c>
      <c r="E803">
        <v>9.0000000000000006E-5</v>
      </c>
      <c r="F803" t="s">
        <v>1412</v>
      </c>
    </row>
    <row r="804" spans="1:6" x14ac:dyDescent="0.25">
      <c r="A804" t="s">
        <v>1293</v>
      </c>
      <c r="B804" t="s">
        <v>1238</v>
      </c>
      <c r="C804" t="s">
        <v>1208</v>
      </c>
      <c r="D804" t="s">
        <v>1195</v>
      </c>
      <c r="E804">
        <v>6.0000000000000002E-5</v>
      </c>
      <c r="F804" t="s">
        <v>1412</v>
      </c>
    </row>
    <row r="805" spans="1:6" x14ac:dyDescent="0.25">
      <c r="A805" t="s">
        <v>1293</v>
      </c>
      <c r="B805" t="s">
        <v>1238</v>
      </c>
      <c r="C805" t="s">
        <v>1234</v>
      </c>
      <c r="D805" t="s">
        <v>1195</v>
      </c>
      <c r="E805">
        <v>0</v>
      </c>
      <c r="F805" t="s">
        <v>1412</v>
      </c>
    </row>
    <row r="806" spans="1:6" x14ac:dyDescent="0.25">
      <c r="A806" t="s">
        <v>1293</v>
      </c>
      <c r="B806" t="s">
        <v>1238</v>
      </c>
      <c r="C806" t="s">
        <v>1235</v>
      </c>
      <c r="D806" t="s">
        <v>1195</v>
      </c>
      <c r="E806">
        <v>0</v>
      </c>
      <c r="F806" t="s">
        <v>1412</v>
      </c>
    </row>
    <row r="807" spans="1:6" x14ac:dyDescent="0.25">
      <c r="A807" t="s">
        <v>1293</v>
      </c>
      <c r="B807" t="s">
        <v>1238</v>
      </c>
      <c r="C807" t="s">
        <v>1236</v>
      </c>
      <c r="D807" t="s">
        <v>1195</v>
      </c>
      <c r="E807">
        <v>0</v>
      </c>
      <c r="F807" t="s">
        <v>1412</v>
      </c>
    </row>
    <row r="808" spans="1:6" x14ac:dyDescent="0.25">
      <c r="A808" t="s">
        <v>1293</v>
      </c>
      <c r="B808" t="s">
        <v>1238</v>
      </c>
      <c r="C808" t="s">
        <v>1196</v>
      </c>
      <c r="D808" t="s">
        <v>1195</v>
      </c>
      <c r="E808">
        <v>0</v>
      </c>
      <c r="F808" t="s">
        <v>1412</v>
      </c>
    </row>
    <row r="809" spans="1:6" x14ac:dyDescent="0.25">
      <c r="A809" t="s">
        <v>1293</v>
      </c>
      <c r="B809" t="s">
        <v>1238</v>
      </c>
      <c r="C809" t="s">
        <v>1229</v>
      </c>
      <c r="D809" t="s">
        <v>1195</v>
      </c>
      <c r="E809">
        <v>0</v>
      </c>
      <c r="F809" t="s">
        <v>1412</v>
      </c>
    </row>
    <row r="810" spans="1:6" x14ac:dyDescent="0.25">
      <c r="A810" t="s">
        <v>1293</v>
      </c>
      <c r="B810" t="s">
        <v>1238</v>
      </c>
      <c r="C810" t="s">
        <v>1186</v>
      </c>
      <c r="D810" t="s">
        <v>1195</v>
      </c>
      <c r="E810">
        <v>1.0200000000000001E-3</v>
      </c>
      <c r="F810" t="s">
        <v>1412</v>
      </c>
    </row>
    <row r="811" spans="1:6" x14ac:dyDescent="0.25">
      <c r="A811" t="s">
        <v>1293</v>
      </c>
      <c r="B811" t="s">
        <v>1239</v>
      </c>
      <c r="C811" t="s">
        <v>1186</v>
      </c>
      <c r="D811" t="s">
        <v>1195</v>
      </c>
      <c r="E811">
        <v>2E-3</v>
      </c>
      <c r="F811" t="s">
        <v>1412</v>
      </c>
    </row>
    <row r="812" spans="1:6" x14ac:dyDescent="0.25">
      <c r="A812" t="s">
        <v>1294</v>
      </c>
      <c r="B812" t="s">
        <v>1246</v>
      </c>
      <c r="C812" t="s">
        <v>1295</v>
      </c>
      <c r="D812" t="s">
        <v>1195</v>
      </c>
      <c r="E812">
        <v>8.0000000000000004E-4</v>
      </c>
      <c r="F812" t="s">
        <v>1412</v>
      </c>
    </row>
    <row r="813" spans="1:6" x14ac:dyDescent="0.25">
      <c r="A813" t="s">
        <v>1294</v>
      </c>
      <c r="B813" t="s">
        <v>1246</v>
      </c>
      <c r="C813" t="s">
        <v>1196</v>
      </c>
      <c r="D813" t="s">
        <v>1195</v>
      </c>
      <c r="E813">
        <v>0</v>
      </c>
      <c r="F813" t="s">
        <v>1412</v>
      </c>
    </row>
    <row r="814" spans="1:6" x14ac:dyDescent="0.25">
      <c r="A814" t="s">
        <v>1294</v>
      </c>
      <c r="B814" t="s">
        <v>1246</v>
      </c>
      <c r="C814" t="s">
        <v>1186</v>
      </c>
      <c r="D814" t="s">
        <v>1195</v>
      </c>
      <c r="E814">
        <v>8.4000000000000003E-4</v>
      </c>
      <c r="F814" t="s">
        <v>1412</v>
      </c>
    </row>
    <row r="815" spans="1:6" x14ac:dyDescent="0.25">
      <c r="A815" t="s">
        <v>1294</v>
      </c>
      <c r="B815" t="s">
        <v>1241</v>
      </c>
      <c r="C815" t="s">
        <v>1296</v>
      </c>
      <c r="D815" t="s">
        <v>1195</v>
      </c>
      <c r="E815">
        <v>6.4999999999999997E-3</v>
      </c>
      <c r="F815" t="s">
        <v>1412</v>
      </c>
    </row>
    <row r="816" spans="1:6" x14ac:dyDescent="0.25">
      <c r="A816" t="s">
        <v>1294</v>
      </c>
      <c r="B816" t="s">
        <v>1241</v>
      </c>
      <c r="C816" t="s">
        <v>1186</v>
      </c>
      <c r="D816" t="s">
        <v>1195</v>
      </c>
      <c r="E816">
        <v>6.8399999999999997E-3</v>
      </c>
      <c r="F816" t="s">
        <v>1412</v>
      </c>
    </row>
    <row r="817" spans="1:6" x14ac:dyDescent="0.25">
      <c r="A817" t="s">
        <v>1294</v>
      </c>
      <c r="B817" t="s">
        <v>1217</v>
      </c>
      <c r="C817" t="s">
        <v>1295</v>
      </c>
      <c r="D817" t="s">
        <v>1195</v>
      </c>
      <c r="E817">
        <v>7.1000000000000002E-4</v>
      </c>
      <c r="F817" t="s">
        <v>1412</v>
      </c>
    </row>
    <row r="818" spans="1:6" x14ac:dyDescent="0.25">
      <c r="A818" t="s">
        <v>1294</v>
      </c>
      <c r="B818" t="s">
        <v>1217</v>
      </c>
      <c r="C818" t="s">
        <v>1196</v>
      </c>
      <c r="D818" t="s">
        <v>1195</v>
      </c>
      <c r="E818">
        <v>0</v>
      </c>
      <c r="F818" t="s">
        <v>1412</v>
      </c>
    </row>
    <row r="819" spans="1:6" x14ac:dyDescent="0.25">
      <c r="A819" t="s">
        <v>1294</v>
      </c>
      <c r="B819" t="s">
        <v>1217</v>
      </c>
      <c r="C819" t="s">
        <v>1186</v>
      </c>
      <c r="D819" t="s">
        <v>1195</v>
      </c>
      <c r="E819">
        <v>7.3999999999999999E-4</v>
      </c>
      <c r="F819" t="s">
        <v>1412</v>
      </c>
    </row>
    <row r="820" spans="1:6" x14ac:dyDescent="0.25">
      <c r="A820" t="s">
        <v>1294</v>
      </c>
      <c r="B820" t="s">
        <v>1220</v>
      </c>
      <c r="C820" t="s">
        <v>1295</v>
      </c>
      <c r="D820" t="s">
        <v>1195</v>
      </c>
      <c r="E820">
        <v>7.1000000000000002E-4</v>
      </c>
      <c r="F820" t="s">
        <v>1412</v>
      </c>
    </row>
    <row r="821" spans="1:6" x14ac:dyDescent="0.25">
      <c r="A821" t="s">
        <v>1294</v>
      </c>
      <c r="B821" t="s">
        <v>1220</v>
      </c>
      <c r="C821" t="s">
        <v>1196</v>
      </c>
      <c r="D821" t="s">
        <v>1195</v>
      </c>
      <c r="E821">
        <v>0</v>
      </c>
      <c r="F821" t="s">
        <v>1412</v>
      </c>
    </row>
    <row r="822" spans="1:6" x14ac:dyDescent="0.25">
      <c r="A822" t="s">
        <v>1294</v>
      </c>
      <c r="B822" t="s">
        <v>1220</v>
      </c>
      <c r="C822" t="s">
        <v>1186</v>
      </c>
      <c r="D822" t="s">
        <v>1195</v>
      </c>
      <c r="E822">
        <v>7.3999999999999999E-4</v>
      </c>
      <c r="F822" t="s">
        <v>1412</v>
      </c>
    </row>
    <row r="823" spans="1:6" x14ac:dyDescent="0.25">
      <c r="A823" t="s">
        <v>1294</v>
      </c>
      <c r="B823" t="s">
        <v>1247</v>
      </c>
      <c r="C823" t="s">
        <v>1295</v>
      </c>
      <c r="D823" t="s">
        <v>1195</v>
      </c>
      <c r="E823">
        <v>7.1000000000000002E-4</v>
      </c>
      <c r="F823" t="s">
        <v>1412</v>
      </c>
    </row>
    <row r="824" spans="1:6" x14ac:dyDescent="0.25">
      <c r="A824" t="s">
        <v>1294</v>
      </c>
      <c r="B824" t="s">
        <v>1247</v>
      </c>
      <c r="C824" t="s">
        <v>1196</v>
      </c>
      <c r="D824" t="s">
        <v>1195</v>
      </c>
      <c r="E824">
        <v>0</v>
      </c>
      <c r="F824" t="s">
        <v>1412</v>
      </c>
    </row>
    <row r="825" spans="1:6" x14ac:dyDescent="0.25">
      <c r="A825" t="s">
        <v>1294</v>
      </c>
      <c r="B825" t="s">
        <v>1247</v>
      </c>
      <c r="C825" t="s">
        <v>1186</v>
      </c>
      <c r="D825" t="s">
        <v>1195</v>
      </c>
      <c r="E825">
        <v>7.3999999999999999E-4</v>
      </c>
      <c r="F825" t="s">
        <v>1412</v>
      </c>
    </row>
    <row r="826" spans="1:6" x14ac:dyDescent="0.25">
      <c r="A826" t="s">
        <v>1294</v>
      </c>
      <c r="B826" t="s">
        <v>1223</v>
      </c>
      <c r="C826" t="s">
        <v>1295</v>
      </c>
      <c r="D826" t="s">
        <v>1195</v>
      </c>
      <c r="E826">
        <v>7.1000000000000002E-4</v>
      </c>
      <c r="F826" t="s">
        <v>1412</v>
      </c>
    </row>
    <row r="827" spans="1:6" x14ac:dyDescent="0.25">
      <c r="A827" t="s">
        <v>1294</v>
      </c>
      <c r="B827" t="s">
        <v>1223</v>
      </c>
      <c r="C827" t="s">
        <v>1196</v>
      </c>
      <c r="D827" t="s">
        <v>1195</v>
      </c>
      <c r="E827">
        <v>0</v>
      </c>
      <c r="F827" t="s">
        <v>1412</v>
      </c>
    </row>
    <row r="828" spans="1:6" x14ac:dyDescent="0.25">
      <c r="A828" t="s">
        <v>1294</v>
      </c>
      <c r="B828" t="s">
        <v>1223</v>
      </c>
      <c r="C828" t="s">
        <v>1186</v>
      </c>
      <c r="D828" t="s">
        <v>1195</v>
      </c>
      <c r="E828">
        <v>7.3999999999999999E-4</v>
      </c>
      <c r="F828" t="s">
        <v>1412</v>
      </c>
    </row>
    <row r="829" spans="1:6" x14ac:dyDescent="0.25">
      <c r="A829" t="s">
        <v>1294</v>
      </c>
      <c r="B829" t="s">
        <v>1248</v>
      </c>
      <c r="C829" t="s">
        <v>1295</v>
      </c>
      <c r="D829" t="s">
        <v>1195</v>
      </c>
      <c r="E829">
        <v>7.1000000000000002E-4</v>
      </c>
      <c r="F829" t="s">
        <v>1412</v>
      </c>
    </row>
    <row r="830" spans="1:6" x14ac:dyDescent="0.25">
      <c r="A830" t="s">
        <v>1294</v>
      </c>
      <c r="B830" t="s">
        <v>1248</v>
      </c>
      <c r="C830" t="s">
        <v>1196</v>
      </c>
      <c r="D830" t="s">
        <v>1195</v>
      </c>
      <c r="E830">
        <v>0</v>
      </c>
      <c r="F830" t="s">
        <v>1412</v>
      </c>
    </row>
    <row r="831" spans="1:6" x14ac:dyDescent="0.25">
      <c r="A831" t="s">
        <v>1294</v>
      </c>
      <c r="B831" t="s">
        <v>1248</v>
      </c>
      <c r="C831" t="s">
        <v>1186</v>
      </c>
      <c r="D831" t="s">
        <v>1195</v>
      </c>
      <c r="E831">
        <v>7.3999999999999999E-4</v>
      </c>
      <c r="F831" t="s">
        <v>1412</v>
      </c>
    </row>
    <row r="832" spans="1:6" x14ac:dyDescent="0.25">
      <c r="A832" t="s">
        <v>1294</v>
      </c>
      <c r="B832" t="s">
        <v>1227</v>
      </c>
      <c r="C832" t="s">
        <v>1186</v>
      </c>
      <c r="D832" t="s">
        <v>1195</v>
      </c>
      <c r="E832">
        <v>0</v>
      </c>
      <c r="F832" t="s">
        <v>1412</v>
      </c>
    </row>
    <row r="833" spans="1:6" x14ac:dyDescent="0.25">
      <c r="A833" t="s">
        <v>1294</v>
      </c>
      <c r="B833" t="s">
        <v>1265</v>
      </c>
      <c r="C833" t="s">
        <v>1186</v>
      </c>
      <c r="D833" t="s">
        <v>1195</v>
      </c>
      <c r="E833">
        <v>5.6899999999999999E-2</v>
      </c>
      <c r="F833" t="s">
        <v>1412</v>
      </c>
    </row>
    <row r="834" spans="1:6" x14ac:dyDescent="0.25">
      <c r="A834" t="s">
        <v>1294</v>
      </c>
      <c r="B834" t="s">
        <v>1265</v>
      </c>
      <c r="C834" t="s">
        <v>1275</v>
      </c>
      <c r="D834" t="s">
        <v>1195</v>
      </c>
      <c r="E834">
        <v>3.7949999999999998E-2</v>
      </c>
      <c r="F834" t="s">
        <v>1412</v>
      </c>
    </row>
    <row r="835" spans="1:6" x14ac:dyDescent="0.25">
      <c r="A835" t="s">
        <v>1294</v>
      </c>
      <c r="B835" t="s">
        <v>1265</v>
      </c>
      <c r="C835" t="s">
        <v>1276</v>
      </c>
      <c r="D835" t="s">
        <v>1195</v>
      </c>
      <c r="E835">
        <v>2.845E-2</v>
      </c>
      <c r="F835" t="s">
        <v>1412</v>
      </c>
    </row>
    <row r="836" spans="1:6" x14ac:dyDescent="0.25">
      <c r="A836" t="s">
        <v>1294</v>
      </c>
      <c r="B836" t="s">
        <v>1265</v>
      </c>
      <c r="C836" t="s">
        <v>1297</v>
      </c>
      <c r="D836" t="s">
        <v>1195</v>
      </c>
      <c r="E836">
        <v>8.5400000000000007E-3</v>
      </c>
      <c r="F836" t="s">
        <v>1412</v>
      </c>
    </row>
    <row r="837" spans="1:6" x14ac:dyDescent="0.25">
      <c r="A837" t="s">
        <v>1294</v>
      </c>
      <c r="B837" t="s">
        <v>1265</v>
      </c>
      <c r="C837" t="s">
        <v>1298</v>
      </c>
      <c r="D837" t="s">
        <v>1195</v>
      </c>
      <c r="E837">
        <v>1.7099999999999999E-3</v>
      </c>
      <c r="F837" t="s">
        <v>1412</v>
      </c>
    </row>
    <row r="838" spans="1:6" x14ac:dyDescent="0.25">
      <c r="A838" t="s">
        <v>1294</v>
      </c>
      <c r="B838" t="s">
        <v>1265</v>
      </c>
      <c r="C838" t="s">
        <v>1299</v>
      </c>
      <c r="D838" t="s">
        <v>1195</v>
      </c>
      <c r="E838">
        <v>1.6800000000000001E-3</v>
      </c>
      <c r="F838" t="s">
        <v>1412</v>
      </c>
    </row>
    <row r="839" spans="1:6" x14ac:dyDescent="0.25">
      <c r="A839" t="s">
        <v>1294</v>
      </c>
      <c r="B839" t="s">
        <v>1265</v>
      </c>
      <c r="C839" t="s">
        <v>1300</v>
      </c>
      <c r="D839" t="s">
        <v>1195</v>
      </c>
      <c r="E839">
        <v>1.1E-4</v>
      </c>
      <c r="F839" t="s">
        <v>1412</v>
      </c>
    </row>
    <row r="840" spans="1:6" x14ac:dyDescent="0.25">
      <c r="A840" t="s">
        <v>1294</v>
      </c>
      <c r="B840" t="s">
        <v>1249</v>
      </c>
      <c r="C840" t="s">
        <v>1234</v>
      </c>
      <c r="D840" t="s">
        <v>1195</v>
      </c>
      <c r="E840">
        <v>0</v>
      </c>
      <c r="F840" t="s">
        <v>1412</v>
      </c>
    </row>
    <row r="841" spans="1:6" x14ac:dyDescent="0.25">
      <c r="A841" t="s">
        <v>1294</v>
      </c>
      <c r="B841" t="s">
        <v>1249</v>
      </c>
      <c r="C841" t="s">
        <v>1295</v>
      </c>
      <c r="D841" t="s">
        <v>1195</v>
      </c>
      <c r="E841">
        <v>6.3000000000000003E-4</v>
      </c>
      <c r="F841" t="s">
        <v>1412</v>
      </c>
    </row>
    <row r="842" spans="1:6" x14ac:dyDescent="0.25">
      <c r="A842" t="s">
        <v>1294</v>
      </c>
      <c r="B842" t="s">
        <v>1249</v>
      </c>
      <c r="C842" t="s">
        <v>1196</v>
      </c>
      <c r="D842" t="s">
        <v>1195</v>
      </c>
      <c r="E842">
        <v>0</v>
      </c>
      <c r="F842" t="s">
        <v>1412</v>
      </c>
    </row>
    <row r="843" spans="1:6" x14ac:dyDescent="0.25">
      <c r="A843" t="s">
        <v>1294</v>
      </c>
      <c r="B843" t="s">
        <v>1249</v>
      </c>
      <c r="C843" t="s">
        <v>1186</v>
      </c>
      <c r="D843" t="s">
        <v>1195</v>
      </c>
      <c r="E843">
        <v>6.7000000000000002E-4</v>
      </c>
      <c r="F843" t="s">
        <v>1412</v>
      </c>
    </row>
    <row r="844" spans="1:6" x14ac:dyDescent="0.25">
      <c r="A844" t="s">
        <v>1294</v>
      </c>
      <c r="B844" t="s">
        <v>1231</v>
      </c>
      <c r="C844" t="s">
        <v>1186</v>
      </c>
      <c r="D844" t="s">
        <v>1195</v>
      </c>
      <c r="E844">
        <v>6.7000000000000002E-4</v>
      </c>
      <c r="F844" t="s">
        <v>1412</v>
      </c>
    </row>
    <row r="845" spans="1:6" x14ac:dyDescent="0.25">
      <c r="A845" t="s">
        <v>1294</v>
      </c>
      <c r="B845" t="s">
        <v>1250</v>
      </c>
      <c r="C845" t="s">
        <v>1234</v>
      </c>
      <c r="D845" t="s">
        <v>1195</v>
      </c>
      <c r="E845">
        <v>0</v>
      </c>
      <c r="F845" t="s">
        <v>1412</v>
      </c>
    </row>
    <row r="846" spans="1:6" x14ac:dyDescent="0.25">
      <c r="A846" t="s">
        <v>1294</v>
      </c>
      <c r="B846" t="s">
        <v>1250</v>
      </c>
      <c r="C846" t="s">
        <v>1295</v>
      </c>
      <c r="D846" t="s">
        <v>1195</v>
      </c>
      <c r="E846">
        <v>6.3000000000000003E-4</v>
      </c>
      <c r="F846" t="s">
        <v>1412</v>
      </c>
    </row>
    <row r="847" spans="1:6" x14ac:dyDescent="0.25">
      <c r="A847" t="s">
        <v>1294</v>
      </c>
      <c r="B847" t="s">
        <v>1250</v>
      </c>
      <c r="C847" t="s">
        <v>1196</v>
      </c>
      <c r="D847" t="s">
        <v>1195</v>
      </c>
      <c r="E847">
        <v>0</v>
      </c>
      <c r="F847" t="s">
        <v>1412</v>
      </c>
    </row>
    <row r="848" spans="1:6" x14ac:dyDescent="0.25">
      <c r="A848" t="s">
        <v>1294</v>
      </c>
      <c r="B848" t="s">
        <v>1250</v>
      </c>
      <c r="C848" t="s">
        <v>1186</v>
      </c>
      <c r="D848" t="s">
        <v>1195</v>
      </c>
      <c r="E848">
        <v>6.7000000000000002E-4</v>
      </c>
      <c r="F848" t="s">
        <v>1412</v>
      </c>
    </row>
    <row r="849" spans="1:6" x14ac:dyDescent="0.25">
      <c r="A849" t="s">
        <v>1294</v>
      </c>
      <c r="B849" t="s">
        <v>1301</v>
      </c>
      <c r="C849" t="s">
        <v>1186</v>
      </c>
      <c r="D849" t="s">
        <v>1195</v>
      </c>
      <c r="E849">
        <v>5.6899999999999999E-2</v>
      </c>
      <c r="F849" t="s">
        <v>1412</v>
      </c>
    </row>
    <row r="850" spans="1:6" x14ac:dyDescent="0.25">
      <c r="A850" t="s">
        <v>1294</v>
      </c>
      <c r="B850" t="s">
        <v>1301</v>
      </c>
      <c r="C850" t="s">
        <v>1302</v>
      </c>
      <c r="D850" t="s">
        <v>1195</v>
      </c>
      <c r="E850">
        <v>4.3770000000000003E-2</v>
      </c>
      <c r="F850" t="s">
        <v>1412</v>
      </c>
    </row>
    <row r="851" spans="1:6" x14ac:dyDescent="0.25">
      <c r="A851" t="s">
        <v>1294</v>
      </c>
      <c r="B851" t="s">
        <v>1301</v>
      </c>
      <c r="C851" t="s">
        <v>1303</v>
      </c>
      <c r="D851" t="s">
        <v>1195</v>
      </c>
      <c r="E851">
        <v>5.5359999999999999E-2</v>
      </c>
      <c r="F851" t="s">
        <v>1412</v>
      </c>
    </row>
    <row r="852" spans="1:6" x14ac:dyDescent="0.25">
      <c r="A852" t="s">
        <v>1304</v>
      </c>
      <c r="B852" t="s">
        <v>1304</v>
      </c>
      <c r="C852" t="s">
        <v>1186</v>
      </c>
      <c r="D852" t="s">
        <v>1195</v>
      </c>
      <c r="E852">
        <v>3.0000000000000001E-5</v>
      </c>
      <c r="F852" t="s">
        <v>1412</v>
      </c>
    </row>
    <row r="853" spans="1:6" x14ac:dyDescent="0.25">
      <c r="A853" t="s">
        <v>1305</v>
      </c>
      <c r="B853" t="s">
        <v>1246</v>
      </c>
      <c r="C853" t="s">
        <v>1186</v>
      </c>
      <c r="D853" t="s">
        <v>1195</v>
      </c>
      <c r="E853">
        <v>1.0000000000000001E-5</v>
      </c>
      <c r="F853" t="s">
        <v>1412</v>
      </c>
    </row>
    <row r="854" spans="1:6" x14ac:dyDescent="0.25">
      <c r="A854" t="s">
        <v>1305</v>
      </c>
      <c r="B854" t="s">
        <v>1241</v>
      </c>
      <c r="C854" t="s">
        <v>1186</v>
      </c>
      <c r="D854" t="s">
        <v>1195</v>
      </c>
      <c r="E854">
        <v>2.0000000000000002E-5</v>
      </c>
      <c r="F854" t="s">
        <v>1412</v>
      </c>
    </row>
    <row r="855" spans="1:6" x14ac:dyDescent="0.25">
      <c r="A855" t="s">
        <v>1305</v>
      </c>
      <c r="B855" t="s">
        <v>1217</v>
      </c>
      <c r="C855" t="s">
        <v>1186</v>
      </c>
      <c r="D855" t="s">
        <v>1195</v>
      </c>
      <c r="E855">
        <v>1.0000000000000001E-5</v>
      </c>
      <c r="F855" t="s">
        <v>1412</v>
      </c>
    </row>
    <row r="856" spans="1:6" x14ac:dyDescent="0.25">
      <c r="A856" t="s">
        <v>1305</v>
      </c>
      <c r="B856" t="s">
        <v>1220</v>
      </c>
      <c r="C856" t="s">
        <v>1186</v>
      </c>
      <c r="D856" t="s">
        <v>1195</v>
      </c>
      <c r="E856">
        <v>1.0000000000000001E-5</v>
      </c>
      <c r="F856" t="s">
        <v>1412</v>
      </c>
    </row>
    <row r="857" spans="1:6" x14ac:dyDescent="0.25">
      <c r="A857" t="s">
        <v>1305</v>
      </c>
      <c r="B857" t="s">
        <v>1247</v>
      </c>
      <c r="C857" t="s">
        <v>1186</v>
      </c>
      <c r="D857" t="s">
        <v>1195</v>
      </c>
      <c r="E857">
        <v>1.0000000000000001E-5</v>
      </c>
      <c r="F857" t="s">
        <v>1412</v>
      </c>
    </row>
    <row r="858" spans="1:6" x14ac:dyDescent="0.25">
      <c r="A858" t="s">
        <v>1305</v>
      </c>
      <c r="B858" t="s">
        <v>1223</v>
      </c>
      <c r="C858" t="s">
        <v>1186</v>
      </c>
      <c r="D858" t="s">
        <v>1195</v>
      </c>
      <c r="E858">
        <v>1.0000000000000001E-5</v>
      </c>
      <c r="F858" t="s">
        <v>1412</v>
      </c>
    </row>
    <row r="859" spans="1:6" x14ac:dyDescent="0.25">
      <c r="A859" t="s">
        <v>1305</v>
      </c>
      <c r="B859" t="s">
        <v>1248</v>
      </c>
      <c r="C859" t="s">
        <v>1186</v>
      </c>
      <c r="D859" t="s">
        <v>1195</v>
      </c>
      <c r="E859">
        <v>1.0000000000000001E-5</v>
      </c>
      <c r="F859" t="s">
        <v>1412</v>
      </c>
    </row>
    <row r="860" spans="1:6" x14ac:dyDescent="0.25">
      <c r="A860" t="s">
        <v>1305</v>
      </c>
      <c r="B860" t="s">
        <v>1227</v>
      </c>
      <c r="C860" t="s">
        <v>1186</v>
      </c>
      <c r="D860" t="s">
        <v>1195</v>
      </c>
      <c r="E860">
        <v>0</v>
      </c>
      <c r="F860" t="s">
        <v>1412</v>
      </c>
    </row>
    <row r="861" spans="1:6" x14ac:dyDescent="0.25">
      <c r="A861" t="s">
        <v>1305</v>
      </c>
      <c r="B861" t="s">
        <v>1272</v>
      </c>
      <c r="C861" t="s">
        <v>1266</v>
      </c>
      <c r="D861" t="s">
        <v>1195</v>
      </c>
      <c r="E861">
        <v>4.6499999999999996E-3</v>
      </c>
      <c r="F861" t="s">
        <v>1412</v>
      </c>
    </row>
    <row r="862" spans="1:6" x14ac:dyDescent="0.25">
      <c r="A862" t="s">
        <v>1305</v>
      </c>
      <c r="B862" t="s">
        <v>1272</v>
      </c>
      <c r="C862" t="s">
        <v>1267</v>
      </c>
      <c r="D862" t="s">
        <v>1195</v>
      </c>
      <c r="E862">
        <v>4.6499999999999996E-3</v>
      </c>
      <c r="F862" t="s">
        <v>1412</v>
      </c>
    </row>
    <row r="863" spans="1:6" x14ac:dyDescent="0.25">
      <c r="A863" t="s">
        <v>1305</v>
      </c>
      <c r="B863" t="s">
        <v>1272</v>
      </c>
      <c r="C863" t="s">
        <v>1268</v>
      </c>
      <c r="D863" t="s">
        <v>1195</v>
      </c>
      <c r="E863">
        <v>2.6800000000000001E-3</v>
      </c>
      <c r="F863" t="s">
        <v>1412</v>
      </c>
    </row>
    <row r="864" spans="1:6" x14ac:dyDescent="0.25">
      <c r="A864" t="s">
        <v>1305</v>
      </c>
      <c r="B864" t="s">
        <v>1272</v>
      </c>
      <c r="C864" t="s">
        <v>1269</v>
      </c>
      <c r="D864" t="s">
        <v>1195</v>
      </c>
      <c r="E864">
        <v>2.6800000000000001E-3</v>
      </c>
      <c r="F864" t="s">
        <v>1412</v>
      </c>
    </row>
    <row r="865" spans="1:6" x14ac:dyDescent="0.25">
      <c r="A865" t="s">
        <v>1305</v>
      </c>
      <c r="B865" t="s">
        <v>1272</v>
      </c>
      <c r="C865" t="s">
        <v>1270</v>
      </c>
      <c r="D865" t="s">
        <v>1195</v>
      </c>
      <c r="E865">
        <v>2.5300000000000001E-3</v>
      </c>
      <c r="F865" t="s">
        <v>1412</v>
      </c>
    </row>
    <row r="866" spans="1:6" x14ac:dyDescent="0.25">
      <c r="A866" t="s">
        <v>1305</v>
      </c>
      <c r="B866" t="s">
        <v>1272</v>
      </c>
      <c r="C866" t="s">
        <v>1271</v>
      </c>
      <c r="D866" t="s">
        <v>1195</v>
      </c>
      <c r="E866">
        <v>2.3800000000000002E-3</v>
      </c>
      <c r="F866" t="s">
        <v>1412</v>
      </c>
    </row>
    <row r="867" spans="1:6" x14ac:dyDescent="0.25">
      <c r="A867" t="s">
        <v>1305</v>
      </c>
      <c r="B867" t="s">
        <v>1272</v>
      </c>
      <c r="C867" t="s">
        <v>1186</v>
      </c>
      <c r="D867" t="s">
        <v>1195</v>
      </c>
      <c r="E867">
        <v>5.0699999999999999E-3</v>
      </c>
      <c r="F867" t="s">
        <v>1412</v>
      </c>
    </row>
    <row r="868" spans="1:6" x14ac:dyDescent="0.25">
      <c r="A868" t="s">
        <v>1305</v>
      </c>
      <c r="B868" t="s">
        <v>1273</v>
      </c>
      <c r="C868" t="s">
        <v>1266</v>
      </c>
      <c r="D868" t="s">
        <v>1195</v>
      </c>
      <c r="E868">
        <v>4.6499999999999996E-3</v>
      </c>
      <c r="F868" t="s">
        <v>1412</v>
      </c>
    </row>
    <row r="869" spans="1:6" x14ac:dyDescent="0.25">
      <c r="A869" t="s">
        <v>1305</v>
      </c>
      <c r="B869" t="s">
        <v>1273</v>
      </c>
      <c r="C869" t="s">
        <v>1267</v>
      </c>
      <c r="D869" t="s">
        <v>1195</v>
      </c>
      <c r="E869">
        <v>4.6499999999999996E-3</v>
      </c>
      <c r="F869" t="s">
        <v>1412</v>
      </c>
    </row>
    <row r="870" spans="1:6" x14ac:dyDescent="0.25">
      <c r="A870" t="s">
        <v>1305</v>
      </c>
      <c r="B870" t="s">
        <v>1273</v>
      </c>
      <c r="C870" t="s">
        <v>1268</v>
      </c>
      <c r="D870" t="s">
        <v>1195</v>
      </c>
      <c r="E870">
        <v>2.6800000000000001E-3</v>
      </c>
      <c r="F870" t="s">
        <v>1412</v>
      </c>
    </row>
    <row r="871" spans="1:6" x14ac:dyDescent="0.25">
      <c r="A871" t="s">
        <v>1305</v>
      </c>
      <c r="B871" t="s">
        <v>1273</v>
      </c>
      <c r="C871" t="s">
        <v>1269</v>
      </c>
      <c r="D871" t="s">
        <v>1195</v>
      </c>
      <c r="E871">
        <v>2.6800000000000001E-3</v>
      </c>
      <c r="F871" t="s">
        <v>1412</v>
      </c>
    </row>
    <row r="872" spans="1:6" x14ac:dyDescent="0.25">
      <c r="A872" t="s">
        <v>1305</v>
      </c>
      <c r="B872" t="s">
        <v>1273</v>
      </c>
      <c r="C872" t="s">
        <v>1270</v>
      </c>
      <c r="D872" t="s">
        <v>1195</v>
      </c>
      <c r="E872">
        <v>2.5300000000000001E-3</v>
      </c>
      <c r="F872" t="s">
        <v>1412</v>
      </c>
    </row>
    <row r="873" spans="1:6" x14ac:dyDescent="0.25">
      <c r="A873" t="s">
        <v>1305</v>
      </c>
      <c r="B873" t="s">
        <v>1273</v>
      </c>
      <c r="C873" t="s">
        <v>1271</v>
      </c>
      <c r="D873" t="s">
        <v>1195</v>
      </c>
      <c r="E873">
        <v>2.3800000000000002E-3</v>
      </c>
      <c r="F873" t="s">
        <v>1412</v>
      </c>
    </row>
    <row r="874" spans="1:6" x14ac:dyDescent="0.25">
      <c r="A874" t="s">
        <v>1305</v>
      </c>
      <c r="B874" t="s">
        <v>1273</v>
      </c>
      <c r="C874" t="s">
        <v>1186</v>
      </c>
      <c r="D874" t="s">
        <v>1195</v>
      </c>
      <c r="E874">
        <v>5.0699999999999999E-3</v>
      </c>
      <c r="F874" t="s">
        <v>1412</v>
      </c>
    </row>
    <row r="875" spans="1:6" x14ac:dyDescent="0.25">
      <c r="A875" t="s">
        <v>1305</v>
      </c>
      <c r="B875" t="s">
        <v>1274</v>
      </c>
      <c r="C875" t="s">
        <v>1266</v>
      </c>
      <c r="D875" t="s">
        <v>1195</v>
      </c>
      <c r="E875">
        <v>4.6499999999999996E-3</v>
      </c>
      <c r="F875" t="s">
        <v>1412</v>
      </c>
    </row>
    <row r="876" spans="1:6" x14ac:dyDescent="0.25">
      <c r="A876" t="s">
        <v>1305</v>
      </c>
      <c r="B876" t="s">
        <v>1274</v>
      </c>
      <c r="C876" t="s">
        <v>1267</v>
      </c>
      <c r="D876" t="s">
        <v>1195</v>
      </c>
      <c r="E876">
        <v>4.6499999999999996E-3</v>
      </c>
      <c r="F876" t="s">
        <v>1412</v>
      </c>
    </row>
    <row r="877" spans="1:6" x14ac:dyDescent="0.25">
      <c r="A877" t="s">
        <v>1305</v>
      </c>
      <c r="B877" t="s">
        <v>1274</v>
      </c>
      <c r="C877" t="s">
        <v>1268</v>
      </c>
      <c r="D877" t="s">
        <v>1195</v>
      </c>
      <c r="E877">
        <v>2.6800000000000001E-3</v>
      </c>
      <c r="F877" t="s">
        <v>1412</v>
      </c>
    </row>
    <row r="878" spans="1:6" x14ac:dyDescent="0.25">
      <c r="A878" t="s">
        <v>1305</v>
      </c>
      <c r="B878" t="s">
        <v>1274</v>
      </c>
      <c r="C878" t="s">
        <v>1269</v>
      </c>
      <c r="D878" t="s">
        <v>1195</v>
      </c>
      <c r="E878">
        <v>2.6800000000000001E-3</v>
      </c>
      <c r="F878" t="s">
        <v>1412</v>
      </c>
    </row>
    <row r="879" spans="1:6" x14ac:dyDescent="0.25">
      <c r="A879" t="s">
        <v>1305</v>
      </c>
      <c r="B879" t="s">
        <v>1274</v>
      </c>
      <c r="C879" t="s">
        <v>1270</v>
      </c>
      <c r="D879" t="s">
        <v>1195</v>
      </c>
      <c r="E879">
        <v>2.5300000000000001E-3</v>
      </c>
      <c r="F879" t="s">
        <v>1412</v>
      </c>
    </row>
    <row r="880" spans="1:6" x14ac:dyDescent="0.25">
      <c r="A880" t="s">
        <v>1305</v>
      </c>
      <c r="B880" t="s">
        <v>1274</v>
      </c>
      <c r="C880" t="s">
        <v>1271</v>
      </c>
      <c r="D880" t="s">
        <v>1195</v>
      </c>
      <c r="E880">
        <v>2.3800000000000002E-3</v>
      </c>
      <c r="F880" t="s">
        <v>1412</v>
      </c>
    </row>
    <row r="881" spans="1:6" x14ac:dyDescent="0.25">
      <c r="A881" t="s">
        <v>1305</v>
      </c>
      <c r="B881" t="s">
        <v>1274</v>
      </c>
      <c r="C881" t="s">
        <v>1186</v>
      </c>
      <c r="D881" t="s">
        <v>1195</v>
      </c>
      <c r="E881">
        <v>5.0699999999999999E-3</v>
      </c>
      <c r="F881" t="s">
        <v>1412</v>
      </c>
    </row>
    <row r="882" spans="1:6" x14ac:dyDescent="0.25">
      <c r="A882" t="s">
        <v>1305</v>
      </c>
      <c r="B882" t="s">
        <v>1185</v>
      </c>
      <c r="C882" t="s">
        <v>1275</v>
      </c>
      <c r="D882" t="s">
        <v>1195</v>
      </c>
      <c r="E882">
        <v>2.7999999999999998E-4</v>
      </c>
      <c r="F882" t="s">
        <v>1412</v>
      </c>
    </row>
    <row r="883" spans="1:6" x14ac:dyDescent="0.25">
      <c r="A883" t="s">
        <v>1305</v>
      </c>
      <c r="B883" t="s">
        <v>1185</v>
      </c>
      <c r="C883" t="s">
        <v>1276</v>
      </c>
      <c r="D883" t="s">
        <v>1195</v>
      </c>
      <c r="E883">
        <v>1.6000000000000001E-4</v>
      </c>
      <c r="F883" t="s">
        <v>1412</v>
      </c>
    </row>
    <row r="884" spans="1:6" x14ac:dyDescent="0.25">
      <c r="A884" t="s">
        <v>1305</v>
      </c>
      <c r="B884" t="s">
        <v>1185</v>
      </c>
      <c r="C884" t="s">
        <v>1277</v>
      </c>
      <c r="D884" t="s">
        <v>1195</v>
      </c>
      <c r="E884">
        <v>1.4999999999999999E-4</v>
      </c>
      <c r="F884" t="s">
        <v>1412</v>
      </c>
    </row>
    <row r="885" spans="1:6" x14ac:dyDescent="0.25">
      <c r="A885" t="s">
        <v>1305</v>
      </c>
      <c r="B885" t="s">
        <v>1185</v>
      </c>
      <c r="C885" t="s">
        <v>1186</v>
      </c>
      <c r="D885" t="s">
        <v>1195</v>
      </c>
      <c r="E885">
        <v>2.9999999999999997E-4</v>
      </c>
      <c r="F885" t="s">
        <v>1412</v>
      </c>
    </row>
    <row r="886" spans="1:6" x14ac:dyDescent="0.25">
      <c r="A886" t="s">
        <v>1305</v>
      </c>
      <c r="B886" t="s">
        <v>1188</v>
      </c>
      <c r="C886" t="s">
        <v>1275</v>
      </c>
      <c r="D886" t="s">
        <v>1195</v>
      </c>
      <c r="E886">
        <v>2.7999999999999998E-4</v>
      </c>
      <c r="F886" t="s">
        <v>1412</v>
      </c>
    </row>
    <row r="887" spans="1:6" x14ac:dyDescent="0.25">
      <c r="A887" t="s">
        <v>1305</v>
      </c>
      <c r="B887" t="s">
        <v>1188</v>
      </c>
      <c r="C887" t="s">
        <v>1276</v>
      </c>
      <c r="D887" t="s">
        <v>1195</v>
      </c>
      <c r="E887">
        <v>1.6000000000000001E-4</v>
      </c>
      <c r="F887" t="s">
        <v>1412</v>
      </c>
    </row>
    <row r="888" spans="1:6" x14ac:dyDescent="0.25">
      <c r="A888" t="s">
        <v>1305</v>
      </c>
      <c r="B888" t="s">
        <v>1188</v>
      </c>
      <c r="C888" t="s">
        <v>1277</v>
      </c>
      <c r="D888" t="s">
        <v>1195</v>
      </c>
      <c r="E888">
        <v>1.4999999999999999E-4</v>
      </c>
      <c r="F888" t="s">
        <v>1412</v>
      </c>
    </row>
    <row r="889" spans="1:6" x14ac:dyDescent="0.25">
      <c r="A889" t="s">
        <v>1305</v>
      </c>
      <c r="B889" t="s">
        <v>1188</v>
      </c>
      <c r="C889" t="s">
        <v>1186</v>
      </c>
      <c r="D889" t="s">
        <v>1195</v>
      </c>
      <c r="E889">
        <v>2.9999999999999997E-4</v>
      </c>
      <c r="F889" t="s">
        <v>1412</v>
      </c>
    </row>
    <row r="890" spans="1:6" x14ac:dyDescent="0.25">
      <c r="A890" t="s">
        <v>1305</v>
      </c>
      <c r="B890" t="s">
        <v>1189</v>
      </c>
      <c r="C890" t="s">
        <v>1278</v>
      </c>
      <c r="D890" t="s">
        <v>1195</v>
      </c>
      <c r="E890">
        <v>6.4999999999999997E-3</v>
      </c>
      <c r="F890" t="s">
        <v>1412</v>
      </c>
    </row>
    <row r="891" spans="1:6" x14ac:dyDescent="0.25">
      <c r="A891" t="s">
        <v>1305</v>
      </c>
      <c r="B891" t="s">
        <v>1189</v>
      </c>
      <c r="C891" t="s">
        <v>1279</v>
      </c>
      <c r="D891" t="s">
        <v>1195</v>
      </c>
      <c r="E891">
        <v>6.0000000000000001E-3</v>
      </c>
      <c r="F891" t="s">
        <v>1412</v>
      </c>
    </row>
    <row r="892" spans="1:6" x14ac:dyDescent="0.25">
      <c r="A892" t="s">
        <v>1305</v>
      </c>
      <c r="B892" t="s">
        <v>1189</v>
      </c>
      <c r="C892" t="s">
        <v>1280</v>
      </c>
      <c r="D892" t="s">
        <v>1195</v>
      </c>
      <c r="E892">
        <v>4.0000000000000001E-3</v>
      </c>
      <c r="F892" t="s">
        <v>1412</v>
      </c>
    </row>
    <row r="893" spans="1:6" x14ac:dyDescent="0.25">
      <c r="A893" t="s">
        <v>1305</v>
      </c>
      <c r="B893" t="s">
        <v>1189</v>
      </c>
      <c r="C893" t="s">
        <v>1186</v>
      </c>
      <c r="D893" t="s">
        <v>1195</v>
      </c>
      <c r="E893">
        <v>0.01</v>
      </c>
      <c r="F893" t="s">
        <v>1412</v>
      </c>
    </row>
    <row r="894" spans="1:6" x14ac:dyDescent="0.25">
      <c r="A894" t="s">
        <v>1305</v>
      </c>
      <c r="B894" t="s">
        <v>1190</v>
      </c>
      <c r="C894" t="s">
        <v>1266</v>
      </c>
      <c r="D894" t="s">
        <v>1195</v>
      </c>
      <c r="E894">
        <v>2.7999999999999998E-4</v>
      </c>
      <c r="F894" t="s">
        <v>1412</v>
      </c>
    </row>
    <row r="895" spans="1:6" x14ac:dyDescent="0.25">
      <c r="A895" t="s">
        <v>1305</v>
      </c>
      <c r="B895" t="s">
        <v>1190</v>
      </c>
      <c r="C895" t="s">
        <v>1267</v>
      </c>
      <c r="D895" t="s">
        <v>1195</v>
      </c>
      <c r="E895">
        <v>2.7999999999999998E-4</v>
      </c>
      <c r="F895" t="s">
        <v>1412</v>
      </c>
    </row>
    <row r="896" spans="1:6" x14ac:dyDescent="0.25">
      <c r="A896" t="s">
        <v>1305</v>
      </c>
      <c r="B896" t="s">
        <v>1190</v>
      </c>
      <c r="C896" t="s">
        <v>1268</v>
      </c>
      <c r="D896" t="s">
        <v>1195</v>
      </c>
      <c r="E896">
        <v>1.6000000000000001E-4</v>
      </c>
      <c r="F896" t="s">
        <v>1412</v>
      </c>
    </row>
    <row r="897" spans="1:6" x14ac:dyDescent="0.25">
      <c r="A897" t="s">
        <v>1305</v>
      </c>
      <c r="B897" t="s">
        <v>1190</v>
      </c>
      <c r="C897" t="s">
        <v>1269</v>
      </c>
      <c r="D897" t="s">
        <v>1195</v>
      </c>
      <c r="E897">
        <v>1.6000000000000001E-4</v>
      </c>
      <c r="F897" t="s">
        <v>1412</v>
      </c>
    </row>
    <row r="898" spans="1:6" x14ac:dyDescent="0.25">
      <c r="A898" t="s">
        <v>1305</v>
      </c>
      <c r="B898" t="s">
        <v>1190</v>
      </c>
      <c r="C898" t="s">
        <v>1270</v>
      </c>
      <c r="D898" t="s">
        <v>1195</v>
      </c>
      <c r="E898">
        <v>1.4999999999999999E-4</v>
      </c>
      <c r="F898" t="s">
        <v>1412</v>
      </c>
    </row>
    <row r="899" spans="1:6" x14ac:dyDescent="0.25">
      <c r="A899" t="s">
        <v>1305</v>
      </c>
      <c r="B899" t="s">
        <v>1190</v>
      </c>
      <c r="C899" t="s">
        <v>1271</v>
      </c>
      <c r="D899" t="s">
        <v>1195</v>
      </c>
      <c r="E899">
        <v>1.3999999999999999E-4</v>
      </c>
      <c r="F899" t="s">
        <v>1412</v>
      </c>
    </row>
    <row r="900" spans="1:6" x14ac:dyDescent="0.25">
      <c r="A900" t="s">
        <v>1305</v>
      </c>
      <c r="B900" t="s">
        <v>1190</v>
      </c>
      <c r="C900" t="s">
        <v>1186</v>
      </c>
      <c r="D900" t="s">
        <v>1195</v>
      </c>
      <c r="E900">
        <v>2.9999999999999997E-4</v>
      </c>
      <c r="F900" t="s">
        <v>1412</v>
      </c>
    </row>
    <row r="901" spans="1:6" x14ac:dyDescent="0.25">
      <c r="A901" t="s">
        <v>1305</v>
      </c>
      <c r="B901" t="s">
        <v>1191</v>
      </c>
      <c r="C901" t="s">
        <v>1266</v>
      </c>
      <c r="D901" t="s">
        <v>1195</v>
      </c>
      <c r="E901">
        <v>2.7999999999999998E-4</v>
      </c>
      <c r="F901" t="s">
        <v>1412</v>
      </c>
    </row>
    <row r="902" spans="1:6" x14ac:dyDescent="0.25">
      <c r="A902" t="s">
        <v>1305</v>
      </c>
      <c r="B902" t="s">
        <v>1191</v>
      </c>
      <c r="C902" t="s">
        <v>1267</v>
      </c>
      <c r="D902" t="s">
        <v>1195</v>
      </c>
      <c r="E902">
        <v>2.7999999999999998E-4</v>
      </c>
      <c r="F902" t="s">
        <v>1412</v>
      </c>
    </row>
    <row r="903" spans="1:6" x14ac:dyDescent="0.25">
      <c r="A903" t="s">
        <v>1305</v>
      </c>
      <c r="B903" t="s">
        <v>1191</v>
      </c>
      <c r="C903" t="s">
        <v>1268</v>
      </c>
      <c r="D903" t="s">
        <v>1195</v>
      </c>
      <c r="E903">
        <v>1.6000000000000001E-4</v>
      </c>
      <c r="F903" t="s">
        <v>1412</v>
      </c>
    </row>
    <row r="904" spans="1:6" x14ac:dyDescent="0.25">
      <c r="A904" t="s">
        <v>1305</v>
      </c>
      <c r="B904" t="s">
        <v>1191</v>
      </c>
      <c r="C904" t="s">
        <v>1269</v>
      </c>
      <c r="D904" t="s">
        <v>1195</v>
      </c>
      <c r="E904">
        <v>1.6000000000000001E-4</v>
      </c>
      <c r="F904" t="s">
        <v>1412</v>
      </c>
    </row>
    <row r="905" spans="1:6" x14ac:dyDescent="0.25">
      <c r="A905" t="s">
        <v>1305</v>
      </c>
      <c r="B905" t="s">
        <v>1191</v>
      </c>
      <c r="C905" t="s">
        <v>1270</v>
      </c>
      <c r="D905" t="s">
        <v>1195</v>
      </c>
      <c r="E905">
        <v>1.4999999999999999E-4</v>
      </c>
      <c r="F905" t="s">
        <v>1412</v>
      </c>
    </row>
    <row r="906" spans="1:6" x14ac:dyDescent="0.25">
      <c r="A906" t="s">
        <v>1305</v>
      </c>
      <c r="B906" t="s">
        <v>1191</v>
      </c>
      <c r="C906" t="s">
        <v>1271</v>
      </c>
      <c r="D906" t="s">
        <v>1195</v>
      </c>
      <c r="E906">
        <v>1.3999999999999999E-4</v>
      </c>
      <c r="F906" t="s">
        <v>1412</v>
      </c>
    </row>
    <row r="907" spans="1:6" x14ac:dyDescent="0.25">
      <c r="A907" t="s">
        <v>1305</v>
      </c>
      <c r="B907" t="s">
        <v>1191</v>
      </c>
      <c r="C907" t="s">
        <v>1186</v>
      </c>
      <c r="D907" t="s">
        <v>1195</v>
      </c>
      <c r="E907">
        <v>2.9999999999999997E-4</v>
      </c>
      <c r="F907" t="s">
        <v>1412</v>
      </c>
    </row>
    <row r="908" spans="1:6" x14ac:dyDescent="0.25">
      <c r="A908" t="s">
        <v>1305</v>
      </c>
      <c r="B908" t="s">
        <v>1192</v>
      </c>
      <c r="C908" t="s">
        <v>1281</v>
      </c>
      <c r="D908" t="s">
        <v>1195</v>
      </c>
      <c r="E908">
        <v>9.1E-4</v>
      </c>
      <c r="F908" t="s">
        <v>1412</v>
      </c>
    </row>
    <row r="909" spans="1:6" x14ac:dyDescent="0.25">
      <c r="A909" t="s">
        <v>1305</v>
      </c>
      <c r="B909" t="s">
        <v>1192</v>
      </c>
      <c r="C909" t="s">
        <v>1282</v>
      </c>
      <c r="D909" t="s">
        <v>1195</v>
      </c>
      <c r="E909">
        <v>5.1999999999999995E-4</v>
      </c>
      <c r="F909" t="s">
        <v>1412</v>
      </c>
    </row>
    <row r="910" spans="1:6" x14ac:dyDescent="0.25">
      <c r="A910" t="s">
        <v>1305</v>
      </c>
      <c r="B910" t="s">
        <v>1192</v>
      </c>
      <c r="C910" t="s">
        <v>1283</v>
      </c>
      <c r="D910" t="s">
        <v>1195</v>
      </c>
      <c r="E910">
        <v>4.8999999999999998E-4</v>
      </c>
      <c r="F910" t="s">
        <v>1412</v>
      </c>
    </row>
    <row r="911" spans="1:6" x14ac:dyDescent="0.25">
      <c r="A911" t="s">
        <v>1305</v>
      </c>
      <c r="B911" t="s">
        <v>1192</v>
      </c>
      <c r="C911" t="s">
        <v>1186</v>
      </c>
      <c r="D911" t="s">
        <v>1195</v>
      </c>
      <c r="E911">
        <v>9.8999999999999999E-4</v>
      </c>
      <c r="F911" t="s">
        <v>1412</v>
      </c>
    </row>
    <row r="912" spans="1:6" x14ac:dyDescent="0.25">
      <c r="A912" t="s">
        <v>92</v>
      </c>
      <c r="B912" t="s">
        <v>1246</v>
      </c>
      <c r="C912" t="s">
        <v>1295</v>
      </c>
      <c r="D912" t="s">
        <v>1195</v>
      </c>
      <c r="E912">
        <v>1.7000000000000001E-4</v>
      </c>
      <c r="F912" t="s">
        <v>1412</v>
      </c>
    </row>
    <row r="913" spans="1:6" x14ac:dyDescent="0.25">
      <c r="A913" t="s">
        <v>92</v>
      </c>
      <c r="B913" t="s">
        <v>1246</v>
      </c>
      <c r="C913" t="s">
        <v>1186</v>
      </c>
      <c r="D913" t="s">
        <v>1195</v>
      </c>
      <c r="E913">
        <v>1.8000000000000001E-4</v>
      </c>
      <c r="F913" t="s">
        <v>1412</v>
      </c>
    </row>
    <row r="914" spans="1:6" x14ac:dyDescent="0.25">
      <c r="A914" t="s">
        <v>92</v>
      </c>
      <c r="B914" t="s">
        <v>1241</v>
      </c>
      <c r="C914" t="s">
        <v>1296</v>
      </c>
      <c r="D914" t="s">
        <v>1195</v>
      </c>
      <c r="E914">
        <v>5.1000000000000004E-4</v>
      </c>
      <c r="F914" t="s">
        <v>1412</v>
      </c>
    </row>
    <row r="915" spans="1:6" x14ac:dyDescent="0.25">
      <c r="A915" t="s">
        <v>92</v>
      </c>
      <c r="B915" t="s">
        <v>1241</v>
      </c>
      <c r="C915" t="s">
        <v>1186</v>
      </c>
      <c r="D915" t="s">
        <v>1195</v>
      </c>
      <c r="E915">
        <v>5.2999999999999998E-4</v>
      </c>
      <c r="F915" t="s">
        <v>1412</v>
      </c>
    </row>
    <row r="916" spans="1:6" x14ac:dyDescent="0.25">
      <c r="A916" t="s">
        <v>92</v>
      </c>
      <c r="B916" t="s">
        <v>1217</v>
      </c>
      <c r="C916" t="s">
        <v>1295</v>
      </c>
      <c r="D916" t="s">
        <v>1195</v>
      </c>
      <c r="E916">
        <v>1E-4</v>
      </c>
      <c r="F916" t="s">
        <v>1412</v>
      </c>
    </row>
    <row r="917" spans="1:6" x14ac:dyDescent="0.25">
      <c r="A917" t="s">
        <v>92</v>
      </c>
      <c r="B917" t="s">
        <v>1217</v>
      </c>
      <c r="C917" t="s">
        <v>1186</v>
      </c>
      <c r="D917" t="s">
        <v>1195</v>
      </c>
      <c r="E917">
        <v>1.1E-4</v>
      </c>
      <c r="F917" t="s">
        <v>1412</v>
      </c>
    </row>
    <row r="918" spans="1:6" x14ac:dyDescent="0.25">
      <c r="A918" t="s">
        <v>92</v>
      </c>
      <c r="B918" t="s">
        <v>1220</v>
      </c>
      <c r="C918" t="s">
        <v>1295</v>
      </c>
      <c r="D918" t="s">
        <v>1195</v>
      </c>
      <c r="E918">
        <v>1E-4</v>
      </c>
      <c r="F918" t="s">
        <v>1412</v>
      </c>
    </row>
    <row r="919" spans="1:6" x14ac:dyDescent="0.25">
      <c r="A919" t="s">
        <v>92</v>
      </c>
      <c r="B919" t="s">
        <v>1220</v>
      </c>
      <c r="C919" t="s">
        <v>1186</v>
      </c>
      <c r="D919" t="s">
        <v>1195</v>
      </c>
      <c r="E919">
        <v>1.1E-4</v>
      </c>
      <c r="F919" t="s">
        <v>1412</v>
      </c>
    </row>
    <row r="920" spans="1:6" x14ac:dyDescent="0.25">
      <c r="A920" t="s">
        <v>92</v>
      </c>
      <c r="B920" t="s">
        <v>1247</v>
      </c>
      <c r="C920" t="s">
        <v>1295</v>
      </c>
      <c r="D920" t="s">
        <v>1195</v>
      </c>
      <c r="E920">
        <v>1E-4</v>
      </c>
      <c r="F920" t="s">
        <v>1412</v>
      </c>
    </row>
    <row r="921" spans="1:6" x14ac:dyDescent="0.25">
      <c r="A921" t="s">
        <v>92</v>
      </c>
      <c r="B921" t="s">
        <v>1247</v>
      </c>
      <c r="C921" t="s">
        <v>1186</v>
      </c>
      <c r="D921" t="s">
        <v>1195</v>
      </c>
      <c r="E921">
        <v>1.1E-4</v>
      </c>
      <c r="F921" t="s">
        <v>1412</v>
      </c>
    </row>
    <row r="922" spans="1:6" x14ac:dyDescent="0.25">
      <c r="A922" t="s">
        <v>92</v>
      </c>
      <c r="B922" t="s">
        <v>1223</v>
      </c>
      <c r="C922" t="s">
        <v>1295</v>
      </c>
      <c r="D922" t="s">
        <v>1195</v>
      </c>
      <c r="E922">
        <v>1E-4</v>
      </c>
      <c r="F922" t="s">
        <v>1412</v>
      </c>
    </row>
    <row r="923" spans="1:6" x14ac:dyDescent="0.25">
      <c r="A923" t="s">
        <v>92</v>
      </c>
      <c r="B923" t="s">
        <v>1223</v>
      </c>
      <c r="C923" t="s">
        <v>1186</v>
      </c>
      <c r="D923" t="s">
        <v>1195</v>
      </c>
      <c r="E923">
        <v>1.1E-4</v>
      </c>
      <c r="F923" t="s">
        <v>1412</v>
      </c>
    </row>
    <row r="924" spans="1:6" x14ac:dyDescent="0.25">
      <c r="A924" t="s">
        <v>92</v>
      </c>
      <c r="B924" t="s">
        <v>1248</v>
      </c>
      <c r="C924" t="s">
        <v>1295</v>
      </c>
      <c r="D924" t="s">
        <v>1195</v>
      </c>
      <c r="E924">
        <v>1E-4</v>
      </c>
      <c r="F924" t="s">
        <v>1412</v>
      </c>
    </row>
    <row r="925" spans="1:6" x14ac:dyDescent="0.25">
      <c r="A925" t="s">
        <v>92</v>
      </c>
      <c r="B925" t="s">
        <v>1248</v>
      </c>
      <c r="C925" t="s">
        <v>1186</v>
      </c>
      <c r="D925" t="s">
        <v>1195</v>
      </c>
      <c r="E925">
        <v>1.1E-4</v>
      </c>
      <c r="F925" t="s">
        <v>1412</v>
      </c>
    </row>
    <row r="926" spans="1:6" x14ac:dyDescent="0.25">
      <c r="A926" t="s">
        <v>92</v>
      </c>
      <c r="B926" t="s">
        <v>1227</v>
      </c>
      <c r="C926" t="s">
        <v>1186</v>
      </c>
      <c r="D926" t="s">
        <v>1195</v>
      </c>
      <c r="E926">
        <v>0</v>
      </c>
      <c r="F926" t="s">
        <v>1412</v>
      </c>
    </row>
    <row r="927" spans="1:6" x14ac:dyDescent="0.25">
      <c r="A927" t="s">
        <v>92</v>
      </c>
      <c r="B927" t="s">
        <v>1265</v>
      </c>
      <c r="C927" t="s">
        <v>1186</v>
      </c>
      <c r="D927" t="s">
        <v>1195</v>
      </c>
      <c r="E927">
        <v>3.959E-2</v>
      </c>
      <c r="F927" t="s">
        <v>1412</v>
      </c>
    </row>
    <row r="928" spans="1:6" x14ac:dyDescent="0.25">
      <c r="A928" t="s">
        <v>92</v>
      </c>
      <c r="B928" t="s">
        <v>1265</v>
      </c>
      <c r="C928" t="s">
        <v>1275</v>
      </c>
      <c r="D928" t="s">
        <v>1195</v>
      </c>
      <c r="E928">
        <v>2.6409999999999999E-2</v>
      </c>
      <c r="F928" t="s">
        <v>1412</v>
      </c>
    </row>
    <row r="929" spans="1:6" x14ac:dyDescent="0.25">
      <c r="A929" t="s">
        <v>92</v>
      </c>
      <c r="B929" t="s">
        <v>1265</v>
      </c>
      <c r="C929" t="s">
        <v>1276</v>
      </c>
      <c r="D929" t="s">
        <v>1195</v>
      </c>
      <c r="E929">
        <v>1.9800000000000002E-2</v>
      </c>
      <c r="F929" t="s">
        <v>1412</v>
      </c>
    </row>
    <row r="930" spans="1:6" x14ac:dyDescent="0.25">
      <c r="A930" t="s">
        <v>92</v>
      </c>
      <c r="B930" t="s">
        <v>1265</v>
      </c>
      <c r="C930" t="s">
        <v>1297</v>
      </c>
      <c r="D930" t="s">
        <v>1195</v>
      </c>
      <c r="E930">
        <v>5.94E-3</v>
      </c>
      <c r="F930" t="s">
        <v>1412</v>
      </c>
    </row>
    <row r="931" spans="1:6" x14ac:dyDescent="0.25">
      <c r="A931" t="s">
        <v>92</v>
      </c>
      <c r="B931" t="s">
        <v>1265</v>
      </c>
      <c r="C931" t="s">
        <v>1298</v>
      </c>
      <c r="D931" t="s">
        <v>1195</v>
      </c>
      <c r="E931">
        <v>1.1900000000000001E-3</v>
      </c>
      <c r="F931" t="s">
        <v>1412</v>
      </c>
    </row>
    <row r="932" spans="1:6" x14ac:dyDescent="0.25">
      <c r="A932" t="s">
        <v>92</v>
      </c>
      <c r="B932" t="s">
        <v>1265</v>
      </c>
      <c r="C932" t="s">
        <v>1299</v>
      </c>
      <c r="D932" t="s">
        <v>1195</v>
      </c>
      <c r="E932">
        <v>1.17E-3</v>
      </c>
      <c r="F932" t="s">
        <v>1412</v>
      </c>
    </row>
    <row r="933" spans="1:6" x14ac:dyDescent="0.25">
      <c r="A933" t="s">
        <v>92</v>
      </c>
      <c r="B933" t="s">
        <v>1265</v>
      </c>
      <c r="C933" t="s">
        <v>1300</v>
      </c>
      <c r="D933" t="s">
        <v>1195</v>
      </c>
      <c r="E933">
        <v>8.0000000000000007E-5</v>
      </c>
      <c r="F933" t="s">
        <v>1412</v>
      </c>
    </row>
    <row r="934" spans="1:6" x14ac:dyDescent="0.25">
      <c r="A934" t="s">
        <v>92</v>
      </c>
      <c r="B934" t="s">
        <v>1249</v>
      </c>
      <c r="C934" t="s">
        <v>1295</v>
      </c>
      <c r="D934" t="s">
        <v>1195</v>
      </c>
      <c r="E934">
        <v>1.7000000000000001E-4</v>
      </c>
      <c r="F934" t="s">
        <v>1412</v>
      </c>
    </row>
    <row r="935" spans="1:6" x14ac:dyDescent="0.25">
      <c r="A935" t="s">
        <v>92</v>
      </c>
      <c r="B935" t="s">
        <v>1249</v>
      </c>
      <c r="C935" t="s">
        <v>1186</v>
      </c>
      <c r="D935" t="s">
        <v>1195</v>
      </c>
      <c r="E935">
        <v>1.8000000000000001E-4</v>
      </c>
      <c r="F935" t="s">
        <v>1412</v>
      </c>
    </row>
    <row r="936" spans="1:6" x14ac:dyDescent="0.25">
      <c r="A936" t="s">
        <v>92</v>
      </c>
      <c r="B936" t="s">
        <v>1250</v>
      </c>
      <c r="C936" t="s">
        <v>1295</v>
      </c>
      <c r="D936" t="s">
        <v>1195</v>
      </c>
      <c r="E936">
        <v>1E-4</v>
      </c>
      <c r="F936" t="s">
        <v>1412</v>
      </c>
    </row>
    <row r="937" spans="1:6" x14ac:dyDescent="0.25">
      <c r="A937" t="s">
        <v>92</v>
      </c>
      <c r="B937" t="s">
        <v>1250</v>
      </c>
      <c r="C937" t="s">
        <v>1186</v>
      </c>
      <c r="D937" t="s">
        <v>1195</v>
      </c>
      <c r="E937">
        <v>1.1E-4</v>
      </c>
      <c r="F937" t="s">
        <v>1412</v>
      </c>
    </row>
    <row r="938" spans="1:6" x14ac:dyDescent="0.25">
      <c r="A938" t="s">
        <v>92</v>
      </c>
      <c r="B938" t="s">
        <v>1301</v>
      </c>
      <c r="C938" t="s">
        <v>1186</v>
      </c>
      <c r="D938" t="s">
        <v>1195</v>
      </c>
      <c r="E938">
        <v>1.0580000000000001E-2</v>
      </c>
      <c r="F938" t="s">
        <v>1412</v>
      </c>
    </row>
    <row r="939" spans="1:6" x14ac:dyDescent="0.25">
      <c r="A939" t="s">
        <v>92</v>
      </c>
      <c r="B939" t="s">
        <v>1301</v>
      </c>
      <c r="C939" t="s">
        <v>1306</v>
      </c>
      <c r="D939" t="s">
        <v>1195</v>
      </c>
      <c r="E939">
        <v>1.03E-2</v>
      </c>
      <c r="F939" t="s">
        <v>1412</v>
      </c>
    </row>
    <row r="940" spans="1:6" x14ac:dyDescent="0.25">
      <c r="A940" t="s">
        <v>92</v>
      </c>
      <c r="B940" t="s">
        <v>1301</v>
      </c>
      <c r="C940" t="s">
        <v>1303</v>
      </c>
      <c r="D940" t="s">
        <v>1195</v>
      </c>
      <c r="E940">
        <v>1.03E-2</v>
      </c>
      <c r="F940" t="s">
        <v>1412</v>
      </c>
    </row>
    <row r="941" spans="1:6" x14ac:dyDescent="0.25">
      <c r="A941" t="s">
        <v>92</v>
      </c>
      <c r="B941" t="s">
        <v>1307</v>
      </c>
      <c r="C941" t="s">
        <v>1186</v>
      </c>
      <c r="D941" t="s">
        <v>1195</v>
      </c>
      <c r="E941">
        <v>1.0580000000000001E-2</v>
      </c>
      <c r="F941" t="s">
        <v>1412</v>
      </c>
    </row>
    <row r="942" spans="1:6" x14ac:dyDescent="0.25">
      <c r="A942" t="s">
        <v>92</v>
      </c>
      <c r="B942" t="s">
        <v>1307</v>
      </c>
      <c r="C942" t="s">
        <v>1308</v>
      </c>
      <c r="D942" t="s">
        <v>1195</v>
      </c>
      <c r="E942">
        <v>1.03E-2</v>
      </c>
      <c r="F942" t="s">
        <v>1412</v>
      </c>
    </row>
    <row r="943" spans="1:6" x14ac:dyDescent="0.25">
      <c r="A943" t="s">
        <v>92</v>
      </c>
      <c r="B943" t="s">
        <v>1272</v>
      </c>
      <c r="C943" t="s">
        <v>1275</v>
      </c>
      <c r="D943" t="s">
        <v>1195</v>
      </c>
      <c r="E943">
        <v>2.9170000000000001E-2</v>
      </c>
      <c r="F943" t="s">
        <v>1412</v>
      </c>
    </row>
    <row r="944" spans="1:6" x14ac:dyDescent="0.25">
      <c r="A944" t="s">
        <v>92</v>
      </c>
      <c r="B944" t="s">
        <v>1272</v>
      </c>
      <c r="C944" t="s">
        <v>1276</v>
      </c>
      <c r="D944" t="s">
        <v>1195</v>
      </c>
      <c r="E944">
        <v>1.3169999999999999E-2</v>
      </c>
      <c r="F944" t="s">
        <v>1412</v>
      </c>
    </row>
    <row r="945" spans="1:6" x14ac:dyDescent="0.25">
      <c r="A945" t="s">
        <v>92</v>
      </c>
      <c r="B945" t="s">
        <v>1272</v>
      </c>
      <c r="C945" t="s">
        <v>1297</v>
      </c>
      <c r="D945" t="s">
        <v>1195</v>
      </c>
      <c r="E945">
        <v>1.3169999999999999E-2</v>
      </c>
      <c r="F945" t="s">
        <v>1412</v>
      </c>
    </row>
    <row r="946" spans="1:6" x14ac:dyDescent="0.25">
      <c r="A946" t="s">
        <v>92</v>
      </c>
      <c r="B946" t="s">
        <v>1272</v>
      </c>
      <c r="C946" t="s">
        <v>1309</v>
      </c>
      <c r="D946" t="s">
        <v>1195</v>
      </c>
      <c r="E946">
        <v>0</v>
      </c>
      <c r="F946" t="s">
        <v>1412</v>
      </c>
    </row>
    <row r="947" spans="1:6" x14ac:dyDescent="0.25">
      <c r="A947" t="s">
        <v>92</v>
      </c>
      <c r="B947" t="s">
        <v>1272</v>
      </c>
      <c r="C947" t="s">
        <v>1298</v>
      </c>
      <c r="D947" t="s">
        <v>1195</v>
      </c>
      <c r="E947">
        <v>9.3000000000000005E-4</v>
      </c>
      <c r="F947" t="s">
        <v>1412</v>
      </c>
    </row>
    <row r="948" spans="1:6" x14ac:dyDescent="0.25">
      <c r="A948" t="s">
        <v>92</v>
      </c>
      <c r="B948" t="s">
        <v>1272</v>
      </c>
      <c r="C948" t="s">
        <v>1299</v>
      </c>
      <c r="D948" t="s">
        <v>1195</v>
      </c>
      <c r="E948">
        <v>8.8000000000000003E-4</v>
      </c>
      <c r="F948" t="s">
        <v>1412</v>
      </c>
    </row>
    <row r="949" spans="1:6" x14ac:dyDescent="0.25">
      <c r="A949" t="s">
        <v>92</v>
      </c>
      <c r="B949" t="s">
        <v>1272</v>
      </c>
      <c r="C949" t="s">
        <v>1300</v>
      </c>
      <c r="D949" t="s">
        <v>1195</v>
      </c>
      <c r="E949">
        <v>8.1999999999999998E-4</v>
      </c>
      <c r="F949" t="s">
        <v>1412</v>
      </c>
    </row>
    <row r="950" spans="1:6" x14ac:dyDescent="0.25">
      <c r="A950" t="s">
        <v>92</v>
      </c>
      <c r="B950" t="s">
        <v>1272</v>
      </c>
      <c r="C950" t="s">
        <v>1186</v>
      </c>
      <c r="D950" t="s">
        <v>1195</v>
      </c>
      <c r="E950">
        <v>5.1540000000000002E-2</v>
      </c>
      <c r="F950" t="s">
        <v>1412</v>
      </c>
    </row>
    <row r="951" spans="1:6" x14ac:dyDescent="0.25">
      <c r="A951" t="s">
        <v>92</v>
      </c>
      <c r="B951" t="s">
        <v>1273</v>
      </c>
      <c r="C951" t="s">
        <v>1275</v>
      </c>
      <c r="D951" t="s">
        <v>1195</v>
      </c>
      <c r="E951">
        <v>3.397E-2</v>
      </c>
      <c r="F951" t="s">
        <v>1412</v>
      </c>
    </row>
    <row r="952" spans="1:6" x14ac:dyDescent="0.25">
      <c r="A952" t="s">
        <v>92</v>
      </c>
      <c r="B952" t="s">
        <v>1273</v>
      </c>
      <c r="C952" t="s">
        <v>1276</v>
      </c>
      <c r="D952" t="s">
        <v>1195</v>
      </c>
      <c r="E952">
        <v>1.533E-2</v>
      </c>
      <c r="F952" t="s">
        <v>1412</v>
      </c>
    </row>
    <row r="953" spans="1:6" x14ac:dyDescent="0.25">
      <c r="A953" t="s">
        <v>92</v>
      </c>
      <c r="B953" t="s">
        <v>1273</v>
      </c>
      <c r="C953" t="s">
        <v>1297</v>
      </c>
      <c r="D953" t="s">
        <v>1195</v>
      </c>
      <c r="E953">
        <v>1.533E-2</v>
      </c>
      <c r="F953" t="s">
        <v>1412</v>
      </c>
    </row>
    <row r="954" spans="1:6" x14ac:dyDescent="0.25">
      <c r="A954" t="s">
        <v>92</v>
      </c>
      <c r="B954" t="s">
        <v>1273</v>
      </c>
      <c r="C954" t="s">
        <v>1309</v>
      </c>
      <c r="D954" t="s">
        <v>1195</v>
      </c>
      <c r="E954">
        <v>0</v>
      </c>
      <c r="F954" t="s">
        <v>1412</v>
      </c>
    </row>
    <row r="955" spans="1:6" x14ac:dyDescent="0.25">
      <c r="A955" t="s">
        <v>92</v>
      </c>
      <c r="B955" t="s">
        <v>1273</v>
      </c>
      <c r="C955" t="s">
        <v>1298</v>
      </c>
      <c r="D955" t="s">
        <v>1195</v>
      </c>
      <c r="E955">
        <v>1.08E-3</v>
      </c>
      <c r="F955" t="s">
        <v>1412</v>
      </c>
    </row>
    <row r="956" spans="1:6" x14ac:dyDescent="0.25">
      <c r="A956" t="s">
        <v>92</v>
      </c>
      <c r="B956" t="s">
        <v>1273</v>
      </c>
      <c r="C956" t="s">
        <v>1299</v>
      </c>
      <c r="D956" t="s">
        <v>1195</v>
      </c>
      <c r="E956">
        <v>1.0200000000000001E-3</v>
      </c>
      <c r="F956" t="s">
        <v>1412</v>
      </c>
    </row>
    <row r="957" spans="1:6" x14ac:dyDescent="0.25">
      <c r="A957" t="s">
        <v>92</v>
      </c>
      <c r="B957" t="s">
        <v>1273</v>
      </c>
      <c r="C957" t="s">
        <v>1300</v>
      </c>
      <c r="D957" t="s">
        <v>1195</v>
      </c>
      <c r="E957">
        <v>9.6000000000000002E-4</v>
      </c>
      <c r="F957" t="s">
        <v>1412</v>
      </c>
    </row>
    <row r="958" spans="1:6" x14ac:dyDescent="0.25">
      <c r="A958" t="s">
        <v>92</v>
      </c>
      <c r="B958" t="s">
        <v>1273</v>
      </c>
      <c r="C958" t="s">
        <v>1186</v>
      </c>
      <c r="D958" t="s">
        <v>1195</v>
      </c>
      <c r="E958">
        <v>6.0019999999999997E-2</v>
      </c>
      <c r="F958" t="s">
        <v>1412</v>
      </c>
    </row>
    <row r="959" spans="1:6" x14ac:dyDescent="0.25">
      <c r="A959" t="s">
        <v>92</v>
      </c>
      <c r="B959" t="s">
        <v>1288</v>
      </c>
      <c r="C959" t="s">
        <v>1186</v>
      </c>
      <c r="D959" t="s">
        <v>1195</v>
      </c>
      <c r="E959">
        <v>3.959E-2</v>
      </c>
      <c r="F959" t="s">
        <v>1412</v>
      </c>
    </row>
    <row r="960" spans="1:6" x14ac:dyDescent="0.25">
      <c r="A960" t="s">
        <v>92</v>
      </c>
      <c r="B960" t="s">
        <v>1288</v>
      </c>
      <c r="C960" t="s">
        <v>1275</v>
      </c>
      <c r="D960" t="s">
        <v>1195</v>
      </c>
      <c r="E960">
        <v>2.6409999999999999E-2</v>
      </c>
      <c r="F960" t="s">
        <v>1412</v>
      </c>
    </row>
    <row r="961" spans="1:6" x14ac:dyDescent="0.25">
      <c r="A961" t="s">
        <v>92</v>
      </c>
      <c r="B961" t="s">
        <v>1288</v>
      </c>
      <c r="C961" t="s">
        <v>1276</v>
      </c>
      <c r="D961" t="s">
        <v>1195</v>
      </c>
      <c r="E961">
        <v>1.9800000000000002E-2</v>
      </c>
      <c r="F961" t="s">
        <v>1412</v>
      </c>
    </row>
    <row r="962" spans="1:6" x14ac:dyDescent="0.25">
      <c r="A962" t="s">
        <v>92</v>
      </c>
      <c r="B962" t="s">
        <v>1288</v>
      </c>
      <c r="C962" t="s">
        <v>1297</v>
      </c>
      <c r="D962" t="s">
        <v>1195</v>
      </c>
      <c r="E962">
        <v>5.94E-3</v>
      </c>
      <c r="F962" t="s">
        <v>1412</v>
      </c>
    </row>
    <row r="963" spans="1:6" x14ac:dyDescent="0.25">
      <c r="A963" t="s">
        <v>92</v>
      </c>
      <c r="B963" t="s">
        <v>1288</v>
      </c>
      <c r="C963" t="s">
        <v>1309</v>
      </c>
      <c r="D963" t="s">
        <v>1195</v>
      </c>
      <c r="E963">
        <v>0</v>
      </c>
      <c r="F963" t="s">
        <v>1412</v>
      </c>
    </row>
    <row r="964" spans="1:6" x14ac:dyDescent="0.25">
      <c r="A964" t="s">
        <v>92</v>
      </c>
      <c r="B964" t="s">
        <v>1288</v>
      </c>
      <c r="C964" t="s">
        <v>1298</v>
      </c>
      <c r="D964" t="s">
        <v>1195</v>
      </c>
      <c r="E964">
        <v>1.1900000000000001E-3</v>
      </c>
      <c r="F964" t="s">
        <v>1412</v>
      </c>
    </row>
    <row r="965" spans="1:6" x14ac:dyDescent="0.25">
      <c r="A965" t="s">
        <v>92</v>
      </c>
      <c r="B965" t="s">
        <v>1288</v>
      </c>
      <c r="C965" t="s">
        <v>1299</v>
      </c>
      <c r="D965" t="s">
        <v>1195</v>
      </c>
      <c r="E965">
        <v>1.17E-3</v>
      </c>
      <c r="F965" t="s">
        <v>1412</v>
      </c>
    </row>
    <row r="966" spans="1:6" x14ac:dyDescent="0.25">
      <c r="A966" t="s">
        <v>92</v>
      </c>
      <c r="B966" t="s">
        <v>1288</v>
      </c>
      <c r="C966" t="s">
        <v>1300</v>
      </c>
      <c r="D966" t="s">
        <v>1195</v>
      </c>
      <c r="E966">
        <v>8.0000000000000007E-5</v>
      </c>
      <c r="F966" t="s">
        <v>1412</v>
      </c>
    </row>
    <row r="967" spans="1:6" x14ac:dyDescent="0.25">
      <c r="A967" t="s">
        <v>92</v>
      </c>
      <c r="B967" t="s">
        <v>1274</v>
      </c>
      <c r="C967" t="s">
        <v>1310</v>
      </c>
      <c r="D967" t="s">
        <v>1195</v>
      </c>
      <c r="E967">
        <v>4.8590000000000001E-2</v>
      </c>
      <c r="F967" t="s">
        <v>1412</v>
      </c>
    </row>
    <row r="968" spans="1:6" x14ac:dyDescent="0.25">
      <c r="A968" t="s">
        <v>92</v>
      </c>
      <c r="B968" t="s">
        <v>1274</v>
      </c>
      <c r="C968" t="s">
        <v>1311</v>
      </c>
      <c r="D968" t="s">
        <v>1195</v>
      </c>
      <c r="E968">
        <v>2.8060000000000002E-2</v>
      </c>
      <c r="F968" t="s">
        <v>1412</v>
      </c>
    </row>
    <row r="969" spans="1:6" x14ac:dyDescent="0.25">
      <c r="A969" t="s">
        <v>92</v>
      </c>
      <c r="B969" t="s">
        <v>1274</v>
      </c>
      <c r="C969" t="s">
        <v>1312</v>
      </c>
      <c r="D969" t="s">
        <v>1195</v>
      </c>
      <c r="E969">
        <v>2.121E-2</v>
      </c>
      <c r="F969" t="s">
        <v>1412</v>
      </c>
    </row>
    <row r="970" spans="1:6" x14ac:dyDescent="0.25">
      <c r="A970" t="s">
        <v>92</v>
      </c>
      <c r="B970" t="s">
        <v>1274</v>
      </c>
      <c r="C970" t="s">
        <v>1313</v>
      </c>
      <c r="D970" t="s">
        <v>1195</v>
      </c>
      <c r="E970">
        <v>4.9399999999999999E-3</v>
      </c>
      <c r="F970" t="s">
        <v>1412</v>
      </c>
    </row>
    <row r="971" spans="1:6" x14ac:dyDescent="0.25">
      <c r="A971" t="s">
        <v>92</v>
      </c>
      <c r="B971" t="s">
        <v>1274</v>
      </c>
      <c r="C971" t="s">
        <v>1314</v>
      </c>
      <c r="D971" t="s">
        <v>1195</v>
      </c>
      <c r="E971">
        <v>4.9800000000000001E-3</v>
      </c>
      <c r="F971" t="s">
        <v>1412</v>
      </c>
    </row>
    <row r="972" spans="1:6" x14ac:dyDescent="0.25">
      <c r="A972" t="s">
        <v>92</v>
      </c>
      <c r="B972" t="s">
        <v>1274</v>
      </c>
      <c r="C972" t="s">
        <v>1315</v>
      </c>
      <c r="D972" t="s">
        <v>1195</v>
      </c>
      <c r="E972">
        <v>5.0000000000000002E-5</v>
      </c>
      <c r="F972" t="s">
        <v>1412</v>
      </c>
    </row>
    <row r="973" spans="1:6" x14ac:dyDescent="0.25">
      <c r="A973" t="s">
        <v>92</v>
      </c>
      <c r="B973" t="s">
        <v>1274</v>
      </c>
      <c r="C973" t="s">
        <v>1186</v>
      </c>
      <c r="D973" t="s">
        <v>1195</v>
      </c>
      <c r="E973">
        <v>4.9329999999999999E-2</v>
      </c>
      <c r="F973" t="s">
        <v>1412</v>
      </c>
    </row>
    <row r="974" spans="1:6" x14ac:dyDescent="0.25">
      <c r="A974" t="s">
        <v>92</v>
      </c>
      <c r="B974" t="s">
        <v>1290</v>
      </c>
      <c r="C974" t="s">
        <v>1186</v>
      </c>
      <c r="D974" t="s">
        <v>1195</v>
      </c>
      <c r="E974">
        <v>4.4690000000000001E-2</v>
      </c>
      <c r="F974" t="s">
        <v>1412</v>
      </c>
    </row>
    <row r="975" spans="1:6" x14ac:dyDescent="0.25">
      <c r="A975" t="s">
        <v>92</v>
      </c>
      <c r="B975" t="s">
        <v>1290</v>
      </c>
      <c r="C975" t="s">
        <v>1275</v>
      </c>
      <c r="D975" t="s">
        <v>1195</v>
      </c>
      <c r="E975">
        <v>2.981E-2</v>
      </c>
      <c r="F975" t="s">
        <v>1412</v>
      </c>
    </row>
    <row r="976" spans="1:6" x14ac:dyDescent="0.25">
      <c r="A976" t="s">
        <v>92</v>
      </c>
      <c r="B976" t="s">
        <v>1290</v>
      </c>
      <c r="C976" t="s">
        <v>1276</v>
      </c>
      <c r="D976" t="s">
        <v>1195</v>
      </c>
      <c r="E976">
        <v>2.2349999999999998E-2</v>
      </c>
      <c r="F976" t="s">
        <v>1412</v>
      </c>
    </row>
    <row r="977" spans="1:6" x14ac:dyDescent="0.25">
      <c r="A977" t="s">
        <v>92</v>
      </c>
      <c r="B977" t="s">
        <v>1290</v>
      </c>
      <c r="C977" t="s">
        <v>1297</v>
      </c>
      <c r="D977" t="s">
        <v>1195</v>
      </c>
      <c r="E977">
        <v>6.7000000000000002E-3</v>
      </c>
      <c r="F977" t="s">
        <v>1412</v>
      </c>
    </row>
    <row r="978" spans="1:6" x14ac:dyDescent="0.25">
      <c r="A978" t="s">
        <v>92</v>
      </c>
      <c r="B978" t="s">
        <v>1290</v>
      </c>
      <c r="C978" t="s">
        <v>1309</v>
      </c>
      <c r="D978" t="s">
        <v>1195</v>
      </c>
      <c r="E978">
        <v>0</v>
      </c>
      <c r="F978" t="s">
        <v>1412</v>
      </c>
    </row>
    <row r="979" spans="1:6" x14ac:dyDescent="0.25">
      <c r="A979" t="s">
        <v>92</v>
      </c>
      <c r="B979" t="s">
        <v>1290</v>
      </c>
      <c r="C979" t="s">
        <v>1298</v>
      </c>
      <c r="D979" t="s">
        <v>1195</v>
      </c>
      <c r="E979">
        <v>1.34E-3</v>
      </c>
      <c r="F979" t="s">
        <v>1412</v>
      </c>
    </row>
    <row r="980" spans="1:6" x14ac:dyDescent="0.25">
      <c r="A980" t="s">
        <v>92</v>
      </c>
      <c r="B980" t="s">
        <v>1290</v>
      </c>
      <c r="C980" t="s">
        <v>1299</v>
      </c>
      <c r="D980" t="s">
        <v>1195</v>
      </c>
      <c r="E980">
        <v>1.32E-3</v>
      </c>
      <c r="F980" t="s">
        <v>1412</v>
      </c>
    </row>
    <row r="981" spans="1:6" x14ac:dyDescent="0.25">
      <c r="A981" t="s">
        <v>92</v>
      </c>
      <c r="B981" t="s">
        <v>1290</v>
      </c>
      <c r="C981" t="s">
        <v>1300</v>
      </c>
      <c r="D981" t="s">
        <v>1195</v>
      </c>
      <c r="E981">
        <v>9.0000000000000006E-5</v>
      </c>
      <c r="F981" t="s">
        <v>1412</v>
      </c>
    </row>
    <row r="982" spans="1:6" x14ac:dyDescent="0.25">
      <c r="A982" t="s">
        <v>92</v>
      </c>
      <c r="B982" t="s">
        <v>1185</v>
      </c>
      <c r="C982" t="s">
        <v>1310</v>
      </c>
      <c r="D982" t="s">
        <v>1195</v>
      </c>
      <c r="E982">
        <v>5.2760000000000001E-2</v>
      </c>
      <c r="F982" t="s">
        <v>1412</v>
      </c>
    </row>
    <row r="983" spans="1:6" x14ac:dyDescent="0.25">
      <c r="A983" t="s">
        <v>92</v>
      </c>
      <c r="B983" t="s">
        <v>1185</v>
      </c>
      <c r="C983" t="s">
        <v>1311</v>
      </c>
      <c r="D983" t="s">
        <v>1195</v>
      </c>
      <c r="E983">
        <v>3.031E-2</v>
      </c>
      <c r="F983" t="s">
        <v>1412</v>
      </c>
    </row>
    <row r="984" spans="1:6" x14ac:dyDescent="0.25">
      <c r="A984" t="s">
        <v>92</v>
      </c>
      <c r="B984" t="s">
        <v>1185</v>
      </c>
      <c r="C984" t="s">
        <v>1312</v>
      </c>
      <c r="D984" t="s">
        <v>1195</v>
      </c>
      <c r="E984">
        <v>2.5319999999999999E-2</v>
      </c>
      <c r="F984" t="s">
        <v>1412</v>
      </c>
    </row>
    <row r="985" spans="1:6" x14ac:dyDescent="0.25">
      <c r="A985" t="s">
        <v>92</v>
      </c>
      <c r="B985" t="s">
        <v>1185</v>
      </c>
      <c r="C985" t="s">
        <v>1313</v>
      </c>
      <c r="D985" t="s">
        <v>1195</v>
      </c>
      <c r="E985">
        <v>5.3299999999999997E-3</v>
      </c>
      <c r="F985" t="s">
        <v>1412</v>
      </c>
    </row>
    <row r="986" spans="1:6" x14ac:dyDescent="0.25">
      <c r="A986" t="s">
        <v>92</v>
      </c>
      <c r="B986" t="s">
        <v>1185</v>
      </c>
      <c r="C986" t="s">
        <v>1314</v>
      </c>
      <c r="D986" t="s">
        <v>1195</v>
      </c>
      <c r="E986">
        <v>5.3800000000000002E-3</v>
      </c>
      <c r="F986" t="s">
        <v>1412</v>
      </c>
    </row>
    <row r="987" spans="1:6" x14ac:dyDescent="0.25">
      <c r="A987" t="s">
        <v>92</v>
      </c>
      <c r="B987" t="s">
        <v>1185</v>
      </c>
      <c r="C987" t="s">
        <v>1315</v>
      </c>
      <c r="D987" t="s">
        <v>1195</v>
      </c>
      <c r="E987">
        <v>5.0000000000000002E-5</v>
      </c>
      <c r="F987" t="s">
        <v>1412</v>
      </c>
    </row>
    <row r="988" spans="1:6" x14ac:dyDescent="0.25">
      <c r="A988" t="s">
        <v>92</v>
      </c>
      <c r="B988" t="s">
        <v>1185</v>
      </c>
      <c r="C988" t="s">
        <v>1316</v>
      </c>
      <c r="D988" t="s">
        <v>1195</v>
      </c>
      <c r="E988">
        <v>5.0000000000000002E-5</v>
      </c>
      <c r="F988" t="s">
        <v>1412</v>
      </c>
    </row>
    <row r="989" spans="1:6" x14ac:dyDescent="0.25">
      <c r="A989" t="s">
        <v>92</v>
      </c>
      <c r="B989" t="s">
        <v>1185</v>
      </c>
      <c r="C989" t="s">
        <v>1186</v>
      </c>
      <c r="D989" t="s">
        <v>1195</v>
      </c>
      <c r="E989">
        <v>5.33E-2</v>
      </c>
      <c r="F989" t="s">
        <v>1412</v>
      </c>
    </row>
    <row r="990" spans="1:6" x14ac:dyDescent="0.25">
      <c r="A990" t="s">
        <v>92</v>
      </c>
      <c r="B990" t="s">
        <v>1188</v>
      </c>
      <c r="C990" t="s">
        <v>1310</v>
      </c>
      <c r="D990" t="s">
        <v>1195</v>
      </c>
      <c r="E990">
        <v>5.2760000000000001E-2</v>
      </c>
      <c r="F990" t="s">
        <v>1412</v>
      </c>
    </row>
    <row r="991" spans="1:6" x14ac:dyDescent="0.25">
      <c r="A991" t="s">
        <v>92</v>
      </c>
      <c r="B991" t="s">
        <v>1188</v>
      </c>
      <c r="C991" t="s">
        <v>1311</v>
      </c>
      <c r="D991" t="s">
        <v>1195</v>
      </c>
      <c r="E991">
        <v>3.031E-2</v>
      </c>
      <c r="F991" t="s">
        <v>1412</v>
      </c>
    </row>
    <row r="992" spans="1:6" x14ac:dyDescent="0.25">
      <c r="A992" t="s">
        <v>92</v>
      </c>
      <c r="B992" t="s">
        <v>1188</v>
      </c>
      <c r="C992" t="s">
        <v>1312</v>
      </c>
      <c r="D992" t="s">
        <v>1195</v>
      </c>
      <c r="E992">
        <v>2.5319999999999999E-2</v>
      </c>
      <c r="F992" t="s">
        <v>1412</v>
      </c>
    </row>
    <row r="993" spans="1:6" x14ac:dyDescent="0.25">
      <c r="A993" t="s">
        <v>92</v>
      </c>
      <c r="B993" t="s">
        <v>1188</v>
      </c>
      <c r="C993" t="s">
        <v>1313</v>
      </c>
      <c r="D993" t="s">
        <v>1195</v>
      </c>
      <c r="E993">
        <v>5.3299999999999997E-3</v>
      </c>
      <c r="F993" t="s">
        <v>1412</v>
      </c>
    </row>
    <row r="994" spans="1:6" x14ac:dyDescent="0.25">
      <c r="A994" t="s">
        <v>92</v>
      </c>
      <c r="B994" t="s">
        <v>1188</v>
      </c>
      <c r="C994" t="s">
        <v>1314</v>
      </c>
      <c r="D994" t="s">
        <v>1195</v>
      </c>
      <c r="E994">
        <v>5.3800000000000002E-3</v>
      </c>
      <c r="F994" t="s">
        <v>1412</v>
      </c>
    </row>
    <row r="995" spans="1:6" x14ac:dyDescent="0.25">
      <c r="A995" t="s">
        <v>92</v>
      </c>
      <c r="B995" t="s">
        <v>1188</v>
      </c>
      <c r="C995" t="s">
        <v>1315</v>
      </c>
      <c r="D995" t="s">
        <v>1195</v>
      </c>
      <c r="E995">
        <v>5.0000000000000002E-5</v>
      </c>
      <c r="F995" t="s">
        <v>1412</v>
      </c>
    </row>
    <row r="996" spans="1:6" x14ac:dyDescent="0.25">
      <c r="A996" t="s">
        <v>92</v>
      </c>
      <c r="B996" t="s">
        <v>1188</v>
      </c>
      <c r="C996" t="s">
        <v>1316</v>
      </c>
      <c r="D996" t="s">
        <v>1195</v>
      </c>
      <c r="E996">
        <v>5.0000000000000002E-5</v>
      </c>
      <c r="F996" t="s">
        <v>1412</v>
      </c>
    </row>
    <row r="997" spans="1:6" x14ac:dyDescent="0.25">
      <c r="A997" t="s">
        <v>92</v>
      </c>
      <c r="B997" t="s">
        <v>1188</v>
      </c>
      <c r="C997" t="s">
        <v>1186</v>
      </c>
      <c r="D997" t="s">
        <v>1195</v>
      </c>
      <c r="E997">
        <v>5.33E-2</v>
      </c>
      <c r="F997" t="s">
        <v>1412</v>
      </c>
    </row>
    <row r="998" spans="1:6" x14ac:dyDescent="0.25">
      <c r="A998" t="s">
        <v>92</v>
      </c>
      <c r="B998" t="s">
        <v>1190</v>
      </c>
      <c r="C998" t="s">
        <v>1266</v>
      </c>
      <c r="D998" t="s">
        <v>1195</v>
      </c>
      <c r="E998">
        <v>5.7549999999999997E-2</v>
      </c>
      <c r="F998" t="s">
        <v>1412</v>
      </c>
    </row>
    <row r="999" spans="1:6" x14ac:dyDescent="0.25">
      <c r="A999" t="s">
        <v>92</v>
      </c>
      <c r="B999" t="s">
        <v>1190</v>
      </c>
      <c r="C999" t="s">
        <v>1267</v>
      </c>
      <c r="D999" t="s">
        <v>1195</v>
      </c>
      <c r="E999">
        <v>5.3519999999999998E-2</v>
      </c>
      <c r="F999" t="s">
        <v>1412</v>
      </c>
    </row>
    <row r="1000" spans="1:6" x14ac:dyDescent="0.25">
      <c r="A1000" t="s">
        <v>92</v>
      </c>
      <c r="B1000" t="s">
        <v>1190</v>
      </c>
      <c r="C1000" t="s">
        <v>1268</v>
      </c>
      <c r="D1000" t="s">
        <v>1195</v>
      </c>
      <c r="E1000">
        <v>1.6930000000000001E-2</v>
      </c>
      <c r="F1000" t="s">
        <v>1412</v>
      </c>
    </row>
    <row r="1001" spans="1:6" x14ac:dyDescent="0.25">
      <c r="A1001" t="s">
        <v>92</v>
      </c>
      <c r="B1001" t="s">
        <v>1190</v>
      </c>
      <c r="C1001" t="s">
        <v>1269</v>
      </c>
      <c r="D1001" t="s">
        <v>1195</v>
      </c>
      <c r="E1001">
        <v>1.6910000000000001E-2</v>
      </c>
      <c r="F1001" t="s">
        <v>1412</v>
      </c>
    </row>
    <row r="1002" spans="1:6" x14ac:dyDescent="0.25">
      <c r="A1002" t="s">
        <v>92</v>
      </c>
      <c r="B1002" t="s">
        <v>1190</v>
      </c>
      <c r="C1002" t="s">
        <v>1270</v>
      </c>
      <c r="D1002" t="s">
        <v>1195</v>
      </c>
      <c r="E1002">
        <v>2.1000000000000001E-4</v>
      </c>
      <c r="F1002" t="s">
        <v>1412</v>
      </c>
    </row>
    <row r="1003" spans="1:6" x14ac:dyDescent="0.25">
      <c r="A1003" t="s">
        <v>92</v>
      </c>
      <c r="B1003" t="s">
        <v>1190</v>
      </c>
      <c r="C1003" t="s">
        <v>1271</v>
      </c>
      <c r="D1003" t="s">
        <v>1195</v>
      </c>
      <c r="E1003">
        <v>2.2000000000000001E-4</v>
      </c>
      <c r="F1003" t="s">
        <v>1412</v>
      </c>
    </row>
    <row r="1004" spans="1:6" x14ac:dyDescent="0.25">
      <c r="A1004" t="s">
        <v>92</v>
      </c>
      <c r="B1004" t="s">
        <v>1190</v>
      </c>
      <c r="C1004" t="s">
        <v>1317</v>
      </c>
      <c r="D1004" t="s">
        <v>1195</v>
      </c>
      <c r="E1004">
        <v>2.9E-4</v>
      </c>
      <c r="F1004" t="s">
        <v>1412</v>
      </c>
    </row>
    <row r="1005" spans="1:6" x14ac:dyDescent="0.25">
      <c r="A1005" t="s">
        <v>92</v>
      </c>
      <c r="B1005" t="s">
        <v>1190</v>
      </c>
      <c r="C1005" t="s">
        <v>1318</v>
      </c>
      <c r="D1005" t="s">
        <v>1195</v>
      </c>
      <c r="E1005">
        <v>2.2000000000000001E-4</v>
      </c>
      <c r="F1005" t="s">
        <v>1412</v>
      </c>
    </row>
    <row r="1006" spans="1:6" x14ac:dyDescent="0.25">
      <c r="A1006" t="s">
        <v>92</v>
      </c>
      <c r="B1006" t="s">
        <v>1190</v>
      </c>
      <c r="C1006" t="s">
        <v>1186</v>
      </c>
      <c r="D1006" t="s">
        <v>1195</v>
      </c>
      <c r="E1006">
        <v>5.7549999999999997E-2</v>
      </c>
      <c r="F1006" t="s">
        <v>1412</v>
      </c>
    </row>
    <row r="1007" spans="1:6" x14ac:dyDescent="0.25">
      <c r="A1007" t="s">
        <v>92</v>
      </c>
      <c r="B1007" t="s">
        <v>1191</v>
      </c>
      <c r="C1007" t="s">
        <v>1266</v>
      </c>
      <c r="D1007" t="s">
        <v>1195</v>
      </c>
      <c r="E1007">
        <v>5.7549999999999997E-2</v>
      </c>
      <c r="F1007" t="s">
        <v>1412</v>
      </c>
    </row>
    <row r="1008" spans="1:6" x14ac:dyDescent="0.25">
      <c r="A1008" t="s">
        <v>92</v>
      </c>
      <c r="B1008" t="s">
        <v>1191</v>
      </c>
      <c r="C1008" t="s">
        <v>1267</v>
      </c>
      <c r="D1008" t="s">
        <v>1195</v>
      </c>
      <c r="E1008">
        <v>5.3519999999999998E-2</v>
      </c>
      <c r="F1008" t="s">
        <v>1412</v>
      </c>
    </row>
    <row r="1009" spans="1:6" x14ac:dyDescent="0.25">
      <c r="A1009" t="s">
        <v>92</v>
      </c>
      <c r="B1009" t="s">
        <v>1191</v>
      </c>
      <c r="C1009" t="s">
        <v>1268</v>
      </c>
      <c r="D1009" t="s">
        <v>1195</v>
      </c>
      <c r="E1009">
        <v>1.6930000000000001E-2</v>
      </c>
      <c r="F1009" t="s">
        <v>1412</v>
      </c>
    </row>
    <row r="1010" spans="1:6" x14ac:dyDescent="0.25">
      <c r="A1010" t="s">
        <v>92</v>
      </c>
      <c r="B1010" t="s">
        <v>1191</v>
      </c>
      <c r="C1010" t="s">
        <v>1269</v>
      </c>
      <c r="D1010" t="s">
        <v>1195</v>
      </c>
      <c r="E1010">
        <v>1.6910000000000001E-2</v>
      </c>
      <c r="F1010" t="s">
        <v>1412</v>
      </c>
    </row>
    <row r="1011" spans="1:6" x14ac:dyDescent="0.25">
      <c r="A1011" t="s">
        <v>92</v>
      </c>
      <c r="B1011" t="s">
        <v>1191</v>
      </c>
      <c r="C1011" t="s">
        <v>1270</v>
      </c>
      <c r="D1011" t="s">
        <v>1195</v>
      </c>
      <c r="E1011">
        <v>2.1000000000000001E-4</v>
      </c>
      <c r="F1011" t="s">
        <v>1412</v>
      </c>
    </row>
    <row r="1012" spans="1:6" x14ac:dyDescent="0.25">
      <c r="A1012" t="s">
        <v>92</v>
      </c>
      <c r="B1012" t="s">
        <v>1191</v>
      </c>
      <c r="C1012" t="s">
        <v>1271</v>
      </c>
      <c r="D1012" t="s">
        <v>1195</v>
      </c>
      <c r="E1012">
        <v>2.2000000000000001E-4</v>
      </c>
      <c r="F1012" t="s">
        <v>1412</v>
      </c>
    </row>
    <row r="1013" spans="1:6" x14ac:dyDescent="0.25">
      <c r="A1013" t="s">
        <v>92</v>
      </c>
      <c r="B1013" t="s">
        <v>1191</v>
      </c>
      <c r="C1013" t="s">
        <v>1317</v>
      </c>
      <c r="D1013" t="s">
        <v>1195</v>
      </c>
      <c r="E1013">
        <v>2.9E-4</v>
      </c>
      <c r="F1013" t="s">
        <v>1412</v>
      </c>
    </row>
    <row r="1014" spans="1:6" x14ac:dyDescent="0.25">
      <c r="A1014" t="s">
        <v>92</v>
      </c>
      <c r="B1014" t="s">
        <v>1191</v>
      </c>
      <c r="C1014" t="s">
        <v>1318</v>
      </c>
      <c r="D1014" t="s">
        <v>1195</v>
      </c>
      <c r="E1014">
        <v>2.2000000000000001E-4</v>
      </c>
      <c r="F1014" t="s">
        <v>1412</v>
      </c>
    </row>
    <row r="1015" spans="1:6" x14ac:dyDescent="0.25">
      <c r="A1015" t="s">
        <v>92</v>
      </c>
      <c r="B1015" t="s">
        <v>1191</v>
      </c>
      <c r="C1015" t="s">
        <v>1186</v>
      </c>
      <c r="D1015" t="s">
        <v>1195</v>
      </c>
      <c r="E1015">
        <v>5.7549999999999997E-2</v>
      </c>
      <c r="F1015" t="s">
        <v>1412</v>
      </c>
    </row>
    <row r="1016" spans="1:6" x14ac:dyDescent="0.25">
      <c r="A1016" t="s">
        <v>1319</v>
      </c>
      <c r="B1016" t="s">
        <v>1320</v>
      </c>
      <c r="C1016" t="s">
        <v>1321</v>
      </c>
      <c r="D1016" t="s">
        <v>1322</v>
      </c>
      <c r="E1016">
        <v>0</v>
      </c>
      <c r="F1016" t="s">
        <v>1412</v>
      </c>
    </row>
    <row r="1017" spans="1:6" x14ac:dyDescent="0.25">
      <c r="A1017" t="s">
        <v>1319</v>
      </c>
      <c r="B1017" t="s">
        <v>1320</v>
      </c>
      <c r="C1017" t="s">
        <v>1186</v>
      </c>
      <c r="D1017" t="s">
        <v>1322</v>
      </c>
      <c r="E1017">
        <v>0</v>
      </c>
      <c r="F1017" t="s">
        <v>1412</v>
      </c>
    </row>
    <row r="1018" spans="1:6" x14ac:dyDescent="0.25">
      <c r="A1018" t="s">
        <v>1319</v>
      </c>
      <c r="B1018" t="s">
        <v>1323</v>
      </c>
      <c r="C1018" t="s">
        <v>1324</v>
      </c>
      <c r="D1018" t="s">
        <v>1325</v>
      </c>
      <c r="E1018">
        <v>0</v>
      </c>
      <c r="F1018" t="s">
        <v>1412</v>
      </c>
    </row>
    <row r="1019" spans="1:6" x14ac:dyDescent="0.25">
      <c r="A1019" t="s">
        <v>1319</v>
      </c>
      <c r="B1019" t="s">
        <v>1323</v>
      </c>
      <c r="C1019" t="s">
        <v>1326</v>
      </c>
      <c r="D1019" t="s">
        <v>1325</v>
      </c>
      <c r="E1019">
        <v>0</v>
      </c>
      <c r="F1019" t="s">
        <v>1412</v>
      </c>
    </row>
    <row r="1020" spans="1:6" x14ac:dyDescent="0.25">
      <c r="A1020" t="s">
        <v>1319</v>
      </c>
      <c r="B1020" t="s">
        <v>1323</v>
      </c>
      <c r="C1020" t="s">
        <v>1186</v>
      </c>
      <c r="D1020" t="s">
        <v>1325</v>
      </c>
      <c r="E1020">
        <v>0</v>
      </c>
      <c r="F1020" t="s">
        <v>1412</v>
      </c>
    </row>
    <row r="1021" spans="1:6" x14ac:dyDescent="0.25">
      <c r="A1021" t="s">
        <v>1319</v>
      </c>
      <c r="B1021" t="s">
        <v>1327</v>
      </c>
      <c r="C1021" t="s">
        <v>1324</v>
      </c>
      <c r="D1021" t="s">
        <v>1325</v>
      </c>
      <c r="E1021">
        <v>0</v>
      </c>
      <c r="F1021" t="s">
        <v>1412</v>
      </c>
    </row>
    <row r="1022" spans="1:6" x14ac:dyDescent="0.25">
      <c r="A1022" t="s">
        <v>1319</v>
      </c>
      <c r="B1022" t="s">
        <v>1327</v>
      </c>
      <c r="C1022" t="s">
        <v>1326</v>
      </c>
      <c r="D1022" t="s">
        <v>1325</v>
      </c>
      <c r="E1022">
        <v>0</v>
      </c>
      <c r="F1022" t="s">
        <v>1412</v>
      </c>
    </row>
    <row r="1023" spans="1:6" x14ac:dyDescent="0.25">
      <c r="A1023" t="s">
        <v>1319</v>
      </c>
      <c r="B1023" t="s">
        <v>1327</v>
      </c>
      <c r="C1023" t="s">
        <v>1186</v>
      </c>
      <c r="D1023" t="s">
        <v>1325</v>
      </c>
      <c r="E1023">
        <v>0</v>
      </c>
      <c r="F1023" t="s">
        <v>1412</v>
      </c>
    </row>
    <row r="1024" spans="1:6" x14ac:dyDescent="0.25">
      <c r="A1024" t="s">
        <v>1319</v>
      </c>
      <c r="B1024" t="s">
        <v>1328</v>
      </c>
      <c r="C1024" t="s">
        <v>1329</v>
      </c>
      <c r="D1024" t="s">
        <v>1325</v>
      </c>
      <c r="E1024">
        <v>0</v>
      </c>
      <c r="F1024" t="s">
        <v>1412</v>
      </c>
    </row>
    <row r="1025" spans="1:6" x14ac:dyDescent="0.25">
      <c r="A1025" t="s">
        <v>1319</v>
      </c>
      <c r="B1025" t="s">
        <v>1328</v>
      </c>
      <c r="C1025" t="s">
        <v>1186</v>
      </c>
      <c r="D1025" t="s">
        <v>1325</v>
      </c>
      <c r="E1025">
        <v>0</v>
      </c>
      <c r="F1025" t="s">
        <v>1412</v>
      </c>
    </row>
    <row r="1026" spans="1:6" x14ac:dyDescent="0.25">
      <c r="A1026" t="s">
        <v>1319</v>
      </c>
      <c r="B1026" t="s">
        <v>1330</v>
      </c>
      <c r="C1026" t="s">
        <v>1186</v>
      </c>
      <c r="D1026" t="s">
        <v>1331</v>
      </c>
      <c r="E1026">
        <v>0</v>
      </c>
      <c r="F1026" t="s">
        <v>1412</v>
      </c>
    </row>
    <row r="1027" spans="1:6" x14ac:dyDescent="0.25">
      <c r="A1027" t="s">
        <v>1319</v>
      </c>
      <c r="B1027" t="s">
        <v>1332</v>
      </c>
      <c r="C1027" t="s">
        <v>1324</v>
      </c>
      <c r="D1027" t="s">
        <v>1325</v>
      </c>
      <c r="E1027">
        <v>0</v>
      </c>
      <c r="F1027" t="s">
        <v>1412</v>
      </c>
    </row>
    <row r="1028" spans="1:6" x14ac:dyDescent="0.25">
      <c r="A1028" t="s">
        <v>1319</v>
      </c>
      <c r="B1028" t="s">
        <v>1332</v>
      </c>
      <c r="C1028" t="s">
        <v>1186</v>
      </c>
      <c r="D1028" t="s">
        <v>1325</v>
      </c>
      <c r="E1028">
        <v>0</v>
      </c>
      <c r="F1028" t="s">
        <v>1412</v>
      </c>
    </row>
    <row r="1029" spans="1:6" x14ac:dyDescent="0.25">
      <c r="A1029" t="s">
        <v>1319</v>
      </c>
      <c r="B1029" t="s">
        <v>1333</v>
      </c>
      <c r="C1029" t="s">
        <v>1324</v>
      </c>
      <c r="D1029" t="s">
        <v>1325</v>
      </c>
      <c r="E1029">
        <v>0</v>
      </c>
      <c r="F1029" t="s">
        <v>1412</v>
      </c>
    </row>
    <row r="1030" spans="1:6" x14ac:dyDescent="0.25">
      <c r="A1030" t="s">
        <v>1319</v>
      </c>
      <c r="B1030" t="s">
        <v>1333</v>
      </c>
      <c r="C1030" t="s">
        <v>1334</v>
      </c>
      <c r="D1030" t="s">
        <v>1325</v>
      </c>
      <c r="E1030">
        <v>0</v>
      </c>
      <c r="F1030" t="s">
        <v>1412</v>
      </c>
    </row>
    <row r="1031" spans="1:6" x14ac:dyDescent="0.25">
      <c r="A1031" t="s">
        <v>1319</v>
      </c>
      <c r="B1031" t="s">
        <v>1333</v>
      </c>
      <c r="C1031" t="s">
        <v>1186</v>
      </c>
      <c r="D1031" t="s">
        <v>1325</v>
      </c>
      <c r="E1031">
        <v>0</v>
      </c>
      <c r="F1031" t="s">
        <v>1412</v>
      </c>
    </row>
    <row r="1032" spans="1:6" x14ac:dyDescent="0.25">
      <c r="A1032" t="s">
        <v>1319</v>
      </c>
      <c r="B1032" t="s">
        <v>1335</v>
      </c>
      <c r="C1032" t="s">
        <v>1234</v>
      </c>
      <c r="D1032" t="s">
        <v>1336</v>
      </c>
      <c r="E1032">
        <v>0</v>
      </c>
      <c r="F1032" t="s">
        <v>1412</v>
      </c>
    </row>
    <row r="1033" spans="1:6" x14ac:dyDescent="0.25">
      <c r="A1033" t="s">
        <v>1319</v>
      </c>
      <c r="B1033" t="s">
        <v>1335</v>
      </c>
      <c r="C1033" t="s">
        <v>1235</v>
      </c>
      <c r="D1033" t="s">
        <v>1336</v>
      </c>
      <c r="E1033">
        <v>0</v>
      </c>
      <c r="F1033" t="s">
        <v>1412</v>
      </c>
    </row>
    <row r="1034" spans="1:6" x14ac:dyDescent="0.25">
      <c r="A1034" t="s">
        <v>1319</v>
      </c>
      <c r="B1034" t="s">
        <v>1335</v>
      </c>
      <c r="C1034" t="s">
        <v>1186</v>
      </c>
      <c r="D1034" t="s">
        <v>1336</v>
      </c>
      <c r="E1034">
        <v>0</v>
      </c>
      <c r="F1034" t="s">
        <v>1412</v>
      </c>
    </row>
    <row r="1035" spans="1:6" x14ac:dyDescent="0.25">
      <c r="A1035" t="s">
        <v>1319</v>
      </c>
      <c r="B1035" t="s">
        <v>1335</v>
      </c>
      <c r="C1035" t="s">
        <v>1131</v>
      </c>
      <c r="D1035" t="s">
        <v>1336</v>
      </c>
      <c r="E1035">
        <v>0</v>
      </c>
      <c r="F1035" t="s">
        <v>1412</v>
      </c>
    </row>
    <row r="1036" spans="1:6" x14ac:dyDescent="0.25">
      <c r="A1036" t="s">
        <v>1319</v>
      </c>
      <c r="B1036" t="s">
        <v>1335</v>
      </c>
      <c r="C1036" t="s">
        <v>1196</v>
      </c>
      <c r="D1036" t="s">
        <v>1336</v>
      </c>
      <c r="E1036">
        <v>0</v>
      </c>
      <c r="F1036" t="s">
        <v>1412</v>
      </c>
    </row>
    <row r="1037" spans="1:6" x14ac:dyDescent="0.25">
      <c r="A1037" t="s">
        <v>1319</v>
      </c>
      <c r="B1037" t="s">
        <v>1335</v>
      </c>
      <c r="C1037" t="s">
        <v>1337</v>
      </c>
      <c r="D1037" t="s">
        <v>1336</v>
      </c>
      <c r="E1037">
        <v>0</v>
      </c>
      <c r="F1037" t="s">
        <v>1412</v>
      </c>
    </row>
    <row r="1038" spans="1:6" x14ac:dyDescent="0.25">
      <c r="A1038" t="s">
        <v>1319</v>
      </c>
      <c r="B1038" t="s">
        <v>1338</v>
      </c>
      <c r="C1038" t="s">
        <v>1339</v>
      </c>
      <c r="D1038" t="s">
        <v>1336</v>
      </c>
      <c r="E1038">
        <v>0</v>
      </c>
      <c r="F1038" t="s">
        <v>1412</v>
      </c>
    </row>
    <row r="1039" spans="1:6" x14ac:dyDescent="0.25">
      <c r="A1039" t="s">
        <v>1319</v>
      </c>
      <c r="B1039" t="s">
        <v>1338</v>
      </c>
      <c r="C1039" t="s">
        <v>1340</v>
      </c>
      <c r="D1039" t="s">
        <v>1336</v>
      </c>
      <c r="E1039">
        <v>0</v>
      </c>
      <c r="F1039" t="s">
        <v>1412</v>
      </c>
    </row>
    <row r="1040" spans="1:6" x14ac:dyDescent="0.25">
      <c r="A1040" t="s">
        <v>1319</v>
      </c>
      <c r="B1040" t="s">
        <v>1338</v>
      </c>
      <c r="C1040" t="s">
        <v>1186</v>
      </c>
      <c r="D1040" t="s">
        <v>1336</v>
      </c>
      <c r="E1040">
        <v>0</v>
      </c>
      <c r="F1040" t="s">
        <v>1412</v>
      </c>
    </row>
    <row r="1041" spans="1:6" x14ac:dyDescent="0.25">
      <c r="A1041" t="s">
        <v>1319</v>
      </c>
      <c r="B1041" t="s">
        <v>1338</v>
      </c>
      <c r="C1041" t="s">
        <v>1341</v>
      </c>
      <c r="D1041" t="s">
        <v>1336</v>
      </c>
      <c r="E1041">
        <v>0</v>
      </c>
      <c r="F1041" t="s">
        <v>1412</v>
      </c>
    </row>
    <row r="1042" spans="1:6" x14ac:dyDescent="0.25">
      <c r="A1042" t="s">
        <v>1319</v>
      </c>
      <c r="B1042" t="s">
        <v>1342</v>
      </c>
      <c r="C1042" t="s">
        <v>1186</v>
      </c>
      <c r="D1042" t="s">
        <v>1343</v>
      </c>
      <c r="E1042">
        <v>0</v>
      </c>
      <c r="F1042" t="s">
        <v>1412</v>
      </c>
    </row>
    <row r="1043" spans="1:6" x14ac:dyDescent="0.25">
      <c r="A1043" t="s">
        <v>1319</v>
      </c>
      <c r="B1043" t="s">
        <v>1342</v>
      </c>
      <c r="C1043" t="s">
        <v>1344</v>
      </c>
      <c r="D1043" t="s">
        <v>1343</v>
      </c>
      <c r="E1043">
        <v>0</v>
      </c>
      <c r="F1043" t="s">
        <v>1412</v>
      </c>
    </row>
    <row r="1044" spans="1:6" x14ac:dyDescent="0.25">
      <c r="A1044" t="s">
        <v>1319</v>
      </c>
      <c r="B1044" t="s">
        <v>1345</v>
      </c>
      <c r="C1044" t="s">
        <v>1340</v>
      </c>
      <c r="D1044" t="s">
        <v>1346</v>
      </c>
      <c r="E1044">
        <v>0</v>
      </c>
      <c r="F1044" t="s">
        <v>1412</v>
      </c>
    </row>
    <row r="1045" spans="1:6" x14ac:dyDescent="0.25">
      <c r="A1045" t="s">
        <v>1319</v>
      </c>
      <c r="B1045" t="s">
        <v>1345</v>
      </c>
      <c r="C1045" t="s">
        <v>1186</v>
      </c>
      <c r="D1045" t="s">
        <v>1346</v>
      </c>
      <c r="E1045">
        <v>0</v>
      </c>
      <c r="F1045" t="s">
        <v>1412</v>
      </c>
    </row>
    <row r="1046" spans="1:6" x14ac:dyDescent="0.25">
      <c r="A1046" t="s">
        <v>1319</v>
      </c>
      <c r="B1046" t="s">
        <v>1347</v>
      </c>
      <c r="C1046" t="s">
        <v>1340</v>
      </c>
      <c r="D1046" t="s">
        <v>1346</v>
      </c>
      <c r="E1046">
        <v>0</v>
      </c>
      <c r="F1046" t="s">
        <v>1412</v>
      </c>
    </row>
    <row r="1047" spans="1:6" x14ac:dyDescent="0.25">
      <c r="A1047" t="s">
        <v>1319</v>
      </c>
      <c r="B1047" t="s">
        <v>1347</v>
      </c>
      <c r="C1047" t="s">
        <v>1186</v>
      </c>
      <c r="D1047" t="s">
        <v>1346</v>
      </c>
      <c r="E1047">
        <v>0</v>
      </c>
      <c r="F1047" t="s">
        <v>1412</v>
      </c>
    </row>
    <row r="1048" spans="1:6" x14ac:dyDescent="0.25">
      <c r="A1048" t="s">
        <v>1319</v>
      </c>
      <c r="B1048" t="s">
        <v>1348</v>
      </c>
      <c r="C1048" t="s">
        <v>1340</v>
      </c>
      <c r="D1048" t="s">
        <v>1346</v>
      </c>
      <c r="E1048">
        <v>0</v>
      </c>
      <c r="F1048" t="s">
        <v>1412</v>
      </c>
    </row>
    <row r="1049" spans="1:6" x14ac:dyDescent="0.25">
      <c r="A1049" t="s">
        <v>1319</v>
      </c>
      <c r="B1049" t="s">
        <v>1348</v>
      </c>
      <c r="C1049" t="s">
        <v>1186</v>
      </c>
      <c r="D1049" t="s">
        <v>1346</v>
      </c>
      <c r="E1049">
        <v>0</v>
      </c>
      <c r="F1049" t="s">
        <v>1412</v>
      </c>
    </row>
    <row r="1050" spans="1:6" x14ac:dyDescent="0.25">
      <c r="A1050" t="s">
        <v>1319</v>
      </c>
      <c r="B1050" t="s">
        <v>1349</v>
      </c>
      <c r="C1050" t="s">
        <v>1186</v>
      </c>
      <c r="D1050" t="s">
        <v>1350</v>
      </c>
      <c r="E1050">
        <v>0</v>
      </c>
      <c r="F1050" t="s">
        <v>1412</v>
      </c>
    </row>
    <row r="1051" spans="1:6" x14ac:dyDescent="0.25">
      <c r="A1051" t="s">
        <v>1319</v>
      </c>
      <c r="B1051" t="s">
        <v>1351</v>
      </c>
      <c r="C1051" t="s">
        <v>1186</v>
      </c>
      <c r="D1051" t="s">
        <v>1352</v>
      </c>
      <c r="E1051">
        <v>0</v>
      </c>
      <c r="F1051" t="s">
        <v>1412</v>
      </c>
    </row>
    <row r="1052" spans="1:6" x14ac:dyDescent="0.25">
      <c r="A1052" t="s">
        <v>1319</v>
      </c>
      <c r="B1052" t="s">
        <v>1351</v>
      </c>
      <c r="C1052" t="s">
        <v>1353</v>
      </c>
      <c r="D1052" t="s">
        <v>1352</v>
      </c>
      <c r="E1052">
        <v>0</v>
      </c>
      <c r="F1052" t="s">
        <v>1412</v>
      </c>
    </row>
    <row r="1053" spans="1:6" x14ac:dyDescent="0.25">
      <c r="A1053" t="s">
        <v>1319</v>
      </c>
      <c r="B1053" t="s">
        <v>1354</v>
      </c>
      <c r="C1053" t="s">
        <v>1186</v>
      </c>
      <c r="D1053" t="s">
        <v>1346</v>
      </c>
      <c r="E1053">
        <v>0</v>
      </c>
      <c r="F1053" t="s">
        <v>1412</v>
      </c>
    </row>
    <row r="1054" spans="1:6" x14ac:dyDescent="0.25">
      <c r="A1054" t="s">
        <v>1319</v>
      </c>
      <c r="B1054" t="s">
        <v>1354</v>
      </c>
      <c r="C1054" t="s">
        <v>1131</v>
      </c>
      <c r="D1054" t="s">
        <v>1346</v>
      </c>
      <c r="E1054">
        <v>0</v>
      </c>
      <c r="F1054" t="s">
        <v>1412</v>
      </c>
    </row>
    <row r="1055" spans="1:6" x14ac:dyDescent="0.25">
      <c r="A1055" t="s">
        <v>1319</v>
      </c>
      <c r="B1055" t="s">
        <v>1354</v>
      </c>
      <c r="C1055" t="s">
        <v>1207</v>
      </c>
      <c r="D1055" t="s">
        <v>1346</v>
      </c>
      <c r="E1055">
        <v>0</v>
      </c>
      <c r="F1055" t="s">
        <v>1412</v>
      </c>
    </row>
    <row r="1056" spans="1:6" x14ac:dyDescent="0.25">
      <c r="A1056" t="s">
        <v>1319</v>
      </c>
      <c r="B1056" t="s">
        <v>1354</v>
      </c>
      <c r="C1056" t="s">
        <v>1208</v>
      </c>
      <c r="D1056" t="s">
        <v>1346</v>
      </c>
      <c r="E1056">
        <v>0</v>
      </c>
      <c r="F1056" t="s">
        <v>1412</v>
      </c>
    </row>
    <row r="1057" spans="1:6" x14ac:dyDescent="0.25">
      <c r="A1057" t="s">
        <v>1319</v>
      </c>
      <c r="B1057" t="s">
        <v>1354</v>
      </c>
      <c r="C1057" t="s">
        <v>1196</v>
      </c>
      <c r="D1057" t="s">
        <v>1346</v>
      </c>
      <c r="E1057">
        <v>0</v>
      </c>
      <c r="F1057" t="s">
        <v>1412</v>
      </c>
    </row>
    <row r="1058" spans="1:6" x14ac:dyDescent="0.25">
      <c r="A1058" t="s">
        <v>1319</v>
      </c>
      <c r="B1058" t="s">
        <v>1355</v>
      </c>
      <c r="C1058" t="s">
        <v>1186</v>
      </c>
      <c r="D1058" t="s">
        <v>1346</v>
      </c>
      <c r="E1058">
        <v>1.1900000000000001E-3</v>
      </c>
      <c r="F1058" t="s">
        <v>1412</v>
      </c>
    </row>
    <row r="1059" spans="1:6" x14ac:dyDescent="0.25">
      <c r="A1059" t="s">
        <v>1319</v>
      </c>
      <c r="B1059" t="s">
        <v>1355</v>
      </c>
      <c r="C1059" t="s">
        <v>1131</v>
      </c>
      <c r="D1059" t="s">
        <v>1346</v>
      </c>
      <c r="E1059">
        <v>1.06E-3</v>
      </c>
      <c r="F1059" t="s">
        <v>1412</v>
      </c>
    </row>
    <row r="1060" spans="1:6" x14ac:dyDescent="0.25">
      <c r="A1060" t="s">
        <v>1319</v>
      </c>
      <c r="B1060" t="s">
        <v>1355</v>
      </c>
      <c r="C1060" t="s">
        <v>1196</v>
      </c>
      <c r="D1060" t="s">
        <v>1346</v>
      </c>
      <c r="E1060">
        <v>0</v>
      </c>
      <c r="F1060" t="s">
        <v>1412</v>
      </c>
    </row>
    <row r="1061" spans="1:6" x14ac:dyDescent="0.25">
      <c r="A1061" t="s">
        <v>1319</v>
      </c>
      <c r="B1061" t="s">
        <v>1356</v>
      </c>
      <c r="C1061" t="s">
        <v>1186</v>
      </c>
      <c r="D1061" t="s">
        <v>1346</v>
      </c>
      <c r="E1061">
        <v>0</v>
      </c>
      <c r="F1061" t="s">
        <v>1412</v>
      </c>
    </row>
    <row r="1062" spans="1:6" x14ac:dyDescent="0.25">
      <c r="A1062" t="s">
        <v>1319</v>
      </c>
      <c r="B1062" t="s">
        <v>1356</v>
      </c>
      <c r="C1062" t="s">
        <v>1131</v>
      </c>
      <c r="D1062" t="s">
        <v>1346</v>
      </c>
      <c r="E1062">
        <v>0</v>
      </c>
      <c r="F1062" t="s">
        <v>1412</v>
      </c>
    </row>
    <row r="1063" spans="1:6" x14ac:dyDescent="0.25">
      <c r="A1063" t="s">
        <v>1319</v>
      </c>
      <c r="B1063" t="s">
        <v>1356</v>
      </c>
      <c r="C1063" t="s">
        <v>1207</v>
      </c>
      <c r="D1063" t="s">
        <v>1346</v>
      </c>
      <c r="E1063">
        <v>0</v>
      </c>
      <c r="F1063" t="s">
        <v>1412</v>
      </c>
    </row>
    <row r="1064" spans="1:6" x14ac:dyDescent="0.25">
      <c r="A1064" t="s">
        <v>1319</v>
      </c>
      <c r="B1064" t="s">
        <v>1356</v>
      </c>
      <c r="C1064" t="s">
        <v>1208</v>
      </c>
      <c r="D1064" t="s">
        <v>1346</v>
      </c>
      <c r="E1064">
        <v>0</v>
      </c>
      <c r="F1064" t="s">
        <v>1412</v>
      </c>
    </row>
    <row r="1065" spans="1:6" x14ac:dyDescent="0.25">
      <c r="A1065" t="s">
        <v>1319</v>
      </c>
      <c r="B1065" t="s">
        <v>1356</v>
      </c>
      <c r="C1065" t="s">
        <v>1196</v>
      </c>
      <c r="D1065" t="s">
        <v>1346</v>
      </c>
      <c r="E1065">
        <v>0</v>
      </c>
      <c r="F1065" t="s">
        <v>1412</v>
      </c>
    </row>
    <row r="1066" spans="1:6" x14ac:dyDescent="0.25">
      <c r="A1066" t="s">
        <v>1319</v>
      </c>
      <c r="B1066" t="s">
        <v>1357</v>
      </c>
      <c r="C1066" t="s">
        <v>1358</v>
      </c>
      <c r="D1066" t="s">
        <v>1346</v>
      </c>
      <c r="E1066">
        <v>0.28999999999999998</v>
      </c>
      <c r="F1066" t="s">
        <v>1412</v>
      </c>
    </row>
    <row r="1067" spans="1:6" x14ac:dyDescent="0.25">
      <c r="A1067" t="s">
        <v>1319</v>
      </c>
      <c r="B1067" t="s">
        <v>1357</v>
      </c>
      <c r="C1067" t="s">
        <v>1359</v>
      </c>
      <c r="D1067" t="s">
        <v>1346</v>
      </c>
      <c r="E1067">
        <v>0.13</v>
      </c>
      <c r="F1067" t="s">
        <v>1412</v>
      </c>
    </row>
    <row r="1068" spans="1:6" x14ac:dyDescent="0.25">
      <c r="A1068" t="s">
        <v>1319</v>
      </c>
      <c r="B1068" t="s">
        <v>1357</v>
      </c>
      <c r="C1068" t="s">
        <v>1360</v>
      </c>
      <c r="D1068" t="s">
        <v>1346</v>
      </c>
      <c r="E1068">
        <v>3.0000000000000001E-3</v>
      </c>
      <c r="F1068" t="s">
        <v>1412</v>
      </c>
    </row>
    <row r="1069" spans="1:6" x14ac:dyDescent="0.25">
      <c r="A1069" t="s">
        <v>1319</v>
      </c>
      <c r="B1069" t="s">
        <v>1357</v>
      </c>
      <c r="C1069" t="s">
        <v>1361</v>
      </c>
      <c r="D1069" t="s">
        <v>1346</v>
      </c>
      <c r="E1069">
        <v>0.28000000000000003</v>
      </c>
      <c r="F1069" t="s">
        <v>1412</v>
      </c>
    </row>
    <row r="1070" spans="1:6" x14ac:dyDescent="0.25">
      <c r="A1070" t="s">
        <v>1319</v>
      </c>
      <c r="B1070" t="s">
        <v>1357</v>
      </c>
      <c r="C1070" t="s">
        <v>1362</v>
      </c>
      <c r="D1070" t="s">
        <v>1346</v>
      </c>
      <c r="E1070">
        <v>0.25</v>
      </c>
      <c r="F1070" t="s">
        <v>1412</v>
      </c>
    </row>
    <row r="1071" spans="1:6" x14ac:dyDescent="0.25">
      <c r="A1071" t="s">
        <v>1319</v>
      </c>
      <c r="B1071" t="s">
        <v>1357</v>
      </c>
      <c r="C1071" t="s">
        <v>1363</v>
      </c>
      <c r="D1071" t="s">
        <v>1346</v>
      </c>
      <c r="E1071">
        <v>0.06</v>
      </c>
      <c r="F1071" t="s">
        <v>1412</v>
      </c>
    </row>
    <row r="1072" spans="1:6" x14ac:dyDescent="0.25">
      <c r="A1072" t="s">
        <v>1319</v>
      </c>
      <c r="B1072" t="s">
        <v>1357</v>
      </c>
      <c r="C1072" t="s">
        <v>1186</v>
      </c>
      <c r="D1072" t="s">
        <v>1346</v>
      </c>
      <c r="E1072">
        <v>0.35</v>
      </c>
      <c r="F1072" t="s">
        <v>1412</v>
      </c>
    </row>
    <row r="1073" spans="1:6" x14ac:dyDescent="0.25">
      <c r="A1073" t="s">
        <v>1319</v>
      </c>
      <c r="B1073" t="s">
        <v>1357</v>
      </c>
      <c r="C1073" t="s">
        <v>1364</v>
      </c>
      <c r="D1073" t="s">
        <v>1346</v>
      </c>
      <c r="E1073">
        <v>2E-3</v>
      </c>
      <c r="F1073" t="s">
        <v>1412</v>
      </c>
    </row>
    <row r="1074" spans="1:6" x14ac:dyDescent="0.25">
      <c r="A1074" t="s">
        <v>1319</v>
      </c>
      <c r="B1074" t="s">
        <v>1357</v>
      </c>
      <c r="C1074" t="s">
        <v>1365</v>
      </c>
      <c r="D1074" t="s">
        <v>1346</v>
      </c>
      <c r="E1074">
        <v>3.5000000000000001E-3</v>
      </c>
      <c r="F1074" t="s">
        <v>1412</v>
      </c>
    </row>
    <row r="1075" spans="1:6" x14ac:dyDescent="0.25">
      <c r="A1075" t="s">
        <v>1319</v>
      </c>
      <c r="B1075" t="s">
        <v>1357</v>
      </c>
      <c r="C1075" t="s">
        <v>1366</v>
      </c>
      <c r="D1075" t="s">
        <v>1346</v>
      </c>
      <c r="E1075">
        <v>1E-3</v>
      </c>
      <c r="F1075" t="s">
        <v>1412</v>
      </c>
    </row>
    <row r="1076" spans="1:6" x14ac:dyDescent="0.25">
      <c r="A1076" t="s">
        <v>1319</v>
      </c>
      <c r="B1076" t="s">
        <v>1357</v>
      </c>
      <c r="C1076" t="s">
        <v>1367</v>
      </c>
      <c r="D1076" t="s">
        <v>1346</v>
      </c>
      <c r="E1076">
        <v>2E-3</v>
      </c>
      <c r="F1076" t="s">
        <v>1412</v>
      </c>
    </row>
    <row r="1077" spans="1:6" x14ac:dyDescent="0.25">
      <c r="A1077" t="s">
        <v>1319</v>
      </c>
      <c r="B1077" t="s">
        <v>1357</v>
      </c>
      <c r="C1077" t="s">
        <v>1368</v>
      </c>
      <c r="D1077" t="s">
        <v>1346</v>
      </c>
      <c r="E1077">
        <v>0.04</v>
      </c>
      <c r="F1077" t="s">
        <v>1412</v>
      </c>
    </row>
    <row r="1078" spans="1:6" x14ac:dyDescent="0.25">
      <c r="A1078" t="s">
        <v>1319</v>
      </c>
      <c r="B1078" t="s">
        <v>1369</v>
      </c>
      <c r="C1078" t="s">
        <v>1186</v>
      </c>
      <c r="D1078" t="s">
        <v>1346</v>
      </c>
      <c r="E1078">
        <v>0</v>
      </c>
      <c r="F1078" t="s">
        <v>1412</v>
      </c>
    </row>
    <row r="1079" spans="1:6" x14ac:dyDescent="0.25">
      <c r="A1079" t="s">
        <v>1319</v>
      </c>
      <c r="B1079" t="s">
        <v>1369</v>
      </c>
      <c r="C1079" t="s">
        <v>1131</v>
      </c>
      <c r="D1079" t="s">
        <v>1346</v>
      </c>
      <c r="E1079">
        <v>0</v>
      </c>
      <c r="F1079" t="s">
        <v>1412</v>
      </c>
    </row>
    <row r="1080" spans="1:6" x14ac:dyDescent="0.25">
      <c r="A1080" t="s">
        <v>1319</v>
      </c>
      <c r="B1080" t="s">
        <v>1369</v>
      </c>
      <c r="C1080" t="s">
        <v>1207</v>
      </c>
      <c r="D1080" t="s">
        <v>1346</v>
      </c>
      <c r="E1080">
        <v>0</v>
      </c>
      <c r="F1080" t="s">
        <v>1412</v>
      </c>
    </row>
    <row r="1081" spans="1:6" x14ac:dyDescent="0.25">
      <c r="A1081" t="s">
        <v>1319</v>
      </c>
      <c r="B1081" t="s">
        <v>1369</v>
      </c>
      <c r="C1081" t="s">
        <v>1208</v>
      </c>
      <c r="D1081" t="s">
        <v>1346</v>
      </c>
      <c r="E1081">
        <v>0</v>
      </c>
      <c r="F1081" t="s">
        <v>1412</v>
      </c>
    </row>
    <row r="1082" spans="1:6" x14ac:dyDescent="0.25">
      <c r="A1082" t="s">
        <v>1319</v>
      </c>
      <c r="B1082" t="s">
        <v>1369</v>
      </c>
      <c r="C1082" t="s">
        <v>1196</v>
      </c>
      <c r="D1082" t="s">
        <v>1346</v>
      </c>
      <c r="E1082">
        <v>0</v>
      </c>
      <c r="F1082" t="s">
        <v>1412</v>
      </c>
    </row>
    <row r="1083" spans="1:6" x14ac:dyDescent="0.25">
      <c r="A1083" t="s">
        <v>1319</v>
      </c>
      <c r="B1083" t="s">
        <v>1370</v>
      </c>
      <c r="C1083" t="s">
        <v>1186</v>
      </c>
      <c r="D1083" t="s">
        <v>1346</v>
      </c>
      <c r="E1083">
        <v>0</v>
      </c>
      <c r="F1083" t="s">
        <v>1412</v>
      </c>
    </row>
    <row r="1084" spans="1:6" x14ac:dyDescent="0.25">
      <c r="A1084" t="s">
        <v>1319</v>
      </c>
      <c r="B1084" t="s">
        <v>1370</v>
      </c>
      <c r="C1084" t="s">
        <v>1131</v>
      </c>
      <c r="D1084" t="s">
        <v>1346</v>
      </c>
      <c r="E1084">
        <v>0</v>
      </c>
      <c r="F1084" t="s">
        <v>1412</v>
      </c>
    </row>
    <row r="1085" spans="1:6" x14ac:dyDescent="0.25">
      <c r="A1085" t="s">
        <v>1319</v>
      </c>
      <c r="B1085" t="s">
        <v>1370</v>
      </c>
      <c r="C1085" t="s">
        <v>1207</v>
      </c>
      <c r="D1085" t="s">
        <v>1346</v>
      </c>
      <c r="E1085">
        <v>0</v>
      </c>
      <c r="F1085" t="s">
        <v>1412</v>
      </c>
    </row>
    <row r="1086" spans="1:6" x14ac:dyDescent="0.25">
      <c r="A1086" t="s">
        <v>1319</v>
      </c>
      <c r="B1086" t="s">
        <v>1370</v>
      </c>
      <c r="C1086" t="s">
        <v>1208</v>
      </c>
      <c r="D1086" t="s">
        <v>1346</v>
      </c>
      <c r="E1086">
        <v>0</v>
      </c>
      <c r="F1086" t="s">
        <v>1412</v>
      </c>
    </row>
    <row r="1087" spans="1:6" x14ac:dyDescent="0.25">
      <c r="A1087" t="s">
        <v>1319</v>
      </c>
      <c r="B1087" t="s">
        <v>1370</v>
      </c>
      <c r="C1087" t="s">
        <v>1196</v>
      </c>
      <c r="D1087" t="s">
        <v>1346</v>
      </c>
      <c r="E1087">
        <v>0</v>
      </c>
      <c r="F1087" t="s">
        <v>1412</v>
      </c>
    </row>
    <row r="1088" spans="1:6" x14ac:dyDescent="0.25">
      <c r="A1088" t="s">
        <v>1319</v>
      </c>
      <c r="B1088" t="s">
        <v>1371</v>
      </c>
      <c r="C1088" t="s">
        <v>1186</v>
      </c>
      <c r="D1088" t="s">
        <v>1346</v>
      </c>
      <c r="E1088">
        <v>0</v>
      </c>
      <c r="F1088" t="s">
        <v>1412</v>
      </c>
    </row>
    <row r="1089" spans="1:6" x14ac:dyDescent="0.25">
      <c r="A1089" t="s">
        <v>1319</v>
      </c>
      <c r="B1089" t="s">
        <v>1371</v>
      </c>
      <c r="C1089" t="s">
        <v>1372</v>
      </c>
      <c r="D1089" t="s">
        <v>1346</v>
      </c>
      <c r="E1089">
        <v>0</v>
      </c>
      <c r="F1089" t="s">
        <v>1412</v>
      </c>
    </row>
    <row r="1090" spans="1:6" x14ac:dyDescent="0.25">
      <c r="A1090" t="s">
        <v>1319</v>
      </c>
      <c r="B1090" t="s">
        <v>1371</v>
      </c>
      <c r="C1090" t="s">
        <v>1373</v>
      </c>
      <c r="D1090" t="s">
        <v>1346</v>
      </c>
      <c r="E1090">
        <v>0</v>
      </c>
      <c r="F1090" t="s">
        <v>1412</v>
      </c>
    </row>
    <row r="1091" spans="1:6" x14ac:dyDescent="0.25">
      <c r="A1091" t="s">
        <v>1319</v>
      </c>
      <c r="B1091" t="s">
        <v>1374</v>
      </c>
      <c r="C1091" t="s">
        <v>1186</v>
      </c>
      <c r="D1091" t="s">
        <v>1346</v>
      </c>
      <c r="E1091">
        <v>1.1000000000000001</v>
      </c>
      <c r="F1091" t="s">
        <v>1412</v>
      </c>
    </row>
    <row r="1092" spans="1:6" x14ac:dyDescent="0.25">
      <c r="A1092" t="s">
        <v>1319</v>
      </c>
      <c r="B1092" t="s">
        <v>1374</v>
      </c>
      <c r="C1092" t="s">
        <v>1131</v>
      </c>
      <c r="D1092" t="s">
        <v>1346</v>
      </c>
      <c r="E1092">
        <v>0.97899999999999998</v>
      </c>
      <c r="F1092" t="s">
        <v>1412</v>
      </c>
    </row>
    <row r="1093" spans="1:6" x14ac:dyDescent="0.25">
      <c r="A1093" t="s">
        <v>1319</v>
      </c>
      <c r="B1093" t="s">
        <v>1374</v>
      </c>
      <c r="C1093" t="s">
        <v>1196</v>
      </c>
      <c r="D1093" t="s">
        <v>1346</v>
      </c>
      <c r="E1093">
        <v>2.2000000000000001E-4</v>
      </c>
      <c r="F1093" t="s">
        <v>1412</v>
      </c>
    </row>
    <row r="1094" spans="1:6" x14ac:dyDescent="0.25">
      <c r="A1094" t="s">
        <v>1319</v>
      </c>
      <c r="B1094" t="s">
        <v>1375</v>
      </c>
      <c r="C1094" t="s">
        <v>1186</v>
      </c>
      <c r="D1094" t="s">
        <v>1346</v>
      </c>
      <c r="E1094">
        <v>0.05</v>
      </c>
      <c r="F1094" t="s">
        <v>1412</v>
      </c>
    </row>
    <row r="1095" spans="1:6" x14ac:dyDescent="0.25">
      <c r="A1095" t="s">
        <v>1319</v>
      </c>
      <c r="B1095" t="s">
        <v>1375</v>
      </c>
      <c r="C1095" t="s">
        <v>1131</v>
      </c>
      <c r="D1095" t="s">
        <v>1346</v>
      </c>
      <c r="E1095">
        <v>4.4499999999999998E-2</v>
      </c>
      <c r="F1095" t="s">
        <v>1412</v>
      </c>
    </row>
    <row r="1096" spans="1:6" x14ac:dyDescent="0.25">
      <c r="A1096" t="s">
        <v>1319</v>
      </c>
      <c r="B1096" t="s">
        <v>1375</v>
      </c>
      <c r="C1096" t="s">
        <v>1207</v>
      </c>
      <c r="D1096" t="s">
        <v>1346</v>
      </c>
      <c r="E1096">
        <v>2.5000000000000001E-2</v>
      </c>
      <c r="F1096" t="s">
        <v>1412</v>
      </c>
    </row>
    <row r="1097" spans="1:6" x14ac:dyDescent="0.25">
      <c r="A1097" t="s">
        <v>1319</v>
      </c>
      <c r="B1097" t="s">
        <v>1375</v>
      </c>
      <c r="C1097" t="s">
        <v>1208</v>
      </c>
      <c r="D1097" t="s">
        <v>1346</v>
      </c>
      <c r="E1097">
        <v>2.98E-3</v>
      </c>
      <c r="F1097" t="s">
        <v>1412</v>
      </c>
    </row>
    <row r="1098" spans="1:6" x14ac:dyDescent="0.25">
      <c r="A1098" t="s">
        <v>1319</v>
      </c>
      <c r="B1098" t="s">
        <v>1375</v>
      </c>
      <c r="C1098" t="s">
        <v>1196</v>
      </c>
      <c r="D1098" t="s">
        <v>1346</v>
      </c>
      <c r="E1098">
        <v>1.0000000000000001E-5</v>
      </c>
      <c r="F1098" t="s">
        <v>1412</v>
      </c>
    </row>
    <row r="1099" spans="1:6" x14ac:dyDescent="0.25">
      <c r="A1099" t="s">
        <v>1319</v>
      </c>
      <c r="B1099" t="s">
        <v>1375</v>
      </c>
      <c r="C1099" t="s">
        <v>1219</v>
      </c>
      <c r="D1099" t="s">
        <v>1346</v>
      </c>
      <c r="E1099">
        <v>2.5000000000000001E-2</v>
      </c>
      <c r="F1099" t="s">
        <v>1412</v>
      </c>
    </row>
    <row r="1100" spans="1:6" x14ac:dyDescent="0.25">
      <c r="A1100" t="s">
        <v>1319</v>
      </c>
      <c r="B1100" t="s">
        <v>1376</v>
      </c>
      <c r="C1100" t="s">
        <v>1186</v>
      </c>
      <c r="D1100" t="s">
        <v>1346</v>
      </c>
      <c r="E1100">
        <v>0.8</v>
      </c>
      <c r="F1100" t="s">
        <v>1412</v>
      </c>
    </row>
    <row r="1101" spans="1:6" x14ac:dyDescent="0.25">
      <c r="A1101" t="s">
        <v>1319</v>
      </c>
      <c r="B1101" t="s">
        <v>1376</v>
      </c>
      <c r="C1101" t="s">
        <v>1131</v>
      </c>
      <c r="D1101" t="s">
        <v>1346</v>
      </c>
      <c r="E1101">
        <v>0.71199999999999997</v>
      </c>
      <c r="F1101" t="s">
        <v>1412</v>
      </c>
    </row>
    <row r="1102" spans="1:6" x14ac:dyDescent="0.25">
      <c r="A1102" t="s">
        <v>1319</v>
      </c>
      <c r="B1102" t="s">
        <v>1376</v>
      </c>
      <c r="C1102" t="s">
        <v>1207</v>
      </c>
      <c r="D1102" t="s">
        <v>1346</v>
      </c>
      <c r="E1102">
        <v>0.4</v>
      </c>
      <c r="F1102" t="s">
        <v>1412</v>
      </c>
    </row>
    <row r="1103" spans="1:6" x14ac:dyDescent="0.25">
      <c r="A1103" t="s">
        <v>1319</v>
      </c>
      <c r="B1103" t="s">
        <v>1376</v>
      </c>
      <c r="C1103" t="s">
        <v>1208</v>
      </c>
      <c r="D1103" t="s">
        <v>1346</v>
      </c>
      <c r="E1103">
        <v>4.7600000000000003E-2</v>
      </c>
      <c r="F1103" t="s">
        <v>1412</v>
      </c>
    </row>
    <row r="1104" spans="1:6" x14ac:dyDescent="0.25">
      <c r="A1104" t="s">
        <v>1319</v>
      </c>
      <c r="B1104" t="s">
        <v>1376</v>
      </c>
      <c r="C1104" t="s">
        <v>1196</v>
      </c>
      <c r="D1104" t="s">
        <v>1346</v>
      </c>
      <c r="E1104">
        <v>1.6000000000000001E-4</v>
      </c>
      <c r="F1104" t="s">
        <v>1412</v>
      </c>
    </row>
    <row r="1105" spans="1:6" x14ac:dyDescent="0.25">
      <c r="A1105" t="s">
        <v>1319</v>
      </c>
      <c r="B1105" t="s">
        <v>1377</v>
      </c>
      <c r="C1105" t="s">
        <v>1234</v>
      </c>
      <c r="D1105" t="s">
        <v>1378</v>
      </c>
      <c r="E1105">
        <v>0</v>
      </c>
      <c r="F1105" t="s">
        <v>1412</v>
      </c>
    </row>
    <row r="1106" spans="1:6" x14ac:dyDescent="0.25">
      <c r="A1106" t="s">
        <v>1319</v>
      </c>
      <c r="B1106" t="s">
        <v>1377</v>
      </c>
      <c r="C1106" t="s">
        <v>1235</v>
      </c>
      <c r="D1106" t="s">
        <v>1378</v>
      </c>
      <c r="E1106">
        <v>0</v>
      </c>
      <c r="F1106" t="s">
        <v>1412</v>
      </c>
    </row>
    <row r="1107" spans="1:6" x14ac:dyDescent="0.25">
      <c r="A1107" t="s">
        <v>1319</v>
      </c>
      <c r="B1107" t="s">
        <v>1377</v>
      </c>
      <c r="C1107" t="s">
        <v>1186</v>
      </c>
      <c r="D1107" t="s">
        <v>1378</v>
      </c>
      <c r="E1107">
        <v>0</v>
      </c>
      <c r="F1107" t="s">
        <v>1412</v>
      </c>
    </row>
    <row r="1108" spans="1:6" x14ac:dyDescent="0.25">
      <c r="A1108" t="s">
        <v>1319</v>
      </c>
      <c r="B1108" t="s">
        <v>1377</v>
      </c>
      <c r="C1108" t="s">
        <v>1372</v>
      </c>
      <c r="D1108" t="s">
        <v>1378</v>
      </c>
      <c r="E1108">
        <v>0</v>
      </c>
      <c r="F1108" t="s">
        <v>1412</v>
      </c>
    </row>
    <row r="1109" spans="1:6" x14ac:dyDescent="0.25">
      <c r="A1109" t="s">
        <v>1319</v>
      </c>
      <c r="B1109" t="s">
        <v>1377</v>
      </c>
      <c r="C1109" t="s">
        <v>1373</v>
      </c>
      <c r="D1109" t="s">
        <v>1378</v>
      </c>
      <c r="E1109">
        <v>0</v>
      </c>
      <c r="F1109" t="s">
        <v>1412</v>
      </c>
    </row>
    <row r="1110" spans="1:6" x14ac:dyDescent="0.25">
      <c r="A1110" t="s">
        <v>1319</v>
      </c>
      <c r="B1110" t="s">
        <v>1379</v>
      </c>
      <c r="C1110" t="s">
        <v>1186</v>
      </c>
      <c r="D1110" t="s">
        <v>1346</v>
      </c>
      <c r="E1110">
        <v>0</v>
      </c>
      <c r="F1110" t="s">
        <v>1412</v>
      </c>
    </row>
    <row r="1111" spans="1:6" x14ac:dyDescent="0.25">
      <c r="A1111" t="s">
        <v>1319</v>
      </c>
      <c r="B1111" t="s">
        <v>1379</v>
      </c>
      <c r="C1111" t="s">
        <v>1131</v>
      </c>
      <c r="D1111" t="s">
        <v>1346</v>
      </c>
      <c r="E1111">
        <v>0</v>
      </c>
      <c r="F1111" t="s">
        <v>1412</v>
      </c>
    </row>
    <row r="1112" spans="1:6" x14ac:dyDescent="0.25">
      <c r="A1112" t="s">
        <v>1319</v>
      </c>
      <c r="B1112" t="s">
        <v>1379</v>
      </c>
      <c r="C1112" t="s">
        <v>1196</v>
      </c>
      <c r="D1112" t="s">
        <v>1346</v>
      </c>
      <c r="E1112">
        <v>0</v>
      </c>
      <c r="F1112" t="s">
        <v>1412</v>
      </c>
    </row>
    <row r="1113" spans="1:6" x14ac:dyDescent="0.25">
      <c r="A1113" t="s">
        <v>1319</v>
      </c>
      <c r="B1113" t="s">
        <v>1380</v>
      </c>
      <c r="C1113" t="s">
        <v>1186</v>
      </c>
      <c r="D1113" t="s">
        <v>1346</v>
      </c>
      <c r="E1113">
        <v>0</v>
      </c>
      <c r="F1113" t="s">
        <v>1412</v>
      </c>
    </row>
    <row r="1114" spans="1:6" x14ac:dyDescent="0.25">
      <c r="A1114" t="s">
        <v>1319</v>
      </c>
      <c r="B1114" t="s">
        <v>1380</v>
      </c>
      <c r="C1114" t="s">
        <v>1131</v>
      </c>
      <c r="D1114" t="s">
        <v>1346</v>
      </c>
      <c r="E1114">
        <v>0</v>
      </c>
      <c r="F1114" t="s">
        <v>1412</v>
      </c>
    </row>
    <row r="1115" spans="1:6" x14ac:dyDescent="0.25">
      <c r="A1115" t="s">
        <v>1319</v>
      </c>
      <c r="B1115" t="s">
        <v>1380</v>
      </c>
      <c r="C1115" t="s">
        <v>1196</v>
      </c>
      <c r="D1115" t="s">
        <v>1346</v>
      </c>
      <c r="E1115">
        <v>0</v>
      </c>
      <c r="F1115" t="s">
        <v>1412</v>
      </c>
    </row>
    <row r="1116" spans="1:6" x14ac:dyDescent="0.25">
      <c r="A1116" t="s">
        <v>1319</v>
      </c>
      <c r="B1116" t="s">
        <v>1381</v>
      </c>
      <c r="C1116" t="s">
        <v>1186</v>
      </c>
      <c r="D1116" t="s">
        <v>1346</v>
      </c>
      <c r="E1116">
        <v>1.9499999999999999E-3</v>
      </c>
      <c r="F1116" t="s">
        <v>1412</v>
      </c>
    </row>
    <row r="1117" spans="1:6" x14ac:dyDescent="0.25">
      <c r="A1117" t="s">
        <v>1319</v>
      </c>
      <c r="B1117" t="s">
        <v>1381</v>
      </c>
      <c r="C1117" t="s">
        <v>1131</v>
      </c>
      <c r="D1117" t="s">
        <v>1346</v>
      </c>
      <c r="E1117">
        <v>1.74E-3</v>
      </c>
      <c r="F1117" t="s">
        <v>1412</v>
      </c>
    </row>
    <row r="1118" spans="1:6" x14ac:dyDescent="0.25">
      <c r="A1118" t="s">
        <v>1319</v>
      </c>
      <c r="B1118" t="s">
        <v>1381</v>
      </c>
      <c r="C1118" t="s">
        <v>1207</v>
      </c>
      <c r="D1118" t="s">
        <v>1346</v>
      </c>
      <c r="E1118">
        <v>9.7000000000000005E-4</v>
      </c>
      <c r="F1118" t="s">
        <v>1412</v>
      </c>
    </row>
    <row r="1119" spans="1:6" x14ac:dyDescent="0.25">
      <c r="A1119" t="s">
        <v>1319</v>
      </c>
      <c r="B1119" t="s">
        <v>1381</v>
      </c>
      <c r="C1119" t="s">
        <v>1208</v>
      </c>
      <c r="D1119" t="s">
        <v>1346</v>
      </c>
      <c r="E1119">
        <v>1.2E-4</v>
      </c>
      <c r="F1119" t="s">
        <v>1412</v>
      </c>
    </row>
    <row r="1120" spans="1:6" x14ac:dyDescent="0.25">
      <c r="A1120" t="s">
        <v>1319</v>
      </c>
      <c r="B1120" t="s">
        <v>1381</v>
      </c>
      <c r="C1120" t="s">
        <v>1196</v>
      </c>
      <c r="D1120" t="s">
        <v>1346</v>
      </c>
      <c r="E1120">
        <v>0</v>
      </c>
      <c r="F1120" t="s">
        <v>1412</v>
      </c>
    </row>
    <row r="1121" spans="1:6" x14ac:dyDescent="0.25">
      <c r="A1121" t="s">
        <v>1319</v>
      </c>
      <c r="B1121" t="s">
        <v>1382</v>
      </c>
      <c r="C1121" t="s">
        <v>1186</v>
      </c>
      <c r="D1121" t="s">
        <v>1346</v>
      </c>
      <c r="E1121">
        <v>0</v>
      </c>
      <c r="F1121" t="s">
        <v>1412</v>
      </c>
    </row>
    <row r="1122" spans="1:6" x14ac:dyDescent="0.25">
      <c r="A1122" t="s">
        <v>1319</v>
      </c>
      <c r="B1122" t="s">
        <v>1382</v>
      </c>
      <c r="C1122" t="s">
        <v>1131</v>
      </c>
      <c r="D1122" t="s">
        <v>1346</v>
      </c>
      <c r="E1122">
        <v>0</v>
      </c>
      <c r="F1122" t="s">
        <v>1412</v>
      </c>
    </row>
    <row r="1123" spans="1:6" x14ac:dyDescent="0.25">
      <c r="A1123" t="s">
        <v>1319</v>
      </c>
      <c r="B1123" t="s">
        <v>1382</v>
      </c>
      <c r="C1123" t="s">
        <v>1207</v>
      </c>
      <c r="D1123" t="s">
        <v>1346</v>
      </c>
      <c r="E1123">
        <v>0</v>
      </c>
      <c r="F1123" t="s">
        <v>1412</v>
      </c>
    </row>
    <row r="1124" spans="1:6" x14ac:dyDescent="0.25">
      <c r="A1124" t="s">
        <v>1319</v>
      </c>
      <c r="B1124" t="s">
        <v>1382</v>
      </c>
      <c r="C1124" t="s">
        <v>1208</v>
      </c>
      <c r="D1124" t="s">
        <v>1346</v>
      </c>
      <c r="E1124">
        <v>0</v>
      </c>
      <c r="F1124" t="s">
        <v>1412</v>
      </c>
    </row>
    <row r="1125" spans="1:6" x14ac:dyDescent="0.25">
      <c r="A1125" t="s">
        <v>1319</v>
      </c>
      <c r="B1125" t="s">
        <v>1382</v>
      </c>
      <c r="C1125" t="s">
        <v>1196</v>
      </c>
      <c r="D1125" t="s">
        <v>1346</v>
      </c>
      <c r="E1125">
        <v>0</v>
      </c>
      <c r="F1125" t="s">
        <v>1412</v>
      </c>
    </row>
    <row r="1126" spans="1:6" x14ac:dyDescent="0.25">
      <c r="A1126" t="s">
        <v>1319</v>
      </c>
      <c r="B1126" t="s">
        <v>1383</v>
      </c>
      <c r="C1126" t="s">
        <v>1186</v>
      </c>
      <c r="D1126" t="s">
        <v>1346</v>
      </c>
      <c r="E1126">
        <v>0.05</v>
      </c>
      <c r="F1126" t="s">
        <v>1412</v>
      </c>
    </row>
    <row r="1127" spans="1:6" x14ac:dyDescent="0.25">
      <c r="A1127" t="s">
        <v>1319</v>
      </c>
      <c r="B1127" t="s">
        <v>1383</v>
      </c>
      <c r="C1127" t="s">
        <v>1131</v>
      </c>
      <c r="D1127" t="s">
        <v>1346</v>
      </c>
      <c r="E1127">
        <v>4.4499999999999998E-2</v>
      </c>
      <c r="F1127" t="s">
        <v>1412</v>
      </c>
    </row>
    <row r="1128" spans="1:6" x14ac:dyDescent="0.25">
      <c r="A1128" t="s">
        <v>1319</v>
      </c>
      <c r="B1128" t="s">
        <v>1383</v>
      </c>
      <c r="C1128" t="s">
        <v>1207</v>
      </c>
      <c r="D1128" t="s">
        <v>1346</v>
      </c>
      <c r="E1128">
        <v>2.5000000000000001E-2</v>
      </c>
      <c r="F1128" t="s">
        <v>1412</v>
      </c>
    </row>
    <row r="1129" spans="1:6" x14ac:dyDescent="0.25">
      <c r="A1129" t="s">
        <v>1319</v>
      </c>
      <c r="B1129" t="s">
        <v>1383</v>
      </c>
      <c r="C1129" t="s">
        <v>1208</v>
      </c>
      <c r="D1129" t="s">
        <v>1346</v>
      </c>
      <c r="E1129">
        <v>2.98E-3</v>
      </c>
      <c r="F1129" t="s">
        <v>1412</v>
      </c>
    </row>
    <row r="1130" spans="1:6" x14ac:dyDescent="0.25">
      <c r="A1130" t="s">
        <v>1319</v>
      </c>
      <c r="B1130" t="s">
        <v>1383</v>
      </c>
      <c r="C1130" t="s">
        <v>1196</v>
      </c>
      <c r="D1130" t="s">
        <v>1346</v>
      </c>
      <c r="E1130">
        <v>1.0000000000000001E-5</v>
      </c>
      <c r="F1130" t="s">
        <v>1412</v>
      </c>
    </row>
    <row r="1131" spans="1:6" x14ac:dyDescent="0.25">
      <c r="A1131" t="s">
        <v>1319</v>
      </c>
      <c r="B1131" t="s">
        <v>1383</v>
      </c>
      <c r="C1131" t="s">
        <v>1219</v>
      </c>
      <c r="D1131" t="s">
        <v>1346</v>
      </c>
      <c r="E1131">
        <v>2.5000000000000001E-2</v>
      </c>
      <c r="F1131" t="s">
        <v>1412</v>
      </c>
    </row>
    <row r="1132" spans="1:6" x14ac:dyDescent="0.25">
      <c r="A1132" t="s">
        <v>1319</v>
      </c>
      <c r="B1132" t="s">
        <v>1384</v>
      </c>
      <c r="C1132" t="s">
        <v>1186</v>
      </c>
      <c r="D1132" t="s">
        <v>1346</v>
      </c>
      <c r="E1132">
        <v>0</v>
      </c>
      <c r="F1132" t="s">
        <v>1412</v>
      </c>
    </row>
    <row r="1133" spans="1:6" x14ac:dyDescent="0.25">
      <c r="A1133" t="s">
        <v>1319</v>
      </c>
      <c r="B1133" t="s">
        <v>1384</v>
      </c>
      <c r="C1133" t="s">
        <v>1131</v>
      </c>
      <c r="D1133" t="s">
        <v>1346</v>
      </c>
      <c r="E1133">
        <v>0</v>
      </c>
      <c r="F1133" t="s">
        <v>1412</v>
      </c>
    </row>
    <row r="1134" spans="1:6" x14ac:dyDescent="0.25">
      <c r="A1134" t="s">
        <v>1319</v>
      </c>
      <c r="B1134" t="s">
        <v>1384</v>
      </c>
      <c r="C1134" t="s">
        <v>1207</v>
      </c>
      <c r="D1134" t="s">
        <v>1346</v>
      </c>
      <c r="E1134">
        <v>0</v>
      </c>
      <c r="F1134" t="s">
        <v>1412</v>
      </c>
    </row>
    <row r="1135" spans="1:6" x14ac:dyDescent="0.25">
      <c r="A1135" t="s">
        <v>1319</v>
      </c>
      <c r="B1135" t="s">
        <v>1384</v>
      </c>
      <c r="C1135" t="s">
        <v>1208</v>
      </c>
      <c r="D1135" t="s">
        <v>1346</v>
      </c>
      <c r="E1135">
        <v>0</v>
      </c>
      <c r="F1135" t="s">
        <v>1412</v>
      </c>
    </row>
    <row r="1136" spans="1:6" x14ac:dyDescent="0.25">
      <c r="A1136" t="s">
        <v>1319</v>
      </c>
      <c r="B1136" t="s">
        <v>1384</v>
      </c>
      <c r="C1136" t="s">
        <v>1196</v>
      </c>
      <c r="D1136" t="s">
        <v>1346</v>
      </c>
      <c r="E1136">
        <v>0</v>
      </c>
      <c r="F1136" t="s">
        <v>1412</v>
      </c>
    </row>
    <row r="1137" spans="1:6" x14ac:dyDescent="0.25">
      <c r="A1137" t="s">
        <v>1319</v>
      </c>
      <c r="B1137" t="s">
        <v>1385</v>
      </c>
      <c r="C1137" t="s">
        <v>1186</v>
      </c>
      <c r="D1137" t="s">
        <v>1346</v>
      </c>
      <c r="E1137">
        <v>0</v>
      </c>
      <c r="F1137" t="s">
        <v>1412</v>
      </c>
    </row>
    <row r="1138" spans="1:6" x14ac:dyDescent="0.25">
      <c r="A1138" t="s">
        <v>1319</v>
      </c>
      <c r="B1138" t="s">
        <v>1385</v>
      </c>
      <c r="C1138" t="s">
        <v>1131</v>
      </c>
      <c r="D1138" t="s">
        <v>1346</v>
      </c>
      <c r="E1138">
        <v>0</v>
      </c>
      <c r="F1138" t="s">
        <v>1412</v>
      </c>
    </row>
    <row r="1139" spans="1:6" x14ac:dyDescent="0.25">
      <c r="A1139" t="s">
        <v>1319</v>
      </c>
      <c r="B1139" t="s">
        <v>1385</v>
      </c>
      <c r="C1139" t="s">
        <v>1196</v>
      </c>
      <c r="D1139" t="s">
        <v>1346</v>
      </c>
      <c r="E1139">
        <v>0</v>
      </c>
      <c r="F1139" t="s">
        <v>1412</v>
      </c>
    </row>
    <row r="1140" spans="1:6" x14ac:dyDescent="0.25">
      <c r="A1140" t="s">
        <v>1319</v>
      </c>
      <c r="B1140" t="s">
        <v>1385</v>
      </c>
      <c r="C1140" t="s">
        <v>1337</v>
      </c>
      <c r="D1140" t="s">
        <v>1346</v>
      </c>
      <c r="E1140">
        <v>0</v>
      </c>
      <c r="F1140" t="s">
        <v>1412</v>
      </c>
    </row>
    <row r="1141" spans="1:6" x14ac:dyDescent="0.25">
      <c r="A1141" t="s">
        <v>1319</v>
      </c>
      <c r="B1141" t="s">
        <v>1386</v>
      </c>
      <c r="C1141" t="s">
        <v>1186</v>
      </c>
      <c r="D1141" t="s">
        <v>1346</v>
      </c>
      <c r="E1141">
        <v>0</v>
      </c>
      <c r="F1141" t="s">
        <v>1412</v>
      </c>
    </row>
    <row r="1142" spans="1:6" x14ac:dyDescent="0.25">
      <c r="A1142" t="s">
        <v>1319</v>
      </c>
      <c r="B1142" t="s">
        <v>1387</v>
      </c>
      <c r="C1142" t="s">
        <v>1186</v>
      </c>
      <c r="D1142" t="s">
        <v>1346</v>
      </c>
      <c r="E1142">
        <v>1.7999999999999999E-2</v>
      </c>
      <c r="F1142" t="s">
        <v>1412</v>
      </c>
    </row>
    <row r="1143" spans="1:6" x14ac:dyDescent="0.25">
      <c r="A1143" t="s">
        <v>1319</v>
      </c>
      <c r="B1143" t="s">
        <v>1387</v>
      </c>
      <c r="C1143" t="s">
        <v>1131</v>
      </c>
      <c r="D1143" t="s">
        <v>1346</v>
      </c>
      <c r="E1143">
        <v>1.602E-2</v>
      </c>
      <c r="F1143" t="s">
        <v>1412</v>
      </c>
    </row>
    <row r="1144" spans="1:6" x14ac:dyDescent="0.25">
      <c r="A1144" t="s">
        <v>1319</v>
      </c>
      <c r="B1144" t="s">
        <v>1387</v>
      </c>
      <c r="C1144" t="s">
        <v>1207</v>
      </c>
      <c r="D1144" t="s">
        <v>1346</v>
      </c>
      <c r="E1144">
        <v>8.9999999999999993E-3</v>
      </c>
      <c r="F1144" t="s">
        <v>1412</v>
      </c>
    </row>
    <row r="1145" spans="1:6" x14ac:dyDescent="0.25">
      <c r="A1145" t="s">
        <v>1319</v>
      </c>
      <c r="B1145" t="s">
        <v>1387</v>
      </c>
      <c r="C1145" t="s">
        <v>1208</v>
      </c>
      <c r="D1145" t="s">
        <v>1346</v>
      </c>
      <c r="E1145">
        <v>1.07E-3</v>
      </c>
      <c r="F1145" t="s">
        <v>1412</v>
      </c>
    </row>
    <row r="1146" spans="1:6" x14ac:dyDescent="0.25">
      <c r="A1146" t="s">
        <v>1319</v>
      </c>
      <c r="B1146" t="s">
        <v>1387</v>
      </c>
      <c r="C1146" t="s">
        <v>1196</v>
      </c>
      <c r="D1146" t="s">
        <v>1346</v>
      </c>
      <c r="E1146">
        <v>0</v>
      </c>
      <c r="F1146" t="s">
        <v>1412</v>
      </c>
    </row>
    <row r="1147" spans="1:6" x14ac:dyDescent="0.25">
      <c r="A1147" t="s">
        <v>1319</v>
      </c>
      <c r="B1147" t="s">
        <v>1388</v>
      </c>
      <c r="C1147" t="s">
        <v>1186</v>
      </c>
      <c r="D1147" t="s">
        <v>1346</v>
      </c>
      <c r="E1147">
        <v>0</v>
      </c>
      <c r="F1147" t="s">
        <v>1412</v>
      </c>
    </row>
    <row r="1148" spans="1:6" x14ac:dyDescent="0.25">
      <c r="A1148" t="s">
        <v>1319</v>
      </c>
      <c r="B1148" t="s">
        <v>1388</v>
      </c>
      <c r="C1148" t="s">
        <v>1372</v>
      </c>
      <c r="D1148" t="s">
        <v>1346</v>
      </c>
      <c r="E1148">
        <v>0</v>
      </c>
      <c r="F1148" t="s">
        <v>1412</v>
      </c>
    </row>
    <row r="1149" spans="1:6" x14ac:dyDescent="0.25">
      <c r="A1149" t="s">
        <v>1319</v>
      </c>
      <c r="B1149" t="s">
        <v>1388</v>
      </c>
      <c r="C1149" t="s">
        <v>1373</v>
      </c>
      <c r="D1149" t="s">
        <v>1346</v>
      </c>
      <c r="E1149">
        <v>0</v>
      </c>
      <c r="F1149" t="s">
        <v>1412</v>
      </c>
    </row>
    <row r="1150" spans="1:6" x14ac:dyDescent="0.25">
      <c r="A1150" t="s">
        <v>1319</v>
      </c>
      <c r="B1150" t="s">
        <v>1389</v>
      </c>
      <c r="C1150" t="s">
        <v>1186</v>
      </c>
      <c r="D1150" t="s">
        <v>1346</v>
      </c>
      <c r="E1150">
        <v>0</v>
      </c>
      <c r="F1150" t="s">
        <v>1412</v>
      </c>
    </row>
    <row r="1151" spans="1:6" x14ac:dyDescent="0.25">
      <c r="A1151" t="s">
        <v>1319</v>
      </c>
      <c r="B1151" t="s">
        <v>1389</v>
      </c>
      <c r="C1151" t="s">
        <v>1131</v>
      </c>
      <c r="D1151" t="s">
        <v>1346</v>
      </c>
      <c r="E1151">
        <v>0</v>
      </c>
      <c r="F1151" t="s">
        <v>1412</v>
      </c>
    </row>
    <row r="1152" spans="1:6" x14ac:dyDescent="0.25">
      <c r="A1152" t="s">
        <v>1319</v>
      </c>
      <c r="B1152" t="s">
        <v>1389</v>
      </c>
      <c r="C1152" t="s">
        <v>1207</v>
      </c>
      <c r="D1152" t="s">
        <v>1346</v>
      </c>
      <c r="E1152">
        <v>0</v>
      </c>
      <c r="F1152" t="s">
        <v>1412</v>
      </c>
    </row>
    <row r="1153" spans="1:6" x14ac:dyDescent="0.25">
      <c r="A1153" t="s">
        <v>1319</v>
      </c>
      <c r="B1153" t="s">
        <v>1389</v>
      </c>
      <c r="C1153" t="s">
        <v>1208</v>
      </c>
      <c r="D1153" t="s">
        <v>1346</v>
      </c>
      <c r="E1153">
        <v>0</v>
      </c>
      <c r="F1153" t="s">
        <v>1412</v>
      </c>
    </row>
    <row r="1154" spans="1:6" x14ac:dyDescent="0.25">
      <c r="A1154" t="s">
        <v>1319</v>
      </c>
      <c r="B1154" t="s">
        <v>1389</v>
      </c>
      <c r="C1154" t="s">
        <v>1196</v>
      </c>
      <c r="D1154" t="s">
        <v>1346</v>
      </c>
      <c r="E1154">
        <v>0</v>
      </c>
      <c r="F1154" t="s">
        <v>1412</v>
      </c>
    </row>
    <row r="1155" spans="1:6" x14ac:dyDescent="0.25">
      <c r="A1155" t="s">
        <v>1319</v>
      </c>
      <c r="B1155" t="s">
        <v>1390</v>
      </c>
      <c r="C1155" t="s">
        <v>1186</v>
      </c>
      <c r="D1155" t="s">
        <v>1346</v>
      </c>
      <c r="E1155">
        <v>1.4999999999999999E-4</v>
      </c>
      <c r="F1155" t="s">
        <v>1412</v>
      </c>
    </row>
    <row r="1156" spans="1:6" x14ac:dyDescent="0.25">
      <c r="A1156" t="s">
        <v>1319</v>
      </c>
      <c r="B1156" t="s">
        <v>1390</v>
      </c>
      <c r="C1156" t="s">
        <v>1131</v>
      </c>
      <c r="D1156" t="s">
        <v>1346</v>
      </c>
      <c r="E1156">
        <v>1.2999999999999999E-4</v>
      </c>
      <c r="F1156" t="s">
        <v>1412</v>
      </c>
    </row>
    <row r="1157" spans="1:6" x14ac:dyDescent="0.25">
      <c r="A1157" t="s">
        <v>1319</v>
      </c>
      <c r="B1157" t="s">
        <v>1390</v>
      </c>
      <c r="C1157" t="s">
        <v>1207</v>
      </c>
      <c r="D1157" t="s">
        <v>1346</v>
      </c>
      <c r="E1157">
        <v>6.9999999999999994E-5</v>
      </c>
      <c r="F1157" t="s">
        <v>1412</v>
      </c>
    </row>
    <row r="1158" spans="1:6" x14ac:dyDescent="0.25">
      <c r="A1158" t="s">
        <v>1319</v>
      </c>
      <c r="B1158" t="s">
        <v>1390</v>
      </c>
      <c r="C1158" t="s">
        <v>1208</v>
      </c>
      <c r="D1158" t="s">
        <v>1346</v>
      </c>
      <c r="E1158">
        <v>1.0000000000000001E-5</v>
      </c>
      <c r="F1158" t="s">
        <v>1412</v>
      </c>
    </row>
    <row r="1159" spans="1:6" x14ac:dyDescent="0.25">
      <c r="A1159" t="s">
        <v>1319</v>
      </c>
      <c r="B1159" t="s">
        <v>1390</v>
      </c>
      <c r="C1159" t="s">
        <v>1196</v>
      </c>
      <c r="D1159" t="s">
        <v>1346</v>
      </c>
      <c r="E1159">
        <v>0</v>
      </c>
      <c r="F1159" t="s">
        <v>1412</v>
      </c>
    </row>
    <row r="1160" spans="1:6" x14ac:dyDescent="0.25">
      <c r="A1160" t="s">
        <v>1319</v>
      </c>
      <c r="B1160" t="s">
        <v>1391</v>
      </c>
      <c r="C1160" t="s">
        <v>1186</v>
      </c>
      <c r="D1160" t="s">
        <v>1346</v>
      </c>
      <c r="E1160">
        <v>5.0000000000000001E-3</v>
      </c>
      <c r="F1160" t="s">
        <v>1412</v>
      </c>
    </row>
    <row r="1161" spans="1:6" x14ac:dyDescent="0.25">
      <c r="A1161" t="s">
        <v>1319</v>
      </c>
      <c r="B1161" t="s">
        <v>1391</v>
      </c>
      <c r="C1161" t="s">
        <v>1131</v>
      </c>
      <c r="D1161" t="s">
        <v>1346</v>
      </c>
      <c r="E1161">
        <v>4.45E-3</v>
      </c>
      <c r="F1161" t="s">
        <v>1412</v>
      </c>
    </row>
    <row r="1162" spans="1:6" x14ac:dyDescent="0.25">
      <c r="A1162" t="s">
        <v>1319</v>
      </c>
      <c r="B1162" t="s">
        <v>1391</v>
      </c>
      <c r="C1162" t="s">
        <v>1207</v>
      </c>
      <c r="D1162" t="s">
        <v>1346</v>
      </c>
      <c r="E1162">
        <v>2.5000000000000001E-3</v>
      </c>
      <c r="F1162" t="s">
        <v>1412</v>
      </c>
    </row>
    <row r="1163" spans="1:6" x14ac:dyDescent="0.25">
      <c r="A1163" t="s">
        <v>1319</v>
      </c>
      <c r="B1163" t="s">
        <v>1391</v>
      </c>
      <c r="C1163" t="s">
        <v>1208</v>
      </c>
      <c r="D1163" t="s">
        <v>1346</v>
      </c>
      <c r="E1163">
        <v>2.9999999999999997E-4</v>
      </c>
      <c r="F1163" t="s">
        <v>1412</v>
      </c>
    </row>
    <row r="1164" spans="1:6" x14ac:dyDescent="0.25">
      <c r="A1164" t="s">
        <v>1319</v>
      </c>
      <c r="B1164" t="s">
        <v>1391</v>
      </c>
      <c r="C1164" t="s">
        <v>1196</v>
      </c>
      <c r="D1164" t="s">
        <v>1346</v>
      </c>
      <c r="E1164">
        <v>0</v>
      </c>
      <c r="F1164" t="s">
        <v>1412</v>
      </c>
    </row>
    <row r="1165" spans="1:6" x14ac:dyDescent="0.25">
      <c r="A1165" t="s">
        <v>1319</v>
      </c>
      <c r="B1165" t="s">
        <v>1391</v>
      </c>
      <c r="C1165" t="s">
        <v>1219</v>
      </c>
      <c r="D1165" t="s">
        <v>1346</v>
      </c>
      <c r="E1165">
        <v>2.5000000000000001E-3</v>
      </c>
      <c r="F1165" t="s">
        <v>1412</v>
      </c>
    </row>
    <row r="1166" spans="1:6" x14ac:dyDescent="0.25">
      <c r="A1166" t="s">
        <v>1319</v>
      </c>
      <c r="B1166" t="s">
        <v>1392</v>
      </c>
      <c r="C1166" t="s">
        <v>1186</v>
      </c>
      <c r="D1166" t="s">
        <v>1346</v>
      </c>
      <c r="E1166">
        <v>0</v>
      </c>
      <c r="F1166" t="s">
        <v>1412</v>
      </c>
    </row>
    <row r="1167" spans="1:6" x14ac:dyDescent="0.25">
      <c r="A1167" t="s">
        <v>1319</v>
      </c>
      <c r="B1167" t="s">
        <v>1392</v>
      </c>
      <c r="C1167" t="s">
        <v>1372</v>
      </c>
      <c r="D1167" t="s">
        <v>1346</v>
      </c>
      <c r="E1167">
        <v>0</v>
      </c>
      <c r="F1167" t="s">
        <v>1412</v>
      </c>
    </row>
    <row r="1168" spans="1:6" x14ac:dyDescent="0.25">
      <c r="A1168" t="s">
        <v>1319</v>
      </c>
      <c r="B1168" t="s">
        <v>1392</v>
      </c>
      <c r="C1168" t="s">
        <v>1373</v>
      </c>
      <c r="D1168" t="s">
        <v>1346</v>
      </c>
      <c r="E1168">
        <v>0</v>
      </c>
      <c r="F1168" t="s">
        <v>1412</v>
      </c>
    </row>
    <row r="1169" spans="1:6" x14ac:dyDescent="0.25">
      <c r="A1169" t="s">
        <v>1319</v>
      </c>
      <c r="B1169" t="s">
        <v>1393</v>
      </c>
      <c r="C1169" t="s">
        <v>1186</v>
      </c>
      <c r="D1169" t="s">
        <v>1394</v>
      </c>
      <c r="E1169">
        <v>0</v>
      </c>
      <c r="F1169" t="s">
        <v>1412</v>
      </c>
    </row>
    <row r="1170" spans="1:6" x14ac:dyDescent="0.25">
      <c r="A1170" t="s">
        <v>1319</v>
      </c>
      <c r="B1170" t="s">
        <v>1393</v>
      </c>
      <c r="C1170" t="s">
        <v>1372</v>
      </c>
      <c r="D1170" t="s">
        <v>1394</v>
      </c>
      <c r="E1170">
        <v>0</v>
      </c>
      <c r="F1170" t="s">
        <v>1412</v>
      </c>
    </row>
    <row r="1171" spans="1:6" x14ac:dyDescent="0.25">
      <c r="A1171" t="s">
        <v>1319</v>
      </c>
      <c r="B1171" t="s">
        <v>1393</v>
      </c>
      <c r="C1171" t="s">
        <v>1373</v>
      </c>
      <c r="D1171" t="s">
        <v>1394</v>
      </c>
      <c r="E1171">
        <v>0</v>
      </c>
      <c r="F1171" t="s">
        <v>1412</v>
      </c>
    </row>
    <row r="1172" spans="1:6" x14ac:dyDescent="0.25">
      <c r="A1172" t="s">
        <v>1319</v>
      </c>
      <c r="B1172" t="s">
        <v>1395</v>
      </c>
      <c r="C1172" t="s">
        <v>1396</v>
      </c>
      <c r="D1172" t="s">
        <v>1394</v>
      </c>
      <c r="E1172">
        <v>8.9999999999999993E-3</v>
      </c>
      <c r="F1172" t="s">
        <v>1412</v>
      </c>
    </row>
    <row r="1173" spans="1:6" x14ac:dyDescent="0.25">
      <c r="A1173" t="s">
        <v>1319</v>
      </c>
      <c r="B1173" t="s">
        <v>1395</v>
      </c>
      <c r="C1173" t="s">
        <v>1186</v>
      </c>
      <c r="D1173" t="s">
        <v>1394</v>
      </c>
      <c r="E1173">
        <v>0.01</v>
      </c>
      <c r="F1173" t="s">
        <v>1412</v>
      </c>
    </row>
    <row r="1174" spans="1:6" x14ac:dyDescent="0.25">
      <c r="A1174" t="s">
        <v>1319</v>
      </c>
      <c r="B1174" t="s">
        <v>1397</v>
      </c>
      <c r="C1174" t="s">
        <v>1186</v>
      </c>
      <c r="D1174" t="s">
        <v>1394</v>
      </c>
      <c r="E1174">
        <v>8.0000000000000007E-5</v>
      </c>
      <c r="F1174" t="s">
        <v>1412</v>
      </c>
    </row>
    <row r="1175" spans="1:6" x14ac:dyDescent="0.25">
      <c r="A1175" t="s">
        <v>1319</v>
      </c>
      <c r="B1175" t="s">
        <v>1398</v>
      </c>
      <c r="C1175" t="s">
        <v>1234</v>
      </c>
      <c r="D1175" t="s">
        <v>1394</v>
      </c>
      <c r="E1175">
        <v>0</v>
      </c>
      <c r="F1175" t="s">
        <v>1412</v>
      </c>
    </row>
    <row r="1176" spans="1:6" x14ac:dyDescent="0.25">
      <c r="A1176" t="s">
        <v>1319</v>
      </c>
      <c r="B1176" t="s">
        <v>1398</v>
      </c>
      <c r="C1176" t="s">
        <v>1235</v>
      </c>
      <c r="D1176" t="s">
        <v>1394</v>
      </c>
      <c r="E1176">
        <v>0</v>
      </c>
      <c r="F1176" t="s">
        <v>1412</v>
      </c>
    </row>
    <row r="1177" spans="1:6" x14ac:dyDescent="0.25">
      <c r="A1177" t="s">
        <v>1319</v>
      </c>
      <c r="B1177" t="s">
        <v>1398</v>
      </c>
      <c r="C1177" t="s">
        <v>1186</v>
      </c>
      <c r="D1177" t="s">
        <v>1394</v>
      </c>
      <c r="E1177">
        <v>0</v>
      </c>
      <c r="F1177" t="s">
        <v>1412</v>
      </c>
    </row>
    <row r="1178" spans="1:6" x14ac:dyDescent="0.25">
      <c r="A1178" t="s">
        <v>1319</v>
      </c>
      <c r="B1178" t="s">
        <v>1398</v>
      </c>
      <c r="C1178" t="s">
        <v>1341</v>
      </c>
      <c r="D1178" t="s">
        <v>1394</v>
      </c>
      <c r="E1178">
        <v>0</v>
      </c>
      <c r="F1178" t="s">
        <v>1412</v>
      </c>
    </row>
    <row r="1179" spans="1:6" x14ac:dyDescent="0.25">
      <c r="A1179" t="s">
        <v>1319</v>
      </c>
      <c r="B1179" t="s">
        <v>1399</v>
      </c>
      <c r="C1179" t="s">
        <v>1186</v>
      </c>
      <c r="D1179" t="s">
        <v>1394</v>
      </c>
      <c r="E1179">
        <v>0</v>
      </c>
      <c r="F1179" t="s">
        <v>1412</v>
      </c>
    </row>
    <row r="1180" spans="1:6" x14ac:dyDescent="0.25">
      <c r="A1180" t="s">
        <v>1319</v>
      </c>
      <c r="B1180" t="s">
        <v>1400</v>
      </c>
      <c r="C1180" t="s">
        <v>1186</v>
      </c>
      <c r="D1180" t="s">
        <v>1346</v>
      </c>
      <c r="E1180">
        <v>0</v>
      </c>
      <c r="F1180" t="s">
        <v>1412</v>
      </c>
    </row>
    <row r="1181" spans="1:6" x14ac:dyDescent="0.25">
      <c r="A1181" t="s">
        <v>1319</v>
      </c>
      <c r="B1181" t="s">
        <v>1400</v>
      </c>
      <c r="C1181" t="s">
        <v>1341</v>
      </c>
      <c r="D1181" t="s">
        <v>1346</v>
      </c>
      <c r="E1181">
        <v>0</v>
      </c>
      <c r="F1181" t="s">
        <v>1412</v>
      </c>
    </row>
    <row r="1182" spans="1:6" x14ac:dyDescent="0.25">
      <c r="A1182" t="s">
        <v>1319</v>
      </c>
      <c r="B1182" t="s">
        <v>1401</v>
      </c>
      <c r="C1182" t="s">
        <v>1186</v>
      </c>
      <c r="D1182" t="s">
        <v>1346</v>
      </c>
      <c r="E1182">
        <v>0</v>
      </c>
      <c r="F1182" t="s">
        <v>1412</v>
      </c>
    </row>
    <row r="1183" spans="1:6" x14ac:dyDescent="0.25">
      <c r="A1183" t="s">
        <v>1319</v>
      </c>
      <c r="B1183" t="s">
        <v>1401</v>
      </c>
      <c r="C1183" t="s">
        <v>1341</v>
      </c>
      <c r="D1183" t="s">
        <v>1346</v>
      </c>
      <c r="E1183">
        <v>0</v>
      </c>
      <c r="F1183" t="s">
        <v>1412</v>
      </c>
    </row>
    <row r="1184" spans="1:6" x14ac:dyDescent="0.25">
      <c r="A1184" t="s">
        <v>1319</v>
      </c>
      <c r="B1184" t="s">
        <v>1402</v>
      </c>
      <c r="C1184" t="s">
        <v>1186</v>
      </c>
      <c r="D1184" t="s">
        <v>1346</v>
      </c>
      <c r="E1184">
        <v>0</v>
      </c>
      <c r="F1184" t="s">
        <v>1412</v>
      </c>
    </row>
    <row r="1185" spans="1:6" x14ac:dyDescent="0.25">
      <c r="A1185" t="s">
        <v>1319</v>
      </c>
      <c r="B1185" t="s">
        <v>1402</v>
      </c>
      <c r="C1185" t="s">
        <v>1341</v>
      </c>
      <c r="D1185" t="s">
        <v>1346</v>
      </c>
      <c r="E1185">
        <v>0</v>
      </c>
      <c r="F1185" t="s">
        <v>1412</v>
      </c>
    </row>
    <row r="1186" spans="1:6" x14ac:dyDescent="0.25">
      <c r="A1186" t="s">
        <v>1319</v>
      </c>
      <c r="B1186" t="s">
        <v>1403</v>
      </c>
      <c r="C1186" t="s">
        <v>1186</v>
      </c>
      <c r="D1186" t="s">
        <v>1346</v>
      </c>
      <c r="E1186">
        <v>0</v>
      </c>
      <c r="F1186" t="s">
        <v>1412</v>
      </c>
    </row>
    <row r="1187" spans="1:6" x14ac:dyDescent="0.25">
      <c r="A1187" t="s">
        <v>1319</v>
      </c>
      <c r="B1187" t="s">
        <v>1403</v>
      </c>
      <c r="C1187" t="s">
        <v>1341</v>
      </c>
      <c r="D1187" t="s">
        <v>1346</v>
      </c>
      <c r="E1187">
        <v>0</v>
      </c>
      <c r="F1187" t="s">
        <v>1412</v>
      </c>
    </row>
    <row r="1188" spans="1:6" x14ac:dyDescent="0.25">
      <c r="A1188" t="s">
        <v>1319</v>
      </c>
      <c r="B1188" t="s">
        <v>1404</v>
      </c>
      <c r="C1188" t="s">
        <v>1186</v>
      </c>
      <c r="D1188" t="s">
        <v>1346</v>
      </c>
      <c r="E1188">
        <v>0</v>
      </c>
      <c r="F1188" t="s">
        <v>1412</v>
      </c>
    </row>
    <row r="1189" spans="1:6" x14ac:dyDescent="0.25">
      <c r="A1189" t="s">
        <v>1319</v>
      </c>
      <c r="B1189" t="s">
        <v>1404</v>
      </c>
      <c r="C1189" t="s">
        <v>1341</v>
      </c>
      <c r="D1189" t="s">
        <v>1346</v>
      </c>
      <c r="E1189">
        <v>0</v>
      </c>
      <c r="F1189" t="s">
        <v>1412</v>
      </c>
    </row>
    <row r="1190" spans="1:6" x14ac:dyDescent="0.25">
      <c r="A1190" t="s">
        <v>1319</v>
      </c>
      <c r="B1190" t="s">
        <v>1405</v>
      </c>
      <c r="C1190" t="s">
        <v>1339</v>
      </c>
      <c r="D1190" t="s">
        <v>1346</v>
      </c>
      <c r="E1190">
        <v>0</v>
      </c>
      <c r="F1190" t="s">
        <v>1412</v>
      </c>
    </row>
    <row r="1191" spans="1:6" x14ac:dyDescent="0.25">
      <c r="A1191" t="s">
        <v>1319</v>
      </c>
      <c r="B1191" t="s">
        <v>1405</v>
      </c>
      <c r="C1191" t="s">
        <v>1186</v>
      </c>
      <c r="D1191" t="s">
        <v>1346</v>
      </c>
      <c r="E1191">
        <v>0.69</v>
      </c>
      <c r="F1191" t="s">
        <v>1412</v>
      </c>
    </row>
    <row r="1192" spans="1:6" x14ac:dyDescent="0.25">
      <c r="A1192" t="s">
        <v>1319</v>
      </c>
      <c r="B1192" t="s">
        <v>1406</v>
      </c>
      <c r="C1192" t="s">
        <v>1407</v>
      </c>
      <c r="D1192" t="s">
        <v>1195</v>
      </c>
      <c r="E1192">
        <v>2.5000000000000001E-3</v>
      </c>
      <c r="F1192" t="s">
        <v>1412</v>
      </c>
    </row>
    <row r="1193" spans="1:6" x14ac:dyDescent="0.25">
      <c r="A1193" t="s">
        <v>1319</v>
      </c>
      <c r="B1193" t="s">
        <v>1406</v>
      </c>
      <c r="C1193" t="s">
        <v>1186</v>
      </c>
      <c r="D1193" t="s">
        <v>1195</v>
      </c>
      <c r="E1193">
        <v>3.1440000000000003E-2</v>
      </c>
      <c r="F1193" t="s">
        <v>1412</v>
      </c>
    </row>
    <row r="1194" spans="1:6" x14ac:dyDescent="0.25">
      <c r="A1194" t="s">
        <v>1319</v>
      </c>
      <c r="B1194" t="s">
        <v>1408</v>
      </c>
      <c r="C1194" t="s">
        <v>1339</v>
      </c>
      <c r="D1194" t="s">
        <v>1346</v>
      </c>
      <c r="E1194">
        <v>0</v>
      </c>
      <c r="F1194" t="s">
        <v>1412</v>
      </c>
    </row>
    <row r="1195" spans="1:6" x14ac:dyDescent="0.25">
      <c r="A1195" t="s">
        <v>1319</v>
      </c>
      <c r="B1195" t="s">
        <v>1408</v>
      </c>
      <c r="C1195" t="s">
        <v>1186</v>
      </c>
      <c r="D1195" t="s">
        <v>1346</v>
      </c>
      <c r="E1195">
        <v>0.65</v>
      </c>
      <c r="F1195" t="s">
        <v>1412</v>
      </c>
    </row>
    <row r="1196" spans="1:6" x14ac:dyDescent="0.25">
      <c r="A1196" t="s">
        <v>1409</v>
      </c>
      <c r="B1196" t="s">
        <v>1246</v>
      </c>
      <c r="C1196" t="s">
        <v>1131</v>
      </c>
      <c r="D1196" t="s">
        <v>1195</v>
      </c>
      <c r="E1196">
        <v>8.5400000000000007E-3</v>
      </c>
      <c r="F1196" t="s">
        <v>1412</v>
      </c>
    </row>
    <row r="1197" spans="1:6" x14ac:dyDescent="0.25">
      <c r="A1197" t="s">
        <v>1409</v>
      </c>
      <c r="B1197" t="s">
        <v>1246</v>
      </c>
      <c r="C1197" t="s">
        <v>1207</v>
      </c>
      <c r="D1197" t="s">
        <v>1195</v>
      </c>
      <c r="E1197">
        <v>8.4999999999999995E-4</v>
      </c>
      <c r="F1197" t="s">
        <v>1412</v>
      </c>
    </row>
    <row r="1198" spans="1:6" x14ac:dyDescent="0.25">
      <c r="A1198" t="s">
        <v>1409</v>
      </c>
      <c r="B1198" t="s">
        <v>1246</v>
      </c>
      <c r="C1198" t="s">
        <v>1208</v>
      </c>
      <c r="D1198" t="s">
        <v>1195</v>
      </c>
      <c r="E1198">
        <v>5.6999999999999998E-4</v>
      </c>
      <c r="F1198" t="s">
        <v>1412</v>
      </c>
    </row>
    <row r="1199" spans="1:6" x14ac:dyDescent="0.25">
      <c r="A1199" t="s">
        <v>1409</v>
      </c>
      <c r="B1199" t="s">
        <v>1246</v>
      </c>
      <c r="C1199" t="s">
        <v>1196</v>
      </c>
      <c r="D1199" t="s">
        <v>1195</v>
      </c>
      <c r="E1199">
        <v>0</v>
      </c>
      <c r="F1199" t="s">
        <v>1412</v>
      </c>
    </row>
    <row r="1200" spans="1:6" x14ac:dyDescent="0.25">
      <c r="A1200" t="s">
        <v>1409</v>
      </c>
      <c r="B1200" t="s">
        <v>1246</v>
      </c>
      <c r="C1200" t="s">
        <v>1186</v>
      </c>
      <c r="D1200" t="s">
        <v>1195</v>
      </c>
      <c r="E1200">
        <v>9.5999999999999992E-3</v>
      </c>
      <c r="F1200" t="s">
        <v>1412</v>
      </c>
    </row>
    <row r="1201" spans="1:6" x14ac:dyDescent="0.25">
      <c r="A1201" t="s">
        <v>1409</v>
      </c>
      <c r="B1201" t="s">
        <v>1217</v>
      </c>
      <c r="C1201" t="s">
        <v>1131</v>
      </c>
      <c r="D1201" t="s">
        <v>1195</v>
      </c>
      <c r="E1201">
        <v>8.5400000000000007E-3</v>
      </c>
      <c r="F1201" t="s">
        <v>1412</v>
      </c>
    </row>
    <row r="1202" spans="1:6" x14ac:dyDescent="0.25">
      <c r="A1202" t="s">
        <v>1409</v>
      </c>
      <c r="B1202" t="s">
        <v>1217</v>
      </c>
      <c r="C1202" t="s">
        <v>1207</v>
      </c>
      <c r="D1202" t="s">
        <v>1195</v>
      </c>
      <c r="E1202">
        <v>8.4999999999999995E-4</v>
      </c>
      <c r="F1202" t="s">
        <v>1412</v>
      </c>
    </row>
    <row r="1203" spans="1:6" x14ac:dyDescent="0.25">
      <c r="A1203" t="s">
        <v>1409</v>
      </c>
      <c r="B1203" t="s">
        <v>1217</v>
      </c>
      <c r="C1203" t="s">
        <v>1208</v>
      </c>
      <c r="D1203" t="s">
        <v>1195</v>
      </c>
      <c r="E1203">
        <v>5.6999999999999998E-4</v>
      </c>
      <c r="F1203" t="s">
        <v>1412</v>
      </c>
    </row>
    <row r="1204" spans="1:6" x14ac:dyDescent="0.25">
      <c r="A1204" t="s">
        <v>1409</v>
      </c>
      <c r="B1204" t="s">
        <v>1217</v>
      </c>
      <c r="C1204" t="s">
        <v>1196</v>
      </c>
      <c r="D1204" t="s">
        <v>1195</v>
      </c>
      <c r="E1204">
        <v>0</v>
      </c>
      <c r="F1204" t="s">
        <v>1412</v>
      </c>
    </row>
    <row r="1205" spans="1:6" x14ac:dyDescent="0.25">
      <c r="A1205" t="s">
        <v>1409</v>
      </c>
      <c r="B1205" t="s">
        <v>1217</v>
      </c>
      <c r="C1205" t="s">
        <v>1186</v>
      </c>
      <c r="D1205" t="s">
        <v>1195</v>
      </c>
      <c r="E1205">
        <v>9.5999999999999992E-3</v>
      </c>
      <c r="F1205" t="s">
        <v>1412</v>
      </c>
    </row>
    <row r="1206" spans="1:6" x14ac:dyDescent="0.25">
      <c r="A1206" t="s">
        <v>1409</v>
      </c>
      <c r="B1206" t="s">
        <v>1220</v>
      </c>
      <c r="C1206" t="s">
        <v>1131</v>
      </c>
      <c r="D1206" t="s">
        <v>1195</v>
      </c>
      <c r="E1206">
        <v>8.5400000000000007E-3</v>
      </c>
      <c r="F1206" t="s">
        <v>1412</v>
      </c>
    </row>
    <row r="1207" spans="1:6" x14ac:dyDescent="0.25">
      <c r="A1207" t="s">
        <v>1409</v>
      </c>
      <c r="B1207" t="s">
        <v>1220</v>
      </c>
      <c r="C1207" t="s">
        <v>1207</v>
      </c>
      <c r="D1207" t="s">
        <v>1195</v>
      </c>
      <c r="E1207">
        <v>8.4999999999999995E-4</v>
      </c>
      <c r="F1207" t="s">
        <v>1412</v>
      </c>
    </row>
    <row r="1208" spans="1:6" x14ac:dyDescent="0.25">
      <c r="A1208" t="s">
        <v>1409</v>
      </c>
      <c r="B1208" t="s">
        <v>1220</v>
      </c>
      <c r="C1208" t="s">
        <v>1208</v>
      </c>
      <c r="D1208" t="s">
        <v>1195</v>
      </c>
      <c r="E1208">
        <v>5.6999999999999998E-4</v>
      </c>
      <c r="F1208" t="s">
        <v>1412</v>
      </c>
    </row>
    <row r="1209" spans="1:6" x14ac:dyDescent="0.25">
      <c r="A1209" t="s">
        <v>1409</v>
      </c>
      <c r="B1209" t="s">
        <v>1220</v>
      </c>
      <c r="C1209" t="s">
        <v>1196</v>
      </c>
      <c r="D1209" t="s">
        <v>1195</v>
      </c>
      <c r="E1209">
        <v>0</v>
      </c>
      <c r="F1209" t="s">
        <v>1412</v>
      </c>
    </row>
    <row r="1210" spans="1:6" x14ac:dyDescent="0.25">
      <c r="A1210" t="s">
        <v>1409</v>
      </c>
      <c r="B1210" t="s">
        <v>1220</v>
      </c>
      <c r="C1210" t="s">
        <v>1186</v>
      </c>
      <c r="D1210" t="s">
        <v>1195</v>
      </c>
      <c r="E1210">
        <v>9.5999999999999992E-3</v>
      </c>
      <c r="F1210" t="s">
        <v>1412</v>
      </c>
    </row>
    <row r="1211" spans="1:6" x14ac:dyDescent="0.25">
      <c r="A1211" t="s">
        <v>1409</v>
      </c>
      <c r="B1211" t="s">
        <v>1247</v>
      </c>
      <c r="C1211" t="s">
        <v>1131</v>
      </c>
      <c r="D1211" t="s">
        <v>1195</v>
      </c>
      <c r="E1211">
        <v>8.5400000000000007E-3</v>
      </c>
      <c r="F1211" t="s">
        <v>1412</v>
      </c>
    </row>
    <row r="1212" spans="1:6" x14ac:dyDescent="0.25">
      <c r="A1212" t="s">
        <v>1409</v>
      </c>
      <c r="B1212" t="s">
        <v>1247</v>
      </c>
      <c r="C1212" t="s">
        <v>1207</v>
      </c>
      <c r="D1212" t="s">
        <v>1195</v>
      </c>
      <c r="E1212">
        <v>8.4999999999999995E-4</v>
      </c>
      <c r="F1212" t="s">
        <v>1412</v>
      </c>
    </row>
    <row r="1213" spans="1:6" x14ac:dyDescent="0.25">
      <c r="A1213" t="s">
        <v>1409</v>
      </c>
      <c r="B1213" t="s">
        <v>1247</v>
      </c>
      <c r="C1213" t="s">
        <v>1208</v>
      </c>
      <c r="D1213" t="s">
        <v>1195</v>
      </c>
      <c r="E1213">
        <v>5.6999999999999998E-4</v>
      </c>
      <c r="F1213" t="s">
        <v>1412</v>
      </c>
    </row>
    <row r="1214" spans="1:6" x14ac:dyDescent="0.25">
      <c r="A1214" t="s">
        <v>1409</v>
      </c>
      <c r="B1214" t="s">
        <v>1247</v>
      </c>
      <c r="C1214" t="s">
        <v>1196</v>
      </c>
      <c r="D1214" t="s">
        <v>1195</v>
      </c>
      <c r="E1214">
        <v>0</v>
      </c>
      <c r="F1214" t="s">
        <v>1412</v>
      </c>
    </row>
    <row r="1215" spans="1:6" x14ac:dyDescent="0.25">
      <c r="A1215" t="s">
        <v>1409</v>
      </c>
      <c r="B1215" t="s">
        <v>1247</v>
      </c>
      <c r="C1215" t="s">
        <v>1186</v>
      </c>
      <c r="D1215" t="s">
        <v>1195</v>
      </c>
      <c r="E1215">
        <v>9.5999999999999992E-3</v>
      </c>
      <c r="F1215" t="s">
        <v>1412</v>
      </c>
    </row>
    <row r="1216" spans="1:6" x14ac:dyDescent="0.25">
      <c r="A1216" t="s">
        <v>1409</v>
      </c>
      <c r="B1216" t="s">
        <v>1223</v>
      </c>
      <c r="C1216" t="s">
        <v>1131</v>
      </c>
      <c r="D1216" t="s">
        <v>1195</v>
      </c>
      <c r="E1216">
        <v>8.5400000000000007E-3</v>
      </c>
      <c r="F1216" t="s">
        <v>1412</v>
      </c>
    </row>
    <row r="1217" spans="1:6" x14ac:dyDescent="0.25">
      <c r="A1217" t="s">
        <v>1409</v>
      </c>
      <c r="B1217" t="s">
        <v>1223</v>
      </c>
      <c r="C1217" t="s">
        <v>1207</v>
      </c>
      <c r="D1217" t="s">
        <v>1195</v>
      </c>
      <c r="E1217">
        <v>8.4999999999999995E-4</v>
      </c>
      <c r="F1217" t="s">
        <v>1412</v>
      </c>
    </row>
    <row r="1218" spans="1:6" x14ac:dyDescent="0.25">
      <c r="A1218" t="s">
        <v>1409</v>
      </c>
      <c r="B1218" t="s">
        <v>1223</v>
      </c>
      <c r="C1218" t="s">
        <v>1208</v>
      </c>
      <c r="D1218" t="s">
        <v>1195</v>
      </c>
      <c r="E1218">
        <v>5.6999999999999998E-4</v>
      </c>
      <c r="F1218" t="s">
        <v>1412</v>
      </c>
    </row>
    <row r="1219" spans="1:6" x14ac:dyDescent="0.25">
      <c r="A1219" t="s">
        <v>1409</v>
      </c>
      <c r="B1219" t="s">
        <v>1223</v>
      </c>
      <c r="C1219" t="s">
        <v>1196</v>
      </c>
      <c r="D1219" t="s">
        <v>1195</v>
      </c>
      <c r="E1219">
        <v>0</v>
      </c>
      <c r="F1219" t="s">
        <v>1412</v>
      </c>
    </row>
    <row r="1220" spans="1:6" x14ac:dyDescent="0.25">
      <c r="A1220" t="s">
        <v>1409</v>
      </c>
      <c r="B1220" t="s">
        <v>1223</v>
      </c>
      <c r="C1220" t="s">
        <v>1186</v>
      </c>
      <c r="D1220" t="s">
        <v>1195</v>
      </c>
      <c r="E1220">
        <v>9.5999999999999992E-3</v>
      </c>
      <c r="F1220" t="s">
        <v>1412</v>
      </c>
    </row>
    <row r="1221" spans="1:6" x14ac:dyDescent="0.25">
      <c r="A1221" t="s">
        <v>1409</v>
      </c>
      <c r="B1221" t="s">
        <v>1248</v>
      </c>
      <c r="C1221" t="s">
        <v>1131</v>
      </c>
      <c r="D1221" t="s">
        <v>1195</v>
      </c>
      <c r="E1221">
        <v>8.5400000000000007E-3</v>
      </c>
      <c r="F1221" t="s">
        <v>1412</v>
      </c>
    </row>
    <row r="1222" spans="1:6" x14ac:dyDescent="0.25">
      <c r="A1222" t="s">
        <v>1409</v>
      </c>
      <c r="B1222" t="s">
        <v>1248</v>
      </c>
      <c r="C1222" t="s">
        <v>1207</v>
      </c>
      <c r="D1222" t="s">
        <v>1195</v>
      </c>
      <c r="E1222">
        <v>8.4999999999999995E-4</v>
      </c>
      <c r="F1222" t="s">
        <v>1412</v>
      </c>
    </row>
    <row r="1223" spans="1:6" x14ac:dyDescent="0.25">
      <c r="A1223" t="s">
        <v>1409</v>
      </c>
      <c r="B1223" t="s">
        <v>1248</v>
      </c>
      <c r="C1223" t="s">
        <v>1208</v>
      </c>
      <c r="D1223" t="s">
        <v>1195</v>
      </c>
      <c r="E1223">
        <v>5.6999999999999998E-4</v>
      </c>
      <c r="F1223" t="s">
        <v>1412</v>
      </c>
    </row>
    <row r="1224" spans="1:6" x14ac:dyDescent="0.25">
      <c r="A1224" t="s">
        <v>1409</v>
      </c>
      <c r="B1224" t="s">
        <v>1248</v>
      </c>
      <c r="C1224" t="s">
        <v>1196</v>
      </c>
      <c r="D1224" t="s">
        <v>1195</v>
      </c>
      <c r="E1224">
        <v>0</v>
      </c>
      <c r="F1224" t="s">
        <v>1412</v>
      </c>
    </row>
    <row r="1225" spans="1:6" x14ac:dyDescent="0.25">
      <c r="A1225" t="s">
        <v>1409</v>
      </c>
      <c r="B1225" t="s">
        <v>1248</v>
      </c>
      <c r="C1225" t="s">
        <v>1186</v>
      </c>
      <c r="D1225" t="s">
        <v>1195</v>
      </c>
      <c r="E1225">
        <v>9.5999999999999992E-3</v>
      </c>
      <c r="F1225" t="s">
        <v>1412</v>
      </c>
    </row>
    <row r="1226" spans="1:6" x14ac:dyDescent="0.25">
      <c r="A1226" t="s">
        <v>1409</v>
      </c>
      <c r="B1226" t="s">
        <v>1227</v>
      </c>
      <c r="C1226" t="s">
        <v>1186</v>
      </c>
      <c r="D1226" t="s">
        <v>1195</v>
      </c>
      <c r="E1226">
        <v>0</v>
      </c>
      <c r="F1226" t="s">
        <v>1412</v>
      </c>
    </row>
    <row r="1227" spans="1:6" x14ac:dyDescent="0.25">
      <c r="A1227" t="s">
        <v>1409</v>
      </c>
      <c r="B1227" t="s">
        <v>1249</v>
      </c>
      <c r="C1227" t="s">
        <v>1131</v>
      </c>
      <c r="D1227" t="s">
        <v>1195</v>
      </c>
      <c r="E1227">
        <v>8.5400000000000007E-3</v>
      </c>
      <c r="F1227" t="s">
        <v>1412</v>
      </c>
    </row>
    <row r="1228" spans="1:6" x14ac:dyDescent="0.25">
      <c r="A1228" t="s">
        <v>1409</v>
      </c>
      <c r="B1228" t="s">
        <v>1249</v>
      </c>
      <c r="C1228" t="s">
        <v>1207</v>
      </c>
      <c r="D1228" t="s">
        <v>1195</v>
      </c>
      <c r="E1228">
        <v>8.4999999999999995E-4</v>
      </c>
      <c r="F1228" t="s">
        <v>1412</v>
      </c>
    </row>
    <row r="1229" spans="1:6" x14ac:dyDescent="0.25">
      <c r="A1229" t="s">
        <v>1409</v>
      </c>
      <c r="B1229" t="s">
        <v>1249</v>
      </c>
      <c r="C1229" t="s">
        <v>1208</v>
      </c>
      <c r="D1229" t="s">
        <v>1195</v>
      </c>
      <c r="E1229">
        <v>5.6999999999999998E-4</v>
      </c>
      <c r="F1229" t="s">
        <v>1412</v>
      </c>
    </row>
    <row r="1230" spans="1:6" x14ac:dyDescent="0.25">
      <c r="A1230" t="s">
        <v>1409</v>
      </c>
      <c r="B1230" t="s">
        <v>1249</v>
      </c>
      <c r="C1230" t="s">
        <v>1234</v>
      </c>
      <c r="D1230" t="s">
        <v>1195</v>
      </c>
      <c r="E1230">
        <v>0</v>
      </c>
      <c r="F1230" t="s">
        <v>1412</v>
      </c>
    </row>
    <row r="1231" spans="1:6" x14ac:dyDescent="0.25">
      <c r="A1231" t="s">
        <v>1409</v>
      </c>
      <c r="B1231" t="s">
        <v>1249</v>
      </c>
      <c r="C1231" t="s">
        <v>1196</v>
      </c>
      <c r="D1231" t="s">
        <v>1195</v>
      </c>
      <c r="E1231">
        <v>0</v>
      </c>
      <c r="F1231" t="s">
        <v>1412</v>
      </c>
    </row>
    <row r="1232" spans="1:6" x14ac:dyDescent="0.25">
      <c r="A1232" t="s">
        <v>1409</v>
      </c>
      <c r="B1232" t="s">
        <v>1249</v>
      </c>
      <c r="C1232" t="s">
        <v>1186</v>
      </c>
      <c r="D1232" t="s">
        <v>1195</v>
      </c>
      <c r="E1232">
        <v>9.5999999999999992E-3</v>
      </c>
      <c r="F1232" t="s">
        <v>1412</v>
      </c>
    </row>
    <row r="1233" spans="1:6" x14ac:dyDescent="0.25">
      <c r="A1233" t="s">
        <v>1409</v>
      </c>
      <c r="B1233" t="s">
        <v>1231</v>
      </c>
      <c r="C1233" t="s">
        <v>1186</v>
      </c>
      <c r="D1233" t="s">
        <v>1195</v>
      </c>
      <c r="E1233">
        <v>1.2E-4</v>
      </c>
      <c r="F1233" t="s">
        <v>1412</v>
      </c>
    </row>
    <row r="1234" spans="1:6" x14ac:dyDescent="0.25">
      <c r="A1234" t="s">
        <v>1409</v>
      </c>
      <c r="B1234" t="s">
        <v>1233</v>
      </c>
      <c r="C1234" t="s">
        <v>1131</v>
      </c>
      <c r="D1234" t="s">
        <v>1195</v>
      </c>
      <c r="E1234">
        <v>6.4099999999999999E-3</v>
      </c>
      <c r="F1234" t="s">
        <v>1412</v>
      </c>
    </row>
    <row r="1235" spans="1:6" x14ac:dyDescent="0.25">
      <c r="A1235" t="s">
        <v>1409</v>
      </c>
      <c r="B1235" t="s">
        <v>1233</v>
      </c>
      <c r="C1235" t="s">
        <v>1207</v>
      </c>
      <c r="D1235" t="s">
        <v>1195</v>
      </c>
      <c r="E1235">
        <v>6.4000000000000005E-4</v>
      </c>
      <c r="F1235" t="s">
        <v>1412</v>
      </c>
    </row>
    <row r="1236" spans="1:6" x14ac:dyDescent="0.25">
      <c r="A1236" t="s">
        <v>1409</v>
      </c>
      <c r="B1236" t="s">
        <v>1233</v>
      </c>
      <c r="C1236" t="s">
        <v>1208</v>
      </c>
      <c r="D1236" t="s">
        <v>1195</v>
      </c>
      <c r="E1236">
        <v>4.2999999999999999E-4</v>
      </c>
      <c r="F1236" t="s">
        <v>1412</v>
      </c>
    </row>
    <row r="1237" spans="1:6" x14ac:dyDescent="0.25">
      <c r="A1237" t="s">
        <v>1409</v>
      </c>
      <c r="B1237" t="s">
        <v>1233</v>
      </c>
      <c r="C1237" t="s">
        <v>1234</v>
      </c>
      <c r="D1237" t="s">
        <v>1195</v>
      </c>
      <c r="E1237">
        <v>0</v>
      </c>
      <c r="F1237" t="s">
        <v>1412</v>
      </c>
    </row>
    <row r="1238" spans="1:6" x14ac:dyDescent="0.25">
      <c r="A1238" t="s">
        <v>1409</v>
      </c>
      <c r="B1238" t="s">
        <v>1233</v>
      </c>
      <c r="C1238" t="s">
        <v>1196</v>
      </c>
      <c r="D1238" t="s">
        <v>1195</v>
      </c>
      <c r="E1238">
        <v>0</v>
      </c>
      <c r="F1238" t="s">
        <v>1412</v>
      </c>
    </row>
    <row r="1239" spans="1:6" x14ac:dyDescent="0.25">
      <c r="A1239" t="s">
        <v>1409</v>
      </c>
      <c r="B1239" t="s">
        <v>1233</v>
      </c>
      <c r="C1239" t="s">
        <v>1186</v>
      </c>
      <c r="D1239" t="s">
        <v>1195</v>
      </c>
      <c r="E1239">
        <v>7.1999999999999998E-3</v>
      </c>
      <c r="F1239" t="s">
        <v>1412</v>
      </c>
    </row>
    <row r="1240" spans="1:6" x14ac:dyDescent="0.25">
      <c r="A1240" t="s">
        <v>1409</v>
      </c>
      <c r="B1240" t="s">
        <v>1237</v>
      </c>
      <c r="C1240" t="s">
        <v>1186</v>
      </c>
      <c r="D1240" t="s">
        <v>1195</v>
      </c>
      <c r="E1240">
        <v>6.0000000000000002E-5</v>
      </c>
      <c r="F1240" t="s">
        <v>1412</v>
      </c>
    </row>
    <row r="1241" spans="1:6" x14ac:dyDescent="0.25">
      <c r="A1241" t="s">
        <v>1409</v>
      </c>
      <c r="B1241" t="s">
        <v>1250</v>
      </c>
      <c r="C1241" t="s">
        <v>1131</v>
      </c>
      <c r="D1241" t="s">
        <v>1195</v>
      </c>
      <c r="E1241">
        <v>6.4099999999999999E-3</v>
      </c>
      <c r="F1241" t="s">
        <v>1412</v>
      </c>
    </row>
    <row r="1242" spans="1:6" x14ac:dyDescent="0.25">
      <c r="A1242" t="s">
        <v>1409</v>
      </c>
      <c r="B1242" t="s">
        <v>1250</v>
      </c>
      <c r="C1242" t="s">
        <v>1207</v>
      </c>
      <c r="D1242" t="s">
        <v>1195</v>
      </c>
      <c r="E1242">
        <v>6.4000000000000005E-4</v>
      </c>
      <c r="F1242" t="s">
        <v>1412</v>
      </c>
    </row>
    <row r="1243" spans="1:6" x14ac:dyDescent="0.25">
      <c r="A1243" t="s">
        <v>1409</v>
      </c>
      <c r="B1243" t="s">
        <v>1250</v>
      </c>
      <c r="C1243" t="s">
        <v>1208</v>
      </c>
      <c r="D1243" t="s">
        <v>1195</v>
      </c>
      <c r="E1243">
        <v>4.2999999999999999E-4</v>
      </c>
      <c r="F1243" t="s">
        <v>1412</v>
      </c>
    </row>
    <row r="1244" spans="1:6" x14ac:dyDescent="0.25">
      <c r="A1244" t="s">
        <v>1409</v>
      </c>
      <c r="B1244" t="s">
        <v>1250</v>
      </c>
      <c r="C1244" t="s">
        <v>1234</v>
      </c>
      <c r="D1244" t="s">
        <v>1195</v>
      </c>
      <c r="E1244">
        <v>0</v>
      </c>
      <c r="F1244" t="s">
        <v>1412</v>
      </c>
    </row>
    <row r="1245" spans="1:6" x14ac:dyDescent="0.25">
      <c r="A1245" t="s">
        <v>1409</v>
      </c>
      <c r="B1245" t="s">
        <v>1250</v>
      </c>
      <c r="C1245" t="s">
        <v>1196</v>
      </c>
      <c r="D1245" t="s">
        <v>1195</v>
      </c>
      <c r="E1245">
        <v>0</v>
      </c>
      <c r="F1245" t="s">
        <v>1412</v>
      </c>
    </row>
    <row r="1246" spans="1:6" x14ac:dyDescent="0.25">
      <c r="A1246" t="s">
        <v>1409</v>
      </c>
      <c r="B1246" t="s">
        <v>1250</v>
      </c>
      <c r="C1246" t="s">
        <v>1186</v>
      </c>
      <c r="D1246" t="s">
        <v>1195</v>
      </c>
      <c r="E1246">
        <v>7.1999999999999998E-3</v>
      </c>
      <c r="F1246" t="s">
        <v>1412</v>
      </c>
    </row>
    <row r="1247" spans="1:6" x14ac:dyDescent="0.25">
      <c r="A1247" t="s">
        <v>1410</v>
      </c>
      <c r="B1247" t="s">
        <v>1246</v>
      </c>
      <c r="C1247" t="s">
        <v>1131</v>
      </c>
      <c r="D1247" t="s">
        <v>1195</v>
      </c>
      <c r="E1247">
        <v>1.14E-3</v>
      </c>
      <c r="F1247" t="s">
        <v>1412</v>
      </c>
    </row>
    <row r="1248" spans="1:6" x14ac:dyDescent="0.25">
      <c r="A1248" t="s">
        <v>1410</v>
      </c>
      <c r="B1248" t="s">
        <v>1246</v>
      </c>
      <c r="C1248" t="s">
        <v>1207</v>
      </c>
      <c r="D1248" t="s">
        <v>1195</v>
      </c>
      <c r="E1248">
        <v>1.1E-4</v>
      </c>
      <c r="F1248" t="s">
        <v>1412</v>
      </c>
    </row>
    <row r="1249" spans="1:6" x14ac:dyDescent="0.25">
      <c r="A1249" t="s">
        <v>1410</v>
      </c>
      <c r="B1249" t="s">
        <v>1246</v>
      </c>
      <c r="C1249" t="s">
        <v>1208</v>
      </c>
      <c r="D1249" t="s">
        <v>1195</v>
      </c>
      <c r="E1249">
        <v>8.0000000000000007E-5</v>
      </c>
      <c r="F1249" t="s">
        <v>1412</v>
      </c>
    </row>
    <row r="1250" spans="1:6" x14ac:dyDescent="0.25">
      <c r="A1250" t="s">
        <v>1410</v>
      </c>
      <c r="B1250" t="s">
        <v>1246</v>
      </c>
      <c r="C1250" t="s">
        <v>1196</v>
      </c>
      <c r="D1250" t="s">
        <v>1195</v>
      </c>
      <c r="E1250">
        <v>0</v>
      </c>
      <c r="F1250" t="s">
        <v>1412</v>
      </c>
    </row>
    <row r="1251" spans="1:6" x14ac:dyDescent="0.25">
      <c r="A1251" t="s">
        <v>1410</v>
      </c>
      <c r="B1251" t="s">
        <v>1246</v>
      </c>
      <c r="C1251" t="s">
        <v>1186</v>
      </c>
      <c r="D1251" t="s">
        <v>1195</v>
      </c>
      <c r="E1251">
        <v>1.2800000000000001E-3</v>
      </c>
      <c r="F1251" t="s">
        <v>1412</v>
      </c>
    </row>
    <row r="1252" spans="1:6" x14ac:dyDescent="0.25">
      <c r="A1252" t="s">
        <v>1410</v>
      </c>
      <c r="B1252" t="s">
        <v>1217</v>
      </c>
      <c r="C1252" t="s">
        <v>1131</v>
      </c>
      <c r="D1252" t="s">
        <v>1195</v>
      </c>
      <c r="E1252">
        <v>1.264E-2</v>
      </c>
      <c r="F1252" t="s">
        <v>1412</v>
      </c>
    </row>
    <row r="1253" spans="1:6" x14ac:dyDescent="0.25">
      <c r="A1253" t="s">
        <v>1410</v>
      </c>
      <c r="B1253" t="s">
        <v>1217</v>
      </c>
      <c r="C1253" t="s">
        <v>1207</v>
      </c>
      <c r="D1253" t="s">
        <v>1195</v>
      </c>
      <c r="E1253">
        <v>1.2600000000000001E-3</v>
      </c>
      <c r="F1253" t="s">
        <v>1412</v>
      </c>
    </row>
    <row r="1254" spans="1:6" x14ac:dyDescent="0.25">
      <c r="A1254" t="s">
        <v>1410</v>
      </c>
      <c r="B1254" t="s">
        <v>1217</v>
      </c>
      <c r="C1254" t="s">
        <v>1208</v>
      </c>
      <c r="D1254" t="s">
        <v>1195</v>
      </c>
      <c r="E1254">
        <v>8.4000000000000003E-4</v>
      </c>
      <c r="F1254" t="s">
        <v>1412</v>
      </c>
    </row>
    <row r="1255" spans="1:6" x14ac:dyDescent="0.25">
      <c r="A1255" t="s">
        <v>1410</v>
      </c>
      <c r="B1255" t="s">
        <v>1217</v>
      </c>
      <c r="C1255" t="s">
        <v>1196</v>
      </c>
      <c r="D1255" t="s">
        <v>1195</v>
      </c>
      <c r="E1255">
        <v>0</v>
      </c>
      <c r="F1255" t="s">
        <v>1412</v>
      </c>
    </row>
    <row r="1256" spans="1:6" x14ac:dyDescent="0.25">
      <c r="A1256" t="s">
        <v>1410</v>
      </c>
      <c r="B1256" t="s">
        <v>1217</v>
      </c>
      <c r="C1256" t="s">
        <v>1186</v>
      </c>
      <c r="D1256" t="s">
        <v>1195</v>
      </c>
      <c r="E1256">
        <v>1.4200000000000001E-2</v>
      </c>
      <c r="F1256" t="s">
        <v>1412</v>
      </c>
    </row>
    <row r="1257" spans="1:6" x14ac:dyDescent="0.25">
      <c r="A1257" t="s">
        <v>1410</v>
      </c>
      <c r="B1257" t="s">
        <v>1220</v>
      </c>
      <c r="C1257" t="s">
        <v>1131</v>
      </c>
      <c r="D1257" t="s">
        <v>1195</v>
      </c>
      <c r="E1257">
        <v>1.264E-2</v>
      </c>
      <c r="F1257" t="s">
        <v>1412</v>
      </c>
    </row>
    <row r="1258" spans="1:6" x14ac:dyDescent="0.25">
      <c r="A1258" t="s">
        <v>1410</v>
      </c>
      <c r="B1258" t="s">
        <v>1220</v>
      </c>
      <c r="C1258" t="s">
        <v>1207</v>
      </c>
      <c r="D1258" t="s">
        <v>1195</v>
      </c>
      <c r="E1258">
        <v>1.2600000000000001E-3</v>
      </c>
      <c r="F1258" t="s">
        <v>1412</v>
      </c>
    </row>
    <row r="1259" spans="1:6" x14ac:dyDescent="0.25">
      <c r="A1259" t="s">
        <v>1410</v>
      </c>
      <c r="B1259" t="s">
        <v>1220</v>
      </c>
      <c r="C1259" t="s">
        <v>1208</v>
      </c>
      <c r="D1259" t="s">
        <v>1195</v>
      </c>
      <c r="E1259">
        <v>8.4000000000000003E-4</v>
      </c>
      <c r="F1259" t="s">
        <v>1412</v>
      </c>
    </row>
    <row r="1260" spans="1:6" x14ac:dyDescent="0.25">
      <c r="A1260" t="s">
        <v>1410</v>
      </c>
      <c r="B1260" t="s">
        <v>1220</v>
      </c>
      <c r="C1260" t="s">
        <v>1196</v>
      </c>
      <c r="D1260" t="s">
        <v>1195</v>
      </c>
      <c r="E1260">
        <v>0</v>
      </c>
      <c r="F1260" t="s">
        <v>1412</v>
      </c>
    </row>
    <row r="1261" spans="1:6" x14ac:dyDescent="0.25">
      <c r="A1261" t="s">
        <v>1410</v>
      </c>
      <c r="B1261" t="s">
        <v>1220</v>
      </c>
      <c r="C1261" t="s">
        <v>1186</v>
      </c>
      <c r="D1261" t="s">
        <v>1195</v>
      </c>
      <c r="E1261">
        <v>1.4200000000000001E-2</v>
      </c>
      <c r="F1261" t="s">
        <v>1412</v>
      </c>
    </row>
    <row r="1262" spans="1:6" x14ac:dyDescent="0.25">
      <c r="A1262" t="s">
        <v>1410</v>
      </c>
      <c r="B1262" t="s">
        <v>1247</v>
      </c>
      <c r="C1262" t="s">
        <v>1131</v>
      </c>
      <c r="D1262" t="s">
        <v>1195</v>
      </c>
      <c r="E1262">
        <v>1.264E-2</v>
      </c>
      <c r="F1262" t="s">
        <v>1412</v>
      </c>
    </row>
    <row r="1263" spans="1:6" x14ac:dyDescent="0.25">
      <c r="A1263" t="s">
        <v>1410</v>
      </c>
      <c r="B1263" t="s">
        <v>1247</v>
      </c>
      <c r="C1263" t="s">
        <v>1207</v>
      </c>
      <c r="D1263" t="s">
        <v>1195</v>
      </c>
      <c r="E1263">
        <v>1.2600000000000001E-3</v>
      </c>
      <c r="F1263" t="s">
        <v>1412</v>
      </c>
    </row>
    <row r="1264" spans="1:6" x14ac:dyDescent="0.25">
      <c r="A1264" t="s">
        <v>1410</v>
      </c>
      <c r="B1264" t="s">
        <v>1247</v>
      </c>
      <c r="C1264" t="s">
        <v>1208</v>
      </c>
      <c r="D1264" t="s">
        <v>1195</v>
      </c>
      <c r="E1264">
        <v>8.4000000000000003E-4</v>
      </c>
      <c r="F1264" t="s">
        <v>1412</v>
      </c>
    </row>
    <row r="1265" spans="1:6" x14ac:dyDescent="0.25">
      <c r="A1265" t="s">
        <v>1410</v>
      </c>
      <c r="B1265" t="s">
        <v>1247</v>
      </c>
      <c r="C1265" t="s">
        <v>1196</v>
      </c>
      <c r="D1265" t="s">
        <v>1195</v>
      </c>
      <c r="E1265">
        <v>0</v>
      </c>
      <c r="F1265" t="s">
        <v>1412</v>
      </c>
    </row>
    <row r="1266" spans="1:6" x14ac:dyDescent="0.25">
      <c r="A1266" t="s">
        <v>1410</v>
      </c>
      <c r="B1266" t="s">
        <v>1247</v>
      </c>
      <c r="C1266" t="s">
        <v>1186</v>
      </c>
      <c r="D1266" t="s">
        <v>1195</v>
      </c>
      <c r="E1266">
        <v>1.4200000000000001E-2</v>
      </c>
      <c r="F1266" t="s">
        <v>1412</v>
      </c>
    </row>
    <row r="1267" spans="1:6" x14ac:dyDescent="0.25">
      <c r="A1267" t="s">
        <v>1410</v>
      </c>
      <c r="B1267" t="s">
        <v>1223</v>
      </c>
      <c r="C1267" t="s">
        <v>1131</v>
      </c>
      <c r="D1267" t="s">
        <v>1195</v>
      </c>
      <c r="E1267">
        <v>1.264E-2</v>
      </c>
      <c r="F1267" t="s">
        <v>1412</v>
      </c>
    </row>
    <row r="1268" spans="1:6" x14ac:dyDescent="0.25">
      <c r="A1268" t="s">
        <v>1410</v>
      </c>
      <c r="B1268" t="s">
        <v>1223</v>
      </c>
      <c r="C1268" t="s">
        <v>1207</v>
      </c>
      <c r="D1268" t="s">
        <v>1195</v>
      </c>
      <c r="E1268">
        <v>1.2600000000000001E-3</v>
      </c>
      <c r="F1268" t="s">
        <v>1412</v>
      </c>
    </row>
    <row r="1269" spans="1:6" x14ac:dyDescent="0.25">
      <c r="A1269" t="s">
        <v>1410</v>
      </c>
      <c r="B1269" t="s">
        <v>1223</v>
      </c>
      <c r="C1269" t="s">
        <v>1208</v>
      </c>
      <c r="D1269" t="s">
        <v>1195</v>
      </c>
      <c r="E1269">
        <v>8.4000000000000003E-4</v>
      </c>
      <c r="F1269" t="s">
        <v>1412</v>
      </c>
    </row>
    <row r="1270" spans="1:6" x14ac:dyDescent="0.25">
      <c r="A1270" t="s">
        <v>1410</v>
      </c>
      <c r="B1270" t="s">
        <v>1223</v>
      </c>
      <c r="C1270" t="s">
        <v>1196</v>
      </c>
      <c r="D1270" t="s">
        <v>1195</v>
      </c>
      <c r="E1270">
        <v>0</v>
      </c>
      <c r="F1270" t="s">
        <v>1412</v>
      </c>
    </row>
    <row r="1271" spans="1:6" x14ac:dyDescent="0.25">
      <c r="A1271" t="s">
        <v>1410</v>
      </c>
      <c r="B1271" t="s">
        <v>1223</v>
      </c>
      <c r="C1271" t="s">
        <v>1186</v>
      </c>
      <c r="D1271" t="s">
        <v>1195</v>
      </c>
      <c r="E1271">
        <v>1.4200000000000001E-2</v>
      </c>
      <c r="F1271" t="s">
        <v>1412</v>
      </c>
    </row>
    <row r="1272" spans="1:6" x14ac:dyDescent="0.25">
      <c r="A1272" t="s">
        <v>1410</v>
      </c>
      <c r="B1272" t="s">
        <v>1248</v>
      </c>
      <c r="C1272" t="s">
        <v>1131</v>
      </c>
      <c r="D1272" t="s">
        <v>1195</v>
      </c>
      <c r="E1272">
        <v>1.14E-3</v>
      </c>
      <c r="F1272" t="s">
        <v>1412</v>
      </c>
    </row>
    <row r="1273" spans="1:6" x14ac:dyDescent="0.25">
      <c r="A1273" t="s">
        <v>1410</v>
      </c>
      <c r="B1273" t="s">
        <v>1248</v>
      </c>
      <c r="C1273" t="s">
        <v>1207</v>
      </c>
      <c r="D1273" t="s">
        <v>1195</v>
      </c>
      <c r="E1273">
        <v>1.1E-4</v>
      </c>
      <c r="F1273" t="s">
        <v>1412</v>
      </c>
    </row>
    <row r="1274" spans="1:6" x14ac:dyDescent="0.25">
      <c r="A1274" t="s">
        <v>1410</v>
      </c>
      <c r="B1274" t="s">
        <v>1248</v>
      </c>
      <c r="C1274" t="s">
        <v>1208</v>
      </c>
      <c r="D1274" t="s">
        <v>1195</v>
      </c>
      <c r="E1274">
        <v>8.0000000000000007E-5</v>
      </c>
      <c r="F1274" t="s">
        <v>1412</v>
      </c>
    </row>
    <row r="1275" spans="1:6" x14ac:dyDescent="0.25">
      <c r="A1275" t="s">
        <v>1410</v>
      </c>
      <c r="B1275" t="s">
        <v>1248</v>
      </c>
      <c r="C1275" t="s">
        <v>1196</v>
      </c>
      <c r="D1275" t="s">
        <v>1195</v>
      </c>
      <c r="E1275">
        <v>0</v>
      </c>
      <c r="F1275" t="s">
        <v>1412</v>
      </c>
    </row>
    <row r="1276" spans="1:6" x14ac:dyDescent="0.25">
      <c r="A1276" t="s">
        <v>1410</v>
      </c>
      <c r="B1276" t="s">
        <v>1248</v>
      </c>
      <c r="C1276" t="s">
        <v>1186</v>
      </c>
      <c r="D1276" t="s">
        <v>1195</v>
      </c>
      <c r="E1276">
        <v>1.2800000000000001E-3</v>
      </c>
      <c r="F1276" t="s">
        <v>1412</v>
      </c>
    </row>
    <row r="1277" spans="1:6" x14ac:dyDescent="0.25">
      <c r="A1277" t="s">
        <v>1410</v>
      </c>
      <c r="B1277" t="s">
        <v>1227</v>
      </c>
      <c r="C1277" t="s">
        <v>1186</v>
      </c>
      <c r="D1277" t="s">
        <v>1195</v>
      </c>
      <c r="E1277">
        <v>0</v>
      </c>
      <c r="F1277" t="s">
        <v>1412</v>
      </c>
    </row>
    <row r="1278" spans="1:6" x14ac:dyDescent="0.25">
      <c r="A1278" t="s">
        <v>1410</v>
      </c>
      <c r="B1278" t="s">
        <v>1249</v>
      </c>
      <c r="C1278" t="s">
        <v>1131</v>
      </c>
      <c r="D1278" t="s">
        <v>1195</v>
      </c>
      <c r="E1278">
        <v>1.14E-3</v>
      </c>
      <c r="F1278" t="s">
        <v>1412</v>
      </c>
    </row>
    <row r="1279" spans="1:6" x14ac:dyDescent="0.25">
      <c r="A1279" t="s">
        <v>1410</v>
      </c>
      <c r="B1279" t="s">
        <v>1249</v>
      </c>
      <c r="C1279" t="s">
        <v>1207</v>
      </c>
      <c r="D1279" t="s">
        <v>1195</v>
      </c>
      <c r="E1279">
        <v>1.1E-4</v>
      </c>
      <c r="F1279" t="s">
        <v>1412</v>
      </c>
    </row>
    <row r="1280" spans="1:6" x14ac:dyDescent="0.25">
      <c r="A1280" t="s">
        <v>1410</v>
      </c>
      <c r="B1280" t="s">
        <v>1249</v>
      </c>
      <c r="C1280" t="s">
        <v>1208</v>
      </c>
      <c r="D1280" t="s">
        <v>1195</v>
      </c>
      <c r="E1280">
        <v>8.0000000000000007E-5</v>
      </c>
      <c r="F1280" t="s">
        <v>1412</v>
      </c>
    </row>
    <row r="1281" spans="1:6" x14ac:dyDescent="0.25">
      <c r="A1281" t="s">
        <v>1410</v>
      </c>
      <c r="B1281" t="s">
        <v>1249</v>
      </c>
      <c r="C1281" t="s">
        <v>1234</v>
      </c>
      <c r="D1281" t="s">
        <v>1195</v>
      </c>
      <c r="E1281">
        <v>0</v>
      </c>
      <c r="F1281" t="s">
        <v>1412</v>
      </c>
    </row>
    <row r="1282" spans="1:6" x14ac:dyDescent="0.25">
      <c r="A1282" t="s">
        <v>1410</v>
      </c>
      <c r="B1282" t="s">
        <v>1249</v>
      </c>
      <c r="C1282" t="s">
        <v>1235</v>
      </c>
      <c r="D1282" t="s">
        <v>1195</v>
      </c>
      <c r="E1282">
        <v>0</v>
      </c>
      <c r="F1282" t="s">
        <v>1412</v>
      </c>
    </row>
    <row r="1283" spans="1:6" x14ac:dyDescent="0.25">
      <c r="A1283" t="s">
        <v>1410</v>
      </c>
      <c r="B1283" t="s">
        <v>1249</v>
      </c>
      <c r="C1283" t="s">
        <v>1196</v>
      </c>
      <c r="D1283" t="s">
        <v>1195</v>
      </c>
      <c r="E1283">
        <v>0</v>
      </c>
      <c r="F1283" t="s">
        <v>1412</v>
      </c>
    </row>
    <row r="1284" spans="1:6" x14ac:dyDescent="0.25">
      <c r="A1284" t="s">
        <v>1410</v>
      </c>
      <c r="B1284" t="s">
        <v>1249</v>
      </c>
      <c r="C1284" t="s">
        <v>1186</v>
      </c>
      <c r="D1284" t="s">
        <v>1195</v>
      </c>
      <c r="E1284">
        <v>1.2800000000000001E-3</v>
      </c>
      <c r="F1284" t="s">
        <v>1412</v>
      </c>
    </row>
    <row r="1285" spans="1:6" x14ac:dyDescent="0.25">
      <c r="A1285" t="s">
        <v>1410</v>
      </c>
      <c r="B1285" t="s">
        <v>1231</v>
      </c>
      <c r="C1285" t="s">
        <v>1186</v>
      </c>
      <c r="D1285" t="s">
        <v>1195</v>
      </c>
      <c r="E1285">
        <v>4.0000000000000003E-5</v>
      </c>
      <c r="F1285" t="s">
        <v>1412</v>
      </c>
    </row>
    <row r="1286" spans="1:6" x14ac:dyDescent="0.25">
      <c r="A1286" t="s">
        <v>1410</v>
      </c>
      <c r="B1286" t="s">
        <v>1250</v>
      </c>
      <c r="C1286" t="s">
        <v>1131</v>
      </c>
      <c r="D1286" t="s">
        <v>1195</v>
      </c>
      <c r="E1286">
        <v>1.14E-3</v>
      </c>
      <c r="F1286" t="s">
        <v>1412</v>
      </c>
    </row>
    <row r="1287" spans="1:6" x14ac:dyDescent="0.25">
      <c r="A1287" t="s">
        <v>1410</v>
      </c>
      <c r="B1287" t="s">
        <v>1250</v>
      </c>
      <c r="C1287" t="s">
        <v>1207</v>
      </c>
      <c r="D1287" t="s">
        <v>1195</v>
      </c>
      <c r="E1287">
        <v>1.1E-4</v>
      </c>
      <c r="F1287" t="s">
        <v>1412</v>
      </c>
    </row>
    <row r="1288" spans="1:6" x14ac:dyDescent="0.25">
      <c r="A1288" t="s">
        <v>1410</v>
      </c>
      <c r="B1288" t="s">
        <v>1250</v>
      </c>
      <c r="C1288" t="s">
        <v>1208</v>
      </c>
      <c r="D1288" t="s">
        <v>1195</v>
      </c>
      <c r="E1288">
        <v>8.0000000000000007E-5</v>
      </c>
      <c r="F1288" t="s">
        <v>1412</v>
      </c>
    </row>
    <row r="1289" spans="1:6" x14ac:dyDescent="0.25">
      <c r="A1289" t="s">
        <v>1410</v>
      </c>
      <c r="B1289" t="s">
        <v>1250</v>
      </c>
      <c r="C1289" t="s">
        <v>1234</v>
      </c>
      <c r="D1289" t="s">
        <v>1195</v>
      </c>
      <c r="E1289">
        <v>0</v>
      </c>
      <c r="F1289" t="s">
        <v>1412</v>
      </c>
    </row>
    <row r="1290" spans="1:6" x14ac:dyDescent="0.25">
      <c r="A1290" t="s">
        <v>1410</v>
      </c>
      <c r="B1290" t="s">
        <v>1250</v>
      </c>
      <c r="C1290" t="s">
        <v>1235</v>
      </c>
      <c r="D1290" t="s">
        <v>1195</v>
      </c>
      <c r="E1290">
        <v>0</v>
      </c>
      <c r="F1290" t="s">
        <v>1412</v>
      </c>
    </row>
    <row r="1291" spans="1:6" x14ac:dyDescent="0.25">
      <c r="A1291" t="s">
        <v>1410</v>
      </c>
      <c r="B1291" t="s">
        <v>1250</v>
      </c>
      <c r="C1291" t="s">
        <v>1196</v>
      </c>
      <c r="D1291" t="s">
        <v>1195</v>
      </c>
      <c r="E1291">
        <v>0</v>
      </c>
      <c r="F1291" t="s">
        <v>1412</v>
      </c>
    </row>
    <row r="1292" spans="1:6" x14ac:dyDescent="0.25">
      <c r="A1292" t="s">
        <v>1410</v>
      </c>
      <c r="B1292" t="s">
        <v>1250</v>
      </c>
      <c r="C1292" t="s">
        <v>1186</v>
      </c>
      <c r="D1292" t="s">
        <v>1195</v>
      </c>
      <c r="E1292">
        <v>1.2800000000000001E-3</v>
      </c>
      <c r="F1292" t="s">
        <v>1412</v>
      </c>
    </row>
    <row r="1293" spans="1:6" x14ac:dyDescent="0.25">
      <c r="A1293" t="s">
        <v>1411</v>
      </c>
      <c r="B1293" t="s">
        <v>1185</v>
      </c>
      <c r="C1293" t="s">
        <v>1186</v>
      </c>
      <c r="D1293" t="s">
        <v>1187</v>
      </c>
      <c r="E1293">
        <v>7.0699999999999999E-3</v>
      </c>
      <c r="F1293" t="s">
        <v>1412</v>
      </c>
    </row>
    <row r="1294" spans="1:6" x14ac:dyDescent="0.25">
      <c r="A1294" t="s">
        <v>1411</v>
      </c>
      <c r="B1294" t="s">
        <v>1188</v>
      </c>
      <c r="C1294" t="s">
        <v>1186</v>
      </c>
      <c r="D1294" t="s">
        <v>1187</v>
      </c>
      <c r="E1294">
        <v>7.0699999999999999E-3</v>
      </c>
      <c r="F1294" t="s">
        <v>1412</v>
      </c>
    </row>
    <row r="1295" spans="1:6" x14ac:dyDescent="0.25">
      <c r="A1295" t="s">
        <v>1411</v>
      </c>
      <c r="B1295" t="s">
        <v>1189</v>
      </c>
      <c r="C1295" t="s">
        <v>1186</v>
      </c>
      <c r="D1295" t="s">
        <v>1187</v>
      </c>
      <c r="E1295">
        <v>4.4000000000000002E-4</v>
      </c>
      <c r="F1295" t="s">
        <v>1412</v>
      </c>
    </row>
    <row r="1296" spans="1:6" x14ac:dyDescent="0.25">
      <c r="A1296" t="s">
        <v>1411</v>
      </c>
      <c r="B1296" t="s">
        <v>1190</v>
      </c>
      <c r="C1296" t="s">
        <v>1186</v>
      </c>
      <c r="D1296" t="s">
        <v>1187</v>
      </c>
      <c r="E1296">
        <v>1.0200000000000001E-3</v>
      </c>
      <c r="F1296" t="s">
        <v>1412</v>
      </c>
    </row>
    <row r="1297" spans="1:6" x14ac:dyDescent="0.25">
      <c r="A1297" t="s">
        <v>1411</v>
      </c>
      <c r="B1297" t="s">
        <v>1191</v>
      </c>
      <c r="C1297" t="s">
        <v>1186</v>
      </c>
      <c r="D1297" t="s">
        <v>1187</v>
      </c>
      <c r="E1297">
        <v>1.0200000000000001E-3</v>
      </c>
      <c r="F1297" t="s">
        <v>1412</v>
      </c>
    </row>
    <row r="1298" spans="1:6" x14ac:dyDescent="0.25">
      <c r="A1298" t="s">
        <v>1411</v>
      </c>
      <c r="B1298" t="s">
        <v>1192</v>
      </c>
      <c r="C1298" t="s">
        <v>1186</v>
      </c>
      <c r="D1298" t="s">
        <v>1187</v>
      </c>
      <c r="E1298">
        <v>4.4000000000000002E-4</v>
      </c>
      <c r="F1298" t="s">
        <v>1412</v>
      </c>
    </row>
    <row r="1299" spans="1:6" x14ac:dyDescent="0.25">
      <c r="A1299" t="s">
        <v>1413</v>
      </c>
      <c r="B1299" t="s">
        <v>1414</v>
      </c>
      <c r="C1299" t="s">
        <v>1415</v>
      </c>
      <c r="D1299" t="s">
        <v>1416</v>
      </c>
      <c r="E1299">
        <v>3.0857100000000002</v>
      </c>
      <c r="F1299" t="s">
        <v>1546</v>
      </c>
    </row>
    <row r="1300" spans="1:6" x14ac:dyDescent="0.25">
      <c r="A1300" t="s">
        <v>1413</v>
      </c>
      <c r="B1300" t="s">
        <v>1414</v>
      </c>
      <c r="C1300" t="s">
        <v>1417</v>
      </c>
      <c r="D1300" t="s">
        <v>1416</v>
      </c>
      <c r="E1300">
        <v>3.15</v>
      </c>
      <c r="F1300" t="s">
        <v>1546</v>
      </c>
    </row>
    <row r="1301" spans="1:6" x14ac:dyDescent="0.25">
      <c r="A1301" t="s">
        <v>1413</v>
      </c>
      <c r="B1301" t="s">
        <v>1414</v>
      </c>
      <c r="C1301" t="s">
        <v>1418</v>
      </c>
      <c r="D1301" t="s">
        <v>1416</v>
      </c>
      <c r="E1301">
        <v>2.7E-2</v>
      </c>
      <c r="F1301" t="s">
        <v>1546</v>
      </c>
    </row>
    <row r="1302" spans="1:6" x14ac:dyDescent="0.25">
      <c r="A1302" t="s">
        <v>1413</v>
      </c>
      <c r="B1302" t="s">
        <v>1414</v>
      </c>
      <c r="C1302" t="s">
        <v>1419</v>
      </c>
      <c r="D1302" t="s">
        <v>1416</v>
      </c>
      <c r="E1302">
        <v>9.7200000000000006</v>
      </c>
      <c r="F1302" t="s">
        <v>1546</v>
      </c>
    </row>
    <row r="1303" spans="1:6" x14ac:dyDescent="0.25">
      <c r="A1303" t="s">
        <v>1413</v>
      </c>
      <c r="B1303" t="s">
        <v>1414</v>
      </c>
      <c r="C1303" t="s">
        <v>1420</v>
      </c>
      <c r="D1303" t="s">
        <v>1416</v>
      </c>
      <c r="E1303">
        <v>9.9183699999999995</v>
      </c>
      <c r="F1303" t="s">
        <v>1546</v>
      </c>
    </row>
    <row r="1304" spans="1:6" x14ac:dyDescent="0.25">
      <c r="A1304" t="s">
        <v>1413</v>
      </c>
      <c r="B1304" t="s">
        <v>1414</v>
      </c>
      <c r="C1304" t="s">
        <v>1186</v>
      </c>
      <c r="D1304" t="s">
        <v>1416</v>
      </c>
      <c r="E1304">
        <v>27</v>
      </c>
      <c r="F1304" t="s">
        <v>1546</v>
      </c>
    </row>
    <row r="1305" spans="1:6" x14ac:dyDescent="0.25">
      <c r="A1305" t="s">
        <v>1413</v>
      </c>
      <c r="B1305" t="s">
        <v>1421</v>
      </c>
      <c r="C1305" t="s">
        <v>1422</v>
      </c>
      <c r="D1305" t="s">
        <v>1416</v>
      </c>
      <c r="E1305">
        <v>3.0857100000000002</v>
      </c>
      <c r="F1305" t="s">
        <v>1546</v>
      </c>
    </row>
    <row r="1306" spans="1:6" x14ac:dyDescent="0.25">
      <c r="A1306" t="s">
        <v>1413</v>
      </c>
      <c r="B1306" t="s">
        <v>1421</v>
      </c>
      <c r="C1306" t="s">
        <v>1423</v>
      </c>
      <c r="D1306" t="s">
        <v>1416</v>
      </c>
      <c r="E1306">
        <v>3.24</v>
      </c>
      <c r="F1306" t="s">
        <v>1546</v>
      </c>
    </row>
    <row r="1307" spans="1:6" x14ac:dyDescent="0.25">
      <c r="A1307" t="s">
        <v>1413</v>
      </c>
      <c r="B1307" t="s">
        <v>1421</v>
      </c>
      <c r="C1307" t="s">
        <v>1424</v>
      </c>
      <c r="D1307" t="s">
        <v>1416</v>
      </c>
      <c r="E1307">
        <v>2.7E-2</v>
      </c>
      <c r="F1307" t="s">
        <v>1546</v>
      </c>
    </row>
    <row r="1308" spans="1:6" x14ac:dyDescent="0.25">
      <c r="A1308" t="s">
        <v>1413</v>
      </c>
      <c r="B1308" t="s">
        <v>1421</v>
      </c>
      <c r="C1308" t="s">
        <v>1425</v>
      </c>
      <c r="D1308" t="s">
        <v>1416</v>
      </c>
      <c r="E1308">
        <v>3.15</v>
      </c>
      <c r="F1308" t="s">
        <v>1546</v>
      </c>
    </row>
    <row r="1309" spans="1:6" x14ac:dyDescent="0.25">
      <c r="A1309" t="s">
        <v>1413</v>
      </c>
      <c r="B1309" t="s">
        <v>1421</v>
      </c>
      <c r="C1309" t="s">
        <v>1426</v>
      </c>
      <c r="D1309" t="s">
        <v>1416</v>
      </c>
      <c r="E1309">
        <v>9.7200000000000006</v>
      </c>
      <c r="F1309" t="s">
        <v>1546</v>
      </c>
    </row>
    <row r="1310" spans="1:6" x14ac:dyDescent="0.25">
      <c r="A1310" t="s">
        <v>1413</v>
      </c>
      <c r="B1310" t="s">
        <v>1421</v>
      </c>
      <c r="C1310" t="s">
        <v>1427</v>
      </c>
      <c r="D1310" t="s">
        <v>1416</v>
      </c>
      <c r="E1310">
        <v>9.9183699999999995</v>
      </c>
      <c r="F1310" t="s">
        <v>1546</v>
      </c>
    </row>
    <row r="1311" spans="1:6" x14ac:dyDescent="0.25">
      <c r="A1311" t="s">
        <v>1413</v>
      </c>
      <c r="B1311" t="s">
        <v>1421</v>
      </c>
      <c r="C1311" t="s">
        <v>1186</v>
      </c>
      <c r="D1311" t="s">
        <v>1416</v>
      </c>
      <c r="E1311">
        <v>27</v>
      </c>
      <c r="F1311" t="s">
        <v>1546</v>
      </c>
    </row>
    <row r="1312" spans="1:6" x14ac:dyDescent="0.25">
      <c r="A1312" t="s">
        <v>1428</v>
      </c>
      <c r="B1312" t="s">
        <v>1429</v>
      </c>
      <c r="C1312" t="s">
        <v>1430</v>
      </c>
      <c r="D1312" t="s">
        <v>1416</v>
      </c>
      <c r="E1312">
        <v>0</v>
      </c>
      <c r="F1312" t="s">
        <v>1546</v>
      </c>
    </row>
    <row r="1313" spans="1:6" x14ac:dyDescent="0.25">
      <c r="A1313" t="s">
        <v>1428</v>
      </c>
      <c r="B1313" t="s">
        <v>1429</v>
      </c>
      <c r="C1313" t="s">
        <v>1431</v>
      </c>
      <c r="D1313" t="s">
        <v>1416</v>
      </c>
      <c r="E1313">
        <v>0</v>
      </c>
      <c r="F1313" t="s">
        <v>1546</v>
      </c>
    </row>
    <row r="1314" spans="1:6" x14ac:dyDescent="0.25">
      <c r="A1314" t="s">
        <v>1428</v>
      </c>
      <c r="B1314" t="s">
        <v>1429</v>
      </c>
      <c r="C1314" t="s">
        <v>1432</v>
      </c>
      <c r="D1314" t="s">
        <v>1416</v>
      </c>
      <c r="E1314">
        <v>0</v>
      </c>
      <c r="F1314" t="s">
        <v>1546</v>
      </c>
    </row>
    <row r="1315" spans="1:6" x14ac:dyDescent="0.25">
      <c r="A1315" t="s">
        <v>1428</v>
      </c>
      <c r="B1315" t="s">
        <v>1429</v>
      </c>
      <c r="C1315" t="s">
        <v>1186</v>
      </c>
      <c r="D1315" t="s">
        <v>1416</v>
      </c>
      <c r="E1315">
        <v>0</v>
      </c>
      <c r="F1315" t="s">
        <v>1546</v>
      </c>
    </row>
    <row r="1316" spans="1:6" x14ac:dyDescent="0.25">
      <c r="A1316" t="s">
        <v>1428</v>
      </c>
      <c r="B1316" t="s">
        <v>1433</v>
      </c>
      <c r="C1316" t="s">
        <v>1434</v>
      </c>
      <c r="D1316" t="s">
        <v>1416</v>
      </c>
      <c r="E1316">
        <v>3.0000000000000001E-3</v>
      </c>
      <c r="F1316" t="s">
        <v>1546</v>
      </c>
    </row>
    <row r="1317" spans="1:6" x14ac:dyDescent="0.25">
      <c r="A1317" t="s">
        <v>1428</v>
      </c>
      <c r="B1317" t="s">
        <v>1433</v>
      </c>
      <c r="C1317" t="s">
        <v>1435</v>
      </c>
      <c r="D1317" t="s">
        <v>1416</v>
      </c>
      <c r="E1317">
        <v>0.36</v>
      </c>
      <c r="F1317" t="s">
        <v>1546</v>
      </c>
    </row>
    <row r="1318" spans="1:6" x14ac:dyDescent="0.25">
      <c r="A1318" t="s">
        <v>1428</v>
      </c>
      <c r="B1318" t="s">
        <v>1433</v>
      </c>
      <c r="C1318" t="s">
        <v>1436</v>
      </c>
      <c r="D1318" t="s">
        <v>1416</v>
      </c>
      <c r="E1318">
        <v>2.88</v>
      </c>
      <c r="F1318" t="s">
        <v>1546</v>
      </c>
    </row>
    <row r="1319" spans="1:6" x14ac:dyDescent="0.25">
      <c r="A1319" t="s">
        <v>1428</v>
      </c>
      <c r="B1319" t="s">
        <v>1433</v>
      </c>
      <c r="C1319" t="s">
        <v>1437</v>
      </c>
      <c r="D1319" t="s">
        <v>1416</v>
      </c>
      <c r="E1319">
        <v>2.9387799999999999</v>
      </c>
      <c r="F1319" t="s">
        <v>1546</v>
      </c>
    </row>
    <row r="1320" spans="1:6" x14ac:dyDescent="0.25">
      <c r="A1320" t="s">
        <v>1428</v>
      </c>
      <c r="B1320" t="s">
        <v>1433</v>
      </c>
      <c r="C1320" t="s">
        <v>1186</v>
      </c>
      <c r="D1320" t="s">
        <v>1416</v>
      </c>
      <c r="E1320">
        <v>7.2</v>
      </c>
      <c r="F1320" t="s">
        <v>1546</v>
      </c>
    </row>
    <row r="1321" spans="1:6" x14ac:dyDescent="0.25">
      <c r="A1321" t="s">
        <v>1428</v>
      </c>
      <c r="B1321" t="s">
        <v>1438</v>
      </c>
      <c r="C1321" t="s">
        <v>1439</v>
      </c>
      <c r="D1321" t="s">
        <v>1416</v>
      </c>
      <c r="E1321">
        <v>0</v>
      </c>
      <c r="F1321" t="s">
        <v>1546</v>
      </c>
    </row>
    <row r="1322" spans="1:6" x14ac:dyDescent="0.25">
      <c r="A1322" t="s">
        <v>1428</v>
      </c>
      <c r="B1322" t="s">
        <v>1438</v>
      </c>
      <c r="C1322" t="s">
        <v>1440</v>
      </c>
      <c r="D1322" t="s">
        <v>1416</v>
      </c>
      <c r="E1322">
        <v>0</v>
      </c>
      <c r="F1322" t="s">
        <v>1546</v>
      </c>
    </row>
    <row r="1323" spans="1:6" x14ac:dyDescent="0.25">
      <c r="A1323" t="s">
        <v>1428</v>
      </c>
      <c r="B1323" t="s">
        <v>1438</v>
      </c>
      <c r="C1323" t="s">
        <v>1441</v>
      </c>
      <c r="D1323" t="s">
        <v>1416</v>
      </c>
      <c r="E1323">
        <v>0</v>
      </c>
      <c r="F1323" t="s">
        <v>1546</v>
      </c>
    </row>
    <row r="1324" spans="1:6" x14ac:dyDescent="0.25">
      <c r="A1324" t="s">
        <v>1428</v>
      </c>
      <c r="B1324" t="s">
        <v>1438</v>
      </c>
      <c r="C1324" t="s">
        <v>1186</v>
      </c>
      <c r="D1324" t="s">
        <v>1416</v>
      </c>
      <c r="E1324">
        <v>0</v>
      </c>
      <c r="F1324" t="s">
        <v>1546</v>
      </c>
    </row>
    <row r="1325" spans="1:6" x14ac:dyDescent="0.25">
      <c r="A1325" t="s">
        <v>1428</v>
      </c>
      <c r="B1325" t="s">
        <v>1442</v>
      </c>
      <c r="C1325" t="s">
        <v>1443</v>
      </c>
      <c r="D1325" t="s">
        <v>1416</v>
      </c>
      <c r="E1325">
        <v>0.03</v>
      </c>
      <c r="F1325" t="s">
        <v>1546</v>
      </c>
    </row>
    <row r="1326" spans="1:6" x14ac:dyDescent="0.25">
      <c r="A1326" t="s">
        <v>1428</v>
      </c>
      <c r="B1326" t="s">
        <v>1442</v>
      </c>
      <c r="C1326" t="s">
        <v>1444</v>
      </c>
      <c r="D1326" t="s">
        <v>1416</v>
      </c>
      <c r="E1326">
        <v>17.28</v>
      </c>
      <c r="F1326" t="s">
        <v>1546</v>
      </c>
    </row>
    <row r="1327" spans="1:6" x14ac:dyDescent="0.25">
      <c r="A1327" t="s">
        <v>1428</v>
      </c>
      <c r="B1327" t="s">
        <v>1442</v>
      </c>
      <c r="C1327" t="s">
        <v>1445</v>
      </c>
      <c r="D1327" t="s">
        <v>1416</v>
      </c>
      <c r="E1327">
        <v>17.632650000000002</v>
      </c>
      <c r="F1327" t="s">
        <v>1546</v>
      </c>
    </row>
    <row r="1328" spans="1:6" x14ac:dyDescent="0.25">
      <c r="A1328" t="s">
        <v>1428</v>
      </c>
      <c r="B1328" t="s">
        <v>1442</v>
      </c>
      <c r="C1328" t="s">
        <v>1186</v>
      </c>
      <c r="D1328" t="s">
        <v>1416</v>
      </c>
      <c r="E1328">
        <v>43.2</v>
      </c>
      <c r="F1328" t="s">
        <v>1546</v>
      </c>
    </row>
    <row r="1329" spans="1:6" x14ac:dyDescent="0.25">
      <c r="A1329" t="s">
        <v>1428</v>
      </c>
      <c r="B1329" t="s">
        <v>1446</v>
      </c>
      <c r="C1329" t="s">
        <v>1447</v>
      </c>
      <c r="D1329" t="s">
        <v>1416</v>
      </c>
      <c r="E1329">
        <v>0.03</v>
      </c>
      <c r="F1329" t="s">
        <v>1546</v>
      </c>
    </row>
    <row r="1330" spans="1:6" x14ac:dyDescent="0.25">
      <c r="A1330" t="s">
        <v>1428</v>
      </c>
      <c r="B1330" t="s">
        <v>1446</v>
      </c>
      <c r="C1330" t="s">
        <v>1448</v>
      </c>
      <c r="D1330" t="s">
        <v>1416</v>
      </c>
      <c r="E1330">
        <v>3.87</v>
      </c>
      <c r="F1330" t="s">
        <v>1546</v>
      </c>
    </row>
    <row r="1331" spans="1:6" x14ac:dyDescent="0.25">
      <c r="A1331" t="s">
        <v>1428</v>
      </c>
      <c r="B1331" t="s">
        <v>1446</v>
      </c>
      <c r="C1331" t="s">
        <v>1449</v>
      </c>
      <c r="D1331" t="s">
        <v>1416</v>
      </c>
      <c r="E1331">
        <v>30.96</v>
      </c>
      <c r="F1331" t="s">
        <v>1546</v>
      </c>
    </row>
    <row r="1332" spans="1:6" x14ac:dyDescent="0.25">
      <c r="A1332" t="s">
        <v>1428</v>
      </c>
      <c r="B1332" t="s">
        <v>1446</v>
      </c>
      <c r="C1332" t="s">
        <v>1450</v>
      </c>
      <c r="D1332" t="s">
        <v>1416</v>
      </c>
      <c r="E1332">
        <v>31.591840000000001</v>
      </c>
      <c r="F1332" t="s">
        <v>1546</v>
      </c>
    </row>
    <row r="1333" spans="1:6" x14ac:dyDescent="0.25">
      <c r="A1333" t="s">
        <v>1428</v>
      </c>
      <c r="B1333" t="s">
        <v>1446</v>
      </c>
      <c r="C1333" t="s">
        <v>1186</v>
      </c>
      <c r="D1333" t="s">
        <v>1416</v>
      </c>
      <c r="E1333">
        <v>77.400000000000006</v>
      </c>
      <c r="F1333" t="s">
        <v>1546</v>
      </c>
    </row>
    <row r="1334" spans="1:6" x14ac:dyDescent="0.25">
      <c r="A1334" t="s">
        <v>1428</v>
      </c>
      <c r="B1334" t="s">
        <v>1451</v>
      </c>
      <c r="C1334" t="s">
        <v>1452</v>
      </c>
      <c r="D1334" t="s">
        <v>1416</v>
      </c>
      <c r="E1334">
        <v>0</v>
      </c>
      <c r="F1334" t="s">
        <v>1546</v>
      </c>
    </row>
    <row r="1335" spans="1:6" x14ac:dyDescent="0.25">
      <c r="A1335" t="s">
        <v>1428</v>
      </c>
      <c r="B1335" t="s">
        <v>1451</v>
      </c>
      <c r="C1335" t="s">
        <v>1453</v>
      </c>
      <c r="D1335" t="s">
        <v>1416</v>
      </c>
      <c r="E1335">
        <v>0</v>
      </c>
      <c r="F1335" t="s">
        <v>1546</v>
      </c>
    </row>
    <row r="1336" spans="1:6" x14ac:dyDescent="0.25">
      <c r="A1336" t="s">
        <v>1428</v>
      </c>
      <c r="B1336" t="s">
        <v>1451</v>
      </c>
      <c r="C1336" t="s">
        <v>1454</v>
      </c>
      <c r="D1336" t="s">
        <v>1416</v>
      </c>
      <c r="E1336">
        <v>0</v>
      </c>
      <c r="F1336" t="s">
        <v>1546</v>
      </c>
    </row>
    <row r="1337" spans="1:6" x14ac:dyDescent="0.25">
      <c r="A1337" t="s">
        <v>1428</v>
      </c>
      <c r="B1337" t="s">
        <v>1451</v>
      </c>
      <c r="C1337" t="s">
        <v>1186</v>
      </c>
      <c r="D1337" t="s">
        <v>1416</v>
      </c>
      <c r="E1337">
        <v>0</v>
      </c>
      <c r="F1337" t="s">
        <v>1546</v>
      </c>
    </row>
    <row r="1338" spans="1:6" x14ac:dyDescent="0.25">
      <c r="A1338" t="s">
        <v>1428</v>
      </c>
      <c r="B1338" t="s">
        <v>1455</v>
      </c>
      <c r="C1338" t="s">
        <v>1456</v>
      </c>
      <c r="D1338" t="s">
        <v>1416</v>
      </c>
      <c r="E1338">
        <v>0.03</v>
      </c>
      <c r="F1338" t="s">
        <v>1546</v>
      </c>
    </row>
    <row r="1339" spans="1:6" x14ac:dyDescent="0.25">
      <c r="A1339" t="s">
        <v>1428</v>
      </c>
      <c r="B1339" t="s">
        <v>1455</v>
      </c>
      <c r="C1339" t="s">
        <v>1457</v>
      </c>
      <c r="D1339" t="s">
        <v>1416</v>
      </c>
      <c r="E1339">
        <v>7.2</v>
      </c>
      <c r="F1339" t="s">
        <v>1546</v>
      </c>
    </row>
    <row r="1340" spans="1:6" x14ac:dyDescent="0.25">
      <c r="A1340" t="s">
        <v>1428</v>
      </c>
      <c r="B1340" t="s">
        <v>1455</v>
      </c>
      <c r="C1340" t="s">
        <v>1458</v>
      </c>
      <c r="D1340" t="s">
        <v>1416</v>
      </c>
      <c r="E1340">
        <v>28.8</v>
      </c>
      <c r="F1340" t="s">
        <v>1546</v>
      </c>
    </row>
    <row r="1341" spans="1:6" x14ac:dyDescent="0.25">
      <c r="A1341" t="s">
        <v>1428</v>
      </c>
      <c r="B1341" t="s">
        <v>1455</v>
      </c>
      <c r="C1341" t="s">
        <v>1459</v>
      </c>
      <c r="D1341" t="s">
        <v>1416</v>
      </c>
      <c r="E1341">
        <v>29.38776</v>
      </c>
      <c r="F1341" t="s">
        <v>1546</v>
      </c>
    </row>
    <row r="1342" spans="1:6" x14ac:dyDescent="0.25">
      <c r="A1342" t="s">
        <v>1428</v>
      </c>
      <c r="B1342" t="s">
        <v>1455</v>
      </c>
      <c r="C1342" t="s">
        <v>1186</v>
      </c>
      <c r="D1342" t="s">
        <v>1416</v>
      </c>
      <c r="E1342">
        <v>72</v>
      </c>
      <c r="F1342" t="s">
        <v>1546</v>
      </c>
    </row>
    <row r="1343" spans="1:6" x14ac:dyDescent="0.25">
      <c r="A1343" t="s">
        <v>1428</v>
      </c>
      <c r="B1343" t="s">
        <v>1460</v>
      </c>
      <c r="C1343" t="s">
        <v>1461</v>
      </c>
      <c r="D1343" t="s">
        <v>1416</v>
      </c>
      <c r="E1343">
        <v>0</v>
      </c>
      <c r="F1343" t="s">
        <v>1546</v>
      </c>
    </row>
    <row r="1344" spans="1:6" x14ac:dyDescent="0.25">
      <c r="A1344" t="s">
        <v>1428</v>
      </c>
      <c r="B1344" t="s">
        <v>1460</v>
      </c>
      <c r="C1344" t="s">
        <v>1462</v>
      </c>
      <c r="D1344" t="s">
        <v>1416</v>
      </c>
      <c r="E1344">
        <v>0</v>
      </c>
      <c r="F1344" t="s">
        <v>1546</v>
      </c>
    </row>
    <row r="1345" spans="1:6" x14ac:dyDescent="0.25">
      <c r="A1345" t="s">
        <v>1428</v>
      </c>
      <c r="B1345" t="s">
        <v>1460</v>
      </c>
      <c r="C1345" t="s">
        <v>1463</v>
      </c>
      <c r="D1345" t="s">
        <v>1416</v>
      </c>
      <c r="E1345">
        <v>0</v>
      </c>
      <c r="F1345" t="s">
        <v>1546</v>
      </c>
    </row>
    <row r="1346" spans="1:6" x14ac:dyDescent="0.25">
      <c r="A1346" t="s">
        <v>1428</v>
      </c>
      <c r="B1346" t="s">
        <v>1460</v>
      </c>
      <c r="C1346" t="s">
        <v>1464</v>
      </c>
      <c r="D1346" t="s">
        <v>1416</v>
      </c>
      <c r="E1346">
        <v>0</v>
      </c>
      <c r="F1346" t="s">
        <v>1546</v>
      </c>
    </row>
    <row r="1347" spans="1:6" x14ac:dyDescent="0.25">
      <c r="A1347" t="s">
        <v>1428</v>
      </c>
      <c r="B1347" t="s">
        <v>1460</v>
      </c>
      <c r="C1347" t="s">
        <v>1186</v>
      </c>
      <c r="D1347" t="s">
        <v>1416</v>
      </c>
      <c r="E1347">
        <v>0</v>
      </c>
      <c r="F1347" t="s">
        <v>1546</v>
      </c>
    </row>
    <row r="1348" spans="1:6" x14ac:dyDescent="0.25">
      <c r="A1348" t="s">
        <v>1428</v>
      </c>
      <c r="B1348" t="s">
        <v>1465</v>
      </c>
      <c r="C1348" t="s">
        <v>1466</v>
      </c>
      <c r="D1348" t="s">
        <v>1416</v>
      </c>
      <c r="E1348">
        <v>0.03</v>
      </c>
      <c r="F1348" t="s">
        <v>1546</v>
      </c>
    </row>
    <row r="1349" spans="1:6" x14ac:dyDescent="0.25">
      <c r="A1349" t="s">
        <v>1428</v>
      </c>
      <c r="B1349" t="s">
        <v>1465</v>
      </c>
      <c r="C1349" t="s">
        <v>1467</v>
      </c>
      <c r="D1349" t="s">
        <v>1416</v>
      </c>
      <c r="E1349">
        <v>30.96</v>
      </c>
      <c r="F1349" t="s">
        <v>1546</v>
      </c>
    </row>
    <row r="1350" spans="1:6" x14ac:dyDescent="0.25">
      <c r="A1350" t="s">
        <v>1428</v>
      </c>
      <c r="B1350" t="s">
        <v>1465</v>
      </c>
      <c r="C1350" t="s">
        <v>1468</v>
      </c>
      <c r="D1350" t="s">
        <v>1416</v>
      </c>
      <c r="E1350">
        <v>31.591840000000001</v>
      </c>
      <c r="F1350" t="s">
        <v>1546</v>
      </c>
    </row>
    <row r="1351" spans="1:6" x14ac:dyDescent="0.25">
      <c r="A1351" t="s">
        <v>1428</v>
      </c>
      <c r="B1351" t="s">
        <v>1465</v>
      </c>
      <c r="C1351" t="s">
        <v>1186</v>
      </c>
      <c r="D1351" t="s">
        <v>1416</v>
      </c>
      <c r="E1351">
        <v>77.400000000000006</v>
      </c>
      <c r="F1351" t="s">
        <v>1546</v>
      </c>
    </row>
    <row r="1352" spans="1:6" x14ac:dyDescent="0.25">
      <c r="A1352" t="s">
        <v>1193</v>
      </c>
      <c r="B1352" t="s">
        <v>1194</v>
      </c>
      <c r="C1352" t="s">
        <v>1131</v>
      </c>
      <c r="D1352" t="s">
        <v>1195</v>
      </c>
      <c r="E1352">
        <v>0.01</v>
      </c>
      <c r="F1352" t="s">
        <v>1546</v>
      </c>
    </row>
    <row r="1353" spans="1:6" x14ac:dyDescent="0.25">
      <c r="A1353" t="s">
        <v>1193</v>
      </c>
      <c r="B1353" t="s">
        <v>1194</v>
      </c>
      <c r="C1353" t="s">
        <v>1196</v>
      </c>
      <c r="D1353" t="s">
        <v>1195</v>
      </c>
      <c r="E1353">
        <v>3.0000000000000001E-3</v>
      </c>
      <c r="F1353" t="s">
        <v>1546</v>
      </c>
    </row>
    <row r="1354" spans="1:6" x14ac:dyDescent="0.25">
      <c r="A1354" t="s">
        <v>1193</v>
      </c>
      <c r="B1354" t="s">
        <v>1194</v>
      </c>
      <c r="C1354" t="s">
        <v>1186</v>
      </c>
      <c r="D1354" t="s">
        <v>1195</v>
      </c>
      <c r="E1354">
        <v>0.01</v>
      </c>
      <c r="F1354" t="s">
        <v>1546</v>
      </c>
    </row>
    <row r="1355" spans="1:6" x14ac:dyDescent="0.25">
      <c r="A1355" t="s">
        <v>1193</v>
      </c>
      <c r="B1355" t="s">
        <v>1197</v>
      </c>
      <c r="C1355" t="s">
        <v>1186</v>
      </c>
      <c r="D1355" t="s">
        <v>1195</v>
      </c>
      <c r="E1355">
        <v>0.2</v>
      </c>
      <c r="F1355" t="s">
        <v>1546</v>
      </c>
    </row>
    <row r="1356" spans="1:6" x14ac:dyDescent="0.25">
      <c r="A1356" t="s">
        <v>1193</v>
      </c>
      <c r="B1356" t="s">
        <v>1198</v>
      </c>
      <c r="C1356" t="s">
        <v>1186</v>
      </c>
      <c r="D1356" t="s">
        <v>1195</v>
      </c>
      <c r="E1356">
        <v>3.0000000000000001E-3</v>
      </c>
      <c r="F1356" t="s">
        <v>1546</v>
      </c>
    </row>
    <row r="1357" spans="1:6" x14ac:dyDescent="0.25">
      <c r="A1357" t="s">
        <v>1193</v>
      </c>
      <c r="B1357" t="s">
        <v>1198</v>
      </c>
      <c r="C1357" t="s">
        <v>1199</v>
      </c>
      <c r="D1357" t="s">
        <v>1195</v>
      </c>
      <c r="E1357">
        <v>3.0000000000000001E-3</v>
      </c>
      <c r="F1357" t="s">
        <v>1546</v>
      </c>
    </row>
    <row r="1358" spans="1:6" x14ac:dyDescent="0.25">
      <c r="A1358" t="s">
        <v>1193</v>
      </c>
      <c r="B1358" t="s">
        <v>1200</v>
      </c>
      <c r="C1358" t="s">
        <v>1186</v>
      </c>
      <c r="D1358" t="s">
        <v>1195</v>
      </c>
      <c r="E1358">
        <v>0.15</v>
      </c>
      <c r="F1358" t="s">
        <v>1546</v>
      </c>
    </row>
    <row r="1359" spans="1:6" x14ac:dyDescent="0.25">
      <c r="A1359" t="s">
        <v>1193</v>
      </c>
      <c r="B1359" t="s">
        <v>1200</v>
      </c>
      <c r="C1359" t="s">
        <v>1201</v>
      </c>
      <c r="D1359" t="s">
        <v>1195</v>
      </c>
      <c r="E1359">
        <v>1.4999999999999999E-2</v>
      </c>
      <c r="F1359" t="s">
        <v>1546</v>
      </c>
    </row>
    <row r="1360" spans="1:6" x14ac:dyDescent="0.25">
      <c r="A1360" t="s">
        <v>1193</v>
      </c>
      <c r="B1360" t="s">
        <v>1200</v>
      </c>
      <c r="C1360" t="s">
        <v>1202</v>
      </c>
      <c r="D1360" t="s">
        <v>1195</v>
      </c>
      <c r="E1360">
        <v>2.2499999999999999E-2</v>
      </c>
      <c r="F1360" t="s">
        <v>1546</v>
      </c>
    </row>
    <row r="1361" spans="1:6" x14ac:dyDescent="0.25">
      <c r="A1361" t="s">
        <v>1193</v>
      </c>
      <c r="B1361" t="s">
        <v>1200</v>
      </c>
      <c r="C1361" t="s">
        <v>1203</v>
      </c>
      <c r="D1361" t="s">
        <v>1195</v>
      </c>
      <c r="E1361">
        <v>7.4999999999999997E-3</v>
      </c>
      <c r="F1361" t="s">
        <v>1546</v>
      </c>
    </row>
    <row r="1362" spans="1:6" x14ac:dyDescent="0.25">
      <c r="A1362" t="s">
        <v>1193</v>
      </c>
      <c r="B1362" t="s">
        <v>1204</v>
      </c>
      <c r="C1362" t="s">
        <v>1186</v>
      </c>
      <c r="D1362" t="s">
        <v>1195</v>
      </c>
      <c r="E1362">
        <v>0.1</v>
      </c>
      <c r="F1362" t="s">
        <v>1546</v>
      </c>
    </row>
    <row r="1363" spans="1:6" x14ac:dyDescent="0.25">
      <c r="A1363" t="s">
        <v>1193</v>
      </c>
      <c r="B1363" t="s">
        <v>1204</v>
      </c>
      <c r="C1363" t="s">
        <v>1202</v>
      </c>
      <c r="D1363" t="s">
        <v>1195</v>
      </c>
      <c r="E1363">
        <v>1.4999999999999999E-2</v>
      </c>
      <c r="F1363" t="s">
        <v>1546</v>
      </c>
    </row>
    <row r="1364" spans="1:6" x14ac:dyDescent="0.25">
      <c r="A1364" t="s">
        <v>1193</v>
      </c>
      <c r="B1364" t="s">
        <v>1204</v>
      </c>
      <c r="C1364" t="s">
        <v>1203</v>
      </c>
      <c r="D1364" t="s">
        <v>1195</v>
      </c>
      <c r="E1364">
        <v>5.0000000000000001E-3</v>
      </c>
      <c r="F1364" t="s">
        <v>1546</v>
      </c>
    </row>
    <row r="1365" spans="1:6" x14ac:dyDescent="0.25">
      <c r="A1365" t="s">
        <v>1469</v>
      </c>
      <c r="B1365" t="s">
        <v>1470</v>
      </c>
      <c r="C1365" t="s">
        <v>1471</v>
      </c>
      <c r="D1365" t="s">
        <v>1322</v>
      </c>
      <c r="E1365">
        <v>216.45</v>
      </c>
      <c r="F1365" t="s">
        <v>1546</v>
      </c>
    </row>
    <row r="1366" spans="1:6" x14ac:dyDescent="0.25">
      <c r="A1366" t="s">
        <v>1469</v>
      </c>
      <c r="B1366" t="s">
        <v>1470</v>
      </c>
      <c r="C1366" t="s">
        <v>1472</v>
      </c>
      <c r="D1366" t="s">
        <v>1322</v>
      </c>
      <c r="E1366">
        <v>178.2105</v>
      </c>
      <c r="F1366" t="s">
        <v>1546</v>
      </c>
    </row>
    <row r="1367" spans="1:6" x14ac:dyDescent="0.25">
      <c r="A1367" t="s">
        <v>1469</v>
      </c>
      <c r="B1367" t="s">
        <v>1470</v>
      </c>
      <c r="C1367" t="s">
        <v>1473</v>
      </c>
      <c r="D1367" t="s">
        <v>1322</v>
      </c>
      <c r="E1367">
        <v>160.4135</v>
      </c>
      <c r="F1367" t="s">
        <v>1546</v>
      </c>
    </row>
    <row r="1368" spans="1:6" x14ac:dyDescent="0.25">
      <c r="A1368" t="s">
        <v>1469</v>
      </c>
      <c r="B1368" t="s">
        <v>1470</v>
      </c>
      <c r="C1368" t="s">
        <v>1474</v>
      </c>
      <c r="D1368" t="s">
        <v>1322</v>
      </c>
      <c r="E1368">
        <v>187.59</v>
      </c>
      <c r="F1368" t="s">
        <v>1546</v>
      </c>
    </row>
    <row r="1369" spans="1:6" x14ac:dyDescent="0.25">
      <c r="A1369" t="s">
        <v>1469</v>
      </c>
      <c r="B1369" t="s">
        <v>1470</v>
      </c>
      <c r="C1369" t="s">
        <v>1186</v>
      </c>
      <c r="D1369" t="s">
        <v>1322</v>
      </c>
      <c r="E1369">
        <v>240.5</v>
      </c>
      <c r="F1369" t="s">
        <v>1546</v>
      </c>
    </row>
    <row r="1370" spans="1:6" x14ac:dyDescent="0.25">
      <c r="A1370" t="s">
        <v>1469</v>
      </c>
      <c r="B1370" t="s">
        <v>1470</v>
      </c>
      <c r="C1370" t="s">
        <v>1475</v>
      </c>
      <c r="D1370" t="s">
        <v>1322</v>
      </c>
      <c r="E1370">
        <v>192.4</v>
      </c>
      <c r="F1370" t="s">
        <v>1546</v>
      </c>
    </row>
    <row r="1371" spans="1:6" x14ac:dyDescent="0.25">
      <c r="A1371" t="s">
        <v>1469</v>
      </c>
      <c r="B1371" t="s">
        <v>1476</v>
      </c>
      <c r="C1371" t="s">
        <v>1471</v>
      </c>
      <c r="D1371" t="s">
        <v>1322</v>
      </c>
      <c r="E1371">
        <v>112.53576</v>
      </c>
      <c r="F1371" t="s">
        <v>1546</v>
      </c>
    </row>
    <row r="1372" spans="1:6" x14ac:dyDescent="0.25">
      <c r="A1372" t="s">
        <v>1469</v>
      </c>
      <c r="B1372" t="s">
        <v>1476</v>
      </c>
      <c r="C1372" t="s">
        <v>1472</v>
      </c>
      <c r="D1372" t="s">
        <v>1322</v>
      </c>
      <c r="E1372">
        <v>92.654439999999994</v>
      </c>
      <c r="F1372" t="s">
        <v>1546</v>
      </c>
    </row>
    <row r="1373" spans="1:6" x14ac:dyDescent="0.25">
      <c r="A1373" t="s">
        <v>1469</v>
      </c>
      <c r="B1373" t="s">
        <v>1476</v>
      </c>
      <c r="C1373" t="s">
        <v>1186</v>
      </c>
      <c r="D1373" t="s">
        <v>1322</v>
      </c>
      <c r="E1373">
        <v>125.03973000000001</v>
      </c>
      <c r="F1373" t="s">
        <v>1546</v>
      </c>
    </row>
    <row r="1374" spans="1:6" x14ac:dyDescent="0.25">
      <c r="A1374" t="s">
        <v>1469</v>
      </c>
      <c r="B1374" t="s">
        <v>1476</v>
      </c>
      <c r="C1374" t="s">
        <v>1475</v>
      </c>
      <c r="D1374" t="s">
        <v>1322</v>
      </c>
      <c r="E1374">
        <v>100.03178</v>
      </c>
      <c r="F1374" t="s">
        <v>1546</v>
      </c>
    </row>
    <row r="1375" spans="1:6" x14ac:dyDescent="0.25">
      <c r="A1375" t="s">
        <v>1469</v>
      </c>
      <c r="B1375" t="s">
        <v>1477</v>
      </c>
      <c r="C1375" t="s">
        <v>1186</v>
      </c>
      <c r="D1375" t="s">
        <v>1322</v>
      </c>
      <c r="E1375">
        <v>0</v>
      </c>
      <c r="F1375" t="s">
        <v>1546</v>
      </c>
    </row>
    <row r="1376" spans="1:6" x14ac:dyDescent="0.25">
      <c r="A1376" t="s">
        <v>1205</v>
      </c>
      <c r="B1376" t="s">
        <v>1246</v>
      </c>
      <c r="C1376" t="s">
        <v>1186</v>
      </c>
      <c r="D1376" t="s">
        <v>1195</v>
      </c>
      <c r="E1376">
        <v>1E-3</v>
      </c>
      <c r="F1376" t="s">
        <v>1546</v>
      </c>
    </row>
    <row r="1377" spans="1:6" x14ac:dyDescent="0.25">
      <c r="A1377" t="s">
        <v>1205</v>
      </c>
      <c r="B1377" t="s">
        <v>1194</v>
      </c>
      <c r="C1377" t="s">
        <v>1131</v>
      </c>
      <c r="D1377" t="s">
        <v>1195</v>
      </c>
      <c r="E1377">
        <v>5.0000000000000001E-3</v>
      </c>
      <c r="F1377" t="s">
        <v>1546</v>
      </c>
    </row>
    <row r="1378" spans="1:6" x14ac:dyDescent="0.25">
      <c r="A1378" t="s">
        <v>1205</v>
      </c>
      <c r="B1378" t="s">
        <v>1194</v>
      </c>
      <c r="C1378" t="s">
        <v>1196</v>
      </c>
      <c r="D1378" t="s">
        <v>1195</v>
      </c>
      <c r="E1378">
        <v>5.0000000000000001E-3</v>
      </c>
      <c r="F1378" t="s">
        <v>1546</v>
      </c>
    </row>
    <row r="1379" spans="1:6" x14ac:dyDescent="0.25">
      <c r="A1379" t="s">
        <v>1205</v>
      </c>
      <c r="B1379" t="s">
        <v>1194</v>
      </c>
      <c r="C1379" t="s">
        <v>1186</v>
      </c>
      <c r="D1379" t="s">
        <v>1195</v>
      </c>
      <c r="E1379">
        <v>5.0000000000000001E-3</v>
      </c>
      <c r="F1379" t="s">
        <v>1546</v>
      </c>
    </row>
    <row r="1380" spans="1:6" x14ac:dyDescent="0.25">
      <c r="A1380" t="s">
        <v>1205</v>
      </c>
      <c r="B1380" t="s">
        <v>1211</v>
      </c>
      <c r="C1380" t="s">
        <v>1131</v>
      </c>
      <c r="D1380" t="s">
        <v>1195</v>
      </c>
      <c r="E1380">
        <v>0.01</v>
      </c>
      <c r="F1380" t="s">
        <v>1546</v>
      </c>
    </row>
    <row r="1381" spans="1:6" x14ac:dyDescent="0.25">
      <c r="A1381" t="s">
        <v>1205</v>
      </c>
      <c r="B1381" t="s">
        <v>1211</v>
      </c>
      <c r="C1381" t="s">
        <v>1186</v>
      </c>
      <c r="D1381" t="s">
        <v>1195</v>
      </c>
      <c r="E1381">
        <v>0.01</v>
      </c>
      <c r="F1381" t="s">
        <v>1546</v>
      </c>
    </row>
    <row r="1382" spans="1:6" x14ac:dyDescent="0.25">
      <c r="A1382" t="s">
        <v>1205</v>
      </c>
      <c r="B1382" t="s">
        <v>1212</v>
      </c>
      <c r="C1382" t="s">
        <v>1186</v>
      </c>
      <c r="D1382" t="s">
        <v>1195</v>
      </c>
      <c r="E1382">
        <v>1.4999999999999999E-2</v>
      </c>
      <c r="F1382" t="s">
        <v>1546</v>
      </c>
    </row>
    <row r="1383" spans="1:6" x14ac:dyDescent="0.25">
      <c r="A1383" t="s">
        <v>1205</v>
      </c>
      <c r="B1383" t="s">
        <v>1212</v>
      </c>
      <c r="C1383" t="s">
        <v>1213</v>
      </c>
      <c r="D1383" t="s">
        <v>1195</v>
      </c>
      <c r="E1383">
        <v>3.7499999999999999E-3</v>
      </c>
      <c r="F1383" t="s">
        <v>1546</v>
      </c>
    </row>
    <row r="1384" spans="1:6" x14ac:dyDescent="0.25">
      <c r="A1384" t="s">
        <v>1205</v>
      </c>
      <c r="B1384" t="s">
        <v>1200</v>
      </c>
      <c r="C1384" t="s">
        <v>1186</v>
      </c>
      <c r="D1384" t="s">
        <v>1195</v>
      </c>
      <c r="E1384">
        <v>0.05</v>
      </c>
      <c r="F1384" t="s">
        <v>1546</v>
      </c>
    </row>
    <row r="1385" spans="1:6" x14ac:dyDescent="0.25">
      <c r="A1385" t="s">
        <v>1205</v>
      </c>
      <c r="B1385" t="s">
        <v>1200</v>
      </c>
      <c r="C1385" t="s">
        <v>1214</v>
      </c>
      <c r="D1385" t="s">
        <v>1195</v>
      </c>
      <c r="E1385">
        <v>4.7999999999999996E-3</v>
      </c>
      <c r="F1385" t="s">
        <v>1546</v>
      </c>
    </row>
    <row r="1386" spans="1:6" x14ac:dyDescent="0.25">
      <c r="A1386" t="s">
        <v>1205</v>
      </c>
      <c r="B1386" t="s">
        <v>1200</v>
      </c>
      <c r="C1386" t="s">
        <v>1215</v>
      </c>
      <c r="D1386" t="s">
        <v>1195</v>
      </c>
      <c r="E1386">
        <v>1.4999999999999999E-2</v>
      </c>
      <c r="F1386" t="s">
        <v>1546</v>
      </c>
    </row>
    <row r="1387" spans="1:6" x14ac:dyDescent="0.25">
      <c r="A1387" t="s">
        <v>1205</v>
      </c>
      <c r="B1387" t="s">
        <v>1200</v>
      </c>
      <c r="C1387" t="s">
        <v>1216</v>
      </c>
      <c r="D1387" t="s">
        <v>1195</v>
      </c>
      <c r="E1387">
        <v>0.01</v>
      </c>
      <c r="F1387" t="s">
        <v>1546</v>
      </c>
    </row>
    <row r="1388" spans="1:6" x14ac:dyDescent="0.25">
      <c r="A1388" t="s">
        <v>1205</v>
      </c>
      <c r="B1388" t="s">
        <v>1204</v>
      </c>
      <c r="C1388" t="s">
        <v>1186</v>
      </c>
      <c r="D1388" t="s">
        <v>1195</v>
      </c>
      <c r="E1388">
        <v>0.04</v>
      </c>
      <c r="F1388" t="s">
        <v>1546</v>
      </c>
    </row>
    <row r="1389" spans="1:6" x14ac:dyDescent="0.25">
      <c r="A1389" t="s">
        <v>1205</v>
      </c>
      <c r="B1389" t="s">
        <v>1204</v>
      </c>
      <c r="C1389" t="s">
        <v>1214</v>
      </c>
      <c r="D1389" t="s">
        <v>1195</v>
      </c>
      <c r="E1389">
        <v>4.7999999999999996E-3</v>
      </c>
      <c r="F1389" t="s">
        <v>1546</v>
      </c>
    </row>
    <row r="1390" spans="1:6" x14ac:dyDescent="0.25">
      <c r="A1390" t="s">
        <v>1205</v>
      </c>
      <c r="B1390" t="s">
        <v>1204</v>
      </c>
      <c r="C1390" t="s">
        <v>1215</v>
      </c>
      <c r="D1390" t="s">
        <v>1195</v>
      </c>
      <c r="E1390">
        <v>1.2E-2</v>
      </c>
      <c r="F1390" t="s">
        <v>1546</v>
      </c>
    </row>
    <row r="1391" spans="1:6" x14ac:dyDescent="0.25">
      <c r="A1391" t="s">
        <v>1205</v>
      </c>
      <c r="B1391" t="s">
        <v>1204</v>
      </c>
      <c r="C1391" t="s">
        <v>1216</v>
      </c>
      <c r="D1391" t="s">
        <v>1195</v>
      </c>
      <c r="E1391">
        <v>8.0000000000000002E-3</v>
      </c>
      <c r="F1391" t="s">
        <v>1546</v>
      </c>
    </row>
    <row r="1392" spans="1:6" x14ac:dyDescent="0.25">
      <c r="A1392" t="s">
        <v>1205</v>
      </c>
      <c r="B1392" t="s">
        <v>1217</v>
      </c>
      <c r="C1392" t="s">
        <v>1186</v>
      </c>
      <c r="D1392" t="s">
        <v>1195</v>
      </c>
      <c r="E1392">
        <v>1E-3</v>
      </c>
      <c r="F1392" t="s">
        <v>1546</v>
      </c>
    </row>
    <row r="1393" spans="1:6" x14ac:dyDescent="0.25">
      <c r="A1393" t="s">
        <v>1205</v>
      </c>
      <c r="B1393" t="s">
        <v>1220</v>
      </c>
      <c r="C1393" t="s">
        <v>1186</v>
      </c>
      <c r="D1393" t="s">
        <v>1195</v>
      </c>
      <c r="E1393">
        <v>1E-3</v>
      </c>
      <c r="F1393" t="s">
        <v>1546</v>
      </c>
    </row>
    <row r="1394" spans="1:6" x14ac:dyDescent="0.25">
      <c r="A1394" t="s">
        <v>1205</v>
      </c>
      <c r="B1394" t="s">
        <v>1221</v>
      </c>
      <c r="C1394" t="s">
        <v>1186</v>
      </c>
      <c r="D1394" t="s">
        <v>1195</v>
      </c>
      <c r="E1394">
        <v>1E-3</v>
      </c>
      <c r="F1394" t="s">
        <v>1546</v>
      </c>
    </row>
    <row r="1395" spans="1:6" x14ac:dyDescent="0.25">
      <c r="A1395" t="s">
        <v>1205</v>
      </c>
      <c r="B1395" t="s">
        <v>1222</v>
      </c>
      <c r="C1395" t="s">
        <v>1186</v>
      </c>
      <c r="D1395" t="s">
        <v>1195</v>
      </c>
      <c r="E1395">
        <v>1E-3</v>
      </c>
      <c r="F1395" t="s">
        <v>1546</v>
      </c>
    </row>
    <row r="1396" spans="1:6" x14ac:dyDescent="0.25">
      <c r="A1396" t="s">
        <v>1205</v>
      </c>
      <c r="B1396" t="s">
        <v>1223</v>
      </c>
      <c r="C1396" t="s">
        <v>1186</v>
      </c>
      <c r="D1396" t="s">
        <v>1195</v>
      </c>
      <c r="E1396">
        <v>1E-3</v>
      </c>
      <c r="F1396" t="s">
        <v>1546</v>
      </c>
    </row>
    <row r="1397" spans="1:6" x14ac:dyDescent="0.25">
      <c r="A1397" t="s">
        <v>1205</v>
      </c>
      <c r="B1397" t="s">
        <v>1248</v>
      </c>
      <c r="C1397" t="s">
        <v>1186</v>
      </c>
      <c r="D1397" t="s">
        <v>1195</v>
      </c>
      <c r="E1397">
        <v>1E-3</v>
      </c>
      <c r="F1397" t="s">
        <v>1546</v>
      </c>
    </row>
    <row r="1398" spans="1:6" x14ac:dyDescent="0.25">
      <c r="A1398" t="s">
        <v>1205</v>
      </c>
      <c r="B1398" t="s">
        <v>1228</v>
      </c>
      <c r="C1398" t="s">
        <v>1186</v>
      </c>
      <c r="D1398" t="s">
        <v>1195</v>
      </c>
      <c r="E1398">
        <v>1E-3</v>
      </c>
      <c r="F1398" t="s">
        <v>1546</v>
      </c>
    </row>
    <row r="1399" spans="1:6" x14ac:dyDescent="0.25">
      <c r="A1399" t="s">
        <v>1205</v>
      </c>
      <c r="B1399" t="s">
        <v>1230</v>
      </c>
      <c r="C1399" t="s">
        <v>1186</v>
      </c>
      <c r="D1399" t="s">
        <v>1195</v>
      </c>
      <c r="E1399">
        <v>1E-3</v>
      </c>
      <c r="F1399" t="s">
        <v>1546</v>
      </c>
    </row>
    <row r="1400" spans="1:6" x14ac:dyDescent="0.25">
      <c r="A1400" t="s">
        <v>1205</v>
      </c>
      <c r="B1400" t="s">
        <v>1231</v>
      </c>
      <c r="C1400" t="s">
        <v>1186</v>
      </c>
      <c r="D1400" t="s">
        <v>1195</v>
      </c>
      <c r="E1400">
        <v>0</v>
      </c>
      <c r="F1400" t="s">
        <v>1546</v>
      </c>
    </row>
    <row r="1401" spans="1:6" x14ac:dyDescent="0.25">
      <c r="A1401" t="s">
        <v>1205</v>
      </c>
      <c r="B1401" t="s">
        <v>1232</v>
      </c>
      <c r="C1401" t="s">
        <v>1186</v>
      </c>
      <c r="D1401" t="s">
        <v>1195</v>
      </c>
      <c r="E1401">
        <v>0</v>
      </c>
      <c r="F1401" t="s">
        <v>1546</v>
      </c>
    </row>
    <row r="1402" spans="1:6" x14ac:dyDescent="0.25">
      <c r="A1402" t="s">
        <v>1205</v>
      </c>
      <c r="B1402" t="s">
        <v>1233</v>
      </c>
      <c r="C1402" t="s">
        <v>1186</v>
      </c>
      <c r="D1402" t="s">
        <v>1195</v>
      </c>
      <c r="E1402">
        <v>1E-3</v>
      </c>
      <c r="F1402" t="s">
        <v>1546</v>
      </c>
    </row>
    <row r="1403" spans="1:6" x14ac:dyDescent="0.25">
      <c r="A1403" t="s">
        <v>1205</v>
      </c>
      <c r="B1403" t="s">
        <v>1237</v>
      </c>
      <c r="C1403" t="s">
        <v>1186</v>
      </c>
      <c r="D1403" t="s">
        <v>1195</v>
      </c>
      <c r="E1403">
        <v>1E-3</v>
      </c>
      <c r="F1403" t="s">
        <v>1546</v>
      </c>
    </row>
    <row r="1404" spans="1:6" x14ac:dyDescent="0.25">
      <c r="A1404" t="s">
        <v>1205</v>
      </c>
      <c r="B1404" t="s">
        <v>1238</v>
      </c>
      <c r="C1404" t="s">
        <v>1186</v>
      </c>
      <c r="D1404" t="s">
        <v>1195</v>
      </c>
      <c r="E1404">
        <v>1E-3</v>
      </c>
      <c r="F1404" t="s">
        <v>1546</v>
      </c>
    </row>
    <row r="1405" spans="1:6" x14ac:dyDescent="0.25">
      <c r="A1405" t="s">
        <v>1205</v>
      </c>
      <c r="B1405" t="s">
        <v>1239</v>
      </c>
      <c r="C1405" t="s">
        <v>1186</v>
      </c>
      <c r="D1405" t="s">
        <v>1195</v>
      </c>
      <c r="E1405">
        <v>2E-3</v>
      </c>
      <c r="F1405" t="s">
        <v>1546</v>
      </c>
    </row>
    <row r="1406" spans="1:6" x14ac:dyDescent="0.25">
      <c r="A1406" t="s">
        <v>1240</v>
      </c>
      <c r="B1406" t="s">
        <v>1246</v>
      </c>
      <c r="C1406" t="s">
        <v>1186</v>
      </c>
      <c r="D1406" t="s">
        <v>1195</v>
      </c>
      <c r="E1406">
        <v>1E-3</v>
      </c>
      <c r="F1406" t="s">
        <v>1546</v>
      </c>
    </row>
    <row r="1407" spans="1:6" x14ac:dyDescent="0.25">
      <c r="A1407" t="s">
        <v>1240</v>
      </c>
      <c r="B1407" t="s">
        <v>1194</v>
      </c>
      <c r="C1407" t="s">
        <v>1131</v>
      </c>
      <c r="D1407" t="s">
        <v>1195</v>
      </c>
      <c r="E1407">
        <v>5.0000000000000001E-3</v>
      </c>
      <c r="F1407" t="s">
        <v>1546</v>
      </c>
    </row>
    <row r="1408" spans="1:6" x14ac:dyDescent="0.25">
      <c r="A1408" t="s">
        <v>1240</v>
      </c>
      <c r="B1408" t="s">
        <v>1194</v>
      </c>
      <c r="C1408" t="s">
        <v>1196</v>
      </c>
      <c r="D1408" t="s">
        <v>1195</v>
      </c>
      <c r="E1408">
        <v>5.0000000000000001E-3</v>
      </c>
      <c r="F1408" t="s">
        <v>1546</v>
      </c>
    </row>
    <row r="1409" spans="1:6" x14ac:dyDescent="0.25">
      <c r="A1409" t="s">
        <v>1240</v>
      </c>
      <c r="B1409" t="s">
        <v>1194</v>
      </c>
      <c r="C1409" t="s">
        <v>1186</v>
      </c>
      <c r="D1409" t="s">
        <v>1195</v>
      </c>
      <c r="E1409">
        <v>5.0000000000000001E-3</v>
      </c>
      <c r="F1409" t="s">
        <v>1546</v>
      </c>
    </row>
    <row r="1410" spans="1:6" x14ac:dyDescent="0.25">
      <c r="A1410" t="s">
        <v>1240</v>
      </c>
      <c r="B1410" t="s">
        <v>1211</v>
      </c>
      <c r="C1410" t="s">
        <v>1131</v>
      </c>
      <c r="D1410" t="s">
        <v>1195</v>
      </c>
      <c r="E1410">
        <v>0.01</v>
      </c>
      <c r="F1410" t="s">
        <v>1546</v>
      </c>
    </row>
    <row r="1411" spans="1:6" x14ac:dyDescent="0.25">
      <c r="A1411" t="s">
        <v>1240</v>
      </c>
      <c r="B1411" t="s">
        <v>1211</v>
      </c>
      <c r="C1411" t="s">
        <v>1186</v>
      </c>
      <c r="D1411" t="s">
        <v>1195</v>
      </c>
      <c r="E1411">
        <v>0.01</v>
      </c>
      <c r="F1411" t="s">
        <v>1546</v>
      </c>
    </row>
    <row r="1412" spans="1:6" x14ac:dyDescent="0.25">
      <c r="A1412" t="s">
        <v>1240</v>
      </c>
      <c r="B1412" t="s">
        <v>1212</v>
      </c>
      <c r="C1412" t="s">
        <v>1186</v>
      </c>
      <c r="D1412" t="s">
        <v>1195</v>
      </c>
      <c r="E1412">
        <v>1.4999999999999999E-2</v>
      </c>
      <c r="F1412" t="s">
        <v>1546</v>
      </c>
    </row>
    <row r="1413" spans="1:6" x14ac:dyDescent="0.25">
      <c r="A1413" t="s">
        <v>1240</v>
      </c>
      <c r="B1413" t="s">
        <v>1212</v>
      </c>
      <c r="C1413" t="s">
        <v>1213</v>
      </c>
      <c r="D1413" t="s">
        <v>1195</v>
      </c>
      <c r="E1413">
        <v>3.7499999999999999E-3</v>
      </c>
      <c r="F1413" t="s">
        <v>1546</v>
      </c>
    </row>
    <row r="1414" spans="1:6" x14ac:dyDescent="0.25">
      <c r="A1414" t="s">
        <v>1240</v>
      </c>
      <c r="B1414" t="s">
        <v>1200</v>
      </c>
      <c r="C1414" t="s">
        <v>1186</v>
      </c>
      <c r="D1414" t="s">
        <v>1195</v>
      </c>
      <c r="E1414">
        <v>0.05</v>
      </c>
      <c r="F1414" t="s">
        <v>1546</v>
      </c>
    </row>
    <row r="1415" spans="1:6" x14ac:dyDescent="0.25">
      <c r="A1415" t="s">
        <v>1240</v>
      </c>
      <c r="B1415" t="s">
        <v>1200</v>
      </c>
      <c r="C1415" t="s">
        <v>1214</v>
      </c>
      <c r="D1415" t="s">
        <v>1195</v>
      </c>
      <c r="E1415">
        <v>4.7999999999999996E-3</v>
      </c>
      <c r="F1415" t="s">
        <v>1546</v>
      </c>
    </row>
    <row r="1416" spans="1:6" x14ac:dyDescent="0.25">
      <c r="A1416" t="s">
        <v>1240</v>
      </c>
      <c r="B1416" t="s">
        <v>1200</v>
      </c>
      <c r="C1416" t="s">
        <v>1215</v>
      </c>
      <c r="D1416" t="s">
        <v>1195</v>
      </c>
      <c r="E1416">
        <v>1.4999999999999999E-2</v>
      </c>
      <c r="F1416" t="s">
        <v>1546</v>
      </c>
    </row>
    <row r="1417" spans="1:6" x14ac:dyDescent="0.25">
      <c r="A1417" t="s">
        <v>1240</v>
      </c>
      <c r="B1417" t="s">
        <v>1200</v>
      </c>
      <c r="C1417" t="s">
        <v>1216</v>
      </c>
      <c r="D1417" t="s">
        <v>1195</v>
      </c>
      <c r="E1417">
        <v>0.01</v>
      </c>
      <c r="F1417" t="s">
        <v>1546</v>
      </c>
    </row>
    <row r="1418" spans="1:6" x14ac:dyDescent="0.25">
      <c r="A1418" t="s">
        <v>1240</v>
      </c>
      <c r="B1418" t="s">
        <v>1204</v>
      </c>
      <c r="C1418" t="s">
        <v>1186</v>
      </c>
      <c r="D1418" t="s">
        <v>1195</v>
      </c>
      <c r="E1418">
        <v>0.04</v>
      </c>
      <c r="F1418" t="s">
        <v>1546</v>
      </c>
    </row>
    <row r="1419" spans="1:6" x14ac:dyDescent="0.25">
      <c r="A1419" t="s">
        <v>1240</v>
      </c>
      <c r="B1419" t="s">
        <v>1204</v>
      </c>
      <c r="C1419" t="s">
        <v>1214</v>
      </c>
      <c r="D1419" t="s">
        <v>1195</v>
      </c>
      <c r="E1419">
        <v>4.7999999999999996E-3</v>
      </c>
      <c r="F1419" t="s">
        <v>1546</v>
      </c>
    </row>
    <row r="1420" spans="1:6" x14ac:dyDescent="0.25">
      <c r="A1420" t="s">
        <v>1240</v>
      </c>
      <c r="B1420" t="s">
        <v>1204</v>
      </c>
      <c r="C1420" t="s">
        <v>1215</v>
      </c>
      <c r="D1420" t="s">
        <v>1195</v>
      </c>
      <c r="E1420">
        <v>1.2E-2</v>
      </c>
      <c r="F1420" t="s">
        <v>1546</v>
      </c>
    </row>
    <row r="1421" spans="1:6" x14ac:dyDescent="0.25">
      <c r="A1421" t="s">
        <v>1240</v>
      </c>
      <c r="B1421" t="s">
        <v>1204</v>
      </c>
      <c r="C1421" t="s">
        <v>1216</v>
      </c>
      <c r="D1421" t="s">
        <v>1195</v>
      </c>
      <c r="E1421">
        <v>8.0000000000000002E-3</v>
      </c>
      <c r="F1421" t="s">
        <v>1546</v>
      </c>
    </row>
    <row r="1422" spans="1:6" x14ac:dyDescent="0.25">
      <c r="A1422" t="s">
        <v>1240</v>
      </c>
      <c r="B1422" t="s">
        <v>1217</v>
      </c>
      <c r="C1422" t="s">
        <v>1186</v>
      </c>
      <c r="D1422" t="s">
        <v>1195</v>
      </c>
      <c r="E1422">
        <v>1E-3</v>
      </c>
      <c r="F1422" t="s">
        <v>1546</v>
      </c>
    </row>
    <row r="1423" spans="1:6" x14ac:dyDescent="0.25">
      <c r="A1423" t="s">
        <v>1240</v>
      </c>
      <c r="B1423" t="s">
        <v>1220</v>
      </c>
      <c r="C1423" t="s">
        <v>1186</v>
      </c>
      <c r="D1423" t="s">
        <v>1195</v>
      </c>
      <c r="E1423">
        <v>1E-3</v>
      </c>
      <c r="F1423" t="s">
        <v>1546</v>
      </c>
    </row>
    <row r="1424" spans="1:6" x14ac:dyDescent="0.25">
      <c r="A1424" t="s">
        <v>1240</v>
      </c>
      <c r="B1424" t="s">
        <v>1221</v>
      </c>
      <c r="C1424" t="s">
        <v>1186</v>
      </c>
      <c r="D1424" t="s">
        <v>1195</v>
      </c>
      <c r="E1424">
        <v>1E-3</v>
      </c>
      <c r="F1424" t="s">
        <v>1546</v>
      </c>
    </row>
    <row r="1425" spans="1:6" x14ac:dyDescent="0.25">
      <c r="A1425" t="s">
        <v>1240</v>
      </c>
      <c r="B1425" t="s">
        <v>1222</v>
      </c>
      <c r="C1425" t="s">
        <v>1186</v>
      </c>
      <c r="D1425" t="s">
        <v>1195</v>
      </c>
      <c r="E1425">
        <v>1E-3</v>
      </c>
      <c r="F1425" t="s">
        <v>1546</v>
      </c>
    </row>
    <row r="1426" spans="1:6" x14ac:dyDescent="0.25">
      <c r="A1426" t="s">
        <v>1240</v>
      </c>
      <c r="B1426" t="s">
        <v>1223</v>
      </c>
      <c r="C1426" t="s">
        <v>1186</v>
      </c>
      <c r="D1426" t="s">
        <v>1195</v>
      </c>
      <c r="E1426">
        <v>1E-3</v>
      </c>
      <c r="F1426" t="s">
        <v>1546</v>
      </c>
    </row>
    <row r="1427" spans="1:6" x14ac:dyDescent="0.25">
      <c r="A1427" t="s">
        <v>1240</v>
      </c>
      <c r="B1427" t="s">
        <v>1248</v>
      </c>
      <c r="C1427" t="s">
        <v>1186</v>
      </c>
      <c r="D1427" t="s">
        <v>1195</v>
      </c>
      <c r="E1427">
        <v>1E-3</v>
      </c>
      <c r="F1427" t="s">
        <v>1546</v>
      </c>
    </row>
    <row r="1428" spans="1:6" x14ac:dyDescent="0.25">
      <c r="A1428" t="s">
        <v>1240</v>
      </c>
      <c r="B1428" t="s">
        <v>1228</v>
      </c>
      <c r="C1428" t="s">
        <v>1186</v>
      </c>
      <c r="D1428" t="s">
        <v>1195</v>
      </c>
      <c r="E1428">
        <v>1E-3</v>
      </c>
      <c r="F1428" t="s">
        <v>1546</v>
      </c>
    </row>
    <row r="1429" spans="1:6" x14ac:dyDescent="0.25">
      <c r="A1429" t="s">
        <v>1240</v>
      </c>
      <c r="B1429" t="s">
        <v>1230</v>
      </c>
      <c r="C1429" t="s">
        <v>1186</v>
      </c>
      <c r="D1429" t="s">
        <v>1195</v>
      </c>
      <c r="E1429">
        <v>1E-3</v>
      </c>
      <c r="F1429" t="s">
        <v>1546</v>
      </c>
    </row>
    <row r="1430" spans="1:6" x14ac:dyDescent="0.25">
      <c r="A1430" t="s">
        <v>1240</v>
      </c>
      <c r="B1430" t="s">
        <v>1231</v>
      </c>
      <c r="C1430" t="s">
        <v>1186</v>
      </c>
      <c r="D1430" t="s">
        <v>1195</v>
      </c>
      <c r="E1430">
        <v>0</v>
      </c>
      <c r="F1430" t="s">
        <v>1546</v>
      </c>
    </row>
    <row r="1431" spans="1:6" x14ac:dyDescent="0.25">
      <c r="A1431" t="s">
        <v>1240</v>
      </c>
      <c r="B1431" t="s">
        <v>1232</v>
      </c>
      <c r="C1431" t="s">
        <v>1186</v>
      </c>
      <c r="D1431" t="s">
        <v>1195</v>
      </c>
      <c r="E1431">
        <v>0</v>
      </c>
      <c r="F1431" t="s">
        <v>1546</v>
      </c>
    </row>
    <row r="1432" spans="1:6" x14ac:dyDescent="0.25">
      <c r="A1432" t="s">
        <v>1240</v>
      </c>
      <c r="B1432" t="s">
        <v>1233</v>
      </c>
      <c r="C1432" t="s">
        <v>1186</v>
      </c>
      <c r="D1432" t="s">
        <v>1195</v>
      </c>
      <c r="E1432">
        <v>1E-3</v>
      </c>
      <c r="F1432" t="s">
        <v>1546</v>
      </c>
    </row>
    <row r="1433" spans="1:6" x14ac:dyDescent="0.25">
      <c r="A1433" t="s">
        <v>1240</v>
      </c>
      <c r="B1433" t="s">
        <v>1237</v>
      </c>
      <c r="C1433" t="s">
        <v>1186</v>
      </c>
      <c r="D1433" t="s">
        <v>1195</v>
      </c>
      <c r="E1433">
        <v>1E-3</v>
      </c>
      <c r="F1433" t="s">
        <v>1546</v>
      </c>
    </row>
    <row r="1434" spans="1:6" x14ac:dyDescent="0.25">
      <c r="A1434" t="s">
        <v>1240</v>
      </c>
      <c r="B1434" t="s">
        <v>1238</v>
      </c>
      <c r="C1434" t="s">
        <v>1186</v>
      </c>
      <c r="D1434" t="s">
        <v>1195</v>
      </c>
      <c r="E1434">
        <v>1E-3</v>
      </c>
      <c r="F1434" t="s">
        <v>1546</v>
      </c>
    </row>
    <row r="1435" spans="1:6" x14ac:dyDescent="0.25">
      <c r="A1435" t="s">
        <v>32</v>
      </c>
      <c r="B1435" t="s">
        <v>1241</v>
      </c>
      <c r="C1435" t="s">
        <v>1186</v>
      </c>
      <c r="D1435" t="s">
        <v>1195</v>
      </c>
      <c r="E1435">
        <v>1E-3</v>
      </c>
      <c r="F1435" t="s">
        <v>1546</v>
      </c>
    </row>
    <row r="1436" spans="1:6" x14ac:dyDescent="0.25">
      <c r="A1436" t="s">
        <v>1242</v>
      </c>
      <c r="B1436" t="s">
        <v>1241</v>
      </c>
      <c r="C1436" t="s">
        <v>1186</v>
      </c>
      <c r="D1436" t="s">
        <v>1195</v>
      </c>
      <c r="E1436">
        <v>1E-3</v>
      </c>
      <c r="F1436" t="s">
        <v>1546</v>
      </c>
    </row>
    <row r="1437" spans="1:6" x14ac:dyDescent="0.25">
      <c r="A1437" t="s">
        <v>1478</v>
      </c>
      <c r="B1437" t="s">
        <v>1328</v>
      </c>
      <c r="C1437" t="s">
        <v>1186</v>
      </c>
      <c r="D1437" t="s">
        <v>1325</v>
      </c>
      <c r="E1437">
        <v>55</v>
      </c>
      <c r="F1437" t="s">
        <v>1546</v>
      </c>
    </row>
    <row r="1438" spans="1:6" x14ac:dyDescent="0.25">
      <c r="A1438" t="s">
        <v>1479</v>
      </c>
      <c r="B1438" t="s">
        <v>1480</v>
      </c>
      <c r="C1438" t="s">
        <v>1481</v>
      </c>
      <c r="D1438" t="s">
        <v>1195</v>
      </c>
      <c r="E1438">
        <v>0.16300000000000001</v>
      </c>
      <c r="F1438" t="s">
        <v>1546</v>
      </c>
    </row>
    <row r="1439" spans="1:6" x14ac:dyDescent="0.25">
      <c r="A1439" t="s">
        <v>1479</v>
      </c>
      <c r="B1439" t="s">
        <v>1480</v>
      </c>
      <c r="C1439" t="s">
        <v>1186</v>
      </c>
      <c r="D1439" t="s">
        <v>1195</v>
      </c>
      <c r="E1439">
        <v>0.32600000000000001</v>
      </c>
      <c r="F1439" t="s">
        <v>1546</v>
      </c>
    </row>
    <row r="1440" spans="1:6" x14ac:dyDescent="0.25">
      <c r="A1440" t="s">
        <v>1244</v>
      </c>
      <c r="B1440" t="s">
        <v>1241</v>
      </c>
      <c r="C1440" t="s">
        <v>1186</v>
      </c>
      <c r="D1440" t="s">
        <v>1195</v>
      </c>
      <c r="E1440">
        <v>0.33050000000000002</v>
      </c>
      <c r="F1440" t="s">
        <v>1546</v>
      </c>
    </row>
    <row r="1441" spans="1:6" x14ac:dyDescent="0.25">
      <c r="A1441" t="s">
        <v>1482</v>
      </c>
      <c r="B1441" t="s">
        <v>1328</v>
      </c>
      <c r="C1441" t="s">
        <v>1186</v>
      </c>
      <c r="D1441" t="s">
        <v>1325</v>
      </c>
      <c r="E1441">
        <v>46</v>
      </c>
      <c r="F1441" t="s">
        <v>1546</v>
      </c>
    </row>
    <row r="1442" spans="1:6" x14ac:dyDescent="0.25">
      <c r="A1442" t="s">
        <v>122</v>
      </c>
      <c r="B1442" t="s">
        <v>1483</v>
      </c>
      <c r="C1442" t="s">
        <v>1186</v>
      </c>
      <c r="D1442" t="s">
        <v>1195</v>
      </c>
      <c r="E1442">
        <v>0.31675999999999999</v>
      </c>
      <c r="F1442" t="s">
        <v>1546</v>
      </c>
    </row>
    <row r="1443" spans="1:6" x14ac:dyDescent="0.25">
      <c r="A1443" t="s">
        <v>122</v>
      </c>
      <c r="B1443" t="s">
        <v>1483</v>
      </c>
      <c r="C1443" t="s">
        <v>1484</v>
      </c>
      <c r="D1443" t="s">
        <v>1195</v>
      </c>
      <c r="E1443">
        <v>1.584E-2</v>
      </c>
      <c r="F1443" t="s">
        <v>1546</v>
      </c>
    </row>
    <row r="1444" spans="1:6" x14ac:dyDescent="0.25">
      <c r="A1444" t="s">
        <v>122</v>
      </c>
      <c r="B1444" t="s">
        <v>1480</v>
      </c>
      <c r="C1444" t="s">
        <v>1481</v>
      </c>
      <c r="D1444" t="s">
        <v>1195</v>
      </c>
      <c r="E1444">
        <v>2.8899999999999999E-2</v>
      </c>
      <c r="F1444" t="s">
        <v>1546</v>
      </c>
    </row>
    <row r="1445" spans="1:6" x14ac:dyDescent="0.25">
      <c r="A1445" t="s">
        <v>122</v>
      </c>
      <c r="B1445" t="s">
        <v>1480</v>
      </c>
      <c r="C1445" t="s">
        <v>1186</v>
      </c>
      <c r="D1445" t="s">
        <v>1195</v>
      </c>
      <c r="E1445">
        <v>5.79E-2</v>
      </c>
      <c r="F1445" t="s">
        <v>1546</v>
      </c>
    </row>
    <row r="1446" spans="1:6" x14ac:dyDescent="0.25">
      <c r="A1446" t="s">
        <v>1245</v>
      </c>
      <c r="B1446" t="s">
        <v>1246</v>
      </c>
      <c r="C1446" t="s">
        <v>1186</v>
      </c>
      <c r="D1446" t="s">
        <v>1195</v>
      </c>
      <c r="E1446">
        <v>0.01</v>
      </c>
      <c r="F1446" t="s">
        <v>1546</v>
      </c>
    </row>
    <row r="1447" spans="1:6" x14ac:dyDescent="0.25">
      <c r="A1447" t="s">
        <v>1245</v>
      </c>
      <c r="B1447" t="s">
        <v>1194</v>
      </c>
      <c r="C1447" t="s">
        <v>1131</v>
      </c>
      <c r="D1447" t="s">
        <v>1195</v>
      </c>
      <c r="E1447">
        <v>5.0000000000000001E-3</v>
      </c>
      <c r="F1447" t="s">
        <v>1546</v>
      </c>
    </row>
    <row r="1448" spans="1:6" x14ac:dyDescent="0.25">
      <c r="A1448" t="s">
        <v>1245</v>
      </c>
      <c r="B1448" t="s">
        <v>1194</v>
      </c>
      <c r="C1448" t="s">
        <v>1196</v>
      </c>
      <c r="D1448" t="s">
        <v>1195</v>
      </c>
      <c r="E1448">
        <v>5.0000000000000001E-3</v>
      </c>
      <c r="F1448" t="s">
        <v>1546</v>
      </c>
    </row>
    <row r="1449" spans="1:6" x14ac:dyDescent="0.25">
      <c r="A1449" t="s">
        <v>1245</v>
      </c>
      <c r="B1449" t="s">
        <v>1194</v>
      </c>
      <c r="C1449" t="s">
        <v>1186</v>
      </c>
      <c r="D1449" t="s">
        <v>1195</v>
      </c>
      <c r="E1449">
        <v>5.0000000000000001E-3</v>
      </c>
      <c r="F1449" t="s">
        <v>1546</v>
      </c>
    </row>
    <row r="1450" spans="1:6" x14ac:dyDescent="0.25">
      <c r="A1450" t="s">
        <v>1245</v>
      </c>
      <c r="B1450" t="s">
        <v>1211</v>
      </c>
      <c r="C1450" t="s">
        <v>1131</v>
      </c>
      <c r="D1450" t="s">
        <v>1195</v>
      </c>
      <c r="E1450">
        <v>0.01</v>
      </c>
      <c r="F1450" t="s">
        <v>1546</v>
      </c>
    </row>
    <row r="1451" spans="1:6" x14ac:dyDescent="0.25">
      <c r="A1451" t="s">
        <v>1245</v>
      </c>
      <c r="B1451" t="s">
        <v>1211</v>
      </c>
      <c r="C1451" t="s">
        <v>1186</v>
      </c>
      <c r="D1451" t="s">
        <v>1195</v>
      </c>
      <c r="E1451">
        <v>0.01</v>
      </c>
      <c r="F1451" t="s">
        <v>1546</v>
      </c>
    </row>
    <row r="1452" spans="1:6" x14ac:dyDescent="0.25">
      <c r="A1452" t="s">
        <v>1245</v>
      </c>
      <c r="B1452" t="s">
        <v>1212</v>
      </c>
      <c r="C1452" t="s">
        <v>1186</v>
      </c>
      <c r="D1452" t="s">
        <v>1195</v>
      </c>
      <c r="E1452">
        <v>0.01</v>
      </c>
      <c r="F1452" t="s">
        <v>1546</v>
      </c>
    </row>
    <row r="1453" spans="1:6" x14ac:dyDescent="0.25">
      <c r="A1453" t="s">
        <v>1245</v>
      </c>
      <c r="B1453" t="s">
        <v>1212</v>
      </c>
      <c r="C1453" t="s">
        <v>1213</v>
      </c>
      <c r="D1453" t="s">
        <v>1195</v>
      </c>
      <c r="E1453">
        <v>2.5000000000000001E-3</v>
      </c>
      <c r="F1453" t="s">
        <v>1546</v>
      </c>
    </row>
    <row r="1454" spans="1:6" x14ac:dyDescent="0.25">
      <c r="A1454" t="s">
        <v>1245</v>
      </c>
      <c r="B1454" t="s">
        <v>1200</v>
      </c>
      <c r="C1454" t="s">
        <v>1186</v>
      </c>
      <c r="D1454" t="s">
        <v>1195</v>
      </c>
      <c r="E1454">
        <v>0.02</v>
      </c>
      <c r="F1454" t="s">
        <v>1546</v>
      </c>
    </row>
    <row r="1455" spans="1:6" x14ac:dyDescent="0.25">
      <c r="A1455" t="s">
        <v>1245</v>
      </c>
      <c r="B1455" t="s">
        <v>1200</v>
      </c>
      <c r="C1455" t="s">
        <v>1215</v>
      </c>
      <c r="D1455" t="s">
        <v>1195</v>
      </c>
      <c r="E1455">
        <v>6.0000000000000001E-3</v>
      </c>
      <c r="F1455" t="s">
        <v>1546</v>
      </c>
    </row>
    <row r="1456" spans="1:6" x14ac:dyDescent="0.25">
      <c r="A1456" t="s">
        <v>1245</v>
      </c>
      <c r="B1456" t="s">
        <v>1200</v>
      </c>
      <c r="C1456" t="s">
        <v>1216</v>
      </c>
      <c r="D1456" t="s">
        <v>1195</v>
      </c>
      <c r="E1456">
        <v>4.0000000000000001E-3</v>
      </c>
      <c r="F1456" t="s">
        <v>1546</v>
      </c>
    </row>
    <row r="1457" spans="1:6" x14ac:dyDescent="0.25">
      <c r="A1457" t="s">
        <v>1245</v>
      </c>
      <c r="B1457" t="s">
        <v>1204</v>
      </c>
      <c r="C1457" t="s">
        <v>1186</v>
      </c>
      <c r="D1457" t="s">
        <v>1195</v>
      </c>
      <c r="E1457">
        <v>0.02</v>
      </c>
      <c r="F1457" t="s">
        <v>1546</v>
      </c>
    </row>
    <row r="1458" spans="1:6" x14ac:dyDescent="0.25">
      <c r="A1458" t="s">
        <v>1245</v>
      </c>
      <c r="B1458" t="s">
        <v>1204</v>
      </c>
      <c r="C1458" t="s">
        <v>1215</v>
      </c>
      <c r="D1458" t="s">
        <v>1195</v>
      </c>
      <c r="E1458">
        <v>6.0000000000000001E-3</v>
      </c>
      <c r="F1458" t="s">
        <v>1546</v>
      </c>
    </row>
    <row r="1459" spans="1:6" x14ac:dyDescent="0.25">
      <c r="A1459" t="s">
        <v>1245</v>
      </c>
      <c r="B1459" t="s">
        <v>1204</v>
      </c>
      <c r="C1459" t="s">
        <v>1216</v>
      </c>
      <c r="D1459" t="s">
        <v>1195</v>
      </c>
      <c r="E1459">
        <v>4.0000000000000001E-3</v>
      </c>
      <c r="F1459" t="s">
        <v>1546</v>
      </c>
    </row>
    <row r="1460" spans="1:6" x14ac:dyDescent="0.25">
      <c r="A1460" t="s">
        <v>1245</v>
      </c>
      <c r="B1460" t="s">
        <v>1217</v>
      </c>
      <c r="C1460" t="s">
        <v>1186</v>
      </c>
      <c r="D1460" t="s">
        <v>1195</v>
      </c>
      <c r="E1460">
        <v>0.01</v>
      </c>
      <c r="F1460" t="s">
        <v>1546</v>
      </c>
    </row>
    <row r="1461" spans="1:6" x14ac:dyDescent="0.25">
      <c r="A1461" t="s">
        <v>1245</v>
      </c>
      <c r="B1461" t="s">
        <v>1220</v>
      </c>
      <c r="C1461" t="s">
        <v>1186</v>
      </c>
      <c r="D1461" t="s">
        <v>1195</v>
      </c>
      <c r="E1461">
        <v>0.01</v>
      </c>
      <c r="F1461" t="s">
        <v>1546</v>
      </c>
    </row>
    <row r="1462" spans="1:6" x14ac:dyDescent="0.25">
      <c r="A1462" t="s">
        <v>1245</v>
      </c>
      <c r="B1462" t="s">
        <v>1247</v>
      </c>
      <c r="C1462" t="s">
        <v>1186</v>
      </c>
      <c r="D1462" t="s">
        <v>1195</v>
      </c>
      <c r="E1462">
        <v>0.01</v>
      </c>
      <c r="F1462" t="s">
        <v>1546</v>
      </c>
    </row>
    <row r="1463" spans="1:6" x14ac:dyDescent="0.25">
      <c r="A1463" t="s">
        <v>1245</v>
      </c>
      <c r="B1463" t="s">
        <v>1223</v>
      </c>
      <c r="C1463" t="s">
        <v>1186</v>
      </c>
      <c r="D1463" t="s">
        <v>1195</v>
      </c>
      <c r="E1463">
        <v>0.01</v>
      </c>
      <c r="F1463" t="s">
        <v>1546</v>
      </c>
    </row>
    <row r="1464" spans="1:6" x14ac:dyDescent="0.25">
      <c r="A1464" t="s">
        <v>1245</v>
      </c>
      <c r="B1464" t="s">
        <v>1248</v>
      </c>
      <c r="C1464" t="s">
        <v>1186</v>
      </c>
      <c r="D1464" t="s">
        <v>1195</v>
      </c>
      <c r="E1464">
        <v>0.01</v>
      </c>
      <c r="F1464" t="s">
        <v>1546</v>
      </c>
    </row>
    <row r="1465" spans="1:6" x14ac:dyDescent="0.25">
      <c r="A1465" t="s">
        <v>1245</v>
      </c>
      <c r="B1465" t="s">
        <v>1249</v>
      </c>
      <c r="C1465" t="s">
        <v>1186</v>
      </c>
      <c r="D1465" t="s">
        <v>1195</v>
      </c>
      <c r="E1465">
        <v>1E-3</v>
      </c>
      <c r="F1465" t="s">
        <v>1546</v>
      </c>
    </row>
    <row r="1466" spans="1:6" x14ac:dyDescent="0.25">
      <c r="A1466" t="s">
        <v>1245</v>
      </c>
      <c r="B1466" t="s">
        <v>1250</v>
      </c>
      <c r="C1466" t="s">
        <v>1186</v>
      </c>
      <c r="D1466" t="s">
        <v>1195</v>
      </c>
      <c r="E1466">
        <v>1E-3</v>
      </c>
      <c r="F1466" t="s">
        <v>1546</v>
      </c>
    </row>
    <row r="1467" spans="1:6" x14ac:dyDescent="0.25">
      <c r="A1467" t="s">
        <v>1245</v>
      </c>
      <c r="B1467" t="s">
        <v>1239</v>
      </c>
      <c r="C1467" t="s">
        <v>1186</v>
      </c>
      <c r="D1467" t="s">
        <v>1195</v>
      </c>
      <c r="E1467">
        <v>2E-3</v>
      </c>
      <c r="F1467" t="s">
        <v>1546</v>
      </c>
    </row>
    <row r="1468" spans="1:6" x14ac:dyDescent="0.25">
      <c r="A1468" t="s">
        <v>1485</v>
      </c>
      <c r="B1468" t="s">
        <v>1327</v>
      </c>
      <c r="C1468" t="s">
        <v>1486</v>
      </c>
      <c r="D1468" t="s">
        <v>1325</v>
      </c>
      <c r="E1468">
        <v>3.66</v>
      </c>
      <c r="F1468" t="s">
        <v>1546</v>
      </c>
    </row>
    <row r="1469" spans="1:6" x14ac:dyDescent="0.25">
      <c r="A1469" t="s">
        <v>1485</v>
      </c>
      <c r="B1469" t="s">
        <v>1327</v>
      </c>
      <c r="C1469" t="s">
        <v>1487</v>
      </c>
      <c r="D1469" t="s">
        <v>1325</v>
      </c>
      <c r="E1469">
        <v>11.712</v>
      </c>
      <c r="F1469" t="s">
        <v>1546</v>
      </c>
    </row>
    <row r="1470" spans="1:6" x14ac:dyDescent="0.25">
      <c r="A1470" t="s">
        <v>1485</v>
      </c>
      <c r="B1470" t="s">
        <v>1327</v>
      </c>
      <c r="C1470" t="s">
        <v>1488</v>
      </c>
      <c r="D1470" t="s">
        <v>1325</v>
      </c>
      <c r="E1470">
        <v>2.44</v>
      </c>
      <c r="F1470" t="s">
        <v>1546</v>
      </c>
    </row>
    <row r="1471" spans="1:6" x14ac:dyDescent="0.25">
      <c r="A1471" t="s">
        <v>1485</v>
      </c>
      <c r="B1471" t="s">
        <v>1327</v>
      </c>
      <c r="C1471" t="s">
        <v>1186</v>
      </c>
      <c r="D1471" t="s">
        <v>1325</v>
      </c>
      <c r="E1471">
        <v>12.2</v>
      </c>
      <c r="F1471" t="s">
        <v>1546</v>
      </c>
    </row>
    <row r="1472" spans="1:6" x14ac:dyDescent="0.25">
      <c r="A1472" t="s">
        <v>1485</v>
      </c>
      <c r="B1472" t="s">
        <v>1489</v>
      </c>
      <c r="C1472" t="s">
        <v>1486</v>
      </c>
      <c r="D1472" t="s">
        <v>1490</v>
      </c>
      <c r="E1472">
        <v>6.9999999999999999E-4</v>
      </c>
      <c r="F1472" t="s">
        <v>1546</v>
      </c>
    </row>
    <row r="1473" spans="1:6" x14ac:dyDescent="0.25">
      <c r="A1473" t="s">
        <v>1485</v>
      </c>
      <c r="B1473" t="s">
        <v>1489</v>
      </c>
      <c r="C1473" t="s">
        <v>1487</v>
      </c>
      <c r="D1473" t="s">
        <v>1490</v>
      </c>
      <c r="E1473">
        <v>2.5000000000000001E-3</v>
      </c>
      <c r="F1473" t="s">
        <v>1546</v>
      </c>
    </row>
    <row r="1474" spans="1:6" x14ac:dyDescent="0.25">
      <c r="A1474" t="s">
        <v>1485</v>
      </c>
      <c r="B1474" t="s">
        <v>1489</v>
      </c>
      <c r="C1474" t="s">
        <v>1488</v>
      </c>
      <c r="D1474" t="s">
        <v>1490</v>
      </c>
      <c r="E1474">
        <v>5.0000000000000001E-4</v>
      </c>
      <c r="F1474" t="s">
        <v>1546</v>
      </c>
    </row>
    <row r="1475" spans="1:6" x14ac:dyDescent="0.25">
      <c r="A1475" t="s">
        <v>1485</v>
      </c>
      <c r="B1475" t="s">
        <v>1489</v>
      </c>
      <c r="C1475" t="s">
        <v>1186</v>
      </c>
      <c r="D1475" t="s">
        <v>1490</v>
      </c>
      <c r="E1475">
        <v>2.5999999999999999E-3</v>
      </c>
      <c r="F1475" t="s">
        <v>1546</v>
      </c>
    </row>
    <row r="1476" spans="1:6" x14ac:dyDescent="0.25">
      <c r="A1476" t="s">
        <v>1491</v>
      </c>
      <c r="B1476" t="s">
        <v>1327</v>
      </c>
      <c r="C1476" t="s">
        <v>1492</v>
      </c>
      <c r="D1476" t="s">
        <v>1325</v>
      </c>
      <c r="E1476">
        <v>46.36</v>
      </c>
      <c r="F1476" t="s">
        <v>1546</v>
      </c>
    </row>
    <row r="1477" spans="1:6" x14ac:dyDescent="0.25">
      <c r="A1477" t="s">
        <v>1491</v>
      </c>
      <c r="B1477" t="s">
        <v>1327</v>
      </c>
      <c r="C1477" t="s">
        <v>1493</v>
      </c>
      <c r="D1477" t="s">
        <v>1325</v>
      </c>
      <c r="E1477">
        <v>48.8</v>
      </c>
      <c r="F1477" t="s">
        <v>1546</v>
      </c>
    </row>
    <row r="1478" spans="1:6" x14ac:dyDescent="0.25">
      <c r="A1478" t="s">
        <v>1491</v>
      </c>
      <c r="B1478" t="s">
        <v>1327</v>
      </c>
      <c r="C1478" t="s">
        <v>1186</v>
      </c>
      <c r="D1478" t="s">
        <v>1325</v>
      </c>
      <c r="E1478">
        <v>48.8</v>
      </c>
      <c r="F1478" t="s">
        <v>1546</v>
      </c>
    </row>
    <row r="1479" spans="1:6" x14ac:dyDescent="0.25">
      <c r="A1479" t="s">
        <v>1491</v>
      </c>
      <c r="B1479" t="s">
        <v>1327</v>
      </c>
      <c r="C1479" t="s">
        <v>1494</v>
      </c>
      <c r="D1479" t="s">
        <v>1325</v>
      </c>
      <c r="E1479">
        <v>45.14</v>
      </c>
      <c r="F1479" t="s">
        <v>1546</v>
      </c>
    </row>
    <row r="1480" spans="1:6" x14ac:dyDescent="0.25">
      <c r="A1480" t="s">
        <v>1491</v>
      </c>
      <c r="B1480" t="s">
        <v>1327</v>
      </c>
      <c r="C1480" t="s">
        <v>1495</v>
      </c>
      <c r="D1480" t="s">
        <v>1325</v>
      </c>
      <c r="E1480">
        <v>46.36</v>
      </c>
      <c r="F1480" t="s">
        <v>1546</v>
      </c>
    </row>
    <row r="1481" spans="1:6" x14ac:dyDescent="0.25">
      <c r="A1481" t="s">
        <v>1491</v>
      </c>
      <c r="B1481" t="s">
        <v>1489</v>
      </c>
      <c r="C1481" t="s">
        <v>1492</v>
      </c>
      <c r="D1481" t="s">
        <v>1490</v>
      </c>
      <c r="E1481">
        <v>1.0070000000000001E-2</v>
      </c>
      <c r="F1481" t="s">
        <v>1546</v>
      </c>
    </row>
    <row r="1482" spans="1:6" x14ac:dyDescent="0.25">
      <c r="A1482" t="s">
        <v>1491</v>
      </c>
      <c r="B1482" t="s">
        <v>1489</v>
      </c>
      <c r="C1482" t="s">
        <v>1493</v>
      </c>
      <c r="D1482" t="s">
        <v>1490</v>
      </c>
      <c r="E1482">
        <v>1.06E-2</v>
      </c>
      <c r="F1482" t="s">
        <v>1546</v>
      </c>
    </row>
    <row r="1483" spans="1:6" x14ac:dyDescent="0.25">
      <c r="A1483" t="s">
        <v>1491</v>
      </c>
      <c r="B1483" t="s">
        <v>1489</v>
      </c>
      <c r="C1483" t="s">
        <v>1186</v>
      </c>
      <c r="D1483" t="s">
        <v>1490</v>
      </c>
      <c r="E1483">
        <v>1.06E-2</v>
      </c>
      <c r="F1483" t="s">
        <v>1546</v>
      </c>
    </row>
    <row r="1484" spans="1:6" x14ac:dyDescent="0.25">
      <c r="A1484" t="s">
        <v>1491</v>
      </c>
      <c r="B1484" t="s">
        <v>1489</v>
      </c>
      <c r="C1484" t="s">
        <v>1494</v>
      </c>
      <c r="D1484" t="s">
        <v>1490</v>
      </c>
      <c r="E1484">
        <v>9.7999999999999997E-3</v>
      </c>
      <c r="F1484" t="s">
        <v>1546</v>
      </c>
    </row>
    <row r="1485" spans="1:6" x14ac:dyDescent="0.25">
      <c r="A1485" t="s">
        <v>1491</v>
      </c>
      <c r="B1485" t="s">
        <v>1489</v>
      </c>
      <c r="C1485" t="s">
        <v>1495</v>
      </c>
      <c r="D1485" t="s">
        <v>1490</v>
      </c>
      <c r="E1485">
        <v>1.0070000000000001E-2</v>
      </c>
      <c r="F1485" t="s">
        <v>1546</v>
      </c>
    </row>
    <row r="1486" spans="1:6" x14ac:dyDescent="0.25">
      <c r="A1486" t="s">
        <v>1251</v>
      </c>
      <c r="B1486" t="s">
        <v>1197</v>
      </c>
      <c r="C1486" t="s">
        <v>1186</v>
      </c>
      <c r="D1486" t="s">
        <v>1195</v>
      </c>
      <c r="E1486">
        <v>0.75</v>
      </c>
      <c r="F1486" t="s">
        <v>1546</v>
      </c>
    </row>
    <row r="1487" spans="1:6" x14ac:dyDescent="0.25">
      <c r="A1487" t="s">
        <v>1251</v>
      </c>
      <c r="B1487" t="s">
        <v>1200</v>
      </c>
      <c r="C1487" t="s">
        <v>1186</v>
      </c>
      <c r="D1487" t="s">
        <v>1195</v>
      </c>
      <c r="E1487">
        <v>0.55000000000000004</v>
      </c>
      <c r="F1487" t="s">
        <v>1546</v>
      </c>
    </row>
    <row r="1488" spans="1:6" x14ac:dyDescent="0.25">
      <c r="A1488" t="s">
        <v>1251</v>
      </c>
      <c r="B1488" t="s">
        <v>1200</v>
      </c>
      <c r="C1488" t="s">
        <v>1201</v>
      </c>
      <c r="D1488" t="s">
        <v>1195</v>
      </c>
      <c r="E1488">
        <v>1.4999999999999999E-2</v>
      </c>
      <c r="F1488" t="s">
        <v>1546</v>
      </c>
    </row>
    <row r="1489" spans="1:6" x14ac:dyDescent="0.25">
      <c r="A1489" t="s">
        <v>1251</v>
      </c>
      <c r="B1489" t="s">
        <v>1200</v>
      </c>
      <c r="C1489" t="s">
        <v>1202</v>
      </c>
      <c r="D1489" t="s">
        <v>1195</v>
      </c>
      <c r="E1489">
        <v>8.2500000000000004E-2</v>
      </c>
      <c r="F1489" t="s">
        <v>1546</v>
      </c>
    </row>
    <row r="1490" spans="1:6" x14ac:dyDescent="0.25">
      <c r="A1490" t="s">
        <v>1251</v>
      </c>
      <c r="B1490" t="s">
        <v>1200</v>
      </c>
      <c r="C1490" t="s">
        <v>1203</v>
      </c>
      <c r="D1490" t="s">
        <v>1195</v>
      </c>
      <c r="E1490">
        <v>2.75E-2</v>
      </c>
      <c r="F1490" t="s">
        <v>1546</v>
      </c>
    </row>
    <row r="1491" spans="1:6" x14ac:dyDescent="0.25">
      <c r="A1491" t="s">
        <v>1251</v>
      </c>
      <c r="B1491" t="s">
        <v>1204</v>
      </c>
      <c r="C1491" t="s">
        <v>1186</v>
      </c>
      <c r="D1491" t="s">
        <v>1195</v>
      </c>
      <c r="E1491">
        <v>0.4</v>
      </c>
      <c r="F1491" t="s">
        <v>1546</v>
      </c>
    </row>
    <row r="1492" spans="1:6" x14ac:dyDescent="0.25">
      <c r="A1492" t="s">
        <v>1251</v>
      </c>
      <c r="B1492" t="s">
        <v>1204</v>
      </c>
      <c r="C1492" t="s">
        <v>1202</v>
      </c>
      <c r="D1492" t="s">
        <v>1195</v>
      </c>
      <c r="E1492">
        <v>0.06</v>
      </c>
      <c r="F1492" t="s">
        <v>1546</v>
      </c>
    </row>
    <row r="1493" spans="1:6" x14ac:dyDescent="0.25">
      <c r="A1493" t="s">
        <v>1251</v>
      </c>
      <c r="B1493" t="s">
        <v>1204</v>
      </c>
      <c r="C1493" t="s">
        <v>1203</v>
      </c>
      <c r="D1493" t="s">
        <v>1195</v>
      </c>
      <c r="E1493">
        <v>0.02</v>
      </c>
      <c r="F1493" t="s">
        <v>1546</v>
      </c>
    </row>
    <row r="1494" spans="1:6" x14ac:dyDescent="0.25">
      <c r="A1494" t="s">
        <v>1496</v>
      </c>
      <c r="B1494" t="s">
        <v>1327</v>
      </c>
      <c r="C1494" t="s">
        <v>1492</v>
      </c>
      <c r="D1494" t="s">
        <v>1325</v>
      </c>
      <c r="E1494">
        <v>57.95</v>
      </c>
      <c r="F1494" t="s">
        <v>1546</v>
      </c>
    </row>
    <row r="1495" spans="1:6" x14ac:dyDescent="0.25">
      <c r="A1495" t="s">
        <v>1496</v>
      </c>
      <c r="B1495" t="s">
        <v>1327</v>
      </c>
      <c r="C1495" t="s">
        <v>1493</v>
      </c>
      <c r="D1495" t="s">
        <v>1325</v>
      </c>
      <c r="E1495">
        <v>61</v>
      </c>
      <c r="F1495" t="s">
        <v>1546</v>
      </c>
    </row>
    <row r="1496" spans="1:6" x14ac:dyDescent="0.25">
      <c r="A1496" t="s">
        <v>1496</v>
      </c>
      <c r="B1496" t="s">
        <v>1327</v>
      </c>
      <c r="C1496" t="s">
        <v>1186</v>
      </c>
      <c r="D1496" t="s">
        <v>1325</v>
      </c>
      <c r="E1496">
        <v>61</v>
      </c>
      <c r="F1496" t="s">
        <v>1546</v>
      </c>
    </row>
    <row r="1497" spans="1:6" x14ac:dyDescent="0.25">
      <c r="A1497" t="s">
        <v>1496</v>
      </c>
      <c r="B1497" t="s">
        <v>1327</v>
      </c>
      <c r="C1497" t="s">
        <v>1494</v>
      </c>
      <c r="D1497" t="s">
        <v>1325</v>
      </c>
      <c r="E1497">
        <v>57.95</v>
      </c>
      <c r="F1497" t="s">
        <v>1546</v>
      </c>
    </row>
    <row r="1498" spans="1:6" x14ac:dyDescent="0.25">
      <c r="A1498" t="s">
        <v>1496</v>
      </c>
      <c r="B1498" t="s">
        <v>1327</v>
      </c>
      <c r="C1498" t="s">
        <v>1495</v>
      </c>
      <c r="D1498" t="s">
        <v>1325</v>
      </c>
      <c r="E1498">
        <v>57.95</v>
      </c>
      <c r="F1498" t="s">
        <v>1546</v>
      </c>
    </row>
    <row r="1499" spans="1:6" x14ac:dyDescent="0.25">
      <c r="A1499" t="s">
        <v>1496</v>
      </c>
      <c r="B1499" t="s">
        <v>1489</v>
      </c>
      <c r="C1499" t="s">
        <v>1492</v>
      </c>
      <c r="D1499" t="s">
        <v>1490</v>
      </c>
      <c r="E1499">
        <v>7.6E-3</v>
      </c>
      <c r="F1499" t="s">
        <v>1546</v>
      </c>
    </row>
    <row r="1500" spans="1:6" x14ac:dyDescent="0.25">
      <c r="A1500" t="s">
        <v>1496</v>
      </c>
      <c r="B1500" t="s">
        <v>1489</v>
      </c>
      <c r="C1500" t="s">
        <v>1493</v>
      </c>
      <c r="D1500" t="s">
        <v>1490</v>
      </c>
      <c r="E1500">
        <v>8.0000000000000002E-3</v>
      </c>
      <c r="F1500" t="s">
        <v>1546</v>
      </c>
    </row>
    <row r="1501" spans="1:6" x14ac:dyDescent="0.25">
      <c r="A1501" t="s">
        <v>1496</v>
      </c>
      <c r="B1501" t="s">
        <v>1489</v>
      </c>
      <c r="C1501" t="s">
        <v>1186</v>
      </c>
      <c r="D1501" t="s">
        <v>1490</v>
      </c>
      <c r="E1501">
        <v>8.0000000000000002E-3</v>
      </c>
      <c r="F1501" t="s">
        <v>1546</v>
      </c>
    </row>
    <row r="1502" spans="1:6" x14ac:dyDescent="0.25">
      <c r="A1502" t="s">
        <v>1496</v>
      </c>
      <c r="B1502" t="s">
        <v>1489</v>
      </c>
      <c r="C1502" t="s">
        <v>1494</v>
      </c>
      <c r="D1502" t="s">
        <v>1490</v>
      </c>
      <c r="E1502">
        <v>7.6E-3</v>
      </c>
      <c r="F1502" t="s">
        <v>1546</v>
      </c>
    </row>
    <row r="1503" spans="1:6" x14ac:dyDescent="0.25">
      <c r="A1503" t="s">
        <v>1496</v>
      </c>
      <c r="B1503" t="s">
        <v>1489</v>
      </c>
      <c r="C1503" t="s">
        <v>1495</v>
      </c>
      <c r="D1503" t="s">
        <v>1490</v>
      </c>
      <c r="E1503">
        <v>7.6E-3</v>
      </c>
      <c r="F1503" t="s">
        <v>1546</v>
      </c>
    </row>
    <row r="1504" spans="1:6" x14ac:dyDescent="0.25">
      <c r="A1504" t="s">
        <v>1497</v>
      </c>
      <c r="B1504" t="s">
        <v>1498</v>
      </c>
      <c r="C1504" t="s">
        <v>1186</v>
      </c>
      <c r="D1504" t="s">
        <v>1499</v>
      </c>
      <c r="E1504">
        <v>0</v>
      </c>
      <c r="F1504" t="s">
        <v>1546</v>
      </c>
    </row>
    <row r="1505" spans="1:6" x14ac:dyDescent="0.25">
      <c r="A1505" t="s">
        <v>1497</v>
      </c>
      <c r="B1505" t="s">
        <v>1500</v>
      </c>
      <c r="C1505" t="s">
        <v>1186</v>
      </c>
      <c r="D1505" t="s">
        <v>1499</v>
      </c>
      <c r="E1505">
        <v>0</v>
      </c>
      <c r="F1505" t="s">
        <v>1546</v>
      </c>
    </row>
    <row r="1506" spans="1:6" x14ac:dyDescent="0.25">
      <c r="A1506" t="s">
        <v>1252</v>
      </c>
      <c r="B1506" t="s">
        <v>1253</v>
      </c>
      <c r="C1506" t="s">
        <v>1254</v>
      </c>
      <c r="D1506" t="s">
        <v>1195</v>
      </c>
      <c r="E1506">
        <v>8.7499999999999994E-2</v>
      </c>
      <c r="F1506" t="s">
        <v>1546</v>
      </c>
    </row>
    <row r="1507" spans="1:6" x14ac:dyDescent="0.25">
      <c r="A1507" t="s">
        <v>1252</v>
      </c>
      <c r="B1507" t="s">
        <v>1253</v>
      </c>
      <c r="C1507" t="s">
        <v>1255</v>
      </c>
      <c r="D1507" t="s">
        <v>1195</v>
      </c>
      <c r="E1507">
        <v>5.2499999999999998E-2</v>
      </c>
      <c r="F1507" t="s">
        <v>1546</v>
      </c>
    </row>
    <row r="1508" spans="1:6" x14ac:dyDescent="0.25">
      <c r="A1508" t="s">
        <v>1252</v>
      </c>
      <c r="B1508" t="s">
        <v>1253</v>
      </c>
      <c r="C1508" t="s">
        <v>1186</v>
      </c>
      <c r="D1508" t="s">
        <v>1195</v>
      </c>
      <c r="E1508">
        <v>0.35</v>
      </c>
      <c r="F1508" t="s">
        <v>1546</v>
      </c>
    </row>
    <row r="1509" spans="1:6" x14ac:dyDescent="0.25">
      <c r="A1509" t="s">
        <v>1252</v>
      </c>
      <c r="B1509" t="s">
        <v>1194</v>
      </c>
      <c r="C1509" t="s">
        <v>1131</v>
      </c>
      <c r="D1509" t="s">
        <v>1195</v>
      </c>
      <c r="E1509">
        <v>0.01</v>
      </c>
      <c r="F1509" t="s">
        <v>1546</v>
      </c>
    </row>
    <row r="1510" spans="1:6" x14ac:dyDescent="0.25">
      <c r="A1510" t="s">
        <v>1252</v>
      </c>
      <c r="B1510" t="s">
        <v>1194</v>
      </c>
      <c r="C1510" t="s">
        <v>1196</v>
      </c>
      <c r="D1510" t="s">
        <v>1195</v>
      </c>
      <c r="E1510">
        <v>3.0000000000000001E-3</v>
      </c>
      <c r="F1510" t="s">
        <v>1546</v>
      </c>
    </row>
    <row r="1511" spans="1:6" x14ac:dyDescent="0.25">
      <c r="A1511" t="s">
        <v>1252</v>
      </c>
      <c r="B1511" t="s">
        <v>1194</v>
      </c>
      <c r="C1511" t="s">
        <v>1256</v>
      </c>
      <c r="D1511" t="s">
        <v>1195</v>
      </c>
      <c r="E1511">
        <v>3.0000000000000001E-3</v>
      </c>
      <c r="F1511" t="s">
        <v>1546</v>
      </c>
    </row>
    <row r="1512" spans="1:6" x14ac:dyDescent="0.25">
      <c r="A1512" t="s">
        <v>1252</v>
      </c>
      <c r="B1512" t="s">
        <v>1194</v>
      </c>
      <c r="C1512" t="s">
        <v>1186</v>
      </c>
      <c r="D1512" t="s">
        <v>1195</v>
      </c>
      <c r="E1512">
        <v>0.01</v>
      </c>
      <c r="F1512" t="s">
        <v>1546</v>
      </c>
    </row>
    <row r="1513" spans="1:6" x14ac:dyDescent="0.25">
      <c r="A1513" t="s">
        <v>1252</v>
      </c>
      <c r="B1513" t="s">
        <v>1211</v>
      </c>
      <c r="C1513" t="s">
        <v>1131</v>
      </c>
      <c r="D1513" t="s">
        <v>1195</v>
      </c>
      <c r="E1513">
        <v>0.03</v>
      </c>
      <c r="F1513" t="s">
        <v>1546</v>
      </c>
    </row>
    <row r="1514" spans="1:6" x14ac:dyDescent="0.25">
      <c r="A1514" t="s">
        <v>1252</v>
      </c>
      <c r="B1514" t="s">
        <v>1211</v>
      </c>
      <c r="C1514" t="s">
        <v>1196</v>
      </c>
      <c r="D1514" t="s">
        <v>1195</v>
      </c>
      <c r="E1514">
        <v>3.0000000000000001E-3</v>
      </c>
      <c r="F1514" t="s">
        <v>1546</v>
      </c>
    </row>
    <row r="1515" spans="1:6" x14ac:dyDescent="0.25">
      <c r="A1515" t="s">
        <v>1252</v>
      </c>
      <c r="B1515" t="s">
        <v>1211</v>
      </c>
      <c r="C1515" t="s">
        <v>1256</v>
      </c>
      <c r="D1515" t="s">
        <v>1195</v>
      </c>
      <c r="E1515">
        <v>3.0000000000000001E-3</v>
      </c>
      <c r="F1515" t="s">
        <v>1546</v>
      </c>
    </row>
    <row r="1516" spans="1:6" x14ac:dyDescent="0.25">
      <c r="A1516" t="s">
        <v>1252</v>
      </c>
      <c r="B1516" t="s">
        <v>1211</v>
      </c>
      <c r="C1516" t="s">
        <v>1186</v>
      </c>
      <c r="D1516" t="s">
        <v>1195</v>
      </c>
      <c r="E1516">
        <v>0.03</v>
      </c>
      <c r="F1516" t="s">
        <v>1546</v>
      </c>
    </row>
    <row r="1517" spans="1:6" x14ac:dyDescent="0.25">
      <c r="A1517" t="s">
        <v>1252</v>
      </c>
      <c r="B1517" t="s">
        <v>1197</v>
      </c>
      <c r="C1517" t="s">
        <v>1186</v>
      </c>
      <c r="D1517" t="s">
        <v>1195</v>
      </c>
      <c r="E1517">
        <v>0.4</v>
      </c>
      <c r="F1517" t="s">
        <v>1546</v>
      </c>
    </row>
    <row r="1518" spans="1:6" x14ac:dyDescent="0.25">
      <c r="A1518" t="s">
        <v>1252</v>
      </c>
      <c r="B1518" t="s">
        <v>1198</v>
      </c>
      <c r="C1518" t="s">
        <v>1186</v>
      </c>
      <c r="D1518" t="s">
        <v>1195</v>
      </c>
      <c r="E1518">
        <v>3.0000000000000001E-3</v>
      </c>
      <c r="F1518" t="s">
        <v>1546</v>
      </c>
    </row>
    <row r="1519" spans="1:6" x14ac:dyDescent="0.25">
      <c r="A1519" t="s">
        <v>1252</v>
      </c>
      <c r="B1519" t="s">
        <v>1198</v>
      </c>
      <c r="C1519" t="s">
        <v>1199</v>
      </c>
      <c r="D1519" t="s">
        <v>1195</v>
      </c>
      <c r="E1519">
        <v>3.0000000000000001E-3</v>
      </c>
      <c r="F1519" t="s">
        <v>1546</v>
      </c>
    </row>
    <row r="1520" spans="1:6" x14ac:dyDescent="0.25">
      <c r="A1520" t="s">
        <v>1252</v>
      </c>
      <c r="B1520" t="s">
        <v>1212</v>
      </c>
      <c r="C1520" t="s">
        <v>1186</v>
      </c>
      <c r="D1520" t="s">
        <v>1195</v>
      </c>
      <c r="E1520">
        <v>0.6</v>
      </c>
      <c r="F1520" t="s">
        <v>1546</v>
      </c>
    </row>
    <row r="1521" spans="1:6" x14ac:dyDescent="0.25">
      <c r="A1521" t="s">
        <v>1252</v>
      </c>
      <c r="B1521" t="s">
        <v>1212</v>
      </c>
      <c r="C1521" t="s">
        <v>1257</v>
      </c>
      <c r="D1521" t="s">
        <v>1195</v>
      </c>
      <c r="E1521">
        <v>0.42</v>
      </c>
      <c r="F1521" t="s">
        <v>1546</v>
      </c>
    </row>
    <row r="1522" spans="1:6" x14ac:dyDescent="0.25">
      <c r="A1522" t="s">
        <v>1252</v>
      </c>
      <c r="B1522" t="s">
        <v>1212</v>
      </c>
      <c r="C1522" t="s">
        <v>1258</v>
      </c>
      <c r="D1522" t="s">
        <v>1195</v>
      </c>
      <c r="E1522">
        <v>1.2E-2</v>
      </c>
      <c r="F1522" t="s">
        <v>1546</v>
      </c>
    </row>
    <row r="1523" spans="1:6" x14ac:dyDescent="0.25">
      <c r="A1523" t="s">
        <v>1252</v>
      </c>
      <c r="B1523" t="s">
        <v>1212</v>
      </c>
      <c r="C1523" t="s">
        <v>1259</v>
      </c>
      <c r="D1523" t="s">
        <v>1195</v>
      </c>
      <c r="E1523">
        <v>3.0000000000000001E-3</v>
      </c>
      <c r="F1523" t="s">
        <v>1546</v>
      </c>
    </row>
    <row r="1524" spans="1:6" x14ac:dyDescent="0.25">
      <c r="A1524" t="s">
        <v>1252</v>
      </c>
      <c r="B1524" t="s">
        <v>1212</v>
      </c>
      <c r="C1524" t="s">
        <v>1260</v>
      </c>
      <c r="D1524" t="s">
        <v>1195</v>
      </c>
      <c r="E1524">
        <v>3.0000000000000001E-3</v>
      </c>
      <c r="F1524" t="s">
        <v>1546</v>
      </c>
    </row>
    <row r="1525" spans="1:6" x14ac:dyDescent="0.25">
      <c r="A1525" t="s">
        <v>1252</v>
      </c>
      <c r="B1525" t="s">
        <v>1200</v>
      </c>
      <c r="C1525" t="s">
        <v>1186</v>
      </c>
      <c r="D1525" t="s">
        <v>1195</v>
      </c>
      <c r="E1525">
        <v>0.3</v>
      </c>
      <c r="F1525" t="s">
        <v>1546</v>
      </c>
    </row>
    <row r="1526" spans="1:6" x14ac:dyDescent="0.25">
      <c r="A1526" t="s">
        <v>1252</v>
      </c>
      <c r="B1526" t="s">
        <v>1200</v>
      </c>
      <c r="C1526" t="s">
        <v>1201</v>
      </c>
      <c r="D1526" t="s">
        <v>1195</v>
      </c>
      <c r="E1526">
        <v>1.4999999999999999E-2</v>
      </c>
      <c r="F1526" t="s">
        <v>1546</v>
      </c>
    </row>
    <row r="1527" spans="1:6" x14ac:dyDescent="0.25">
      <c r="A1527" t="s">
        <v>1252</v>
      </c>
      <c r="B1527" t="s">
        <v>1200</v>
      </c>
      <c r="C1527" t="s">
        <v>1202</v>
      </c>
      <c r="D1527" t="s">
        <v>1195</v>
      </c>
      <c r="E1527">
        <v>4.4999999999999998E-2</v>
      </c>
      <c r="F1527" t="s">
        <v>1546</v>
      </c>
    </row>
    <row r="1528" spans="1:6" x14ac:dyDescent="0.25">
      <c r="A1528" t="s">
        <v>1252</v>
      </c>
      <c r="B1528" t="s">
        <v>1200</v>
      </c>
      <c r="C1528" t="s">
        <v>1203</v>
      </c>
      <c r="D1528" t="s">
        <v>1195</v>
      </c>
      <c r="E1528">
        <v>1.4999999999999999E-2</v>
      </c>
      <c r="F1528" t="s">
        <v>1546</v>
      </c>
    </row>
    <row r="1529" spans="1:6" x14ac:dyDescent="0.25">
      <c r="A1529" t="s">
        <v>1252</v>
      </c>
      <c r="B1529" t="s">
        <v>1204</v>
      </c>
      <c r="C1529" t="s">
        <v>1186</v>
      </c>
      <c r="D1529" t="s">
        <v>1195</v>
      </c>
      <c r="E1529">
        <v>0.2</v>
      </c>
      <c r="F1529" t="s">
        <v>1546</v>
      </c>
    </row>
    <row r="1530" spans="1:6" x14ac:dyDescent="0.25">
      <c r="A1530" t="s">
        <v>1252</v>
      </c>
      <c r="B1530" t="s">
        <v>1204</v>
      </c>
      <c r="C1530" t="s">
        <v>1261</v>
      </c>
      <c r="D1530" t="s">
        <v>1195</v>
      </c>
      <c r="E1530">
        <v>0.01</v>
      </c>
      <c r="F1530" t="s">
        <v>1546</v>
      </c>
    </row>
    <row r="1531" spans="1:6" x14ac:dyDescent="0.25">
      <c r="A1531" t="s">
        <v>1252</v>
      </c>
      <c r="B1531" t="s">
        <v>1204</v>
      </c>
      <c r="C1531" t="s">
        <v>1202</v>
      </c>
      <c r="D1531" t="s">
        <v>1195</v>
      </c>
      <c r="E1531">
        <v>0.04</v>
      </c>
      <c r="F1531" t="s">
        <v>1546</v>
      </c>
    </row>
    <row r="1532" spans="1:6" x14ac:dyDescent="0.25">
      <c r="A1532" t="s">
        <v>1252</v>
      </c>
      <c r="B1532" t="s">
        <v>1204</v>
      </c>
      <c r="C1532" t="s">
        <v>1203</v>
      </c>
      <c r="D1532" t="s">
        <v>1195</v>
      </c>
      <c r="E1532">
        <v>0.01</v>
      </c>
      <c r="F1532" t="s">
        <v>1546</v>
      </c>
    </row>
    <row r="1533" spans="1:6" x14ac:dyDescent="0.25">
      <c r="A1533" t="s">
        <v>1252</v>
      </c>
      <c r="B1533" t="s">
        <v>1204</v>
      </c>
      <c r="C1533" t="s">
        <v>1262</v>
      </c>
      <c r="D1533" t="s">
        <v>1195</v>
      </c>
      <c r="E1533">
        <v>4.0000000000000001E-3</v>
      </c>
      <c r="F1533" t="s">
        <v>1546</v>
      </c>
    </row>
    <row r="1534" spans="1:6" x14ac:dyDescent="0.25">
      <c r="A1534" t="s">
        <v>1252</v>
      </c>
      <c r="B1534" t="s">
        <v>1204</v>
      </c>
      <c r="C1534" t="s">
        <v>1263</v>
      </c>
      <c r="D1534" t="s">
        <v>1195</v>
      </c>
      <c r="E1534">
        <v>4.0000000000000001E-3</v>
      </c>
      <c r="F1534" t="s">
        <v>1546</v>
      </c>
    </row>
    <row r="1535" spans="1:6" x14ac:dyDescent="0.25">
      <c r="A1535" t="s">
        <v>1264</v>
      </c>
      <c r="B1535" t="s">
        <v>1246</v>
      </c>
      <c r="C1535" t="s">
        <v>1501</v>
      </c>
      <c r="D1535" t="s">
        <v>1195</v>
      </c>
      <c r="E1535">
        <v>2.3E-2</v>
      </c>
      <c r="F1535" t="s">
        <v>1546</v>
      </c>
    </row>
    <row r="1536" spans="1:6" x14ac:dyDescent="0.25">
      <c r="A1536" t="s">
        <v>1264</v>
      </c>
      <c r="B1536" t="s">
        <v>1246</v>
      </c>
      <c r="C1536" t="s">
        <v>1186</v>
      </c>
      <c r="D1536" t="s">
        <v>1195</v>
      </c>
      <c r="E1536">
        <v>4.5999999999999999E-2</v>
      </c>
      <c r="F1536" t="s">
        <v>1546</v>
      </c>
    </row>
    <row r="1537" spans="1:6" x14ac:dyDescent="0.25">
      <c r="A1537" t="s">
        <v>1264</v>
      </c>
      <c r="B1537" t="s">
        <v>1246</v>
      </c>
      <c r="C1537" t="s">
        <v>1502</v>
      </c>
      <c r="D1537" t="s">
        <v>1195</v>
      </c>
      <c r="E1537">
        <v>1.3799999999999999E-3</v>
      </c>
      <c r="F1537" t="s">
        <v>1546</v>
      </c>
    </row>
    <row r="1538" spans="1:6" x14ac:dyDescent="0.25">
      <c r="A1538" t="s">
        <v>1264</v>
      </c>
      <c r="B1538" t="s">
        <v>1503</v>
      </c>
      <c r="C1538" t="s">
        <v>1501</v>
      </c>
      <c r="D1538" t="s">
        <v>1195</v>
      </c>
      <c r="E1538">
        <v>2.3550000000000001E-2</v>
      </c>
      <c r="F1538" t="s">
        <v>1546</v>
      </c>
    </row>
    <row r="1539" spans="1:6" x14ac:dyDescent="0.25">
      <c r="A1539" t="s">
        <v>1264</v>
      </c>
      <c r="B1539" t="s">
        <v>1503</v>
      </c>
      <c r="C1539" t="s">
        <v>1186</v>
      </c>
      <c r="D1539" t="s">
        <v>1195</v>
      </c>
      <c r="E1539">
        <v>4.7100000000000003E-2</v>
      </c>
      <c r="F1539" t="s">
        <v>1546</v>
      </c>
    </row>
    <row r="1540" spans="1:6" x14ac:dyDescent="0.25">
      <c r="A1540" t="s">
        <v>1264</v>
      </c>
      <c r="B1540" t="s">
        <v>1503</v>
      </c>
      <c r="C1540" t="s">
        <v>1502</v>
      </c>
      <c r="D1540" t="s">
        <v>1195</v>
      </c>
      <c r="E1540">
        <v>1.4400000000000001E-3</v>
      </c>
      <c r="F1540" t="s">
        <v>1546</v>
      </c>
    </row>
    <row r="1541" spans="1:6" x14ac:dyDescent="0.25">
      <c r="A1541" t="s">
        <v>1264</v>
      </c>
      <c r="B1541" t="s">
        <v>1241</v>
      </c>
      <c r="C1541" t="s">
        <v>1501</v>
      </c>
      <c r="D1541" t="s">
        <v>1195</v>
      </c>
      <c r="E1541">
        <v>0.1</v>
      </c>
      <c r="F1541" t="s">
        <v>1546</v>
      </c>
    </row>
    <row r="1542" spans="1:6" x14ac:dyDescent="0.25">
      <c r="A1542" t="s">
        <v>1264</v>
      </c>
      <c r="B1542" t="s">
        <v>1241</v>
      </c>
      <c r="C1542" t="s">
        <v>1186</v>
      </c>
      <c r="D1542" t="s">
        <v>1195</v>
      </c>
      <c r="E1542">
        <v>0.2</v>
      </c>
      <c r="F1542" t="s">
        <v>1546</v>
      </c>
    </row>
    <row r="1543" spans="1:6" x14ac:dyDescent="0.25">
      <c r="A1543" t="s">
        <v>1264</v>
      </c>
      <c r="B1543" t="s">
        <v>1241</v>
      </c>
      <c r="C1543" t="s">
        <v>1502</v>
      </c>
      <c r="D1543" t="s">
        <v>1195</v>
      </c>
      <c r="E1543">
        <v>6.0000000000000001E-3</v>
      </c>
      <c r="F1543" t="s">
        <v>1546</v>
      </c>
    </row>
    <row r="1544" spans="1:6" x14ac:dyDescent="0.25">
      <c r="A1544" t="s">
        <v>1264</v>
      </c>
      <c r="B1544" t="s">
        <v>1217</v>
      </c>
      <c r="C1544" t="s">
        <v>1501</v>
      </c>
      <c r="D1544" t="s">
        <v>1195</v>
      </c>
      <c r="E1544">
        <v>2.3E-2</v>
      </c>
      <c r="F1544" t="s">
        <v>1546</v>
      </c>
    </row>
    <row r="1545" spans="1:6" x14ac:dyDescent="0.25">
      <c r="A1545" t="s">
        <v>1264</v>
      </c>
      <c r="B1545" t="s">
        <v>1217</v>
      </c>
      <c r="C1545" t="s">
        <v>1186</v>
      </c>
      <c r="D1545" t="s">
        <v>1195</v>
      </c>
      <c r="E1545">
        <v>4.5999999999999999E-2</v>
      </c>
      <c r="F1545" t="s">
        <v>1546</v>
      </c>
    </row>
    <row r="1546" spans="1:6" x14ac:dyDescent="0.25">
      <c r="A1546" t="s">
        <v>1264</v>
      </c>
      <c r="B1546" t="s">
        <v>1217</v>
      </c>
      <c r="C1546" t="s">
        <v>1502</v>
      </c>
      <c r="D1546" t="s">
        <v>1195</v>
      </c>
      <c r="E1546">
        <v>1.3799999999999999E-3</v>
      </c>
      <c r="F1546" t="s">
        <v>1546</v>
      </c>
    </row>
    <row r="1547" spans="1:6" x14ac:dyDescent="0.25">
      <c r="A1547" t="s">
        <v>1264</v>
      </c>
      <c r="B1547" t="s">
        <v>1220</v>
      </c>
      <c r="C1547" t="s">
        <v>1501</v>
      </c>
      <c r="D1547" t="s">
        <v>1195</v>
      </c>
      <c r="E1547">
        <v>2.3E-2</v>
      </c>
      <c r="F1547" t="s">
        <v>1546</v>
      </c>
    </row>
    <row r="1548" spans="1:6" x14ac:dyDescent="0.25">
      <c r="A1548" t="s">
        <v>1264</v>
      </c>
      <c r="B1548" t="s">
        <v>1220</v>
      </c>
      <c r="C1548" t="s">
        <v>1186</v>
      </c>
      <c r="D1548" t="s">
        <v>1195</v>
      </c>
      <c r="E1548">
        <v>4.5999999999999999E-2</v>
      </c>
      <c r="F1548" t="s">
        <v>1546</v>
      </c>
    </row>
    <row r="1549" spans="1:6" x14ac:dyDescent="0.25">
      <c r="A1549" t="s">
        <v>1264</v>
      </c>
      <c r="B1549" t="s">
        <v>1220</v>
      </c>
      <c r="C1549" t="s">
        <v>1502</v>
      </c>
      <c r="D1549" t="s">
        <v>1195</v>
      </c>
      <c r="E1549">
        <v>1.3799999999999999E-3</v>
      </c>
      <c r="F1549" t="s">
        <v>1546</v>
      </c>
    </row>
    <row r="1550" spans="1:6" x14ac:dyDescent="0.25">
      <c r="A1550" t="s">
        <v>1264</v>
      </c>
      <c r="B1550" t="s">
        <v>1247</v>
      </c>
      <c r="C1550" t="s">
        <v>1501</v>
      </c>
      <c r="D1550" t="s">
        <v>1195</v>
      </c>
      <c r="E1550">
        <v>2.3E-2</v>
      </c>
      <c r="F1550" t="s">
        <v>1546</v>
      </c>
    </row>
    <row r="1551" spans="1:6" x14ac:dyDescent="0.25">
      <c r="A1551" t="s">
        <v>1264</v>
      </c>
      <c r="B1551" t="s">
        <v>1247</v>
      </c>
      <c r="C1551" t="s">
        <v>1186</v>
      </c>
      <c r="D1551" t="s">
        <v>1195</v>
      </c>
      <c r="E1551">
        <v>4.5999999999999999E-2</v>
      </c>
      <c r="F1551" t="s">
        <v>1546</v>
      </c>
    </row>
    <row r="1552" spans="1:6" x14ac:dyDescent="0.25">
      <c r="A1552" t="s">
        <v>1264</v>
      </c>
      <c r="B1552" t="s">
        <v>1247</v>
      </c>
      <c r="C1552" t="s">
        <v>1502</v>
      </c>
      <c r="D1552" t="s">
        <v>1195</v>
      </c>
      <c r="E1552">
        <v>1.3799999999999999E-3</v>
      </c>
      <c r="F1552" t="s">
        <v>1546</v>
      </c>
    </row>
    <row r="1553" spans="1:6" x14ac:dyDescent="0.25">
      <c r="A1553" t="s">
        <v>1264</v>
      </c>
      <c r="B1553" t="s">
        <v>1223</v>
      </c>
      <c r="C1553" t="s">
        <v>1501</v>
      </c>
      <c r="D1553" t="s">
        <v>1195</v>
      </c>
      <c r="E1553">
        <v>2.3E-2</v>
      </c>
      <c r="F1553" t="s">
        <v>1546</v>
      </c>
    </row>
    <row r="1554" spans="1:6" x14ac:dyDescent="0.25">
      <c r="A1554" t="s">
        <v>1264</v>
      </c>
      <c r="B1554" t="s">
        <v>1223</v>
      </c>
      <c r="C1554" t="s">
        <v>1186</v>
      </c>
      <c r="D1554" t="s">
        <v>1195</v>
      </c>
      <c r="E1554">
        <v>4.5999999999999999E-2</v>
      </c>
      <c r="F1554" t="s">
        <v>1546</v>
      </c>
    </row>
    <row r="1555" spans="1:6" x14ac:dyDescent="0.25">
      <c r="A1555" t="s">
        <v>1264</v>
      </c>
      <c r="B1555" t="s">
        <v>1223</v>
      </c>
      <c r="C1555" t="s">
        <v>1502</v>
      </c>
      <c r="D1555" t="s">
        <v>1195</v>
      </c>
      <c r="E1555">
        <v>1.3799999999999999E-3</v>
      </c>
      <c r="F1555" t="s">
        <v>1546</v>
      </c>
    </row>
    <row r="1556" spans="1:6" x14ac:dyDescent="0.25">
      <c r="A1556" t="s">
        <v>1264</v>
      </c>
      <c r="B1556" t="s">
        <v>1248</v>
      </c>
      <c r="C1556" t="s">
        <v>1501</v>
      </c>
      <c r="D1556" t="s">
        <v>1195</v>
      </c>
      <c r="E1556">
        <v>2.3E-2</v>
      </c>
      <c r="F1556" t="s">
        <v>1546</v>
      </c>
    </row>
    <row r="1557" spans="1:6" x14ac:dyDescent="0.25">
      <c r="A1557" t="s">
        <v>1264</v>
      </c>
      <c r="B1557" t="s">
        <v>1248</v>
      </c>
      <c r="C1557" t="s">
        <v>1186</v>
      </c>
      <c r="D1557" t="s">
        <v>1195</v>
      </c>
      <c r="E1557">
        <v>4.5999999999999999E-2</v>
      </c>
      <c r="F1557" t="s">
        <v>1546</v>
      </c>
    </row>
    <row r="1558" spans="1:6" x14ac:dyDescent="0.25">
      <c r="A1558" t="s">
        <v>1264</v>
      </c>
      <c r="B1558" t="s">
        <v>1248</v>
      </c>
      <c r="C1558" t="s">
        <v>1502</v>
      </c>
      <c r="D1558" t="s">
        <v>1195</v>
      </c>
      <c r="E1558">
        <v>1.3799999999999999E-3</v>
      </c>
      <c r="F1558" t="s">
        <v>1546</v>
      </c>
    </row>
    <row r="1559" spans="1:6" x14ac:dyDescent="0.25">
      <c r="A1559" t="s">
        <v>1264</v>
      </c>
      <c r="B1559" t="s">
        <v>1227</v>
      </c>
      <c r="C1559" t="s">
        <v>1501</v>
      </c>
      <c r="D1559" t="s">
        <v>1195</v>
      </c>
      <c r="E1559">
        <v>2.3E-2</v>
      </c>
      <c r="F1559" t="s">
        <v>1546</v>
      </c>
    </row>
    <row r="1560" spans="1:6" x14ac:dyDescent="0.25">
      <c r="A1560" t="s">
        <v>1264</v>
      </c>
      <c r="B1560" t="s">
        <v>1227</v>
      </c>
      <c r="C1560" t="s">
        <v>1186</v>
      </c>
      <c r="D1560" t="s">
        <v>1195</v>
      </c>
      <c r="E1560">
        <v>4.5999999999999999E-2</v>
      </c>
      <c r="F1560" t="s">
        <v>1546</v>
      </c>
    </row>
    <row r="1561" spans="1:6" x14ac:dyDescent="0.25">
      <c r="A1561" t="s">
        <v>1264</v>
      </c>
      <c r="B1561" t="s">
        <v>1227</v>
      </c>
      <c r="C1561" t="s">
        <v>1502</v>
      </c>
      <c r="D1561" t="s">
        <v>1195</v>
      </c>
      <c r="E1561">
        <v>1.3799999999999999E-3</v>
      </c>
      <c r="F1561" t="s">
        <v>1546</v>
      </c>
    </row>
    <row r="1562" spans="1:6" x14ac:dyDescent="0.25">
      <c r="A1562" t="s">
        <v>1264</v>
      </c>
      <c r="B1562" t="s">
        <v>1265</v>
      </c>
      <c r="C1562" t="s">
        <v>1501</v>
      </c>
      <c r="D1562" t="s">
        <v>1195</v>
      </c>
      <c r="E1562">
        <v>2.3E-2</v>
      </c>
      <c r="F1562" t="s">
        <v>1546</v>
      </c>
    </row>
    <row r="1563" spans="1:6" x14ac:dyDescent="0.25">
      <c r="A1563" t="s">
        <v>1264</v>
      </c>
      <c r="B1563" t="s">
        <v>1265</v>
      </c>
      <c r="C1563" t="s">
        <v>1186</v>
      </c>
      <c r="D1563" t="s">
        <v>1195</v>
      </c>
      <c r="E1563">
        <v>0.9</v>
      </c>
      <c r="F1563" t="s">
        <v>1546</v>
      </c>
    </row>
    <row r="1564" spans="1:6" x14ac:dyDescent="0.25">
      <c r="A1564" t="s">
        <v>1264</v>
      </c>
      <c r="B1564" t="s">
        <v>1265</v>
      </c>
      <c r="C1564" t="s">
        <v>1502</v>
      </c>
      <c r="D1564" t="s">
        <v>1195</v>
      </c>
      <c r="E1564">
        <v>1.3799999999999999E-3</v>
      </c>
      <c r="F1564" t="s">
        <v>1546</v>
      </c>
    </row>
    <row r="1565" spans="1:6" x14ac:dyDescent="0.25">
      <c r="A1565" t="s">
        <v>1264</v>
      </c>
      <c r="B1565" t="s">
        <v>1249</v>
      </c>
      <c r="C1565" t="s">
        <v>1501</v>
      </c>
      <c r="D1565" t="s">
        <v>1195</v>
      </c>
      <c r="E1565">
        <v>2.3E-2</v>
      </c>
      <c r="F1565" t="s">
        <v>1546</v>
      </c>
    </row>
    <row r="1566" spans="1:6" x14ac:dyDescent="0.25">
      <c r="A1566" t="s">
        <v>1264</v>
      </c>
      <c r="B1566" t="s">
        <v>1249</v>
      </c>
      <c r="C1566" t="s">
        <v>1186</v>
      </c>
      <c r="D1566" t="s">
        <v>1195</v>
      </c>
      <c r="E1566">
        <v>4.5999999999999999E-2</v>
      </c>
      <c r="F1566" t="s">
        <v>1546</v>
      </c>
    </row>
    <row r="1567" spans="1:6" x14ac:dyDescent="0.25">
      <c r="A1567" t="s">
        <v>1264</v>
      </c>
      <c r="B1567" t="s">
        <v>1249</v>
      </c>
      <c r="C1567" t="s">
        <v>1502</v>
      </c>
      <c r="D1567" t="s">
        <v>1195</v>
      </c>
      <c r="E1567">
        <v>1.3799999999999999E-3</v>
      </c>
      <c r="F1567" t="s">
        <v>1546</v>
      </c>
    </row>
    <row r="1568" spans="1:6" x14ac:dyDescent="0.25">
      <c r="A1568" t="s">
        <v>1264</v>
      </c>
      <c r="B1568" t="s">
        <v>1233</v>
      </c>
      <c r="C1568" t="s">
        <v>1501</v>
      </c>
      <c r="D1568" t="s">
        <v>1195</v>
      </c>
      <c r="E1568">
        <v>2.3E-2</v>
      </c>
      <c r="F1568" t="s">
        <v>1546</v>
      </c>
    </row>
    <row r="1569" spans="1:6" x14ac:dyDescent="0.25">
      <c r="A1569" t="s">
        <v>1264</v>
      </c>
      <c r="B1569" t="s">
        <v>1233</v>
      </c>
      <c r="C1569" t="s">
        <v>1186</v>
      </c>
      <c r="D1569" t="s">
        <v>1195</v>
      </c>
      <c r="E1569">
        <v>4.5999999999999999E-2</v>
      </c>
      <c r="F1569" t="s">
        <v>1546</v>
      </c>
    </row>
    <row r="1570" spans="1:6" x14ac:dyDescent="0.25">
      <c r="A1570" t="s">
        <v>1264</v>
      </c>
      <c r="B1570" t="s">
        <v>1233</v>
      </c>
      <c r="C1570" t="s">
        <v>1502</v>
      </c>
      <c r="D1570" t="s">
        <v>1195</v>
      </c>
      <c r="E1570">
        <v>1.3799999999999999E-3</v>
      </c>
      <c r="F1570" t="s">
        <v>1546</v>
      </c>
    </row>
    <row r="1571" spans="1:6" x14ac:dyDescent="0.25">
      <c r="A1571" t="s">
        <v>1264</v>
      </c>
      <c r="B1571" t="s">
        <v>1237</v>
      </c>
      <c r="C1571" t="s">
        <v>1501</v>
      </c>
      <c r="D1571" t="s">
        <v>1195</v>
      </c>
      <c r="E1571">
        <v>2.3E-2</v>
      </c>
      <c r="F1571" t="s">
        <v>1546</v>
      </c>
    </row>
    <row r="1572" spans="1:6" x14ac:dyDescent="0.25">
      <c r="A1572" t="s">
        <v>1264</v>
      </c>
      <c r="B1572" t="s">
        <v>1237</v>
      </c>
      <c r="C1572" t="s">
        <v>1186</v>
      </c>
      <c r="D1572" t="s">
        <v>1195</v>
      </c>
      <c r="E1572">
        <v>4.5999999999999999E-2</v>
      </c>
      <c r="F1572" t="s">
        <v>1546</v>
      </c>
    </row>
    <row r="1573" spans="1:6" x14ac:dyDescent="0.25">
      <c r="A1573" t="s">
        <v>1264</v>
      </c>
      <c r="B1573" t="s">
        <v>1237</v>
      </c>
      <c r="C1573" t="s">
        <v>1502</v>
      </c>
      <c r="D1573" t="s">
        <v>1195</v>
      </c>
      <c r="E1573">
        <v>1.3799999999999999E-3</v>
      </c>
      <c r="F1573" t="s">
        <v>1546</v>
      </c>
    </row>
    <row r="1574" spans="1:6" x14ac:dyDescent="0.25">
      <c r="A1574" t="s">
        <v>1264</v>
      </c>
      <c r="B1574" t="s">
        <v>1250</v>
      </c>
      <c r="C1574" t="s">
        <v>1501</v>
      </c>
      <c r="D1574" t="s">
        <v>1195</v>
      </c>
      <c r="E1574">
        <v>2.3E-2</v>
      </c>
      <c r="F1574" t="s">
        <v>1546</v>
      </c>
    </row>
    <row r="1575" spans="1:6" x14ac:dyDescent="0.25">
      <c r="A1575" t="s">
        <v>1264</v>
      </c>
      <c r="B1575" t="s">
        <v>1250</v>
      </c>
      <c r="C1575" t="s">
        <v>1186</v>
      </c>
      <c r="D1575" t="s">
        <v>1195</v>
      </c>
      <c r="E1575">
        <v>4.5999999999999999E-2</v>
      </c>
      <c r="F1575" t="s">
        <v>1546</v>
      </c>
    </row>
    <row r="1576" spans="1:6" x14ac:dyDescent="0.25">
      <c r="A1576" t="s">
        <v>1264</v>
      </c>
      <c r="B1576" t="s">
        <v>1250</v>
      </c>
      <c r="C1576" t="s">
        <v>1502</v>
      </c>
      <c r="D1576" t="s">
        <v>1195</v>
      </c>
      <c r="E1576">
        <v>1.3799999999999999E-3</v>
      </c>
      <c r="F1576" t="s">
        <v>1546</v>
      </c>
    </row>
    <row r="1577" spans="1:6" x14ac:dyDescent="0.25">
      <c r="A1577" t="s">
        <v>1264</v>
      </c>
      <c r="B1577" t="s">
        <v>1483</v>
      </c>
      <c r="C1577" t="s">
        <v>1186</v>
      </c>
      <c r="D1577" t="s">
        <v>1195</v>
      </c>
      <c r="E1577">
        <v>2.4E-2</v>
      </c>
      <c r="F1577" t="s">
        <v>1546</v>
      </c>
    </row>
    <row r="1578" spans="1:6" x14ac:dyDescent="0.25">
      <c r="A1578" t="s">
        <v>1264</v>
      </c>
      <c r="B1578" t="s">
        <v>1483</v>
      </c>
      <c r="C1578" t="s">
        <v>1484</v>
      </c>
      <c r="D1578" t="s">
        <v>1195</v>
      </c>
      <c r="E1578">
        <v>2.3999999999999998E-3</v>
      </c>
      <c r="F1578" t="s">
        <v>1546</v>
      </c>
    </row>
    <row r="1579" spans="1:6" x14ac:dyDescent="0.25">
      <c r="A1579" t="s">
        <v>1264</v>
      </c>
      <c r="B1579" t="s">
        <v>1480</v>
      </c>
      <c r="C1579" t="s">
        <v>1481</v>
      </c>
      <c r="D1579" t="s">
        <v>1195</v>
      </c>
      <c r="E1579">
        <v>1.9769999999999999E-2</v>
      </c>
      <c r="F1579" t="s">
        <v>1546</v>
      </c>
    </row>
    <row r="1580" spans="1:6" x14ac:dyDescent="0.25">
      <c r="A1580" t="s">
        <v>1264</v>
      </c>
      <c r="B1580" t="s">
        <v>1480</v>
      </c>
      <c r="C1580" t="s">
        <v>1186</v>
      </c>
      <c r="D1580" t="s">
        <v>1195</v>
      </c>
      <c r="E1580">
        <v>3.1789999999999999E-2</v>
      </c>
      <c r="F1580" t="s">
        <v>1546</v>
      </c>
    </row>
    <row r="1581" spans="1:6" x14ac:dyDescent="0.25">
      <c r="A1581" t="s">
        <v>1264</v>
      </c>
      <c r="B1581" t="s">
        <v>1504</v>
      </c>
      <c r="C1581" t="s">
        <v>1505</v>
      </c>
      <c r="D1581" t="s">
        <v>1506</v>
      </c>
      <c r="E1581">
        <v>4.5399999999999998E-3</v>
      </c>
      <c r="F1581" t="s">
        <v>1546</v>
      </c>
    </row>
    <row r="1582" spans="1:6" x14ac:dyDescent="0.25">
      <c r="A1582" t="s">
        <v>1264</v>
      </c>
      <c r="B1582" t="s">
        <v>1504</v>
      </c>
      <c r="C1582" t="s">
        <v>1186</v>
      </c>
      <c r="D1582" t="s">
        <v>1506</v>
      </c>
      <c r="E1582">
        <v>4.96E-3</v>
      </c>
      <c r="F1582" t="s">
        <v>1546</v>
      </c>
    </row>
    <row r="1583" spans="1:6" x14ac:dyDescent="0.25">
      <c r="A1583" t="s">
        <v>1264</v>
      </c>
      <c r="B1583" t="s">
        <v>1507</v>
      </c>
      <c r="C1583" t="s">
        <v>1501</v>
      </c>
      <c r="D1583" t="s">
        <v>1195</v>
      </c>
      <c r="E1583">
        <v>0</v>
      </c>
      <c r="F1583" t="s">
        <v>1546</v>
      </c>
    </row>
    <row r="1584" spans="1:6" x14ac:dyDescent="0.25">
      <c r="A1584" t="s">
        <v>1264</v>
      </c>
      <c r="B1584" t="s">
        <v>1507</v>
      </c>
      <c r="C1584" t="s">
        <v>1186</v>
      </c>
      <c r="D1584" t="s">
        <v>1195</v>
      </c>
      <c r="E1584">
        <v>0</v>
      </c>
      <c r="F1584" t="s">
        <v>1546</v>
      </c>
    </row>
    <row r="1585" spans="1:6" x14ac:dyDescent="0.25">
      <c r="A1585" t="s">
        <v>1264</v>
      </c>
      <c r="B1585" t="s">
        <v>1507</v>
      </c>
      <c r="C1585" t="s">
        <v>1502</v>
      </c>
      <c r="D1585" t="s">
        <v>1195</v>
      </c>
      <c r="E1585">
        <v>0</v>
      </c>
      <c r="F1585" t="s">
        <v>1546</v>
      </c>
    </row>
    <row r="1586" spans="1:6" x14ac:dyDescent="0.25">
      <c r="A1586" t="s">
        <v>1264</v>
      </c>
      <c r="B1586" t="s">
        <v>1272</v>
      </c>
      <c r="C1586" t="s">
        <v>1266</v>
      </c>
      <c r="D1586" t="s">
        <v>1195</v>
      </c>
      <c r="E1586">
        <v>0.9</v>
      </c>
      <c r="F1586" t="s">
        <v>1546</v>
      </c>
    </row>
    <row r="1587" spans="1:6" x14ac:dyDescent="0.25">
      <c r="A1587" t="s">
        <v>1264</v>
      </c>
      <c r="B1587" t="s">
        <v>1272</v>
      </c>
      <c r="C1587" t="s">
        <v>1267</v>
      </c>
      <c r="D1587" t="s">
        <v>1195</v>
      </c>
      <c r="E1587">
        <v>0.9</v>
      </c>
      <c r="F1587" t="s">
        <v>1546</v>
      </c>
    </row>
    <row r="1588" spans="1:6" x14ac:dyDescent="0.25">
      <c r="A1588" t="s">
        <v>1264</v>
      </c>
      <c r="B1588" t="s">
        <v>1272</v>
      </c>
      <c r="C1588" t="s">
        <v>1268</v>
      </c>
      <c r="D1588" t="s">
        <v>1195</v>
      </c>
      <c r="E1588">
        <v>0.9</v>
      </c>
      <c r="F1588" t="s">
        <v>1546</v>
      </c>
    </row>
    <row r="1589" spans="1:6" x14ac:dyDescent="0.25">
      <c r="A1589" t="s">
        <v>1264</v>
      </c>
      <c r="B1589" t="s">
        <v>1272</v>
      </c>
      <c r="C1589" t="s">
        <v>1269</v>
      </c>
      <c r="D1589" t="s">
        <v>1195</v>
      </c>
      <c r="E1589">
        <v>0.9</v>
      </c>
      <c r="F1589" t="s">
        <v>1546</v>
      </c>
    </row>
    <row r="1590" spans="1:6" x14ac:dyDescent="0.25">
      <c r="A1590" t="s">
        <v>1264</v>
      </c>
      <c r="B1590" t="s">
        <v>1272</v>
      </c>
      <c r="C1590" t="s">
        <v>1270</v>
      </c>
      <c r="D1590" t="s">
        <v>1195</v>
      </c>
      <c r="E1590">
        <v>0.9</v>
      </c>
      <c r="F1590" t="s">
        <v>1546</v>
      </c>
    </row>
    <row r="1591" spans="1:6" x14ac:dyDescent="0.25">
      <c r="A1591" t="s">
        <v>1264</v>
      </c>
      <c r="B1591" t="s">
        <v>1272</v>
      </c>
      <c r="C1591" t="s">
        <v>1271</v>
      </c>
      <c r="D1591" t="s">
        <v>1195</v>
      </c>
      <c r="E1591">
        <v>0.9</v>
      </c>
      <c r="F1591" t="s">
        <v>1546</v>
      </c>
    </row>
    <row r="1592" spans="1:6" x14ac:dyDescent="0.25">
      <c r="A1592" t="s">
        <v>1264</v>
      </c>
      <c r="B1592" t="s">
        <v>1272</v>
      </c>
      <c r="C1592" t="s">
        <v>1186</v>
      </c>
      <c r="D1592" t="s">
        <v>1195</v>
      </c>
      <c r="E1592">
        <v>0.9</v>
      </c>
      <c r="F1592" t="s">
        <v>1546</v>
      </c>
    </row>
    <row r="1593" spans="1:6" x14ac:dyDescent="0.25">
      <c r="A1593" t="s">
        <v>1264</v>
      </c>
      <c r="B1593" t="s">
        <v>1273</v>
      </c>
      <c r="C1593" t="s">
        <v>1266</v>
      </c>
      <c r="D1593" t="s">
        <v>1195</v>
      </c>
      <c r="E1593">
        <v>0.9</v>
      </c>
      <c r="F1593" t="s">
        <v>1546</v>
      </c>
    </row>
    <row r="1594" spans="1:6" x14ac:dyDescent="0.25">
      <c r="A1594" t="s">
        <v>1264</v>
      </c>
      <c r="B1594" t="s">
        <v>1273</v>
      </c>
      <c r="C1594" t="s">
        <v>1267</v>
      </c>
      <c r="D1594" t="s">
        <v>1195</v>
      </c>
      <c r="E1594">
        <v>0.9</v>
      </c>
      <c r="F1594" t="s">
        <v>1546</v>
      </c>
    </row>
    <row r="1595" spans="1:6" x14ac:dyDescent="0.25">
      <c r="A1595" t="s">
        <v>1264</v>
      </c>
      <c r="B1595" t="s">
        <v>1273</v>
      </c>
      <c r="C1595" t="s">
        <v>1268</v>
      </c>
      <c r="D1595" t="s">
        <v>1195</v>
      </c>
      <c r="E1595">
        <v>0.9</v>
      </c>
      <c r="F1595" t="s">
        <v>1546</v>
      </c>
    </row>
    <row r="1596" spans="1:6" x14ac:dyDescent="0.25">
      <c r="A1596" t="s">
        <v>1264</v>
      </c>
      <c r="B1596" t="s">
        <v>1273</v>
      </c>
      <c r="C1596" t="s">
        <v>1269</v>
      </c>
      <c r="D1596" t="s">
        <v>1195</v>
      </c>
      <c r="E1596">
        <v>0.9</v>
      </c>
      <c r="F1596" t="s">
        <v>1546</v>
      </c>
    </row>
    <row r="1597" spans="1:6" x14ac:dyDescent="0.25">
      <c r="A1597" t="s">
        <v>1264</v>
      </c>
      <c r="B1597" t="s">
        <v>1273</v>
      </c>
      <c r="C1597" t="s">
        <v>1270</v>
      </c>
      <c r="D1597" t="s">
        <v>1195</v>
      </c>
      <c r="E1597">
        <v>0.9</v>
      </c>
      <c r="F1597" t="s">
        <v>1546</v>
      </c>
    </row>
    <row r="1598" spans="1:6" x14ac:dyDescent="0.25">
      <c r="A1598" t="s">
        <v>1264</v>
      </c>
      <c r="B1598" t="s">
        <v>1273</v>
      </c>
      <c r="C1598" t="s">
        <v>1271</v>
      </c>
      <c r="D1598" t="s">
        <v>1195</v>
      </c>
      <c r="E1598">
        <v>0.9</v>
      </c>
      <c r="F1598" t="s">
        <v>1546</v>
      </c>
    </row>
    <row r="1599" spans="1:6" x14ac:dyDescent="0.25">
      <c r="A1599" t="s">
        <v>1264</v>
      </c>
      <c r="B1599" t="s">
        <v>1273</v>
      </c>
      <c r="C1599" t="s">
        <v>1186</v>
      </c>
      <c r="D1599" t="s">
        <v>1195</v>
      </c>
      <c r="E1599">
        <v>0.9</v>
      </c>
      <c r="F1599" t="s">
        <v>1546</v>
      </c>
    </row>
    <row r="1600" spans="1:6" x14ac:dyDescent="0.25">
      <c r="A1600" t="s">
        <v>1264</v>
      </c>
      <c r="B1600" t="s">
        <v>1274</v>
      </c>
      <c r="C1600" t="s">
        <v>1266</v>
      </c>
      <c r="D1600" t="s">
        <v>1195</v>
      </c>
      <c r="E1600">
        <v>5.0999999999999997E-2</v>
      </c>
      <c r="F1600" t="s">
        <v>1546</v>
      </c>
    </row>
    <row r="1601" spans="1:6" x14ac:dyDescent="0.25">
      <c r="A1601" t="s">
        <v>1264</v>
      </c>
      <c r="B1601" t="s">
        <v>1274</v>
      </c>
      <c r="C1601" t="s">
        <v>1267</v>
      </c>
      <c r="D1601" t="s">
        <v>1195</v>
      </c>
      <c r="E1601">
        <v>2.1000000000000001E-2</v>
      </c>
      <c r="F1601" t="s">
        <v>1546</v>
      </c>
    </row>
    <row r="1602" spans="1:6" x14ac:dyDescent="0.25">
      <c r="A1602" t="s">
        <v>1264</v>
      </c>
      <c r="B1602" t="s">
        <v>1274</v>
      </c>
      <c r="C1602" t="s">
        <v>1268</v>
      </c>
      <c r="D1602" t="s">
        <v>1195</v>
      </c>
      <c r="E1602">
        <v>1.2E-2</v>
      </c>
      <c r="F1602" t="s">
        <v>1546</v>
      </c>
    </row>
    <row r="1603" spans="1:6" x14ac:dyDescent="0.25">
      <c r="A1603" t="s">
        <v>1264</v>
      </c>
      <c r="B1603" t="s">
        <v>1274</v>
      </c>
      <c r="C1603" t="s">
        <v>1269</v>
      </c>
      <c r="D1603" t="s">
        <v>1195</v>
      </c>
      <c r="E1603">
        <v>8.9999999999999993E-3</v>
      </c>
      <c r="F1603" t="s">
        <v>1546</v>
      </c>
    </row>
    <row r="1604" spans="1:6" x14ac:dyDescent="0.25">
      <c r="A1604" t="s">
        <v>1264</v>
      </c>
      <c r="B1604" t="s">
        <v>1274</v>
      </c>
      <c r="C1604" t="s">
        <v>1270</v>
      </c>
      <c r="D1604" t="s">
        <v>1195</v>
      </c>
      <c r="E1604">
        <v>6.0000000000000001E-3</v>
      </c>
      <c r="F1604" t="s">
        <v>1546</v>
      </c>
    </row>
    <row r="1605" spans="1:6" x14ac:dyDescent="0.25">
      <c r="A1605" t="s">
        <v>1264</v>
      </c>
      <c r="B1605" t="s">
        <v>1274</v>
      </c>
      <c r="C1605" t="s">
        <v>1271</v>
      </c>
      <c r="D1605" t="s">
        <v>1195</v>
      </c>
      <c r="E1605">
        <v>7.0000000000000001E-3</v>
      </c>
      <c r="F1605" t="s">
        <v>1546</v>
      </c>
    </row>
    <row r="1606" spans="1:6" x14ac:dyDescent="0.25">
      <c r="A1606" t="s">
        <v>1264</v>
      </c>
      <c r="B1606" t="s">
        <v>1274</v>
      </c>
      <c r="C1606" t="s">
        <v>1186</v>
      </c>
      <c r="D1606" t="s">
        <v>1195</v>
      </c>
      <c r="E1606">
        <v>0.3</v>
      </c>
      <c r="F1606" t="s">
        <v>1546</v>
      </c>
    </row>
    <row r="1607" spans="1:6" x14ac:dyDescent="0.25">
      <c r="A1607" t="s">
        <v>1264</v>
      </c>
      <c r="B1607" t="s">
        <v>1185</v>
      </c>
      <c r="C1607" t="s">
        <v>1275</v>
      </c>
      <c r="D1607" t="s">
        <v>1195</v>
      </c>
      <c r="E1607">
        <v>0.14193</v>
      </c>
      <c r="F1607" t="s">
        <v>1546</v>
      </c>
    </row>
    <row r="1608" spans="1:6" x14ac:dyDescent="0.25">
      <c r="A1608" t="s">
        <v>1264</v>
      </c>
      <c r="B1608" t="s">
        <v>1185</v>
      </c>
      <c r="C1608" t="s">
        <v>1276</v>
      </c>
      <c r="D1608" t="s">
        <v>1195</v>
      </c>
      <c r="E1608">
        <v>0.19306000000000001</v>
      </c>
      <c r="F1608" t="s">
        <v>1546</v>
      </c>
    </row>
    <row r="1609" spans="1:6" x14ac:dyDescent="0.25">
      <c r="A1609" t="s">
        <v>1264</v>
      </c>
      <c r="B1609" t="s">
        <v>1185</v>
      </c>
      <c r="C1609" t="s">
        <v>1277</v>
      </c>
      <c r="D1609" t="s">
        <v>1195</v>
      </c>
      <c r="E1609">
        <v>0.13059999999999999</v>
      </c>
      <c r="F1609" t="s">
        <v>1546</v>
      </c>
    </row>
    <row r="1610" spans="1:6" x14ac:dyDescent="0.25">
      <c r="A1610" t="s">
        <v>1264</v>
      </c>
      <c r="B1610" t="s">
        <v>1185</v>
      </c>
      <c r="C1610" t="s">
        <v>1186</v>
      </c>
      <c r="D1610" t="s">
        <v>1195</v>
      </c>
      <c r="E1610">
        <v>0.65310999999999997</v>
      </c>
      <c r="F1610" t="s">
        <v>1546</v>
      </c>
    </row>
    <row r="1611" spans="1:6" x14ac:dyDescent="0.25">
      <c r="A1611" t="s">
        <v>1264</v>
      </c>
      <c r="B1611" t="s">
        <v>1188</v>
      </c>
      <c r="C1611" t="s">
        <v>1275</v>
      </c>
      <c r="D1611" t="s">
        <v>1195</v>
      </c>
      <c r="E1611">
        <v>0.14193</v>
      </c>
      <c r="F1611" t="s">
        <v>1546</v>
      </c>
    </row>
    <row r="1612" spans="1:6" x14ac:dyDescent="0.25">
      <c r="A1612" t="s">
        <v>1264</v>
      </c>
      <c r="B1612" t="s">
        <v>1188</v>
      </c>
      <c r="C1612" t="s">
        <v>1276</v>
      </c>
      <c r="D1612" t="s">
        <v>1195</v>
      </c>
      <c r="E1612">
        <v>0.19306000000000001</v>
      </c>
      <c r="F1612" t="s">
        <v>1546</v>
      </c>
    </row>
    <row r="1613" spans="1:6" x14ac:dyDescent="0.25">
      <c r="A1613" t="s">
        <v>1264</v>
      </c>
      <c r="B1613" t="s">
        <v>1188</v>
      </c>
      <c r="C1613" t="s">
        <v>1277</v>
      </c>
      <c r="D1613" t="s">
        <v>1195</v>
      </c>
      <c r="E1613">
        <v>0.13059999999999999</v>
      </c>
      <c r="F1613" t="s">
        <v>1546</v>
      </c>
    </row>
    <row r="1614" spans="1:6" x14ac:dyDescent="0.25">
      <c r="A1614" t="s">
        <v>1264</v>
      </c>
      <c r="B1614" t="s">
        <v>1188</v>
      </c>
      <c r="C1614" t="s">
        <v>1186</v>
      </c>
      <c r="D1614" t="s">
        <v>1195</v>
      </c>
      <c r="E1614">
        <v>0.65310999999999997</v>
      </c>
      <c r="F1614" t="s">
        <v>1546</v>
      </c>
    </row>
    <row r="1615" spans="1:6" x14ac:dyDescent="0.25">
      <c r="A1615" t="s">
        <v>1264</v>
      </c>
      <c r="B1615" t="s">
        <v>1189</v>
      </c>
      <c r="C1615" t="s">
        <v>1278</v>
      </c>
      <c r="D1615" t="s">
        <v>1195</v>
      </c>
      <c r="E1615">
        <v>0.55728</v>
      </c>
      <c r="F1615" t="s">
        <v>1546</v>
      </c>
    </row>
    <row r="1616" spans="1:6" x14ac:dyDescent="0.25">
      <c r="A1616" t="s">
        <v>1264</v>
      </c>
      <c r="B1616" t="s">
        <v>1189</v>
      </c>
      <c r="C1616" t="s">
        <v>1279</v>
      </c>
      <c r="D1616" t="s">
        <v>1195</v>
      </c>
      <c r="E1616">
        <v>0.75883999999999996</v>
      </c>
      <c r="F1616" t="s">
        <v>1546</v>
      </c>
    </row>
    <row r="1617" spans="1:6" x14ac:dyDescent="0.25">
      <c r="A1617" t="s">
        <v>1264</v>
      </c>
      <c r="B1617" t="s">
        <v>1189</v>
      </c>
      <c r="C1617" t="s">
        <v>1280</v>
      </c>
      <c r="D1617" t="s">
        <v>1195</v>
      </c>
      <c r="E1617">
        <v>0.51380000000000003</v>
      </c>
      <c r="F1617" t="s">
        <v>1546</v>
      </c>
    </row>
    <row r="1618" spans="1:6" x14ac:dyDescent="0.25">
      <c r="A1618" t="s">
        <v>1264</v>
      </c>
      <c r="B1618" t="s">
        <v>1189</v>
      </c>
      <c r="C1618" t="s">
        <v>1186</v>
      </c>
      <c r="D1618" t="s">
        <v>1195</v>
      </c>
      <c r="E1618">
        <v>2.569</v>
      </c>
      <c r="F1618" t="s">
        <v>1546</v>
      </c>
    </row>
    <row r="1619" spans="1:6" x14ac:dyDescent="0.25">
      <c r="A1619" t="s">
        <v>1264</v>
      </c>
      <c r="B1619" t="s">
        <v>1190</v>
      </c>
      <c r="C1619" t="s">
        <v>1266</v>
      </c>
      <c r="D1619" t="s">
        <v>1195</v>
      </c>
      <c r="E1619">
        <v>0.15185000000000001</v>
      </c>
      <c r="F1619" t="s">
        <v>1546</v>
      </c>
    </row>
    <row r="1620" spans="1:6" x14ac:dyDescent="0.25">
      <c r="A1620" t="s">
        <v>1264</v>
      </c>
      <c r="B1620" t="s">
        <v>1190</v>
      </c>
      <c r="C1620" t="s">
        <v>1267</v>
      </c>
      <c r="D1620" t="s">
        <v>1195</v>
      </c>
      <c r="E1620">
        <v>0.20677000000000001</v>
      </c>
      <c r="F1620" t="s">
        <v>1546</v>
      </c>
    </row>
    <row r="1621" spans="1:6" x14ac:dyDescent="0.25">
      <c r="A1621" t="s">
        <v>1264</v>
      </c>
      <c r="B1621" t="s">
        <v>1190</v>
      </c>
      <c r="C1621" t="s">
        <v>1268</v>
      </c>
      <c r="D1621" t="s">
        <v>1195</v>
      </c>
      <c r="E1621">
        <v>0.14000000000000001</v>
      </c>
      <c r="F1621" t="s">
        <v>1546</v>
      </c>
    </row>
    <row r="1622" spans="1:6" x14ac:dyDescent="0.25">
      <c r="A1622" t="s">
        <v>1264</v>
      </c>
      <c r="B1622" t="s">
        <v>1190</v>
      </c>
      <c r="C1622" t="s">
        <v>1269</v>
      </c>
      <c r="D1622" t="s">
        <v>1195</v>
      </c>
      <c r="E1622">
        <v>9.1319999999999998E-2</v>
      </c>
      <c r="F1622" t="s">
        <v>1546</v>
      </c>
    </row>
    <row r="1623" spans="1:6" x14ac:dyDescent="0.25">
      <c r="A1623" t="s">
        <v>1264</v>
      </c>
      <c r="B1623" t="s">
        <v>1190</v>
      </c>
      <c r="C1623" t="s">
        <v>1270</v>
      </c>
      <c r="D1623" t="s">
        <v>1195</v>
      </c>
      <c r="E1623">
        <v>9.1319999999999998E-2</v>
      </c>
      <c r="F1623" t="s">
        <v>1546</v>
      </c>
    </row>
    <row r="1624" spans="1:6" x14ac:dyDescent="0.25">
      <c r="A1624" t="s">
        <v>1264</v>
      </c>
      <c r="B1624" t="s">
        <v>1190</v>
      </c>
      <c r="C1624" t="s">
        <v>1271</v>
      </c>
      <c r="D1624" t="s">
        <v>1195</v>
      </c>
      <c r="E1624">
        <v>9.1319999999999998E-2</v>
      </c>
      <c r="F1624" t="s">
        <v>1546</v>
      </c>
    </row>
    <row r="1625" spans="1:6" x14ac:dyDescent="0.25">
      <c r="A1625" t="s">
        <v>1264</v>
      </c>
      <c r="B1625" t="s">
        <v>1190</v>
      </c>
      <c r="C1625" t="s">
        <v>1186</v>
      </c>
      <c r="D1625" t="s">
        <v>1195</v>
      </c>
      <c r="E1625">
        <v>0.7</v>
      </c>
      <c r="F1625" t="s">
        <v>1546</v>
      </c>
    </row>
    <row r="1626" spans="1:6" x14ac:dyDescent="0.25">
      <c r="A1626" t="s">
        <v>1264</v>
      </c>
      <c r="B1626" t="s">
        <v>1191</v>
      </c>
      <c r="C1626" t="s">
        <v>1266</v>
      </c>
      <c r="D1626" t="s">
        <v>1195</v>
      </c>
      <c r="E1626">
        <v>0.15185000000000001</v>
      </c>
      <c r="F1626" t="s">
        <v>1546</v>
      </c>
    </row>
    <row r="1627" spans="1:6" x14ac:dyDescent="0.25">
      <c r="A1627" t="s">
        <v>1264</v>
      </c>
      <c r="B1627" t="s">
        <v>1191</v>
      </c>
      <c r="C1627" t="s">
        <v>1267</v>
      </c>
      <c r="D1627" t="s">
        <v>1195</v>
      </c>
      <c r="E1627">
        <v>0.20677000000000001</v>
      </c>
      <c r="F1627" t="s">
        <v>1546</v>
      </c>
    </row>
    <row r="1628" spans="1:6" x14ac:dyDescent="0.25">
      <c r="A1628" t="s">
        <v>1264</v>
      </c>
      <c r="B1628" t="s">
        <v>1191</v>
      </c>
      <c r="C1628" t="s">
        <v>1268</v>
      </c>
      <c r="D1628" t="s">
        <v>1195</v>
      </c>
      <c r="E1628">
        <v>0.14000000000000001</v>
      </c>
      <c r="F1628" t="s">
        <v>1546</v>
      </c>
    </row>
    <row r="1629" spans="1:6" x14ac:dyDescent="0.25">
      <c r="A1629" t="s">
        <v>1264</v>
      </c>
      <c r="B1629" t="s">
        <v>1191</v>
      </c>
      <c r="C1629" t="s">
        <v>1269</v>
      </c>
      <c r="D1629" t="s">
        <v>1195</v>
      </c>
      <c r="E1629">
        <v>9.1319999999999998E-2</v>
      </c>
      <c r="F1629" t="s">
        <v>1546</v>
      </c>
    </row>
    <row r="1630" spans="1:6" x14ac:dyDescent="0.25">
      <c r="A1630" t="s">
        <v>1264</v>
      </c>
      <c r="B1630" t="s">
        <v>1191</v>
      </c>
      <c r="C1630" t="s">
        <v>1270</v>
      </c>
      <c r="D1630" t="s">
        <v>1195</v>
      </c>
      <c r="E1630">
        <v>9.1319999999999998E-2</v>
      </c>
      <c r="F1630" t="s">
        <v>1546</v>
      </c>
    </row>
    <row r="1631" spans="1:6" x14ac:dyDescent="0.25">
      <c r="A1631" t="s">
        <v>1264</v>
      </c>
      <c r="B1631" t="s">
        <v>1191</v>
      </c>
      <c r="C1631" t="s">
        <v>1271</v>
      </c>
      <c r="D1631" t="s">
        <v>1195</v>
      </c>
      <c r="E1631">
        <v>9.1319999999999998E-2</v>
      </c>
      <c r="F1631" t="s">
        <v>1546</v>
      </c>
    </row>
    <row r="1632" spans="1:6" x14ac:dyDescent="0.25">
      <c r="A1632" t="s">
        <v>1264</v>
      </c>
      <c r="B1632" t="s">
        <v>1191</v>
      </c>
      <c r="C1632" t="s">
        <v>1186</v>
      </c>
      <c r="D1632" t="s">
        <v>1195</v>
      </c>
      <c r="E1632">
        <v>0.7</v>
      </c>
      <c r="F1632" t="s">
        <v>1546</v>
      </c>
    </row>
    <row r="1633" spans="1:6" x14ac:dyDescent="0.25">
      <c r="A1633" t="s">
        <v>1264</v>
      </c>
      <c r="B1633" t="s">
        <v>1192</v>
      </c>
      <c r="C1633" t="s">
        <v>1281</v>
      </c>
      <c r="D1633" t="s">
        <v>1195</v>
      </c>
      <c r="E1633">
        <v>0.43592999999999998</v>
      </c>
      <c r="F1633" t="s">
        <v>1546</v>
      </c>
    </row>
    <row r="1634" spans="1:6" x14ac:dyDescent="0.25">
      <c r="A1634" t="s">
        <v>1264</v>
      </c>
      <c r="B1634" t="s">
        <v>1192</v>
      </c>
      <c r="C1634" t="s">
        <v>1282</v>
      </c>
      <c r="D1634" t="s">
        <v>1195</v>
      </c>
      <c r="E1634">
        <v>0.59360000000000002</v>
      </c>
      <c r="F1634" t="s">
        <v>1546</v>
      </c>
    </row>
    <row r="1635" spans="1:6" x14ac:dyDescent="0.25">
      <c r="A1635" t="s">
        <v>1264</v>
      </c>
      <c r="B1635" t="s">
        <v>1192</v>
      </c>
      <c r="C1635" t="s">
        <v>1283</v>
      </c>
      <c r="D1635" t="s">
        <v>1195</v>
      </c>
      <c r="E1635">
        <v>0.40192</v>
      </c>
      <c r="F1635" t="s">
        <v>1546</v>
      </c>
    </row>
    <row r="1636" spans="1:6" x14ac:dyDescent="0.25">
      <c r="A1636" t="s">
        <v>1264</v>
      </c>
      <c r="B1636" t="s">
        <v>1192</v>
      </c>
      <c r="C1636" t="s">
        <v>1186</v>
      </c>
      <c r="D1636" t="s">
        <v>1195</v>
      </c>
      <c r="E1636">
        <v>2.0095999999999998</v>
      </c>
      <c r="F1636" t="s">
        <v>1546</v>
      </c>
    </row>
    <row r="1637" spans="1:6" x14ac:dyDescent="0.25">
      <c r="A1637" t="s">
        <v>18</v>
      </c>
      <c r="B1637" t="s">
        <v>1246</v>
      </c>
      <c r="C1637" t="s">
        <v>1186</v>
      </c>
      <c r="D1637" t="s">
        <v>1195</v>
      </c>
      <c r="E1637">
        <v>3.0000000000000001E-3</v>
      </c>
      <c r="F1637" t="s">
        <v>1546</v>
      </c>
    </row>
    <row r="1638" spans="1:6" x14ac:dyDescent="0.25">
      <c r="A1638" t="s">
        <v>18</v>
      </c>
      <c r="B1638" t="s">
        <v>1241</v>
      </c>
      <c r="C1638" t="s">
        <v>1186</v>
      </c>
      <c r="D1638" t="s">
        <v>1195</v>
      </c>
      <c r="E1638">
        <v>3.0000000000000001E-3</v>
      </c>
      <c r="F1638" t="s">
        <v>1546</v>
      </c>
    </row>
    <row r="1639" spans="1:6" x14ac:dyDescent="0.25">
      <c r="A1639" t="s">
        <v>18</v>
      </c>
      <c r="B1639" t="s">
        <v>1284</v>
      </c>
      <c r="C1639" t="s">
        <v>1285</v>
      </c>
      <c r="D1639" t="s">
        <v>1195</v>
      </c>
      <c r="E1639">
        <v>3.5000000000000001E-3</v>
      </c>
      <c r="F1639" t="s">
        <v>1546</v>
      </c>
    </row>
    <row r="1640" spans="1:6" x14ac:dyDescent="0.25">
      <c r="A1640" t="s">
        <v>18</v>
      </c>
      <c r="B1640" t="s">
        <v>1284</v>
      </c>
      <c r="C1640" t="s">
        <v>1286</v>
      </c>
      <c r="D1640" t="s">
        <v>1195</v>
      </c>
      <c r="E1640">
        <v>0</v>
      </c>
      <c r="F1640" t="s">
        <v>1546</v>
      </c>
    </row>
    <row r="1641" spans="1:6" x14ac:dyDescent="0.25">
      <c r="A1641" t="s">
        <v>18</v>
      </c>
      <c r="B1641" t="s">
        <v>1284</v>
      </c>
      <c r="C1641" t="s">
        <v>1186</v>
      </c>
      <c r="D1641" t="s">
        <v>1195</v>
      </c>
      <c r="E1641">
        <v>4.0000000000000001E-3</v>
      </c>
      <c r="F1641" t="s">
        <v>1546</v>
      </c>
    </row>
    <row r="1642" spans="1:6" x14ac:dyDescent="0.25">
      <c r="A1642" t="s">
        <v>18</v>
      </c>
      <c r="B1642" t="s">
        <v>1217</v>
      </c>
      <c r="C1642" t="s">
        <v>1186</v>
      </c>
      <c r="D1642" t="s">
        <v>1195</v>
      </c>
      <c r="E1642">
        <v>3.0000000000000001E-3</v>
      </c>
      <c r="F1642" t="s">
        <v>1546</v>
      </c>
    </row>
    <row r="1643" spans="1:6" x14ac:dyDescent="0.25">
      <c r="A1643" t="s">
        <v>18</v>
      </c>
      <c r="B1643" t="s">
        <v>1220</v>
      </c>
      <c r="C1643" t="s">
        <v>1186</v>
      </c>
      <c r="D1643" t="s">
        <v>1195</v>
      </c>
      <c r="E1643">
        <v>3.0000000000000001E-3</v>
      </c>
      <c r="F1643" t="s">
        <v>1546</v>
      </c>
    </row>
    <row r="1644" spans="1:6" x14ac:dyDescent="0.25">
      <c r="A1644" t="s">
        <v>18</v>
      </c>
      <c r="B1644" t="s">
        <v>1247</v>
      </c>
      <c r="C1644" t="s">
        <v>1186</v>
      </c>
      <c r="D1644" t="s">
        <v>1195</v>
      </c>
      <c r="E1644">
        <v>3.0000000000000001E-3</v>
      </c>
      <c r="F1644" t="s">
        <v>1546</v>
      </c>
    </row>
    <row r="1645" spans="1:6" x14ac:dyDescent="0.25">
      <c r="A1645" t="s">
        <v>18</v>
      </c>
      <c r="B1645" t="s">
        <v>1223</v>
      </c>
      <c r="C1645" t="s">
        <v>1186</v>
      </c>
      <c r="D1645" t="s">
        <v>1195</v>
      </c>
      <c r="E1645">
        <v>3.0000000000000001E-3</v>
      </c>
      <c r="F1645" t="s">
        <v>1546</v>
      </c>
    </row>
    <row r="1646" spans="1:6" x14ac:dyDescent="0.25">
      <c r="A1646" t="s">
        <v>18</v>
      </c>
      <c r="B1646" t="s">
        <v>1248</v>
      </c>
      <c r="C1646" t="s">
        <v>1186</v>
      </c>
      <c r="D1646" t="s">
        <v>1195</v>
      </c>
      <c r="E1646">
        <v>3.0000000000000001E-3</v>
      </c>
      <c r="F1646" t="s">
        <v>1546</v>
      </c>
    </row>
    <row r="1647" spans="1:6" x14ac:dyDescent="0.25">
      <c r="A1647" t="s">
        <v>18</v>
      </c>
      <c r="B1647" t="s">
        <v>1265</v>
      </c>
      <c r="C1647" t="s">
        <v>1186</v>
      </c>
      <c r="D1647" t="s">
        <v>1195</v>
      </c>
      <c r="E1647">
        <v>7.0000000000000001E-3</v>
      </c>
      <c r="F1647" t="s">
        <v>1546</v>
      </c>
    </row>
    <row r="1648" spans="1:6" x14ac:dyDescent="0.25">
      <c r="A1648" t="s">
        <v>18</v>
      </c>
      <c r="B1648" t="s">
        <v>1249</v>
      </c>
      <c r="C1648" t="s">
        <v>1186</v>
      </c>
      <c r="D1648" t="s">
        <v>1195</v>
      </c>
      <c r="E1648">
        <v>3.0000000000000001E-3</v>
      </c>
      <c r="F1648" t="s">
        <v>1546</v>
      </c>
    </row>
    <row r="1649" spans="1:6" x14ac:dyDescent="0.25">
      <c r="A1649" t="s">
        <v>18</v>
      </c>
      <c r="B1649" t="s">
        <v>1250</v>
      </c>
      <c r="C1649" t="s">
        <v>1186</v>
      </c>
      <c r="D1649" t="s">
        <v>1195</v>
      </c>
      <c r="E1649">
        <v>3.0000000000000001E-3</v>
      </c>
      <c r="F1649" t="s">
        <v>1546</v>
      </c>
    </row>
    <row r="1650" spans="1:6" x14ac:dyDescent="0.25">
      <c r="A1650" t="s">
        <v>18</v>
      </c>
      <c r="B1650" t="s">
        <v>1272</v>
      </c>
      <c r="C1650" t="s">
        <v>1266</v>
      </c>
      <c r="D1650" t="s">
        <v>1195</v>
      </c>
      <c r="E1650">
        <v>0.1</v>
      </c>
      <c r="F1650" t="s">
        <v>1546</v>
      </c>
    </row>
    <row r="1651" spans="1:6" x14ac:dyDescent="0.25">
      <c r="A1651" t="s">
        <v>18</v>
      </c>
      <c r="B1651" t="s">
        <v>1272</v>
      </c>
      <c r="C1651" t="s">
        <v>1267</v>
      </c>
      <c r="D1651" t="s">
        <v>1195</v>
      </c>
      <c r="E1651">
        <v>0.1</v>
      </c>
      <c r="F1651" t="s">
        <v>1546</v>
      </c>
    </row>
    <row r="1652" spans="1:6" x14ac:dyDescent="0.25">
      <c r="A1652" t="s">
        <v>18</v>
      </c>
      <c r="B1652" t="s">
        <v>1272</v>
      </c>
      <c r="C1652" t="s">
        <v>1268</v>
      </c>
      <c r="D1652" t="s">
        <v>1195</v>
      </c>
      <c r="E1652">
        <v>0.1</v>
      </c>
      <c r="F1652" t="s">
        <v>1546</v>
      </c>
    </row>
    <row r="1653" spans="1:6" x14ac:dyDescent="0.25">
      <c r="A1653" t="s">
        <v>18</v>
      </c>
      <c r="B1653" t="s">
        <v>1272</v>
      </c>
      <c r="C1653" t="s">
        <v>1269</v>
      </c>
      <c r="D1653" t="s">
        <v>1195</v>
      </c>
      <c r="E1653">
        <v>0.1</v>
      </c>
      <c r="F1653" t="s">
        <v>1546</v>
      </c>
    </row>
    <row r="1654" spans="1:6" x14ac:dyDescent="0.25">
      <c r="A1654" t="s">
        <v>18</v>
      </c>
      <c r="B1654" t="s">
        <v>1272</v>
      </c>
      <c r="C1654" t="s">
        <v>1270</v>
      </c>
      <c r="D1654" t="s">
        <v>1195</v>
      </c>
      <c r="E1654">
        <v>0.1</v>
      </c>
      <c r="F1654" t="s">
        <v>1546</v>
      </c>
    </row>
    <row r="1655" spans="1:6" x14ac:dyDescent="0.25">
      <c r="A1655" t="s">
        <v>18</v>
      </c>
      <c r="B1655" t="s">
        <v>1272</v>
      </c>
      <c r="C1655" t="s">
        <v>1271</v>
      </c>
      <c r="D1655" t="s">
        <v>1195</v>
      </c>
      <c r="E1655">
        <v>0.1</v>
      </c>
      <c r="F1655" t="s">
        <v>1546</v>
      </c>
    </row>
    <row r="1656" spans="1:6" x14ac:dyDescent="0.25">
      <c r="A1656" t="s">
        <v>18</v>
      </c>
      <c r="B1656" t="s">
        <v>1272</v>
      </c>
      <c r="C1656" t="s">
        <v>1186</v>
      </c>
      <c r="D1656" t="s">
        <v>1195</v>
      </c>
      <c r="E1656">
        <v>0.1</v>
      </c>
      <c r="F1656" t="s">
        <v>1546</v>
      </c>
    </row>
    <row r="1657" spans="1:6" x14ac:dyDescent="0.25">
      <c r="A1657" t="s">
        <v>18</v>
      </c>
      <c r="B1657" t="s">
        <v>1508</v>
      </c>
      <c r="C1657" t="s">
        <v>1186</v>
      </c>
      <c r="D1657" t="s">
        <v>1195</v>
      </c>
      <c r="E1657">
        <v>5.0000000000000001E-4</v>
      </c>
      <c r="F1657" t="s">
        <v>1546</v>
      </c>
    </row>
    <row r="1658" spans="1:6" x14ac:dyDescent="0.25">
      <c r="A1658" t="s">
        <v>18</v>
      </c>
      <c r="B1658" t="s">
        <v>1273</v>
      </c>
      <c r="C1658" t="s">
        <v>1266</v>
      </c>
      <c r="D1658" t="s">
        <v>1195</v>
      </c>
      <c r="E1658">
        <v>0.1</v>
      </c>
      <c r="F1658" t="s">
        <v>1546</v>
      </c>
    </row>
    <row r="1659" spans="1:6" x14ac:dyDescent="0.25">
      <c r="A1659" t="s">
        <v>18</v>
      </c>
      <c r="B1659" t="s">
        <v>1273</v>
      </c>
      <c r="C1659" t="s">
        <v>1267</v>
      </c>
      <c r="D1659" t="s">
        <v>1195</v>
      </c>
      <c r="E1659">
        <v>0.1</v>
      </c>
      <c r="F1659" t="s">
        <v>1546</v>
      </c>
    </row>
    <row r="1660" spans="1:6" x14ac:dyDescent="0.25">
      <c r="A1660" t="s">
        <v>18</v>
      </c>
      <c r="B1660" t="s">
        <v>1273</v>
      </c>
      <c r="C1660" t="s">
        <v>1268</v>
      </c>
      <c r="D1660" t="s">
        <v>1195</v>
      </c>
      <c r="E1660">
        <v>0.1</v>
      </c>
      <c r="F1660" t="s">
        <v>1546</v>
      </c>
    </row>
    <row r="1661" spans="1:6" x14ac:dyDescent="0.25">
      <c r="A1661" t="s">
        <v>18</v>
      </c>
      <c r="B1661" t="s">
        <v>1273</v>
      </c>
      <c r="C1661" t="s">
        <v>1269</v>
      </c>
      <c r="D1661" t="s">
        <v>1195</v>
      </c>
      <c r="E1661">
        <v>0.1</v>
      </c>
      <c r="F1661" t="s">
        <v>1546</v>
      </c>
    </row>
    <row r="1662" spans="1:6" x14ac:dyDescent="0.25">
      <c r="A1662" t="s">
        <v>18</v>
      </c>
      <c r="B1662" t="s">
        <v>1273</v>
      </c>
      <c r="C1662" t="s">
        <v>1270</v>
      </c>
      <c r="D1662" t="s">
        <v>1195</v>
      </c>
      <c r="E1662">
        <v>0.1</v>
      </c>
      <c r="F1662" t="s">
        <v>1546</v>
      </c>
    </row>
    <row r="1663" spans="1:6" x14ac:dyDescent="0.25">
      <c r="A1663" t="s">
        <v>18</v>
      </c>
      <c r="B1663" t="s">
        <v>1273</v>
      </c>
      <c r="C1663" t="s">
        <v>1271</v>
      </c>
      <c r="D1663" t="s">
        <v>1195</v>
      </c>
      <c r="E1663">
        <v>0.1</v>
      </c>
      <c r="F1663" t="s">
        <v>1546</v>
      </c>
    </row>
    <row r="1664" spans="1:6" x14ac:dyDescent="0.25">
      <c r="A1664" t="s">
        <v>18</v>
      </c>
      <c r="B1664" t="s">
        <v>1273</v>
      </c>
      <c r="C1664" t="s">
        <v>1186</v>
      </c>
      <c r="D1664" t="s">
        <v>1195</v>
      </c>
      <c r="E1664">
        <v>0.1</v>
      </c>
      <c r="F1664" t="s">
        <v>1546</v>
      </c>
    </row>
    <row r="1665" spans="1:6" x14ac:dyDescent="0.25">
      <c r="A1665" t="s">
        <v>18</v>
      </c>
      <c r="B1665" t="s">
        <v>1288</v>
      </c>
      <c r="C1665" t="s">
        <v>1266</v>
      </c>
      <c r="D1665" t="s">
        <v>1195</v>
      </c>
      <c r="E1665">
        <v>7.0000000000000001E-3</v>
      </c>
      <c r="F1665" t="s">
        <v>1546</v>
      </c>
    </row>
    <row r="1666" spans="1:6" x14ac:dyDescent="0.25">
      <c r="A1666" t="s">
        <v>18</v>
      </c>
      <c r="B1666" t="s">
        <v>1288</v>
      </c>
      <c r="C1666" t="s">
        <v>1267</v>
      </c>
      <c r="D1666" t="s">
        <v>1195</v>
      </c>
      <c r="E1666">
        <v>7.0000000000000001E-3</v>
      </c>
      <c r="F1666" t="s">
        <v>1546</v>
      </c>
    </row>
    <row r="1667" spans="1:6" x14ac:dyDescent="0.25">
      <c r="A1667" t="s">
        <v>18</v>
      </c>
      <c r="B1667" t="s">
        <v>1288</v>
      </c>
      <c r="C1667" t="s">
        <v>1268</v>
      </c>
      <c r="D1667" t="s">
        <v>1195</v>
      </c>
      <c r="E1667">
        <v>7.0000000000000001E-3</v>
      </c>
      <c r="F1667" t="s">
        <v>1546</v>
      </c>
    </row>
    <row r="1668" spans="1:6" x14ac:dyDescent="0.25">
      <c r="A1668" t="s">
        <v>18</v>
      </c>
      <c r="B1668" t="s">
        <v>1288</v>
      </c>
      <c r="C1668" t="s">
        <v>1269</v>
      </c>
      <c r="D1668" t="s">
        <v>1195</v>
      </c>
      <c r="E1668">
        <v>7.0000000000000001E-3</v>
      </c>
      <c r="F1668" t="s">
        <v>1546</v>
      </c>
    </row>
    <row r="1669" spans="1:6" x14ac:dyDescent="0.25">
      <c r="A1669" t="s">
        <v>18</v>
      </c>
      <c r="B1669" t="s">
        <v>1288</v>
      </c>
      <c r="C1669" t="s">
        <v>1270</v>
      </c>
      <c r="D1669" t="s">
        <v>1195</v>
      </c>
      <c r="E1669">
        <v>7.0000000000000001E-3</v>
      </c>
      <c r="F1669" t="s">
        <v>1546</v>
      </c>
    </row>
    <row r="1670" spans="1:6" x14ac:dyDescent="0.25">
      <c r="A1670" t="s">
        <v>18</v>
      </c>
      <c r="B1670" t="s">
        <v>1288</v>
      </c>
      <c r="C1670" t="s">
        <v>1271</v>
      </c>
      <c r="D1670" t="s">
        <v>1195</v>
      </c>
      <c r="E1670">
        <v>7.0000000000000001E-3</v>
      </c>
      <c r="F1670" t="s">
        <v>1546</v>
      </c>
    </row>
    <row r="1671" spans="1:6" x14ac:dyDescent="0.25">
      <c r="A1671" t="s">
        <v>18</v>
      </c>
      <c r="B1671" t="s">
        <v>1288</v>
      </c>
      <c r="C1671" t="s">
        <v>1186</v>
      </c>
      <c r="D1671" t="s">
        <v>1195</v>
      </c>
      <c r="E1671">
        <v>7.0000000000000001E-3</v>
      </c>
      <c r="F1671" t="s">
        <v>1546</v>
      </c>
    </row>
    <row r="1672" spans="1:6" x14ac:dyDescent="0.25">
      <c r="A1672" t="s">
        <v>18</v>
      </c>
      <c r="B1672" t="s">
        <v>1274</v>
      </c>
      <c r="C1672" t="s">
        <v>1266</v>
      </c>
      <c r="D1672" t="s">
        <v>1195</v>
      </c>
      <c r="E1672">
        <v>3.0000000000000001E-3</v>
      </c>
      <c r="F1672" t="s">
        <v>1546</v>
      </c>
    </row>
    <row r="1673" spans="1:6" x14ac:dyDescent="0.25">
      <c r="A1673" t="s">
        <v>18</v>
      </c>
      <c r="B1673" t="s">
        <v>1274</v>
      </c>
      <c r="C1673" t="s">
        <v>1267</v>
      </c>
      <c r="D1673" t="s">
        <v>1195</v>
      </c>
      <c r="E1673">
        <v>3.0000000000000001E-3</v>
      </c>
      <c r="F1673" t="s">
        <v>1546</v>
      </c>
    </row>
    <row r="1674" spans="1:6" x14ac:dyDescent="0.25">
      <c r="A1674" t="s">
        <v>18</v>
      </c>
      <c r="B1674" t="s">
        <v>1274</v>
      </c>
      <c r="C1674" t="s">
        <v>1268</v>
      </c>
      <c r="D1674" t="s">
        <v>1195</v>
      </c>
      <c r="E1674">
        <v>3.0000000000000001E-3</v>
      </c>
      <c r="F1674" t="s">
        <v>1546</v>
      </c>
    </row>
    <row r="1675" spans="1:6" x14ac:dyDescent="0.25">
      <c r="A1675" t="s">
        <v>18</v>
      </c>
      <c r="B1675" t="s">
        <v>1274</v>
      </c>
      <c r="C1675" t="s">
        <v>1269</v>
      </c>
      <c r="D1675" t="s">
        <v>1195</v>
      </c>
      <c r="E1675">
        <v>3.0000000000000001E-3</v>
      </c>
      <c r="F1675" t="s">
        <v>1546</v>
      </c>
    </row>
    <row r="1676" spans="1:6" x14ac:dyDescent="0.25">
      <c r="A1676" t="s">
        <v>18</v>
      </c>
      <c r="B1676" t="s">
        <v>1274</v>
      </c>
      <c r="C1676" t="s">
        <v>1270</v>
      </c>
      <c r="D1676" t="s">
        <v>1195</v>
      </c>
      <c r="E1676">
        <v>3.0000000000000001E-3</v>
      </c>
      <c r="F1676" t="s">
        <v>1546</v>
      </c>
    </row>
    <row r="1677" spans="1:6" x14ac:dyDescent="0.25">
      <c r="A1677" t="s">
        <v>18</v>
      </c>
      <c r="B1677" t="s">
        <v>1274</v>
      </c>
      <c r="C1677" t="s">
        <v>1271</v>
      </c>
      <c r="D1677" t="s">
        <v>1195</v>
      </c>
      <c r="E1677">
        <v>3.0000000000000001E-3</v>
      </c>
      <c r="F1677" t="s">
        <v>1546</v>
      </c>
    </row>
    <row r="1678" spans="1:6" x14ac:dyDescent="0.25">
      <c r="A1678" t="s">
        <v>18</v>
      </c>
      <c r="B1678" t="s">
        <v>1274</v>
      </c>
      <c r="C1678" t="s">
        <v>1186</v>
      </c>
      <c r="D1678" t="s">
        <v>1195</v>
      </c>
      <c r="E1678">
        <v>3.0000000000000001E-3</v>
      </c>
      <c r="F1678" t="s">
        <v>1546</v>
      </c>
    </row>
    <row r="1679" spans="1:6" x14ac:dyDescent="0.25">
      <c r="A1679" t="s">
        <v>18</v>
      </c>
      <c r="B1679" t="s">
        <v>1289</v>
      </c>
      <c r="C1679" t="s">
        <v>1278</v>
      </c>
      <c r="D1679" t="s">
        <v>1195</v>
      </c>
      <c r="E1679">
        <v>0.15</v>
      </c>
      <c r="F1679" t="s">
        <v>1546</v>
      </c>
    </row>
    <row r="1680" spans="1:6" x14ac:dyDescent="0.25">
      <c r="A1680" t="s">
        <v>18</v>
      </c>
      <c r="B1680" t="s">
        <v>1289</v>
      </c>
      <c r="C1680" t="s">
        <v>1279</v>
      </c>
      <c r="D1680" t="s">
        <v>1195</v>
      </c>
      <c r="E1680">
        <v>0.15</v>
      </c>
      <c r="F1680" t="s">
        <v>1546</v>
      </c>
    </row>
    <row r="1681" spans="1:6" x14ac:dyDescent="0.25">
      <c r="A1681" t="s">
        <v>18</v>
      </c>
      <c r="B1681" t="s">
        <v>1289</v>
      </c>
      <c r="C1681" t="s">
        <v>1280</v>
      </c>
      <c r="D1681" t="s">
        <v>1195</v>
      </c>
      <c r="E1681">
        <v>0.15</v>
      </c>
      <c r="F1681" t="s">
        <v>1546</v>
      </c>
    </row>
    <row r="1682" spans="1:6" x14ac:dyDescent="0.25">
      <c r="A1682" t="s">
        <v>18</v>
      </c>
      <c r="B1682" t="s">
        <v>1289</v>
      </c>
      <c r="C1682" t="s">
        <v>1186</v>
      </c>
      <c r="D1682" t="s">
        <v>1195</v>
      </c>
      <c r="E1682">
        <v>0.15</v>
      </c>
      <c r="F1682" t="s">
        <v>1546</v>
      </c>
    </row>
    <row r="1683" spans="1:6" x14ac:dyDescent="0.25">
      <c r="A1683" t="s">
        <v>18</v>
      </c>
      <c r="B1683" t="s">
        <v>1290</v>
      </c>
      <c r="C1683" t="s">
        <v>1266</v>
      </c>
      <c r="D1683" t="s">
        <v>1195</v>
      </c>
      <c r="E1683">
        <v>4.0000000000000001E-3</v>
      </c>
      <c r="F1683" t="s">
        <v>1546</v>
      </c>
    </row>
    <row r="1684" spans="1:6" x14ac:dyDescent="0.25">
      <c r="A1684" t="s">
        <v>18</v>
      </c>
      <c r="B1684" t="s">
        <v>1290</v>
      </c>
      <c r="C1684" t="s">
        <v>1267</v>
      </c>
      <c r="D1684" t="s">
        <v>1195</v>
      </c>
      <c r="E1684">
        <v>4.0000000000000001E-3</v>
      </c>
      <c r="F1684" t="s">
        <v>1546</v>
      </c>
    </row>
    <row r="1685" spans="1:6" x14ac:dyDescent="0.25">
      <c r="A1685" t="s">
        <v>18</v>
      </c>
      <c r="B1685" t="s">
        <v>1290</v>
      </c>
      <c r="C1685" t="s">
        <v>1268</v>
      </c>
      <c r="D1685" t="s">
        <v>1195</v>
      </c>
      <c r="E1685">
        <v>4.0000000000000001E-3</v>
      </c>
      <c r="F1685" t="s">
        <v>1546</v>
      </c>
    </row>
    <row r="1686" spans="1:6" x14ac:dyDescent="0.25">
      <c r="A1686" t="s">
        <v>18</v>
      </c>
      <c r="B1686" t="s">
        <v>1290</v>
      </c>
      <c r="C1686" t="s">
        <v>1269</v>
      </c>
      <c r="D1686" t="s">
        <v>1195</v>
      </c>
      <c r="E1686">
        <v>4.0000000000000001E-3</v>
      </c>
      <c r="F1686" t="s">
        <v>1546</v>
      </c>
    </row>
    <row r="1687" spans="1:6" x14ac:dyDescent="0.25">
      <c r="A1687" t="s">
        <v>18</v>
      </c>
      <c r="B1687" t="s">
        <v>1290</v>
      </c>
      <c r="C1687" t="s">
        <v>1270</v>
      </c>
      <c r="D1687" t="s">
        <v>1195</v>
      </c>
      <c r="E1687">
        <v>4.0000000000000001E-3</v>
      </c>
      <c r="F1687" t="s">
        <v>1546</v>
      </c>
    </row>
    <row r="1688" spans="1:6" x14ac:dyDescent="0.25">
      <c r="A1688" t="s">
        <v>18</v>
      </c>
      <c r="B1688" t="s">
        <v>1290</v>
      </c>
      <c r="C1688" t="s">
        <v>1271</v>
      </c>
      <c r="D1688" t="s">
        <v>1195</v>
      </c>
      <c r="E1688">
        <v>4.0000000000000001E-3</v>
      </c>
      <c r="F1688" t="s">
        <v>1546</v>
      </c>
    </row>
    <row r="1689" spans="1:6" x14ac:dyDescent="0.25">
      <c r="A1689" t="s">
        <v>18</v>
      </c>
      <c r="B1689" t="s">
        <v>1290</v>
      </c>
      <c r="C1689" t="s">
        <v>1186</v>
      </c>
      <c r="D1689" t="s">
        <v>1195</v>
      </c>
      <c r="E1689">
        <v>4.0000000000000001E-3</v>
      </c>
      <c r="F1689" t="s">
        <v>1546</v>
      </c>
    </row>
    <row r="1690" spans="1:6" x14ac:dyDescent="0.25">
      <c r="A1690" t="s">
        <v>18</v>
      </c>
      <c r="B1690" t="s">
        <v>1185</v>
      </c>
      <c r="C1690" t="s">
        <v>1275</v>
      </c>
      <c r="D1690" t="s">
        <v>1195</v>
      </c>
      <c r="E1690">
        <v>1.1769999999999999E-2</v>
      </c>
      <c r="F1690" t="s">
        <v>1546</v>
      </c>
    </row>
    <row r="1691" spans="1:6" x14ac:dyDescent="0.25">
      <c r="A1691" t="s">
        <v>18</v>
      </c>
      <c r="B1691" t="s">
        <v>1185</v>
      </c>
      <c r="C1691" t="s">
        <v>1276</v>
      </c>
      <c r="D1691" t="s">
        <v>1195</v>
      </c>
      <c r="E1691">
        <v>1.601E-2</v>
      </c>
      <c r="F1691" t="s">
        <v>1546</v>
      </c>
    </row>
    <row r="1692" spans="1:6" x14ac:dyDescent="0.25">
      <c r="A1692" t="s">
        <v>18</v>
      </c>
      <c r="B1692" t="s">
        <v>1185</v>
      </c>
      <c r="C1692" t="s">
        <v>1277</v>
      </c>
      <c r="D1692" t="s">
        <v>1195</v>
      </c>
      <c r="E1692">
        <v>1.0829999999999999E-2</v>
      </c>
      <c r="F1692" t="s">
        <v>1546</v>
      </c>
    </row>
    <row r="1693" spans="1:6" x14ac:dyDescent="0.25">
      <c r="A1693" t="s">
        <v>18</v>
      </c>
      <c r="B1693" t="s">
        <v>1185</v>
      </c>
      <c r="C1693" t="s">
        <v>1186</v>
      </c>
      <c r="D1693" t="s">
        <v>1195</v>
      </c>
      <c r="E1693">
        <v>5.416E-2</v>
      </c>
      <c r="F1693" t="s">
        <v>1546</v>
      </c>
    </row>
    <row r="1694" spans="1:6" x14ac:dyDescent="0.25">
      <c r="A1694" t="s">
        <v>18</v>
      </c>
      <c r="B1694" t="s">
        <v>1188</v>
      </c>
      <c r="C1694" t="s">
        <v>1275</v>
      </c>
      <c r="D1694" t="s">
        <v>1195</v>
      </c>
      <c r="E1694">
        <v>1.1769999999999999E-2</v>
      </c>
      <c r="F1694" t="s">
        <v>1546</v>
      </c>
    </row>
    <row r="1695" spans="1:6" x14ac:dyDescent="0.25">
      <c r="A1695" t="s">
        <v>18</v>
      </c>
      <c r="B1695" t="s">
        <v>1188</v>
      </c>
      <c r="C1695" t="s">
        <v>1276</v>
      </c>
      <c r="D1695" t="s">
        <v>1195</v>
      </c>
      <c r="E1695">
        <v>1.601E-2</v>
      </c>
      <c r="F1695" t="s">
        <v>1546</v>
      </c>
    </row>
    <row r="1696" spans="1:6" x14ac:dyDescent="0.25">
      <c r="A1696" t="s">
        <v>18</v>
      </c>
      <c r="B1696" t="s">
        <v>1188</v>
      </c>
      <c r="C1696" t="s">
        <v>1277</v>
      </c>
      <c r="D1696" t="s">
        <v>1195</v>
      </c>
      <c r="E1696">
        <v>1.0829999999999999E-2</v>
      </c>
      <c r="F1696" t="s">
        <v>1546</v>
      </c>
    </row>
    <row r="1697" spans="1:6" x14ac:dyDescent="0.25">
      <c r="A1697" t="s">
        <v>18</v>
      </c>
      <c r="B1697" t="s">
        <v>1188</v>
      </c>
      <c r="C1697" t="s">
        <v>1186</v>
      </c>
      <c r="D1697" t="s">
        <v>1195</v>
      </c>
      <c r="E1697">
        <v>5.416E-2</v>
      </c>
      <c r="F1697" t="s">
        <v>1546</v>
      </c>
    </row>
    <row r="1698" spans="1:6" x14ac:dyDescent="0.25">
      <c r="A1698" t="s">
        <v>18</v>
      </c>
      <c r="B1698" t="s">
        <v>1189</v>
      </c>
      <c r="C1698" t="s">
        <v>1278</v>
      </c>
      <c r="D1698" t="s">
        <v>1195</v>
      </c>
      <c r="E1698">
        <v>5.5730000000000002E-2</v>
      </c>
      <c r="F1698" t="s">
        <v>1546</v>
      </c>
    </row>
    <row r="1699" spans="1:6" x14ac:dyDescent="0.25">
      <c r="A1699" t="s">
        <v>18</v>
      </c>
      <c r="B1699" t="s">
        <v>1189</v>
      </c>
      <c r="C1699" t="s">
        <v>1279</v>
      </c>
      <c r="D1699" t="s">
        <v>1195</v>
      </c>
      <c r="E1699">
        <v>7.5880000000000003E-2</v>
      </c>
      <c r="F1699" t="s">
        <v>1546</v>
      </c>
    </row>
    <row r="1700" spans="1:6" x14ac:dyDescent="0.25">
      <c r="A1700" t="s">
        <v>18</v>
      </c>
      <c r="B1700" t="s">
        <v>1189</v>
      </c>
      <c r="C1700" t="s">
        <v>1280</v>
      </c>
      <c r="D1700" t="s">
        <v>1195</v>
      </c>
      <c r="E1700">
        <v>5.1380000000000002E-2</v>
      </c>
      <c r="F1700" t="s">
        <v>1546</v>
      </c>
    </row>
    <row r="1701" spans="1:6" x14ac:dyDescent="0.25">
      <c r="A1701" t="s">
        <v>18</v>
      </c>
      <c r="B1701" t="s">
        <v>1189</v>
      </c>
      <c r="C1701" t="s">
        <v>1186</v>
      </c>
      <c r="D1701" t="s">
        <v>1195</v>
      </c>
      <c r="E1701">
        <v>0.25690000000000002</v>
      </c>
      <c r="F1701" t="s">
        <v>1546</v>
      </c>
    </row>
    <row r="1702" spans="1:6" x14ac:dyDescent="0.25">
      <c r="A1702" t="s">
        <v>18</v>
      </c>
      <c r="B1702" t="s">
        <v>1190</v>
      </c>
      <c r="C1702" t="s">
        <v>1266</v>
      </c>
      <c r="D1702" t="s">
        <v>1195</v>
      </c>
      <c r="E1702">
        <v>1.4999999999999999E-2</v>
      </c>
      <c r="F1702" t="s">
        <v>1546</v>
      </c>
    </row>
    <row r="1703" spans="1:6" x14ac:dyDescent="0.25">
      <c r="A1703" t="s">
        <v>18</v>
      </c>
      <c r="B1703" t="s">
        <v>1190</v>
      </c>
      <c r="C1703" t="s">
        <v>1267</v>
      </c>
      <c r="D1703" t="s">
        <v>1195</v>
      </c>
      <c r="E1703">
        <v>2.1000000000000001E-2</v>
      </c>
      <c r="F1703" t="s">
        <v>1546</v>
      </c>
    </row>
    <row r="1704" spans="1:6" x14ac:dyDescent="0.25">
      <c r="A1704" t="s">
        <v>18</v>
      </c>
      <c r="B1704" t="s">
        <v>1190</v>
      </c>
      <c r="C1704" t="s">
        <v>1268</v>
      </c>
      <c r="D1704" t="s">
        <v>1195</v>
      </c>
      <c r="E1704">
        <v>1.6E-2</v>
      </c>
      <c r="F1704" t="s">
        <v>1546</v>
      </c>
    </row>
    <row r="1705" spans="1:6" x14ac:dyDescent="0.25">
      <c r="A1705" t="s">
        <v>18</v>
      </c>
      <c r="B1705" t="s">
        <v>1190</v>
      </c>
      <c r="C1705" t="s">
        <v>1269</v>
      </c>
      <c r="D1705" t="s">
        <v>1195</v>
      </c>
      <c r="E1705">
        <v>1.0999999999999999E-2</v>
      </c>
      <c r="F1705" t="s">
        <v>1546</v>
      </c>
    </row>
    <row r="1706" spans="1:6" x14ac:dyDescent="0.25">
      <c r="A1706" t="s">
        <v>18</v>
      </c>
      <c r="B1706" t="s">
        <v>1190</v>
      </c>
      <c r="C1706" t="s">
        <v>1270</v>
      </c>
      <c r="D1706" t="s">
        <v>1195</v>
      </c>
      <c r="E1706">
        <v>1.0999999999999999E-2</v>
      </c>
      <c r="F1706" t="s">
        <v>1546</v>
      </c>
    </row>
    <row r="1707" spans="1:6" x14ac:dyDescent="0.25">
      <c r="A1707" t="s">
        <v>18</v>
      </c>
      <c r="B1707" t="s">
        <v>1190</v>
      </c>
      <c r="C1707" t="s">
        <v>1271</v>
      </c>
      <c r="D1707" t="s">
        <v>1195</v>
      </c>
      <c r="E1707">
        <v>1.0999999999999999E-2</v>
      </c>
      <c r="F1707" t="s">
        <v>1546</v>
      </c>
    </row>
    <row r="1708" spans="1:6" x14ac:dyDescent="0.25">
      <c r="A1708" t="s">
        <v>18</v>
      </c>
      <c r="B1708" t="s">
        <v>1190</v>
      </c>
      <c r="C1708" t="s">
        <v>1186</v>
      </c>
      <c r="D1708" t="s">
        <v>1195</v>
      </c>
      <c r="E1708">
        <v>6.9000000000000006E-2</v>
      </c>
      <c r="F1708" t="s">
        <v>1546</v>
      </c>
    </row>
    <row r="1709" spans="1:6" x14ac:dyDescent="0.25">
      <c r="A1709" t="s">
        <v>18</v>
      </c>
      <c r="B1709" t="s">
        <v>1191</v>
      </c>
      <c r="C1709" t="s">
        <v>1266</v>
      </c>
      <c r="D1709" t="s">
        <v>1195</v>
      </c>
      <c r="E1709">
        <v>1.2999999999999999E-2</v>
      </c>
      <c r="F1709" t="s">
        <v>1546</v>
      </c>
    </row>
    <row r="1710" spans="1:6" x14ac:dyDescent="0.25">
      <c r="A1710" t="s">
        <v>18</v>
      </c>
      <c r="B1710" t="s">
        <v>1191</v>
      </c>
      <c r="C1710" t="s">
        <v>1267</v>
      </c>
      <c r="D1710" t="s">
        <v>1195</v>
      </c>
      <c r="E1710">
        <v>1.7999999999999999E-2</v>
      </c>
      <c r="F1710" t="s">
        <v>1546</v>
      </c>
    </row>
    <row r="1711" spans="1:6" x14ac:dyDescent="0.25">
      <c r="A1711" t="s">
        <v>18</v>
      </c>
      <c r="B1711" t="s">
        <v>1191</v>
      </c>
      <c r="C1711" t="s">
        <v>1268</v>
      </c>
      <c r="D1711" t="s">
        <v>1195</v>
      </c>
      <c r="E1711">
        <v>1.2999999999999999E-2</v>
      </c>
      <c r="F1711" t="s">
        <v>1546</v>
      </c>
    </row>
    <row r="1712" spans="1:6" x14ac:dyDescent="0.25">
      <c r="A1712" t="s">
        <v>18</v>
      </c>
      <c r="B1712" t="s">
        <v>1191</v>
      </c>
      <c r="C1712" t="s">
        <v>1269</v>
      </c>
      <c r="D1712" t="s">
        <v>1195</v>
      </c>
      <c r="E1712">
        <v>8.9999999999999993E-3</v>
      </c>
      <c r="F1712" t="s">
        <v>1546</v>
      </c>
    </row>
    <row r="1713" spans="1:6" x14ac:dyDescent="0.25">
      <c r="A1713" t="s">
        <v>18</v>
      </c>
      <c r="B1713" t="s">
        <v>1191</v>
      </c>
      <c r="C1713" t="s">
        <v>1270</v>
      </c>
      <c r="D1713" t="s">
        <v>1195</v>
      </c>
      <c r="E1713">
        <v>8.9999999999999993E-3</v>
      </c>
      <c r="F1713" t="s">
        <v>1546</v>
      </c>
    </row>
    <row r="1714" spans="1:6" x14ac:dyDescent="0.25">
      <c r="A1714" t="s">
        <v>18</v>
      </c>
      <c r="B1714" t="s">
        <v>1191</v>
      </c>
      <c r="C1714" t="s">
        <v>1271</v>
      </c>
      <c r="D1714" t="s">
        <v>1195</v>
      </c>
      <c r="E1714">
        <v>8.9999999999999993E-3</v>
      </c>
      <c r="F1714" t="s">
        <v>1546</v>
      </c>
    </row>
    <row r="1715" spans="1:6" x14ac:dyDescent="0.25">
      <c r="A1715" t="s">
        <v>18</v>
      </c>
      <c r="B1715" t="s">
        <v>1191</v>
      </c>
      <c r="C1715" t="s">
        <v>1186</v>
      </c>
      <c r="D1715" t="s">
        <v>1195</v>
      </c>
      <c r="E1715">
        <v>5.7000000000000002E-2</v>
      </c>
      <c r="F1715" t="s">
        <v>1546</v>
      </c>
    </row>
    <row r="1716" spans="1:6" x14ac:dyDescent="0.25">
      <c r="A1716" t="s">
        <v>18</v>
      </c>
      <c r="B1716" t="s">
        <v>1192</v>
      </c>
      <c r="C1716" t="s">
        <v>1281</v>
      </c>
      <c r="D1716" t="s">
        <v>1195</v>
      </c>
      <c r="E1716">
        <v>4.3589999999999997E-2</v>
      </c>
      <c r="F1716" t="s">
        <v>1546</v>
      </c>
    </row>
    <row r="1717" spans="1:6" x14ac:dyDescent="0.25">
      <c r="A1717" t="s">
        <v>18</v>
      </c>
      <c r="B1717" t="s">
        <v>1192</v>
      </c>
      <c r="C1717" t="s">
        <v>1282</v>
      </c>
      <c r="D1717" t="s">
        <v>1195</v>
      </c>
      <c r="E1717">
        <v>5.9360000000000003E-2</v>
      </c>
      <c r="F1717" t="s">
        <v>1546</v>
      </c>
    </row>
    <row r="1718" spans="1:6" x14ac:dyDescent="0.25">
      <c r="A1718" t="s">
        <v>18</v>
      </c>
      <c r="B1718" t="s">
        <v>1192</v>
      </c>
      <c r="C1718" t="s">
        <v>1283</v>
      </c>
      <c r="D1718" t="s">
        <v>1195</v>
      </c>
      <c r="E1718">
        <v>4.0189999999999997E-2</v>
      </c>
      <c r="F1718" t="s">
        <v>1546</v>
      </c>
    </row>
    <row r="1719" spans="1:6" x14ac:dyDescent="0.25">
      <c r="A1719" t="s">
        <v>18</v>
      </c>
      <c r="B1719" t="s">
        <v>1192</v>
      </c>
      <c r="C1719" t="s">
        <v>1186</v>
      </c>
      <c r="D1719" t="s">
        <v>1195</v>
      </c>
      <c r="E1719">
        <v>0.20096</v>
      </c>
      <c r="F1719" t="s">
        <v>1546</v>
      </c>
    </row>
    <row r="1720" spans="1:6" x14ac:dyDescent="0.25">
      <c r="A1720" t="s">
        <v>1291</v>
      </c>
      <c r="B1720" t="s">
        <v>1246</v>
      </c>
      <c r="C1720" t="s">
        <v>1186</v>
      </c>
      <c r="D1720" t="s">
        <v>1195</v>
      </c>
      <c r="E1720">
        <v>1E-3</v>
      </c>
      <c r="F1720" t="s">
        <v>1546</v>
      </c>
    </row>
    <row r="1721" spans="1:6" x14ac:dyDescent="0.25">
      <c r="A1721" t="s">
        <v>1291</v>
      </c>
      <c r="B1721" t="s">
        <v>1194</v>
      </c>
      <c r="C1721" t="s">
        <v>1131</v>
      </c>
      <c r="D1721" t="s">
        <v>1195</v>
      </c>
      <c r="E1721">
        <v>5.0000000000000001E-3</v>
      </c>
      <c r="F1721" t="s">
        <v>1546</v>
      </c>
    </row>
    <row r="1722" spans="1:6" x14ac:dyDescent="0.25">
      <c r="A1722" t="s">
        <v>1291</v>
      </c>
      <c r="B1722" t="s">
        <v>1194</v>
      </c>
      <c r="C1722" t="s">
        <v>1196</v>
      </c>
      <c r="D1722" t="s">
        <v>1195</v>
      </c>
      <c r="E1722">
        <v>5.0000000000000001E-3</v>
      </c>
      <c r="F1722" t="s">
        <v>1546</v>
      </c>
    </row>
    <row r="1723" spans="1:6" x14ac:dyDescent="0.25">
      <c r="A1723" t="s">
        <v>1291</v>
      </c>
      <c r="B1723" t="s">
        <v>1194</v>
      </c>
      <c r="C1723" t="s">
        <v>1186</v>
      </c>
      <c r="D1723" t="s">
        <v>1195</v>
      </c>
      <c r="E1723">
        <v>5.0000000000000001E-3</v>
      </c>
      <c r="F1723" t="s">
        <v>1546</v>
      </c>
    </row>
    <row r="1724" spans="1:6" x14ac:dyDescent="0.25">
      <c r="A1724" t="s">
        <v>1291</v>
      </c>
      <c r="B1724" t="s">
        <v>1211</v>
      </c>
      <c r="C1724" t="s">
        <v>1131</v>
      </c>
      <c r="D1724" t="s">
        <v>1195</v>
      </c>
      <c r="E1724">
        <v>0.01</v>
      </c>
      <c r="F1724" t="s">
        <v>1546</v>
      </c>
    </row>
    <row r="1725" spans="1:6" x14ac:dyDescent="0.25">
      <c r="A1725" t="s">
        <v>1291</v>
      </c>
      <c r="B1725" t="s">
        <v>1211</v>
      </c>
      <c r="C1725" t="s">
        <v>1186</v>
      </c>
      <c r="D1725" t="s">
        <v>1195</v>
      </c>
      <c r="E1725">
        <v>0.01</v>
      </c>
      <c r="F1725" t="s">
        <v>1546</v>
      </c>
    </row>
    <row r="1726" spans="1:6" x14ac:dyDescent="0.25">
      <c r="A1726" t="s">
        <v>1291</v>
      </c>
      <c r="B1726" t="s">
        <v>1198</v>
      </c>
      <c r="C1726" t="s">
        <v>1186</v>
      </c>
      <c r="D1726" t="s">
        <v>1195</v>
      </c>
      <c r="E1726">
        <v>7.4999999999999997E-3</v>
      </c>
      <c r="F1726" t="s">
        <v>1546</v>
      </c>
    </row>
    <row r="1727" spans="1:6" x14ac:dyDescent="0.25">
      <c r="A1727" t="s">
        <v>1291</v>
      </c>
      <c r="B1727" t="s">
        <v>1212</v>
      </c>
      <c r="C1727" t="s">
        <v>1186</v>
      </c>
      <c r="D1727" t="s">
        <v>1195</v>
      </c>
      <c r="E1727">
        <v>1.4999999999999999E-2</v>
      </c>
      <c r="F1727" t="s">
        <v>1546</v>
      </c>
    </row>
    <row r="1728" spans="1:6" x14ac:dyDescent="0.25">
      <c r="A1728" t="s">
        <v>1291</v>
      </c>
      <c r="B1728" t="s">
        <v>1212</v>
      </c>
      <c r="C1728" t="s">
        <v>1213</v>
      </c>
      <c r="D1728" t="s">
        <v>1195</v>
      </c>
      <c r="E1728">
        <v>3.7499999999999999E-3</v>
      </c>
      <c r="F1728" t="s">
        <v>1546</v>
      </c>
    </row>
    <row r="1729" spans="1:6" x14ac:dyDescent="0.25">
      <c r="A1729" t="s">
        <v>1291</v>
      </c>
      <c r="B1729" t="s">
        <v>1200</v>
      </c>
      <c r="C1729" t="s">
        <v>1186</v>
      </c>
      <c r="D1729" t="s">
        <v>1195</v>
      </c>
      <c r="E1729">
        <v>0.04</v>
      </c>
      <c r="F1729" t="s">
        <v>1546</v>
      </c>
    </row>
    <row r="1730" spans="1:6" x14ac:dyDescent="0.25">
      <c r="A1730" t="s">
        <v>1291</v>
      </c>
      <c r="B1730" t="s">
        <v>1200</v>
      </c>
      <c r="C1730" t="s">
        <v>1214</v>
      </c>
      <c r="D1730" t="s">
        <v>1195</v>
      </c>
      <c r="E1730">
        <v>4.7999999999999996E-3</v>
      </c>
      <c r="F1730" t="s">
        <v>1546</v>
      </c>
    </row>
    <row r="1731" spans="1:6" x14ac:dyDescent="0.25">
      <c r="A1731" t="s">
        <v>1291</v>
      </c>
      <c r="B1731" t="s">
        <v>1200</v>
      </c>
      <c r="C1731" t="s">
        <v>1215</v>
      </c>
      <c r="D1731" t="s">
        <v>1195</v>
      </c>
      <c r="E1731">
        <v>1.2E-2</v>
      </c>
      <c r="F1731" t="s">
        <v>1546</v>
      </c>
    </row>
    <row r="1732" spans="1:6" x14ac:dyDescent="0.25">
      <c r="A1732" t="s">
        <v>1291</v>
      </c>
      <c r="B1732" t="s">
        <v>1200</v>
      </c>
      <c r="C1732" t="s">
        <v>1216</v>
      </c>
      <c r="D1732" t="s">
        <v>1195</v>
      </c>
      <c r="E1732">
        <v>8.0000000000000002E-3</v>
      </c>
      <c r="F1732" t="s">
        <v>1546</v>
      </c>
    </row>
    <row r="1733" spans="1:6" x14ac:dyDescent="0.25">
      <c r="A1733" t="s">
        <v>1291</v>
      </c>
      <c r="B1733" t="s">
        <v>1204</v>
      </c>
      <c r="C1733" t="s">
        <v>1186</v>
      </c>
      <c r="D1733" t="s">
        <v>1195</v>
      </c>
      <c r="E1733">
        <v>0.03</v>
      </c>
      <c r="F1733" t="s">
        <v>1546</v>
      </c>
    </row>
    <row r="1734" spans="1:6" x14ac:dyDescent="0.25">
      <c r="A1734" t="s">
        <v>1291</v>
      </c>
      <c r="B1734" t="s">
        <v>1204</v>
      </c>
      <c r="C1734" t="s">
        <v>1214</v>
      </c>
      <c r="D1734" t="s">
        <v>1195</v>
      </c>
      <c r="E1734">
        <v>4.7999999999999996E-3</v>
      </c>
      <c r="F1734" t="s">
        <v>1546</v>
      </c>
    </row>
    <row r="1735" spans="1:6" x14ac:dyDescent="0.25">
      <c r="A1735" t="s">
        <v>1291</v>
      </c>
      <c r="B1735" t="s">
        <v>1204</v>
      </c>
      <c r="C1735" t="s">
        <v>1215</v>
      </c>
      <c r="D1735" t="s">
        <v>1195</v>
      </c>
      <c r="E1735">
        <v>8.9999999999999993E-3</v>
      </c>
      <c r="F1735" t="s">
        <v>1546</v>
      </c>
    </row>
    <row r="1736" spans="1:6" x14ac:dyDescent="0.25">
      <c r="A1736" t="s">
        <v>1291</v>
      </c>
      <c r="B1736" t="s">
        <v>1204</v>
      </c>
      <c r="C1736" t="s">
        <v>1216</v>
      </c>
      <c r="D1736" t="s">
        <v>1195</v>
      </c>
      <c r="E1736">
        <v>6.0000000000000001E-3</v>
      </c>
      <c r="F1736" t="s">
        <v>1546</v>
      </c>
    </row>
    <row r="1737" spans="1:6" x14ac:dyDescent="0.25">
      <c r="A1737" t="s">
        <v>1291</v>
      </c>
      <c r="B1737" t="s">
        <v>1217</v>
      </c>
      <c r="C1737" t="s">
        <v>1186</v>
      </c>
      <c r="D1737" t="s">
        <v>1195</v>
      </c>
      <c r="E1737">
        <v>1E-3</v>
      </c>
      <c r="F1737" t="s">
        <v>1546</v>
      </c>
    </row>
    <row r="1738" spans="1:6" x14ac:dyDescent="0.25">
      <c r="A1738" t="s">
        <v>1291</v>
      </c>
      <c r="B1738" t="s">
        <v>1220</v>
      </c>
      <c r="C1738" t="s">
        <v>1186</v>
      </c>
      <c r="D1738" t="s">
        <v>1195</v>
      </c>
      <c r="E1738">
        <v>1E-3</v>
      </c>
      <c r="F1738" t="s">
        <v>1546</v>
      </c>
    </row>
    <row r="1739" spans="1:6" x14ac:dyDescent="0.25">
      <c r="A1739" t="s">
        <v>1291</v>
      </c>
      <c r="B1739" t="s">
        <v>1221</v>
      </c>
      <c r="C1739" t="s">
        <v>1186</v>
      </c>
      <c r="D1739" t="s">
        <v>1195</v>
      </c>
      <c r="E1739">
        <v>1E-3</v>
      </c>
      <c r="F1739" t="s">
        <v>1546</v>
      </c>
    </row>
    <row r="1740" spans="1:6" x14ac:dyDescent="0.25">
      <c r="A1740" t="s">
        <v>1291</v>
      </c>
      <c r="B1740" t="s">
        <v>1222</v>
      </c>
      <c r="C1740" t="s">
        <v>1186</v>
      </c>
      <c r="D1740" t="s">
        <v>1195</v>
      </c>
      <c r="E1740">
        <v>1E-3</v>
      </c>
      <c r="F1740" t="s">
        <v>1546</v>
      </c>
    </row>
    <row r="1741" spans="1:6" x14ac:dyDescent="0.25">
      <c r="A1741" t="s">
        <v>1291</v>
      </c>
      <c r="B1741" t="s">
        <v>1223</v>
      </c>
      <c r="C1741" t="s">
        <v>1186</v>
      </c>
      <c r="D1741" t="s">
        <v>1195</v>
      </c>
      <c r="E1741">
        <v>1E-3</v>
      </c>
      <c r="F1741" t="s">
        <v>1546</v>
      </c>
    </row>
    <row r="1742" spans="1:6" x14ac:dyDescent="0.25">
      <c r="A1742" t="s">
        <v>1291</v>
      </c>
      <c r="B1742" t="s">
        <v>1248</v>
      </c>
      <c r="C1742" t="s">
        <v>1186</v>
      </c>
      <c r="D1742" t="s">
        <v>1195</v>
      </c>
      <c r="E1742">
        <v>1E-3</v>
      </c>
      <c r="F1742" t="s">
        <v>1546</v>
      </c>
    </row>
    <row r="1743" spans="1:6" x14ac:dyDescent="0.25">
      <c r="A1743" t="s">
        <v>1291</v>
      </c>
      <c r="B1743" t="s">
        <v>1228</v>
      </c>
      <c r="C1743" t="s">
        <v>1186</v>
      </c>
      <c r="D1743" t="s">
        <v>1195</v>
      </c>
      <c r="E1743">
        <v>1E-3</v>
      </c>
      <c r="F1743" t="s">
        <v>1546</v>
      </c>
    </row>
    <row r="1744" spans="1:6" x14ac:dyDescent="0.25">
      <c r="A1744" t="s">
        <v>1291</v>
      </c>
      <c r="B1744" t="s">
        <v>1230</v>
      </c>
      <c r="C1744" t="s">
        <v>1186</v>
      </c>
      <c r="D1744" t="s">
        <v>1195</v>
      </c>
      <c r="E1744">
        <v>1E-3</v>
      </c>
      <c r="F1744" t="s">
        <v>1546</v>
      </c>
    </row>
    <row r="1745" spans="1:6" x14ac:dyDescent="0.25">
      <c r="A1745" t="s">
        <v>1291</v>
      </c>
      <c r="B1745" t="s">
        <v>1231</v>
      </c>
      <c r="C1745" t="s">
        <v>1186</v>
      </c>
      <c r="D1745" t="s">
        <v>1195</v>
      </c>
      <c r="E1745">
        <v>0</v>
      </c>
      <c r="F1745" t="s">
        <v>1546</v>
      </c>
    </row>
    <row r="1746" spans="1:6" x14ac:dyDescent="0.25">
      <c r="A1746" t="s">
        <v>1291</v>
      </c>
      <c r="B1746" t="s">
        <v>1232</v>
      </c>
      <c r="C1746" t="s">
        <v>1186</v>
      </c>
      <c r="D1746" t="s">
        <v>1195</v>
      </c>
      <c r="E1746">
        <v>0</v>
      </c>
      <c r="F1746" t="s">
        <v>1546</v>
      </c>
    </row>
    <row r="1747" spans="1:6" x14ac:dyDescent="0.25">
      <c r="A1747" t="s">
        <v>1291</v>
      </c>
      <c r="B1747" t="s">
        <v>1233</v>
      </c>
      <c r="C1747" t="s">
        <v>1186</v>
      </c>
      <c r="D1747" t="s">
        <v>1195</v>
      </c>
      <c r="E1747">
        <v>1E-3</v>
      </c>
      <c r="F1747" t="s">
        <v>1546</v>
      </c>
    </row>
    <row r="1748" spans="1:6" x14ac:dyDescent="0.25">
      <c r="A1748" t="s">
        <v>1291</v>
      </c>
      <c r="B1748" t="s">
        <v>1237</v>
      </c>
      <c r="C1748" t="s">
        <v>1186</v>
      </c>
      <c r="D1748" t="s">
        <v>1195</v>
      </c>
      <c r="E1748">
        <v>1E-3</v>
      </c>
      <c r="F1748" t="s">
        <v>1546</v>
      </c>
    </row>
    <row r="1749" spans="1:6" x14ac:dyDescent="0.25">
      <c r="A1749" t="s">
        <v>1291</v>
      </c>
      <c r="B1749" t="s">
        <v>1238</v>
      </c>
      <c r="C1749" t="s">
        <v>1186</v>
      </c>
      <c r="D1749" t="s">
        <v>1195</v>
      </c>
      <c r="E1749">
        <v>1E-3</v>
      </c>
      <c r="F1749" t="s">
        <v>1546</v>
      </c>
    </row>
    <row r="1750" spans="1:6" x14ac:dyDescent="0.25">
      <c r="A1750" t="s">
        <v>1291</v>
      </c>
      <c r="B1750" t="s">
        <v>1239</v>
      </c>
      <c r="C1750" t="s">
        <v>1186</v>
      </c>
      <c r="D1750" t="s">
        <v>1195</v>
      </c>
      <c r="E1750">
        <v>2E-3</v>
      </c>
      <c r="F1750" t="s">
        <v>1546</v>
      </c>
    </row>
    <row r="1751" spans="1:6" x14ac:dyDescent="0.25">
      <c r="A1751" t="s">
        <v>1292</v>
      </c>
      <c r="B1751" t="s">
        <v>1246</v>
      </c>
      <c r="C1751" t="s">
        <v>1186</v>
      </c>
      <c r="D1751" t="s">
        <v>1195</v>
      </c>
      <c r="E1751">
        <v>1E-3</v>
      </c>
      <c r="F1751" t="s">
        <v>1546</v>
      </c>
    </row>
    <row r="1752" spans="1:6" x14ac:dyDescent="0.25">
      <c r="A1752" t="s">
        <v>1292</v>
      </c>
      <c r="B1752" t="s">
        <v>1194</v>
      </c>
      <c r="C1752" t="s">
        <v>1131</v>
      </c>
      <c r="D1752" t="s">
        <v>1195</v>
      </c>
      <c r="E1752">
        <v>5.0000000000000001E-3</v>
      </c>
      <c r="F1752" t="s">
        <v>1546</v>
      </c>
    </row>
    <row r="1753" spans="1:6" x14ac:dyDescent="0.25">
      <c r="A1753" t="s">
        <v>1292</v>
      </c>
      <c r="B1753" t="s">
        <v>1194</v>
      </c>
      <c r="C1753" t="s">
        <v>1196</v>
      </c>
      <c r="D1753" t="s">
        <v>1195</v>
      </c>
      <c r="E1753">
        <v>5.0000000000000001E-3</v>
      </c>
      <c r="F1753" t="s">
        <v>1546</v>
      </c>
    </row>
    <row r="1754" spans="1:6" x14ac:dyDescent="0.25">
      <c r="A1754" t="s">
        <v>1292</v>
      </c>
      <c r="B1754" t="s">
        <v>1194</v>
      </c>
      <c r="C1754" t="s">
        <v>1186</v>
      </c>
      <c r="D1754" t="s">
        <v>1195</v>
      </c>
      <c r="E1754">
        <v>5.0000000000000001E-3</v>
      </c>
      <c r="F1754" t="s">
        <v>1546</v>
      </c>
    </row>
    <row r="1755" spans="1:6" x14ac:dyDescent="0.25">
      <c r="A1755" t="s">
        <v>1292</v>
      </c>
      <c r="B1755" t="s">
        <v>1211</v>
      </c>
      <c r="C1755" t="s">
        <v>1131</v>
      </c>
      <c r="D1755" t="s">
        <v>1195</v>
      </c>
      <c r="E1755">
        <v>0.01</v>
      </c>
      <c r="F1755" t="s">
        <v>1546</v>
      </c>
    </row>
    <row r="1756" spans="1:6" x14ac:dyDescent="0.25">
      <c r="A1756" t="s">
        <v>1292</v>
      </c>
      <c r="B1756" t="s">
        <v>1211</v>
      </c>
      <c r="C1756" t="s">
        <v>1186</v>
      </c>
      <c r="D1756" t="s">
        <v>1195</v>
      </c>
      <c r="E1756">
        <v>0.01</v>
      </c>
      <c r="F1756" t="s">
        <v>1546</v>
      </c>
    </row>
    <row r="1757" spans="1:6" x14ac:dyDescent="0.25">
      <c r="A1757" t="s">
        <v>1292</v>
      </c>
      <c r="B1757" t="s">
        <v>1198</v>
      </c>
      <c r="C1757" t="s">
        <v>1186</v>
      </c>
      <c r="D1757" t="s">
        <v>1195</v>
      </c>
      <c r="E1757">
        <v>7.4999999999999997E-3</v>
      </c>
      <c r="F1757" t="s">
        <v>1546</v>
      </c>
    </row>
    <row r="1758" spans="1:6" x14ac:dyDescent="0.25">
      <c r="A1758" t="s">
        <v>1292</v>
      </c>
      <c r="B1758" t="s">
        <v>1212</v>
      </c>
      <c r="C1758" t="s">
        <v>1186</v>
      </c>
      <c r="D1758" t="s">
        <v>1195</v>
      </c>
      <c r="E1758">
        <v>1.4999999999999999E-2</v>
      </c>
      <c r="F1758" t="s">
        <v>1546</v>
      </c>
    </row>
    <row r="1759" spans="1:6" x14ac:dyDescent="0.25">
      <c r="A1759" t="s">
        <v>1292</v>
      </c>
      <c r="B1759" t="s">
        <v>1212</v>
      </c>
      <c r="C1759" t="s">
        <v>1213</v>
      </c>
      <c r="D1759" t="s">
        <v>1195</v>
      </c>
      <c r="E1759">
        <v>3.7499999999999999E-3</v>
      </c>
      <c r="F1759" t="s">
        <v>1546</v>
      </c>
    </row>
    <row r="1760" spans="1:6" x14ac:dyDescent="0.25">
      <c r="A1760" t="s">
        <v>1292</v>
      </c>
      <c r="B1760" t="s">
        <v>1200</v>
      </c>
      <c r="C1760" t="s">
        <v>1186</v>
      </c>
      <c r="D1760" t="s">
        <v>1195</v>
      </c>
      <c r="E1760">
        <v>0.04</v>
      </c>
      <c r="F1760" t="s">
        <v>1546</v>
      </c>
    </row>
    <row r="1761" spans="1:6" x14ac:dyDescent="0.25">
      <c r="A1761" t="s">
        <v>1292</v>
      </c>
      <c r="B1761" t="s">
        <v>1200</v>
      </c>
      <c r="C1761" t="s">
        <v>1214</v>
      </c>
      <c r="D1761" t="s">
        <v>1195</v>
      </c>
      <c r="E1761">
        <v>4.7999999999999996E-3</v>
      </c>
      <c r="F1761" t="s">
        <v>1546</v>
      </c>
    </row>
    <row r="1762" spans="1:6" x14ac:dyDescent="0.25">
      <c r="A1762" t="s">
        <v>1292</v>
      </c>
      <c r="B1762" t="s">
        <v>1200</v>
      </c>
      <c r="C1762" t="s">
        <v>1215</v>
      </c>
      <c r="D1762" t="s">
        <v>1195</v>
      </c>
      <c r="E1762">
        <v>1.2E-2</v>
      </c>
      <c r="F1762" t="s">
        <v>1546</v>
      </c>
    </row>
    <row r="1763" spans="1:6" x14ac:dyDescent="0.25">
      <c r="A1763" t="s">
        <v>1292</v>
      </c>
      <c r="B1763" t="s">
        <v>1200</v>
      </c>
      <c r="C1763" t="s">
        <v>1216</v>
      </c>
      <c r="D1763" t="s">
        <v>1195</v>
      </c>
      <c r="E1763">
        <v>8.0000000000000002E-3</v>
      </c>
      <c r="F1763" t="s">
        <v>1546</v>
      </c>
    </row>
    <row r="1764" spans="1:6" x14ac:dyDescent="0.25">
      <c r="A1764" t="s">
        <v>1292</v>
      </c>
      <c r="B1764" t="s">
        <v>1204</v>
      </c>
      <c r="C1764" t="s">
        <v>1186</v>
      </c>
      <c r="D1764" t="s">
        <v>1195</v>
      </c>
      <c r="E1764">
        <v>0.03</v>
      </c>
      <c r="F1764" t="s">
        <v>1546</v>
      </c>
    </row>
    <row r="1765" spans="1:6" x14ac:dyDescent="0.25">
      <c r="A1765" t="s">
        <v>1292</v>
      </c>
      <c r="B1765" t="s">
        <v>1204</v>
      </c>
      <c r="C1765" t="s">
        <v>1214</v>
      </c>
      <c r="D1765" t="s">
        <v>1195</v>
      </c>
      <c r="E1765">
        <v>4.7999999999999996E-3</v>
      </c>
      <c r="F1765" t="s">
        <v>1546</v>
      </c>
    </row>
    <row r="1766" spans="1:6" x14ac:dyDescent="0.25">
      <c r="A1766" t="s">
        <v>1292</v>
      </c>
      <c r="B1766" t="s">
        <v>1204</v>
      </c>
      <c r="C1766" t="s">
        <v>1215</v>
      </c>
      <c r="D1766" t="s">
        <v>1195</v>
      </c>
      <c r="E1766">
        <v>8.9999999999999993E-3</v>
      </c>
      <c r="F1766" t="s">
        <v>1546</v>
      </c>
    </row>
    <row r="1767" spans="1:6" x14ac:dyDescent="0.25">
      <c r="A1767" t="s">
        <v>1292</v>
      </c>
      <c r="B1767" t="s">
        <v>1204</v>
      </c>
      <c r="C1767" t="s">
        <v>1216</v>
      </c>
      <c r="D1767" t="s">
        <v>1195</v>
      </c>
      <c r="E1767">
        <v>6.0000000000000001E-3</v>
      </c>
      <c r="F1767" t="s">
        <v>1546</v>
      </c>
    </row>
    <row r="1768" spans="1:6" x14ac:dyDescent="0.25">
      <c r="A1768" t="s">
        <v>1292</v>
      </c>
      <c r="B1768" t="s">
        <v>1217</v>
      </c>
      <c r="C1768" t="s">
        <v>1186</v>
      </c>
      <c r="D1768" t="s">
        <v>1195</v>
      </c>
      <c r="E1768">
        <v>1E-3</v>
      </c>
      <c r="F1768" t="s">
        <v>1546</v>
      </c>
    </row>
    <row r="1769" spans="1:6" x14ac:dyDescent="0.25">
      <c r="A1769" t="s">
        <v>1292</v>
      </c>
      <c r="B1769" t="s">
        <v>1220</v>
      </c>
      <c r="C1769" t="s">
        <v>1186</v>
      </c>
      <c r="D1769" t="s">
        <v>1195</v>
      </c>
      <c r="E1769">
        <v>1E-3</v>
      </c>
      <c r="F1769" t="s">
        <v>1546</v>
      </c>
    </row>
    <row r="1770" spans="1:6" x14ac:dyDescent="0.25">
      <c r="A1770" t="s">
        <v>1292</v>
      </c>
      <c r="B1770" t="s">
        <v>1221</v>
      </c>
      <c r="C1770" t="s">
        <v>1186</v>
      </c>
      <c r="D1770" t="s">
        <v>1195</v>
      </c>
      <c r="E1770">
        <v>1E-3</v>
      </c>
      <c r="F1770" t="s">
        <v>1546</v>
      </c>
    </row>
    <row r="1771" spans="1:6" x14ac:dyDescent="0.25">
      <c r="A1771" t="s">
        <v>1292</v>
      </c>
      <c r="B1771" t="s">
        <v>1222</v>
      </c>
      <c r="C1771" t="s">
        <v>1186</v>
      </c>
      <c r="D1771" t="s">
        <v>1195</v>
      </c>
      <c r="E1771">
        <v>1E-3</v>
      </c>
      <c r="F1771" t="s">
        <v>1546</v>
      </c>
    </row>
    <row r="1772" spans="1:6" x14ac:dyDescent="0.25">
      <c r="A1772" t="s">
        <v>1292</v>
      </c>
      <c r="B1772" t="s">
        <v>1223</v>
      </c>
      <c r="C1772" t="s">
        <v>1186</v>
      </c>
      <c r="D1772" t="s">
        <v>1195</v>
      </c>
      <c r="E1772">
        <v>1E-3</v>
      </c>
      <c r="F1772" t="s">
        <v>1546</v>
      </c>
    </row>
    <row r="1773" spans="1:6" x14ac:dyDescent="0.25">
      <c r="A1773" t="s">
        <v>1292</v>
      </c>
      <c r="B1773" t="s">
        <v>1248</v>
      </c>
      <c r="C1773" t="s">
        <v>1186</v>
      </c>
      <c r="D1773" t="s">
        <v>1195</v>
      </c>
      <c r="E1773">
        <v>1E-3</v>
      </c>
      <c r="F1773" t="s">
        <v>1546</v>
      </c>
    </row>
    <row r="1774" spans="1:6" x14ac:dyDescent="0.25">
      <c r="A1774" t="s">
        <v>1292</v>
      </c>
      <c r="B1774" t="s">
        <v>1228</v>
      </c>
      <c r="C1774" t="s">
        <v>1186</v>
      </c>
      <c r="D1774" t="s">
        <v>1195</v>
      </c>
      <c r="E1774">
        <v>1E-3</v>
      </c>
      <c r="F1774" t="s">
        <v>1546</v>
      </c>
    </row>
    <row r="1775" spans="1:6" x14ac:dyDescent="0.25">
      <c r="A1775" t="s">
        <v>1292</v>
      </c>
      <c r="B1775" t="s">
        <v>1230</v>
      </c>
      <c r="C1775" t="s">
        <v>1186</v>
      </c>
      <c r="D1775" t="s">
        <v>1195</v>
      </c>
      <c r="E1775">
        <v>1E-3</v>
      </c>
      <c r="F1775" t="s">
        <v>1546</v>
      </c>
    </row>
    <row r="1776" spans="1:6" x14ac:dyDescent="0.25">
      <c r="A1776" t="s">
        <v>1292</v>
      </c>
      <c r="B1776" t="s">
        <v>1231</v>
      </c>
      <c r="C1776" t="s">
        <v>1186</v>
      </c>
      <c r="D1776" t="s">
        <v>1195</v>
      </c>
      <c r="E1776">
        <v>0</v>
      </c>
      <c r="F1776" t="s">
        <v>1546</v>
      </c>
    </row>
    <row r="1777" spans="1:6" x14ac:dyDescent="0.25">
      <c r="A1777" t="s">
        <v>1292</v>
      </c>
      <c r="B1777" t="s">
        <v>1232</v>
      </c>
      <c r="C1777" t="s">
        <v>1186</v>
      </c>
      <c r="D1777" t="s">
        <v>1195</v>
      </c>
      <c r="E1777">
        <v>0</v>
      </c>
      <c r="F1777" t="s">
        <v>1546</v>
      </c>
    </row>
    <row r="1778" spans="1:6" x14ac:dyDescent="0.25">
      <c r="A1778" t="s">
        <v>1292</v>
      </c>
      <c r="B1778" t="s">
        <v>1233</v>
      </c>
      <c r="C1778" t="s">
        <v>1186</v>
      </c>
      <c r="D1778" t="s">
        <v>1195</v>
      </c>
      <c r="E1778">
        <v>1E-3</v>
      </c>
      <c r="F1778" t="s">
        <v>1546</v>
      </c>
    </row>
    <row r="1779" spans="1:6" x14ac:dyDescent="0.25">
      <c r="A1779" t="s">
        <v>1292</v>
      </c>
      <c r="B1779" t="s">
        <v>1237</v>
      </c>
      <c r="C1779" t="s">
        <v>1186</v>
      </c>
      <c r="D1779" t="s">
        <v>1195</v>
      </c>
      <c r="E1779">
        <v>1E-3</v>
      </c>
      <c r="F1779" t="s">
        <v>1546</v>
      </c>
    </row>
    <row r="1780" spans="1:6" x14ac:dyDescent="0.25">
      <c r="A1780" t="s">
        <v>1292</v>
      </c>
      <c r="B1780" t="s">
        <v>1238</v>
      </c>
      <c r="C1780" t="s">
        <v>1186</v>
      </c>
      <c r="D1780" t="s">
        <v>1195</v>
      </c>
      <c r="E1780">
        <v>1E-3</v>
      </c>
      <c r="F1780" t="s">
        <v>1546</v>
      </c>
    </row>
    <row r="1781" spans="1:6" x14ac:dyDescent="0.25">
      <c r="A1781" t="s">
        <v>1292</v>
      </c>
      <c r="B1781" t="s">
        <v>1239</v>
      </c>
      <c r="C1781" t="s">
        <v>1186</v>
      </c>
      <c r="D1781" t="s">
        <v>1195</v>
      </c>
      <c r="E1781">
        <v>2E-3</v>
      </c>
      <c r="F1781" t="s">
        <v>1546</v>
      </c>
    </row>
    <row r="1782" spans="1:6" x14ac:dyDescent="0.25">
      <c r="A1782" t="s">
        <v>1293</v>
      </c>
      <c r="B1782" t="s">
        <v>1246</v>
      </c>
      <c r="C1782" t="s">
        <v>1186</v>
      </c>
      <c r="D1782" t="s">
        <v>1195</v>
      </c>
      <c r="E1782">
        <v>1E-3</v>
      </c>
      <c r="F1782" t="s">
        <v>1546</v>
      </c>
    </row>
    <row r="1783" spans="1:6" x14ac:dyDescent="0.25">
      <c r="A1783" t="s">
        <v>1293</v>
      </c>
      <c r="B1783" t="s">
        <v>1194</v>
      </c>
      <c r="C1783" t="s">
        <v>1131</v>
      </c>
      <c r="D1783" t="s">
        <v>1195</v>
      </c>
      <c r="E1783">
        <v>5.0000000000000001E-3</v>
      </c>
      <c r="F1783" t="s">
        <v>1546</v>
      </c>
    </row>
    <row r="1784" spans="1:6" x14ac:dyDescent="0.25">
      <c r="A1784" t="s">
        <v>1293</v>
      </c>
      <c r="B1784" t="s">
        <v>1194</v>
      </c>
      <c r="C1784" t="s">
        <v>1196</v>
      </c>
      <c r="D1784" t="s">
        <v>1195</v>
      </c>
      <c r="E1784">
        <v>5.0000000000000001E-3</v>
      </c>
      <c r="F1784" t="s">
        <v>1546</v>
      </c>
    </row>
    <row r="1785" spans="1:6" x14ac:dyDescent="0.25">
      <c r="A1785" t="s">
        <v>1293</v>
      </c>
      <c r="B1785" t="s">
        <v>1194</v>
      </c>
      <c r="C1785" t="s">
        <v>1186</v>
      </c>
      <c r="D1785" t="s">
        <v>1195</v>
      </c>
      <c r="E1785">
        <v>5.0000000000000001E-3</v>
      </c>
      <c r="F1785" t="s">
        <v>1546</v>
      </c>
    </row>
    <row r="1786" spans="1:6" x14ac:dyDescent="0.25">
      <c r="A1786" t="s">
        <v>1293</v>
      </c>
      <c r="B1786" t="s">
        <v>1211</v>
      </c>
      <c r="C1786" t="s">
        <v>1131</v>
      </c>
      <c r="D1786" t="s">
        <v>1195</v>
      </c>
      <c r="E1786">
        <v>0.01</v>
      </c>
      <c r="F1786" t="s">
        <v>1546</v>
      </c>
    </row>
    <row r="1787" spans="1:6" x14ac:dyDescent="0.25">
      <c r="A1787" t="s">
        <v>1293</v>
      </c>
      <c r="B1787" t="s">
        <v>1211</v>
      </c>
      <c r="C1787" t="s">
        <v>1186</v>
      </c>
      <c r="D1787" t="s">
        <v>1195</v>
      </c>
      <c r="E1787">
        <v>0.01</v>
      </c>
      <c r="F1787" t="s">
        <v>1546</v>
      </c>
    </row>
    <row r="1788" spans="1:6" x14ac:dyDescent="0.25">
      <c r="A1788" t="s">
        <v>1293</v>
      </c>
      <c r="B1788" t="s">
        <v>1198</v>
      </c>
      <c r="C1788" t="s">
        <v>1186</v>
      </c>
      <c r="D1788" t="s">
        <v>1195</v>
      </c>
      <c r="E1788">
        <v>7.4999999999999997E-3</v>
      </c>
      <c r="F1788" t="s">
        <v>1546</v>
      </c>
    </row>
    <row r="1789" spans="1:6" x14ac:dyDescent="0.25">
      <c r="A1789" t="s">
        <v>1293</v>
      </c>
      <c r="B1789" t="s">
        <v>1212</v>
      </c>
      <c r="C1789" t="s">
        <v>1186</v>
      </c>
      <c r="D1789" t="s">
        <v>1195</v>
      </c>
      <c r="E1789">
        <v>1.4999999999999999E-2</v>
      </c>
      <c r="F1789" t="s">
        <v>1546</v>
      </c>
    </row>
    <row r="1790" spans="1:6" x14ac:dyDescent="0.25">
      <c r="A1790" t="s">
        <v>1293</v>
      </c>
      <c r="B1790" t="s">
        <v>1212</v>
      </c>
      <c r="C1790" t="s">
        <v>1213</v>
      </c>
      <c r="D1790" t="s">
        <v>1195</v>
      </c>
      <c r="E1790">
        <v>3.7499999999999999E-3</v>
      </c>
      <c r="F1790" t="s">
        <v>1546</v>
      </c>
    </row>
    <row r="1791" spans="1:6" x14ac:dyDescent="0.25">
      <c r="A1791" t="s">
        <v>1293</v>
      </c>
      <c r="B1791" t="s">
        <v>1200</v>
      </c>
      <c r="C1791" t="s">
        <v>1186</v>
      </c>
      <c r="D1791" t="s">
        <v>1195</v>
      </c>
      <c r="E1791">
        <v>0.04</v>
      </c>
      <c r="F1791" t="s">
        <v>1546</v>
      </c>
    </row>
    <row r="1792" spans="1:6" x14ac:dyDescent="0.25">
      <c r="A1792" t="s">
        <v>1293</v>
      </c>
      <c r="B1792" t="s">
        <v>1200</v>
      </c>
      <c r="C1792" t="s">
        <v>1214</v>
      </c>
      <c r="D1792" t="s">
        <v>1195</v>
      </c>
      <c r="E1792">
        <v>4.7999999999999996E-3</v>
      </c>
      <c r="F1792" t="s">
        <v>1546</v>
      </c>
    </row>
    <row r="1793" spans="1:6" x14ac:dyDescent="0.25">
      <c r="A1793" t="s">
        <v>1293</v>
      </c>
      <c r="B1793" t="s">
        <v>1200</v>
      </c>
      <c r="C1793" t="s">
        <v>1215</v>
      </c>
      <c r="D1793" t="s">
        <v>1195</v>
      </c>
      <c r="E1793">
        <v>1.2E-2</v>
      </c>
      <c r="F1793" t="s">
        <v>1546</v>
      </c>
    </row>
    <row r="1794" spans="1:6" x14ac:dyDescent="0.25">
      <c r="A1794" t="s">
        <v>1293</v>
      </c>
      <c r="B1794" t="s">
        <v>1200</v>
      </c>
      <c r="C1794" t="s">
        <v>1216</v>
      </c>
      <c r="D1794" t="s">
        <v>1195</v>
      </c>
      <c r="E1794">
        <v>8.0000000000000002E-3</v>
      </c>
      <c r="F1794" t="s">
        <v>1546</v>
      </c>
    </row>
    <row r="1795" spans="1:6" x14ac:dyDescent="0.25">
      <c r="A1795" t="s">
        <v>1293</v>
      </c>
      <c r="B1795" t="s">
        <v>1204</v>
      </c>
      <c r="C1795" t="s">
        <v>1186</v>
      </c>
      <c r="D1795" t="s">
        <v>1195</v>
      </c>
      <c r="E1795">
        <v>0.03</v>
      </c>
      <c r="F1795" t="s">
        <v>1546</v>
      </c>
    </row>
    <row r="1796" spans="1:6" x14ac:dyDescent="0.25">
      <c r="A1796" t="s">
        <v>1293</v>
      </c>
      <c r="B1796" t="s">
        <v>1204</v>
      </c>
      <c r="C1796" t="s">
        <v>1214</v>
      </c>
      <c r="D1796" t="s">
        <v>1195</v>
      </c>
      <c r="E1796">
        <v>4.7999999999999996E-3</v>
      </c>
      <c r="F1796" t="s">
        <v>1546</v>
      </c>
    </row>
    <row r="1797" spans="1:6" x14ac:dyDescent="0.25">
      <c r="A1797" t="s">
        <v>1293</v>
      </c>
      <c r="B1797" t="s">
        <v>1204</v>
      </c>
      <c r="C1797" t="s">
        <v>1215</v>
      </c>
      <c r="D1797" t="s">
        <v>1195</v>
      </c>
      <c r="E1797">
        <v>8.9999999999999993E-3</v>
      </c>
      <c r="F1797" t="s">
        <v>1546</v>
      </c>
    </row>
    <row r="1798" spans="1:6" x14ac:dyDescent="0.25">
      <c r="A1798" t="s">
        <v>1293</v>
      </c>
      <c r="B1798" t="s">
        <v>1204</v>
      </c>
      <c r="C1798" t="s">
        <v>1216</v>
      </c>
      <c r="D1798" t="s">
        <v>1195</v>
      </c>
      <c r="E1798">
        <v>6.0000000000000001E-3</v>
      </c>
      <c r="F1798" t="s">
        <v>1546</v>
      </c>
    </row>
    <row r="1799" spans="1:6" x14ac:dyDescent="0.25">
      <c r="A1799" t="s">
        <v>1293</v>
      </c>
      <c r="B1799" t="s">
        <v>1217</v>
      </c>
      <c r="C1799" t="s">
        <v>1186</v>
      </c>
      <c r="D1799" t="s">
        <v>1195</v>
      </c>
      <c r="E1799">
        <v>1E-3</v>
      </c>
      <c r="F1799" t="s">
        <v>1546</v>
      </c>
    </row>
    <row r="1800" spans="1:6" x14ac:dyDescent="0.25">
      <c r="A1800" t="s">
        <v>1293</v>
      </c>
      <c r="B1800" t="s">
        <v>1220</v>
      </c>
      <c r="C1800" t="s">
        <v>1186</v>
      </c>
      <c r="D1800" t="s">
        <v>1195</v>
      </c>
      <c r="E1800">
        <v>1E-3</v>
      </c>
      <c r="F1800" t="s">
        <v>1546</v>
      </c>
    </row>
    <row r="1801" spans="1:6" x14ac:dyDescent="0.25">
      <c r="A1801" t="s">
        <v>1293</v>
      </c>
      <c r="B1801" t="s">
        <v>1221</v>
      </c>
      <c r="C1801" t="s">
        <v>1186</v>
      </c>
      <c r="D1801" t="s">
        <v>1195</v>
      </c>
      <c r="E1801">
        <v>1E-3</v>
      </c>
      <c r="F1801" t="s">
        <v>1546</v>
      </c>
    </row>
    <row r="1802" spans="1:6" x14ac:dyDescent="0.25">
      <c r="A1802" t="s">
        <v>1293</v>
      </c>
      <c r="B1802" t="s">
        <v>1222</v>
      </c>
      <c r="C1802" t="s">
        <v>1186</v>
      </c>
      <c r="D1802" t="s">
        <v>1195</v>
      </c>
      <c r="E1802">
        <v>1E-3</v>
      </c>
      <c r="F1802" t="s">
        <v>1546</v>
      </c>
    </row>
    <row r="1803" spans="1:6" x14ac:dyDescent="0.25">
      <c r="A1803" t="s">
        <v>1293</v>
      </c>
      <c r="B1803" t="s">
        <v>1223</v>
      </c>
      <c r="C1803" t="s">
        <v>1186</v>
      </c>
      <c r="D1803" t="s">
        <v>1195</v>
      </c>
      <c r="E1803">
        <v>1E-3</v>
      </c>
      <c r="F1803" t="s">
        <v>1546</v>
      </c>
    </row>
    <row r="1804" spans="1:6" x14ac:dyDescent="0.25">
      <c r="A1804" t="s">
        <v>1293</v>
      </c>
      <c r="B1804" t="s">
        <v>1248</v>
      </c>
      <c r="C1804" t="s">
        <v>1186</v>
      </c>
      <c r="D1804" t="s">
        <v>1195</v>
      </c>
      <c r="E1804">
        <v>1E-3</v>
      </c>
      <c r="F1804" t="s">
        <v>1546</v>
      </c>
    </row>
    <row r="1805" spans="1:6" x14ac:dyDescent="0.25">
      <c r="A1805" t="s">
        <v>1293</v>
      </c>
      <c r="B1805" t="s">
        <v>1228</v>
      </c>
      <c r="C1805" t="s">
        <v>1186</v>
      </c>
      <c r="D1805" t="s">
        <v>1195</v>
      </c>
      <c r="E1805">
        <v>1E-3</v>
      </c>
      <c r="F1805" t="s">
        <v>1546</v>
      </c>
    </row>
    <row r="1806" spans="1:6" x14ac:dyDescent="0.25">
      <c r="A1806" t="s">
        <v>1293</v>
      </c>
      <c r="B1806" t="s">
        <v>1230</v>
      </c>
      <c r="C1806" t="s">
        <v>1186</v>
      </c>
      <c r="D1806" t="s">
        <v>1195</v>
      </c>
      <c r="E1806">
        <v>1E-3</v>
      </c>
      <c r="F1806" t="s">
        <v>1546</v>
      </c>
    </row>
    <row r="1807" spans="1:6" x14ac:dyDescent="0.25">
      <c r="A1807" t="s">
        <v>1293</v>
      </c>
      <c r="B1807" t="s">
        <v>1231</v>
      </c>
      <c r="C1807" t="s">
        <v>1186</v>
      </c>
      <c r="D1807" t="s">
        <v>1195</v>
      </c>
      <c r="E1807">
        <v>0</v>
      </c>
      <c r="F1807" t="s">
        <v>1546</v>
      </c>
    </row>
    <row r="1808" spans="1:6" x14ac:dyDescent="0.25">
      <c r="A1808" t="s">
        <v>1293</v>
      </c>
      <c r="B1808" t="s">
        <v>1232</v>
      </c>
      <c r="C1808" t="s">
        <v>1186</v>
      </c>
      <c r="D1808" t="s">
        <v>1195</v>
      </c>
      <c r="E1808">
        <v>0</v>
      </c>
      <c r="F1808" t="s">
        <v>1546</v>
      </c>
    </row>
    <row r="1809" spans="1:6" x14ac:dyDescent="0.25">
      <c r="A1809" t="s">
        <v>1293</v>
      </c>
      <c r="B1809" t="s">
        <v>1233</v>
      </c>
      <c r="C1809" t="s">
        <v>1186</v>
      </c>
      <c r="D1809" t="s">
        <v>1195</v>
      </c>
      <c r="E1809">
        <v>1E-3</v>
      </c>
      <c r="F1809" t="s">
        <v>1546</v>
      </c>
    </row>
    <row r="1810" spans="1:6" x14ac:dyDescent="0.25">
      <c r="A1810" t="s">
        <v>1293</v>
      </c>
      <c r="B1810" t="s">
        <v>1237</v>
      </c>
      <c r="C1810" t="s">
        <v>1186</v>
      </c>
      <c r="D1810" t="s">
        <v>1195</v>
      </c>
      <c r="E1810">
        <v>1E-3</v>
      </c>
      <c r="F1810" t="s">
        <v>1546</v>
      </c>
    </row>
    <row r="1811" spans="1:6" x14ac:dyDescent="0.25">
      <c r="A1811" t="s">
        <v>1293</v>
      </c>
      <c r="B1811" t="s">
        <v>1238</v>
      </c>
      <c r="C1811" t="s">
        <v>1186</v>
      </c>
      <c r="D1811" t="s">
        <v>1195</v>
      </c>
      <c r="E1811">
        <v>1E-3</v>
      </c>
      <c r="F1811" t="s">
        <v>1546</v>
      </c>
    </row>
    <row r="1812" spans="1:6" x14ac:dyDescent="0.25">
      <c r="A1812" t="s">
        <v>1293</v>
      </c>
      <c r="B1812" t="s">
        <v>1239</v>
      </c>
      <c r="C1812" t="s">
        <v>1186</v>
      </c>
      <c r="D1812" t="s">
        <v>1195</v>
      </c>
      <c r="E1812">
        <v>2E-3</v>
      </c>
      <c r="F1812" t="s">
        <v>1546</v>
      </c>
    </row>
    <row r="1813" spans="1:6" x14ac:dyDescent="0.25">
      <c r="A1813" t="s">
        <v>1294</v>
      </c>
      <c r="B1813" t="s">
        <v>1246</v>
      </c>
      <c r="C1813" t="s">
        <v>1186</v>
      </c>
      <c r="D1813" t="s">
        <v>1195</v>
      </c>
      <c r="E1813">
        <v>3.0000000000000001E-3</v>
      </c>
      <c r="F1813" t="s">
        <v>1546</v>
      </c>
    </row>
    <row r="1814" spans="1:6" x14ac:dyDescent="0.25">
      <c r="A1814" t="s">
        <v>1294</v>
      </c>
      <c r="B1814" t="s">
        <v>1241</v>
      </c>
      <c r="C1814" t="s">
        <v>1186</v>
      </c>
      <c r="D1814" t="s">
        <v>1195</v>
      </c>
      <c r="E1814">
        <v>3.0000000000000001E-3</v>
      </c>
      <c r="F1814" t="s">
        <v>1546</v>
      </c>
    </row>
    <row r="1815" spans="1:6" x14ac:dyDescent="0.25">
      <c r="A1815" t="s">
        <v>1294</v>
      </c>
      <c r="B1815" t="s">
        <v>1217</v>
      </c>
      <c r="C1815" t="s">
        <v>1186</v>
      </c>
      <c r="D1815" t="s">
        <v>1195</v>
      </c>
      <c r="E1815">
        <v>3.0000000000000001E-3</v>
      </c>
      <c r="F1815" t="s">
        <v>1546</v>
      </c>
    </row>
    <row r="1816" spans="1:6" x14ac:dyDescent="0.25">
      <c r="A1816" t="s">
        <v>1294</v>
      </c>
      <c r="B1816" t="s">
        <v>1220</v>
      </c>
      <c r="C1816" t="s">
        <v>1186</v>
      </c>
      <c r="D1816" t="s">
        <v>1195</v>
      </c>
      <c r="E1816">
        <v>3.0000000000000001E-3</v>
      </c>
      <c r="F1816" t="s">
        <v>1546</v>
      </c>
    </row>
    <row r="1817" spans="1:6" x14ac:dyDescent="0.25">
      <c r="A1817" t="s">
        <v>1294</v>
      </c>
      <c r="B1817" t="s">
        <v>1247</v>
      </c>
      <c r="C1817" t="s">
        <v>1186</v>
      </c>
      <c r="D1817" t="s">
        <v>1195</v>
      </c>
      <c r="E1817">
        <v>3.0000000000000001E-3</v>
      </c>
      <c r="F1817" t="s">
        <v>1546</v>
      </c>
    </row>
    <row r="1818" spans="1:6" x14ac:dyDescent="0.25">
      <c r="A1818" t="s">
        <v>1294</v>
      </c>
      <c r="B1818" t="s">
        <v>1223</v>
      </c>
      <c r="C1818" t="s">
        <v>1186</v>
      </c>
      <c r="D1818" t="s">
        <v>1195</v>
      </c>
      <c r="E1818">
        <v>3.0000000000000001E-3</v>
      </c>
      <c r="F1818" t="s">
        <v>1546</v>
      </c>
    </row>
    <row r="1819" spans="1:6" x14ac:dyDescent="0.25">
      <c r="A1819" t="s">
        <v>1294</v>
      </c>
      <c r="B1819" t="s">
        <v>1248</v>
      </c>
      <c r="C1819" t="s">
        <v>1186</v>
      </c>
      <c r="D1819" t="s">
        <v>1195</v>
      </c>
      <c r="E1819">
        <v>3.0000000000000001E-3</v>
      </c>
      <c r="F1819" t="s">
        <v>1546</v>
      </c>
    </row>
    <row r="1820" spans="1:6" x14ac:dyDescent="0.25">
      <c r="A1820" t="s">
        <v>1294</v>
      </c>
      <c r="B1820" t="s">
        <v>1265</v>
      </c>
      <c r="C1820" t="s">
        <v>1186</v>
      </c>
      <c r="D1820" t="s">
        <v>1195</v>
      </c>
      <c r="E1820">
        <v>7.0000000000000001E-3</v>
      </c>
      <c r="F1820" t="s">
        <v>1546</v>
      </c>
    </row>
    <row r="1821" spans="1:6" x14ac:dyDescent="0.25">
      <c r="A1821" t="s">
        <v>1294</v>
      </c>
      <c r="B1821" t="s">
        <v>1265</v>
      </c>
      <c r="C1821" t="s">
        <v>1275</v>
      </c>
      <c r="D1821" t="s">
        <v>1195</v>
      </c>
      <c r="E1821">
        <v>0</v>
      </c>
      <c r="F1821" t="s">
        <v>1546</v>
      </c>
    </row>
    <row r="1822" spans="1:6" x14ac:dyDescent="0.25">
      <c r="A1822" t="s">
        <v>1294</v>
      </c>
      <c r="B1822" t="s">
        <v>1265</v>
      </c>
      <c r="C1822" t="s">
        <v>1276</v>
      </c>
      <c r="D1822" t="s">
        <v>1195</v>
      </c>
      <c r="E1822">
        <v>0</v>
      </c>
      <c r="F1822" t="s">
        <v>1546</v>
      </c>
    </row>
    <row r="1823" spans="1:6" x14ac:dyDescent="0.25">
      <c r="A1823" t="s">
        <v>1294</v>
      </c>
      <c r="B1823" t="s">
        <v>1265</v>
      </c>
      <c r="C1823" t="s">
        <v>1297</v>
      </c>
      <c r="D1823" t="s">
        <v>1195</v>
      </c>
      <c r="E1823">
        <v>0</v>
      </c>
      <c r="F1823" t="s">
        <v>1546</v>
      </c>
    </row>
    <row r="1824" spans="1:6" x14ac:dyDescent="0.25">
      <c r="A1824" t="s">
        <v>1294</v>
      </c>
      <c r="B1824" t="s">
        <v>1265</v>
      </c>
      <c r="C1824" t="s">
        <v>1298</v>
      </c>
      <c r="D1824" t="s">
        <v>1195</v>
      </c>
      <c r="E1824">
        <v>0</v>
      </c>
      <c r="F1824" t="s">
        <v>1546</v>
      </c>
    </row>
    <row r="1825" spans="1:6" x14ac:dyDescent="0.25">
      <c r="A1825" t="s">
        <v>1294</v>
      </c>
      <c r="B1825" t="s">
        <v>1265</v>
      </c>
      <c r="C1825" t="s">
        <v>1299</v>
      </c>
      <c r="D1825" t="s">
        <v>1195</v>
      </c>
      <c r="E1825">
        <v>0</v>
      </c>
      <c r="F1825" t="s">
        <v>1546</v>
      </c>
    </row>
    <row r="1826" spans="1:6" x14ac:dyDescent="0.25">
      <c r="A1826" t="s">
        <v>1294</v>
      </c>
      <c r="B1826" t="s">
        <v>1265</v>
      </c>
      <c r="C1826" t="s">
        <v>1300</v>
      </c>
      <c r="D1826" t="s">
        <v>1195</v>
      </c>
      <c r="E1826">
        <v>0</v>
      </c>
      <c r="F1826" t="s">
        <v>1546</v>
      </c>
    </row>
    <row r="1827" spans="1:6" x14ac:dyDescent="0.25">
      <c r="A1827" t="s">
        <v>1294</v>
      </c>
      <c r="B1827" t="s">
        <v>1249</v>
      </c>
      <c r="C1827" t="s">
        <v>1186</v>
      </c>
      <c r="D1827" t="s">
        <v>1195</v>
      </c>
      <c r="E1827">
        <v>3.0000000000000001E-3</v>
      </c>
      <c r="F1827" t="s">
        <v>1546</v>
      </c>
    </row>
    <row r="1828" spans="1:6" x14ac:dyDescent="0.25">
      <c r="A1828" t="s">
        <v>1294</v>
      </c>
      <c r="B1828" t="s">
        <v>1231</v>
      </c>
      <c r="C1828" t="s">
        <v>1186</v>
      </c>
      <c r="D1828" t="s">
        <v>1195</v>
      </c>
      <c r="E1828">
        <v>0</v>
      </c>
      <c r="F1828" t="s">
        <v>1546</v>
      </c>
    </row>
    <row r="1829" spans="1:6" x14ac:dyDescent="0.25">
      <c r="A1829" t="s">
        <v>1294</v>
      </c>
      <c r="B1829" t="s">
        <v>1250</v>
      </c>
      <c r="C1829" t="s">
        <v>1186</v>
      </c>
      <c r="D1829" t="s">
        <v>1195</v>
      </c>
      <c r="E1829">
        <v>3.0000000000000001E-3</v>
      </c>
      <c r="F1829" t="s">
        <v>1546</v>
      </c>
    </row>
    <row r="1830" spans="1:6" x14ac:dyDescent="0.25">
      <c r="A1830" t="s">
        <v>1294</v>
      </c>
      <c r="B1830" t="s">
        <v>1301</v>
      </c>
      <c r="C1830" t="s">
        <v>1186</v>
      </c>
      <c r="D1830" t="s">
        <v>1195</v>
      </c>
      <c r="E1830">
        <v>7.0000000000000001E-3</v>
      </c>
      <c r="F1830" t="s">
        <v>1546</v>
      </c>
    </row>
    <row r="1831" spans="1:6" x14ac:dyDescent="0.25">
      <c r="A1831" t="s">
        <v>1509</v>
      </c>
      <c r="B1831" t="s">
        <v>1328</v>
      </c>
      <c r="C1831" t="s">
        <v>1186</v>
      </c>
      <c r="D1831" t="s">
        <v>1325</v>
      </c>
      <c r="E1831">
        <v>18</v>
      </c>
      <c r="F1831" t="s">
        <v>1546</v>
      </c>
    </row>
    <row r="1832" spans="1:6" x14ac:dyDescent="0.25">
      <c r="A1832" t="s">
        <v>1510</v>
      </c>
      <c r="B1832" t="s">
        <v>1333</v>
      </c>
      <c r="C1832" t="s">
        <v>1186</v>
      </c>
      <c r="D1832" t="s">
        <v>1325</v>
      </c>
      <c r="E1832">
        <v>0.03</v>
      </c>
      <c r="F1832" t="s">
        <v>1546</v>
      </c>
    </row>
    <row r="1833" spans="1:6" x14ac:dyDescent="0.25">
      <c r="A1833" t="s">
        <v>1305</v>
      </c>
      <c r="B1833" t="s">
        <v>1246</v>
      </c>
      <c r="C1833" t="s">
        <v>1186</v>
      </c>
      <c r="D1833" t="s">
        <v>1195</v>
      </c>
      <c r="E1833">
        <v>1E-3</v>
      </c>
      <c r="F1833" t="s">
        <v>1546</v>
      </c>
    </row>
    <row r="1834" spans="1:6" x14ac:dyDescent="0.25">
      <c r="A1834" t="s">
        <v>1305</v>
      </c>
      <c r="B1834" t="s">
        <v>1241</v>
      </c>
      <c r="C1834" t="s">
        <v>1186</v>
      </c>
      <c r="D1834" t="s">
        <v>1195</v>
      </c>
      <c r="E1834">
        <v>1E-3</v>
      </c>
      <c r="F1834" t="s">
        <v>1546</v>
      </c>
    </row>
    <row r="1835" spans="1:6" x14ac:dyDescent="0.25">
      <c r="A1835" t="s">
        <v>1305</v>
      </c>
      <c r="B1835" t="s">
        <v>1217</v>
      </c>
      <c r="C1835" t="s">
        <v>1186</v>
      </c>
      <c r="D1835" t="s">
        <v>1195</v>
      </c>
      <c r="E1835">
        <v>1E-3</v>
      </c>
      <c r="F1835" t="s">
        <v>1546</v>
      </c>
    </row>
    <row r="1836" spans="1:6" x14ac:dyDescent="0.25">
      <c r="A1836" t="s">
        <v>1305</v>
      </c>
      <c r="B1836" t="s">
        <v>1220</v>
      </c>
      <c r="C1836" t="s">
        <v>1186</v>
      </c>
      <c r="D1836" t="s">
        <v>1195</v>
      </c>
      <c r="E1836">
        <v>1E-3</v>
      </c>
      <c r="F1836" t="s">
        <v>1546</v>
      </c>
    </row>
    <row r="1837" spans="1:6" x14ac:dyDescent="0.25">
      <c r="A1837" t="s">
        <v>1305</v>
      </c>
      <c r="B1837" t="s">
        <v>1247</v>
      </c>
      <c r="C1837" t="s">
        <v>1186</v>
      </c>
      <c r="D1837" t="s">
        <v>1195</v>
      </c>
      <c r="E1837">
        <v>1E-3</v>
      </c>
      <c r="F1837" t="s">
        <v>1546</v>
      </c>
    </row>
    <row r="1838" spans="1:6" x14ac:dyDescent="0.25">
      <c r="A1838" t="s">
        <v>1305</v>
      </c>
      <c r="B1838" t="s">
        <v>1223</v>
      </c>
      <c r="C1838" t="s">
        <v>1186</v>
      </c>
      <c r="D1838" t="s">
        <v>1195</v>
      </c>
      <c r="E1838">
        <v>1E-3</v>
      </c>
      <c r="F1838" t="s">
        <v>1546</v>
      </c>
    </row>
    <row r="1839" spans="1:6" x14ac:dyDescent="0.25">
      <c r="A1839" t="s">
        <v>1305</v>
      </c>
      <c r="B1839" t="s">
        <v>1248</v>
      </c>
      <c r="C1839" t="s">
        <v>1186</v>
      </c>
      <c r="D1839" t="s">
        <v>1195</v>
      </c>
      <c r="E1839">
        <v>1E-3</v>
      </c>
      <c r="F1839" t="s">
        <v>1546</v>
      </c>
    </row>
    <row r="1840" spans="1:6" x14ac:dyDescent="0.25">
      <c r="A1840" t="s">
        <v>1305</v>
      </c>
      <c r="B1840" t="s">
        <v>1272</v>
      </c>
      <c r="C1840" t="s">
        <v>1266</v>
      </c>
      <c r="D1840" t="s">
        <v>1195</v>
      </c>
      <c r="E1840">
        <v>0.08</v>
      </c>
      <c r="F1840" t="s">
        <v>1546</v>
      </c>
    </row>
    <row r="1841" spans="1:6" x14ac:dyDescent="0.25">
      <c r="A1841" t="s">
        <v>1305</v>
      </c>
      <c r="B1841" t="s">
        <v>1272</v>
      </c>
      <c r="C1841" t="s">
        <v>1267</v>
      </c>
      <c r="D1841" t="s">
        <v>1195</v>
      </c>
      <c r="E1841">
        <v>0.08</v>
      </c>
      <c r="F1841" t="s">
        <v>1546</v>
      </c>
    </row>
    <row r="1842" spans="1:6" x14ac:dyDescent="0.25">
      <c r="A1842" t="s">
        <v>1305</v>
      </c>
      <c r="B1842" t="s">
        <v>1272</v>
      </c>
      <c r="C1842" t="s">
        <v>1268</v>
      </c>
      <c r="D1842" t="s">
        <v>1195</v>
      </c>
      <c r="E1842">
        <v>0.08</v>
      </c>
      <c r="F1842" t="s">
        <v>1546</v>
      </c>
    </row>
    <row r="1843" spans="1:6" x14ac:dyDescent="0.25">
      <c r="A1843" t="s">
        <v>1305</v>
      </c>
      <c r="B1843" t="s">
        <v>1272</v>
      </c>
      <c r="C1843" t="s">
        <v>1269</v>
      </c>
      <c r="D1843" t="s">
        <v>1195</v>
      </c>
      <c r="E1843">
        <v>0.08</v>
      </c>
      <c r="F1843" t="s">
        <v>1546</v>
      </c>
    </row>
    <row r="1844" spans="1:6" x14ac:dyDescent="0.25">
      <c r="A1844" t="s">
        <v>1305</v>
      </c>
      <c r="B1844" t="s">
        <v>1272</v>
      </c>
      <c r="C1844" t="s">
        <v>1270</v>
      </c>
      <c r="D1844" t="s">
        <v>1195</v>
      </c>
      <c r="E1844">
        <v>0.08</v>
      </c>
      <c r="F1844" t="s">
        <v>1546</v>
      </c>
    </row>
    <row r="1845" spans="1:6" x14ac:dyDescent="0.25">
      <c r="A1845" t="s">
        <v>1305</v>
      </c>
      <c r="B1845" t="s">
        <v>1272</v>
      </c>
      <c r="C1845" t="s">
        <v>1271</v>
      </c>
      <c r="D1845" t="s">
        <v>1195</v>
      </c>
      <c r="E1845">
        <v>0.08</v>
      </c>
      <c r="F1845" t="s">
        <v>1546</v>
      </c>
    </row>
    <row r="1846" spans="1:6" x14ac:dyDescent="0.25">
      <c r="A1846" t="s">
        <v>1305</v>
      </c>
      <c r="B1846" t="s">
        <v>1272</v>
      </c>
      <c r="C1846" t="s">
        <v>1186</v>
      </c>
      <c r="D1846" t="s">
        <v>1195</v>
      </c>
      <c r="E1846">
        <v>0.08</v>
      </c>
      <c r="F1846" t="s">
        <v>1546</v>
      </c>
    </row>
    <row r="1847" spans="1:6" x14ac:dyDescent="0.25">
      <c r="A1847" t="s">
        <v>1305</v>
      </c>
      <c r="B1847" t="s">
        <v>1273</v>
      </c>
      <c r="C1847" t="s">
        <v>1266</v>
      </c>
      <c r="D1847" t="s">
        <v>1195</v>
      </c>
      <c r="E1847">
        <v>0.08</v>
      </c>
      <c r="F1847" t="s">
        <v>1546</v>
      </c>
    </row>
    <row r="1848" spans="1:6" x14ac:dyDescent="0.25">
      <c r="A1848" t="s">
        <v>1305</v>
      </c>
      <c r="B1848" t="s">
        <v>1273</v>
      </c>
      <c r="C1848" t="s">
        <v>1267</v>
      </c>
      <c r="D1848" t="s">
        <v>1195</v>
      </c>
      <c r="E1848">
        <v>0.08</v>
      </c>
      <c r="F1848" t="s">
        <v>1546</v>
      </c>
    </row>
    <row r="1849" spans="1:6" x14ac:dyDescent="0.25">
      <c r="A1849" t="s">
        <v>1305</v>
      </c>
      <c r="B1849" t="s">
        <v>1273</v>
      </c>
      <c r="C1849" t="s">
        <v>1268</v>
      </c>
      <c r="D1849" t="s">
        <v>1195</v>
      </c>
      <c r="E1849">
        <v>0.08</v>
      </c>
      <c r="F1849" t="s">
        <v>1546</v>
      </c>
    </row>
    <row r="1850" spans="1:6" x14ac:dyDescent="0.25">
      <c r="A1850" t="s">
        <v>1305</v>
      </c>
      <c r="B1850" t="s">
        <v>1273</v>
      </c>
      <c r="C1850" t="s">
        <v>1269</v>
      </c>
      <c r="D1850" t="s">
        <v>1195</v>
      </c>
      <c r="E1850">
        <v>0.08</v>
      </c>
      <c r="F1850" t="s">
        <v>1546</v>
      </c>
    </row>
    <row r="1851" spans="1:6" x14ac:dyDescent="0.25">
      <c r="A1851" t="s">
        <v>1305</v>
      </c>
      <c r="B1851" t="s">
        <v>1273</v>
      </c>
      <c r="C1851" t="s">
        <v>1270</v>
      </c>
      <c r="D1851" t="s">
        <v>1195</v>
      </c>
      <c r="E1851">
        <v>0.08</v>
      </c>
      <c r="F1851" t="s">
        <v>1546</v>
      </c>
    </row>
    <row r="1852" spans="1:6" x14ac:dyDescent="0.25">
      <c r="A1852" t="s">
        <v>1305</v>
      </c>
      <c r="B1852" t="s">
        <v>1273</v>
      </c>
      <c r="C1852" t="s">
        <v>1271</v>
      </c>
      <c r="D1852" t="s">
        <v>1195</v>
      </c>
      <c r="E1852">
        <v>0.08</v>
      </c>
      <c r="F1852" t="s">
        <v>1546</v>
      </c>
    </row>
    <row r="1853" spans="1:6" x14ac:dyDescent="0.25">
      <c r="A1853" t="s">
        <v>1305</v>
      </c>
      <c r="B1853" t="s">
        <v>1273</v>
      </c>
      <c r="C1853" t="s">
        <v>1186</v>
      </c>
      <c r="D1853" t="s">
        <v>1195</v>
      </c>
      <c r="E1853">
        <v>0.08</v>
      </c>
      <c r="F1853" t="s">
        <v>1546</v>
      </c>
    </row>
    <row r="1854" spans="1:6" x14ac:dyDescent="0.25">
      <c r="A1854" t="s">
        <v>1305</v>
      </c>
      <c r="B1854" t="s">
        <v>1274</v>
      </c>
      <c r="C1854" t="s">
        <v>1266</v>
      </c>
      <c r="D1854" t="s">
        <v>1195</v>
      </c>
      <c r="E1854">
        <v>1E-3</v>
      </c>
      <c r="F1854" t="s">
        <v>1546</v>
      </c>
    </row>
    <row r="1855" spans="1:6" x14ac:dyDescent="0.25">
      <c r="A1855" t="s">
        <v>1305</v>
      </c>
      <c r="B1855" t="s">
        <v>1274</v>
      </c>
      <c r="C1855" t="s">
        <v>1267</v>
      </c>
      <c r="D1855" t="s">
        <v>1195</v>
      </c>
      <c r="E1855">
        <v>1E-3</v>
      </c>
      <c r="F1855" t="s">
        <v>1546</v>
      </c>
    </row>
    <row r="1856" spans="1:6" x14ac:dyDescent="0.25">
      <c r="A1856" t="s">
        <v>1305</v>
      </c>
      <c r="B1856" t="s">
        <v>1274</v>
      </c>
      <c r="C1856" t="s">
        <v>1268</v>
      </c>
      <c r="D1856" t="s">
        <v>1195</v>
      </c>
      <c r="E1856">
        <v>1E-3</v>
      </c>
      <c r="F1856" t="s">
        <v>1546</v>
      </c>
    </row>
    <row r="1857" spans="1:6" x14ac:dyDescent="0.25">
      <c r="A1857" t="s">
        <v>1305</v>
      </c>
      <c r="B1857" t="s">
        <v>1274</v>
      </c>
      <c r="C1857" t="s">
        <v>1269</v>
      </c>
      <c r="D1857" t="s">
        <v>1195</v>
      </c>
      <c r="E1857">
        <v>1E-3</v>
      </c>
      <c r="F1857" t="s">
        <v>1546</v>
      </c>
    </row>
    <row r="1858" spans="1:6" x14ac:dyDescent="0.25">
      <c r="A1858" t="s">
        <v>1305</v>
      </c>
      <c r="B1858" t="s">
        <v>1274</v>
      </c>
      <c r="C1858" t="s">
        <v>1270</v>
      </c>
      <c r="D1858" t="s">
        <v>1195</v>
      </c>
      <c r="E1858">
        <v>1E-3</v>
      </c>
      <c r="F1858" t="s">
        <v>1546</v>
      </c>
    </row>
    <row r="1859" spans="1:6" x14ac:dyDescent="0.25">
      <c r="A1859" t="s">
        <v>1305</v>
      </c>
      <c r="B1859" t="s">
        <v>1274</v>
      </c>
      <c r="C1859" t="s">
        <v>1271</v>
      </c>
      <c r="D1859" t="s">
        <v>1195</v>
      </c>
      <c r="E1859">
        <v>1E-3</v>
      </c>
      <c r="F1859" t="s">
        <v>1546</v>
      </c>
    </row>
    <row r="1860" spans="1:6" x14ac:dyDescent="0.25">
      <c r="A1860" t="s">
        <v>1305</v>
      </c>
      <c r="B1860" t="s">
        <v>1274</v>
      </c>
      <c r="C1860" t="s">
        <v>1186</v>
      </c>
      <c r="D1860" t="s">
        <v>1195</v>
      </c>
      <c r="E1860">
        <v>1E-3</v>
      </c>
      <c r="F1860" t="s">
        <v>1546</v>
      </c>
    </row>
    <row r="1861" spans="1:6" x14ac:dyDescent="0.25">
      <c r="A1861" t="s">
        <v>1305</v>
      </c>
      <c r="B1861" t="s">
        <v>1185</v>
      </c>
      <c r="C1861" t="s">
        <v>1275</v>
      </c>
      <c r="D1861" t="s">
        <v>1195</v>
      </c>
      <c r="E1861">
        <v>9.1999999999999998E-3</v>
      </c>
      <c r="F1861" t="s">
        <v>1546</v>
      </c>
    </row>
    <row r="1862" spans="1:6" x14ac:dyDescent="0.25">
      <c r="A1862" t="s">
        <v>1305</v>
      </c>
      <c r="B1862" t="s">
        <v>1185</v>
      </c>
      <c r="C1862" t="s">
        <v>1276</v>
      </c>
      <c r="D1862" t="s">
        <v>1195</v>
      </c>
      <c r="E1862">
        <v>9.1999999999999998E-3</v>
      </c>
      <c r="F1862" t="s">
        <v>1546</v>
      </c>
    </row>
    <row r="1863" spans="1:6" x14ac:dyDescent="0.25">
      <c r="A1863" t="s">
        <v>1305</v>
      </c>
      <c r="B1863" t="s">
        <v>1185</v>
      </c>
      <c r="C1863" t="s">
        <v>1277</v>
      </c>
      <c r="D1863" t="s">
        <v>1195</v>
      </c>
      <c r="E1863">
        <v>9.1999999999999998E-3</v>
      </c>
      <c r="F1863" t="s">
        <v>1546</v>
      </c>
    </row>
    <row r="1864" spans="1:6" x14ac:dyDescent="0.25">
      <c r="A1864" t="s">
        <v>1305</v>
      </c>
      <c r="B1864" t="s">
        <v>1185</v>
      </c>
      <c r="C1864" t="s">
        <v>1186</v>
      </c>
      <c r="D1864" t="s">
        <v>1195</v>
      </c>
      <c r="E1864">
        <v>9.1999999999999998E-3</v>
      </c>
      <c r="F1864" t="s">
        <v>1546</v>
      </c>
    </row>
    <row r="1865" spans="1:6" x14ac:dyDescent="0.25">
      <c r="A1865" t="s">
        <v>1305</v>
      </c>
      <c r="B1865" t="s">
        <v>1188</v>
      </c>
      <c r="C1865" t="s">
        <v>1275</v>
      </c>
      <c r="D1865" t="s">
        <v>1195</v>
      </c>
      <c r="E1865">
        <v>9.1999999999999998E-3</v>
      </c>
      <c r="F1865" t="s">
        <v>1546</v>
      </c>
    </row>
    <row r="1866" spans="1:6" x14ac:dyDescent="0.25">
      <c r="A1866" t="s">
        <v>1305</v>
      </c>
      <c r="B1866" t="s">
        <v>1188</v>
      </c>
      <c r="C1866" t="s">
        <v>1276</v>
      </c>
      <c r="D1866" t="s">
        <v>1195</v>
      </c>
      <c r="E1866">
        <v>9.1999999999999998E-3</v>
      </c>
      <c r="F1866" t="s">
        <v>1546</v>
      </c>
    </row>
    <row r="1867" spans="1:6" x14ac:dyDescent="0.25">
      <c r="A1867" t="s">
        <v>1305</v>
      </c>
      <c r="B1867" t="s">
        <v>1188</v>
      </c>
      <c r="C1867" t="s">
        <v>1277</v>
      </c>
      <c r="D1867" t="s">
        <v>1195</v>
      </c>
      <c r="E1867">
        <v>9.1999999999999998E-3</v>
      </c>
      <c r="F1867" t="s">
        <v>1546</v>
      </c>
    </row>
    <row r="1868" spans="1:6" x14ac:dyDescent="0.25">
      <c r="A1868" t="s">
        <v>1305</v>
      </c>
      <c r="B1868" t="s">
        <v>1188</v>
      </c>
      <c r="C1868" t="s">
        <v>1186</v>
      </c>
      <c r="D1868" t="s">
        <v>1195</v>
      </c>
      <c r="E1868">
        <v>9.1999999999999998E-3</v>
      </c>
      <c r="F1868" t="s">
        <v>1546</v>
      </c>
    </row>
    <row r="1869" spans="1:6" x14ac:dyDescent="0.25">
      <c r="A1869" t="s">
        <v>1305</v>
      </c>
      <c r="B1869" t="s">
        <v>1189</v>
      </c>
      <c r="C1869" t="s">
        <v>1278</v>
      </c>
      <c r="D1869" t="s">
        <v>1195</v>
      </c>
      <c r="E1869">
        <v>0.10050000000000001</v>
      </c>
      <c r="F1869" t="s">
        <v>1546</v>
      </c>
    </row>
    <row r="1870" spans="1:6" x14ac:dyDescent="0.25">
      <c r="A1870" t="s">
        <v>1305</v>
      </c>
      <c r="B1870" t="s">
        <v>1189</v>
      </c>
      <c r="C1870" t="s">
        <v>1279</v>
      </c>
      <c r="D1870" t="s">
        <v>1195</v>
      </c>
      <c r="E1870">
        <v>0.10050000000000001</v>
      </c>
      <c r="F1870" t="s">
        <v>1546</v>
      </c>
    </row>
    <row r="1871" spans="1:6" x14ac:dyDescent="0.25">
      <c r="A1871" t="s">
        <v>1305</v>
      </c>
      <c r="B1871" t="s">
        <v>1189</v>
      </c>
      <c r="C1871" t="s">
        <v>1280</v>
      </c>
      <c r="D1871" t="s">
        <v>1195</v>
      </c>
      <c r="E1871">
        <v>0.10050000000000001</v>
      </c>
      <c r="F1871" t="s">
        <v>1546</v>
      </c>
    </row>
    <row r="1872" spans="1:6" x14ac:dyDescent="0.25">
      <c r="A1872" t="s">
        <v>1305</v>
      </c>
      <c r="B1872" t="s">
        <v>1189</v>
      </c>
      <c r="C1872" t="s">
        <v>1186</v>
      </c>
      <c r="D1872" t="s">
        <v>1195</v>
      </c>
      <c r="E1872">
        <v>0.10050000000000001</v>
      </c>
      <c r="F1872" t="s">
        <v>1546</v>
      </c>
    </row>
    <row r="1873" spans="1:6" x14ac:dyDescent="0.25">
      <c r="A1873" t="s">
        <v>1305</v>
      </c>
      <c r="B1873" t="s">
        <v>1190</v>
      </c>
      <c r="C1873" t="s">
        <v>1266</v>
      </c>
      <c r="D1873" t="s">
        <v>1195</v>
      </c>
      <c r="E1873">
        <v>3.32E-2</v>
      </c>
      <c r="F1873" t="s">
        <v>1546</v>
      </c>
    </row>
    <row r="1874" spans="1:6" x14ac:dyDescent="0.25">
      <c r="A1874" t="s">
        <v>1305</v>
      </c>
      <c r="B1874" t="s">
        <v>1190</v>
      </c>
      <c r="C1874" t="s">
        <v>1267</v>
      </c>
      <c r="D1874" t="s">
        <v>1195</v>
      </c>
      <c r="E1874">
        <v>3.32E-2</v>
      </c>
      <c r="F1874" t="s">
        <v>1546</v>
      </c>
    </row>
    <row r="1875" spans="1:6" x14ac:dyDescent="0.25">
      <c r="A1875" t="s">
        <v>1305</v>
      </c>
      <c r="B1875" t="s">
        <v>1190</v>
      </c>
      <c r="C1875" t="s">
        <v>1268</v>
      </c>
      <c r="D1875" t="s">
        <v>1195</v>
      </c>
      <c r="E1875">
        <v>3.32E-2</v>
      </c>
      <c r="F1875" t="s">
        <v>1546</v>
      </c>
    </row>
    <row r="1876" spans="1:6" x14ac:dyDescent="0.25">
      <c r="A1876" t="s">
        <v>1305</v>
      </c>
      <c r="B1876" t="s">
        <v>1190</v>
      </c>
      <c r="C1876" t="s">
        <v>1269</v>
      </c>
      <c r="D1876" t="s">
        <v>1195</v>
      </c>
      <c r="E1876">
        <v>3.32E-2</v>
      </c>
      <c r="F1876" t="s">
        <v>1546</v>
      </c>
    </row>
    <row r="1877" spans="1:6" x14ac:dyDescent="0.25">
      <c r="A1877" t="s">
        <v>1305</v>
      </c>
      <c r="B1877" t="s">
        <v>1190</v>
      </c>
      <c r="C1877" t="s">
        <v>1270</v>
      </c>
      <c r="D1877" t="s">
        <v>1195</v>
      </c>
      <c r="E1877">
        <v>3.32E-2</v>
      </c>
      <c r="F1877" t="s">
        <v>1546</v>
      </c>
    </row>
    <row r="1878" spans="1:6" x14ac:dyDescent="0.25">
      <c r="A1878" t="s">
        <v>1305</v>
      </c>
      <c r="B1878" t="s">
        <v>1190</v>
      </c>
      <c r="C1878" t="s">
        <v>1271</v>
      </c>
      <c r="D1878" t="s">
        <v>1195</v>
      </c>
      <c r="E1878">
        <v>3.32E-2</v>
      </c>
      <c r="F1878" t="s">
        <v>1546</v>
      </c>
    </row>
    <row r="1879" spans="1:6" x14ac:dyDescent="0.25">
      <c r="A1879" t="s">
        <v>1305</v>
      </c>
      <c r="B1879" t="s">
        <v>1190</v>
      </c>
      <c r="C1879" t="s">
        <v>1186</v>
      </c>
      <c r="D1879" t="s">
        <v>1195</v>
      </c>
      <c r="E1879">
        <v>3.32E-2</v>
      </c>
      <c r="F1879" t="s">
        <v>1546</v>
      </c>
    </row>
    <row r="1880" spans="1:6" x14ac:dyDescent="0.25">
      <c r="A1880" t="s">
        <v>1305</v>
      </c>
      <c r="B1880" t="s">
        <v>1191</v>
      </c>
      <c r="C1880" t="s">
        <v>1266</v>
      </c>
      <c r="D1880" t="s">
        <v>1195</v>
      </c>
      <c r="E1880">
        <v>2.76E-2</v>
      </c>
      <c r="F1880" t="s">
        <v>1546</v>
      </c>
    </row>
    <row r="1881" spans="1:6" x14ac:dyDescent="0.25">
      <c r="A1881" t="s">
        <v>1305</v>
      </c>
      <c r="B1881" t="s">
        <v>1191</v>
      </c>
      <c r="C1881" t="s">
        <v>1267</v>
      </c>
      <c r="D1881" t="s">
        <v>1195</v>
      </c>
      <c r="E1881">
        <v>2.76E-2</v>
      </c>
      <c r="F1881" t="s">
        <v>1546</v>
      </c>
    </row>
    <row r="1882" spans="1:6" x14ac:dyDescent="0.25">
      <c r="A1882" t="s">
        <v>1305</v>
      </c>
      <c r="B1882" t="s">
        <v>1191</v>
      </c>
      <c r="C1882" t="s">
        <v>1268</v>
      </c>
      <c r="D1882" t="s">
        <v>1195</v>
      </c>
      <c r="E1882">
        <v>2.76E-2</v>
      </c>
      <c r="F1882" t="s">
        <v>1546</v>
      </c>
    </row>
    <row r="1883" spans="1:6" x14ac:dyDescent="0.25">
      <c r="A1883" t="s">
        <v>1305</v>
      </c>
      <c r="B1883" t="s">
        <v>1191</v>
      </c>
      <c r="C1883" t="s">
        <v>1269</v>
      </c>
      <c r="D1883" t="s">
        <v>1195</v>
      </c>
      <c r="E1883">
        <v>2.76E-2</v>
      </c>
      <c r="F1883" t="s">
        <v>1546</v>
      </c>
    </row>
    <row r="1884" spans="1:6" x14ac:dyDescent="0.25">
      <c r="A1884" t="s">
        <v>1305</v>
      </c>
      <c r="B1884" t="s">
        <v>1191</v>
      </c>
      <c r="C1884" t="s">
        <v>1270</v>
      </c>
      <c r="D1884" t="s">
        <v>1195</v>
      </c>
      <c r="E1884">
        <v>2.76E-2</v>
      </c>
      <c r="F1884" t="s">
        <v>1546</v>
      </c>
    </row>
    <row r="1885" spans="1:6" x14ac:dyDescent="0.25">
      <c r="A1885" t="s">
        <v>1305</v>
      </c>
      <c r="B1885" t="s">
        <v>1191</v>
      </c>
      <c r="C1885" t="s">
        <v>1271</v>
      </c>
      <c r="D1885" t="s">
        <v>1195</v>
      </c>
      <c r="E1885">
        <v>2.76E-2</v>
      </c>
      <c r="F1885" t="s">
        <v>1546</v>
      </c>
    </row>
    <row r="1886" spans="1:6" x14ac:dyDescent="0.25">
      <c r="A1886" t="s">
        <v>1305</v>
      </c>
      <c r="B1886" t="s">
        <v>1191</v>
      </c>
      <c r="C1886" t="s">
        <v>1186</v>
      </c>
      <c r="D1886" t="s">
        <v>1195</v>
      </c>
      <c r="E1886">
        <v>2.76E-2</v>
      </c>
      <c r="F1886" t="s">
        <v>1546</v>
      </c>
    </row>
    <row r="1887" spans="1:6" x14ac:dyDescent="0.25">
      <c r="A1887" t="s">
        <v>1305</v>
      </c>
      <c r="B1887" t="s">
        <v>1192</v>
      </c>
      <c r="C1887" t="s">
        <v>1281</v>
      </c>
      <c r="D1887" t="s">
        <v>1195</v>
      </c>
      <c r="E1887">
        <v>5.8999999999999997E-2</v>
      </c>
      <c r="F1887" t="s">
        <v>1546</v>
      </c>
    </row>
    <row r="1888" spans="1:6" x14ac:dyDescent="0.25">
      <c r="A1888" t="s">
        <v>1305</v>
      </c>
      <c r="B1888" t="s">
        <v>1192</v>
      </c>
      <c r="C1888" t="s">
        <v>1282</v>
      </c>
      <c r="D1888" t="s">
        <v>1195</v>
      </c>
      <c r="E1888">
        <v>5.8999999999999997E-2</v>
      </c>
      <c r="F1888" t="s">
        <v>1546</v>
      </c>
    </row>
    <row r="1889" spans="1:6" x14ac:dyDescent="0.25">
      <c r="A1889" t="s">
        <v>1305</v>
      </c>
      <c r="B1889" t="s">
        <v>1192</v>
      </c>
      <c r="C1889" t="s">
        <v>1283</v>
      </c>
      <c r="D1889" t="s">
        <v>1195</v>
      </c>
      <c r="E1889">
        <v>5.8999999999999997E-2</v>
      </c>
      <c r="F1889" t="s">
        <v>1546</v>
      </c>
    </row>
    <row r="1890" spans="1:6" x14ac:dyDescent="0.25">
      <c r="A1890" t="s">
        <v>1305</v>
      </c>
      <c r="B1890" t="s">
        <v>1192</v>
      </c>
      <c r="C1890" t="s">
        <v>1186</v>
      </c>
      <c r="D1890" t="s">
        <v>1195</v>
      </c>
      <c r="E1890">
        <v>5.8999999999999997E-2</v>
      </c>
      <c r="F1890" t="s">
        <v>1546</v>
      </c>
    </row>
    <row r="1891" spans="1:6" x14ac:dyDescent="0.25">
      <c r="A1891" t="s">
        <v>92</v>
      </c>
      <c r="B1891" t="s">
        <v>1246</v>
      </c>
      <c r="C1891" t="s">
        <v>1186</v>
      </c>
      <c r="D1891" t="s">
        <v>1195</v>
      </c>
      <c r="E1891">
        <v>3.0000000000000001E-3</v>
      </c>
      <c r="F1891" t="s">
        <v>1546</v>
      </c>
    </row>
    <row r="1892" spans="1:6" x14ac:dyDescent="0.25">
      <c r="A1892" t="s">
        <v>92</v>
      </c>
      <c r="B1892" t="s">
        <v>1241</v>
      </c>
      <c r="C1892" t="s">
        <v>1186</v>
      </c>
      <c r="D1892" t="s">
        <v>1195</v>
      </c>
      <c r="E1892">
        <v>3.0000000000000001E-3</v>
      </c>
      <c r="F1892" t="s">
        <v>1546</v>
      </c>
    </row>
    <row r="1893" spans="1:6" x14ac:dyDescent="0.25">
      <c r="A1893" t="s">
        <v>92</v>
      </c>
      <c r="B1893" t="s">
        <v>1217</v>
      </c>
      <c r="C1893" t="s">
        <v>1186</v>
      </c>
      <c r="D1893" t="s">
        <v>1195</v>
      </c>
      <c r="E1893">
        <v>3.0000000000000001E-3</v>
      </c>
      <c r="F1893" t="s">
        <v>1546</v>
      </c>
    </row>
    <row r="1894" spans="1:6" x14ac:dyDescent="0.25">
      <c r="A1894" t="s">
        <v>92</v>
      </c>
      <c r="B1894" t="s">
        <v>1220</v>
      </c>
      <c r="C1894" t="s">
        <v>1186</v>
      </c>
      <c r="D1894" t="s">
        <v>1195</v>
      </c>
      <c r="E1894">
        <v>3.0000000000000001E-3</v>
      </c>
      <c r="F1894" t="s">
        <v>1546</v>
      </c>
    </row>
    <row r="1895" spans="1:6" x14ac:dyDescent="0.25">
      <c r="A1895" t="s">
        <v>92</v>
      </c>
      <c r="B1895" t="s">
        <v>1247</v>
      </c>
      <c r="C1895" t="s">
        <v>1186</v>
      </c>
      <c r="D1895" t="s">
        <v>1195</v>
      </c>
      <c r="E1895">
        <v>3.0000000000000001E-3</v>
      </c>
      <c r="F1895" t="s">
        <v>1546</v>
      </c>
    </row>
    <row r="1896" spans="1:6" x14ac:dyDescent="0.25">
      <c r="A1896" t="s">
        <v>92</v>
      </c>
      <c r="B1896" t="s">
        <v>1223</v>
      </c>
      <c r="C1896" t="s">
        <v>1186</v>
      </c>
      <c r="D1896" t="s">
        <v>1195</v>
      </c>
      <c r="E1896">
        <v>3.0000000000000001E-3</v>
      </c>
      <c r="F1896" t="s">
        <v>1546</v>
      </c>
    </row>
    <row r="1897" spans="1:6" x14ac:dyDescent="0.25">
      <c r="A1897" t="s">
        <v>92</v>
      </c>
      <c r="B1897" t="s">
        <v>1248</v>
      </c>
      <c r="C1897" t="s">
        <v>1186</v>
      </c>
      <c r="D1897" t="s">
        <v>1195</v>
      </c>
      <c r="E1897">
        <v>3.0000000000000001E-3</v>
      </c>
      <c r="F1897" t="s">
        <v>1546</v>
      </c>
    </row>
    <row r="1898" spans="1:6" x14ac:dyDescent="0.25">
      <c r="A1898" t="s">
        <v>92</v>
      </c>
      <c r="B1898" t="s">
        <v>1265</v>
      </c>
      <c r="C1898" t="s">
        <v>1186</v>
      </c>
      <c r="D1898" t="s">
        <v>1195</v>
      </c>
      <c r="E1898">
        <v>7.0000000000000001E-3</v>
      </c>
      <c r="F1898" t="s">
        <v>1546</v>
      </c>
    </row>
    <row r="1899" spans="1:6" x14ac:dyDescent="0.25">
      <c r="A1899" t="s">
        <v>92</v>
      </c>
      <c r="B1899" t="s">
        <v>1265</v>
      </c>
      <c r="C1899" t="s">
        <v>1275</v>
      </c>
      <c r="D1899" t="s">
        <v>1195</v>
      </c>
      <c r="E1899">
        <v>0</v>
      </c>
      <c r="F1899" t="s">
        <v>1546</v>
      </c>
    </row>
    <row r="1900" spans="1:6" x14ac:dyDescent="0.25">
      <c r="A1900" t="s">
        <v>92</v>
      </c>
      <c r="B1900" t="s">
        <v>1265</v>
      </c>
      <c r="C1900" t="s">
        <v>1276</v>
      </c>
      <c r="D1900" t="s">
        <v>1195</v>
      </c>
      <c r="E1900">
        <v>0</v>
      </c>
      <c r="F1900" t="s">
        <v>1546</v>
      </c>
    </row>
    <row r="1901" spans="1:6" x14ac:dyDescent="0.25">
      <c r="A1901" t="s">
        <v>92</v>
      </c>
      <c r="B1901" t="s">
        <v>1265</v>
      </c>
      <c r="C1901" t="s">
        <v>1297</v>
      </c>
      <c r="D1901" t="s">
        <v>1195</v>
      </c>
      <c r="E1901">
        <v>0</v>
      </c>
      <c r="F1901" t="s">
        <v>1546</v>
      </c>
    </row>
    <row r="1902" spans="1:6" x14ac:dyDescent="0.25">
      <c r="A1902" t="s">
        <v>92</v>
      </c>
      <c r="B1902" t="s">
        <v>1265</v>
      </c>
      <c r="C1902" t="s">
        <v>1298</v>
      </c>
      <c r="D1902" t="s">
        <v>1195</v>
      </c>
      <c r="E1902">
        <v>0</v>
      </c>
      <c r="F1902" t="s">
        <v>1546</v>
      </c>
    </row>
    <row r="1903" spans="1:6" x14ac:dyDescent="0.25">
      <c r="A1903" t="s">
        <v>92</v>
      </c>
      <c r="B1903" t="s">
        <v>1265</v>
      </c>
      <c r="C1903" t="s">
        <v>1299</v>
      </c>
      <c r="D1903" t="s">
        <v>1195</v>
      </c>
      <c r="E1903">
        <v>0</v>
      </c>
      <c r="F1903" t="s">
        <v>1546</v>
      </c>
    </row>
    <row r="1904" spans="1:6" x14ac:dyDescent="0.25">
      <c r="A1904" t="s">
        <v>92</v>
      </c>
      <c r="B1904" t="s">
        <v>1265</v>
      </c>
      <c r="C1904" t="s">
        <v>1300</v>
      </c>
      <c r="D1904" t="s">
        <v>1195</v>
      </c>
      <c r="E1904">
        <v>0</v>
      </c>
      <c r="F1904" t="s">
        <v>1546</v>
      </c>
    </row>
    <row r="1905" spans="1:6" x14ac:dyDescent="0.25">
      <c r="A1905" t="s">
        <v>92</v>
      </c>
      <c r="B1905" t="s">
        <v>1249</v>
      </c>
      <c r="C1905" t="s">
        <v>1186</v>
      </c>
      <c r="D1905" t="s">
        <v>1195</v>
      </c>
      <c r="E1905">
        <v>3.0000000000000001E-3</v>
      </c>
      <c r="F1905" t="s">
        <v>1546</v>
      </c>
    </row>
    <row r="1906" spans="1:6" x14ac:dyDescent="0.25">
      <c r="A1906" t="s">
        <v>92</v>
      </c>
      <c r="B1906" t="s">
        <v>1250</v>
      </c>
      <c r="C1906" t="s">
        <v>1186</v>
      </c>
      <c r="D1906" t="s">
        <v>1195</v>
      </c>
      <c r="E1906">
        <v>3.0000000000000001E-3</v>
      </c>
      <c r="F1906" t="s">
        <v>1546</v>
      </c>
    </row>
    <row r="1907" spans="1:6" x14ac:dyDescent="0.25">
      <c r="A1907" t="s">
        <v>92</v>
      </c>
      <c r="B1907" t="s">
        <v>1301</v>
      </c>
      <c r="C1907" t="s">
        <v>1186</v>
      </c>
      <c r="D1907" t="s">
        <v>1195</v>
      </c>
      <c r="E1907">
        <v>7.0000000000000001E-3</v>
      </c>
      <c r="F1907" t="s">
        <v>1546</v>
      </c>
    </row>
    <row r="1908" spans="1:6" x14ac:dyDescent="0.25">
      <c r="A1908" t="s">
        <v>92</v>
      </c>
      <c r="B1908" t="s">
        <v>1307</v>
      </c>
      <c r="C1908" t="s">
        <v>1186</v>
      </c>
      <c r="D1908" t="s">
        <v>1195</v>
      </c>
      <c r="E1908">
        <v>7.0000000000000001E-3</v>
      </c>
      <c r="F1908" t="s">
        <v>1546</v>
      </c>
    </row>
    <row r="1909" spans="1:6" x14ac:dyDescent="0.25">
      <c r="A1909" t="s">
        <v>92</v>
      </c>
      <c r="B1909" t="s">
        <v>1272</v>
      </c>
      <c r="C1909" t="s">
        <v>1186</v>
      </c>
      <c r="D1909" t="s">
        <v>1195</v>
      </c>
      <c r="E1909">
        <v>4.15E-3</v>
      </c>
      <c r="F1909" t="s">
        <v>1546</v>
      </c>
    </row>
    <row r="1910" spans="1:6" x14ac:dyDescent="0.25">
      <c r="A1910" t="s">
        <v>92</v>
      </c>
      <c r="B1910" t="s">
        <v>1273</v>
      </c>
      <c r="C1910" t="s">
        <v>1186</v>
      </c>
      <c r="D1910" t="s">
        <v>1195</v>
      </c>
      <c r="E1910">
        <v>4.15E-3</v>
      </c>
      <c r="F1910" t="s">
        <v>1546</v>
      </c>
    </row>
    <row r="1911" spans="1:6" x14ac:dyDescent="0.25">
      <c r="A1911" t="s">
        <v>92</v>
      </c>
      <c r="B1911" t="s">
        <v>1288</v>
      </c>
      <c r="C1911" t="s">
        <v>1186</v>
      </c>
      <c r="D1911" t="s">
        <v>1195</v>
      </c>
      <c r="E1911">
        <v>7.0000000000000001E-3</v>
      </c>
      <c r="F1911" t="s">
        <v>1546</v>
      </c>
    </row>
    <row r="1912" spans="1:6" x14ac:dyDescent="0.25">
      <c r="A1912" t="s">
        <v>92</v>
      </c>
      <c r="B1912" t="s">
        <v>1274</v>
      </c>
      <c r="C1912" t="s">
        <v>1186</v>
      </c>
      <c r="D1912" t="s">
        <v>1195</v>
      </c>
      <c r="E1912">
        <v>3.0000000000000001E-3</v>
      </c>
      <c r="F1912" t="s">
        <v>1546</v>
      </c>
    </row>
    <row r="1913" spans="1:6" x14ac:dyDescent="0.25">
      <c r="A1913" t="s">
        <v>92</v>
      </c>
      <c r="B1913" t="s">
        <v>1290</v>
      </c>
      <c r="C1913" t="s">
        <v>1186</v>
      </c>
      <c r="D1913" t="s">
        <v>1195</v>
      </c>
      <c r="E1913">
        <v>4.15E-3</v>
      </c>
      <c r="F1913" t="s">
        <v>1546</v>
      </c>
    </row>
    <row r="1914" spans="1:6" x14ac:dyDescent="0.25">
      <c r="A1914" t="s">
        <v>92</v>
      </c>
      <c r="B1914" t="s">
        <v>1185</v>
      </c>
      <c r="C1914" t="s">
        <v>1310</v>
      </c>
      <c r="D1914" t="s">
        <v>1195</v>
      </c>
      <c r="E1914">
        <v>1.7600000000000001E-2</v>
      </c>
      <c r="F1914" t="s">
        <v>1546</v>
      </c>
    </row>
    <row r="1915" spans="1:6" x14ac:dyDescent="0.25">
      <c r="A1915" t="s">
        <v>92</v>
      </c>
      <c r="B1915" t="s">
        <v>1185</v>
      </c>
      <c r="C1915" t="s">
        <v>1311</v>
      </c>
      <c r="D1915" t="s">
        <v>1195</v>
      </c>
      <c r="E1915">
        <v>1.7600000000000001E-2</v>
      </c>
      <c r="F1915" t="s">
        <v>1546</v>
      </c>
    </row>
    <row r="1916" spans="1:6" x14ac:dyDescent="0.25">
      <c r="A1916" t="s">
        <v>92</v>
      </c>
      <c r="B1916" t="s">
        <v>1185</v>
      </c>
      <c r="C1916" t="s">
        <v>1312</v>
      </c>
      <c r="D1916" t="s">
        <v>1195</v>
      </c>
      <c r="E1916">
        <v>1.7600000000000001E-2</v>
      </c>
      <c r="F1916" t="s">
        <v>1546</v>
      </c>
    </row>
    <row r="1917" spans="1:6" x14ac:dyDescent="0.25">
      <c r="A1917" t="s">
        <v>92</v>
      </c>
      <c r="B1917" t="s">
        <v>1185</v>
      </c>
      <c r="C1917" t="s">
        <v>1313</v>
      </c>
      <c r="D1917" t="s">
        <v>1195</v>
      </c>
      <c r="E1917">
        <v>1.7600000000000001E-2</v>
      </c>
      <c r="F1917" t="s">
        <v>1546</v>
      </c>
    </row>
    <row r="1918" spans="1:6" x14ac:dyDescent="0.25">
      <c r="A1918" t="s">
        <v>92</v>
      </c>
      <c r="B1918" t="s">
        <v>1185</v>
      </c>
      <c r="C1918" t="s">
        <v>1314</v>
      </c>
      <c r="D1918" t="s">
        <v>1195</v>
      </c>
      <c r="E1918">
        <v>1.7600000000000001E-2</v>
      </c>
      <c r="F1918" t="s">
        <v>1546</v>
      </c>
    </row>
    <row r="1919" spans="1:6" x14ac:dyDescent="0.25">
      <c r="A1919" t="s">
        <v>92</v>
      </c>
      <c r="B1919" t="s">
        <v>1185</v>
      </c>
      <c r="C1919" t="s">
        <v>1315</v>
      </c>
      <c r="D1919" t="s">
        <v>1195</v>
      </c>
      <c r="E1919">
        <v>1.7600000000000001E-2</v>
      </c>
      <c r="F1919" t="s">
        <v>1546</v>
      </c>
    </row>
    <row r="1920" spans="1:6" x14ac:dyDescent="0.25">
      <c r="A1920" t="s">
        <v>92</v>
      </c>
      <c r="B1920" t="s">
        <v>1185</v>
      </c>
      <c r="C1920" t="s">
        <v>1316</v>
      </c>
      <c r="D1920" t="s">
        <v>1195</v>
      </c>
      <c r="E1920">
        <v>0</v>
      </c>
      <c r="F1920" t="s">
        <v>1546</v>
      </c>
    </row>
    <row r="1921" spans="1:6" x14ac:dyDescent="0.25">
      <c r="A1921" t="s">
        <v>92</v>
      </c>
      <c r="B1921" t="s">
        <v>1185</v>
      </c>
      <c r="C1921" t="s">
        <v>1186</v>
      </c>
      <c r="D1921" t="s">
        <v>1195</v>
      </c>
      <c r="E1921">
        <v>1.7600000000000001E-2</v>
      </c>
      <c r="F1921" t="s">
        <v>1546</v>
      </c>
    </row>
    <row r="1922" spans="1:6" x14ac:dyDescent="0.25">
      <c r="A1922" t="s">
        <v>92</v>
      </c>
      <c r="B1922" t="s">
        <v>1188</v>
      </c>
      <c r="C1922" t="s">
        <v>1310</v>
      </c>
      <c r="D1922" t="s">
        <v>1195</v>
      </c>
      <c r="E1922">
        <v>1.7600000000000001E-2</v>
      </c>
      <c r="F1922" t="s">
        <v>1546</v>
      </c>
    </row>
    <row r="1923" spans="1:6" x14ac:dyDescent="0.25">
      <c r="A1923" t="s">
        <v>92</v>
      </c>
      <c r="B1923" t="s">
        <v>1188</v>
      </c>
      <c r="C1923" t="s">
        <v>1311</v>
      </c>
      <c r="D1923" t="s">
        <v>1195</v>
      </c>
      <c r="E1923">
        <v>1.7600000000000001E-2</v>
      </c>
      <c r="F1923" t="s">
        <v>1546</v>
      </c>
    </row>
    <row r="1924" spans="1:6" x14ac:dyDescent="0.25">
      <c r="A1924" t="s">
        <v>92</v>
      </c>
      <c r="B1924" t="s">
        <v>1188</v>
      </c>
      <c r="C1924" t="s">
        <v>1312</v>
      </c>
      <c r="D1924" t="s">
        <v>1195</v>
      </c>
      <c r="E1924">
        <v>1.7600000000000001E-2</v>
      </c>
      <c r="F1924" t="s">
        <v>1546</v>
      </c>
    </row>
    <row r="1925" spans="1:6" x14ac:dyDescent="0.25">
      <c r="A1925" t="s">
        <v>92</v>
      </c>
      <c r="B1925" t="s">
        <v>1188</v>
      </c>
      <c r="C1925" t="s">
        <v>1313</v>
      </c>
      <c r="D1925" t="s">
        <v>1195</v>
      </c>
      <c r="E1925">
        <v>1.7600000000000001E-2</v>
      </c>
      <c r="F1925" t="s">
        <v>1546</v>
      </c>
    </row>
    <row r="1926" spans="1:6" x14ac:dyDescent="0.25">
      <c r="A1926" t="s">
        <v>92</v>
      </c>
      <c r="B1926" t="s">
        <v>1188</v>
      </c>
      <c r="C1926" t="s">
        <v>1314</v>
      </c>
      <c r="D1926" t="s">
        <v>1195</v>
      </c>
      <c r="E1926">
        <v>1.7600000000000001E-2</v>
      </c>
      <c r="F1926" t="s">
        <v>1546</v>
      </c>
    </row>
    <row r="1927" spans="1:6" x14ac:dyDescent="0.25">
      <c r="A1927" t="s">
        <v>92</v>
      </c>
      <c r="B1927" t="s">
        <v>1188</v>
      </c>
      <c r="C1927" t="s">
        <v>1315</v>
      </c>
      <c r="D1927" t="s">
        <v>1195</v>
      </c>
      <c r="E1927">
        <v>1.7600000000000001E-2</v>
      </c>
      <c r="F1927" t="s">
        <v>1546</v>
      </c>
    </row>
    <row r="1928" spans="1:6" x14ac:dyDescent="0.25">
      <c r="A1928" t="s">
        <v>92</v>
      </c>
      <c r="B1928" t="s">
        <v>1188</v>
      </c>
      <c r="C1928" t="s">
        <v>1316</v>
      </c>
      <c r="D1928" t="s">
        <v>1195</v>
      </c>
      <c r="E1928">
        <v>0</v>
      </c>
      <c r="F1928" t="s">
        <v>1546</v>
      </c>
    </row>
    <row r="1929" spans="1:6" x14ac:dyDescent="0.25">
      <c r="A1929" t="s">
        <v>92</v>
      </c>
      <c r="B1929" t="s">
        <v>1188</v>
      </c>
      <c r="C1929" t="s">
        <v>1186</v>
      </c>
      <c r="D1929" t="s">
        <v>1195</v>
      </c>
      <c r="E1929">
        <v>1.7600000000000001E-2</v>
      </c>
      <c r="F1929" t="s">
        <v>1546</v>
      </c>
    </row>
    <row r="1930" spans="1:6" x14ac:dyDescent="0.25">
      <c r="A1930" t="s">
        <v>92</v>
      </c>
      <c r="B1930" t="s">
        <v>1190</v>
      </c>
      <c r="C1930" t="s">
        <v>1266</v>
      </c>
      <c r="D1930" t="s">
        <v>1195</v>
      </c>
      <c r="E1930">
        <v>5.5999999999999999E-3</v>
      </c>
      <c r="F1930" t="s">
        <v>1546</v>
      </c>
    </row>
    <row r="1931" spans="1:6" x14ac:dyDescent="0.25">
      <c r="A1931" t="s">
        <v>92</v>
      </c>
      <c r="B1931" t="s">
        <v>1190</v>
      </c>
      <c r="C1931" t="s">
        <v>1267</v>
      </c>
      <c r="D1931" t="s">
        <v>1195</v>
      </c>
      <c r="E1931">
        <v>2.3E-3</v>
      </c>
      <c r="F1931" t="s">
        <v>1546</v>
      </c>
    </row>
    <row r="1932" spans="1:6" x14ac:dyDescent="0.25">
      <c r="A1932" t="s">
        <v>92</v>
      </c>
      <c r="B1932" t="s">
        <v>1190</v>
      </c>
      <c r="C1932" t="s">
        <v>1268</v>
      </c>
      <c r="D1932" t="s">
        <v>1195</v>
      </c>
      <c r="E1932">
        <v>1.6000000000000001E-3</v>
      </c>
      <c r="F1932" t="s">
        <v>1546</v>
      </c>
    </row>
    <row r="1933" spans="1:6" x14ac:dyDescent="0.25">
      <c r="A1933" t="s">
        <v>92</v>
      </c>
      <c r="B1933" t="s">
        <v>1190</v>
      </c>
      <c r="C1933" t="s">
        <v>1269</v>
      </c>
      <c r="D1933" t="s">
        <v>1195</v>
      </c>
      <c r="E1933">
        <v>0</v>
      </c>
      <c r="F1933" t="s">
        <v>1546</v>
      </c>
    </row>
    <row r="1934" spans="1:6" x14ac:dyDescent="0.25">
      <c r="A1934" t="s">
        <v>92</v>
      </c>
      <c r="B1934" t="s">
        <v>1190</v>
      </c>
      <c r="C1934" t="s">
        <v>1270</v>
      </c>
      <c r="D1934" t="s">
        <v>1195</v>
      </c>
      <c r="E1934">
        <v>0</v>
      </c>
      <c r="F1934" t="s">
        <v>1546</v>
      </c>
    </row>
    <row r="1935" spans="1:6" x14ac:dyDescent="0.25">
      <c r="A1935" t="s">
        <v>92</v>
      </c>
      <c r="B1935" t="s">
        <v>1190</v>
      </c>
      <c r="C1935" t="s">
        <v>1271</v>
      </c>
      <c r="D1935" t="s">
        <v>1195</v>
      </c>
      <c r="E1935">
        <v>0</v>
      </c>
      <c r="F1935" t="s">
        <v>1546</v>
      </c>
    </row>
    <row r="1936" spans="1:6" x14ac:dyDescent="0.25">
      <c r="A1936" t="s">
        <v>92</v>
      </c>
      <c r="B1936" t="s">
        <v>1190</v>
      </c>
      <c r="C1936" t="s">
        <v>1317</v>
      </c>
      <c r="D1936" t="s">
        <v>1195</v>
      </c>
      <c r="E1936">
        <v>0</v>
      </c>
      <c r="F1936" t="s">
        <v>1546</v>
      </c>
    </row>
    <row r="1937" spans="1:6" x14ac:dyDescent="0.25">
      <c r="A1937" t="s">
        <v>92</v>
      </c>
      <c r="B1937" t="s">
        <v>1190</v>
      </c>
      <c r="C1937" t="s">
        <v>1186</v>
      </c>
      <c r="D1937" t="s">
        <v>1195</v>
      </c>
      <c r="E1937">
        <v>9.2999999999999992E-3</v>
      </c>
      <c r="F1937" t="s">
        <v>1546</v>
      </c>
    </row>
    <row r="1938" spans="1:6" x14ac:dyDescent="0.25">
      <c r="A1938" t="s">
        <v>92</v>
      </c>
      <c r="B1938" t="s">
        <v>1191</v>
      </c>
      <c r="C1938" t="s">
        <v>1266</v>
      </c>
      <c r="D1938" t="s">
        <v>1195</v>
      </c>
      <c r="E1938">
        <v>4.7000000000000002E-3</v>
      </c>
      <c r="F1938" t="s">
        <v>1546</v>
      </c>
    </row>
    <row r="1939" spans="1:6" x14ac:dyDescent="0.25">
      <c r="A1939" t="s">
        <v>92</v>
      </c>
      <c r="B1939" t="s">
        <v>1191</v>
      </c>
      <c r="C1939" t="s">
        <v>1267</v>
      </c>
      <c r="D1939" t="s">
        <v>1195</v>
      </c>
      <c r="E1939">
        <v>1.9E-3</v>
      </c>
      <c r="F1939" t="s">
        <v>1546</v>
      </c>
    </row>
    <row r="1940" spans="1:6" x14ac:dyDescent="0.25">
      <c r="A1940" t="s">
        <v>92</v>
      </c>
      <c r="B1940" t="s">
        <v>1191</v>
      </c>
      <c r="C1940" t="s">
        <v>1268</v>
      </c>
      <c r="D1940" t="s">
        <v>1195</v>
      </c>
      <c r="E1940">
        <v>1.4E-3</v>
      </c>
      <c r="F1940" t="s">
        <v>1546</v>
      </c>
    </row>
    <row r="1941" spans="1:6" x14ac:dyDescent="0.25">
      <c r="A1941" t="s">
        <v>92</v>
      </c>
      <c r="B1941" t="s">
        <v>1191</v>
      </c>
      <c r="C1941" t="s">
        <v>1269</v>
      </c>
      <c r="D1941" t="s">
        <v>1195</v>
      </c>
      <c r="E1941">
        <v>0</v>
      </c>
      <c r="F1941" t="s">
        <v>1546</v>
      </c>
    </row>
    <row r="1942" spans="1:6" x14ac:dyDescent="0.25">
      <c r="A1942" t="s">
        <v>92</v>
      </c>
      <c r="B1942" t="s">
        <v>1191</v>
      </c>
      <c r="C1942" t="s">
        <v>1270</v>
      </c>
      <c r="D1942" t="s">
        <v>1195</v>
      </c>
      <c r="E1942">
        <v>0</v>
      </c>
      <c r="F1942" t="s">
        <v>1546</v>
      </c>
    </row>
    <row r="1943" spans="1:6" x14ac:dyDescent="0.25">
      <c r="A1943" t="s">
        <v>92</v>
      </c>
      <c r="B1943" t="s">
        <v>1191</v>
      </c>
      <c r="C1943" t="s">
        <v>1271</v>
      </c>
      <c r="D1943" t="s">
        <v>1195</v>
      </c>
      <c r="E1943">
        <v>0</v>
      </c>
      <c r="F1943" t="s">
        <v>1546</v>
      </c>
    </row>
    <row r="1944" spans="1:6" x14ac:dyDescent="0.25">
      <c r="A1944" t="s">
        <v>92</v>
      </c>
      <c r="B1944" t="s">
        <v>1191</v>
      </c>
      <c r="C1944" t="s">
        <v>1317</v>
      </c>
      <c r="D1944" t="s">
        <v>1195</v>
      </c>
      <c r="E1944">
        <v>0</v>
      </c>
      <c r="F1944" t="s">
        <v>1546</v>
      </c>
    </row>
    <row r="1945" spans="1:6" x14ac:dyDescent="0.25">
      <c r="A1945" t="s">
        <v>92</v>
      </c>
      <c r="B1945" t="s">
        <v>1191</v>
      </c>
      <c r="C1945" t="s">
        <v>1186</v>
      </c>
      <c r="D1945" t="s">
        <v>1195</v>
      </c>
      <c r="E1945">
        <v>7.7999999999999996E-3</v>
      </c>
      <c r="F1945" t="s">
        <v>1546</v>
      </c>
    </row>
    <row r="1946" spans="1:6" x14ac:dyDescent="0.25">
      <c r="A1946" t="s">
        <v>1319</v>
      </c>
      <c r="B1946" t="s">
        <v>1511</v>
      </c>
      <c r="C1946" t="s">
        <v>1186</v>
      </c>
      <c r="D1946" t="s">
        <v>1512</v>
      </c>
      <c r="E1946">
        <v>2.5000000000000001E-2</v>
      </c>
      <c r="F1946" t="s">
        <v>1546</v>
      </c>
    </row>
    <row r="1947" spans="1:6" x14ac:dyDescent="0.25">
      <c r="A1947" t="s">
        <v>1319</v>
      </c>
      <c r="B1947" t="s">
        <v>1511</v>
      </c>
      <c r="C1947" t="s">
        <v>1513</v>
      </c>
      <c r="D1947" t="s">
        <v>1512</v>
      </c>
      <c r="E1947">
        <v>2.5000000000000001E-2</v>
      </c>
      <c r="F1947" t="s">
        <v>1546</v>
      </c>
    </row>
    <row r="1948" spans="1:6" x14ac:dyDescent="0.25">
      <c r="A1948" t="s">
        <v>1319</v>
      </c>
      <c r="B1948" t="s">
        <v>1511</v>
      </c>
      <c r="C1948" t="s">
        <v>1514</v>
      </c>
      <c r="D1948" t="s">
        <v>1512</v>
      </c>
      <c r="E1948">
        <v>1.2500000000000001E-2</v>
      </c>
      <c r="F1948" t="s">
        <v>1546</v>
      </c>
    </row>
    <row r="1949" spans="1:6" x14ac:dyDescent="0.25">
      <c r="A1949" t="s">
        <v>1319</v>
      </c>
      <c r="B1949" t="s">
        <v>1511</v>
      </c>
      <c r="C1949" t="s">
        <v>1186</v>
      </c>
      <c r="D1949" t="s">
        <v>1512</v>
      </c>
      <c r="E1949">
        <v>0.125</v>
      </c>
      <c r="F1949" t="s">
        <v>1546</v>
      </c>
    </row>
    <row r="1950" spans="1:6" x14ac:dyDescent="0.25">
      <c r="A1950" t="s">
        <v>1319</v>
      </c>
      <c r="B1950" t="s">
        <v>1515</v>
      </c>
      <c r="C1950" t="s">
        <v>1186</v>
      </c>
      <c r="D1950" t="s">
        <v>1512</v>
      </c>
      <c r="E1950">
        <v>2.5000000000000001E-2</v>
      </c>
      <c r="F1950" t="s">
        <v>1546</v>
      </c>
    </row>
    <row r="1951" spans="1:6" x14ac:dyDescent="0.25">
      <c r="A1951" t="s">
        <v>1319</v>
      </c>
      <c r="B1951" t="s">
        <v>1515</v>
      </c>
      <c r="C1951" t="s">
        <v>1513</v>
      </c>
      <c r="D1951" t="s">
        <v>1512</v>
      </c>
      <c r="E1951">
        <v>2.5000000000000001E-2</v>
      </c>
      <c r="F1951" t="s">
        <v>1546</v>
      </c>
    </row>
    <row r="1952" spans="1:6" x14ac:dyDescent="0.25">
      <c r="A1952" t="s">
        <v>1319</v>
      </c>
      <c r="B1952" t="s">
        <v>1515</v>
      </c>
      <c r="C1952" t="s">
        <v>1514</v>
      </c>
      <c r="D1952" t="s">
        <v>1512</v>
      </c>
      <c r="E1952">
        <v>1.2500000000000001E-2</v>
      </c>
      <c r="F1952" t="s">
        <v>1546</v>
      </c>
    </row>
    <row r="1953" spans="1:6" x14ac:dyDescent="0.25">
      <c r="A1953" t="s">
        <v>1319</v>
      </c>
      <c r="B1953" t="s">
        <v>1515</v>
      </c>
      <c r="C1953" t="s">
        <v>1186</v>
      </c>
      <c r="D1953" t="s">
        <v>1512</v>
      </c>
      <c r="E1953">
        <v>0.125</v>
      </c>
      <c r="F1953" t="s">
        <v>1546</v>
      </c>
    </row>
    <row r="1954" spans="1:6" x14ac:dyDescent="0.25">
      <c r="A1954" t="s">
        <v>1319</v>
      </c>
      <c r="B1954" t="s">
        <v>1516</v>
      </c>
      <c r="C1954" t="s">
        <v>1186</v>
      </c>
      <c r="D1954" t="s">
        <v>1512</v>
      </c>
      <c r="E1954">
        <v>2.5000000000000001E-2</v>
      </c>
      <c r="F1954" t="s">
        <v>1546</v>
      </c>
    </row>
    <row r="1955" spans="1:6" x14ac:dyDescent="0.25">
      <c r="A1955" t="s">
        <v>1319</v>
      </c>
      <c r="B1955" t="s">
        <v>1516</v>
      </c>
      <c r="C1955" t="s">
        <v>1513</v>
      </c>
      <c r="D1955" t="s">
        <v>1512</v>
      </c>
      <c r="E1955">
        <v>2.5000000000000001E-2</v>
      </c>
      <c r="F1955" t="s">
        <v>1546</v>
      </c>
    </row>
    <row r="1956" spans="1:6" x14ac:dyDescent="0.25">
      <c r="A1956" t="s">
        <v>1319</v>
      </c>
      <c r="B1956" t="s">
        <v>1516</v>
      </c>
      <c r="C1956" t="s">
        <v>1514</v>
      </c>
      <c r="D1956" t="s">
        <v>1512</v>
      </c>
      <c r="E1956">
        <v>1.2500000000000001E-2</v>
      </c>
      <c r="F1956" t="s">
        <v>1546</v>
      </c>
    </row>
    <row r="1957" spans="1:6" x14ac:dyDescent="0.25">
      <c r="A1957" t="s">
        <v>1319</v>
      </c>
      <c r="B1957" t="s">
        <v>1516</v>
      </c>
      <c r="C1957" t="s">
        <v>1186</v>
      </c>
      <c r="D1957" t="s">
        <v>1512</v>
      </c>
      <c r="E1957">
        <v>0.125</v>
      </c>
      <c r="F1957" t="s">
        <v>1546</v>
      </c>
    </row>
    <row r="1958" spans="1:6" x14ac:dyDescent="0.25">
      <c r="A1958" t="s">
        <v>1319</v>
      </c>
      <c r="B1958" t="s">
        <v>1517</v>
      </c>
      <c r="C1958" t="s">
        <v>1186</v>
      </c>
      <c r="D1958" t="s">
        <v>1346</v>
      </c>
      <c r="E1958">
        <v>6.7000000000000004E-2</v>
      </c>
      <c r="F1958" t="s">
        <v>1546</v>
      </c>
    </row>
    <row r="1959" spans="1:6" x14ac:dyDescent="0.25">
      <c r="A1959" t="s">
        <v>1319</v>
      </c>
      <c r="B1959" t="s">
        <v>1518</v>
      </c>
      <c r="C1959" t="s">
        <v>1519</v>
      </c>
      <c r="D1959" t="s">
        <v>1346</v>
      </c>
      <c r="E1959">
        <v>3.2000000000000001E-2</v>
      </c>
      <c r="F1959" t="s">
        <v>1546</v>
      </c>
    </row>
    <row r="1960" spans="1:6" x14ac:dyDescent="0.25">
      <c r="A1960" t="s">
        <v>1319</v>
      </c>
      <c r="B1960" t="s">
        <v>1518</v>
      </c>
      <c r="C1960" t="s">
        <v>1186</v>
      </c>
      <c r="D1960" t="s">
        <v>1346</v>
      </c>
      <c r="E1960">
        <v>0.32200000000000001</v>
      </c>
      <c r="F1960" t="s">
        <v>1546</v>
      </c>
    </row>
    <row r="1961" spans="1:6" x14ac:dyDescent="0.25">
      <c r="A1961" t="s">
        <v>1319</v>
      </c>
      <c r="B1961" t="s">
        <v>1520</v>
      </c>
      <c r="C1961" t="s">
        <v>1186</v>
      </c>
      <c r="D1961" t="s">
        <v>1346</v>
      </c>
      <c r="E1961">
        <v>0.48199999999999998</v>
      </c>
      <c r="F1961" t="s">
        <v>1546</v>
      </c>
    </row>
    <row r="1962" spans="1:6" x14ac:dyDescent="0.25">
      <c r="A1962" t="s">
        <v>1319</v>
      </c>
      <c r="B1962" t="s">
        <v>1521</v>
      </c>
      <c r="C1962" t="s">
        <v>1186</v>
      </c>
      <c r="D1962" t="s">
        <v>1346</v>
      </c>
      <c r="E1962">
        <v>1.675</v>
      </c>
      <c r="F1962" t="s">
        <v>1546</v>
      </c>
    </row>
    <row r="1963" spans="1:6" x14ac:dyDescent="0.25">
      <c r="A1963" t="s">
        <v>1319</v>
      </c>
      <c r="B1963" t="s">
        <v>1522</v>
      </c>
      <c r="C1963" t="s">
        <v>1523</v>
      </c>
      <c r="D1963" t="s">
        <v>1346</v>
      </c>
      <c r="E1963">
        <v>0.26800000000000002</v>
      </c>
      <c r="F1963" t="s">
        <v>1546</v>
      </c>
    </row>
    <row r="1964" spans="1:6" x14ac:dyDescent="0.25">
      <c r="A1964" t="s">
        <v>1319</v>
      </c>
      <c r="B1964" t="s">
        <v>1522</v>
      </c>
      <c r="C1964" t="s">
        <v>1186</v>
      </c>
      <c r="D1964" t="s">
        <v>1346</v>
      </c>
      <c r="E1964">
        <v>2.68</v>
      </c>
      <c r="F1964" t="s">
        <v>1546</v>
      </c>
    </row>
    <row r="1965" spans="1:6" x14ac:dyDescent="0.25">
      <c r="A1965" t="s">
        <v>1319</v>
      </c>
      <c r="B1965" t="s">
        <v>1524</v>
      </c>
      <c r="C1965" t="s">
        <v>1186</v>
      </c>
      <c r="D1965" t="s">
        <v>1346</v>
      </c>
      <c r="E1965">
        <v>4.0199999999999996</v>
      </c>
      <c r="F1965" t="s">
        <v>1546</v>
      </c>
    </row>
    <row r="1966" spans="1:6" x14ac:dyDescent="0.25">
      <c r="A1966" t="s">
        <v>1319</v>
      </c>
      <c r="B1966" t="s">
        <v>1524</v>
      </c>
      <c r="C1966" t="s">
        <v>1525</v>
      </c>
      <c r="D1966" t="s">
        <v>1346</v>
      </c>
      <c r="E1966">
        <v>2.0099999999999998</v>
      </c>
      <c r="F1966" t="s">
        <v>1546</v>
      </c>
    </row>
    <row r="1967" spans="1:6" x14ac:dyDescent="0.25">
      <c r="A1967" t="s">
        <v>1319</v>
      </c>
      <c r="B1967" t="s">
        <v>1524</v>
      </c>
      <c r="C1967" t="s">
        <v>1526</v>
      </c>
      <c r="D1967" t="s">
        <v>1346</v>
      </c>
      <c r="E1967">
        <v>1.206</v>
      </c>
      <c r="F1967" t="s">
        <v>1546</v>
      </c>
    </row>
    <row r="1968" spans="1:6" x14ac:dyDescent="0.25">
      <c r="A1968" t="s">
        <v>1319</v>
      </c>
      <c r="B1968" t="s">
        <v>1527</v>
      </c>
      <c r="C1968" t="s">
        <v>1186</v>
      </c>
      <c r="D1968" t="s">
        <v>1528</v>
      </c>
      <c r="E1968">
        <v>1</v>
      </c>
      <c r="F1968" t="s">
        <v>1546</v>
      </c>
    </row>
    <row r="1969" spans="1:6" x14ac:dyDescent="0.25">
      <c r="A1969" t="s">
        <v>1319</v>
      </c>
      <c r="B1969" t="s">
        <v>1357</v>
      </c>
      <c r="C1969" t="s">
        <v>1358</v>
      </c>
      <c r="D1969" t="s">
        <v>1346</v>
      </c>
      <c r="E1969">
        <v>0.1</v>
      </c>
      <c r="F1969" t="s">
        <v>1546</v>
      </c>
    </row>
    <row r="1970" spans="1:6" x14ac:dyDescent="0.25">
      <c r="A1970" t="s">
        <v>1319</v>
      </c>
      <c r="B1970" t="s">
        <v>1357</v>
      </c>
      <c r="C1970" t="s">
        <v>1359</v>
      </c>
      <c r="D1970" t="s">
        <v>1346</v>
      </c>
      <c r="E1970">
        <v>0.06</v>
      </c>
      <c r="F1970" t="s">
        <v>1546</v>
      </c>
    </row>
    <row r="1971" spans="1:6" x14ac:dyDescent="0.25">
      <c r="A1971" t="s">
        <v>1319</v>
      </c>
      <c r="B1971" t="s">
        <v>1357</v>
      </c>
      <c r="C1971" t="s">
        <v>1360</v>
      </c>
      <c r="D1971" t="s">
        <v>1346</v>
      </c>
      <c r="E1971">
        <v>0.03</v>
      </c>
      <c r="F1971" t="s">
        <v>1546</v>
      </c>
    </row>
    <row r="1972" spans="1:6" x14ac:dyDescent="0.25">
      <c r="A1972" t="s">
        <v>1319</v>
      </c>
      <c r="B1972" t="s">
        <v>1357</v>
      </c>
      <c r="C1972" t="s">
        <v>1361</v>
      </c>
      <c r="D1972" t="s">
        <v>1346</v>
      </c>
      <c r="E1972">
        <v>0.06</v>
      </c>
      <c r="F1972" t="s">
        <v>1546</v>
      </c>
    </row>
    <row r="1973" spans="1:6" x14ac:dyDescent="0.25">
      <c r="A1973" t="s">
        <v>1319</v>
      </c>
      <c r="B1973" t="s">
        <v>1357</v>
      </c>
      <c r="C1973" t="s">
        <v>1362</v>
      </c>
      <c r="D1973" t="s">
        <v>1346</v>
      </c>
      <c r="E1973">
        <v>0.06</v>
      </c>
      <c r="F1973" t="s">
        <v>1546</v>
      </c>
    </row>
    <row r="1974" spans="1:6" x14ac:dyDescent="0.25">
      <c r="A1974" t="s">
        <v>1319</v>
      </c>
      <c r="B1974" t="s">
        <v>1357</v>
      </c>
      <c r="C1974" t="s">
        <v>1363</v>
      </c>
      <c r="D1974" t="s">
        <v>1346</v>
      </c>
      <c r="E1974">
        <v>0.04</v>
      </c>
      <c r="F1974" t="s">
        <v>1546</v>
      </c>
    </row>
    <row r="1975" spans="1:6" x14ac:dyDescent="0.25">
      <c r="A1975" t="s">
        <v>1319</v>
      </c>
      <c r="B1975" t="s">
        <v>1357</v>
      </c>
      <c r="C1975" t="s">
        <v>1186</v>
      </c>
      <c r="D1975" t="s">
        <v>1346</v>
      </c>
      <c r="E1975">
        <v>0.1</v>
      </c>
      <c r="F1975" t="s">
        <v>1546</v>
      </c>
    </row>
    <row r="1976" spans="1:6" x14ac:dyDescent="0.25">
      <c r="A1976" t="s">
        <v>1319</v>
      </c>
      <c r="B1976" t="s">
        <v>1357</v>
      </c>
      <c r="C1976" t="s">
        <v>1364</v>
      </c>
      <c r="D1976" t="s">
        <v>1346</v>
      </c>
      <c r="E1976">
        <v>0.03</v>
      </c>
      <c r="F1976" t="s">
        <v>1546</v>
      </c>
    </row>
    <row r="1977" spans="1:6" x14ac:dyDescent="0.25">
      <c r="A1977" t="s">
        <v>1319</v>
      </c>
      <c r="B1977" t="s">
        <v>1357</v>
      </c>
      <c r="C1977" t="s">
        <v>1365</v>
      </c>
      <c r="D1977" t="s">
        <v>1346</v>
      </c>
      <c r="E1977">
        <v>0.03</v>
      </c>
      <c r="F1977" t="s">
        <v>1546</v>
      </c>
    </row>
    <row r="1978" spans="1:6" x14ac:dyDescent="0.25">
      <c r="A1978" t="s">
        <v>1319</v>
      </c>
      <c r="B1978" t="s">
        <v>1357</v>
      </c>
      <c r="C1978" t="s">
        <v>1366</v>
      </c>
      <c r="D1978" t="s">
        <v>1346</v>
      </c>
      <c r="E1978">
        <v>0.03</v>
      </c>
      <c r="F1978" t="s">
        <v>1546</v>
      </c>
    </row>
    <row r="1979" spans="1:6" x14ac:dyDescent="0.25">
      <c r="A1979" t="s">
        <v>1319</v>
      </c>
      <c r="B1979" t="s">
        <v>1357</v>
      </c>
      <c r="C1979" t="s">
        <v>1367</v>
      </c>
      <c r="D1979" t="s">
        <v>1346</v>
      </c>
      <c r="E1979">
        <v>0.06</v>
      </c>
      <c r="F1979" t="s">
        <v>1546</v>
      </c>
    </row>
    <row r="1980" spans="1:6" x14ac:dyDescent="0.25">
      <c r="A1980" t="s">
        <v>1319</v>
      </c>
      <c r="B1980" t="s">
        <v>1357</v>
      </c>
      <c r="C1980" t="s">
        <v>1368</v>
      </c>
      <c r="D1980" t="s">
        <v>1346</v>
      </c>
      <c r="E1980">
        <v>0.06</v>
      </c>
      <c r="F1980" t="s">
        <v>1546</v>
      </c>
    </row>
    <row r="1981" spans="1:6" x14ac:dyDescent="0.25">
      <c r="A1981" t="s">
        <v>1319</v>
      </c>
      <c r="B1981" t="s">
        <v>1390</v>
      </c>
      <c r="C1981" t="s">
        <v>1529</v>
      </c>
      <c r="D1981" t="s">
        <v>1346</v>
      </c>
      <c r="E1981">
        <v>1.66E-2</v>
      </c>
      <c r="F1981" t="s">
        <v>1546</v>
      </c>
    </row>
    <row r="1982" spans="1:6" x14ac:dyDescent="0.25">
      <c r="A1982" t="s">
        <v>1319</v>
      </c>
      <c r="B1982" t="s">
        <v>1390</v>
      </c>
      <c r="C1982" t="s">
        <v>1186</v>
      </c>
      <c r="D1982" t="s">
        <v>1346</v>
      </c>
      <c r="E1982">
        <v>7.2900000000000006E-2</v>
      </c>
      <c r="F1982" t="s">
        <v>1546</v>
      </c>
    </row>
    <row r="1983" spans="1:6" x14ac:dyDescent="0.25">
      <c r="A1983" t="s">
        <v>1319</v>
      </c>
      <c r="B1983" t="s">
        <v>1405</v>
      </c>
      <c r="C1983" t="s">
        <v>1339</v>
      </c>
      <c r="D1983" t="s">
        <v>1346</v>
      </c>
      <c r="E1983">
        <v>0</v>
      </c>
      <c r="F1983" t="s">
        <v>1546</v>
      </c>
    </row>
    <row r="1984" spans="1:6" x14ac:dyDescent="0.25">
      <c r="A1984" t="s">
        <v>1319</v>
      </c>
      <c r="B1984" t="s">
        <v>1405</v>
      </c>
      <c r="C1984" t="s">
        <v>1186</v>
      </c>
      <c r="D1984" t="s">
        <v>1346</v>
      </c>
      <c r="E1984">
        <v>6.5</v>
      </c>
      <c r="F1984" t="s">
        <v>1546</v>
      </c>
    </row>
    <row r="1985" spans="1:6" x14ac:dyDescent="0.25">
      <c r="A1985" t="s">
        <v>1319</v>
      </c>
      <c r="B1985" t="s">
        <v>1406</v>
      </c>
      <c r="C1985" t="s">
        <v>1407</v>
      </c>
      <c r="D1985" t="s">
        <v>1195</v>
      </c>
      <c r="E1985">
        <v>5.1599999999999997E-3</v>
      </c>
      <c r="F1985" t="s">
        <v>1546</v>
      </c>
    </row>
    <row r="1986" spans="1:6" x14ac:dyDescent="0.25">
      <c r="A1986" t="s">
        <v>1319</v>
      </c>
      <c r="B1986" t="s">
        <v>1406</v>
      </c>
      <c r="C1986" t="s">
        <v>1186</v>
      </c>
      <c r="D1986" t="s">
        <v>1195</v>
      </c>
      <c r="E1986">
        <v>0.18695999999999999</v>
      </c>
      <c r="F1986" t="s">
        <v>1546</v>
      </c>
    </row>
    <row r="1987" spans="1:6" x14ac:dyDescent="0.25">
      <c r="A1987" t="s">
        <v>1319</v>
      </c>
      <c r="B1987" t="s">
        <v>1408</v>
      </c>
      <c r="C1987" t="s">
        <v>1339</v>
      </c>
      <c r="D1987" t="s">
        <v>1346</v>
      </c>
      <c r="E1987">
        <v>0</v>
      </c>
      <c r="F1987" t="s">
        <v>1546</v>
      </c>
    </row>
    <row r="1988" spans="1:6" x14ac:dyDescent="0.25">
      <c r="A1988" t="s">
        <v>1319</v>
      </c>
      <c r="B1988" t="s">
        <v>1408</v>
      </c>
      <c r="C1988" t="s">
        <v>1186</v>
      </c>
      <c r="D1988" t="s">
        <v>1346</v>
      </c>
      <c r="E1988">
        <v>3.66</v>
      </c>
      <c r="F1988" t="s">
        <v>1546</v>
      </c>
    </row>
    <row r="1989" spans="1:6" x14ac:dyDescent="0.25">
      <c r="A1989" t="s">
        <v>1530</v>
      </c>
      <c r="B1989" t="s">
        <v>1323</v>
      </c>
      <c r="C1989" t="s">
        <v>1486</v>
      </c>
      <c r="D1989" t="s">
        <v>1325</v>
      </c>
      <c r="E1989">
        <v>0.3</v>
      </c>
      <c r="F1989" t="s">
        <v>1546</v>
      </c>
    </row>
    <row r="1990" spans="1:6" x14ac:dyDescent="0.25">
      <c r="A1990" t="s">
        <v>1530</v>
      </c>
      <c r="B1990" t="s">
        <v>1323</v>
      </c>
      <c r="C1990" t="s">
        <v>1487</v>
      </c>
      <c r="D1990" t="s">
        <v>1325</v>
      </c>
      <c r="E1990">
        <v>0.96</v>
      </c>
      <c r="F1990" t="s">
        <v>1546</v>
      </c>
    </row>
    <row r="1991" spans="1:6" x14ac:dyDescent="0.25">
      <c r="A1991" t="s">
        <v>1530</v>
      </c>
      <c r="B1991" t="s">
        <v>1323</v>
      </c>
      <c r="C1991" t="s">
        <v>1488</v>
      </c>
      <c r="D1991" t="s">
        <v>1325</v>
      </c>
      <c r="E1991">
        <v>0.2</v>
      </c>
      <c r="F1991" t="s">
        <v>1546</v>
      </c>
    </row>
    <row r="1992" spans="1:6" x14ac:dyDescent="0.25">
      <c r="A1992" t="s">
        <v>1530</v>
      </c>
      <c r="B1992" t="s">
        <v>1323</v>
      </c>
      <c r="C1992" t="s">
        <v>1186</v>
      </c>
      <c r="D1992" t="s">
        <v>1325</v>
      </c>
      <c r="E1992">
        <v>1</v>
      </c>
      <c r="F1992" t="s">
        <v>1546</v>
      </c>
    </row>
    <row r="1993" spans="1:6" x14ac:dyDescent="0.25">
      <c r="A1993" t="s">
        <v>1531</v>
      </c>
      <c r="B1993" t="s">
        <v>1323</v>
      </c>
      <c r="C1993" t="s">
        <v>1492</v>
      </c>
      <c r="D1993" t="s">
        <v>1325</v>
      </c>
      <c r="E1993">
        <v>53.2</v>
      </c>
      <c r="F1993" t="s">
        <v>1546</v>
      </c>
    </row>
    <row r="1994" spans="1:6" x14ac:dyDescent="0.25">
      <c r="A1994" t="s">
        <v>1531</v>
      </c>
      <c r="B1994" t="s">
        <v>1323</v>
      </c>
      <c r="C1994" t="s">
        <v>1493</v>
      </c>
      <c r="D1994" t="s">
        <v>1325</v>
      </c>
      <c r="E1994">
        <v>53.2</v>
      </c>
      <c r="F1994" t="s">
        <v>1546</v>
      </c>
    </row>
    <row r="1995" spans="1:6" x14ac:dyDescent="0.25">
      <c r="A1995" t="s">
        <v>1531</v>
      </c>
      <c r="B1995" t="s">
        <v>1323</v>
      </c>
      <c r="C1995" t="s">
        <v>1186</v>
      </c>
      <c r="D1995" t="s">
        <v>1325</v>
      </c>
      <c r="E1995">
        <v>56</v>
      </c>
      <c r="F1995" t="s">
        <v>1546</v>
      </c>
    </row>
    <row r="1996" spans="1:6" x14ac:dyDescent="0.25">
      <c r="A1996" t="s">
        <v>1531</v>
      </c>
      <c r="B1996" t="s">
        <v>1323</v>
      </c>
      <c r="C1996" t="s">
        <v>1494</v>
      </c>
      <c r="D1996" t="s">
        <v>1325</v>
      </c>
      <c r="E1996">
        <v>51.8</v>
      </c>
      <c r="F1996" t="s">
        <v>1546</v>
      </c>
    </row>
    <row r="1997" spans="1:6" x14ac:dyDescent="0.25">
      <c r="A1997" t="s">
        <v>1531</v>
      </c>
      <c r="B1997" t="s">
        <v>1323</v>
      </c>
      <c r="C1997" t="s">
        <v>1495</v>
      </c>
      <c r="D1997" t="s">
        <v>1325</v>
      </c>
      <c r="E1997">
        <v>53.2</v>
      </c>
      <c r="F1997" t="s">
        <v>1546</v>
      </c>
    </row>
    <row r="1998" spans="1:6" x14ac:dyDescent="0.25">
      <c r="A1998" t="s">
        <v>1532</v>
      </c>
      <c r="B1998" t="s">
        <v>1333</v>
      </c>
      <c r="C1998" t="s">
        <v>1186</v>
      </c>
      <c r="D1998" t="s">
        <v>1325</v>
      </c>
      <c r="E1998">
        <v>0.03</v>
      </c>
      <c r="F1998" t="s">
        <v>1546</v>
      </c>
    </row>
    <row r="1999" spans="1:6" x14ac:dyDescent="0.25">
      <c r="A1999" t="s">
        <v>1533</v>
      </c>
      <c r="B1999" t="s">
        <v>1323</v>
      </c>
      <c r="C1999" t="s">
        <v>1492</v>
      </c>
      <c r="D1999" t="s">
        <v>1325</v>
      </c>
      <c r="E1999">
        <v>54.15</v>
      </c>
      <c r="F1999" t="s">
        <v>1546</v>
      </c>
    </row>
    <row r="2000" spans="1:6" x14ac:dyDescent="0.25">
      <c r="A2000" t="s">
        <v>1533</v>
      </c>
      <c r="B2000" t="s">
        <v>1323</v>
      </c>
      <c r="C2000" t="s">
        <v>1493</v>
      </c>
      <c r="D2000" t="s">
        <v>1325</v>
      </c>
      <c r="E2000">
        <v>57</v>
      </c>
      <c r="F2000" t="s">
        <v>1546</v>
      </c>
    </row>
    <row r="2001" spans="1:6" x14ac:dyDescent="0.25">
      <c r="A2001" t="s">
        <v>1533</v>
      </c>
      <c r="B2001" t="s">
        <v>1323</v>
      </c>
      <c r="C2001" t="s">
        <v>1186</v>
      </c>
      <c r="D2001" t="s">
        <v>1325</v>
      </c>
      <c r="E2001">
        <v>57</v>
      </c>
      <c r="F2001" t="s">
        <v>1546</v>
      </c>
    </row>
    <row r="2002" spans="1:6" x14ac:dyDescent="0.25">
      <c r="A2002" t="s">
        <v>1533</v>
      </c>
      <c r="B2002" t="s">
        <v>1323</v>
      </c>
      <c r="C2002" t="s">
        <v>1494</v>
      </c>
      <c r="D2002" t="s">
        <v>1325</v>
      </c>
      <c r="E2002">
        <v>54.15</v>
      </c>
      <c r="F2002" t="s">
        <v>1546</v>
      </c>
    </row>
    <row r="2003" spans="1:6" x14ac:dyDescent="0.25">
      <c r="A2003" t="s">
        <v>1533</v>
      </c>
      <c r="B2003" t="s">
        <v>1323</v>
      </c>
      <c r="C2003" t="s">
        <v>1495</v>
      </c>
      <c r="D2003" t="s">
        <v>1325</v>
      </c>
      <c r="E2003">
        <v>54.15</v>
      </c>
      <c r="F2003" t="s">
        <v>1546</v>
      </c>
    </row>
    <row r="2004" spans="1:6" x14ac:dyDescent="0.25">
      <c r="A2004" t="s">
        <v>1409</v>
      </c>
      <c r="B2004" t="s">
        <v>1246</v>
      </c>
      <c r="C2004" t="s">
        <v>1186</v>
      </c>
      <c r="D2004" t="s">
        <v>1195</v>
      </c>
      <c r="E2004">
        <v>1.0999999999999999E-2</v>
      </c>
      <c r="F2004" t="s">
        <v>1546</v>
      </c>
    </row>
    <row r="2005" spans="1:6" x14ac:dyDescent="0.25">
      <c r="A2005" t="s">
        <v>1409</v>
      </c>
      <c r="B2005" t="s">
        <v>1217</v>
      </c>
      <c r="C2005" t="s">
        <v>1186</v>
      </c>
      <c r="D2005" t="s">
        <v>1195</v>
      </c>
      <c r="E2005">
        <v>1.0999999999999999E-2</v>
      </c>
      <c r="F2005" t="s">
        <v>1546</v>
      </c>
    </row>
    <row r="2006" spans="1:6" x14ac:dyDescent="0.25">
      <c r="A2006" t="s">
        <v>1409</v>
      </c>
      <c r="B2006" t="s">
        <v>1220</v>
      </c>
      <c r="C2006" t="s">
        <v>1186</v>
      </c>
      <c r="D2006" t="s">
        <v>1195</v>
      </c>
      <c r="E2006">
        <v>1.0999999999999999E-2</v>
      </c>
      <c r="F2006" t="s">
        <v>1546</v>
      </c>
    </row>
    <row r="2007" spans="1:6" x14ac:dyDescent="0.25">
      <c r="A2007" t="s">
        <v>1409</v>
      </c>
      <c r="B2007" t="s">
        <v>1247</v>
      </c>
      <c r="C2007" t="s">
        <v>1186</v>
      </c>
      <c r="D2007" t="s">
        <v>1195</v>
      </c>
      <c r="E2007">
        <v>1.0999999999999999E-2</v>
      </c>
      <c r="F2007" t="s">
        <v>1546</v>
      </c>
    </row>
    <row r="2008" spans="1:6" x14ac:dyDescent="0.25">
      <c r="A2008" t="s">
        <v>1409</v>
      </c>
      <c r="B2008" t="s">
        <v>1223</v>
      </c>
      <c r="C2008" t="s">
        <v>1186</v>
      </c>
      <c r="D2008" t="s">
        <v>1195</v>
      </c>
      <c r="E2008">
        <v>1.0999999999999999E-2</v>
      </c>
      <c r="F2008" t="s">
        <v>1546</v>
      </c>
    </row>
    <row r="2009" spans="1:6" x14ac:dyDescent="0.25">
      <c r="A2009" t="s">
        <v>1409</v>
      </c>
      <c r="B2009" t="s">
        <v>1248</v>
      </c>
      <c r="C2009" t="s">
        <v>1186</v>
      </c>
      <c r="D2009" t="s">
        <v>1195</v>
      </c>
      <c r="E2009">
        <v>1.0999999999999999E-2</v>
      </c>
      <c r="F2009" t="s">
        <v>1546</v>
      </c>
    </row>
    <row r="2010" spans="1:6" x14ac:dyDescent="0.25">
      <c r="A2010" t="s">
        <v>1409</v>
      </c>
      <c r="B2010" t="s">
        <v>1249</v>
      </c>
      <c r="C2010" t="s">
        <v>1186</v>
      </c>
      <c r="D2010" t="s">
        <v>1195</v>
      </c>
      <c r="E2010">
        <v>1.0999999999999999E-2</v>
      </c>
      <c r="F2010" t="s">
        <v>1546</v>
      </c>
    </row>
    <row r="2011" spans="1:6" x14ac:dyDescent="0.25">
      <c r="A2011" t="s">
        <v>1409</v>
      </c>
      <c r="B2011" t="s">
        <v>1231</v>
      </c>
      <c r="C2011" t="s">
        <v>1186</v>
      </c>
      <c r="D2011" t="s">
        <v>1195</v>
      </c>
      <c r="E2011">
        <v>0</v>
      </c>
      <c r="F2011" t="s">
        <v>1546</v>
      </c>
    </row>
    <row r="2012" spans="1:6" x14ac:dyDescent="0.25">
      <c r="A2012" t="s">
        <v>1409</v>
      </c>
      <c r="B2012" t="s">
        <v>1232</v>
      </c>
      <c r="C2012" t="s">
        <v>1186</v>
      </c>
      <c r="D2012" t="s">
        <v>1195</v>
      </c>
      <c r="E2012">
        <v>0</v>
      </c>
      <c r="F2012" t="s">
        <v>1546</v>
      </c>
    </row>
    <row r="2013" spans="1:6" x14ac:dyDescent="0.25">
      <c r="A2013" t="s">
        <v>1409</v>
      </c>
      <c r="B2013" t="s">
        <v>1233</v>
      </c>
      <c r="C2013" t="s">
        <v>1186</v>
      </c>
      <c r="D2013" t="s">
        <v>1195</v>
      </c>
      <c r="E2013">
        <v>1.0999999999999999E-2</v>
      </c>
      <c r="F2013" t="s">
        <v>1546</v>
      </c>
    </row>
    <row r="2014" spans="1:6" x14ac:dyDescent="0.25">
      <c r="A2014" t="s">
        <v>1409</v>
      </c>
      <c r="B2014" t="s">
        <v>1237</v>
      </c>
      <c r="C2014" t="s">
        <v>1186</v>
      </c>
      <c r="D2014" t="s">
        <v>1195</v>
      </c>
      <c r="E2014">
        <v>1.0999999999999999E-2</v>
      </c>
      <c r="F2014" t="s">
        <v>1546</v>
      </c>
    </row>
    <row r="2015" spans="1:6" x14ac:dyDescent="0.25">
      <c r="A2015" t="s">
        <v>1409</v>
      </c>
      <c r="B2015" t="s">
        <v>1250</v>
      </c>
      <c r="C2015" t="s">
        <v>1186</v>
      </c>
      <c r="D2015" t="s">
        <v>1195</v>
      </c>
      <c r="E2015">
        <v>1.0999999999999999E-2</v>
      </c>
      <c r="F2015" t="s">
        <v>1546</v>
      </c>
    </row>
    <row r="2016" spans="1:6" x14ac:dyDescent="0.25">
      <c r="A2016" t="s">
        <v>1410</v>
      </c>
      <c r="B2016" t="s">
        <v>1246</v>
      </c>
      <c r="C2016" t="s">
        <v>1186</v>
      </c>
      <c r="D2016" t="s">
        <v>1195</v>
      </c>
      <c r="E2016">
        <v>0.03</v>
      </c>
      <c r="F2016" t="s">
        <v>1546</v>
      </c>
    </row>
    <row r="2017" spans="1:6" x14ac:dyDescent="0.25">
      <c r="A2017" t="s">
        <v>1410</v>
      </c>
      <c r="B2017" t="s">
        <v>1217</v>
      </c>
      <c r="C2017" t="s">
        <v>1186</v>
      </c>
      <c r="D2017" t="s">
        <v>1195</v>
      </c>
      <c r="E2017">
        <v>0.03</v>
      </c>
      <c r="F2017" t="s">
        <v>1546</v>
      </c>
    </row>
    <row r="2018" spans="1:6" x14ac:dyDescent="0.25">
      <c r="A2018" t="s">
        <v>1410</v>
      </c>
      <c r="B2018" t="s">
        <v>1220</v>
      </c>
      <c r="C2018" t="s">
        <v>1186</v>
      </c>
      <c r="D2018" t="s">
        <v>1195</v>
      </c>
      <c r="E2018">
        <v>0.03</v>
      </c>
      <c r="F2018" t="s">
        <v>1546</v>
      </c>
    </row>
    <row r="2019" spans="1:6" x14ac:dyDescent="0.25">
      <c r="A2019" t="s">
        <v>1410</v>
      </c>
      <c r="B2019" t="s">
        <v>1247</v>
      </c>
      <c r="C2019" t="s">
        <v>1186</v>
      </c>
      <c r="D2019" t="s">
        <v>1195</v>
      </c>
      <c r="E2019">
        <v>0.03</v>
      </c>
      <c r="F2019" t="s">
        <v>1546</v>
      </c>
    </row>
    <row r="2020" spans="1:6" x14ac:dyDescent="0.25">
      <c r="A2020" t="s">
        <v>1410</v>
      </c>
      <c r="B2020" t="s">
        <v>1223</v>
      </c>
      <c r="C2020" t="s">
        <v>1186</v>
      </c>
      <c r="D2020" t="s">
        <v>1195</v>
      </c>
      <c r="E2020">
        <v>0.03</v>
      </c>
      <c r="F2020" t="s">
        <v>1546</v>
      </c>
    </row>
    <row r="2021" spans="1:6" x14ac:dyDescent="0.25">
      <c r="A2021" t="s">
        <v>1410</v>
      </c>
      <c r="B2021" t="s">
        <v>1248</v>
      </c>
      <c r="C2021" t="s">
        <v>1186</v>
      </c>
      <c r="D2021" t="s">
        <v>1195</v>
      </c>
      <c r="E2021">
        <v>0.03</v>
      </c>
      <c r="F2021" t="s">
        <v>1546</v>
      </c>
    </row>
    <row r="2022" spans="1:6" x14ac:dyDescent="0.25">
      <c r="A2022" t="s">
        <v>1410</v>
      </c>
      <c r="B2022" t="s">
        <v>1249</v>
      </c>
      <c r="C2022" t="s">
        <v>1186</v>
      </c>
      <c r="D2022" t="s">
        <v>1195</v>
      </c>
      <c r="E2022">
        <v>0.03</v>
      </c>
      <c r="F2022" t="s">
        <v>1546</v>
      </c>
    </row>
    <row r="2023" spans="1:6" x14ac:dyDescent="0.25">
      <c r="A2023" t="s">
        <v>1410</v>
      </c>
      <c r="B2023" t="s">
        <v>1231</v>
      </c>
      <c r="C2023" t="s">
        <v>1186</v>
      </c>
      <c r="D2023" t="s">
        <v>1195</v>
      </c>
      <c r="E2023">
        <v>0</v>
      </c>
      <c r="F2023" t="s">
        <v>1546</v>
      </c>
    </row>
    <row r="2024" spans="1:6" x14ac:dyDescent="0.25">
      <c r="A2024" t="s">
        <v>1410</v>
      </c>
      <c r="B2024" t="s">
        <v>1250</v>
      </c>
      <c r="C2024" t="s">
        <v>1186</v>
      </c>
      <c r="D2024" t="s">
        <v>1195</v>
      </c>
      <c r="E2024">
        <v>0.03</v>
      </c>
      <c r="F2024" t="s">
        <v>1546</v>
      </c>
    </row>
    <row r="2025" spans="1:6" x14ac:dyDescent="0.25">
      <c r="A2025" t="s">
        <v>1534</v>
      </c>
      <c r="B2025" t="s">
        <v>1332</v>
      </c>
      <c r="C2025" t="s">
        <v>1486</v>
      </c>
      <c r="D2025" t="s">
        <v>1325</v>
      </c>
      <c r="E2025">
        <v>2.2000000000000002</v>
      </c>
      <c r="F2025" t="s">
        <v>1546</v>
      </c>
    </row>
    <row r="2026" spans="1:6" x14ac:dyDescent="0.25">
      <c r="A2026" t="s">
        <v>1534</v>
      </c>
      <c r="B2026" t="s">
        <v>1332</v>
      </c>
      <c r="C2026" t="s">
        <v>1487</v>
      </c>
      <c r="D2026" t="s">
        <v>1325</v>
      </c>
      <c r="E2026">
        <v>4.3600000000000003</v>
      </c>
      <c r="F2026" t="s">
        <v>1546</v>
      </c>
    </row>
    <row r="2027" spans="1:6" x14ac:dyDescent="0.25">
      <c r="A2027" t="s">
        <v>1534</v>
      </c>
      <c r="B2027" t="s">
        <v>1332</v>
      </c>
      <c r="C2027" t="s">
        <v>1488</v>
      </c>
      <c r="D2027" t="s">
        <v>1325</v>
      </c>
      <c r="E2027">
        <v>1</v>
      </c>
      <c r="F2027" t="s">
        <v>1546</v>
      </c>
    </row>
    <row r="2028" spans="1:6" x14ac:dyDescent="0.25">
      <c r="A2028" t="s">
        <v>1534</v>
      </c>
      <c r="B2028" t="s">
        <v>1332</v>
      </c>
      <c r="C2028" t="s">
        <v>1186</v>
      </c>
      <c r="D2028" t="s">
        <v>1325</v>
      </c>
      <c r="E2028">
        <v>5</v>
      </c>
      <c r="F2028" t="s">
        <v>1546</v>
      </c>
    </row>
    <row r="2029" spans="1:6" x14ac:dyDescent="0.25">
      <c r="A2029" t="s">
        <v>1535</v>
      </c>
      <c r="B2029" t="s">
        <v>1536</v>
      </c>
      <c r="C2029" t="s">
        <v>1186</v>
      </c>
      <c r="D2029" t="s">
        <v>1394</v>
      </c>
      <c r="E2029">
        <v>1.0900000000000001</v>
      </c>
      <c r="F2029" t="s">
        <v>1546</v>
      </c>
    </row>
    <row r="2030" spans="1:6" x14ac:dyDescent="0.25">
      <c r="A2030" t="s">
        <v>1535</v>
      </c>
      <c r="B2030" t="s">
        <v>1536</v>
      </c>
      <c r="C2030" t="s">
        <v>1537</v>
      </c>
      <c r="D2030" t="s">
        <v>1394</v>
      </c>
      <c r="E2030">
        <v>2.18E-2</v>
      </c>
      <c r="F2030" t="s">
        <v>1546</v>
      </c>
    </row>
    <row r="2031" spans="1:6" x14ac:dyDescent="0.25">
      <c r="A2031" t="s">
        <v>1535</v>
      </c>
      <c r="B2031" t="s">
        <v>1536</v>
      </c>
      <c r="C2031" t="s">
        <v>1538</v>
      </c>
      <c r="D2031" t="s">
        <v>1394</v>
      </c>
      <c r="E2031">
        <v>2.18E-2</v>
      </c>
      <c r="F2031" t="s">
        <v>1546</v>
      </c>
    </row>
    <row r="2032" spans="1:6" x14ac:dyDescent="0.25">
      <c r="A2032" t="s">
        <v>1535</v>
      </c>
      <c r="B2032" t="s">
        <v>1536</v>
      </c>
      <c r="C2032" t="s">
        <v>1539</v>
      </c>
      <c r="D2032" t="s">
        <v>1394</v>
      </c>
      <c r="E2032">
        <v>5.45E-2</v>
      </c>
      <c r="F2032" t="s">
        <v>1546</v>
      </c>
    </row>
    <row r="2033" spans="1:6" x14ac:dyDescent="0.25">
      <c r="A2033" t="s">
        <v>1535</v>
      </c>
      <c r="B2033" t="s">
        <v>1536</v>
      </c>
      <c r="C2033" t="s">
        <v>1186</v>
      </c>
      <c r="D2033" t="s">
        <v>1394</v>
      </c>
      <c r="E2033">
        <v>5.45</v>
      </c>
      <c r="F2033" t="s">
        <v>1546</v>
      </c>
    </row>
    <row r="2034" spans="1:6" x14ac:dyDescent="0.25">
      <c r="A2034" t="s">
        <v>1535</v>
      </c>
      <c r="B2034" t="s">
        <v>1536</v>
      </c>
      <c r="C2034" t="s">
        <v>1186</v>
      </c>
      <c r="D2034" t="s">
        <v>1394</v>
      </c>
      <c r="E2034">
        <v>1.0900000000000001</v>
      </c>
      <c r="F2034" t="s">
        <v>1546</v>
      </c>
    </row>
    <row r="2035" spans="1:6" x14ac:dyDescent="0.25">
      <c r="A2035" t="s">
        <v>1535</v>
      </c>
      <c r="B2035" t="s">
        <v>1536</v>
      </c>
      <c r="C2035" t="s">
        <v>1186</v>
      </c>
      <c r="D2035" t="s">
        <v>1394</v>
      </c>
      <c r="E2035">
        <v>3.27</v>
      </c>
      <c r="F2035" t="s">
        <v>1546</v>
      </c>
    </row>
    <row r="2036" spans="1:6" x14ac:dyDescent="0.25">
      <c r="A2036" t="s">
        <v>1540</v>
      </c>
      <c r="B2036" t="s">
        <v>1332</v>
      </c>
      <c r="C2036" t="s">
        <v>1186</v>
      </c>
      <c r="D2036" t="s">
        <v>1325</v>
      </c>
      <c r="E2036">
        <v>1.56</v>
      </c>
      <c r="F2036" t="s">
        <v>1546</v>
      </c>
    </row>
    <row r="2037" spans="1:6" x14ac:dyDescent="0.25">
      <c r="A2037" t="s">
        <v>1541</v>
      </c>
      <c r="B2037" t="s">
        <v>1328</v>
      </c>
      <c r="C2037" t="s">
        <v>1186</v>
      </c>
      <c r="D2037" t="s">
        <v>1325</v>
      </c>
      <c r="E2037">
        <v>5</v>
      </c>
      <c r="F2037" t="s">
        <v>1546</v>
      </c>
    </row>
    <row r="2038" spans="1:6" x14ac:dyDescent="0.25">
      <c r="A2038" t="s">
        <v>1541</v>
      </c>
      <c r="B2038" t="s">
        <v>1328</v>
      </c>
      <c r="C2038" t="s">
        <v>1495</v>
      </c>
      <c r="D2038" t="s">
        <v>1325</v>
      </c>
      <c r="E2038">
        <v>4.75</v>
      </c>
      <c r="F2038" t="s">
        <v>1546</v>
      </c>
    </row>
    <row r="2039" spans="1:6" x14ac:dyDescent="0.25">
      <c r="A2039" t="s">
        <v>1542</v>
      </c>
      <c r="B2039" t="s">
        <v>1480</v>
      </c>
      <c r="C2039" t="s">
        <v>1543</v>
      </c>
      <c r="D2039" t="s">
        <v>1195</v>
      </c>
      <c r="E2039">
        <v>5.1999999999999998E-2</v>
      </c>
      <c r="F2039" t="s">
        <v>1546</v>
      </c>
    </row>
    <row r="2040" spans="1:6" x14ac:dyDescent="0.25">
      <c r="A2040" t="s">
        <v>1542</v>
      </c>
      <c r="B2040" t="s">
        <v>1480</v>
      </c>
      <c r="C2040" t="s">
        <v>1544</v>
      </c>
      <c r="D2040" t="s">
        <v>1195</v>
      </c>
      <c r="E2040">
        <v>0.32200000000000001</v>
      </c>
      <c r="F2040" t="s">
        <v>1546</v>
      </c>
    </row>
    <row r="2041" spans="1:6" x14ac:dyDescent="0.25">
      <c r="A2041" t="s">
        <v>1542</v>
      </c>
      <c r="B2041" t="s">
        <v>1480</v>
      </c>
      <c r="C2041" t="s">
        <v>1186</v>
      </c>
      <c r="D2041" t="s">
        <v>1195</v>
      </c>
      <c r="E2041">
        <v>0.85</v>
      </c>
      <c r="F2041" t="s">
        <v>1546</v>
      </c>
    </row>
    <row r="2042" spans="1:6" x14ac:dyDescent="0.25">
      <c r="A2042" t="s">
        <v>1545</v>
      </c>
      <c r="B2042" t="s">
        <v>1480</v>
      </c>
      <c r="C2042" t="s">
        <v>1481</v>
      </c>
      <c r="D2042" t="s">
        <v>1195</v>
      </c>
      <c r="E2042">
        <v>5.7000000000000002E-2</v>
      </c>
      <c r="F2042" t="s">
        <v>1546</v>
      </c>
    </row>
    <row r="2043" spans="1:6" x14ac:dyDescent="0.25">
      <c r="A2043" t="s">
        <v>1545</v>
      </c>
      <c r="B2043" t="s">
        <v>1480</v>
      </c>
      <c r="C2043" t="s">
        <v>1186</v>
      </c>
      <c r="D2043" t="s">
        <v>1195</v>
      </c>
      <c r="E2043">
        <v>0.114</v>
      </c>
      <c r="F2043" t="s">
        <v>1546</v>
      </c>
    </row>
    <row r="2044" spans="1:6" x14ac:dyDescent="0.25">
      <c r="A2044" t="s">
        <v>1193</v>
      </c>
      <c r="B2044" t="s">
        <v>1194</v>
      </c>
      <c r="C2044" t="s">
        <v>1196</v>
      </c>
      <c r="D2044" t="s">
        <v>1195</v>
      </c>
      <c r="E2044">
        <v>0.105</v>
      </c>
      <c r="F2044" t="s">
        <v>1554</v>
      </c>
    </row>
    <row r="2045" spans="1:6" x14ac:dyDescent="0.25">
      <c r="A2045" t="s">
        <v>1193</v>
      </c>
      <c r="B2045" t="s">
        <v>1194</v>
      </c>
      <c r="C2045" t="s">
        <v>1186</v>
      </c>
      <c r="D2045" t="s">
        <v>1195</v>
      </c>
      <c r="E2045">
        <v>0.15</v>
      </c>
      <c r="F2045" t="s">
        <v>1554</v>
      </c>
    </row>
    <row r="2046" spans="1:6" x14ac:dyDescent="0.25">
      <c r="A2046" t="s">
        <v>1193</v>
      </c>
      <c r="B2046" t="s">
        <v>1197</v>
      </c>
      <c r="C2046" t="s">
        <v>1186</v>
      </c>
      <c r="D2046" t="s">
        <v>1195</v>
      </c>
      <c r="E2046">
        <v>6</v>
      </c>
      <c r="F2046" t="s">
        <v>1554</v>
      </c>
    </row>
    <row r="2047" spans="1:6" x14ac:dyDescent="0.25">
      <c r="A2047" t="s">
        <v>1193</v>
      </c>
      <c r="B2047" t="s">
        <v>1198</v>
      </c>
      <c r="C2047" t="s">
        <v>1186</v>
      </c>
      <c r="D2047" t="s">
        <v>1195</v>
      </c>
      <c r="E2047">
        <v>0.315</v>
      </c>
      <c r="F2047" t="s">
        <v>1554</v>
      </c>
    </row>
    <row r="2048" spans="1:6" x14ac:dyDescent="0.25">
      <c r="A2048" t="s">
        <v>1193</v>
      </c>
      <c r="B2048" t="s">
        <v>1200</v>
      </c>
      <c r="C2048" t="s">
        <v>1186</v>
      </c>
      <c r="D2048" t="s">
        <v>1195</v>
      </c>
      <c r="E2048">
        <v>6</v>
      </c>
      <c r="F2048" t="s">
        <v>1554</v>
      </c>
    </row>
    <row r="2049" spans="1:6" x14ac:dyDescent="0.25">
      <c r="A2049" t="s">
        <v>1193</v>
      </c>
      <c r="B2049" t="s">
        <v>1200</v>
      </c>
      <c r="C2049" t="s">
        <v>1201</v>
      </c>
      <c r="D2049" t="s">
        <v>1195</v>
      </c>
      <c r="E2049">
        <v>0.7</v>
      </c>
      <c r="F2049" t="s">
        <v>1554</v>
      </c>
    </row>
    <row r="2050" spans="1:6" x14ac:dyDescent="0.25">
      <c r="A2050" t="s">
        <v>1193</v>
      </c>
      <c r="B2050" t="s">
        <v>1200</v>
      </c>
      <c r="C2050" t="s">
        <v>1202</v>
      </c>
      <c r="D2050" t="s">
        <v>1195</v>
      </c>
      <c r="E2050">
        <v>3</v>
      </c>
      <c r="F2050" t="s">
        <v>1554</v>
      </c>
    </row>
    <row r="2051" spans="1:6" x14ac:dyDescent="0.25">
      <c r="A2051" t="s">
        <v>1193</v>
      </c>
      <c r="B2051" t="s">
        <v>1200</v>
      </c>
      <c r="C2051" t="s">
        <v>1203</v>
      </c>
      <c r="D2051" t="s">
        <v>1195</v>
      </c>
      <c r="E2051">
        <v>1.5</v>
      </c>
      <c r="F2051" t="s">
        <v>1554</v>
      </c>
    </row>
    <row r="2052" spans="1:6" x14ac:dyDescent="0.25">
      <c r="A2052" t="s">
        <v>1193</v>
      </c>
      <c r="B2052" t="s">
        <v>1204</v>
      </c>
      <c r="C2052" t="s">
        <v>1186</v>
      </c>
      <c r="D2052" t="s">
        <v>1195</v>
      </c>
      <c r="E2052">
        <v>3.5</v>
      </c>
      <c r="F2052" t="s">
        <v>1554</v>
      </c>
    </row>
    <row r="2053" spans="1:6" x14ac:dyDescent="0.25">
      <c r="A2053" t="s">
        <v>1193</v>
      </c>
      <c r="B2053" t="s">
        <v>1204</v>
      </c>
      <c r="C2053" t="s">
        <v>1202</v>
      </c>
      <c r="D2053" t="s">
        <v>1195</v>
      </c>
      <c r="E2053">
        <v>1.4</v>
      </c>
      <c r="F2053" t="s">
        <v>1554</v>
      </c>
    </row>
    <row r="2054" spans="1:6" x14ac:dyDescent="0.25">
      <c r="A2054" t="s">
        <v>1193</v>
      </c>
      <c r="B2054" t="s">
        <v>1204</v>
      </c>
      <c r="C2054" t="s">
        <v>1203</v>
      </c>
      <c r="D2054" t="s">
        <v>1195</v>
      </c>
      <c r="E2054">
        <v>0.7</v>
      </c>
      <c r="F2054" t="s">
        <v>1554</v>
      </c>
    </row>
    <row r="2055" spans="1:6" x14ac:dyDescent="0.25">
      <c r="A2055" t="s">
        <v>1205</v>
      </c>
      <c r="B2055" t="s">
        <v>1206</v>
      </c>
      <c r="C2055" t="s">
        <v>1196</v>
      </c>
      <c r="D2055" t="s">
        <v>1195</v>
      </c>
      <c r="E2055">
        <v>0.128</v>
      </c>
      <c r="F2055" t="s">
        <v>1554</v>
      </c>
    </row>
    <row r="2056" spans="1:6" x14ac:dyDescent="0.25">
      <c r="A2056" t="s">
        <v>1205</v>
      </c>
      <c r="B2056" t="s">
        <v>1206</v>
      </c>
      <c r="C2056" t="s">
        <v>1186</v>
      </c>
      <c r="D2056" t="s">
        <v>1195</v>
      </c>
      <c r="E2056">
        <v>0.14000000000000001</v>
      </c>
      <c r="F2056" t="s">
        <v>1554</v>
      </c>
    </row>
    <row r="2057" spans="1:6" x14ac:dyDescent="0.25">
      <c r="A2057" t="s">
        <v>1205</v>
      </c>
      <c r="B2057" t="s">
        <v>1209</v>
      </c>
      <c r="C2057" t="s">
        <v>1196</v>
      </c>
      <c r="D2057" t="s">
        <v>1195</v>
      </c>
      <c r="E2057">
        <v>1.38E-2</v>
      </c>
      <c r="F2057" t="s">
        <v>1554</v>
      </c>
    </row>
    <row r="2058" spans="1:6" x14ac:dyDescent="0.25">
      <c r="A2058" t="s">
        <v>1205</v>
      </c>
      <c r="B2058" t="s">
        <v>1209</v>
      </c>
      <c r="C2058" t="s">
        <v>1186</v>
      </c>
      <c r="D2058" t="s">
        <v>1195</v>
      </c>
      <c r="E2058">
        <v>1.4999999999999999E-2</v>
      </c>
      <c r="F2058" t="s">
        <v>1554</v>
      </c>
    </row>
    <row r="2059" spans="1:6" x14ac:dyDescent="0.25">
      <c r="A2059" t="s">
        <v>1205</v>
      </c>
      <c r="B2059" t="s">
        <v>1210</v>
      </c>
      <c r="C2059" t="s">
        <v>1196</v>
      </c>
      <c r="D2059" t="s">
        <v>1195</v>
      </c>
      <c r="E2059">
        <v>1.38E-2</v>
      </c>
      <c r="F2059" t="s">
        <v>1554</v>
      </c>
    </row>
    <row r="2060" spans="1:6" x14ac:dyDescent="0.25">
      <c r="A2060" t="s">
        <v>1205</v>
      </c>
      <c r="B2060" t="s">
        <v>1210</v>
      </c>
      <c r="C2060" t="s">
        <v>1186</v>
      </c>
      <c r="D2060" t="s">
        <v>1195</v>
      </c>
      <c r="E2060">
        <v>1.4999999999999999E-2</v>
      </c>
      <c r="F2060" t="s">
        <v>1554</v>
      </c>
    </row>
    <row r="2061" spans="1:6" x14ac:dyDescent="0.25">
      <c r="A2061" t="s">
        <v>1205</v>
      </c>
      <c r="B2061" t="s">
        <v>1194</v>
      </c>
      <c r="C2061" t="s">
        <v>1186</v>
      </c>
      <c r="D2061" t="s">
        <v>1195</v>
      </c>
      <c r="E2061">
        <v>0.15</v>
      </c>
      <c r="F2061" t="s">
        <v>1554</v>
      </c>
    </row>
    <row r="2062" spans="1:6" x14ac:dyDescent="0.25">
      <c r="A2062" t="s">
        <v>1205</v>
      </c>
      <c r="B2062" t="s">
        <v>1211</v>
      </c>
      <c r="C2062" t="s">
        <v>1186</v>
      </c>
      <c r="D2062" t="s">
        <v>1195</v>
      </c>
      <c r="E2062">
        <v>0.3</v>
      </c>
      <c r="F2062" t="s">
        <v>1554</v>
      </c>
    </row>
    <row r="2063" spans="1:6" x14ac:dyDescent="0.25">
      <c r="A2063" t="s">
        <v>1205</v>
      </c>
      <c r="B2063" t="s">
        <v>1212</v>
      </c>
      <c r="C2063" t="s">
        <v>1186</v>
      </c>
      <c r="D2063" t="s">
        <v>1195</v>
      </c>
      <c r="E2063">
        <v>7</v>
      </c>
      <c r="F2063" t="s">
        <v>1554</v>
      </c>
    </row>
    <row r="2064" spans="1:6" x14ac:dyDescent="0.25">
      <c r="A2064" t="s">
        <v>1205</v>
      </c>
      <c r="B2064" t="s">
        <v>1212</v>
      </c>
      <c r="C2064" t="s">
        <v>1213</v>
      </c>
      <c r="D2064" t="s">
        <v>1195</v>
      </c>
      <c r="E2064">
        <v>1.4</v>
      </c>
      <c r="F2064" t="s">
        <v>1554</v>
      </c>
    </row>
    <row r="2065" spans="1:6" x14ac:dyDescent="0.25">
      <c r="A2065" t="s">
        <v>1205</v>
      </c>
      <c r="B2065" t="s">
        <v>1200</v>
      </c>
      <c r="C2065" t="s">
        <v>1186</v>
      </c>
      <c r="D2065" t="s">
        <v>1195</v>
      </c>
      <c r="E2065">
        <v>4</v>
      </c>
      <c r="F2065" t="s">
        <v>1554</v>
      </c>
    </row>
    <row r="2066" spans="1:6" x14ac:dyDescent="0.25">
      <c r="A2066" t="s">
        <v>1205</v>
      </c>
      <c r="B2066" t="s">
        <v>1200</v>
      </c>
      <c r="C2066" t="s">
        <v>1214</v>
      </c>
      <c r="D2066" t="s">
        <v>1195</v>
      </c>
      <c r="E2066">
        <v>0.25</v>
      </c>
      <c r="F2066" t="s">
        <v>1554</v>
      </c>
    </row>
    <row r="2067" spans="1:6" x14ac:dyDescent="0.25">
      <c r="A2067" t="s">
        <v>1205</v>
      </c>
      <c r="B2067" t="s">
        <v>1200</v>
      </c>
      <c r="C2067" t="s">
        <v>1215</v>
      </c>
      <c r="D2067" t="s">
        <v>1195</v>
      </c>
      <c r="E2067">
        <v>1.6</v>
      </c>
      <c r="F2067" t="s">
        <v>1554</v>
      </c>
    </row>
    <row r="2068" spans="1:6" x14ac:dyDescent="0.25">
      <c r="A2068" t="s">
        <v>1205</v>
      </c>
      <c r="B2068" t="s">
        <v>1200</v>
      </c>
      <c r="C2068" t="s">
        <v>1216</v>
      </c>
      <c r="D2068" t="s">
        <v>1195</v>
      </c>
      <c r="E2068">
        <v>0.8</v>
      </c>
      <c r="F2068" t="s">
        <v>1554</v>
      </c>
    </row>
    <row r="2069" spans="1:6" x14ac:dyDescent="0.25">
      <c r="A2069" t="s">
        <v>1205</v>
      </c>
      <c r="B2069" t="s">
        <v>1204</v>
      </c>
      <c r="C2069" t="s">
        <v>1186</v>
      </c>
      <c r="D2069" t="s">
        <v>1195</v>
      </c>
      <c r="E2069">
        <v>3.5</v>
      </c>
      <c r="F2069" t="s">
        <v>1554</v>
      </c>
    </row>
    <row r="2070" spans="1:6" x14ac:dyDescent="0.25">
      <c r="A2070" t="s">
        <v>1205</v>
      </c>
      <c r="B2070" t="s">
        <v>1204</v>
      </c>
      <c r="C2070" t="s">
        <v>1214</v>
      </c>
      <c r="D2070" t="s">
        <v>1195</v>
      </c>
      <c r="E2070">
        <v>0.25</v>
      </c>
      <c r="F2070" t="s">
        <v>1554</v>
      </c>
    </row>
    <row r="2071" spans="1:6" x14ac:dyDescent="0.25">
      <c r="A2071" t="s">
        <v>1205</v>
      </c>
      <c r="B2071" t="s">
        <v>1204</v>
      </c>
      <c r="C2071" t="s">
        <v>1215</v>
      </c>
      <c r="D2071" t="s">
        <v>1195</v>
      </c>
      <c r="E2071">
        <v>1.4</v>
      </c>
      <c r="F2071" t="s">
        <v>1554</v>
      </c>
    </row>
    <row r="2072" spans="1:6" x14ac:dyDescent="0.25">
      <c r="A2072" t="s">
        <v>1205</v>
      </c>
      <c r="B2072" t="s">
        <v>1204</v>
      </c>
      <c r="C2072" t="s">
        <v>1216</v>
      </c>
      <c r="D2072" t="s">
        <v>1195</v>
      </c>
      <c r="E2072">
        <v>0.7</v>
      </c>
      <c r="F2072" t="s">
        <v>1554</v>
      </c>
    </row>
    <row r="2073" spans="1:6" x14ac:dyDescent="0.25">
      <c r="A2073" t="s">
        <v>1205</v>
      </c>
      <c r="B2073" t="s">
        <v>1217</v>
      </c>
      <c r="C2073" t="s">
        <v>1196</v>
      </c>
      <c r="D2073" t="s">
        <v>1195</v>
      </c>
      <c r="E2073">
        <v>1.38E-2</v>
      </c>
      <c r="F2073" t="s">
        <v>1554</v>
      </c>
    </row>
    <row r="2074" spans="1:6" x14ac:dyDescent="0.25">
      <c r="A2074" t="s">
        <v>1205</v>
      </c>
      <c r="B2074" t="s">
        <v>1217</v>
      </c>
      <c r="C2074" t="s">
        <v>1186</v>
      </c>
      <c r="D2074" t="s">
        <v>1195</v>
      </c>
      <c r="E2074">
        <v>1.4999999999999999E-2</v>
      </c>
      <c r="F2074" t="s">
        <v>1554</v>
      </c>
    </row>
    <row r="2075" spans="1:6" x14ac:dyDescent="0.25">
      <c r="A2075" t="s">
        <v>1205</v>
      </c>
      <c r="B2075" t="s">
        <v>1220</v>
      </c>
      <c r="C2075" t="s">
        <v>1196</v>
      </c>
      <c r="D2075" t="s">
        <v>1195</v>
      </c>
      <c r="E2075">
        <v>1.38E-2</v>
      </c>
      <c r="F2075" t="s">
        <v>1554</v>
      </c>
    </row>
    <row r="2076" spans="1:6" x14ac:dyDescent="0.25">
      <c r="A2076" t="s">
        <v>1205</v>
      </c>
      <c r="B2076" t="s">
        <v>1220</v>
      </c>
      <c r="C2076" t="s">
        <v>1186</v>
      </c>
      <c r="D2076" t="s">
        <v>1195</v>
      </c>
      <c r="E2076">
        <v>1.4999999999999999E-2</v>
      </c>
      <c r="F2076" t="s">
        <v>1554</v>
      </c>
    </row>
    <row r="2077" spans="1:6" x14ac:dyDescent="0.25">
      <c r="A2077" t="s">
        <v>1205</v>
      </c>
      <c r="B2077" t="s">
        <v>1221</v>
      </c>
      <c r="C2077" t="s">
        <v>1196</v>
      </c>
      <c r="D2077" t="s">
        <v>1195</v>
      </c>
      <c r="E2077">
        <v>1.38E-2</v>
      </c>
      <c r="F2077" t="s">
        <v>1554</v>
      </c>
    </row>
    <row r="2078" spans="1:6" x14ac:dyDescent="0.25">
      <c r="A2078" t="s">
        <v>1205</v>
      </c>
      <c r="B2078" t="s">
        <v>1221</v>
      </c>
      <c r="C2078" t="s">
        <v>1186</v>
      </c>
      <c r="D2078" t="s">
        <v>1195</v>
      </c>
      <c r="E2078">
        <v>1.4999999999999999E-2</v>
      </c>
      <c r="F2078" t="s">
        <v>1554</v>
      </c>
    </row>
    <row r="2079" spans="1:6" x14ac:dyDescent="0.25">
      <c r="A2079" t="s">
        <v>1205</v>
      </c>
      <c r="B2079" t="s">
        <v>1222</v>
      </c>
      <c r="C2079" t="s">
        <v>1196</v>
      </c>
      <c r="D2079" t="s">
        <v>1195</v>
      </c>
      <c r="E2079">
        <v>0.1288</v>
      </c>
      <c r="F2079" t="s">
        <v>1554</v>
      </c>
    </row>
    <row r="2080" spans="1:6" x14ac:dyDescent="0.25">
      <c r="A2080" t="s">
        <v>1205</v>
      </c>
      <c r="B2080" t="s">
        <v>1222</v>
      </c>
      <c r="C2080" t="s">
        <v>1186</v>
      </c>
      <c r="D2080" t="s">
        <v>1195</v>
      </c>
      <c r="E2080">
        <v>0.14000000000000001</v>
      </c>
      <c r="F2080" t="s">
        <v>1554</v>
      </c>
    </row>
    <row r="2081" spans="1:6" x14ac:dyDescent="0.25">
      <c r="A2081" t="s">
        <v>1205</v>
      </c>
      <c r="B2081" t="s">
        <v>1223</v>
      </c>
      <c r="C2081" t="s">
        <v>1196</v>
      </c>
      <c r="D2081" t="s">
        <v>1195</v>
      </c>
      <c r="E2081">
        <v>1.38E-2</v>
      </c>
      <c r="F2081" t="s">
        <v>1554</v>
      </c>
    </row>
    <row r="2082" spans="1:6" x14ac:dyDescent="0.25">
      <c r="A2082" t="s">
        <v>1205</v>
      </c>
      <c r="B2082" t="s">
        <v>1223</v>
      </c>
      <c r="C2082" t="s">
        <v>1186</v>
      </c>
      <c r="D2082" t="s">
        <v>1195</v>
      </c>
      <c r="E2082">
        <v>1.4999999999999999E-2</v>
      </c>
      <c r="F2082" t="s">
        <v>1554</v>
      </c>
    </row>
    <row r="2083" spans="1:6" x14ac:dyDescent="0.25">
      <c r="A2083" t="s">
        <v>1205</v>
      </c>
      <c r="B2083" t="s">
        <v>1224</v>
      </c>
      <c r="C2083" t="s">
        <v>1196</v>
      </c>
      <c r="D2083" t="s">
        <v>1195</v>
      </c>
      <c r="E2083">
        <v>0.1288</v>
      </c>
      <c r="F2083" t="s">
        <v>1554</v>
      </c>
    </row>
    <row r="2084" spans="1:6" x14ac:dyDescent="0.25">
      <c r="A2084" t="s">
        <v>1205</v>
      </c>
      <c r="B2084" t="s">
        <v>1224</v>
      </c>
      <c r="C2084" t="s">
        <v>1186</v>
      </c>
      <c r="D2084" t="s">
        <v>1195</v>
      </c>
      <c r="E2084">
        <v>0.14000000000000001</v>
      </c>
      <c r="F2084" t="s">
        <v>1554</v>
      </c>
    </row>
    <row r="2085" spans="1:6" x14ac:dyDescent="0.25">
      <c r="A2085" t="s">
        <v>1205</v>
      </c>
      <c r="B2085" t="s">
        <v>1225</v>
      </c>
      <c r="C2085" t="s">
        <v>1196</v>
      </c>
      <c r="D2085" t="s">
        <v>1195</v>
      </c>
      <c r="E2085">
        <v>1.38E-2</v>
      </c>
      <c r="F2085" t="s">
        <v>1554</v>
      </c>
    </row>
    <row r="2086" spans="1:6" x14ac:dyDescent="0.25">
      <c r="A2086" t="s">
        <v>1205</v>
      </c>
      <c r="B2086" t="s">
        <v>1225</v>
      </c>
      <c r="C2086" t="s">
        <v>1186</v>
      </c>
      <c r="D2086" t="s">
        <v>1195</v>
      </c>
      <c r="E2086">
        <v>1.4999999999999999E-2</v>
      </c>
      <c r="F2086" t="s">
        <v>1554</v>
      </c>
    </row>
    <row r="2087" spans="1:6" x14ac:dyDescent="0.25">
      <c r="A2087" t="s">
        <v>1205</v>
      </c>
      <c r="B2087" t="s">
        <v>1226</v>
      </c>
      <c r="C2087" t="s">
        <v>1196</v>
      </c>
      <c r="D2087" t="s">
        <v>1195</v>
      </c>
      <c r="E2087">
        <v>1.38E-2</v>
      </c>
      <c r="F2087" t="s">
        <v>1554</v>
      </c>
    </row>
    <row r="2088" spans="1:6" x14ac:dyDescent="0.25">
      <c r="A2088" t="s">
        <v>1205</v>
      </c>
      <c r="B2088" t="s">
        <v>1226</v>
      </c>
      <c r="C2088" t="s">
        <v>1186</v>
      </c>
      <c r="D2088" t="s">
        <v>1195</v>
      </c>
      <c r="E2088">
        <v>1.4999999999999999E-2</v>
      </c>
      <c r="F2088" t="s">
        <v>1554</v>
      </c>
    </row>
    <row r="2089" spans="1:6" x14ac:dyDescent="0.25">
      <c r="A2089" t="s">
        <v>1205</v>
      </c>
      <c r="B2089" t="s">
        <v>1228</v>
      </c>
      <c r="C2089" t="s">
        <v>1196</v>
      </c>
      <c r="D2089" t="s">
        <v>1195</v>
      </c>
      <c r="E2089">
        <v>1.2880000000000001E-2</v>
      </c>
      <c r="F2089" t="s">
        <v>1554</v>
      </c>
    </row>
    <row r="2090" spans="1:6" x14ac:dyDescent="0.25">
      <c r="A2090" t="s">
        <v>1205</v>
      </c>
      <c r="B2090" t="s">
        <v>1228</v>
      </c>
      <c r="C2090" t="s">
        <v>1186</v>
      </c>
      <c r="D2090" t="s">
        <v>1195</v>
      </c>
      <c r="E2090">
        <v>1.4E-2</v>
      </c>
      <c r="F2090" t="s">
        <v>1554</v>
      </c>
    </row>
    <row r="2091" spans="1:6" x14ac:dyDescent="0.25">
      <c r="A2091" t="s">
        <v>1205</v>
      </c>
      <c r="B2091" t="s">
        <v>1228</v>
      </c>
      <c r="C2091" t="s">
        <v>1219</v>
      </c>
      <c r="D2091" t="s">
        <v>1195</v>
      </c>
      <c r="E2091">
        <v>1.2880000000000001E-2</v>
      </c>
      <c r="F2091" t="s">
        <v>1554</v>
      </c>
    </row>
    <row r="2092" spans="1:6" x14ac:dyDescent="0.25">
      <c r="A2092" t="s">
        <v>1205</v>
      </c>
      <c r="B2092" t="s">
        <v>1230</v>
      </c>
      <c r="C2092" t="s">
        <v>1196</v>
      </c>
      <c r="D2092" t="s">
        <v>1195</v>
      </c>
      <c r="E2092">
        <v>0.11132</v>
      </c>
      <c r="F2092" t="s">
        <v>1554</v>
      </c>
    </row>
    <row r="2093" spans="1:6" x14ac:dyDescent="0.25">
      <c r="A2093" t="s">
        <v>1205</v>
      </c>
      <c r="B2093" t="s">
        <v>1230</v>
      </c>
      <c r="C2093" t="s">
        <v>1186</v>
      </c>
      <c r="D2093" t="s">
        <v>1195</v>
      </c>
      <c r="E2093">
        <v>0.121</v>
      </c>
      <c r="F2093" t="s">
        <v>1554</v>
      </c>
    </row>
    <row r="2094" spans="1:6" x14ac:dyDescent="0.25">
      <c r="A2094" t="s">
        <v>1205</v>
      </c>
      <c r="B2094" t="s">
        <v>1230</v>
      </c>
      <c r="C2094" t="s">
        <v>1219</v>
      </c>
      <c r="D2094" t="s">
        <v>1195</v>
      </c>
      <c r="E2094">
        <v>0.11132</v>
      </c>
      <c r="F2094" t="s">
        <v>1554</v>
      </c>
    </row>
    <row r="2095" spans="1:6" x14ac:dyDescent="0.25">
      <c r="A2095" t="s">
        <v>1205</v>
      </c>
      <c r="B2095" t="s">
        <v>1231</v>
      </c>
      <c r="C2095" t="s">
        <v>1186</v>
      </c>
      <c r="D2095" t="s">
        <v>1195</v>
      </c>
      <c r="E2095">
        <v>1.9E-2</v>
      </c>
      <c r="F2095" t="s">
        <v>1554</v>
      </c>
    </row>
    <row r="2096" spans="1:6" x14ac:dyDescent="0.25">
      <c r="A2096" t="s">
        <v>1205</v>
      </c>
      <c r="B2096" t="s">
        <v>1232</v>
      </c>
      <c r="C2096" t="s">
        <v>1186</v>
      </c>
      <c r="D2096" t="s">
        <v>1195</v>
      </c>
      <c r="E2096">
        <v>1.9E-2</v>
      </c>
      <c r="F2096" t="s">
        <v>1554</v>
      </c>
    </row>
    <row r="2097" spans="1:6" x14ac:dyDescent="0.25">
      <c r="A2097" t="s">
        <v>1205</v>
      </c>
      <c r="B2097" t="s">
        <v>1233</v>
      </c>
      <c r="C2097" t="s">
        <v>1234</v>
      </c>
      <c r="D2097" t="s">
        <v>1195</v>
      </c>
      <c r="E2097">
        <v>4.5999999999999999E-3</v>
      </c>
      <c r="F2097" t="s">
        <v>1554</v>
      </c>
    </row>
    <row r="2098" spans="1:6" x14ac:dyDescent="0.25">
      <c r="A2098" t="s">
        <v>1205</v>
      </c>
      <c r="B2098" t="s">
        <v>1233</v>
      </c>
      <c r="C2098" t="s">
        <v>1235</v>
      </c>
      <c r="D2098" t="s">
        <v>1195</v>
      </c>
      <c r="E2098">
        <v>4.5999999999999999E-3</v>
      </c>
      <c r="F2098" t="s">
        <v>1554</v>
      </c>
    </row>
    <row r="2099" spans="1:6" x14ac:dyDescent="0.25">
      <c r="A2099" t="s">
        <v>1205</v>
      </c>
      <c r="B2099" t="s">
        <v>1233</v>
      </c>
      <c r="C2099" t="s">
        <v>1196</v>
      </c>
      <c r="D2099" t="s">
        <v>1195</v>
      </c>
      <c r="E2099">
        <v>4.5999999999999999E-3</v>
      </c>
      <c r="F2099" t="s">
        <v>1554</v>
      </c>
    </row>
    <row r="2100" spans="1:6" x14ac:dyDescent="0.25">
      <c r="A2100" t="s">
        <v>1205</v>
      </c>
      <c r="B2100" t="s">
        <v>1233</v>
      </c>
      <c r="C2100" t="s">
        <v>1186</v>
      </c>
      <c r="D2100" t="s">
        <v>1195</v>
      </c>
      <c r="E2100">
        <v>5.0000000000000001E-3</v>
      </c>
      <c r="F2100" t="s">
        <v>1554</v>
      </c>
    </row>
    <row r="2101" spans="1:6" x14ac:dyDescent="0.25">
      <c r="A2101" t="s">
        <v>1205</v>
      </c>
      <c r="B2101" t="s">
        <v>1237</v>
      </c>
      <c r="C2101" t="s">
        <v>1186</v>
      </c>
      <c r="D2101" t="s">
        <v>1195</v>
      </c>
      <c r="E2101">
        <v>1.9E-2</v>
      </c>
      <c r="F2101" t="s">
        <v>1554</v>
      </c>
    </row>
    <row r="2102" spans="1:6" x14ac:dyDescent="0.25">
      <c r="A2102" t="s">
        <v>1205</v>
      </c>
      <c r="B2102" t="s">
        <v>1238</v>
      </c>
      <c r="C2102" t="s">
        <v>1234</v>
      </c>
      <c r="D2102" t="s">
        <v>1195</v>
      </c>
      <c r="E2102">
        <v>4.5999999999999999E-3</v>
      </c>
      <c r="F2102" t="s">
        <v>1554</v>
      </c>
    </row>
    <row r="2103" spans="1:6" x14ac:dyDescent="0.25">
      <c r="A2103" t="s">
        <v>1205</v>
      </c>
      <c r="B2103" t="s">
        <v>1238</v>
      </c>
      <c r="C2103" t="s">
        <v>1196</v>
      </c>
      <c r="D2103" t="s">
        <v>1195</v>
      </c>
      <c r="E2103">
        <v>4.5999999999999999E-3</v>
      </c>
      <c r="F2103" t="s">
        <v>1554</v>
      </c>
    </row>
    <row r="2104" spans="1:6" x14ac:dyDescent="0.25">
      <c r="A2104" t="s">
        <v>1205</v>
      </c>
      <c r="B2104" t="s">
        <v>1238</v>
      </c>
      <c r="C2104" t="s">
        <v>1186</v>
      </c>
      <c r="D2104" t="s">
        <v>1195</v>
      </c>
      <c r="E2104">
        <v>5.0000000000000001E-3</v>
      </c>
      <c r="F2104" t="s">
        <v>1554</v>
      </c>
    </row>
    <row r="2105" spans="1:6" x14ac:dyDescent="0.25">
      <c r="A2105" t="s">
        <v>1205</v>
      </c>
      <c r="B2105" t="s">
        <v>1239</v>
      </c>
      <c r="C2105" t="s">
        <v>1186</v>
      </c>
      <c r="D2105" t="s">
        <v>1195</v>
      </c>
      <c r="E2105">
        <v>2</v>
      </c>
      <c r="F2105" t="s">
        <v>1554</v>
      </c>
    </row>
    <row r="2106" spans="1:6" x14ac:dyDescent="0.25">
      <c r="A2106" t="s">
        <v>1240</v>
      </c>
      <c r="B2106" t="s">
        <v>1206</v>
      </c>
      <c r="C2106" t="s">
        <v>1196</v>
      </c>
      <c r="D2106" t="s">
        <v>1195</v>
      </c>
      <c r="E2106">
        <v>0.128</v>
      </c>
      <c r="F2106" t="s">
        <v>1554</v>
      </c>
    </row>
    <row r="2107" spans="1:6" x14ac:dyDescent="0.25">
      <c r="A2107" t="s">
        <v>1240</v>
      </c>
      <c r="B2107" t="s">
        <v>1206</v>
      </c>
      <c r="C2107" t="s">
        <v>1186</v>
      </c>
      <c r="D2107" t="s">
        <v>1195</v>
      </c>
      <c r="E2107">
        <v>0.14000000000000001</v>
      </c>
      <c r="F2107" t="s">
        <v>1554</v>
      </c>
    </row>
    <row r="2108" spans="1:6" x14ac:dyDescent="0.25">
      <c r="A2108" t="s">
        <v>1240</v>
      </c>
      <c r="B2108" t="s">
        <v>1209</v>
      </c>
      <c r="C2108" t="s">
        <v>1196</v>
      </c>
      <c r="D2108" t="s">
        <v>1195</v>
      </c>
      <c r="E2108">
        <v>1.38E-2</v>
      </c>
      <c r="F2108" t="s">
        <v>1554</v>
      </c>
    </row>
    <row r="2109" spans="1:6" x14ac:dyDescent="0.25">
      <c r="A2109" t="s">
        <v>1240</v>
      </c>
      <c r="B2109" t="s">
        <v>1209</v>
      </c>
      <c r="C2109" t="s">
        <v>1186</v>
      </c>
      <c r="D2109" t="s">
        <v>1195</v>
      </c>
      <c r="E2109">
        <v>1.4999999999999999E-2</v>
      </c>
      <c r="F2109" t="s">
        <v>1554</v>
      </c>
    </row>
    <row r="2110" spans="1:6" x14ac:dyDescent="0.25">
      <c r="A2110" t="s">
        <v>1240</v>
      </c>
      <c r="B2110" t="s">
        <v>1210</v>
      </c>
      <c r="C2110" t="s">
        <v>1196</v>
      </c>
      <c r="D2110" t="s">
        <v>1195</v>
      </c>
      <c r="E2110">
        <v>1.38E-2</v>
      </c>
      <c r="F2110" t="s">
        <v>1554</v>
      </c>
    </row>
    <row r="2111" spans="1:6" x14ac:dyDescent="0.25">
      <c r="A2111" t="s">
        <v>1240</v>
      </c>
      <c r="B2111" t="s">
        <v>1210</v>
      </c>
      <c r="C2111" t="s">
        <v>1186</v>
      </c>
      <c r="D2111" t="s">
        <v>1195</v>
      </c>
      <c r="E2111">
        <v>1.4999999999999999E-2</v>
      </c>
      <c r="F2111" t="s">
        <v>1554</v>
      </c>
    </row>
    <row r="2112" spans="1:6" x14ac:dyDescent="0.25">
      <c r="A2112" t="s">
        <v>1240</v>
      </c>
      <c r="B2112" t="s">
        <v>1194</v>
      </c>
      <c r="C2112" t="s">
        <v>1186</v>
      </c>
      <c r="D2112" t="s">
        <v>1195</v>
      </c>
      <c r="E2112">
        <v>0.15</v>
      </c>
      <c r="F2112" t="s">
        <v>1554</v>
      </c>
    </row>
    <row r="2113" spans="1:6" x14ac:dyDescent="0.25">
      <c r="A2113" t="s">
        <v>1240</v>
      </c>
      <c r="B2113" t="s">
        <v>1211</v>
      </c>
      <c r="C2113" t="s">
        <v>1186</v>
      </c>
      <c r="D2113" t="s">
        <v>1195</v>
      </c>
      <c r="E2113">
        <v>0.3</v>
      </c>
      <c r="F2113" t="s">
        <v>1554</v>
      </c>
    </row>
    <row r="2114" spans="1:6" x14ac:dyDescent="0.25">
      <c r="A2114" t="s">
        <v>1240</v>
      </c>
      <c r="B2114" t="s">
        <v>1212</v>
      </c>
      <c r="C2114" t="s">
        <v>1186</v>
      </c>
      <c r="D2114" t="s">
        <v>1195</v>
      </c>
      <c r="E2114">
        <v>7</v>
      </c>
      <c r="F2114" t="s">
        <v>1554</v>
      </c>
    </row>
    <row r="2115" spans="1:6" x14ac:dyDescent="0.25">
      <c r="A2115" t="s">
        <v>1240</v>
      </c>
      <c r="B2115" t="s">
        <v>1212</v>
      </c>
      <c r="C2115" t="s">
        <v>1213</v>
      </c>
      <c r="D2115" t="s">
        <v>1195</v>
      </c>
      <c r="E2115">
        <v>1.4</v>
      </c>
      <c r="F2115" t="s">
        <v>1554</v>
      </c>
    </row>
    <row r="2116" spans="1:6" x14ac:dyDescent="0.25">
      <c r="A2116" t="s">
        <v>1240</v>
      </c>
      <c r="B2116" t="s">
        <v>1200</v>
      </c>
      <c r="C2116" t="s">
        <v>1186</v>
      </c>
      <c r="D2116" t="s">
        <v>1195</v>
      </c>
      <c r="E2116">
        <v>4</v>
      </c>
      <c r="F2116" t="s">
        <v>1554</v>
      </c>
    </row>
    <row r="2117" spans="1:6" x14ac:dyDescent="0.25">
      <c r="A2117" t="s">
        <v>1240</v>
      </c>
      <c r="B2117" t="s">
        <v>1200</v>
      </c>
      <c r="C2117" t="s">
        <v>1214</v>
      </c>
      <c r="D2117" t="s">
        <v>1195</v>
      </c>
      <c r="E2117">
        <v>0.25</v>
      </c>
      <c r="F2117" t="s">
        <v>1554</v>
      </c>
    </row>
    <row r="2118" spans="1:6" x14ac:dyDescent="0.25">
      <c r="A2118" t="s">
        <v>1240</v>
      </c>
      <c r="B2118" t="s">
        <v>1200</v>
      </c>
      <c r="C2118" t="s">
        <v>1215</v>
      </c>
      <c r="D2118" t="s">
        <v>1195</v>
      </c>
      <c r="E2118">
        <v>1.6</v>
      </c>
      <c r="F2118" t="s">
        <v>1554</v>
      </c>
    </row>
    <row r="2119" spans="1:6" x14ac:dyDescent="0.25">
      <c r="A2119" t="s">
        <v>1240</v>
      </c>
      <c r="B2119" t="s">
        <v>1200</v>
      </c>
      <c r="C2119" t="s">
        <v>1216</v>
      </c>
      <c r="D2119" t="s">
        <v>1195</v>
      </c>
      <c r="E2119">
        <v>0.8</v>
      </c>
      <c r="F2119" t="s">
        <v>1554</v>
      </c>
    </row>
    <row r="2120" spans="1:6" x14ac:dyDescent="0.25">
      <c r="A2120" t="s">
        <v>1240</v>
      </c>
      <c r="B2120" t="s">
        <v>1204</v>
      </c>
      <c r="C2120" t="s">
        <v>1186</v>
      </c>
      <c r="D2120" t="s">
        <v>1195</v>
      </c>
      <c r="E2120">
        <v>3.5</v>
      </c>
      <c r="F2120" t="s">
        <v>1554</v>
      </c>
    </row>
    <row r="2121" spans="1:6" x14ac:dyDescent="0.25">
      <c r="A2121" t="s">
        <v>1240</v>
      </c>
      <c r="B2121" t="s">
        <v>1204</v>
      </c>
      <c r="C2121" t="s">
        <v>1214</v>
      </c>
      <c r="D2121" t="s">
        <v>1195</v>
      </c>
      <c r="E2121">
        <v>0.25</v>
      </c>
      <c r="F2121" t="s">
        <v>1554</v>
      </c>
    </row>
    <row r="2122" spans="1:6" x14ac:dyDescent="0.25">
      <c r="A2122" t="s">
        <v>1240</v>
      </c>
      <c r="B2122" t="s">
        <v>1204</v>
      </c>
      <c r="C2122" t="s">
        <v>1215</v>
      </c>
      <c r="D2122" t="s">
        <v>1195</v>
      </c>
      <c r="E2122">
        <v>1.4</v>
      </c>
      <c r="F2122" t="s">
        <v>1554</v>
      </c>
    </row>
    <row r="2123" spans="1:6" x14ac:dyDescent="0.25">
      <c r="A2123" t="s">
        <v>1240</v>
      </c>
      <c r="B2123" t="s">
        <v>1204</v>
      </c>
      <c r="C2123" t="s">
        <v>1216</v>
      </c>
      <c r="D2123" t="s">
        <v>1195</v>
      </c>
      <c r="E2123">
        <v>0.7</v>
      </c>
      <c r="F2123" t="s">
        <v>1554</v>
      </c>
    </row>
    <row r="2124" spans="1:6" x14ac:dyDescent="0.25">
      <c r="A2124" t="s">
        <v>1240</v>
      </c>
      <c r="B2124" t="s">
        <v>1217</v>
      </c>
      <c r="C2124" t="s">
        <v>1196</v>
      </c>
      <c r="D2124" t="s">
        <v>1195</v>
      </c>
      <c r="E2124">
        <v>1.38E-2</v>
      </c>
      <c r="F2124" t="s">
        <v>1554</v>
      </c>
    </row>
    <row r="2125" spans="1:6" x14ac:dyDescent="0.25">
      <c r="A2125" t="s">
        <v>1240</v>
      </c>
      <c r="B2125" t="s">
        <v>1217</v>
      </c>
      <c r="C2125" t="s">
        <v>1186</v>
      </c>
      <c r="D2125" t="s">
        <v>1195</v>
      </c>
      <c r="E2125">
        <v>1.4999999999999999E-2</v>
      </c>
      <c r="F2125" t="s">
        <v>1554</v>
      </c>
    </row>
    <row r="2126" spans="1:6" x14ac:dyDescent="0.25">
      <c r="A2126" t="s">
        <v>1240</v>
      </c>
      <c r="B2126" t="s">
        <v>1220</v>
      </c>
      <c r="C2126" t="s">
        <v>1196</v>
      </c>
      <c r="D2126" t="s">
        <v>1195</v>
      </c>
      <c r="E2126">
        <v>1.38E-2</v>
      </c>
      <c r="F2126" t="s">
        <v>1554</v>
      </c>
    </row>
    <row r="2127" spans="1:6" x14ac:dyDescent="0.25">
      <c r="A2127" t="s">
        <v>1240</v>
      </c>
      <c r="B2127" t="s">
        <v>1220</v>
      </c>
      <c r="C2127" t="s">
        <v>1186</v>
      </c>
      <c r="D2127" t="s">
        <v>1195</v>
      </c>
      <c r="E2127">
        <v>1.4999999999999999E-2</v>
      </c>
      <c r="F2127" t="s">
        <v>1554</v>
      </c>
    </row>
    <row r="2128" spans="1:6" x14ac:dyDescent="0.25">
      <c r="A2128" t="s">
        <v>1240</v>
      </c>
      <c r="B2128" t="s">
        <v>1221</v>
      </c>
      <c r="C2128" t="s">
        <v>1196</v>
      </c>
      <c r="D2128" t="s">
        <v>1195</v>
      </c>
      <c r="E2128">
        <v>1.38E-2</v>
      </c>
      <c r="F2128" t="s">
        <v>1554</v>
      </c>
    </row>
    <row r="2129" spans="1:6" x14ac:dyDescent="0.25">
      <c r="A2129" t="s">
        <v>1240</v>
      </c>
      <c r="B2129" t="s">
        <v>1221</v>
      </c>
      <c r="C2129" t="s">
        <v>1186</v>
      </c>
      <c r="D2129" t="s">
        <v>1195</v>
      </c>
      <c r="E2129">
        <v>1.4999999999999999E-2</v>
      </c>
      <c r="F2129" t="s">
        <v>1554</v>
      </c>
    </row>
    <row r="2130" spans="1:6" x14ac:dyDescent="0.25">
      <c r="A2130" t="s">
        <v>1240</v>
      </c>
      <c r="B2130" t="s">
        <v>1222</v>
      </c>
      <c r="C2130" t="s">
        <v>1196</v>
      </c>
      <c r="D2130" t="s">
        <v>1195</v>
      </c>
      <c r="E2130">
        <v>0.1288</v>
      </c>
      <c r="F2130" t="s">
        <v>1554</v>
      </c>
    </row>
    <row r="2131" spans="1:6" x14ac:dyDescent="0.25">
      <c r="A2131" t="s">
        <v>1240</v>
      </c>
      <c r="B2131" t="s">
        <v>1222</v>
      </c>
      <c r="C2131" t="s">
        <v>1186</v>
      </c>
      <c r="D2131" t="s">
        <v>1195</v>
      </c>
      <c r="E2131">
        <v>0.14000000000000001</v>
      </c>
      <c r="F2131" t="s">
        <v>1554</v>
      </c>
    </row>
    <row r="2132" spans="1:6" x14ac:dyDescent="0.25">
      <c r="A2132" t="s">
        <v>1240</v>
      </c>
      <c r="B2132" t="s">
        <v>1223</v>
      </c>
      <c r="C2132" t="s">
        <v>1196</v>
      </c>
      <c r="D2132" t="s">
        <v>1195</v>
      </c>
      <c r="E2132">
        <v>1.38E-2</v>
      </c>
      <c r="F2132" t="s">
        <v>1554</v>
      </c>
    </row>
    <row r="2133" spans="1:6" x14ac:dyDescent="0.25">
      <c r="A2133" t="s">
        <v>1240</v>
      </c>
      <c r="B2133" t="s">
        <v>1223</v>
      </c>
      <c r="C2133" t="s">
        <v>1186</v>
      </c>
      <c r="D2133" t="s">
        <v>1195</v>
      </c>
      <c r="E2133">
        <v>1.4999999999999999E-2</v>
      </c>
      <c r="F2133" t="s">
        <v>1554</v>
      </c>
    </row>
    <row r="2134" spans="1:6" x14ac:dyDescent="0.25">
      <c r="A2134" t="s">
        <v>1240</v>
      </c>
      <c r="B2134" t="s">
        <v>1224</v>
      </c>
      <c r="C2134" t="s">
        <v>1196</v>
      </c>
      <c r="D2134" t="s">
        <v>1195</v>
      </c>
      <c r="E2134">
        <v>0.1288</v>
      </c>
      <c r="F2134" t="s">
        <v>1554</v>
      </c>
    </row>
    <row r="2135" spans="1:6" x14ac:dyDescent="0.25">
      <c r="A2135" t="s">
        <v>1240</v>
      </c>
      <c r="B2135" t="s">
        <v>1224</v>
      </c>
      <c r="C2135" t="s">
        <v>1186</v>
      </c>
      <c r="D2135" t="s">
        <v>1195</v>
      </c>
      <c r="E2135">
        <v>0.14000000000000001</v>
      </c>
      <c r="F2135" t="s">
        <v>1554</v>
      </c>
    </row>
    <row r="2136" spans="1:6" x14ac:dyDescent="0.25">
      <c r="A2136" t="s">
        <v>1240</v>
      </c>
      <c r="B2136" t="s">
        <v>1225</v>
      </c>
      <c r="C2136" t="s">
        <v>1196</v>
      </c>
      <c r="D2136" t="s">
        <v>1195</v>
      </c>
      <c r="E2136">
        <v>1.38E-2</v>
      </c>
      <c r="F2136" t="s">
        <v>1554</v>
      </c>
    </row>
    <row r="2137" spans="1:6" x14ac:dyDescent="0.25">
      <c r="A2137" t="s">
        <v>1240</v>
      </c>
      <c r="B2137" t="s">
        <v>1225</v>
      </c>
      <c r="C2137" t="s">
        <v>1186</v>
      </c>
      <c r="D2137" t="s">
        <v>1195</v>
      </c>
      <c r="E2137">
        <v>1.4999999999999999E-2</v>
      </c>
      <c r="F2137" t="s">
        <v>1554</v>
      </c>
    </row>
    <row r="2138" spans="1:6" x14ac:dyDescent="0.25">
      <c r="A2138" t="s">
        <v>1240</v>
      </c>
      <c r="B2138" t="s">
        <v>1226</v>
      </c>
      <c r="C2138" t="s">
        <v>1196</v>
      </c>
      <c r="D2138" t="s">
        <v>1195</v>
      </c>
      <c r="E2138">
        <v>1.38E-2</v>
      </c>
      <c r="F2138" t="s">
        <v>1554</v>
      </c>
    </row>
    <row r="2139" spans="1:6" x14ac:dyDescent="0.25">
      <c r="A2139" t="s">
        <v>1240</v>
      </c>
      <c r="B2139" t="s">
        <v>1226</v>
      </c>
      <c r="C2139" t="s">
        <v>1186</v>
      </c>
      <c r="D2139" t="s">
        <v>1195</v>
      </c>
      <c r="E2139">
        <v>1.4999999999999999E-2</v>
      </c>
      <c r="F2139" t="s">
        <v>1554</v>
      </c>
    </row>
    <row r="2140" spans="1:6" x14ac:dyDescent="0.25">
      <c r="A2140" t="s">
        <v>1240</v>
      </c>
      <c r="B2140" t="s">
        <v>1228</v>
      </c>
      <c r="C2140" t="s">
        <v>1196</v>
      </c>
      <c r="D2140" t="s">
        <v>1195</v>
      </c>
      <c r="E2140">
        <v>1.2880000000000001E-2</v>
      </c>
      <c r="F2140" t="s">
        <v>1554</v>
      </c>
    </row>
    <row r="2141" spans="1:6" x14ac:dyDescent="0.25">
      <c r="A2141" t="s">
        <v>1240</v>
      </c>
      <c r="B2141" t="s">
        <v>1228</v>
      </c>
      <c r="C2141" t="s">
        <v>1186</v>
      </c>
      <c r="D2141" t="s">
        <v>1195</v>
      </c>
      <c r="E2141">
        <v>1.4E-2</v>
      </c>
      <c r="F2141" t="s">
        <v>1554</v>
      </c>
    </row>
    <row r="2142" spans="1:6" x14ac:dyDescent="0.25">
      <c r="A2142" t="s">
        <v>1240</v>
      </c>
      <c r="B2142" t="s">
        <v>1228</v>
      </c>
      <c r="C2142" t="s">
        <v>1219</v>
      </c>
      <c r="D2142" t="s">
        <v>1195</v>
      </c>
      <c r="E2142">
        <v>1.2880000000000001E-2</v>
      </c>
      <c r="F2142" t="s">
        <v>1554</v>
      </c>
    </row>
    <row r="2143" spans="1:6" x14ac:dyDescent="0.25">
      <c r="A2143" t="s">
        <v>1240</v>
      </c>
      <c r="B2143" t="s">
        <v>1230</v>
      </c>
      <c r="C2143" t="s">
        <v>1196</v>
      </c>
      <c r="D2143" t="s">
        <v>1195</v>
      </c>
      <c r="E2143">
        <v>0.11132</v>
      </c>
      <c r="F2143" t="s">
        <v>1554</v>
      </c>
    </row>
    <row r="2144" spans="1:6" x14ac:dyDescent="0.25">
      <c r="A2144" t="s">
        <v>1240</v>
      </c>
      <c r="B2144" t="s">
        <v>1230</v>
      </c>
      <c r="C2144" t="s">
        <v>1186</v>
      </c>
      <c r="D2144" t="s">
        <v>1195</v>
      </c>
      <c r="E2144">
        <v>0.121</v>
      </c>
      <c r="F2144" t="s">
        <v>1554</v>
      </c>
    </row>
    <row r="2145" spans="1:6" x14ac:dyDescent="0.25">
      <c r="A2145" t="s">
        <v>1240</v>
      </c>
      <c r="B2145" t="s">
        <v>1230</v>
      </c>
      <c r="C2145" t="s">
        <v>1219</v>
      </c>
      <c r="D2145" t="s">
        <v>1195</v>
      </c>
      <c r="E2145">
        <v>0.11132</v>
      </c>
      <c r="F2145" t="s">
        <v>1554</v>
      </c>
    </row>
    <row r="2146" spans="1:6" x14ac:dyDescent="0.25">
      <c r="A2146" t="s">
        <v>1240</v>
      </c>
      <c r="B2146" t="s">
        <v>1231</v>
      </c>
      <c r="C2146" t="s">
        <v>1186</v>
      </c>
      <c r="D2146" t="s">
        <v>1195</v>
      </c>
      <c r="E2146">
        <v>1.9E-2</v>
      </c>
      <c r="F2146" t="s">
        <v>1554</v>
      </c>
    </row>
    <row r="2147" spans="1:6" x14ac:dyDescent="0.25">
      <c r="A2147" t="s">
        <v>1240</v>
      </c>
      <c r="B2147" t="s">
        <v>1232</v>
      </c>
      <c r="C2147" t="s">
        <v>1186</v>
      </c>
      <c r="D2147" t="s">
        <v>1195</v>
      </c>
      <c r="E2147">
        <v>1.9E-2</v>
      </c>
      <c r="F2147" t="s">
        <v>1554</v>
      </c>
    </row>
    <row r="2148" spans="1:6" x14ac:dyDescent="0.25">
      <c r="A2148" t="s">
        <v>1240</v>
      </c>
      <c r="B2148" t="s">
        <v>1233</v>
      </c>
      <c r="C2148" t="s">
        <v>1234</v>
      </c>
      <c r="D2148" t="s">
        <v>1195</v>
      </c>
      <c r="E2148">
        <v>4.5999999999999999E-3</v>
      </c>
      <c r="F2148" t="s">
        <v>1554</v>
      </c>
    </row>
    <row r="2149" spans="1:6" x14ac:dyDescent="0.25">
      <c r="A2149" t="s">
        <v>1240</v>
      </c>
      <c r="B2149" t="s">
        <v>1233</v>
      </c>
      <c r="C2149" t="s">
        <v>1235</v>
      </c>
      <c r="D2149" t="s">
        <v>1195</v>
      </c>
      <c r="E2149">
        <v>4.5999999999999999E-3</v>
      </c>
      <c r="F2149" t="s">
        <v>1554</v>
      </c>
    </row>
    <row r="2150" spans="1:6" x14ac:dyDescent="0.25">
      <c r="A2150" t="s">
        <v>1240</v>
      </c>
      <c r="B2150" t="s">
        <v>1233</v>
      </c>
      <c r="C2150" t="s">
        <v>1196</v>
      </c>
      <c r="D2150" t="s">
        <v>1195</v>
      </c>
      <c r="E2150">
        <v>4.5999999999999999E-3</v>
      </c>
      <c r="F2150" t="s">
        <v>1554</v>
      </c>
    </row>
    <row r="2151" spans="1:6" x14ac:dyDescent="0.25">
      <c r="A2151" t="s">
        <v>1240</v>
      </c>
      <c r="B2151" t="s">
        <v>1233</v>
      </c>
      <c r="C2151" t="s">
        <v>1186</v>
      </c>
      <c r="D2151" t="s">
        <v>1195</v>
      </c>
      <c r="E2151">
        <v>5.0000000000000001E-3</v>
      </c>
      <c r="F2151" t="s">
        <v>1554</v>
      </c>
    </row>
    <row r="2152" spans="1:6" x14ac:dyDescent="0.25">
      <c r="A2152" t="s">
        <v>1240</v>
      </c>
      <c r="B2152" t="s">
        <v>1237</v>
      </c>
      <c r="C2152" t="s">
        <v>1186</v>
      </c>
      <c r="D2152" t="s">
        <v>1195</v>
      </c>
      <c r="E2152">
        <v>1.9E-2</v>
      </c>
      <c r="F2152" t="s">
        <v>1554</v>
      </c>
    </row>
    <row r="2153" spans="1:6" x14ac:dyDescent="0.25">
      <c r="A2153" t="s">
        <v>1240</v>
      </c>
      <c r="B2153" t="s">
        <v>1238</v>
      </c>
      <c r="C2153" t="s">
        <v>1234</v>
      </c>
      <c r="D2153" t="s">
        <v>1195</v>
      </c>
      <c r="E2153">
        <v>4.5999999999999999E-3</v>
      </c>
      <c r="F2153" t="s">
        <v>1554</v>
      </c>
    </row>
    <row r="2154" spans="1:6" x14ac:dyDescent="0.25">
      <c r="A2154" t="s">
        <v>1240</v>
      </c>
      <c r="B2154" t="s">
        <v>1238</v>
      </c>
      <c r="C2154" t="s">
        <v>1196</v>
      </c>
      <c r="D2154" t="s">
        <v>1195</v>
      </c>
      <c r="E2154">
        <v>4.5999999999999999E-3</v>
      </c>
      <c r="F2154" t="s">
        <v>1554</v>
      </c>
    </row>
    <row r="2155" spans="1:6" x14ac:dyDescent="0.25">
      <c r="A2155" t="s">
        <v>1240</v>
      </c>
      <c r="B2155" t="s">
        <v>1238</v>
      </c>
      <c r="C2155" t="s">
        <v>1186</v>
      </c>
      <c r="D2155" t="s">
        <v>1195</v>
      </c>
      <c r="E2155">
        <v>5.0000000000000001E-3</v>
      </c>
      <c r="F2155" t="s">
        <v>1554</v>
      </c>
    </row>
    <row r="2156" spans="1:6" x14ac:dyDescent="0.25">
      <c r="A2156" t="s">
        <v>32</v>
      </c>
      <c r="B2156" t="s">
        <v>1241</v>
      </c>
      <c r="C2156" t="s">
        <v>1186</v>
      </c>
      <c r="D2156" t="s">
        <v>1195</v>
      </c>
      <c r="E2156">
        <v>3.1E-2</v>
      </c>
      <c r="F2156" t="s">
        <v>1554</v>
      </c>
    </row>
    <row r="2157" spans="1:6" x14ac:dyDescent="0.25">
      <c r="A2157" t="s">
        <v>1242</v>
      </c>
      <c r="B2157" t="s">
        <v>1241</v>
      </c>
      <c r="C2157" t="s">
        <v>1186</v>
      </c>
      <c r="D2157" t="s">
        <v>1195</v>
      </c>
      <c r="E2157">
        <v>3.1E-2</v>
      </c>
      <c r="F2157" t="s">
        <v>1554</v>
      </c>
    </row>
    <row r="2158" spans="1:6" x14ac:dyDescent="0.25">
      <c r="A2158" t="s">
        <v>1244</v>
      </c>
      <c r="B2158" t="s">
        <v>1241</v>
      </c>
      <c r="C2158" t="s">
        <v>1186</v>
      </c>
      <c r="D2158" t="s">
        <v>1195</v>
      </c>
      <c r="E2158">
        <v>0.1</v>
      </c>
      <c r="F2158" t="s">
        <v>1554</v>
      </c>
    </row>
    <row r="2159" spans="1:6" x14ac:dyDescent="0.25">
      <c r="A2159" t="s">
        <v>1245</v>
      </c>
      <c r="B2159" t="s">
        <v>1246</v>
      </c>
      <c r="C2159" t="s">
        <v>1186</v>
      </c>
      <c r="D2159" t="s">
        <v>1195</v>
      </c>
      <c r="E2159">
        <v>0.1</v>
      </c>
      <c r="F2159" t="s">
        <v>1554</v>
      </c>
    </row>
    <row r="2160" spans="1:6" x14ac:dyDescent="0.25">
      <c r="A2160" t="s">
        <v>1245</v>
      </c>
      <c r="B2160" t="s">
        <v>1194</v>
      </c>
      <c r="C2160" t="s">
        <v>1186</v>
      </c>
      <c r="D2160" t="s">
        <v>1195</v>
      </c>
      <c r="E2160">
        <v>0.15</v>
      </c>
      <c r="F2160" t="s">
        <v>1554</v>
      </c>
    </row>
    <row r="2161" spans="1:6" x14ac:dyDescent="0.25">
      <c r="A2161" t="s">
        <v>1245</v>
      </c>
      <c r="B2161" t="s">
        <v>1211</v>
      </c>
      <c r="C2161" t="s">
        <v>1186</v>
      </c>
      <c r="D2161" t="s">
        <v>1195</v>
      </c>
      <c r="E2161">
        <v>0.3</v>
      </c>
      <c r="F2161" t="s">
        <v>1554</v>
      </c>
    </row>
    <row r="2162" spans="1:6" x14ac:dyDescent="0.25">
      <c r="A2162" t="s">
        <v>1245</v>
      </c>
      <c r="B2162" t="s">
        <v>1212</v>
      </c>
      <c r="C2162" t="s">
        <v>1186</v>
      </c>
      <c r="D2162" t="s">
        <v>1195</v>
      </c>
      <c r="E2162">
        <v>5</v>
      </c>
      <c r="F2162" t="s">
        <v>1554</v>
      </c>
    </row>
    <row r="2163" spans="1:6" x14ac:dyDescent="0.25">
      <c r="A2163" t="s">
        <v>1245</v>
      </c>
      <c r="B2163" t="s">
        <v>1212</v>
      </c>
      <c r="C2163" t="s">
        <v>1213</v>
      </c>
      <c r="D2163" t="s">
        <v>1195</v>
      </c>
      <c r="E2163">
        <v>1</v>
      </c>
      <c r="F2163" t="s">
        <v>1554</v>
      </c>
    </row>
    <row r="2164" spans="1:6" x14ac:dyDescent="0.25">
      <c r="A2164" t="s">
        <v>1245</v>
      </c>
      <c r="B2164" t="s">
        <v>1200</v>
      </c>
      <c r="C2164" t="s">
        <v>1186</v>
      </c>
      <c r="D2164" t="s">
        <v>1195</v>
      </c>
      <c r="E2164">
        <v>3</v>
      </c>
      <c r="F2164" t="s">
        <v>1554</v>
      </c>
    </row>
    <row r="2165" spans="1:6" x14ac:dyDescent="0.25">
      <c r="A2165" t="s">
        <v>1245</v>
      </c>
      <c r="B2165" t="s">
        <v>1200</v>
      </c>
      <c r="C2165" t="s">
        <v>1215</v>
      </c>
      <c r="D2165" t="s">
        <v>1195</v>
      </c>
      <c r="E2165">
        <v>1.5</v>
      </c>
      <c r="F2165" t="s">
        <v>1554</v>
      </c>
    </row>
    <row r="2166" spans="1:6" x14ac:dyDescent="0.25">
      <c r="A2166" t="s">
        <v>1245</v>
      </c>
      <c r="B2166" t="s">
        <v>1200</v>
      </c>
      <c r="C2166" t="s">
        <v>1216</v>
      </c>
      <c r="D2166" t="s">
        <v>1195</v>
      </c>
      <c r="E2166">
        <v>0.9</v>
      </c>
      <c r="F2166" t="s">
        <v>1554</v>
      </c>
    </row>
    <row r="2167" spans="1:6" x14ac:dyDescent="0.25">
      <c r="A2167" t="s">
        <v>1245</v>
      </c>
      <c r="B2167" t="s">
        <v>1204</v>
      </c>
      <c r="C2167" t="s">
        <v>1186</v>
      </c>
      <c r="D2167" t="s">
        <v>1195</v>
      </c>
      <c r="E2167">
        <v>2.5</v>
      </c>
      <c r="F2167" t="s">
        <v>1554</v>
      </c>
    </row>
    <row r="2168" spans="1:6" x14ac:dyDescent="0.25">
      <c r="A2168" t="s">
        <v>1245</v>
      </c>
      <c r="B2168" t="s">
        <v>1204</v>
      </c>
      <c r="C2168" t="s">
        <v>1215</v>
      </c>
      <c r="D2168" t="s">
        <v>1195</v>
      </c>
      <c r="E2168">
        <v>1.25</v>
      </c>
      <c r="F2168" t="s">
        <v>1554</v>
      </c>
    </row>
    <row r="2169" spans="1:6" x14ac:dyDescent="0.25">
      <c r="A2169" t="s">
        <v>1245</v>
      </c>
      <c r="B2169" t="s">
        <v>1204</v>
      </c>
      <c r="C2169" t="s">
        <v>1216</v>
      </c>
      <c r="D2169" t="s">
        <v>1195</v>
      </c>
      <c r="E2169">
        <v>0.75</v>
      </c>
      <c r="F2169" t="s">
        <v>1554</v>
      </c>
    </row>
    <row r="2170" spans="1:6" x14ac:dyDescent="0.25">
      <c r="A2170" t="s">
        <v>1245</v>
      </c>
      <c r="B2170" t="s">
        <v>1217</v>
      </c>
      <c r="C2170" t="s">
        <v>1186</v>
      </c>
      <c r="D2170" t="s">
        <v>1195</v>
      </c>
      <c r="E2170">
        <v>0.1</v>
      </c>
      <c r="F2170" t="s">
        <v>1554</v>
      </c>
    </row>
    <row r="2171" spans="1:6" x14ac:dyDescent="0.25">
      <c r="A2171" t="s">
        <v>1245</v>
      </c>
      <c r="B2171" t="s">
        <v>1220</v>
      </c>
      <c r="C2171" t="s">
        <v>1186</v>
      </c>
      <c r="D2171" t="s">
        <v>1195</v>
      </c>
      <c r="E2171">
        <v>0.1</v>
      </c>
      <c r="F2171" t="s">
        <v>1554</v>
      </c>
    </row>
    <row r="2172" spans="1:6" x14ac:dyDescent="0.25">
      <c r="A2172" t="s">
        <v>1245</v>
      </c>
      <c r="B2172" t="s">
        <v>1247</v>
      </c>
      <c r="C2172" t="s">
        <v>1186</v>
      </c>
      <c r="D2172" t="s">
        <v>1195</v>
      </c>
      <c r="E2172">
        <v>0.1</v>
      </c>
      <c r="F2172" t="s">
        <v>1554</v>
      </c>
    </row>
    <row r="2173" spans="1:6" x14ac:dyDescent="0.25">
      <c r="A2173" t="s">
        <v>1245</v>
      </c>
      <c r="B2173" t="s">
        <v>1223</v>
      </c>
      <c r="C2173" t="s">
        <v>1186</v>
      </c>
      <c r="D2173" t="s">
        <v>1195</v>
      </c>
      <c r="E2173">
        <v>0.1</v>
      </c>
      <c r="F2173" t="s">
        <v>1554</v>
      </c>
    </row>
    <row r="2174" spans="1:6" x14ac:dyDescent="0.25">
      <c r="A2174" t="s">
        <v>1245</v>
      </c>
      <c r="B2174" t="s">
        <v>1248</v>
      </c>
      <c r="C2174" t="s">
        <v>1186</v>
      </c>
      <c r="D2174" t="s">
        <v>1195</v>
      </c>
      <c r="E2174">
        <v>0.1</v>
      </c>
      <c r="F2174" t="s">
        <v>1554</v>
      </c>
    </row>
    <row r="2175" spans="1:6" x14ac:dyDescent="0.25">
      <c r="A2175" t="s">
        <v>1245</v>
      </c>
      <c r="B2175" t="s">
        <v>1249</v>
      </c>
      <c r="C2175" t="s">
        <v>1186</v>
      </c>
      <c r="D2175" t="s">
        <v>1195</v>
      </c>
      <c r="E2175">
        <v>0.1</v>
      </c>
      <c r="F2175" t="s">
        <v>1554</v>
      </c>
    </row>
    <row r="2176" spans="1:6" x14ac:dyDescent="0.25">
      <c r="A2176" t="s">
        <v>1245</v>
      </c>
      <c r="B2176" t="s">
        <v>1250</v>
      </c>
      <c r="C2176" t="s">
        <v>1186</v>
      </c>
      <c r="D2176" t="s">
        <v>1195</v>
      </c>
      <c r="E2176">
        <v>0.1</v>
      </c>
      <c r="F2176" t="s">
        <v>1554</v>
      </c>
    </row>
    <row r="2177" spans="1:6" x14ac:dyDescent="0.25">
      <c r="A2177" t="s">
        <v>1245</v>
      </c>
      <c r="B2177" t="s">
        <v>1239</v>
      </c>
      <c r="C2177" t="s">
        <v>1186</v>
      </c>
      <c r="D2177" t="s">
        <v>1195</v>
      </c>
      <c r="E2177">
        <v>2</v>
      </c>
      <c r="F2177" t="s">
        <v>1554</v>
      </c>
    </row>
    <row r="2178" spans="1:6" x14ac:dyDescent="0.25">
      <c r="A2178" t="s">
        <v>1251</v>
      </c>
      <c r="B2178" t="s">
        <v>1197</v>
      </c>
      <c r="C2178" t="s">
        <v>1186</v>
      </c>
      <c r="D2178" t="s">
        <v>1195</v>
      </c>
      <c r="E2178">
        <v>6</v>
      </c>
      <c r="F2178" t="s">
        <v>1554</v>
      </c>
    </row>
    <row r="2179" spans="1:6" x14ac:dyDescent="0.25">
      <c r="A2179" t="s">
        <v>1251</v>
      </c>
      <c r="B2179" t="s">
        <v>1200</v>
      </c>
      <c r="C2179" t="s">
        <v>1186</v>
      </c>
      <c r="D2179" t="s">
        <v>1195</v>
      </c>
      <c r="E2179">
        <v>5</v>
      </c>
      <c r="F2179" t="s">
        <v>1554</v>
      </c>
    </row>
    <row r="2180" spans="1:6" x14ac:dyDescent="0.25">
      <c r="A2180" t="s">
        <v>1251</v>
      </c>
      <c r="B2180" t="s">
        <v>1200</v>
      </c>
      <c r="C2180" t="s">
        <v>1201</v>
      </c>
      <c r="D2180" t="s">
        <v>1195</v>
      </c>
      <c r="E2180">
        <v>0.7</v>
      </c>
      <c r="F2180" t="s">
        <v>1554</v>
      </c>
    </row>
    <row r="2181" spans="1:6" x14ac:dyDescent="0.25">
      <c r="A2181" t="s">
        <v>1251</v>
      </c>
      <c r="B2181" t="s">
        <v>1200</v>
      </c>
      <c r="C2181" t="s">
        <v>1202</v>
      </c>
      <c r="D2181" t="s">
        <v>1195</v>
      </c>
      <c r="E2181">
        <v>2.5</v>
      </c>
      <c r="F2181" t="s">
        <v>1554</v>
      </c>
    </row>
    <row r="2182" spans="1:6" x14ac:dyDescent="0.25">
      <c r="A2182" t="s">
        <v>1251</v>
      </c>
      <c r="B2182" t="s">
        <v>1200</v>
      </c>
      <c r="C2182" t="s">
        <v>1203</v>
      </c>
      <c r="D2182" t="s">
        <v>1195</v>
      </c>
      <c r="E2182">
        <v>1.5</v>
      </c>
      <c r="F2182" t="s">
        <v>1554</v>
      </c>
    </row>
    <row r="2183" spans="1:6" x14ac:dyDescent="0.25">
      <c r="A2183" t="s">
        <v>1251</v>
      </c>
      <c r="B2183" t="s">
        <v>1204</v>
      </c>
      <c r="C2183" t="s">
        <v>1186</v>
      </c>
      <c r="D2183" t="s">
        <v>1195</v>
      </c>
      <c r="E2183">
        <v>4.5</v>
      </c>
      <c r="F2183" t="s">
        <v>1554</v>
      </c>
    </row>
    <row r="2184" spans="1:6" x14ac:dyDescent="0.25">
      <c r="A2184" t="s">
        <v>1251</v>
      </c>
      <c r="B2184" t="s">
        <v>1204</v>
      </c>
      <c r="C2184" t="s">
        <v>1202</v>
      </c>
      <c r="D2184" t="s">
        <v>1195</v>
      </c>
      <c r="E2184">
        <v>1.8</v>
      </c>
      <c r="F2184" t="s">
        <v>1554</v>
      </c>
    </row>
    <row r="2185" spans="1:6" x14ac:dyDescent="0.25">
      <c r="A2185" t="s">
        <v>1251</v>
      </c>
      <c r="B2185" t="s">
        <v>1204</v>
      </c>
      <c r="C2185" t="s">
        <v>1203</v>
      </c>
      <c r="D2185" t="s">
        <v>1195</v>
      </c>
      <c r="E2185">
        <v>1.125</v>
      </c>
      <c r="F2185" t="s">
        <v>1554</v>
      </c>
    </row>
    <row r="2186" spans="1:6" x14ac:dyDescent="0.25">
      <c r="A2186" t="s">
        <v>1252</v>
      </c>
      <c r="B2186" t="s">
        <v>1253</v>
      </c>
      <c r="C2186" t="s">
        <v>1254</v>
      </c>
      <c r="D2186" t="s">
        <v>1195</v>
      </c>
      <c r="E2186">
        <v>3</v>
      </c>
      <c r="F2186" t="s">
        <v>1554</v>
      </c>
    </row>
    <row r="2187" spans="1:6" x14ac:dyDescent="0.25">
      <c r="A2187" t="s">
        <v>1252</v>
      </c>
      <c r="B2187" t="s">
        <v>1253</v>
      </c>
      <c r="C2187" t="s">
        <v>1255</v>
      </c>
      <c r="D2187" t="s">
        <v>1195</v>
      </c>
      <c r="E2187">
        <v>1.5</v>
      </c>
      <c r="F2187" t="s">
        <v>1554</v>
      </c>
    </row>
    <row r="2188" spans="1:6" x14ac:dyDescent="0.25">
      <c r="A2188" t="s">
        <v>1252</v>
      </c>
      <c r="B2188" t="s">
        <v>1253</v>
      </c>
      <c r="C2188" t="s">
        <v>1186</v>
      </c>
      <c r="D2188" t="s">
        <v>1195</v>
      </c>
      <c r="E2188">
        <v>5</v>
      </c>
      <c r="F2188" t="s">
        <v>1554</v>
      </c>
    </row>
    <row r="2189" spans="1:6" x14ac:dyDescent="0.25">
      <c r="A2189" t="s">
        <v>1252</v>
      </c>
      <c r="B2189" t="s">
        <v>1194</v>
      </c>
      <c r="C2189" t="s">
        <v>1196</v>
      </c>
      <c r="D2189" t="s">
        <v>1195</v>
      </c>
      <c r="E2189">
        <v>0.105</v>
      </c>
      <c r="F2189" t="s">
        <v>1554</v>
      </c>
    </row>
    <row r="2190" spans="1:6" x14ac:dyDescent="0.25">
      <c r="A2190" t="s">
        <v>1252</v>
      </c>
      <c r="B2190" t="s">
        <v>1194</v>
      </c>
      <c r="C2190" t="s">
        <v>1256</v>
      </c>
      <c r="D2190" t="s">
        <v>1195</v>
      </c>
      <c r="E2190">
        <v>0.105</v>
      </c>
      <c r="F2190" t="s">
        <v>1554</v>
      </c>
    </row>
    <row r="2191" spans="1:6" x14ac:dyDescent="0.25">
      <c r="A2191" t="s">
        <v>1252</v>
      </c>
      <c r="B2191" t="s">
        <v>1194</v>
      </c>
      <c r="C2191" t="s">
        <v>1186</v>
      </c>
      <c r="D2191" t="s">
        <v>1195</v>
      </c>
      <c r="E2191">
        <v>0.15</v>
      </c>
      <c r="F2191" t="s">
        <v>1554</v>
      </c>
    </row>
    <row r="2192" spans="1:6" x14ac:dyDescent="0.25">
      <c r="A2192" t="s">
        <v>1252</v>
      </c>
      <c r="B2192" t="s">
        <v>1211</v>
      </c>
      <c r="C2192" t="s">
        <v>1196</v>
      </c>
      <c r="D2192" t="s">
        <v>1195</v>
      </c>
      <c r="E2192">
        <v>0.105</v>
      </c>
      <c r="F2192" t="s">
        <v>1554</v>
      </c>
    </row>
    <row r="2193" spans="1:6" x14ac:dyDescent="0.25">
      <c r="A2193" t="s">
        <v>1252</v>
      </c>
      <c r="B2193" t="s">
        <v>1211</v>
      </c>
      <c r="C2193" t="s">
        <v>1256</v>
      </c>
      <c r="D2193" t="s">
        <v>1195</v>
      </c>
      <c r="E2193">
        <v>0.105</v>
      </c>
      <c r="F2193" t="s">
        <v>1554</v>
      </c>
    </row>
    <row r="2194" spans="1:6" x14ac:dyDescent="0.25">
      <c r="A2194" t="s">
        <v>1252</v>
      </c>
      <c r="B2194" t="s">
        <v>1211</v>
      </c>
      <c r="C2194" t="s">
        <v>1186</v>
      </c>
      <c r="D2194" t="s">
        <v>1195</v>
      </c>
      <c r="E2194">
        <v>0.35</v>
      </c>
      <c r="F2194" t="s">
        <v>1554</v>
      </c>
    </row>
    <row r="2195" spans="1:6" x14ac:dyDescent="0.25">
      <c r="A2195" t="s">
        <v>1252</v>
      </c>
      <c r="B2195" t="s">
        <v>1197</v>
      </c>
      <c r="C2195" t="s">
        <v>1186</v>
      </c>
      <c r="D2195" t="s">
        <v>1195</v>
      </c>
      <c r="E2195">
        <v>6</v>
      </c>
      <c r="F2195" t="s">
        <v>1554</v>
      </c>
    </row>
    <row r="2196" spans="1:6" x14ac:dyDescent="0.25">
      <c r="A2196" t="s">
        <v>1252</v>
      </c>
      <c r="B2196" t="s">
        <v>1198</v>
      </c>
      <c r="C2196" t="s">
        <v>1186</v>
      </c>
      <c r="D2196" t="s">
        <v>1195</v>
      </c>
      <c r="E2196">
        <v>0.315</v>
      </c>
      <c r="F2196" t="s">
        <v>1554</v>
      </c>
    </row>
    <row r="2197" spans="1:6" x14ac:dyDescent="0.25">
      <c r="A2197" t="s">
        <v>1252</v>
      </c>
      <c r="B2197" t="s">
        <v>1212</v>
      </c>
      <c r="C2197" t="s">
        <v>1186</v>
      </c>
      <c r="D2197" t="s">
        <v>1195</v>
      </c>
      <c r="E2197">
        <v>7</v>
      </c>
      <c r="F2197" t="s">
        <v>1554</v>
      </c>
    </row>
    <row r="2198" spans="1:6" x14ac:dyDescent="0.25">
      <c r="A2198" t="s">
        <v>1252</v>
      </c>
      <c r="B2198" t="s">
        <v>1212</v>
      </c>
      <c r="C2198" t="s">
        <v>1257</v>
      </c>
      <c r="D2198" t="s">
        <v>1195</v>
      </c>
      <c r="E2198">
        <v>4.9000000000000004</v>
      </c>
      <c r="F2198" t="s">
        <v>1554</v>
      </c>
    </row>
    <row r="2199" spans="1:6" x14ac:dyDescent="0.25">
      <c r="A2199" t="s">
        <v>1252</v>
      </c>
      <c r="B2199" t="s">
        <v>1212</v>
      </c>
      <c r="C2199" t="s">
        <v>1258</v>
      </c>
      <c r="D2199" t="s">
        <v>1195</v>
      </c>
      <c r="E2199">
        <v>0.7</v>
      </c>
      <c r="F2199" t="s">
        <v>1554</v>
      </c>
    </row>
    <row r="2200" spans="1:6" x14ac:dyDescent="0.25">
      <c r="A2200" t="s">
        <v>1252</v>
      </c>
      <c r="B2200" t="s">
        <v>1212</v>
      </c>
      <c r="C2200" t="s">
        <v>1259</v>
      </c>
      <c r="D2200" t="s">
        <v>1195</v>
      </c>
      <c r="E2200">
        <v>0.315</v>
      </c>
      <c r="F2200" t="s">
        <v>1554</v>
      </c>
    </row>
    <row r="2201" spans="1:6" x14ac:dyDescent="0.25">
      <c r="A2201" t="s">
        <v>1252</v>
      </c>
      <c r="B2201" t="s">
        <v>1212</v>
      </c>
      <c r="C2201" t="s">
        <v>1260</v>
      </c>
      <c r="D2201" t="s">
        <v>1195</v>
      </c>
      <c r="E2201">
        <v>0.315</v>
      </c>
      <c r="F2201" t="s">
        <v>1554</v>
      </c>
    </row>
    <row r="2202" spans="1:6" x14ac:dyDescent="0.25">
      <c r="A2202" t="s">
        <v>1252</v>
      </c>
      <c r="B2202" t="s">
        <v>1200</v>
      </c>
      <c r="C2202" t="s">
        <v>1186</v>
      </c>
      <c r="D2202" t="s">
        <v>1195</v>
      </c>
      <c r="E2202">
        <v>6</v>
      </c>
      <c r="F2202" t="s">
        <v>1554</v>
      </c>
    </row>
    <row r="2203" spans="1:6" x14ac:dyDescent="0.25">
      <c r="A2203" t="s">
        <v>1252</v>
      </c>
      <c r="B2203" t="s">
        <v>1200</v>
      </c>
      <c r="C2203" t="s">
        <v>1201</v>
      </c>
      <c r="D2203" t="s">
        <v>1195</v>
      </c>
      <c r="E2203">
        <v>0.7</v>
      </c>
      <c r="F2203" t="s">
        <v>1554</v>
      </c>
    </row>
    <row r="2204" spans="1:6" x14ac:dyDescent="0.25">
      <c r="A2204" t="s">
        <v>1252</v>
      </c>
      <c r="B2204" t="s">
        <v>1200</v>
      </c>
      <c r="C2204" t="s">
        <v>1202</v>
      </c>
      <c r="D2204" t="s">
        <v>1195</v>
      </c>
      <c r="E2204">
        <v>3</v>
      </c>
      <c r="F2204" t="s">
        <v>1554</v>
      </c>
    </row>
    <row r="2205" spans="1:6" x14ac:dyDescent="0.25">
      <c r="A2205" t="s">
        <v>1252</v>
      </c>
      <c r="B2205" t="s">
        <v>1200</v>
      </c>
      <c r="C2205" t="s">
        <v>1203</v>
      </c>
      <c r="D2205" t="s">
        <v>1195</v>
      </c>
      <c r="E2205">
        <v>1.5</v>
      </c>
      <c r="F2205" t="s">
        <v>1554</v>
      </c>
    </row>
    <row r="2206" spans="1:6" x14ac:dyDescent="0.25">
      <c r="A2206" t="s">
        <v>1252</v>
      </c>
      <c r="B2206" t="s">
        <v>1204</v>
      </c>
      <c r="C2206" t="s">
        <v>1186</v>
      </c>
      <c r="D2206" t="s">
        <v>1195</v>
      </c>
      <c r="E2206">
        <v>3</v>
      </c>
      <c r="F2206" t="s">
        <v>1554</v>
      </c>
    </row>
    <row r="2207" spans="1:6" x14ac:dyDescent="0.25">
      <c r="A2207" t="s">
        <v>1252</v>
      </c>
      <c r="B2207" t="s">
        <v>1204</v>
      </c>
      <c r="C2207" t="s">
        <v>1261</v>
      </c>
      <c r="D2207" t="s">
        <v>1195</v>
      </c>
      <c r="E2207">
        <v>0.6</v>
      </c>
      <c r="F2207" t="s">
        <v>1554</v>
      </c>
    </row>
    <row r="2208" spans="1:6" x14ac:dyDescent="0.25">
      <c r="A2208" t="s">
        <v>1252</v>
      </c>
      <c r="B2208" t="s">
        <v>1204</v>
      </c>
      <c r="C2208" t="s">
        <v>1202</v>
      </c>
      <c r="D2208" t="s">
        <v>1195</v>
      </c>
      <c r="E2208">
        <v>1.2</v>
      </c>
      <c r="F2208" t="s">
        <v>1554</v>
      </c>
    </row>
    <row r="2209" spans="1:6" x14ac:dyDescent="0.25">
      <c r="A2209" t="s">
        <v>1252</v>
      </c>
      <c r="B2209" t="s">
        <v>1204</v>
      </c>
      <c r="C2209" t="s">
        <v>1203</v>
      </c>
      <c r="D2209" t="s">
        <v>1195</v>
      </c>
      <c r="E2209">
        <v>0.6</v>
      </c>
      <c r="F2209" t="s">
        <v>1554</v>
      </c>
    </row>
    <row r="2210" spans="1:6" x14ac:dyDescent="0.25">
      <c r="A2210" t="s">
        <v>1252</v>
      </c>
      <c r="B2210" t="s">
        <v>1204</v>
      </c>
      <c r="C2210" t="s">
        <v>1262</v>
      </c>
      <c r="D2210" t="s">
        <v>1195</v>
      </c>
      <c r="E2210">
        <v>0.3</v>
      </c>
      <c r="F2210" t="s">
        <v>1554</v>
      </c>
    </row>
    <row r="2211" spans="1:6" x14ac:dyDescent="0.25">
      <c r="A2211" t="s">
        <v>1252</v>
      </c>
      <c r="B2211" t="s">
        <v>1204</v>
      </c>
      <c r="C2211" t="s">
        <v>1263</v>
      </c>
      <c r="D2211" t="s">
        <v>1195</v>
      </c>
      <c r="E2211">
        <v>0.3</v>
      </c>
      <c r="F2211" t="s">
        <v>1554</v>
      </c>
    </row>
    <row r="2212" spans="1:6" x14ac:dyDescent="0.25">
      <c r="A2212" t="s">
        <v>1264</v>
      </c>
      <c r="B2212" t="s">
        <v>1246</v>
      </c>
      <c r="C2212" t="s">
        <v>1547</v>
      </c>
      <c r="D2212" t="s">
        <v>1195</v>
      </c>
      <c r="E2212">
        <v>1.7479999999999999E-2</v>
      </c>
      <c r="F2212" t="s">
        <v>1554</v>
      </c>
    </row>
    <row r="2213" spans="1:6" x14ac:dyDescent="0.25">
      <c r="A2213" t="s">
        <v>1264</v>
      </c>
      <c r="B2213" t="s">
        <v>1246</v>
      </c>
      <c r="C2213" t="s">
        <v>1186</v>
      </c>
      <c r="D2213" t="s">
        <v>1195</v>
      </c>
      <c r="E2213">
        <v>1.9E-2</v>
      </c>
      <c r="F2213" t="s">
        <v>1554</v>
      </c>
    </row>
    <row r="2214" spans="1:6" x14ac:dyDescent="0.25">
      <c r="A2214" t="s">
        <v>1264</v>
      </c>
      <c r="B2214" t="s">
        <v>1241</v>
      </c>
      <c r="C2214" t="s">
        <v>1186</v>
      </c>
      <c r="D2214" t="s">
        <v>1195</v>
      </c>
      <c r="E2214">
        <v>3.1E-2</v>
      </c>
      <c r="F2214" t="s">
        <v>1554</v>
      </c>
    </row>
    <row r="2215" spans="1:6" x14ac:dyDescent="0.25">
      <c r="A2215" t="s">
        <v>1264</v>
      </c>
      <c r="B2215" t="s">
        <v>1217</v>
      </c>
      <c r="C2215" t="s">
        <v>1547</v>
      </c>
      <c r="D2215" t="s">
        <v>1195</v>
      </c>
      <c r="E2215">
        <v>3.2199999999999999E-2</v>
      </c>
      <c r="F2215" t="s">
        <v>1554</v>
      </c>
    </row>
    <row r="2216" spans="1:6" x14ac:dyDescent="0.25">
      <c r="A2216" t="s">
        <v>1264</v>
      </c>
      <c r="B2216" t="s">
        <v>1217</v>
      </c>
      <c r="C2216" t="s">
        <v>1186</v>
      </c>
      <c r="D2216" t="s">
        <v>1195</v>
      </c>
      <c r="E2216">
        <v>3.5000000000000003E-2</v>
      </c>
      <c r="F2216" t="s">
        <v>1554</v>
      </c>
    </row>
    <row r="2217" spans="1:6" x14ac:dyDescent="0.25">
      <c r="A2217" t="s">
        <v>1264</v>
      </c>
      <c r="B2217" t="s">
        <v>1220</v>
      </c>
      <c r="C2217" t="s">
        <v>1547</v>
      </c>
      <c r="D2217" t="s">
        <v>1195</v>
      </c>
      <c r="E2217">
        <v>3.2199999999999999E-2</v>
      </c>
      <c r="F2217" t="s">
        <v>1554</v>
      </c>
    </row>
    <row r="2218" spans="1:6" x14ac:dyDescent="0.25">
      <c r="A2218" t="s">
        <v>1264</v>
      </c>
      <c r="B2218" t="s">
        <v>1220</v>
      </c>
      <c r="C2218" t="s">
        <v>1186</v>
      </c>
      <c r="D2218" t="s">
        <v>1195</v>
      </c>
      <c r="E2218">
        <v>3.5000000000000003E-2</v>
      </c>
      <c r="F2218" t="s">
        <v>1554</v>
      </c>
    </row>
    <row r="2219" spans="1:6" x14ac:dyDescent="0.25">
      <c r="A2219" t="s">
        <v>1264</v>
      </c>
      <c r="B2219" t="s">
        <v>1247</v>
      </c>
      <c r="C2219" t="s">
        <v>1547</v>
      </c>
      <c r="D2219" t="s">
        <v>1195</v>
      </c>
      <c r="E2219">
        <v>3.2199999999999999E-2</v>
      </c>
      <c r="F2219" t="s">
        <v>1554</v>
      </c>
    </row>
    <row r="2220" spans="1:6" x14ac:dyDescent="0.25">
      <c r="A2220" t="s">
        <v>1264</v>
      </c>
      <c r="B2220" t="s">
        <v>1247</v>
      </c>
      <c r="C2220" t="s">
        <v>1186</v>
      </c>
      <c r="D2220" t="s">
        <v>1195</v>
      </c>
      <c r="E2220">
        <v>3.5000000000000003E-2</v>
      </c>
      <c r="F2220" t="s">
        <v>1554</v>
      </c>
    </row>
    <row r="2221" spans="1:6" x14ac:dyDescent="0.25">
      <c r="A2221" t="s">
        <v>1264</v>
      </c>
      <c r="B2221" t="s">
        <v>1223</v>
      </c>
      <c r="C2221" t="s">
        <v>1547</v>
      </c>
      <c r="D2221" t="s">
        <v>1195</v>
      </c>
      <c r="E2221">
        <v>3.2199999999999999E-2</v>
      </c>
      <c r="F2221" t="s">
        <v>1554</v>
      </c>
    </row>
    <row r="2222" spans="1:6" x14ac:dyDescent="0.25">
      <c r="A2222" t="s">
        <v>1264</v>
      </c>
      <c r="B2222" t="s">
        <v>1223</v>
      </c>
      <c r="C2222" t="s">
        <v>1186</v>
      </c>
      <c r="D2222" t="s">
        <v>1195</v>
      </c>
      <c r="E2222">
        <v>3.5000000000000003E-2</v>
      </c>
      <c r="F2222" t="s">
        <v>1554</v>
      </c>
    </row>
    <row r="2223" spans="1:6" x14ac:dyDescent="0.25">
      <c r="A2223" t="s">
        <v>1264</v>
      </c>
      <c r="B2223" t="s">
        <v>1248</v>
      </c>
      <c r="C2223" t="s">
        <v>1547</v>
      </c>
      <c r="D2223" t="s">
        <v>1195</v>
      </c>
      <c r="E2223">
        <v>3.2199999999999999E-2</v>
      </c>
      <c r="F2223" t="s">
        <v>1554</v>
      </c>
    </row>
    <row r="2224" spans="1:6" x14ac:dyDescent="0.25">
      <c r="A2224" t="s">
        <v>1264</v>
      </c>
      <c r="B2224" t="s">
        <v>1248</v>
      </c>
      <c r="C2224" t="s">
        <v>1186</v>
      </c>
      <c r="D2224" t="s">
        <v>1195</v>
      </c>
      <c r="E2224">
        <v>3.5000000000000003E-2</v>
      </c>
      <c r="F2224" t="s">
        <v>1554</v>
      </c>
    </row>
    <row r="2225" spans="1:6" x14ac:dyDescent="0.25">
      <c r="A2225" t="s">
        <v>1264</v>
      </c>
      <c r="B2225" t="s">
        <v>1265</v>
      </c>
      <c r="C2225" t="s">
        <v>1266</v>
      </c>
      <c r="D2225" t="s">
        <v>1195</v>
      </c>
      <c r="E2225">
        <v>4.05</v>
      </c>
      <c r="F2225" t="s">
        <v>1554</v>
      </c>
    </row>
    <row r="2226" spans="1:6" x14ac:dyDescent="0.25">
      <c r="A2226" t="s">
        <v>1264</v>
      </c>
      <c r="B2226" t="s">
        <v>1265</v>
      </c>
      <c r="C2226" t="s">
        <v>1267</v>
      </c>
      <c r="D2226" t="s">
        <v>1195</v>
      </c>
      <c r="E2226">
        <v>3.24</v>
      </c>
      <c r="F2226" t="s">
        <v>1554</v>
      </c>
    </row>
    <row r="2227" spans="1:6" x14ac:dyDescent="0.25">
      <c r="A2227" t="s">
        <v>1264</v>
      </c>
      <c r="B2227" t="s">
        <v>1265</v>
      </c>
      <c r="C2227" t="s">
        <v>1268</v>
      </c>
      <c r="D2227" t="s">
        <v>1195</v>
      </c>
      <c r="E2227">
        <v>3.24</v>
      </c>
      <c r="F2227" t="s">
        <v>1554</v>
      </c>
    </row>
    <row r="2228" spans="1:6" x14ac:dyDescent="0.25">
      <c r="A2228" t="s">
        <v>1264</v>
      </c>
      <c r="B2228" t="s">
        <v>1265</v>
      </c>
      <c r="C2228" t="s">
        <v>1269</v>
      </c>
      <c r="D2228" t="s">
        <v>1195</v>
      </c>
      <c r="E2228">
        <v>1.89</v>
      </c>
      <c r="F2228" t="s">
        <v>1554</v>
      </c>
    </row>
    <row r="2229" spans="1:6" x14ac:dyDescent="0.25">
      <c r="A2229" t="s">
        <v>1264</v>
      </c>
      <c r="B2229" t="s">
        <v>1265</v>
      </c>
      <c r="C2229" t="s">
        <v>1270</v>
      </c>
      <c r="D2229" t="s">
        <v>1195</v>
      </c>
      <c r="E2229">
        <v>1.89</v>
      </c>
      <c r="F2229" t="s">
        <v>1554</v>
      </c>
    </row>
    <row r="2230" spans="1:6" x14ac:dyDescent="0.25">
      <c r="A2230" t="s">
        <v>1264</v>
      </c>
      <c r="B2230" t="s">
        <v>1265</v>
      </c>
      <c r="C2230" t="s">
        <v>1271</v>
      </c>
      <c r="D2230" t="s">
        <v>1195</v>
      </c>
      <c r="E2230">
        <v>1.89</v>
      </c>
      <c r="F2230" t="s">
        <v>1554</v>
      </c>
    </row>
    <row r="2231" spans="1:6" x14ac:dyDescent="0.25">
      <c r="A2231" t="s">
        <v>1264</v>
      </c>
      <c r="B2231" t="s">
        <v>1265</v>
      </c>
      <c r="C2231" t="s">
        <v>1186</v>
      </c>
      <c r="D2231" t="s">
        <v>1195</v>
      </c>
      <c r="E2231">
        <v>27</v>
      </c>
      <c r="F2231" t="s">
        <v>1554</v>
      </c>
    </row>
    <row r="2232" spans="1:6" x14ac:dyDescent="0.25">
      <c r="A2232" t="s">
        <v>1264</v>
      </c>
      <c r="B2232" t="s">
        <v>1249</v>
      </c>
      <c r="C2232" t="s">
        <v>1186</v>
      </c>
      <c r="D2232" t="s">
        <v>1195</v>
      </c>
      <c r="E2232">
        <v>1.9E-2</v>
      </c>
      <c r="F2232" t="s">
        <v>1554</v>
      </c>
    </row>
    <row r="2233" spans="1:6" x14ac:dyDescent="0.25">
      <c r="A2233" t="s">
        <v>1264</v>
      </c>
      <c r="B2233" t="s">
        <v>1249</v>
      </c>
      <c r="C2233" t="s">
        <v>1548</v>
      </c>
      <c r="D2233" t="s">
        <v>1195</v>
      </c>
      <c r="E2233">
        <v>1.7479999999999999E-2</v>
      </c>
      <c r="F2233" t="s">
        <v>1554</v>
      </c>
    </row>
    <row r="2234" spans="1:6" x14ac:dyDescent="0.25">
      <c r="A2234" t="s">
        <v>1264</v>
      </c>
      <c r="B2234" t="s">
        <v>1233</v>
      </c>
      <c r="C2234" t="s">
        <v>1186</v>
      </c>
      <c r="D2234" t="s">
        <v>1195</v>
      </c>
      <c r="E2234">
        <v>0.01</v>
      </c>
      <c r="F2234" t="s">
        <v>1554</v>
      </c>
    </row>
    <row r="2235" spans="1:6" x14ac:dyDescent="0.25">
      <c r="A2235" t="s">
        <v>1264</v>
      </c>
      <c r="B2235" t="s">
        <v>1233</v>
      </c>
      <c r="C2235" t="s">
        <v>1549</v>
      </c>
      <c r="D2235" t="s">
        <v>1195</v>
      </c>
      <c r="E2235">
        <v>9.1999999999999998E-3</v>
      </c>
      <c r="F2235" t="s">
        <v>1554</v>
      </c>
    </row>
    <row r="2236" spans="1:6" x14ac:dyDescent="0.25">
      <c r="A2236" t="s">
        <v>1264</v>
      </c>
      <c r="B2236" t="s">
        <v>1237</v>
      </c>
      <c r="C2236" t="s">
        <v>1186</v>
      </c>
      <c r="D2236" t="s">
        <v>1195</v>
      </c>
      <c r="E2236">
        <v>0.01</v>
      </c>
      <c r="F2236" t="s">
        <v>1554</v>
      </c>
    </row>
    <row r="2237" spans="1:6" x14ac:dyDescent="0.25">
      <c r="A2237" t="s">
        <v>1264</v>
      </c>
      <c r="B2237" t="s">
        <v>1250</v>
      </c>
      <c r="C2237" t="s">
        <v>1186</v>
      </c>
      <c r="D2237" t="s">
        <v>1195</v>
      </c>
      <c r="E2237">
        <v>0.01</v>
      </c>
      <c r="F2237" t="s">
        <v>1554</v>
      </c>
    </row>
    <row r="2238" spans="1:6" x14ac:dyDescent="0.25">
      <c r="A2238" t="s">
        <v>1264</v>
      </c>
      <c r="B2238" t="s">
        <v>1250</v>
      </c>
      <c r="C2238" t="s">
        <v>1549</v>
      </c>
      <c r="D2238" t="s">
        <v>1195</v>
      </c>
      <c r="E2238">
        <v>9.1999999999999998E-3</v>
      </c>
      <c r="F2238" t="s">
        <v>1554</v>
      </c>
    </row>
    <row r="2239" spans="1:6" x14ac:dyDescent="0.25">
      <c r="A2239" t="s">
        <v>1264</v>
      </c>
      <c r="B2239" t="s">
        <v>1272</v>
      </c>
      <c r="C2239" t="s">
        <v>1266</v>
      </c>
      <c r="D2239" t="s">
        <v>1195</v>
      </c>
      <c r="E2239">
        <v>4.95</v>
      </c>
      <c r="F2239" t="s">
        <v>1554</v>
      </c>
    </row>
    <row r="2240" spans="1:6" x14ac:dyDescent="0.25">
      <c r="A2240" t="s">
        <v>1264</v>
      </c>
      <c r="B2240" t="s">
        <v>1272</v>
      </c>
      <c r="C2240" t="s">
        <v>1267</v>
      </c>
      <c r="D2240" t="s">
        <v>1195</v>
      </c>
      <c r="E2240">
        <v>3.96</v>
      </c>
      <c r="F2240" t="s">
        <v>1554</v>
      </c>
    </row>
    <row r="2241" spans="1:6" x14ac:dyDescent="0.25">
      <c r="A2241" t="s">
        <v>1264</v>
      </c>
      <c r="B2241" t="s">
        <v>1272</v>
      </c>
      <c r="C2241" t="s">
        <v>1268</v>
      </c>
      <c r="D2241" t="s">
        <v>1195</v>
      </c>
      <c r="E2241">
        <v>3.96</v>
      </c>
      <c r="F2241" t="s">
        <v>1554</v>
      </c>
    </row>
    <row r="2242" spans="1:6" x14ac:dyDescent="0.25">
      <c r="A2242" t="s">
        <v>1264</v>
      </c>
      <c r="B2242" t="s">
        <v>1272</v>
      </c>
      <c r="C2242" t="s">
        <v>1269</v>
      </c>
      <c r="D2242" t="s">
        <v>1195</v>
      </c>
      <c r="E2242">
        <v>2.31</v>
      </c>
      <c r="F2242" t="s">
        <v>1554</v>
      </c>
    </row>
    <row r="2243" spans="1:6" x14ac:dyDescent="0.25">
      <c r="A2243" t="s">
        <v>1264</v>
      </c>
      <c r="B2243" t="s">
        <v>1272</v>
      </c>
      <c r="C2243" t="s">
        <v>1270</v>
      </c>
      <c r="D2243" t="s">
        <v>1195</v>
      </c>
      <c r="E2243">
        <v>2.31</v>
      </c>
      <c r="F2243" t="s">
        <v>1554</v>
      </c>
    </row>
    <row r="2244" spans="1:6" x14ac:dyDescent="0.25">
      <c r="A2244" t="s">
        <v>1264</v>
      </c>
      <c r="B2244" t="s">
        <v>1272</v>
      </c>
      <c r="C2244" t="s">
        <v>1271</v>
      </c>
      <c r="D2244" t="s">
        <v>1195</v>
      </c>
      <c r="E2244">
        <v>2.31</v>
      </c>
      <c r="F2244" t="s">
        <v>1554</v>
      </c>
    </row>
    <row r="2245" spans="1:6" x14ac:dyDescent="0.25">
      <c r="A2245" t="s">
        <v>1264</v>
      </c>
      <c r="B2245" t="s">
        <v>1272</v>
      </c>
      <c r="C2245" t="s">
        <v>1186</v>
      </c>
      <c r="D2245" t="s">
        <v>1195</v>
      </c>
      <c r="E2245">
        <v>33</v>
      </c>
      <c r="F2245" t="s">
        <v>1554</v>
      </c>
    </row>
    <row r="2246" spans="1:6" x14ac:dyDescent="0.25">
      <c r="A2246" t="s">
        <v>1264</v>
      </c>
      <c r="B2246" t="s">
        <v>1273</v>
      </c>
      <c r="C2246" t="s">
        <v>1266</v>
      </c>
      <c r="D2246" t="s">
        <v>1195</v>
      </c>
      <c r="E2246">
        <v>4.05</v>
      </c>
      <c r="F2246" t="s">
        <v>1554</v>
      </c>
    </row>
    <row r="2247" spans="1:6" x14ac:dyDescent="0.25">
      <c r="A2247" t="s">
        <v>1264</v>
      </c>
      <c r="B2247" t="s">
        <v>1273</v>
      </c>
      <c r="C2247" t="s">
        <v>1267</v>
      </c>
      <c r="D2247" t="s">
        <v>1195</v>
      </c>
      <c r="E2247">
        <v>3.24</v>
      </c>
      <c r="F2247" t="s">
        <v>1554</v>
      </c>
    </row>
    <row r="2248" spans="1:6" x14ac:dyDescent="0.25">
      <c r="A2248" t="s">
        <v>1264</v>
      </c>
      <c r="B2248" t="s">
        <v>1273</v>
      </c>
      <c r="C2248" t="s">
        <v>1268</v>
      </c>
      <c r="D2248" t="s">
        <v>1195</v>
      </c>
      <c r="E2248">
        <v>3.24</v>
      </c>
      <c r="F2248" t="s">
        <v>1554</v>
      </c>
    </row>
    <row r="2249" spans="1:6" x14ac:dyDescent="0.25">
      <c r="A2249" t="s">
        <v>1264</v>
      </c>
      <c r="B2249" t="s">
        <v>1273</v>
      </c>
      <c r="C2249" t="s">
        <v>1269</v>
      </c>
      <c r="D2249" t="s">
        <v>1195</v>
      </c>
      <c r="E2249">
        <v>1.89</v>
      </c>
      <c r="F2249" t="s">
        <v>1554</v>
      </c>
    </row>
    <row r="2250" spans="1:6" x14ac:dyDescent="0.25">
      <c r="A2250" t="s">
        <v>1264</v>
      </c>
      <c r="B2250" t="s">
        <v>1273</v>
      </c>
      <c r="C2250" t="s">
        <v>1270</v>
      </c>
      <c r="D2250" t="s">
        <v>1195</v>
      </c>
      <c r="E2250">
        <v>1.89</v>
      </c>
      <c r="F2250" t="s">
        <v>1554</v>
      </c>
    </row>
    <row r="2251" spans="1:6" x14ac:dyDescent="0.25">
      <c r="A2251" t="s">
        <v>1264</v>
      </c>
      <c r="B2251" t="s">
        <v>1273</v>
      </c>
      <c r="C2251" t="s">
        <v>1271</v>
      </c>
      <c r="D2251" t="s">
        <v>1195</v>
      </c>
      <c r="E2251">
        <v>1.89</v>
      </c>
      <c r="F2251" t="s">
        <v>1554</v>
      </c>
    </row>
    <row r="2252" spans="1:6" x14ac:dyDescent="0.25">
      <c r="A2252" t="s">
        <v>1264</v>
      </c>
      <c r="B2252" t="s">
        <v>1273</v>
      </c>
      <c r="C2252" t="s">
        <v>1186</v>
      </c>
      <c r="D2252" t="s">
        <v>1195</v>
      </c>
      <c r="E2252">
        <v>27</v>
      </c>
      <c r="F2252" t="s">
        <v>1554</v>
      </c>
    </row>
    <row r="2253" spans="1:6" x14ac:dyDescent="0.25">
      <c r="A2253" t="s">
        <v>1264</v>
      </c>
      <c r="B2253" t="s">
        <v>1274</v>
      </c>
      <c r="C2253" t="s">
        <v>1266</v>
      </c>
      <c r="D2253" t="s">
        <v>1195</v>
      </c>
      <c r="E2253">
        <v>0.23</v>
      </c>
      <c r="F2253" t="s">
        <v>1554</v>
      </c>
    </row>
    <row r="2254" spans="1:6" x14ac:dyDescent="0.25">
      <c r="A2254" t="s">
        <v>1264</v>
      </c>
      <c r="B2254" t="s">
        <v>1274</v>
      </c>
      <c r="C2254" t="s">
        <v>1267</v>
      </c>
      <c r="D2254" t="s">
        <v>1195</v>
      </c>
      <c r="E2254">
        <v>0.16</v>
      </c>
      <c r="F2254" t="s">
        <v>1554</v>
      </c>
    </row>
    <row r="2255" spans="1:6" x14ac:dyDescent="0.25">
      <c r="A2255" t="s">
        <v>1264</v>
      </c>
      <c r="B2255" t="s">
        <v>1274</v>
      </c>
      <c r="C2255" t="s">
        <v>1268</v>
      </c>
      <c r="D2255" t="s">
        <v>1195</v>
      </c>
      <c r="E2255">
        <v>0.14000000000000001</v>
      </c>
      <c r="F2255" t="s">
        <v>1554</v>
      </c>
    </row>
    <row r="2256" spans="1:6" x14ac:dyDescent="0.25">
      <c r="A2256" t="s">
        <v>1264</v>
      </c>
      <c r="B2256" t="s">
        <v>1274</v>
      </c>
      <c r="C2256" t="s">
        <v>1269</v>
      </c>
      <c r="D2256" t="s">
        <v>1195</v>
      </c>
      <c r="E2256">
        <v>5.8000000000000003E-2</v>
      </c>
      <c r="F2256" t="s">
        <v>1554</v>
      </c>
    </row>
    <row r="2257" spans="1:6" x14ac:dyDescent="0.25">
      <c r="A2257" t="s">
        <v>1264</v>
      </c>
      <c r="B2257" t="s">
        <v>1274</v>
      </c>
      <c r="C2257" t="s">
        <v>1270</v>
      </c>
      <c r="D2257" t="s">
        <v>1195</v>
      </c>
      <c r="E2257">
        <v>6.3E-2</v>
      </c>
      <c r="F2257" t="s">
        <v>1554</v>
      </c>
    </row>
    <row r="2258" spans="1:6" x14ac:dyDescent="0.25">
      <c r="A2258" t="s">
        <v>1264</v>
      </c>
      <c r="B2258" t="s">
        <v>1274</v>
      </c>
      <c r="C2258" t="s">
        <v>1271</v>
      </c>
      <c r="D2258" t="s">
        <v>1195</v>
      </c>
      <c r="E2258">
        <v>6.8000000000000005E-2</v>
      </c>
      <c r="F2258" t="s">
        <v>1554</v>
      </c>
    </row>
    <row r="2259" spans="1:6" x14ac:dyDescent="0.25">
      <c r="A2259" t="s">
        <v>1264</v>
      </c>
      <c r="B2259" t="s">
        <v>1274</v>
      </c>
      <c r="C2259" t="s">
        <v>1186</v>
      </c>
      <c r="D2259" t="s">
        <v>1195</v>
      </c>
      <c r="E2259">
        <v>0.7</v>
      </c>
      <c r="F2259" t="s">
        <v>1554</v>
      </c>
    </row>
    <row r="2260" spans="1:6" x14ac:dyDescent="0.25">
      <c r="A2260" t="s">
        <v>1264</v>
      </c>
      <c r="B2260" t="s">
        <v>1185</v>
      </c>
      <c r="C2260" t="s">
        <v>1275</v>
      </c>
      <c r="D2260" t="s">
        <v>1195</v>
      </c>
      <c r="E2260">
        <v>0.111</v>
      </c>
      <c r="F2260" t="s">
        <v>1554</v>
      </c>
    </row>
    <row r="2261" spans="1:6" x14ac:dyDescent="0.25">
      <c r="A2261" t="s">
        <v>1264</v>
      </c>
      <c r="B2261" t="s">
        <v>1185</v>
      </c>
      <c r="C2261" t="s">
        <v>1276</v>
      </c>
      <c r="D2261" t="s">
        <v>1195</v>
      </c>
      <c r="E2261">
        <v>8.8800000000000004E-2</v>
      </c>
      <c r="F2261" t="s">
        <v>1554</v>
      </c>
    </row>
    <row r="2262" spans="1:6" x14ac:dyDescent="0.25">
      <c r="A2262" t="s">
        <v>1264</v>
      </c>
      <c r="B2262" t="s">
        <v>1185</v>
      </c>
      <c r="C2262" t="s">
        <v>1277</v>
      </c>
      <c r="D2262" t="s">
        <v>1195</v>
      </c>
      <c r="E2262">
        <v>8.8800000000000004E-2</v>
      </c>
      <c r="F2262" t="s">
        <v>1554</v>
      </c>
    </row>
    <row r="2263" spans="1:6" x14ac:dyDescent="0.25">
      <c r="A2263" t="s">
        <v>1264</v>
      </c>
      <c r="B2263" t="s">
        <v>1185</v>
      </c>
      <c r="C2263" t="s">
        <v>1186</v>
      </c>
      <c r="D2263" t="s">
        <v>1195</v>
      </c>
      <c r="E2263">
        <v>0.74</v>
      </c>
      <c r="F2263" t="s">
        <v>1554</v>
      </c>
    </row>
    <row r="2264" spans="1:6" x14ac:dyDescent="0.25">
      <c r="A2264" t="s">
        <v>1264</v>
      </c>
      <c r="B2264" t="s">
        <v>1188</v>
      </c>
      <c r="C2264" t="s">
        <v>1275</v>
      </c>
      <c r="D2264" t="s">
        <v>1195</v>
      </c>
      <c r="E2264">
        <v>0.111</v>
      </c>
      <c r="F2264" t="s">
        <v>1554</v>
      </c>
    </row>
    <row r="2265" spans="1:6" x14ac:dyDescent="0.25">
      <c r="A2265" t="s">
        <v>1264</v>
      </c>
      <c r="B2265" t="s">
        <v>1188</v>
      </c>
      <c r="C2265" t="s">
        <v>1276</v>
      </c>
      <c r="D2265" t="s">
        <v>1195</v>
      </c>
      <c r="E2265">
        <v>8.8800000000000004E-2</v>
      </c>
      <c r="F2265" t="s">
        <v>1554</v>
      </c>
    </row>
    <row r="2266" spans="1:6" x14ac:dyDescent="0.25">
      <c r="A2266" t="s">
        <v>1264</v>
      </c>
      <c r="B2266" t="s">
        <v>1188</v>
      </c>
      <c r="C2266" t="s">
        <v>1277</v>
      </c>
      <c r="D2266" t="s">
        <v>1195</v>
      </c>
      <c r="E2266">
        <v>8.8800000000000004E-2</v>
      </c>
      <c r="F2266" t="s">
        <v>1554</v>
      </c>
    </row>
    <row r="2267" spans="1:6" x14ac:dyDescent="0.25">
      <c r="A2267" t="s">
        <v>1264</v>
      </c>
      <c r="B2267" t="s">
        <v>1188</v>
      </c>
      <c r="C2267" t="s">
        <v>1186</v>
      </c>
      <c r="D2267" t="s">
        <v>1195</v>
      </c>
      <c r="E2267">
        <v>0.74</v>
      </c>
      <c r="F2267" t="s">
        <v>1554</v>
      </c>
    </row>
    <row r="2268" spans="1:6" x14ac:dyDescent="0.25">
      <c r="A2268" t="s">
        <v>1264</v>
      </c>
      <c r="B2268" t="s">
        <v>1189</v>
      </c>
      <c r="C2268" t="s">
        <v>1278</v>
      </c>
      <c r="D2268" t="s">
        <v>1195</v>
      </c>
      <c r="E2268">
        <v>0.78</v>
      </c>
      <c r="F2268" t="s">
        <v>1554</v>
      </c>
    </row>
    <row r="2269" spans="1:6" x14ac:dyDescent="0.25">
      <c r="A2269" t="s">
        <v>1264</v>
      </c>
      <c r="B2269" t="s">
        <v>1189</v>
      </c>
      <c r="C2269" t="s">
        <v>1279</v>
      </c>
      <c r="D2269" t="s">
        <v>1195</v>
      </c>
      <c r="E2269">
        <v>0.156</v>
      </c>
      <c r="F2269" t="s">
        <v>1554</v>
      </c>
    </row>
    <row r="2270" spans="1:6" x14ac:dyDescent="0.25">
      <c r="A2270" t="s">
        <v>1264</v>
      </c>
      <c r="B2270" t="s">
        <v>1189</v>
      </c>
      <c r="C2270" t="s">
        <v>1280</v>
      </c>
      <c r="D2270" t="s">
        <v>1195</v>
      </c>
      <c r="E2270">
        <v>0.1404</v>
      </c>
      <c r="F2270" t="s">
        <v>1554</v>
      </c>
    </row>
    <row r="2271" spans="1:6" x14ac:dyDescent="0.25">
      <c r="A2271" t="s">
        <v>1264</v>
      </c>
      <c r="B2271" t="s">
        <v>1189</v>
      </c>
      <c r="C2271" t="s">
        <v>1186</v>
      </c>
      <c r="D2271" t="s">
        <v>1195</v>
      </c>
      <c r="E2271">
        <v>1.56</v>
      </c>
      <c r="F2271" t="s">
        <v>1554</v>
      </c>
    </row>
    <row r="2272" spans="1:6" x14ac:dyDescent="0.25">
      <c r="A2272" t="s">
        <v>1264</v>
      </c>
      <c r="B2272" t="s">
        <v>1190</v>
      </c>
      <c r="C2272" t="s">
        <v>1266</v>
      </c>
      <c r="D2272" t="s">
        <v>1195</v>
      </c>
      <c r="E2272">
        <v>0.28799999999999998</v>
      </c>
      <c r="F2272" t="s">
        <v>1554</v>
      </c>
    </row>
    <row r="2273" spans="1:6" x14ac:dyDescent="0.25">
      <c r="A2273" t="s">
        <v>1264</v>
      </c>
      <c r="B2273" t="s">
        <v>1190</v>
      </c>
      <c r="C2273" t="s">
        <v>1267</v>
      </c>
      <c r="D2273" t="s">
        <v>1195</v>
      </c>
      <c r="E2273">
        <v>8.6400000000000005E-2</v>
      </c>
      <c r="F2273" t="s">
        <v>1554</v>
      </c>
    </row>
    <row r="2274" spans="1:6" x14ac:dyDescent="0.25">
      <c r="A2274" t="s">
        <v>1264</v>
      </c>
      <c r="B2274" t="s">
        <v>1190</v>
      </c>
      <c r="C2274" t="s">
        <v>1268</v>
      </c>
      <c r="D2274" t="s">
        <v>1195</v>
      </c>
      <c r="E2274">
        <v>8.6400000000000005E-2</v>
      </c>
      <c r="F2274" t="s">
        <v>1554</v>
      </c>
    </row>
    <row r="2275" spans="1:6" x14ac:dyDescent="0.25">
      <c r="A2275" t="s">
        <v>1264</v>
      </c>
      <c r="B2275" t="s">
        <v>1190</v>
      </c>
      <c r="C2275" t="s">
        <v>1269</v>
      </c>
      <c r="D2275" t="s">
        <v>1195</v>
      </c>
      <c r="E2275">
        <v>5.04E-2</v>
      </c>
      <c r="F2275" t="s">
        <v>1554</v>
      </c>
    </row>
    <row r="2276" spans="1:6" x14ac:dyDescent="0.25">
      <c r="A2276" t="s">
        <v>1264</v>
      </c>
      <c r="B2276" t="s">
        <v>1190</v>
      </c>
      <c r="C2276" t="s">
        <v>1270</v>
      </c>
      <c r="D2276" t="s">
        <v>1195</v>
      </c>
      <c r="E2276">
        <v>5.04E-2</v>
      </c>
      <c r="F2276" t="s">
        <v>1554</v>
      </c>
    </row>
    <row r="2277" spans="1:6" x14ac:dyDescent="0.25">
      <c r="A2277" t="s">
        <v>1264</v>
      </c>
      <c r="B2277" t="s">
        <v>1190</v>
      </c>
      <c r="C2277" t="s">
        <v>1271</v>
      </c>
      <c r="D2277" t="s">
        <v>1195</v>
      </c>
      <c r="E2277">
        <v>5.04E-2</v>
      </c>
      <c r="F2277" t="s">
        <v>1554</v>
      </c>
    </row>
    <row r="2278" spans="1:6" x14ac:dyDescent="0.25">
      <c r="A2278" t="s">
        <v>1264</v>
      </c>
      <c r="B2278" t="s">
        <v>1190</v>
      </c>
      <c r="C2278" t="s">
        <v>1186</v>
      </c>
      <c r="D2278" t="s">
        <v>1195</v>
      </c>
      <c r="E2278">
        <v>0.72</v>
      </c>
      <c r="F2278" t="s">
        <v>1554</v>
      </c>
    </row>
    <row r="2279" spans="1:6" x14ac:dyDescent="0.25">
      <c r="A2279" t="s">
        <v>1264</v>
      </c>
      <c r="B2279" t="s">
        <v>1191</v>
      </c>
      <c r="C2279" t="s">
        <v>1266</v>
      </c>
      <c r="D2279" t="s">
        <v>1195</v>
      </c>
      <c r="E2279">
        <v>0.28799999999999998</v>
      </c>
      <c r="F2279" t="s">
        <v>1554</v>
      </c>
    </row>
    <row r="2280" spans="1:6" x14ac:dyDescent="0.25">
      <c r="A2280" t="s">
        <v>1264</v>
      </c>
      <c r="B2280" t="s">
        <v>1191</v>
      </c>
      <c r="C2280" t="s">
        <v>1267</v>
      </c>
      <c r="D2280" t="s">
        <v>1195</v>
      </c>
      <c r="E2280">
        <v>8.6400000000000005E-2</v>
      </c>
      <c r="F2280" t="s">
        <v>1554</v>
      </c>
    </row>
    <row r="2281" spans="1:6" x14ac:dyDescent="0.25">
      <c r="A2281" t="s">
        <v>1264</v>
      </c>
      <c r="B2281" t="s">
        <v>1191</v>
      </c>
      <c r="C2281" t="s">
        <v>1268</v>
      </c>
      <c r="D2281" t="s">
        <v>1195</v>
      </c>
      <c r="E2281">
        <v>8.6400000000000005E-2</v>
      </c>
      <c r="F2281" t="s">
        <v>1554</v>
      </c>
    </row>
    <row r="2282" spans="1:6" x14ac:dyDescent="0.25">
      <c r="A2282" t="s">
        <v>1264</v>
      </c>
      <c r="B2282" t="s">
        <v>1191</v>
      </c>
      <c r="C2282" t="s">
        <v>1269</v>
      </c>
      <c r="D2282" t="s">
        <v>1195</v>
      </c>
      <c r="E2282">
        <v>5.04E-2</v>
      </c>
      <c r="F2282" t="s">
        <v>1554</v>
      </c>
    </row>
    <row r="2283" spans="1:6" x14ac:dyDescent="0.25">
      <c r="A2283" t="s">
        <v>1264</v>
      </c>
      <c r="B2283" t="s">
        <v>1191</v>
      </c>
      <c r="C2283" t="s">
        <v>1270</v>
      </c>
      <c r="D2283" t="s">
        <v>1195</v>
      </c>
      <c r="E2283">
        <v>5.04E-2</v>
      </c>
      <c r="F2283" t="s">
        <v>1554</v>
      </c>
    </row>
    <row r="2284" spans="1:6" x14ac:dyDescent="0.25">
      <c r="A2284" t="s">
        <v>1264</v>
      </c>
      <c r="B2284" t="s">
        <v>1191</v>
      </c>
      <c r="C2284" t="s">
        <v>1271</v>
      </c>
      <c r="D2284" t="s">
        <v>1195</v>
      </c>
      <c r="E2284">
        <v>5.04E-2</v>
      </c>
      <c r="F2284" t="s">
        <v>1554</v>
      </c>
    </row>
    <row r="2285" spans="1:6" x14ac:dyDescent="0.25">
      <c r="A2285" t="s">
        <v>1264</v>
      </c>
      <c r="B2285" t="s">
        <v>1191</v>
      </c>
      <c r="C2285" t="s">
        <v>1186</v>
      </c>
      <c r="D2285" t="s">
        <v>1195</v>
      </c>
      <c r="E2285">
        <v>0.72</v>
      </c>
      <c r="F2285" t="s">
        <v>1554</v>
      </c>
    </row>
    <row r="2286" spans="1:6" x14ac:dyDescent="0.25">
      <c r="A2286" t="s">
        <v>1264</v>
      </c>
      <c r="B2286" t="s">
        <v>1192</v>
      </c>
      <c r="C2286" t="s">
        <v>1281</v>
      </c>
      <c r="D2286" t="s">
        <v>1195</v>
      </c>
      <c r="E2286">
        <v>0.75</v>
      </c>
      <c r="F2286" t="s">
        <v>1554</v>
      </c>
    </row>
    <row r="2287" spans="1:6" x14ac:dyDescent="0.25">
      <c r="A2287" t="s">
        <v>1264</v>
      </c>
      <c r="B2287" t="s">
        <v>1192</v>
      </c>
      <c r="C2287" t="s">
        <v>1282</v>
      </c>
      <c r="D2287" t="s">
        <v>1195</v>
      </c>
      <c r="E2287">
        <v>0.3125</v>
      </c>
      <c r="F2287" t="s">
        <v>1554</v>
      </c>
    </row>
    <row r="2288" spans="1:6" x14ac:dyDescent="0.25">
      <c r="A2288" t="s">
        <v>1264</v>
      </c>
      <c r="B2288" t="s">
        <v>1192</v>
      </c>
      <c r="C2288" t="s">
        <v>1283</v>
      </c>
      <c r="D2288" t="s">
        <v>1195</v>
      </c>
      <c r="E2288">
        <v>0.125</v>
      </c>
      <c r="F2288" t="s">
        <v>1554</v>
      </c>
    </row>
    <row r="2289" spans="1:6" x14ac:dyDescent="0.25">
      <c r="A2289" t="s">
        <v>1264</v>
      </c>
      <c r="B2289" t="s">
        <v>1192</v>
      </c>
      <c r="C2289" t="s">
        <v>1186</v>
      </c>
      <c r="D2289" t="s">
        <v>1195</v>
      </c>
      <c r="E2289">
        <v>1.25</v>
      </c>
      <c r="F2289" t="s">
        <v>1554</v>
      </c>
    </row>
    <row r="2290" spans="1:6" x14ac:dyDescent="0.25">
      <c r="A2290" t="s">
        <v>18</v>
      </c>
      <c r="B2290" t="s">
        <v>1246</v>
      </c>
      <c r="C2290" t="s">
        <v>1186</v>
      </c>
      <c r="D2290" t="s">
        <v>1195</v>
      </c>
      <c r="E2290">
        <v>0.04</v>
      </c>
      <c r="F2290" t="s">
        <v>1554</v>
      </c>
    </row>
    <row r="2291" spans="1:6" x14ac:dyDescent="0.25">
      <c r="A2291" t="s">
        <v>18</v>
      </c>
      <c r="B2291" t="s">
        <v>1241</v>
      </c>
      <c r="C2291" t="s">
        <v>1186</v>
      </c>
      <c r="D2291" t="s">
        <v>1195</v>
      </c>
      <c r="E2291">
        <v>0.04</v>
      </c>
      <c r="F2291" t="s">
        <v>1554</v>
      </c>
    </row>
    <row r="2292" spans="1:6" x14ac:dyDescent="0.25">
      <c r="A2292" t="s">
        <v>18</v>
      </c>
      <c r="B2292" t="s">
        <v>1284</v>
      </c>
      <c r="C2292" t="s">
        <v>1285</v>
      </c>
      <c r="D2292" t="s">
        <v>1195</v>
      </c>
      <c r="E2292">
        <v>6.9610000000000005E-2</v>
      </c>
      <c r="F2292" t="s">
        <v>1554</v>
      </c>
    </row>
    <row r="2293" spans="1:6" x14ac:dyDescent="0.25">
      <c r="A2293" t="s">
        <v>18</v>
      </c>
      <c r="B2293" t="s">
        <v>1284</v>
      </c>
      <c r="C2293" t="s">
        <v>1286</v>
      </c>
      <c r="D2293" t="s">
        <v>1195</v>
      </c>
      <c r="E2293">
        <v>0</v>
      </c>
      <c r="F2293" t="s">
        <v>1554</v>
      </c>
    </row>
    <row r="2294" spans="1:6" x14ac:dyDescent="0.25">
      <c r="A2294" t="s">
        <v>18</v>
      </c>
      <c r="B2294" t="s">
        <v>1284</v>
      </c>
      <c r="C2294" t="s">
        <v>1186</v>
      </c>
      <c r="D2294" t="s">
        <v>1195</v>
      </c>
      <c r="E2294">
        <v>0.25522</v>
      </c>
      <c r="F2294" t="s">
        <v>1554</v>
      </c>
    </row>
    <row r="2295" spans="1:6" x14ac:dyDescent="0.25">
      <c r="A2295" t="s">
        <v>18</v>
      </c>
      <c r="B2295" t="s">
        <v>1217</v>
      </c>
      <c r="C2295" t="s">
        <v>1186</v>
      </c>
      <c r="D2295" t="s">
        <v>1195</v>
      </c>
      <c r="E2295">
        <v>0.04</v>
      </c>
      <c r="F2295" t="s">
        <v>1554</v>
      </c>
    </row>
    <row r="2296" spans="1:6" x14ac:dyDescent="0.25">
      <c r="A2296" t="s">
        <v>18</v>
      </c>
      <c r="B2296" t="s">
        <v>1220</v>
      </c>
      <c r="C2296" t="s">
        <v>1186</v>
      </c>
      <c r="D2296" t="s">
        <v>1195</v>
      </c>
      <c r="E2296">
        <v>0.04</v>
      </c>
      <c r="F2296" t="s">
        <v>1554</v>
      </c>
    </row>
    <row r="2297" spans="1:6" x14ac:dyDescent="0.25">
      <c r="A2297" t="s">
        <v>18</v>
      </c>
      <c r="B2297" t="s">
        <v>1247</v>
      </c>
      <c r="C2297" t="s">
        <v>1186</v>
      </c>
      <c r="D2297" t="s">
        <v>1195</v>
      </c>
      <c r="E2297">
        <v>0.04</v>
      </c>
      <c r="F2297" t="s">
        <v>1554</v>
      </c>
    </row>
    <row r="2298" spans="1:6" x14ac:dyDescent="0.25">
      <c r="A2298" t="s">
        <v>18</v>
      </c>
      <c r="B2298" t="s">
        <v>1223</v>
      </c>
      <c r="C2298" t="s">
        <v>1186</v>
      </c>
      <c r="D2298" t="s">
        <v>1195</v>
      </c>
      <c r="E2298">
        <v>0.04</v>
      </c>
      <c r="F2298" t="s">
        <v>1554</v>
      </c>
    </row>
    <row r="2299" spans="1:6" x14ac:dyDescent="0.25">
      <c r="A2299" t="s">
        <v>18</v>
      </c>
      <c r="B2299" t="s">
        <v>1248</v>
      </c>
      <c r="C2299" t="s">
        <v>1186</v>
      </c>
      <c r="D2299" t="s">
        <v>1195</v>
      </c>
      <c r="E2299">
        <v>0.04</v>
      </c>
      <c r="F2299" t="s">
        <v>1554</v>
      </c>
    </row>
    <row r="2300" spans="1:6" x14ac:dyDescent="0.25">
      <c r="A2300" t="s">
        <v>18</v>
      </c>
      <c r="B2300" t="s">
        <v>1265</v>
      </c>
      <c r="C2300" t="s">
        <v>1186</v>
      </c>
      <c r="D2300" t="s">
        <v>1195</v>
      </c>
      <c r="E2300">
        <v>22</v>
      </c>
      <c r="F2300" t="s">
        <v>1554</v>
      </c>
    </row>
    <row r="2301" spans="1:6" x14ac:dyDescent="0.25">
      <c r="A2301" t="s">
        <v>18</v>
      </c>
      <c r="B2301" t="s">
        <v>1249</v>
      </c>
      <c r="C2301" t="s">
        <v>1186</v>
      </c>
      <c r="D2301" t="s">
        <v>1195</v>
      </c>
      <c r="E2301">
        <v>1.4999999999999999E-2</v>
      </c>
      <c r="F2301" t="s">
        <v>1554</v>
      </c>
    </row>
    <row r="2302" spans="1:6" x14ac:dyDescent="0.25">
      <c r="A2302" t="s">
        <v>18</v>
      </c>
      <c r="B2302" t="s">
        <v>1250</v>
      </c>
      <c r="C2302" t="s">
        <v>1186</v>
      </c>
      <c r="D2302" t="s">
        <v>1195</v>
      </c>
      <c r="E2302">
        <v>1.4999999999999999E-2</v>
      </c>
      <c r="F2302" t="s">
        <v>1554</v>
      </c>
    </row>
    <row r="2303" spans="1:6" x14ac:dyDescent="0.25">
      <c r="A2303" t="s">
        <v>18</v>
      </c>
      <c r="B2303" t="s">
        <v>1272</v>
      </c>
      <c r="C2303" t="s">
        <v>1266</v>
      </c>
      <c r="D2303" t="s">
        <v>1195</v>
      </c>
      <c r="E2303">
        <v>4.95</v>
      </c>
      <c r="F2303" t="s">
        <v>1554</v>
      </c>
    </row>
    <row r="2304" spans="1:6" x14ac:dyDescent="0.25">
      <c r="A2304" t="s">
        <v>18</v>
      </c>
      <c r="B2304" t="s">
        <v>1272</v>
      </c>
      <c r="C2304" t="s">
        <v>1267</v>
      </c>
      <c r="D2304" t="s">
        <v>1195</v>
      </c>
      <c r="E2304">
        <v>3.96</v>
      </c>
      <c r="F2304" t="s">
        <v>1554</v>
      </c>
    </row>
    <row r="2305" spans="1:6" x14ac:dyDescent="0.25">
      <c r="A2305" t="s">
        <v>18</v>
      </c>
      <c r="B2305" t="s">
        <v>1272</v>
      </c>
      <c r="C2305" t="s">
        <v>1268</v>
      </c>
      <c r="D2305" t="s">
        <v>1195</v>
      </c>
      <c r="E2305">
        <v>3.96</v>
      </c>
      <c r="F2305" t="s">
        <v>1554</v>
      </c>
    </row>
    <row r="2306" spans="1:6" x14ac:dyDescent="0.25">
      <c r="A2306" t="s">
        <v>18</v>
      </c>
      <c r="B2306" t="s">
        <v>1272</v>
      </c>
      <c r="C2306" t="s">
        <v>1269</v>
      </c>
      <c r="D2306" t="s">
        <v>1195</v>
      </c>
      <c r="E2306">
        <v>2.31</v>
      </c>
      <c r="F2306" t="s">
        <v>1554</v>
      </c>
    </row>
    <row r="2307" spans="1:6" x14ac:dyDescent="0.25">
      <c r="A2307" t="s">
        <v>18</v>
      </c>
      <c r="B2307" t="s">
        <v>1272</v>
      </c>
      <c r="C2307" t="s">
        <v>1270</v>
      </c>
      <c r="D2307" t="s">
        <v>1195</v>
      </c>
      <c r="E2307">
        <v>2.31</v>
      </c>
      <c r="F2307" t="s">
        <v>1554</v>
      </c>
    </row>
    <row r="2308" spans="1:6" x14ac:dyDescent="0.25">
      <c r="A2308" t="s">
        <v>18</v>
      </c>
      <c r="B2308" t="s">
        <v>1272</v>
      </c>
      <c r="C2308" t="s">
        <v>1271</v>
      </c>
      <c r="D2308" t="s">
        <v>1195</v>
      </c>
      <c r="E2308">
        <v>2.31</v>
      </c>
      <c r="F2308" t="s">
        <v>1554</v>
      </c>
    </row>
    <row r="2309" spans="1:6" x14ac:dyDescent="0.25">
      <c r="A2309" t="s">
        <v>18</v>
      </c>
      <c r="B2309" t="s">
        <v>1272</v>
      </c>
      <c r="C2309" t="s">
        <v>1186</v>
      </c>
      <c r="D2309" t="s">
        <v>1195</v>
      </c>
      <c r="E2309">
        <v>33</v>
      </c>
      <c r="F2309" t="s">
        <v>1554</v>
      </c>
    </row>
    <row r="2310" spans="1:6" x14ac:dyDescent="0.25">
      <c r="A2310" t="s">
        <v>18</v>
      </c>
      <c r="B2310" t="s">
        <v>1287</v>
      </c>
      <c r="C2310" t="s">
        <v>1186</v>
      </c>
      <c r="D2310" t="s">
        <v>1195</v>
      </c>
      <c r="E2310">
        <v>0</v>
      </c>
      <c r="F2310" t="s">
        <v>1554</v>
      </c>
    </row>
    <row r="2311" spans="1:6" x14ac:dyDescent="0.25">
      <c r="A2311" t="s">
        <v>18</v>
      </c>
      <c r="B2311" t="s">
        <v>1273</v>
      </c>
      <c r="C2311" t="s">
        <v>1266</v>
      </c>
      <c r="D2311" t="s">
        <v>1195</v>
      </c>
      <c r="E2311">
        <v>4.05</v>
      </c>
      <c r="F2311" t="s">
        <v>1554</v>
      </c>
    </row>
    <row r="2312" spans="1:6" x14ac:dyDescent="0.25">
      <c r="A2312" t="s">
        <v>18</v>
      </c>
      <c r="B2312" t="s">
        <v>1273</v>
      </c>
      <c r="C2312" t="s">
        <v>1267</v>
      </c>
      <c r="D2312" t="s">
        <v>1195</v>
      </c>
      <c r="E2312">
        <v>3.24</v>
      </c>
      <c r="F2312" t="s">
        <v>1554</v>
      </c>
    </row>
    <row r="2313" spans="1:6" x14ac:dyDescent="0.25">
      <c r="A2313" t="s">
        <v>18</v>
      </c>
      <c r="B2313" t="s">
        <v>1273</v>
      </c>
      <c r="C2313" t="s">
        <v>1268</v>
      </c>
      <c r="D2313" t="s">
        <v>1195</v>
      </c>
      <c r="E2313">
        <v>3.24</v>
      </c>
      <c r="F2313" t="s">
        <v>1554</v>
      </c>
    </row>
    <row r="2314" spans="1:6" x14ac:dyDescent="0.25">
      <c r="A2314" t="s">
        <v>18</v>
      </c>
      <c r="B2314" t="s">
        <v>1273</v>
      </c>
      <c r="C2314" t="s">
        <v>1269</v>
      </c>
      <c r="D2314" t="s">
        <v>1195</v>
      </c>
      <c r="E2314">
        <v>1.89</v>
      </c>
      <c r="F2314" t="s">
        <v>1554</v>
      </c>
    </row>
    <row r="2315" spans="1:6" x14ac:dyDescent="0.25">
      <c r="A2315" t="s">
        <v>18</v>
      </c>
      <c r="B2315" t="s">
        <v>1273</v>
      </c>
      <c r="C2315" t="s">
        <v>1270</v>
      </c>
      <c r="D2315" t="s">
        <v>1195</v>
      </c>
      <c r="E2315">
        <v>1.89</v>
      </c>
      <c r="F2315" t="s">
        <v>1554</v>
      </c>
    </row>
    <row r="2316" spans="1:6" x14ac:dyDescent="0.25">
      <c r="A2316" t="s">
        <v>18</v>
      </c>
      <c r="B2316" t="s">
        <v>1273</v>
      </c>
      <c r="C2316" t="s">
        <v>1271</v>
      </c>
      <c r="D2316" t="s">
        <v>1195</v>
      </c>
      <c r="E2316">
        <v>1.89</v>
      </c>
      <c r="F2316" t="s">
        <v>1554</v>
      </c>
    </row>
    <row r="2317" spans="1:6" x14ac:dyDescent="0.25">
      <c r="A2317" t="s">
        <v>18</v>
      </c>
      <c r="B2317" t="s">
        <v>1273</v>
      </c>
      <c r="C2317" t="s">
        <v>1186</v>
      </c>
      <c r="D2317" t="s">
        <v>1195</v>
      </c>
      <c r="E2317">
        <v>27</v>
      </c>
      <c r="F2317" t="s">
        <v>1554</v>
      </c>
    </row>
    <row r="2318" spans="1:6" x14ac:dyDescent="0.25">
      <c r="A2318" t="s">
        <v>18</v>
      </c>
      <c r="B2318" t="s">
        <v>1288</v>
      </c>
      <c r="C2318" t="s">
        <v>1266</v>
      </c>
      <c r="D2318" t="s">
        <v>1195</v>
      </c>
      <c r="E2318">
        <v>3.3</v>
      </c>
      <c r="F2318" t="s">
        <v>1554</v>
      </c>
    </row>
    <row r="2319" spans="1:6" x14ac:dyDescent="0.25">
      <c r="A2319" t="s">
        <v>18</v>
      </c>
      <c r="B2319" t="s">
        <v>1288</v>
      </c>
      <c r="C2319" t="s">
        <v>1267</v>
      </c>
      <c r="D2319" t="s">
        <v>1195</v>
      </c>
      <c r="E2319">
        <v>2.64</v>
      </c>
      <c r="F2319" t="s">
        <v>1554</v>
      </c>
    </row>
    <row r="2320" spans="1:6" x14ac:dyDescent="0.25">
      <c r="A2320" t="s">
        <v>18</v>
      </c>
      <c r="B2320" t="s">
        <v>1288</v>
      </c>
      <c r="C2320" t="s">
        <v>1268</v>
      </c>
      <c r="D2320" t="s">
        <v>1195</v>
      </c>
      <c r="E2320">
        <v>2.64</v>
      </c>
      <c r="F2320" t="s">
        <v>1554</v>
      </c>
    </row>
    <row r="2321" spans="1:6" x14ac:dyDescent="0.25">
      <c r="A2321" t="s">
        <v>18</v>
      </c>
      <c r="B2321" t="s">
        <v>1288</v>
      </c>
      <c r="C2321" t="s">
        <v>1269</v>
      </c>
      <c r="D2321" t="s">
        <v>1195</v>
      </c>
      <c r="E2321">
        <v>1.54</v>
      </c>
      <c r="F2321" t="s">
        <v>1554</v>
      </c>
    </row>
    <row r="2322" spans="1:6" x14ac:dyDescent="0.25">
      <c r="A2322" t="s">
        <v>18</v>
      </c>
      <c r="B2322" t="s">
        <v>1288</v>
      </c>
      <c r="C2322" t="s">
        <v>1270</v>
      </c>
      <c r="D2322" t="s">
        <v>1195</v>
      </c>
      <c r="E2322">
        <v>1.54</v>
      </c>
      <c r="F2322" t="s">
        <v>1554</v>
      </c>
    </row>
    <row r="2323" spans="1:6" x14ac:dyDescent="0.25">
      <c r="A2323" t="s">
        <v>18</v>
      </c>
      <c r="B2323" t="s">
        <v>1288</v>
      </c>
      <c r="C2323" t="s">
        <v>1271</v>
      </c>
      <c r="D2323" t="s">
        <v>1195</v>
      </c>
      <c r="E2323">
        <v>1.54</v>
      </c>
      <c r="F2323" t="s">
        <v>1554</v>
      </c>
    </row>
    <row r="2324" spans="1:6" x14ac:dyDescent="0.25">
      <c r="A2324" t="s">
        <v>18</v>
      </c>
      <c r="B2324" t="s">
        <v>1288</v>
      </c>
      <c r="C2324" t="s">
        <v>1186</v>
      </c>
      <c r="D2324" t="s">
        <v>1195</v>
      </c>
      <c r="E2324">
        <v>22</v>
      </c>
      <c r="F2324" t="s">
        <v>1554</v>
      </c>
    </row>
    <row r="2325" spans="1:6" x14ac:dyDescent="0.25">
      <c r="A2325" t="s">
        <v>18</v>
      </c>
      <c r="B2325" t="s">
        <v>1274</v>
      </c>
      <c r="C2325" t="s">
        <v>1266</v>
      </c>
      <c r="D2325" t="s">
        <v>1195</v>
      </c>
      <c r="E2325">
        <v>8.8000000000000007</v>
      </c>
      <c r="F2325" t="s">
        <v>1554</v>
      </c>
    </row>
    <row r="2326" spans="1:6" x14ac:dyDescent="0.25">
      <c r="A2326" t="s">
        <v>18</v>
      </c>
      <c r="B2326" t="s">
        <v>1274</v>
      </c>
      <c r="C2326" t="s">
        <v>1267</v>
      </c>
      <c r="D2326" t="s">
        <v>1195</v>
      </c>
      <c r="E2326">
        <v>2.64</v>
      </c>
      <c r="F2326" t="s">
        <v>1554</v>
      </c>
    </row>
    <row r="2327" spans="1:6" x14ac:dyDescent="0.25">
      <c r="A2327" t="s">
        <v>18</v>
      </c>
      <c r="B2327" t="s">
        <v>1274</v>
      </c>
      <c r="C2327" t="s">
        <v>1268</v>
      </c>
      <c r="D2327" t="s">
        <v>1195</v>
      </c>
      <c r="E2327">
        <v>2.64</v>
      </c>
      <c r="F2327" t="s">
        <v>1554</v>
      </c>
    </row>
    <row r="2328" spans="1:6" x14ac:dyDescent="0.25">
      <c r="A2328" t="s">
        <v>18</v>
      </c>
      <c r="B2328" t="s">
        <v>1274</v>
      </c>
      <c r="C2328" t="s">
        <v>1269</v>
      </c>
      <c r="D2328" t="s">
        <v>1195</v>
      </c>
      <c r="E2328">
        <v>1.54</v>
      </c>
      <c r="F2328" t="s">
        <v>1554</v>
      </c>
    </row>
    <row r="2329" spans="1:6" x14ac:dyDescent="0.25">
      <c r="A2329" t="s">
        <v>18</v>
      </c>
      <c r="B2329" t="s">
        <v>1274</v>
      </c>
      <c r="C2329" t="s">
        <v>1270</v>
      </c>
      <c r="D2329" t="s">
        <v>1195</v>
      </c>
      <c r="E2329">
        <v>1.54</v>
      </c>
      <c r="F2329" t="s">
        <v>1554</v>
      </c>
    </row>
    <row r="2330" spans="1:6" x14ac:dyDescent="0.25">
      <c r="A2330" t="s">
        <v>18</v>
      </c>
      <c r="B2330" t="s">
        <v>1274</v>
      </c>
      <c r="C2330" t="s">
        <v>1271</v>
      </c>
      <c r="D2330" t="s">
        <v>1195</v>
      </c>
      <c r="E2330">
        <v>1.54</v>
      </c>
      <c r="F2330" t="s">
        <v>1554</v>
      </c>
    </row>
    <row r="2331" spans="1:6" x14ac:dyDescent="0.25">
      <c r="A2331" t="s">
        <v>18</v>
      </c>
      <c r="B2331" t="s">
        <v>1274</v>
      </c>
      <c r="C2331" t="s">
        <v>1186</v>
      </c>
      <c r="D2331" t="s">
        <v>1195</v>
      </c>
      <c r="E2331">
        <v>22</v>
      </c>
      <c r="F2331" t="s">
        <v>1554</v>
      </c>
    </row>
    <row r="2332" spans="1:6" x14ac:dyDescent="0.25">
      <c r="A2332" t="s">
        <v>18</v>
      </c>
      <c r="B2332" t="s">
        <v>1289</v>
      </c>
      <c r="C2332" t="s">
        <v>1278</v>
      </c>
      <c r="D2332" t="s">
        <v>1195</v>
      </c>
      <c r="E2332">
        <v>7.5</v>
      </c>
      <c r="F2332" t="s">
        <v>1554</v>
      </c>
    </row>
    <row r="2333" spans="1:6" x14ac:dyDescent="0.25">
      <c r="A2333" t="s">
        <v>18</v>
      </c>
      <c r="B2333" t="s">
        <v>1289</v>
      </c>
      <c r="C2333" t="s">
        <v>1279</v>
      </c>
      <c r="D2333" t="s">
        <v>1195</v>
      </c>
      <c r="E2333">
        <v>1.5</v>
      </c>
      <c r="F2333" t="s">
        <v>1554</v>
      </c>
    </row>
    <row r="2334" spans="1:6" x14ac:dyDescent="0.25">
      <c r="A2334" t="s">
        <v>18</v>
      </c>
      <c r="B2334" t="s">
        <v>1289</v>
      </c>
      <c r="C2334" t="s">
        <v>1280</v>
      </c>
      <c r="D2334" t="s">
        <v>1195</v>
      </c>
      <c r="E2334">
        <v>1.35</v>
      </c>
      <c r="F2334" t="s">
        <v>1554</v>
      </c>
    </row>
    <row r="2335" spans="1:6" x14ac:dyDescent="0.25">
      <c r="A2335" t="s">
        <v>18</v>
      </c>
      <c r="B2335" t="s">
        <v>1289</v>
      </c>
      <c r="C2335" t="s">
        <v>1186</v>
      </c>
      <c r="D2335" t="s">
        <v>1195</v>
      </c>
      <c r="E2335">
        <v>15</v>
      </c>
      <c r="F2335" t="s">
        <v>1554</v>
      </c>
    </row>
    <row r="2336" spans="1:6" x14ac:dyDescent="0.25">
      <c r="A2336" t="s">
        <v>18</v>
      </c>
      <c r="B2336" t="s">
        <v>1290</v>
      </c>
      <c r="C2336" t="s">
        <v>1266</v>
      </c>
      <c r="D2336" t="s">
        <v>1195</v>
      </c>
      <c r="E2336">
        <v>1.0349999999999999</v>
      </c>
      <c r="F2336" t="s">
        <v>1554</v>
      </c>
    </row>
    <row r="2337" spans="1:6" x14ac:dyDescent="0.25">
      <c r="A2337" t="s">
        <v>18</v>
      </c>
      <c r="B2337" t="s">
        <v>1290</v>
      </c>
      <c r="C2337" t="s">
        <v>1267</v>
      </c>
      <c r="D2337" t="s">
        <v>1195</v>
      </c>
      <c r="E2337">
        <v>0.82799999999999996</v>
      </c>
      <c r="F2337" t="s">
        <v>1554</v>
      </c>
    </row>
    <row r="2338" spans="1:6" x14ac:dyDescent="0.25">
      <c r="A2338" t="s">
        <v>18</v>
      </c>
      <c r="B2338" t="s">
        <v>1290</v>
      </c>
      <c r="C2338" t="s">
        <v>1268</v>
      </c>
      <c r="D2338" t="s">
        <v>1195</v>
      </c>
      <c r="E2338">
        <v>0.82799999999999996</v>
      </c>
      <c r="F2338" t="s">
        <v>1554</v>
      </c>
    </row>
    <row r="2339" spans="1:6" x14ac:dyDescent="0.25">
      <c r="A2339" t="s">
        <v>18</v>
      </c>
      <c r="B2339" t="s">
        <v>1290</v>
      </c>
      <c r="C2339" t="s">
        <v>1269</v>
      </c>
      <c r="D2339" t="s">
        <v>1195</v>
      </c>
      <c r="E2339">
        <v>0.48299999999999998</v>
      </c>
      <c r="F2339" t="s">
        <v>1554</v>
      </c>
    </row>
    <row r="2340" spans="1:6" x14ac:dyDescent="0.25">
      <c r="A2340" t="s">
        <v>18</v>
      </c>
      <c r="B2340" t="s">
        <v>1290</v>
      </c>
      <c r="C2340" t="s">
        <v>1270</v>
      </c>
      <c r="D2340" t="s">
        <v>1195</v>
      </c>
      <c r="E2340">
        <v>0.48299999999999998</v>
      </c>
      <c r="F2340" t="s">
        <v>1554</v>
      </c>
    </row>
    <row r="2341" spans="1:6" x14ac:dyDescent="0.25">
      <c r="A2341" t="s">
        <v>18</v>
      </c>
      <c r="B2341" t="s">
        <v>1290</v>
      </c>
      <c r="C2341" t="s">
        <v>1271</v>
      </c>
      <c r="D2341" t="s">
        <v>1195</v>
      </c>
      <c r="E2341">
        <v>0.48299999999999998</v>
      </c>
      <c r="F2341" t="s">
        <v>1554</v>
      </c>
    </row>
    <row r="2342" spans="1:6" x14ac:dyDescent="0.25">
      <c r="A2342" t="s">
        <v>18</v>
      </c>
      <c r="B2342" t="s">
        <v>1290</v>
      </c>
      <c r="C2342" t="s">
        <v>1186</v>
      </c>
      <c r="D2342" t="s">
        <v>1195</v>
      </c>
      <c r="E2342">
        <v>6.9</v>
      </c>
      <c r="F2342" t="s">
        <v>1554</v>
      </c>
    </row>
    <row r="2343" spans="1:6" x14ac:dyDescent="0.25">
      <c r="A2343" t="s">
        <v>18</v>
      </c>
      <c r="B2343" t="s">
        <v>1185</v>
      </c>
      <c r="C2343" t="s">
        <v>1275</v>
      </c>
      <c r="D2343" t="s">
        <v>1195</v>
      </c>
      <c r="E2343">
        <v>1.1850000000000001</v>
      </c>
      <c r="F2343" t="s">
        <v>1554</v>
      </c>
    </row>
    <row r="2344" spans="1:6" x14ac:dyDescent="0.25">
      <c r="A2344" t="s">
        <v>18</v>
      </c>
      <c r="B2344" t="s">
        <v>1185</v>
      </c>
      <c r="C2344" t="s">
        <v>1276</v>
      </c>
      <c r="D2344" t="s">
        <v>1195</v>
      </c>
      <c r="E2344">
        <v>0.94799999999999995</v>
      </c>
      <c r="F2344" t="s">
        <v>1554</v>
      </c>
    </row>
    <row r="2345" spans="1:6" x14ac:dyDescent="0.25">
      <c r="A2345" t="s">
        <v>18</v>
      </c>
      <c r="B2345" t="s">
        <v>1185</v>
      </c>
      <c r="C2345" t="s">
        <v>1277</v>
      </c>
      <c r="D2345" t="s">
        <v>1195</v>
      </c>
      <c r="E2345">
        <v>0.94799999999999995</v>
      </c>
      <c r="F2345" t="s">
        <v>1554</v>
      </c>
    </row>
    <row r="2346" spans="1:6" x14ac:dyDescent="0.25">
      <c r="A2346" t="s">
        <v>18</v>
      </c>
      <c r="B2346" t="s">
        <v>1185</v>
      </c>
      <c r="C2346" t="s">
        <v>1186</v>
      </c>
      <c r="D2346" t="s">
        <v>1195</v>
      </c>
      <c r="E2346">
        <v>7.9</v>
      </c>
      <c r="F2346" t="s">
        <v>1554</v>
      </c>
    </row>
    <row r="2347" spans="1:6" x14ac:dyDescent="0.25">
      <c r="A2347" t="s">
        <v>18</v>
      </c>
      <c r="B2347" t="s">
        <v>1188</v>
      </c>
      <c r="C2347" t="s">
        <v>1275</v>
      </c>
      <c r="D2347" t="s">
        <v>1195</v>
      </c>
      <c r="E2347">
        <v>1.1850000000000001</v>
      </c>
      <c r="F2347" t="s">
        <v>1554</v>
      </c>
    </row>
    <row r="2348" spans="1:6" x14ac:dyDescent="0.25">
      <c r="A2348" t="s">
        <v>18</v>
      </c>
      <c r="B2348" t="s">
        <v>1188</v>
      </c>
      <c r="C2348" t="s">
        <v>1276</v>
      </c>
      <c r="D2348" t="s">
        <v>1195</v>
      </c>
      <c r="E2348">
        <v>0.94799999999999995</v>
      </c>
      <c r="F2348" t="s">
        <v>1554</v>
      </c>
    </row>
    <row r="2349" spans="1:6" x14ac:dyDescent="0.25">
      <c r="A2349" t="s">
        <v>18</v>
      </c>
      <c r="B2349" t="s">
        <v>1188</v>
      </c>
      <c r="C2349" t="s">
        <v>1277</v>
      </c>
      <c r="D2349" t="s">
        <v>1195</v>
      </c>
      <c r="E2349">
        <v>0.94799999999999995</v>
      </c>
      <c r="F2349" t="s">
        <v>1554</v>
      </c>
    </row>
    <row r="2350" spans="1:6" x14ac:dyDescent="0.25">
      <c r="A2350" t="s">
        <v>18</v>
      </c>
      <c r="B2350" t="s">
        <v>1188</v>
      </c>
      <c r="C2350" t="s">
        <v>1186</v>
      </c>
      <c r="D2350" t="s">
        <v>1195</v>
      </c>
      <c r="E2350">
        <v>7.9</v>
      </c>
      <c r="F2350" t="s">
        <v>1554</v>
      </c>
    </row>
    <row r="2351" spans="1:6" x14ac:dyDescent="0.25">
      <c r="A2351" t="s">
        <v>18</v>
      </c>
      <c r="B2351" t="s">
        <v>1189</v>
      </c>
      <c r="C2351" t="s">
        <v>1278</v>
      </c>
      <c r="D2351" t="s">
        <v>1195</v>
      </c>
      <c r="E2351">
        <v>7.5</v>
      </c>
      <c r="F2351" t="s">
        <v>1554</v>
      </c>
    </row>
    <row r="2352" spans="1:6" x14ac:dyDescent="0.25">
      <c r="A2352" t="s">
        <v>18</v>
      </c>
      <c r="B2352" t="s">
        <v>1189</v>
      </c>
      <c r="C2352" t="s">
        <v>1279</v>
      </c>
      <c r="D2352" t="s">
        <v>1195</v>
      </c>
      <c r="E2352">
        <v>1.5</v>
      </c>
      <c r="F2352" t="s">
        <v>1554</v>
      </c>
    </row>
    <row r="2353" spans="1:6" x14ac:dyDescent="0.25">
      <c r="A2353" t="s">
        <v>18</v>
      </c>
      <c r="B2353" t="s">
        <v>1189</v>
      </c>
      <c r="C2353" t="s">
        <v>1280</v>
      </c>
      <c r="D2353" t="s">
        <v>1195</v>
      </c>
      <c r="E2353">
        <v>1.35</v>
      </c>
      <c r="F2353" t="s">
        <v>1554</v>
      </c>
    </row>
    <row r="2354" spans="1:6" x14ac:dyDescent="0.25">
      <c r="A2354" t="s">
        <v>18</v>
      </c>
      <c r="B2354" t="s">
        <v>1189</v>
      </c>
      <c r="C2354" t="s">
        <v>1186</v>
      </c>
      <c r="D2354" t="s">
        <v>1195</v>
      </c>
      <c r="E2354">
        <v>15</v>
      </c>
      <c r="F2354" t="s">
        <v>1554</v>
      </c>
    </row>
    <row r="2355" spans="1:6" x14ac:dyDescent="0.25">
      <c r="A2355" t="s">
        <v>18</v>
      </c>
      <c r="B2355" t="s">
        <v>1190</v>
      </c>
      <c r="C2355" t="s">
        <v>1266</v>
      </c>
      <c r="D2355" t="s">
        <v>1195</v>
      </c>
      <c r="E2355">
        <v>2.76</v>
      </c>
      <c r="F2355" t="s">
        <v>1554</v>
      </c>
    </row>
    <row r="2356" spans="1:6" x14ac:dyDescent="0.25">
      <c r="A2356" t="s">
        <v>18</v>
      </c>
      <c r="B2356" t="s">
        <v>1190</v>
      </c>
      <c r="C2356" t="s">
        <v>1267</v>
      </c>
      <c r="D2356" t="s">
        <v>1195</v>
      </c>
      <c r="E2356">
        <v>0.82799999999999996</v>
      </c>
      <c r="F2356" t="s">
        <v>1554</v>
      </c>
    </row>
    <row r="2357" spans="1:6" x14ac:dyDescent="0.25">
      <c r="A2357" t="s">
        <v>18</v>
      </c>
      <c r="B2357" t="s">
        <v>1190</v>
      </c>
      <c r="C2357" t="s">
        <v>1268</v>
      </c>
      <c r="D2357" t="s">
        <v>1195</v>
      </c>
      <c r="E2357">
        <v>0.82799999999999996</v>
      </c>
      <c r="F2357" t="s">
        <v>1554</v>
      </c>
    </row>
    <row r="2358" spans="1:6" x14ac:dyDescent="0.25">
      <c r="A2358" t="s">
        <v>18</v>
      </c>
      <c r="B2358" t="s">
        <v>1190</v>
      </c>
      <c r="C2358" t="s">
        <v>1269</v>
      </c>
      <c r="D2358" t="s">
        <v>1195</v>
      </c>
      <c r="E2358">
        <v>0.48299999999999998</v>
      </c>
      <c r="F2358" t="s">
        <v>1554</v>
      </c>
    </row>
    <row r="2359" spans="1:6" x14ac:dyDescent="0.25">
      <c r="A2359" t="s">
        <v>18</v>
      </c>
      <c r="B2359" t="s">
        <v>1190</v>
      </c>
      <c r="C2359" t="s">
        <v>1270</v>
      </c>
      <c r="D2359" t="s">
        <v>1195</v>
      </c>
      <c r="E2359">
        <v>0.48299999999999998</v>
      </c>
      <c r="F2359" t="s">
        <v>1554</v>
      </c>
    </row>
    <row r="2360" spans="1:6" x14ac:dyDescent="0.25">
      <c r="A2360" t="s">
        <v>18</v>
      </c>
      <c r="B2360" t="s">
        <v>1190</v>
      </c>
      <c r="C2360" t="s">
        <v>1271</v>
      </c>
      <c r="D2360" t="s">
        <v>1195</v>
      </c>
      <c r="E2360">
        <v>0.48299999999999998</v>
      </c>
      <c r="F2360" t="s">
        <v>1554</v>
      </c>
    </row>
    <row r="2361" spans="1:6" x14ac:dyDescent="0.25">
      <c r="A2361" t="s">
        <v>18</v>
      </c>
      <c r="B2361" t="s">
        <v>1190</v>
      </c>
      <c r="C2361" t="s">
        <v>1186</v>
      </c>
      <c r="D2361" t="s">
        <v>1195</v>
      </c>
      <c r="E2361">
        <v>6.9</v>
      </c>
      <c r="F2361" t="s">
        <v>1554</v>
      </c>
    </row>
    <row r="2362" spans="1:6" x14ac:dyDescent="0.25">
      <c r="A2362" t="s">
        <v>18</v>
      </c>
      <c r="B2362" t="s">
        <v>1191</v>
      </c>
      <c r="C2362" t="s">
        <v>1266</v>
      </c>
      <c r="D2362" t="s">
        <v>1195</v>
      </c>
      <c r="E2362">
        <v>2.76</v>
      </c>
      <c r="F2362" t="s">
        <v>1554</v>
      </c>
    </row>
    <row r="2363" spans="1:6" x14ac:dyDescent="0.25">
      <c r="A2363" t="s">
        <v>18</v>
      </c>
      <c r="B2363" t="s">
        <v>1191</v>
      </c>
      <c r="C2363" t="s">
        <v>1267</v>
      </c>
      <c r="D2363" t="s">
        <v>1195</v>
      </c>
      <c r="E2363">
        <v>0.82799999999999996</v>
      </c>
      <c r="F2363" t="s">
        <v>1554</v>
      </c>
    </row>
    <row r="2364" spans="1:6" x14ac:dyDescent="0.25">
      <c r="A2364" t="s">
        <v>18</v>
      </c>
      <c r="B2364" t="s">
        <v>1191</v>
      </c>
      <c r="C2364" t="s">
        <v>1268</v>
      </c>
      <c r="D2364" t="s">
        <v>1195</v>
      </c>
      <c r="E2364">
        <v>0.82799999999999996</v>
      </c>
      <c r="F2364" t="s">
        <v>1554</v>
      </c>
    </row>
    <row r="2365" spans="1:6" x14ac:dyDescent="0.25">
      <c r="A2365" t="s">
        <v>18</v>
      </c>
      <c r="B2365" t="s">
        <v>1191</v>
      </c>
      <c r="C2365" t="s">
        <v>1269</v>
      </c>
      <c r="D2365" t="s">
        <v>1195</v>
      </c>
      <c r="E2365">
        <v>0.48299999999999998</v>
      </c>
      <c r="F2365" t="s">
        <v>1554</v>
      </c>
    </row>
    <row r="2366" spans="1:6" x14ac:dyDescent="0.25">
      <c r="A2366" t="s">
        <v>18</v>
      </c>
      <c r="B2366" t="s">
        <v>1191</v>
      </c>
      <c r="C2366" t="s">
        <v>1270</v>
      </c>
      <c r="D2366" t="s">
        <v>1195</v>
      </c>
      <c r="E2366">
        <v>0.48299999999999998</v>
      </c>
      <c r="F2366" t="s">
        <v>1554</v>
      </c>
    </row>
    <row r="2367" spans="1:6" x14ac:dyDescent="0.25">
      <c r="A2367" t="s">
        <v>18</v>
      </c>
      <c r="B2367" t="s">
        <v>1191</v>
      </c>
      <c r="C2367" t="s">
        <v>1271</v>
      </c>
      <c r="D2367" t="s">
        <v>1195</v>
      </c>
      <c r="E2367">
        <v>0.48299999999999998</v>
      </c>
      <c r="F2367" t="s">
        <v>1554</v>
      </c>
    </row>
    <row r="2368" spans="1:6" x14ac:dyDescent="0.25">
      <c r="A2368" t="s">
        <v>18</v>
      </c>
      <c r="B2368" t="s">
        <v>1191</v>
      </c>
      <c r="C2368" t="s">
        <v>1186</v>
      </c>
      <c r="D2368" t="s">
        <v>1195</v>
      </c>
      <c r="E2368">
        <v>6.9</v>
      </c>
      <c r="F2368" t="s">
        <v>1554</v>
      </c>
    </row>
    <row r="2369" spans="1:6" x14ac:dyDescent="0.25">
      <c r="A2369" t="s">
        <v>18</v>
      </c>
      <c r="B2369" t="s">
        <v>1192</v>
      </c>
      <c r="C2369" t="s">
        <v>1281</v>
      </c>
      <c r="D2369" t="s">
        <v>1195</v>
      </c>
      <c r="E2369">
        <v>7.2</v>
      </c>
      <c r="F2369" t="s">
        <v>1554</v>
      </c>
    </row>
    <row r="2370" spans="1:6" x14ac:dyDescent="0.25">
      <c r="A2370" t="s">
        <v>18</v>
      </c>
      <c r="B2370" t="s">
        <v>1192</v>
      </c>
      <c r="C2370" t="s">
        <v>1282</v>
      </c>
      <c r="D2370" t="s">
        <v>1195</v>
      </c>
      <c r="E2370">
        <v>3</v>
      </c>
      <c r="F2370" t="s">
        <v>1554</v>
      </c>
    </row>
    <row r="2371" spans="1:6" x14ac:dyDescent="0.25">
      <c r="A2371" t="s">
        <v>18</v>
      </c>
      <c r="B2371" t="s">
        <v>1192</v>
      </c>
      <c r="C2371" t="s">
        <v>1283</v>
      </c>
      <c r="D2371" t="s">
        <v>1195</v>
      </c>
      <c r="E2371">
        <v>1.2</v>
      </c>
      <c r="F2371" t="s">
        <v>1554</v>
      </c>
    </row>
    <row r="2372" spans="1:6" x14ac:dyDescent="0.25">
      <c r="A2372" t="s">
        <v>18</v>
      </c>
      <c r="B2372" t="s">
        <v>1192</v>
      </c>
      <c r="C2372" t="s">
        <v>1186</v>
      </c>
      <c r="D2372" t="s">
        <v>1195</v>
      </c>
      <c r="E2372">
        <v>12</v>
      </c>
      <c r="F2372" t="s">
        <v>1554</v>
      </c>
    </row>
    <row r="2373" spans="1:6" x14ac:dyDescent="0.25">
      <c r="A2373" t="s">
        <v>30</v>
      </c>
      <c r="B2373" t="s">
        <v>1246</v>
      </c>
      <c r="C2373" t="s">
        <v>1186</v>
      </c>
      <c r="D2373" t="s">
        <v>1195</v>
      </c>
      <c r="E2373">
        <v>0</v>
      </c>
      <c r="F2373" t="s">
        <v>1554</v>
      </c>
    </row>
    <row r="2374" spans="1:6" x14ac:dyDescent="0.25">
      <c r="A2374" t="s">
        <v>30</v>
      </c>
      <c r="B2374" t="s">
        <v>1272</v>
      </c>
      <c r="C2374" t="s">
        <v>1186</v>
      </c>
      <c r="D2374" t="s">
        <v>1195</v>
      </c>
      <c r="E2374">
        <v>0</v>
      </c>
      <c r="F2374" t="s">
        <v>1554</v>
      </c>
    </row>
    <row r="2375" spans="1:6" x14ac:dyDescent="0.25">
      <c r="A2375" t="s">
        <v>30</v>
      </c>
      <c r="B2375" t="s">
        <v>1273</v>
      </c>
      <c r="C2375" t="s">
        <v>1186</v>
      </c>
      <c r="D2375" t="s">
        <v>1195</v>
      </c>
      <c r="E2375">
        <v>0</v>
      </c>
      <c r="F2375" t="s">
        <v>1554</v>
      </c>
    </row>
    <row r="2376" spans="1:6" x14ac:dyDescent="0.25">
      <c r="A2376" t="s">
        <v>30</v>
      </c>
      <c r="B2376" t="s">
        <v>1288</v>
      </c>
      <c r="C2376" t="s">
        <v>1186</v>
      </c>
      <c r="D2376" t="s">
        <v>1195</v>
      </c>
      <c r="E2376">
        <v>0</v>
      </c>
      <c r="F2376" t="s">
        <v>1554</v>
      </c>
    </row>
    <row r="2377" spans="1:6" x14ac:dyDescent="0.25">
      <c r="A2377" t="s">
        <v>30</v>
      </c>
      <c r="B2377" t="s">
        <v>1274</v>
      </c>
      <c r="C2377" t="s">
        <v>1186</v>
      </c>
      <c r="D2377" t="s">
        <v>1195</v>
      </c>
      <c r="E2377">
        <v>0</v>
      </c>
      <c r="F2377" t="s">
        <v>1554</v>
      </c>
    </row>
    <row r="2378" spans="1:6" x14ac:dyDescent="0.25">
      <c r="A2378" t="s">
        <v>30</v>
      </c>
      <c r="B2378" t="s">
        <v>1290</v>
      </c>
      <c r="C2378" t="s">
        <v>1186</v>
      </c>
      <c r="D2378" t="s">
        <v>1195</v>
      </c>
      <c r="E2378">
        <v>0</v>
      </c>
      <c r="F2378" t="s">
        <v>1554</v>
      </c>
    </row>
    <row r="2379" spans="1:6" x14ac:dyDescent="0.25">
      <c r="A2379" t="s">
        <v>1291</v>
      </c>
      <c r="B2379" t="s">
        <v>1206</v>
      </c>
      <c r="C2379" t="s">
        <v>1196</v>
      </c>
      <c r="D2379" t="s">
        <v>1195</v>
      </c>
      <c r="E2379">
        <v>9.1999999999999998E-2</v>
      </c>
      <c r="F2379" t="s">
        <v>1554</v>
      </c>
    </row>
    <row r="2380" spans="1:6" x14ac:dyDescent="0.25">
      <c r="A2380" t="s">
        <v>1291</v>
      </c>
      <c r="B2380" t="s">
        <v>1206</v>
      </c>
      <c r="C2380" t="s">
        <v>1186</v>
      </c>
      <c r="D2380" t="s">
        <v>1195</v>
      </c>
      <c r="E2380">
        <v>0.1</v>
      </c>
      <c r="F2380" t="s">
        <v>1554</v>
      </c>
    </row>
    <row r="2381" spans="1:6" x14ac:dyDescent="0.25">
      <c r="A2381" t="s">
        <v>1291</v>
      </c>
      <c r="B2381" t="s">
        <v>1209</v>
      </c>
      <c r="C2381" t="s">
        <v>1196</v>
      </c>
      <c r="D2381" t="s">
        <v>1195</v>
      </c>
      <c r="E2381">
        <v>1.38E-2</v>
      </c>
      <c r="F2381" t="s">
        <v>1554</v>
      </c>
    </row>
    <row r="2382" spans="1:6" x14ac:dyDescent="0.25">
      <c r="A2382" t="s">
        <v>1291</v>
      </c>
      <c r="B2382" t="s">
        <v>1209</v>
      </c>
      <c r="C2382" t="s">
        <v>1186</v>
      </c>
      <c r="D2382" t="s">
        <v>1195</v>
      </c>
      <c r="E2382">
        <v>1.4999999999999999E-2</v>
      </c>
      <c r="F2382" t="s">
        <v>1554</v>
      </c>
    </row>
    <row r="2383" spans="1:6" x14ac:dyDescent="0.25">
      <c r="A2383" t="s">
        <v>1291</v>
      </c>
      <c r="B2383" t="s">
        <v>1210</v>
      </c>
      <c r="C2383" t="s">
        <v>1196</v>
      </c>
      <c r="D2383" t="s">
        <v>1195</v>
      </c>
      <c r="E2383">
        <v>1.38E-2</v>
      </c>
      <c r="F2383" t="s">
        <v>1554</v>
      </c>
    </row>
    <row r="2384" spans="1:6" x14ac:dyDescent="0.25">
      <c r="A2384" t="s">
        <v>1291</v>
      </c>
      <c r="B2384" t="s">
        <v>1210</v>
      </c>
      <c r="C2384" t="s">
        <v>1186</v>
      </c>
      <c r="D2384" t="s">
        <v>1195</v>
      </c>
      <c r="E2384">
        <v>1.4999999999999999E-2</v>
      </c>
      <c r="F2384" t="s">
        <v>1554</v>
      </c>
    </row>
    <row r="2385" spans="1:6" x14ac:dyDescent="0.25">
      <c r="A2385" t="s">
        <v>1291</v>
      </c>
      <c r="B2385" t="s">
        <v>1194</v>
      </c>
      <c r="C2385" t="s">
        <v>1186</v>
      </c>
      <c r="D2385" t="s">
        <v>1195</v>
      </c>
      <c r="E2385">
        <v>0.15</v>
      </c>
      <c r="F2385" t="s">
        <v>1554</v>
      </c>
    </row>
    <row r="2386" spans="1:6" x14ac:dyDescent="0.25">
      <c r="A2386" t="s">
        <v>1291</v>
      </c>
      <c r="B2386" t="s">
        <v>1211</v>
      </c>
      <c r="C2386" t="s">
        <v>1186</v>
      </c>
      <c r="D2386" t="s">
        <v>1195</v>
      </c>
      <c r="E2386">
        <v>0.4</v>
      </c>
      <c r="F2386" t="s">
        <v>1554</v>
      </c>
    </row>
    <row r="2387" spans="1:6" x14ac:dyDescent="0.25">
      <c r="A2387" t="s">
        <v>1291</v>
      </c>
      <c r="B2387" t="s">
        <v>1198</v>
      </c>
      <c r="C2387" t="s">
        <v>1186</v>
      </c>
      <c r="D2387" t="s">
        <v>1195</v>
      </c>
      <c r="E2387">
        <v>0.35</v>
      </c>
      <c r="F2387" t="s">
        <v>1554</v>
      </c>
    </row>
    <row r="2388" spans="1:6" x14ac:dyDescent="0.25">
      <c r="A2388" t="s">
        <v>1291</v>
      </c>
      <c r="B2388" t="s">
        <v>1212</v>
      </c>
      <c r="C2388" t="s">
        <v>1186</v>
      </c>
      <c r="D2388" t="s">
        <v>1195</v>
      </c>
      <c r="E2388">
        <v>7</v>
      </c>
      <c r="F2388" t="s">
        <v>1554</v>
      </c>
    </row>
    <row r="2389" spans="1:6" x14ac:dyDescent="0.25">
      <c r="A2389" t="s">
        <v>1291</v>
      </c>
      <c r="B2389" t="s">
        <v>1212</v>
      </c>
      <c r="C2389" t="s">
        <v>1213</v>
      </c>
      <c r="D2389" t="s">
        <v>1195</v>
      </c>
      <c r="E2389">
        <v>1.4</v>
      </c>
      <c r="F2389" t="s">
        <v>1554</v>
      </c>
    </row>
    <row r="2390" spans="1:6" x14ac:dyDescent="0.25">
      <c r="A2390" t="s">
        <v>1291</v>
      </c>
      <c r="B2390" t="s">
        <v>1200</v>
      </c>
      <c r="C2390" t="s">
        <v>1186</v>
      </c>
      <c r="D2390" t="s">
        <v>1195</v>
      </c>
      <c r="E2390">
        <v>5</v>
      </c>
      <c r="F2390" t="s">
        <v>1554</v>
      </c>
    </row>
    <row r="2391" spans="1:6" x14ac:dyDescent="0.25">
      <c r="A2391" t="s">
        <v>1291</v>
      </c>
      <c r="B2391" t="s">
        <v>1200</v>
      </c>
      <c r="C2391" t="s">
        <v>1214</v>
      </c>
      <c r="D2391" t="s">
        <v>1195</v>
      </c>
      <c r="E2391">
        <v>0.25</v>
      </c>
      <c r="F2391" t="s">
        <v>1554</v>
      </c>
    </row>
    <row r="2392" spans="1:6" x14ac:dyDescent="0.25">
      <c r="A2392" t="s">
        <v>1291</v>
      </c>
      <c r="B2392" t="s">
        <v>1200</v>
      </c>
      <c r="C2392" t="s">
        <v>1215</v>
      </c>
      <c r="D2392" t="s">
        <v>1195</v>
      </c>
      <c r="E2392">
        <v>2</v>
      </c>
      <c r="F2392" t="s">
        <v>1554</v>
      </c>
    </row>
    <row r="2393" spans="1:6" x14ac:dyDescent="0.25">
      <c r="A2393" t="s">
        <v>1291</v>
      </c>
      <c r="B2393" t="s">
        <v>1200</v>
      </c>
      <c r="C2393" t="s">
        <v>1216</v>
      </c>
      <c r="D2393" t="s">
        <v>1195</v>
      </c>
      <c r="E2393">
        <v>1.25</v>
      </c>
      <c r="F2393" t="s">
        <v>1554</v>
      </c>
    </row>
    <row r="2394" spans="1:6" x14ac:dyDescent="0.25">
      <c r="A2394" t="s">
        <v>1291</v>
      </c>
      <c r="B2394" t="s">
        <v>1204</v>
      </c>
      <c r="C2394" t="s">
        <v>1186</v>
      </c>
      <c r="D2394" t="s">
        <v>1195</v>
      </c>
      <c r="E2394">
        <v>3.5</v>
      </c>
      <c r="F2394" t="s">
        <v>1554</v>
      </c>
    </row>
    <row r="2395" spans="1:6" x14ac:dyDescent="0.25">
      <c r="A2395" t="s">
        <v>1291</v>
      </c>
      <c r="B2395" t="s">
        <v>1204</v>
      </c>
      <c r="C2395" t="s">
        <v>1214</v>
      </c>
      <c r="D2395" t="s">
        <v>1195</v>
      </c>
      <c r="E2395">
        <v>0.25</v>
      </c>
      <c r="F2395" t="s">
        <v>1554</v>
      </c>
    </row>
    <row r="2396" spans="1:6" x14ac:dyDescent="0.25">
      <c r="A2396" t="s">
        <v>1291</v>
      </c>
      <c r="B2396" t="s">
        <v>1204</v>
      </c>
      <c r="C2396" t="s">
        <v>1215</v>
      </c>
      <c r="D2396" t="s">
        <v>1195</v>
      </c>
      <c r="E2396">
        <v>1.4</v>
      </c>
      <c r="F2396" t="s">
        <v>1554</v>
      </c>
    </row>
    <row r="2397" spans="1:6" x14ac:dyDescent="0.25">
      <c r="A2397" t="s">
        <v>1291</v>
      </c>
      <c r="B2397" t="s">
        <v>1204</v>
      </c>
      <c r="C2397" t="s">
        <v>1216</v>
      </c>
      <c r="D2397" t="s">
        <v>1195</v>
      </c>
      <c r="E2397">
        <v>0.875</v>
      </c>
      <c r="F2397" t="s">
        <v>1554</v>
      </c>
    </row>
    <row r="2398" spans="1:6" x14ac:dyDescent="0.25">
      <c r="A2398" t="s">
        <v>1291</v>
      </c>
      <c r="B2398" t="s">
        <v>1217</v>
      </c>
      <c r="C2398" t="s">
        <v>1196</v>
      </c>
      <c r="D2398" t="s">
        <v>1195</v>
      </c>
      <c r="E2398">
        <v>1.38E-2</v>
      </c>
      <c r="F2398" t="s">
        <v>1554</v>
      </c>
    </row>
    <row r="2399" spans="1:6" x14ac:dyDescent="0.25">
      <c r="A2399" t="s">
        <v>1291</v>
      </c>
      <c r="B2399" t="s">
        <v>1217</v>
      </c>
      <c r="C2399" t="s">
        <v>1186</v>
      </c>
      <c r="D2399" t="s">
        <v>1195</v>
      </c>
      <c r="E2399">
        <v>1.4999999999999999E-2</v>
      </c>
      <c r="F2399" t="s">
        <v>1554</v>
      </c>
    </row>
    <row r="2400" spans="1:6" x14ac:dyDescent="0.25">
      <c r="A2400" t="s">
        <v>1291</v>
      </c>
      <c r="B2400" t="s">
        <v>1220</v>
      </c>
      <c r="C2400" t="s">
        <v>1196</v>
      </c>
      <c r="D2400" t="s">
        <v>1195</v>
      </c>
      <c r="E2400">
        <v>1.38E-2</v>
      </c>
      <c r="F2400" t="s">
        <v>1554</v>
      </c>
    </row>
    <row r="2401" spans="1:6" x14ac:dyDescent="0.25">
      <c r="A2401" t="s">
        <v>1291</v>
      </c>
      <c r="B2401" t="s">
        <v>1220</v>
      </c>
      <c r="C2401" t="s">
        <v>1186</v>
      </c>
      <c r="D2401" t="s">
        <v>1195</v>
      </c>
      <c r="E2401">
        <v>1.4999999999999999E-2</v>
      </c>
      <c r="F2401" t="s">
        <v>1554</v>
      </c>
    </row>
    <row r="2402" spans="1:6" x14ac:dyDescent="0.25">
      <c r="A2402" t="s">
        <v>1291</v>
      </c>
      <c r="B2402" t="s">
        <v>1221</v>
      </c>
      <c r="C2402" t="s">
        <v>1196</v>
      </c>
      <c r="D2402" t="s">
        <v>1195</v>
      </c>
      <c r="E2402">
        <v>1.38E-2</v>
      </c>
      <c r="F2402" t="s">
        <v>1554</v>
      </c>
    </row>
    <row r="2403" spans="1:6" x14ac:dyDescent="0.25">
      <c r="A2403" t="s">
        <v>1291</v>
      </c>
      <c r="B2403" t="s">
        <v>1221</v>
      </c>
      <c r="C2403" t="s">
        <v>1186</v>
      </c>
      <c r="D2403" t="s">
        <v>1195</v>
      </c>
      <c r="E2403">
        <v>1.4999999999999999E-2</v>
      </c>
      <c r="F2403" t="s">
        <v>1554</v>
      </c>
    </row>
    <row r="2404" spans="1:6" x14ac:dyDescent="0.25">
      <c r="A2404" t="s">
        <v>1291</v>
      </c>
      <c r="B2404" t="s">
        <v>1222</v>
      </c>
      <c r="C2404" t="s">
        <v>1196</v>
      </c>
      <c r="D2404" t="s">
        <v>1195</v>
      </c>
      <c r="E2404">
        <v>0.1288</v>
      </c>
      <c r="F2404" t="s">
        <v>1554</v>
      </c>
    </row>
    <row r="2405" spans="1:6" x14ac:dyDescent="0.25">
      <c r="A2405" t="s">
        <v>1291</v>
      </c>
      <c r="B2405" t="s">
        <v>1222</v>
      </c>
      <c r="C2405" t="s">
        <v>1186</v>
      </c>
      <c r="D2405" t="s">
        <v>1195</v>
      </c>
      <c r="E2405">
        <v>0.14000000000000001</v>
      </c>
      <c r="F2405" t="s">
        <v>1554</v>
      </c>
    </row>
    <row r="2406" spans="1:6" x14ac:dyDescent="0.25">
      <c r="A2406" t="s">
        <v>1291</v>
      </c>
      <c r="B2406" t="s">
        <v>1223</v>
      </c>
      <c r="C2406" t="s">
        <v>1196</v>
      </c>
      <c r="D2406" t="s">
        <v>1195</v>
      </c>
      <c r="E2406">
        <v>1.38E-2</v>
      </c>
      <c r="F2406" t="s">
        <v>1554</v>
      </c>
    </row>
    <row r="2407" spans="1:6" x14ac:dyDescent="0.25">
      <c r="A2407" t="s">
        <v>1291</v>
      </c>
      <c r="B2407" t="s">
        <v>1223</v>
      </c>
      <c r="C2407" t="s">
        <v>1186</v>
      </c>
      <c r="D2407" t="s">
        <v>1195</v>
      </c>
      <c r="E2407">
        <v>1.4999999999999999E-2</v>
      </c>
      <c r="F2407" t="s">
        <v>1554</v>
      </c>
    </row>
    <row r="2408" spans="1:6" x14ac:dyDescent="0.25">
      <c r="A2408" t="s">
        <v>1291</v>
      </c>
      <c r="B2408" t="s">
        <v>1224</v>
      </c>
      <c r="C2408" t="s">
        <v>1196</v>
      </c>
      <c r="D2408" t="s">
        <v>1195</v>
      </c>
      <c r="E2408">
        <v>0.1288</v>
      </c>
      <c r="F2408" t="s">
        <v>1554</v>
      </c>
    </row>
    <row r="2409" spans="1:6" x14ac:dyDescent="0.25">
      <c r="A2409" t="s">
        <v>1291</v>
      </c>
      <c r="B2409" t="s">
        <v>1224</v>
      </c>
      <c r="C2409" t="s">
        <v>1186</v>
      </c>
      <c r="D2409" t="s">
        <v>1195</v>
      </c>
      <c r="E2409">
        <v>0.14000000000000001</v>
      </c>
      <c r="F2409" t="s">
        <v>1554</v>
      </c>
    </row>
    <row r="2410" spans="1:6" x14ac:dyDescent="0.25">
      <c r="A2410" t="s">
        <v>1291</v>
      </c>
      <c r="B2410" t="s">
        <v>1225</v>
      </c>
      <c r="C2410" t="s">
        <v>1196</v>
      </c>
      <c r="D2410" t="s">
        <v>1195</v>
      </c>
      <c r="E2410">
        <v>1.38E-2</v>
      </c>
      <c r="F2410" t="s">
        <v>1554</v>
      </c>
    </row>
    <row r="2411" spans="1:6" x14ac:dyDescent="0.25">
      <c r="A2411" t="s">
        <v>1291</v>
      </c>
      <c r="B2411" t="s">
        <v>1225</v>
      </c>
      <c r="C2411" t="s">
        <v>1186</v>
      </c>
      <c r="D2411" t="s">
        <v>1195</v>
      </c>
      <c r="E2411">
        <v>1.4999999999999999E-2</v>
      </c>
      <c r="F2411" t="s">
        <v>1554</v>
      </c>
    </row>
    <row r="2412" spans="1:6" x14ac:dyDescent="0.25">
      <c r="A2412" t="s">
        <v>1291</v>
      </c>
      <c r="B2412" t="s">
        <v>1226</v>
      </c>
      <c r="C2412" t="s">
        <v>1196</v>
      </c>
      <c r="D2412" t="s">
        <v>1195</v>
      </c>
      <c r="E2412">
        <v>1.38E-2</v>
      </c>
      <c r="F2412" t="s">
        <v>1554</v>
      </c>
    </row>
    <row r="2413" spans="1:6" x14ac:dyDescent="0.25">
      <c r="A2413" t="s">
        <v>1291</v>
      </c>
      <c r="B2413" t="s">
        <v>1226</v>
      </c>
      <c r="C2413" t="s">
        <v>1186</v>
      </c>
      <c r="D2413" t="s">
        <v>1195</v>
      </c>
      <c r="E2413">
        <v>1.4999999999999999E-2</v>
      </c>
      <c r="F2413" t="s">
        <v>1554</v>
      </c>
    </row>
    <row r="2414" spans="1:6" x14ac:dyDescent="0.25">
      <c r="A2414" t="s">
        <v>1291</v>
      </c>
      <c r="B2414" t="s">
        <v>1228</v>
      </c>
      <c r="C2414" t="s">
        <v>1196</v>
      </c>
      <c r="D2414" t="s">
        <v>1195</v>
      </c>
      <c r="E2414">
        <v>1.2880000000000001E-2</v>
      </c>
      <c r="F2414" t="s">
        <v>1554</v>
      </c>
    </row>
    <row r="2415" spans="1:6" x14ac:dyDescent="0.25">
      <c r="A2415" t="s">
        <v>1291</v>
      </c>
      <c r="B2415" t="s">
        <v>1228</v>
      </c>
      <c r="C2415" t="s">
        <v>1186</v>
      </c>
      <c r="D2415" t="s">
        <v>1195</v>
      </c>
      <c r="E2415">
        <v>1.4E-2</v>
      </c>
      <c r="F2415" t="s">
        <v>1554</v>
      </c>
    </row>
    <row r="2416" spans="1:6" x14ac:dyDescent="0.25">
      <c r="A2416" t="s">
        <v>1291</v>
      </c>
      <c r="B2416" t="s">
        <v>1228</v>
      </c>
      <c r="C2416" t="s">
        <v>1219</v>
      </c>
      <c r="D2416" t="s">
        <v>1195</v>
      </c>
      <c r="E2416">
        <v>1.2880000000000001E-2</v>
      </c>
      <c r="F2416" t="s">
        <v>1554</v>
      </c>
    </row>
    <row r="2417" spans="1:6" x14ac:dyDescent="0.25">
      <c r="A2417" t="s">
        <v>1291</v>
      </c>
      <c r="B2417" t="s">
        <v>1230</v>
      </c>
      <c r="C2417" t="s">
        <v>1196</v>
      </c>
      <c r="D2417" t="s">
        <v>1195</v>
      </c>
      <c r="E2417">
        <v>0.11132</v>
      </c>
      <c r="F2417" t="s">
        <v>1554</v>
      </c>
    </row>
    <row r="2418" spans="1:6" x14ac:dyDescent="0.25">
      <c r="A2418" t="s">
        <v>1291</v>
      </c>
      <c r="B2418" t="s">
        <v>1230</v>
      </c>
      <c r="C2418" t="s">
        <v>1186</v>
      </c>
      <c r="D2418" t="s">
        <v>1195</v>
      </c>
      <c r="E2418">
        <v>0.121</v>
      </c>
      <c r="F2418" t="s">
        <v>1554</v>
      </c>
    </row>
    <row r="2419" spans="1:6" x14ac:dyDescent="0.25">
      <c r="A2419" t="s">
        <v>1291</v>
      </c>
      <c r="B2419" t="s">
        <v>1230</v>
      </c>
      <c r="C2419" t="s">
        <v>1219</v>
      </c>
      <c r="D2419" t="s">
        <v>1195</v>
      </c>
      <c r="E2419">
        <v>0.11132</v>
      </c>
      <c r="F2419" t="s">
        <v>1554</v>
      </c>
    </row>
    <row r="2420" spans="1:6" x14ac:dyDescent="0.25">
      <c r="A2420" t="s">
        <v>1291</v>
      </c>
      <c r="B2420" t="s">
        <v>1231</v>
      </c>
      <c r="C2420" t="s">
        <v>1186</v>
      </c>
      <c r="D2420" t="s">
        <v>1195</v>
      </c>
      <c r="E2420">
        <v>1.9E-2</v>
      </c>
      <c r="F2420" t="s">
        <v>1554</v>
      </c>
    </row>
    <row r="2421" spans="1:6" x14ac:dyDescent="0.25">
      <c r="A2421" t="s">
        <v>1291</v>
      </c>
      <c r="B2421" t="s">
        <v>1232</v>
      </c>
      <c r="C2421" t="s">
        <v>1186</v>
      </c>
      <c r="D2421" t="s">
        <v>1195</v>
      </c>
      <c r="E2421">
        <v>1.9E-2</v>
      </c>
      <c r="F2421" t="s">
        <v>1554</v>
      </c>
    </row>
    <row r="2422" spans="1:6" x14ac:dyDescent="0.25">
      <c r="A2422" t="s">
        <v>1291</v>
      </c>
      <c r="B2422" t="s">
        <v>1233</v>
      </c>
      <c r="C2422" t="s">
        <v>1234</v>
      </c>
      <c r="D2422" t="s">
        <v>1195</v>
      </c>
      <c r="E2422">
        <v>5.4999999999999997E-3</v>
      </c>
      <c r="F2422" t="s">
        <v>1554</v>
      </c>
    </row>
    <row r="2423" spans="1:6" x14ac:dyDescent="0.25">
      <c r="A2423" t="s">
        <v>1291</v>
      </c>
      <c r="B2423" t="s">
        <v>1233</v>
      </c>
      <c r="C2423" t="s">
        <v>1235</v>
      </c>
      <c r="D2423" t="s">
        <v>1195</v>
      </c>
      <c r="E2423">
        <v>5.4999999999999997E-3</v>
      </c>
      <c r="F2423" t="s">
        <v>1554</v>
      </c>
    </row>
    <row r="2424" spans="1:6" x14ac:dyDescent="0.25">
      <c r="A2424" t="s">
        <v>1291</v>
      </c>
      <c r="B2424" t="s">
        <v>1233</v>
      </c>
      <c r="C2424" t="s">
        <v>1196</v>
      </c>
      <c r="D2424" t="s">
        <v>1195</v>
      </c>
      <c r="E2424">
        <v>5.4999999999999997E-3</v>
      </c>
      <c r="F2424" t="s">
        <v>1554</v>
      </c>
    </row>
    <row r="2425" spans="1:6" x14ac:dyDescent="0.25">
      <c r="A2425" t="s">
        <v>1291</v>
      </c>
      <c r="B2425" t="s">
        <v>1233</v>
      </c>
      <c r="C2425" t="s">
        <v>1186</v>
      </c>
      <c r="D2425" t="s">
        <v>1195</v>
      </c>
      <c r="E2425">
        <v>6.0000000000000001E-3</v>
      </c>
      <c r="F2425" t="s">
        <v>1554</v>
      </c>
    </row>
    <row r="2426" spans="1:6" x14ac:dyDescent="0.25">
      <c r="A2426" t="s">
        <v>1291</v>
      </c>
      <c r="B2426" t="s">
        <v>1237</v>
      </c>
      <c r="C2426" t="s">
        <v>1186</v>
      </c>
      <c r="D2426" t="s">
        <v>1195</v>
      </c>
      <c r="E2426">
        <v>1.9E-2</v>
      </c>
      <c r="F2426" t="s">
        <v>1554</v>
      </c>
    </row>
    <row r="2427" spans="1:6" x14ac:dyDescent="0.25">
      <c r="A2427" t="s">
        <v>1291</v>
      </c>
      <c r="B2427" t="s">
        <v>1238</v>
      </c>
      <c r="C2427" t="s">
        <v>1234</v>
      </c>
      <c r="D2427" t="s">
        <v>1195</v>
      </c>
      <c r="E2427">
        <v>5.4999999999999997E-3</v>
      </c>
      <c r="F2427" t="s">
        <v>1554</v>
      </c>
    </row>
    <row r="2428" spans="1:6" x14ac:dyDescent="0.25">
      <c r="A2428" t="s">
        <v>1291</v>
      </c>
      <c r="B2428" t="s">
        <v>1238</v>
      </c>
      <c r="C2428" t="s">
        <v>1196</v>
      </c>
      <c r="D2428" t="s">
        <v>1195</v>
      </c>
      <c r="E2428">
        <v>5.4999999999999997E-3</v>
      </c>
      <c r="F2428" t="s">
        <v>1554</v>
      </c>
    </row>
    <row r="2429" spans="1:6" x14ac:dyDescent="0.25">
      <c r="A2429" t="s">
        <v>1291</v>
      </c>
      <c r="B2429" t="s">
        <v>1238</v>
      </c>
      <c r="C2429" t="s">
        <v>1186</v>
      </c>
      <c r="D2429" t="s">
        <v>1195</v>
      </c>
      <c r="E2429">
        <v>6.0000000000000001E-3</v>
      </c>
      <c r="F2429" t="s">
        <v>1554</v>
      </c>
    </row>
    <row r="2430" spans="1:6" x14ac:dyDescent="0.25">
      <c r="A2430" t="s">
        <v>1291</v>
      </c>
      <c r="B2430" t="s">
        <v>1239</v>
      </c>
      <c r="C2430" t="s">
        <v>1186</v>
      </c>
      <c r="D2430" t="s">
        <v>1195</v>
      </c>
      <c r="E2430">
        <v>4</v>
      </c>
      <c r="F2430" t="s">
        <v>1554</v>
      </c>
    </row>
    <row r="2431" spans="1:6" x14ac:dyDescent="0.25">
      <c r="A2431" t="s">
        <v>1292</v>
      </c>
      <c r="B2431" t="s">
        <v>1206</v>
      </c>
      <c r="C2431" t="s">
        <v>1196</v>
      </c>
      <c r="D2431" t="s">
        <v>1195</v>
      </c>
      <c r="E2431">
        <v>9.1999999999999998E-2</v>
      </c>
      <c r="F2431" t="s">
        <v>1554</v>
      </c>
    </row>
    <row r="2432" spans="1:6" x14ac:dyDescent="0.25">
      <c r="A2432" t="s">
        <v>1292</v>
      </c>
      <c r="B2432" t="s">
        <v>1206</v>
      </c>
      <c r="C2432" t="s">
        <v>1186</v>
      </c>
      <c r="D2432" t="s">
        <v>1195</v>
      </c>
      <c r="E2432">
        <v>0.1</v>
      </c>
      <c r="F2432" t="s">
        <v>1554</v>
      </c>
    </row>
    <row r="2433" spans="1:6" x14ac:dyDescent="0.25">
      <c r="A2433" t="s">
        <v>1292</v>
      </c>
      <c r="B2433" t="s">
        <v>1209</v>
      </c>
      <c r="C2433" t="s">
        <v>1196</v>
      </c>
      <c r="D2433" t="s">
        <v>1195</v>
      </c>
      <c r="E2433">
        <v>1.38E-2</v>
      </c>
      <c r="F2433" t="s">
        <v>1554</v>
      </c>
    </row>
    <row r="2434" spans="1:6" x14ac:dyDescent="0.25">
      <c r="A2434" t="s">
        <v>1292</v>
      </c>
      <c r="B2434" t="s">
        <v>1209</v>
      </c>
      <c r="C2434" t="s">
        <v>1186</v>
      </c>
      <c r="D2434" t="s">
        <v>1195</v>
      </c>
      <c r="E2434">
        <v>1.4999999999999999E-2</v>
      </c>
      <c r="F2434" t="s">
        <v>1554</v>
      </c>
    </row>
    <row r="2435" spans="1:6" x14ac:dyDescent="0.25">
      <c r="A2435" t="s">
        <v>1292</v>
      </c>
      <c r="B2435" t="s">
        <v>1210</v>
      </c>
      <c r="C2435" t="s">
        <v>1196</v>
      </c>
      <c r="D2435" t="s">
        <v>1195</v>
      </c>
      <c r="E2435">
        <v>1.38E-2</v>
      </c>
      <c r="F2435" t="s">
        <v>1554</v>
      </c>
    </row>
    <row r="2436" spans="1:6" x14ac:dyDescent="0.25">
      <c r="A2436" t="s">
        <v>1292</v>
      </c>
      <c r="B2436" t="s">
        <v>1210</v>
      </c>
      <c r="C2436" t="s">
        <v>1186</v>
      </c>
      <c r="D2436" t="s">
        <v>1195</v>
      </c>
      <c r="E2436">
        <v>1.4999999999999999E-2</v>
      </c>
      <c r="F2436" t="s">
        <v>1554</v>
      </c>
    </row>
    <row r="2437" spans="1:6" x14ac:dyDescent="0.25">
      <c r="A2437" t="s">
        <v>1292</v>
      </c>
      <c r="B2437" t="s">
        <v>1194</v>
      </c>
      <c r="C2437" t="s">
        <v>1186</v>
      </c>
      <c r="D2437" t="s">
        <v>1195</v>
      </c>
      <c r="E2437">
        <v>0.15</v>
      </c>
      <c r="F2437" t="s">
        <v>1554</v>
      </c>
    </row>
    <row r="2438" spans="1:6" x14ac:dyDescent="0.25">
      <c r="A2438" t="s">
        <v>1292</v>
      </c>
      <c r="B2438" t="s">
        <v>1211</v>
      </c>
      <c r="C2438" t="s">
        <v>1186</v>
      </c>
      <c r="D2438" t="s">
        <v>1195</v>
      </c>
      <c r="E2438">
        <v>0.4</v>
      </c>
      <c r="F2438" t="s">
        <v>1554</v>
      </c>
    </row>
    <row r="2439" spans="1:6" x14ac:dyDescent="0.25">
      <c r="A2439" t="s">
        <v>1292</v>
      </c>
      <c r="B2439" t="s">
        <v>1198</v>
      </c>
      <c r="C2439" t="s">
        <v>1186</v>
      </c>
      <c r="D2439" t="s">
        <v>1195</v>
      </c>
      <c r="E2439">
        <v>0.35</v>
      </c>
      <c r="F2439" t="s">
        <v>1554</v>
      </c>
    </row>
    <row r="2440" spans="1:6" x14ac:dyDescent="0.25">
      <c r="A2440" t="s">
        <v>1292</v>
      </c>
      <c r="B2440" t="s">
        <v>1212</v>
      </c>
      <c r="C2440" t="s">
        <v>1186</v>
      </c>
      <c r="D2440" t="s">
        <v>1195</v>
      </c>
      <c r="E2440">
        <v>7</v>
      </c>
      <c r="F2440" t="s">
        <v>1554</v>
      </c>
    </row>
    <row r="2441" spans="1:6" x14ac:dyDescent="0.25">
      <c r="A2441" t="s">
        <v>1292</v>
      </c>
      <c r="B2441" t="s">
        <v>1212</v>
      </c>
      <c r="C2441" t="s">
        <v>1213</v>
      </c>
      <c r="D2441" t="s">
        <v>1195</v>
      </c>
      <c r="E2441">
        <v>1.4</v>
      </c>
      <c r="F2441" t="s">
        <v>1554</v>
      </c>
    </row>
    <row r="2442" spans="1:6" x14ac:dyDescent="0.25">
      <c r="A2442" t="s">
        <v>1292</v>
      </c>
      <c r="B2442" t="s">
        <v>1200</v>
      </c>
      <c r="C2442" t="s">
        <v>1186</v>
      </c>
      <c r="D2442" t="s">
        <v>1195</v>
      </c>
      <c r="E2442">
        <v>5</v>
      </c>
      <c r="F2442" t="s">
        <v>1554</v>
      </c>
    </row>
    <row r="2443" spans="1:6" x14ac:dyDescent="0.25">
      <c r="A2443" t="s">
        <v>1292</v>
      </c>
      <c r="B2443" t="s">
        <v>1200</v>
      </c>
      <c r="C2443" t="s">
        <v>1214</v>
      </c>
      <c r="D2443" t="s">
        <v>1195</v>
      </c>
      <c r="E2443">
        <v>0.25</v>
      </c>
      <c r="F2443" t="s">
        <v>1554</v>
      </c>
    </row>
    <row r="2444" spans="1:6" x14ac:dyDescent="0.25">
      <c r="A2444" t="s">
        <v>1292</v>
      </c>
      <c r="B2444" t="s">
        <v>1200</v>
      </c>
      <c r="C2444" t="s">
        <v>1215</v>
      </c>
      <c r="D2444" t="s">
        <v>1195</v>
      </c>
      <c r="E2444">
        <v>2</v>
      </c>
      <c r="F2444" t="s">
        <v>1554</v>
      </c>
    </row>
    <row r="2445" spans="1:6" x14ac:dyDescent="0.25">
      <c r="A2445" t="s">
        <v>1292</v>
      </c>
      <c r="B2445" t="s">
        <v>1200</v>
      </c>
      <c r="C2445" t="s">
        <v>1216</v>
      </c>
      <c r="D2445" t="s">
        <v>1195</v>
      </c>
      <c r="E2445">
        <v>1.25</v>
      </c>
      <c r="F2445" t="s">
        <v>1554</v>
      </c>
    </row>
    <row r="2446" spans="1:6" x14ac:dyDescent="0.25">
      <c r="A2446" t="s">
        <v>1292</v>
      </c>
      <c r="B2446" t="s">
        <v>1204</v>
      </c>
      <c r="C2446" t="s">
        <v>1186</v>
      </c>
      <c r="D2446" t="s">
        <v>1195</v>
      </c>
      <c r="E2446">
        <v>3.5</v>
      </c>
      <c r="F2446" t="s">
        <v>1554</v>
      </c>
    </row>
    <row r="2447" spans="1:6" x14ac:dyDescent="0.25">
      <c r="A2447" t="s">
        <v>1292</v>
      </c>
      <c r="B2447" t="s">
        <v>1204</v>
      </c>
      <c r="C2447" t="s">
        <v>1214</v>
      </c>
      <c r="D2447" t="s">
        <v>1195</v>
      </c>
      <c r="E2447">
        <v>0.25</v>
      </c>
      <c r="F2447" t="s">
        <v>1554</v>
      </c>
    </row>
    <row r="2448" spans="1:6" x14ac:dyDescent="0.25">
      <c r="A2448" t="s">
        <v>1292</v>
      </c>
      <c r="B2448" t="s">
        <v>1204</v>
      </c>
      <c r="C2448" t="s">
        <v>1215</v>
      </c>
      <c r="D2448" t="s">
        <v>1195</v>
      </c>
      <c r="E2448">
        <v>1.4</v>
      </c>
      <c r="F2448" t="s">
        <v>1554</v>
      </c>
    </row>
    <row r="2449" spans="1:6" x14ac:dyDescent="0.25">
      <c r="A2449" t="s">
        <v>1292</v>
      </c>
      <c r="B2449" t="s">
        <v>1204</v>
      </c>
      <c r="C2449" t="s">
        <v>1216</v>
      </c>
      <c r="D2449" t="s">
        <v>1195</v>
      </c>
      <c r="E2449">
        <v>0.875</v>
      </c>
      <c r="F2449" t="s">
        <v>1554</v>
      </c>
    </row>
    <row r="2450" spans="1:6" x14ac:dyDescent="0.25">
      <c r="A2450" t="s">
        <v>1292</v>
      </c>
      <c r="B2450" t="s">
        <v>1217</v>
      </c>
      <c r="C2450" t="s">
        <v>1196</v>
      </c>
      <c r="D2450" t="s">
        <v>1195</v>
      </c>
      <c r="E2450">
        <v>1.38E-2</v>
      </c>
      <c r="F2450" t="s">
        <v>1554</v>
      </c>
    </row>
    <row r="2451" spans="1:6" x14ac:dyDescent="0.25">
      <c r="A2451" t="s">
        <v>1292</v>
      </c>
      <c r="B2451" t="s">
        <v>1217</v>
      </c>
      <c r="C2451" t="s">
        <v>1186</v>
      </c>
      <c r="D2451" t="s">
        <v>1195</v>
      </c>
      <c r="E2451">
        <v>1.4999999999999999E-2</v>
      </c>
      <c r="F2451" t="s">
        <v>1554</v>
      </c>
    </row>
    <row r="2452" spans="1:6" x14ac:dyDescent="0.25">
      <c r="A2452" t="s">
        <v>1292</v>
      </c>
      <c r="B2452" t="s">
        <v>1220</v>
      </c>
      <c r="C2452" t="s">
        <v>1196</v>
      </c>
      <c r="D2452" t="s">
        <v>1195</v>
      </c>
      <c r="E2452">
        <v>1.38E-2</v>
      </c>
      <c r="F2452" t="s">
        <v>1554</v>
      </c>
    </row>
    <row r="2453" spans="1:6" x14ac:dyDescent="0.25">
      <c r="A2453" t="s">
        <v>1292</v>
      </c>
      <c r="B2453" t="s">
        <v>1220</v>
      </c>
      <c r="C2453" t="s">
        <v>1186</v>
      </c>
      <c r="D2453" t="s">
        <v>1195</v>
      </c>
      <c r="E2453">
        <v>1.4999999999999999E-2</v>
      </c>
      <c r="F2453" t="s">
        <v>1554</v>
      </c>
    </row>
    <row r="2454" spans="1:6" x14ac:dyDescent="0.25">
      <c r="A2454" t="s">
        <v>1292</v>
      </c>
      <c r="B2454" t="s">
        <v>1221</v>
      </c>
      <c r="C2454" t="s">
        <v>1196</v>
      </c>
      <c r="D2454" t="s">
        <v>1195</v>
      </c>
      <c r="E2454">
        <v>1.38E-2</v>
      </c>
      <c r="F2454" t="s">
        <v>1554</v>
      </c>
    </row>
    <row r="2455" spans="1:6" x14ac:dyDescent="0.25">
      <c r="A2455" t="s">
        <v>1292</v>
      </c>
      <c r="B2455" t="s">
        <v>1221</v>
      </c>
      <c r="C2455" t="s">
        <v>1186</v>
      </c>
      <c r="D2455" t="s">
        <v>1195</v>
      </c>
      <c r="E2455">
        <v>1.4999999999999999E-2</v>
      </c>
      <c r="F2455" t="s">
        <v>1554</v>
      </c>
    </row>
    <row r="2456" spans="1:6" x14ac:dyDescent="0.25">
      <c r="A2456" t="s">
        <v>1292</v>
      </c>
      <c r="B2456" t="s">
        <v>1222</v>
      </c>
      <c r="C2456" t="s">
        <v>1196</v>
      </c>
      <c r="D2456" t="s">
        <v>1195</v>
      </c>
      <c r="E2456">
        <v>0.1288</v>
      </c>
      <c r="F2456" t="s">
        <v>1554</v>
      </c>
    </row>
    <row r="2457" spans="1:6" x14ac:dyDescent="0.25">
      <c r="A2457" t="s">
        <v>1292</v>
      </c>
      <c r="B2457" t="s">
        <v>1222</v>
      </c>
      <c r="C2457" t="s">
        <v>1186</v>
      </c>
      <c r="D2457" t="s">
        <v>1195</v>
      </c>
      <c r="E2457">
        <v>0.14000000000000001</v>
      </c>
      <c r="F2457" t="s">
        <v>1554</v>
      </c>
    </row>
    <row r="2458" spans="1:6" x14ac:dyDescent="0.25">
      <c r="A2458" t="s">
        <v>1292</v>
      </c>
      <c r="B2458" t="s">
        <v>1223</v>
      </c>
      <c r="C2458" t="s">
        <v>1196</v>
      </c>
      <c r="D2458" t="s">
        <v>1195</v>
      </c>
      <c r="E2458">
        <v>1.38E-2</v>
      </c>
      <c r="F2458" t="s">
        <v>1554</v>
      </c>
    </row>
    <row r="2459" spans="1:6" x14ac:dyDescent="0.25">
      <c r="A2459" t="s">
        <v>1292</v>
      </c>
      <c r="B2459" t="s">
        <v>1223</v>
      </c>
      <c r="C2459" t="s">
        <v>1186</v>
      </c>
      <c r="D2459" t="s">
        <v>1195</v>
      </c>
      <c r="E2459">
        <v>1.4999999999999999E-2</v>
      </c>
      <c r="F2459" t="s">
        <v>1554</v>
      </c>
    </row>
    <row r="2460" spans="1:6" x14ac:dyDescent="0.25">
      <c r="A2460" t="s">
        <v>1292</v>
      </c>
      <c r="B2460" t="s">
        <v>1224</v>
      </c>
      <c r="C2460" t="s">
        <v>1196</v>
      </c>
      <c r="D2460" t="s">
        <v>1195</v>
      </c>
      <c r="E2460">
        <v>0.1288</v>
      </c>
      <c r="F2460" t="s">
        <v>1554</v>
      </c>
    </row>
    <row r="2461" spans="1:6" x14ac:dyDescent="0.25">
      <c r="A2461" t="s">
        <v>1292</v>
      </c>
      <c r="B2461" t="s">
        <v>1224</v>
      </c>
      <c r="C2461" t="s">
        <v>1186</v>
      </c>
      <c r="D2461" t="s">
        <v>1195</v>
      </c>
      <c r="E2461">
        <v>0.14000000000000001</v>
      </c>
      <c r="F2461" t="s">
        <v>1554</v>
      </c>
    </row>
    <row r="2462" spans="1:6" x14ac:dyDescent="0.25">
      <c r="A2462" t="s">
        <v>1292</v>
      </c>
      <c r="B2462" t="s">
        <v>1225</v>
      </c>
      <c r="C2462" t="s">
        <v>1196</v>
      </c>
      <c r="D2462" t="s">
        <v>1195</v>
      </c>
      <c r="E2462">
        <v>1.38E-2</v>
      </c>
      <c r="F2462" t="s">
        <v>1554</v>
      </c>
    </row>
    <row r="2463" spans="1:6" x14ac:dyDescent="0.25">
      <c r="A2463" t="s">
        <v>1292</v>
      </c>
      <c r="B2463" t="s">
        <v>1225</v>
      </c>
      <c r="C2463" t="s">
        <v>1186</v>
      </c>
      <c r="D2463" t="s">
        <v>1195</v>
      </c>
      <c r="E2463">
        <v>1.4999999999999999E-2</v>
      </c>
      <c r="F2463" t="s">
        <v>1554</v>
      </c>
    </row>
    <row r="2464" spans="1:6" x14ac:dyDescent="0.25">
      <c r="A2464" t="s">
        <v>1292</v>
      </c>
      <c r="B2464" t="s">
        <v>1226</v>
      </c>
      <c r="C2464" t="s">
        <v>1196</v>
      </c>
      <c r="D2464" t="s">
        <v>1195</v>
      </c>
      <c r="E2464">
        <v>1.38E-2</v>
      </c>
      <c r="F2464" t="s">
        <v>1554</v>
      </c>
    </row>
    <row r="2465" spans="1:6" x14ac:dyDescent="0.25">
      <c r="A2465" t="s">
        <v>1292</v>
      </c>
      <c r="B2465" t="s">
        <v>1226</v>
      </c>
      <c r="C2465" t="s">
        <v>1186</v>
      </c>
      <c r="D2465" t="s">
        <v>1195</v>
      </c>
      <c r="E2465">
        <v>1.4999999999999999E-2</v>
      </c>
      <c r="F2465" t="s">
        <v>1554</v>
      </c>
    </row>
    <row r="2466" spans="1:6" x14ac:dyDescent="0.25">
      <c r="A2466" t="s">
        <v>1292</v>
      </c>
      <c r="B2466" t="s">
        <v>1228</v>
      </c>
      <c r="C2466" t="s">
        <v>1196</v>
      </c>
      <c r="D2466" t="s">
        <v>1195</v>
      </c>
      <c r="E2466">
        <v>1.2880000000000001E-2</v>
      </c>
      <c r="F2466" t="s">
        <v>1554</v>
      </c>
    </row>
    <row r="2467" spans="1:6" x14ac:dyDescent="0.25">
      <c r="A2467" t="s">
        <v>1292</v>
      </c>
      <c r="B2467" t="s">
        <v>1228</v>
      </c>
      <c r="C2467" t="s">
        <v>1186</v>
      </c>
      <c r="D2467" t="s">
        <v>1195</v>
      </c>
      <c r="E2467">
        <v>1.4E-2</v>
      </c>
      <c r="F2467" t="s">
        <v>1554</v>
      </c>
    </row>
    <row r="2468" spans="1:6" x14ac:dyDescent="0.25">
      <c r="A2468" t="s">
        <v>1292</v>
      </c>
      <c r="B2468" t="s">
        <v>1228</v>
      </c>
      <c r="C2468" t="s">
        <v>1219</v>
      </c>
      <c r="D2468" t="s">
        <v>1195</v>
      </c>
      <c r="E2468">
        <v>1.2880000000000001E-2</v>
      </c>
      <c r="F2468" t="s">
        <v>1554</v>
      </c>
    </row>
    <row r="2469" spans="1:6" x14ac:dyDescent="0.25">
      <c r="A2469" t="s">
        <v>1292</v>
      </c>
      <c r="B2469" t="s">
        <v>1230</v>
      </c>
      <c r="C2469" t="s">
        <v>1196</v>
      </c>
      <c r="D2469" t="s">
        <v>1195</v>
      </c>
      <c r="E2469">
        <v>0.11132</v>
      </c>
      <c r="F2469" t="s">
        <v>1554</v>
      </c>
    </row>
    <row r="2470" spans="1:6" x14ac:dyDescent="0.25">
      <c r="A2470" t="s">
        <v>1292</v>
      </c>
      <c r="B2470" t="s">
        <v>1230</v>
      </c>
      <c r="C2470" t="s">
        <v>1186</v>
      </c>
      <c r="D2470" t="s">
        <v>1195</v>
      </c>
      <c r="E2470">
        <v>0.121</v>
      </c>
      <c r="F2470" t="s">
        <v>1554</v>
      </c>
    </row>
    <row r="2471" spans="1:6" x14ac:dyDescent="0.25">
      <c r="A2471" t="s">
        <v>1292</v>
      </c>
      <c r="B2471" t="s">
        <v>1230</v>
      </c>
      <c r="C2471" t="s">
        <v>1219</v>
      </c>
      <c r="D2471" t="s">
        <v>1195</v>
      </c>
      <c r="E2471">
        <v>0.11132</v>
      </c>
      <c r="F2471" t="s">
        <v>1554</v>
      </c>
    </row>
    <row r="2472" spans="1:6" x14ac:dyDescent="0.25">
      <c r="A2472" t="s">
        <v>1292</v>
      </c>
      <c r="B2472" t="s">
        <v>1231</v>
      </c>
      <c r="C2472" t="s">
        <v>1186</v>
      </c>
      <c r="D2472" t="s">
        <v>1195</v>
      </c>
      <c r="E2472">
        <v>1.9E-2</v>
      </c>
      <c r="F2472" t="s">
        <v>1554</v>
      </c>
    </row>
    <row r="2473" spans="1:6" x14ac:dyDescent="0.25">
      <c r="A2473" t="s">
        <v>1292</v>
      </c>
      <c r="B2473" t="s">
        <v>1232</v>
      </c>
      <c r="C2473" t="s">
        <v>1186</v>
      </c>
      <c r="D2473" t="s">
        <v>1195</v>
      </c>
      <c r="E2473">
        <v>1.9E-2</v>
      </c>
      <c r="F2473" t="s">
        <v>1554</v>
      </c>
    </row>
    <row r="2474" spans="1:6" x14ac:dyDescent="0.25">
      <c r="A2474" t="s">
        <v>1292</v>
      </c>
      <c r="B2474" t="s">
        <v>1233</v>
      </c>
      <c r="C2474" t="s">
        <v>1234</v>
      </c>
      <c r="D2474" t="s">
        <v>1195</v>
      </c>
      <c r="E2474">
        <v>5.4999999999999997E-3</v>
      </c>
      <c r="F2474" t="s">
        <v>1554</v>
      </c>
    </row>
    <row r="2475" spans="1:6" x14ac:dyDescent="0.25">
      <c r="A2475" t="s">
        <v>1292</v>
      </c>
      <c r="B2475" t="s">
        <v>1233</v>
      </c>
      <c r="C2475" t="s">
        <v>1235</v>
      </c>
      <c r="D2475" t="s">
        <v>1195</v>
      </c>
      <c r="E2475">
        <v>5.4999999999999997E-3</v>
      </c>
      <c r="F2475" t="s">
        <v>1554</v>
      </c>
    </row>
    <row r="2476" spans="1:6" x14ac:dyDescent="0.25">
      <c r="A2476" t="s">
        <v>1292</v>
      </c>
      <c r="B2476" t="s">
        <v>1233</v>
      </c>
      <c r="C2476" t="s">
        <v>1196</v>
      </c>
      <c r="D2476" t="s">
        <v>1195</v>
      </c>
      <c r="E2476">
        <v>5.4999999999999997E-3</v>
      </c>
      <c r="F2476" t="s">
        <v>1554</v>
      </c>
    </row>
    <row r="2477" spans="1:6" x14ac:dyDescent="0.25">
      <c r="A2477" t="s">
        <v>1292</v>
      </c>
      <c r="B2477" t="s">
        <v>1233</v>
      </c>
      <c r="C2477" t="s">
        <v>1186</v>
      </c>
      <c r="D2477" t="s">
        <v>1195</v>
      </c>
      <c r="E2477">
        <v>6.0000000000000001E-3</v>
      </c>
      <c r="F2477" t="s">
        <v>1554</v>
      </c>
    </row>
    <row r="2478" spans="1:6" x14ac:dyDescent="0.25">
      <c r="A2478" t="s">
        <v>1292</v>
      </c>
      <c r="B2478" t="s">
        <v>1237</v>
      </c>
      <c r="C2478" t="s">
        <v>1186</v>
      </c>
      <c r="D2478" t="s">
        <v>1195</v>
      </c>
      <c r="E2478">
        <v>1.9E-2</v>
      </c>
      <c r="F2478" t="s">
        <v>1554</v>
      </c>
    </row>
    <row r="2479" spans="1:6" x14ac:dyDescent="0.25">
      <c r="A2479" t="s">
        <v>1292</v>
      </c>
      <c r="B2479" t="s">
        <v>1238</v>
      </c>
      <c r="C2479" t="s">
        <v>1234</v>
      </c>
      <c r="D2479" t="s">
        <v>1195</v>
      </c>
      <c r="E2479">
        <v>5.4999999999999997E-3</v>
      </c>
      <c r="F2479" t="s">
        <v>1554</v>
      </c>
    </row>
    <row r="2480" spans="1:6" x14ac:dyDescent="0.25">
      <c r="A2480" t="s">
        <v>1292</v>
      </c>
      <c r="B2480" t="s">
        <v>1238</v>
      </c>
      <c r="C2480" t="s">
        <v>1196</v>
      </c>
      <c r="D2480" t="s">
        <v>1195</v>
      </c>
      <c r="E2480">
        <v>5.4999999999999997E-3</v>
      </c>
      <c r="F2480" t="s">
        <v>1554</v>
      </c>
    </row>
    <row r="2481" spans="1:6" x14ac:dyDescent="0.25">
      <c r="A2481" t="s">
        <v>1292</v>
      </c>
      <c r="B2481" t="s">
        <v>1238</v>
      </c>
      <c r="C2481" t="s">
        <v>1186</v>
      </c>
      <c r="D2481" t="s">
        <v>1195</v>
      </c>
      <c r="E2481">
        <v>6.0000000000000001E-3</v>
      </c>
      <c r="F2481" t="s">
        <v>1554</v>
      </c>
    </row>
    <row r="2482" spans="1:6" x14ac:dyDescent="0.25">
      <c r="A2482" t="s">
        <v>1292</v>
      </c>
      <c r="B2482" t="s">
        <v>1239</v>
      </c>
      <c r="C2482" t="s">
        <v>1186</v>
      </c>
      <c r="D2482" t="s">
        <v>1195</v>
      </c>
      <c r="E2482">
        <v>4</v>
      </c>
      <c r="F2482" t="s">
        <v>1554</v>
      </c>
    </row>
    <row r="2483" spans="1:6" x14ac:dyDescent="0.25">
      <c r="A2483" t="s">
        <v>1293</v>
      </c>
      <c r="B2483" t="s">
        <v>1206</v>
      </c>
      <c r="C2483" t="s">
        <v>1196</v>
      </c>
      <c r="D2483" t="s">
        <v>1195</v>
      </c>
      <c r="E2483">
        <v>9.1999999999999998E-2</v>
      </c>
      <c r="F2483" t="s">
        <v>1554</v>
      </c>
    </row>
    <row r="2484" spans="1:6" x14ac:dyDescent="0.25">
      <c r="A2484" t="s">
        <v>1293</v>
      </c>
      <c r="B2484" t="s">
        <v>1206</v>
      </c>
      <c r="C2484" t="s">
        <v>1186</v>
      </c>
      <c r="D2484" t="s">
        <v>1195</v>
      </c>
      <c r="E2484">
        <v>0.1</v>
      </c>
      <c r="F2484" t="s">
        <v>1554</v>
      </c>
    </row>
    <row r="2485" spans="1:6" x14ac:dyDescent="0.25">
      <c r="A2485" t="s">
        <v>1293</v>
      </c>
      <c r="B2485" t="s">
        <v>1209</v>
      </c>
      <c r="C2485" t="s">
        <v>1196</v>
      </c>
      <c r="D2485" t="s">
        <v>1195</v>
      </c>
      <c r="E2485">
        <v>1.38E-2</v>
      </c>
      <c r="F2485" t="s">
        <v>1554</v>
      </c>
    </row>
    <row r="2486" spans="1:6" x14ac:dyDescent="0.25">
      <c r="A2486" t="s">
        <v>1293</v>
      </c>
      <c r="B2486" t="s">
        <v>1209</v>
      </c>
      <c r="C2486" t="s">
        <v>1186</v>
      </c>
      <c r="D2486" t="s">
        <v>1195</v>
      </c>
      <c r="E2486">
        <v>1.4999999999999999E-2</v>
      </c>
      <c r="F2486" t="s">
        <v>1554</v>
      </c>
    </row>
    <row r="2487" spans="1:6" x14ac:dyDescent="0.25">
      <c r="A2487" t="s">
        <v>1293</v>
      </c>
      <c r="B2487" t="s">
        <v>1210</v>
      </c>
      <c r="C2487" t="s">
        <v>1196</v>
      </c>
      <c r="D2487" t="s">
        <v>1195</v>
      </c>
      <c r="E2487">
        <v>1.38E-2</v>
      </c>
      <c r="F2487" t="s">
        <v>1554</v>
      </c>
    </row>
    <row r="2488" spans="1:6" x14ac:dyDescent="0.25">
      <c r="A2488" t="s">
        <v>1293</v>
      </c>
      <c r="B2488" t="s">
        <v>1210</v>
      </c>
      <c r="C2488" t="s">
        <v>1186</v>
      </c>
      <c r="D2488" t="s">
        <v>1195</v>
      </c>
      <c r="E2488">
        <v>1.4999999999999999E-2</v>
      </c>
      <c r="F2488" t="s">
        <v>1554</v>
      </c>
    </row>
    <row r="2489" spans="1:6" x14ac:dyDescent="0.25">
      <c r="A2489" t="s">
        <v>1293</v>
      </c>
      <c r="B2489" t="s">
        <v>1194</v>
      </c>
      <c r="C2489" t="s">
        <v>1186</v>
      </c>
      <c r="D2489" t="s">
        <v>1195</v>
      </c>
      <c r="E2489">
        <v>0.15</v>
      </c>
      <c r="F2489" t="s">
        <v>1554</v>
      </c>
    </row>
    <row r="2490" spans="1:6" x14ac:dyDescent="0.25">
      <c r="A2490" t="s">
        <v>1293</v>
      </c>
      <c r="B2490" t="s">
        <v>1211</v>
      </c>
      <c r="C2490" t="s">
        <v>1186</v>
      </c>
      <c r="D2490" t="s">
        <v>1195</v>
      </c>
      <c r="E2490">
        <v>0.4</v>
      </c>
      <c r="F2490" t="s">
        <v>1554</v>
      </c>
    </row>
    <row r="2491" spans="1:6" x14ac:dyDescent="0.25">
      <c r="A2491" t="s">
        <v>1293</v>
      </c>
      <c r="B2491" t="s">
        <v>1198</v>
      </c>
      <c r="C2491" t="s">
        <v>1186</v>
      </c>
      <c r="D2491" t="s">
        <v>1195</v>
      </c>
      <c r="E2491">
        <v>0.35</v>
      </c>
      <c r="F2491" t="s">
        <v>1554</v>
      </c>
    </row>
    <row r="2492" spans="1:6" x14ac:dyDescent="0.25">
      <c r="A2492" t="s">
        <v>1293</v>
      </c>
      <c r="B2492" t="s">
        <v>1212</v>
      </c>
      <c r="C2492" t="s">
        <v>1186</v>
      </c>
      <c r="D2492" t="s">
        <v>1195</v>
      </c>
      <c r="E2492">
        <v>7</v>
      </c>
      <c r="F2492" t="s">
        <v>1554</v>
      </c>
    </row>
    <row r="2493" spans="1:6" x14ac:dyDescent="0.25">
      <c r="A2493" t="s">
        <v>1293</v>
      </c>
      <c r="B2493" t="s">
        <v>1212</v>
      </c>
      <c r="C2493" t="s">
        <v>1213</v>
      </c>
      <c r="D2493" t="s">
        <v>1195</v>
      </c>
      <c r="E2493">
        <v>1.4</v>
      </c>
      <c r="F2493" t="s">
        <v>1554</v>
      </c>
    </row>
    <row r="2494" spans="1:6" x14ac:dyDescent="0.25">
      <c r="A2494" t="s">
        <v>1293</v>
      </c>
      <c r="B2494" t="s">
        <v>1200</v>
      </c>
      <c r="C2494" t="s">
        <v>1186</v>
      </c>
      <c r="D2494" t="s">
        <v>1195</v>
      </c>
      <c r="E2494">
        <v>5</v>
      </c>
      <c r="F2494" t="s">
        <v>1554</v>
      </c>
    </row>
    <row r="2495" spans="1:6" x14ac:dyDescent="0.25">
      <c r="A2495" t="s">
        <v>1293</v>
      </c>
      <c r="B2495" t="s">
        <v>1200</v>
      </c>
      <c r="C2495" t="s">
        <v>1214</v>
      </c>
      <c r="D2495" t="s">
        <v>1195</v>
      </c>
      <c r="E2495">
        <v>0.25</v>
      </c>
      <c r="F2495" t="s">
        <v>1554</v>
      </c>
    </row>
    <row r="2496" spans="1:6" x14ac:dyDescent="0.25">
      <c r="A2496" t="s">
        <v>1293</v>
      </c>
      <c r="B2496" t="s">
        <v>1200</v>
      </c>
      <c r="C2496" t="s">
        <v>1215</v>
      </c>
      <c r="D2496" t="s">
        <v>1195</v>
      </c>
      <c r="E2496">
        <v>2</v>
      </c>
      <c r="F2496" t="s">
        <v>1554</v>
      </c>
    </row>
    <row r="2497" spans="1:6" x14ac:dyDescent="0.25">
      <c r="A2497" t="s">
        <v>1293</v>
      </c>
      <c r="B2497" t="s">
        <v>1200</v>
      </c>
      <c r="C2497" t="s">
        <v>1216</v>
      </c>
      <c r="D2497" t="s">
        <v>1195</v>
      </c>
      <c r="E2497">
        <v>1.25</v>
      </c>
      <c r="F2497" t="s">
        <v>1554</v>
      </c>
    </row>
    <row r="2498" spans="1:6" x14ac:dyDescent="0.25">
      <c r="A2498" t="s">
        <v>1293</v>
      </c>
      <c r="B2498" t="s">
        <v>1204</v>
      </c>
      <c r="C2498" t="s">
        <v>1186</v>
      </c>
      <c r="D2498" t="s">
        <v>1195</v>
      </c>
      <c r="E2498">
        <v>3.5</v>
      </c>
      <c r="F2498" t="s">
        <v>1554</v>
      </c>
    </row>
    <row r="2499" spans="1:6" x14ac:dyDescent="0.25">
      <c r="A2499" t="s">
        <v>1293</v>
      </c>
      <c r="B2499" t="s">
        <v>1204</v>
      </c>
      <c r="C2499" t="s">
        <v>1214</v>
      </c>
      <c r="D2499" t="s">
        <v>1195</v>
      </c>
      <c r="E2499">
        <v>0.25</v>
      </c>
      <c r="F2499" t="s">
        <v>1554</v>
      </c>
    </row>
    <row r="2500" spans="1:6" x14ac:dyDescent="0.25">
      <c r="A2500" t="s">
        <v>1293</v>
      </c>
      <c r="B2500" t="s">
        <v>1204</v>
      </c>
      <c r="C2500" t="s">
        <v>1215</v>
      </c>
      <c r="D2500" t="s">
        <v>1195</v>
      </c>
      <c r="E2500">
        <v>1.4</v>
      </c>
      <c r="F2500" t="s">
        <v>1554</v>
      </c>
    </row>
    <row r="2501" spans="1:6" x14ac:dyDescent="0.25">
      <c r="A2501" t="s">
        <v>1293</v>
      </c>
      <c r="B2501" t="s">
        <v>1204</v>
      </c>
      <c r="C2501" t="s">
        <v>1216</v>
      </c>
      <c r="D2501" t="s">
        <v>1195</v>
      </c>
      <c r="E2501">
        <v>0.875</v>
      </c>
      <c r="F2501" t="s">
        <v>1554</v>
      </c>
    </row>
    <row r="2502" spans="1:6" x14ac:dyDescent="0.25">
      <c r="A2502" t="s">
        <v>1293</v>
      </c>
      <c r="B2502" t="s">
        <v>1217</v>
      </c>
      <c r="C2502" t="s">
        <v>1196</v>
      </c>
      <c r="D2502" t="s">
        <v>1195</v>
      </c>
      <c r="E2502">
        <v>1.38E-2</v>
      </c>
      <c r="F2502" t="s">
        <v>1554</v>
      </c>
    </row>
    <row r="2503" spans="1:6" x14ac:dyDescent="0.25">
      <c r="A2503" t="s">
        <v>1293</v>
      </c>
      <c r="B2503" t="s">
        <v>1217</v>
      </c>
      <c r="C2503" t="s">
        <v>1186</v>
      </c>
      <c r="D2503" t="s">
        <v>1195</v>
      </c>
      <c r="E2503">
        <v>1.4999999999999999E-2</v>
      </c>
      <c r="F2503" t="s">
        <v>1554</v>
      </c>
    </row>
    <row r="2504" spans="1:6" x14ac:dyDescent="0.25">
      <c r="A2504" t="s">
        <v>1293</v>
      </c>
      <c r="B2504" t="s">
        <v>1220</v>
      </c>
      <c r="C2504" t="s">
        <v>1196</v>
      </c>
      <c r="D2504" t="s">
        <v>1195</v>
      </c>
      <c r="E2504">
        <v>1.38E-2</v>
      </c>
      <c r="F2504" t="s">
        <v>1554</v>
      </c>
    </row>
    <row r="2505" spans="1:6" x14ac:dyDescent="0.25">
      <c r="A2505" t="s">
        <v>1293</v>
      </c>
      <c r="B2505" t="s">
        <v>1220</v>
      </c>
      <c r="C2505" t="s">
        <v>1186</v>
      </c>
      <c r="D2505" t="s">
        <v>1195</v>
      </c>
      <c r="E2505">
        <v>1.4999999999999999E-2</v>
      </c>
      <c r="F2505" t="s">
        <v>1554</v>
      </c>
    </row>
    <row r="2506" spans="1:6" x14ac:dyDescent="0.25">
      <c r="A2506" t="s">
        <v>1293</v>
      </c>
      <c r="B2506" t="s">
        <v>1221</v>
      </c>
      <c r="C2506" t="s">
        <v>1196</v>
      </c>
      <c r="D2506" t="s">
        <v>1195</v>
      </c>
      <c r="E2506">
        <v>1.38E-2</v>
      </c>
      <c r="F2506" t="s">
        <v>1554</v>
      </c>
    </row>
    <row r="2507" spans="1:6" x14ac:dyDescent="0.25">
      <c r="A2507" t="s">
        <v>1293</v>
      </c>
      <c r="B2507" t="s">
        <v>1221</v>
      </c>
      <c r="C2507" t="s">
        <v>1186</v>
      </c>
      <c r="D2507" t="s">
        <v>1195</v>
      </c>
      <c r="E2507">
        <v>1.4999999999999999E-2</v>
      </c>
      <c r="F2507" t="s">
        <v>1554</v>
      </c>
    </row>
    <row r="2508" spans="1:6" x14ac:dyDescent="0.25">
      <c r="A2508" t="s">
        <v>1293</v>
      </c>
      <c r="B2508" t="s">
        <v>1222</v>
      </c>
      <c r="C2508" t="s">
        <v>1196</v>
      </c>
      <c r="D2508" t="s">
        <v>1195</v>
      </c>
      <c r="E2508">
        <v>0.1288</v>
      </c>
      <c r="F2508" t="s">
        <v>1554</v>
      </c>
    </row>
    <row r="2509" spans="1:6" x14ac:dyDescent="0.25">
      <c r="A2509" t="s">
        <v>1293</v>
      </c>
      <c r="B2509" t="s">
        <v>1222</v>
      </c>
      <c r="C2509" t="s">
        <v>1186</v>
      </c>
      <c r="D2509" t="s">
        <v>1195</v>
      </c>
      <c r="E2509">
        <v>0.14000000000000001</v>
      </c>
      <c r="F2509" t="s">
        <v>1554</v>
      </c>
    </row>
    <row r="2510" spans="1:6" x14ac:dyDescent="0.25">
      <c r="A2510" t="s">
        <v>1293</v>
      </c>
      <c r="B2510" t="s">
        <v>1223</v>
      </c>
      <c r="C2510" t="s">
        <v>1196</v>
      </c>
      <c r="D2510" t="s">
        <v>1195</v>
      </c>
      <c r="E2510">
        <v>1.38E-2</v>
      </c>
      <c r="F2510" t="s">
        <v>1554</v>
      </c>
    </row>
    <row r="2511" spans="1:6" x14ac:dyDescent="0.25">
      <c r="A2511" t="s">
        <v>1293</v>
      </c>
      <c r="B2511" t="s">
        <v>1223</v>
      </c>
      <c r="C2511" t="s">
        <v>1186</v>
      </c>
      <c r="D2511" t="s">
        <v>1195</v>
      </c>
      <c r="E2511">
        <v>1.4999999999999999E-2</v>
      </c>
      <c r="F2511" t="s">
        <v>1554</v>
      </c>
    </row>
    <row r="2512" spans="1:6" x14ac:dyDescent="0.25">
      <c r="A2512" t="s">
        <v>1293</v>
      </c>
      <c r="B2512" t="s">
        <v>1224</v>
      </c>
      <c r="C2512" t="s">
        <v>1196</v>
      </c>
      <c r="D2512" t="s">
        <v>1195</v>
      </c>
      <c r="E2512">
        <v>0.1288</v>
      </c>
      <c r="F2512" t="s">
        <v>1554</v>
      </c>
    </row>
    <row r="2513" spans="1:6" x14ac:dyDescent="0.25">
      <c r="A2513" t="s">
        <v>1293</v>
      </c>
      <c r="B2513" t="s">
        <v>1224</v>
      </c>
      <c r="C2513" t="s">
        <v>1186</v>
      </c>
      <c r="D2513" t="s">
        <v>1195</v>
      </c>
      <c r="E2513">
        <v>0.14000000000000001</v>
      </c>
      <c r="F2513" t="s">
        <v>1554</v>
      </c>
    </row>
    <row r="2514" spans="1:6" x14ac:dyDescent="0.25">
      <c r="A2514" t="s">
        <v>1293</v>
      </c>
      <c r="B2514" t="s">
        <v>1225</v>
      </c>
      <c r="C2514" t="s">
        <v>1196</v>
      </c>
      <c r="D2514" t="s">
        <v>1195</v>
      </c>
      <c r="E2514">
        <v>1.38E-2</v>
      </c>
      <c r="F2514" t="s">
        <v>1554</v>
      </c>
    </row>
    <row r="2515" spans="1:6" x14ac:dyDescent="0.25">
      <c r="A2515" t="s">
        <v>1293</v>
      </c>
      <c r="B2515" t="s">
        <v>1225</v>
      </c>
      <c r="C2515" t="s">
        <v>1186</v>
      </c>
      <c r="D2515" t="s">
        <v>1195</v>
      </c>
      <c r="E2515">
        <v>1.4999999999999999E-2</v>
      </c>
      <c r="F2515" t="s">
        <v>1554</v>
      </c>
    </row>
    <row r="2516" spans="1:6" x14ac:dyDescent="0.25">
      <c r="A2516" t="s">
        <v>1293</v>
      </c>
      <c r="B2516" t="s">
        <v>1226</v>
      </c>
      <c r="C2516" t="s">
        <v>1196</v>
      </c>
      <c r="D2516" t="s">
        <v>1195</v>
      </c>
      <c r="E2516">
        <v>1.38E-2</v>
      </c>
      <c r="F2516" t="s">
        <v>1554</v>
      </c>
    </row>
    <row r="2517" spans="1:6" x14ac:dyDescent="0.25">
      <c r="A2517" t="s">
        <v>1293</v>
      </c>
      <c r="B2517" t="s">
        <v>1226</v>
      </c>
      <c r="C2517" t="s">
        <v>1186</v>
      </c>
      <c r="D2517" t="s">
        <v>1195</v>
      </c>
      <c r="E2517">
        <v>1.4999999999999999E-2</v>
      </c>
      <c r="F2517" t="s">
        <v>1554</v>
      </c>
    </row>
    <row r="2518" spans="1:6" x14ac:dyDescent="0.25">
      <c r="A2518" t="s">
        <v>1293</v>
      </c>
      <c r="B2518" t="s">
        <v>1228</v>
      </c>
      <c r="C2518" t="s">
        <v>1196</v>
      </c>
      <c r="D2518" t="s">
        <v>1195</v>
      </c>
      <c r="E2518">
        <v>1.2880000000000001E-2</v>
      </c>
      <c r="F2518" t="s">
        <v>1554</v>
      </c>
    </row>
    <row r="2519" spans="1:6" x14ac:dyDescent="0.25">
      <c r="A2519" t="s">
        <v>1293</v>
      </c>
      <c r="B2519" t="s">
        <v>1228</v>
      </c>
      <c r="C2519" t="s">
        <v>1186</v>
      </c>
      <c r="D2519" t="s">
        <v>1195</v>
      </c>
      <c r="E2519">
        <v>1.4E-2</v>
      </c>
      <c r="F2519" t="s">
        <v>1554</v>
      </c>
    </row>
    <row r="2520" spans="1:6" x14ac:dyDescent="0.25">
      <c r="A2520" t="s">
        <v>1293</v>
      </c>
      <c r="B2520" t="s">
        <v>1228</v>
      </c>
      <c r="C2520" t="s">
        <v>1219</v>
      </c>
      <c r="D2520" t="s">
        <v>1195</v>
      </c>
      <c r="E2520">
        <v>1.2880000000000001E-2</v>
      </c>
      <c r="F2520" t="s">
        <v>1554</v>
      </c>
    </row>
    <row r="2521" spans="1:6" x14ac:dyDescent="0.25">
      <c r="A2521" t="s">
        <v>1293</v>
      </c>
      <c r="B2521" t="s">
        <v>1230</v>
      </c>
      <c r="C2521" t="s">
        <v>1196</v>
      </c>
      <c r="D2521" t="s">
        <v>1195</v>
      </c>
      <c r="E2521">
        <v>0.11132</v>
      </c>
      <c r="F2521" t="s">
        <v>1554</v>
      </c>
    </row>
    <row r="2522" spans="1:6" x14ac:dyDescent="0.25">
      <c r="A2522" t="s">
        <v>1293</v>
      </c>
      <c r="B2522" t="s">
        <v>1230</v>
      </c>
      <c r="C2522" t="s">
        <v>1186</v>
      </c>
      <c r="D2522" t="s">
        <v>1195</v>
      </c>
      <c r="E2522">
        <v>0.121</v>
      </c>
      <c r="F2522" t="s">
        <v>1554</v>
      </c>
    </row>
    <row r="2523" spans="1:6" x14ac:dyDescent="0.25">
      <c r="A2523" t="s">
        <v>1293</v>
      </c>
      <c r="B2523" t="s">
        <v>1230</v>
      </c>
      <c r="C2523" t="s">
        <v>1219</v>
      </c>
      <c r="D2523" t="s">
        <v>1195</v>
      </c>
      <c r="E2523">
        <v>0.11132</v>
      </c>
      <c r="F2523" t="s">
        <v>1554</v>
      </c>
    </row>
    <row r="2524" spans="1:6" x14ac:dyDescent="0.25">
      <c r="A2524" t="s">
        <v>1293</v>
      </c>
      <c r="B2524" t="s">
        <v>1231</v>
      </c>
      <c r="C2524" t="s">
        <v>1186</v>
      </c>
      <c r="D2524" t="s">
        <v>1195</v>
      </c>
      <c r="E2524">
        <v>1.9E-2</v>
      </c>
      <c r="F2524" t="s">
        <v>1554</v>
      </c>
    </row>
    <row r="2525" spans="1:6" x14ac:dyDescent="0.25">
      <c r="A2525" t="s">
        <v>1293</v>
      </c>
      <c r="B2525" t="s">
        <v>1232</v>
      </c>
      <c r="C2525" t="s">
        <v>1186</v>
      </c>
      <c r="D2525" t="s">
        <v>1195</v>
      </c>
      <c r="E2525">
        <v>1.9E-2</v>
      </c>
      <c r="F2525" t="s">
        <v>1554</v>
      </c>
    </row>
    <row r="2526" spans="1:6" x14ac:dyDescent="0.25">
      <c r="A2526" t="s">
        <v>1293</v>
      </c>
      <c r="B2526" t="s">
        <v>1233</v>
      </c>
      <c r="C2526" t="s">
        <v>1234</v>
      </c>
      <c r="D2526" t="s">
        <v>1195</v>
      </c>
      <c r="E2526">
        <v>5.4999999999999997E-3</v>
      </c>
      <c r="F2526" t="s">
        <v>1554</v>
      </c>
    </row>
    <row r="2527" spans="1:6" x14ac:dyDescent="0.25">
      <c r="A2527" t="s">
        <v>1293</v>
      </c>
      <c r="B2527" t="s">
        <v>1233</v>
      </c>
      <c r="C2527" t="s">
        <v>1235</v>
      </c>
      <c r="D2527" t="s">
        <v>1195</v>
      </c>
      <c r="E2527">
        <v>5.4999999999999997E-3</v>
      </c>
      <c r="F2527" t="s">
        <v>1554</v>
      </c>
    </row>
    <row r="2528" spans="1:6" x14ac:dyDescent="0.25">
      <c r="A2528" t="s">
        <v>1293</v>
      </c>
      <c r="B2528" t="s">
        <v>1233</v>
      </c>
      <c r="C2528" t="s">
        <v>1196</v>
      </c>
      <c r="D2528" t="s">
        <v>1195</v>
      </c>
      <c r="E2528">
        <v>5.4999999999999997E-3</v>
      </c>
      <c r="F2528" t="s">
        <v>1554</v>
      </c>
    </row>
    <row r="2529" spans="1:6" x14ac:dyDescent="0.25">
      <c r="A2529" t="s">
        <v>1293</v>
      </c>
      <c r="B2529" t="s">
        <v>1233</v>
      </c>
      <c r="C2529" t="s">
        <v>1186</v>
      </c>
      <c r="D2529" t="s">
        <v>1195</v>
      </c>
      <c r="E2529">
        <v>6.0000000000000001E-3</v>
      </c>
      <c r="F2529" t="s">
        <v>1554</v>
      </c>
    </row>
    <row r="2530" spans="1:6" x14ac:dyDescent="0.25">
      <c r="A2530" t="s">
        <v>1293</v>
      </c>
      <c r="B2530" t="s">
        <v>1237</v>
      </c>
      <c r="C2530" t="s">
        <v>1186</v>
      </c>
      <c r="D2530" t="s">
        <v>1195</v>
      </c>
      <c r="E2530">
        <v>1.9E-2</v>
      </c>
      <c r="F2530" t="s">
        <v>1554</v>
      </c>
    </row>
    <row r="2531" spans="1:6" x14ac:dyDescent="0.25">
      <c r="A2531" t="s">
        <v>1293</v>
      </c>
      <c r="B2531" t="s">
        <v>1238</v>
      </c>
      <c r="C2531" t="s">
        <v>1234</v>
      </c>
      <c r="D2531" t="s">
        <v>1195</v>
      </c>
      <c r="E2531">
        <v>5.4999999999999997E-3</v>
      </c>
      <c r="F2531" t="s">
        <v>1554</v>
      </c>
    </row>
    <row r="2532" spans="1:6" x14ac:dyDescent="0.25">
      <c r="A2532" t="s">
        <v>1293</v>
      </c>
      <c r="B2532" t="s">
        <v>1238</v>
      </c>
      <c r="C2532" t="s">
        <v>1196</v>
      </c>
      <c r="D2532" t="s">
        <v>1195</v>
      </c>
      <c r="E2532">
        <v>5.4999999999999997E-3</v>
      </c>
      <c r="F2532" t="s">
        <v>1554</v>
      </c>
    </row>
    <row r="2533" spans="1:6" x14ac:dyDescent="0.25">
      <c r="A2533" t="s">
        <v>1293</v>
      </c>
      <c r="B2533" t="s">
        <v>1238</v>
      </c>
      <c r="C2533" t="s">
        <v>1186</v>
      </c>
      <c r="D2533" t="s">
        <v>1195</v>
      </c>
      <c r="E2533">
        <v>6.0000000000000001E-3</v>
      </c>
      <c r="F2533" t="s">
        <v>1554</v>
      </c>
    </row>
    <row r="2534" spans="1:6" x14ac:dyDescent="0.25">
      <c r="A2534" t="s">
        <v>1293</v>
      </c>
      <c r="B2534" t="s">
        <v>1239</v>
      </c>
      <c r="C2534" t="s">
        <v>1186</v>
      </c>
      <c r="D2534" t="s">
        <v>1195</v>
      </c>
      <c r="E2534">
        <v>4</v>
      </c>
      <c r="F2534" t="s">
        <v>1554</v>
      </c>
    </row>
    <row r="2535" spans="1:6" x14ac:dyDescent="0.25">
      <c r="A2535" t="s">
        <v>1294</v>
      </c>
      <c r="B2535" t="s">
        <v>1246</v>
      </c>
      <c r="C2535" t="s">
        <v>1547</v>
      </c>
      <c r="D2535" t="s">
        <v>1195</v>
      </c>
      <c r="E2535">
        <v>3.6799999999999999E-2</v>
      </c>
      <c r="F2535" t="s">
        <v>1554</v>
      </c>
    </row>
    <row r="2536" spans="1:6" x14ac:dyDescent="0.25">
      <c r="A2536" t="s">
        <v>1294</v>
      </c>
      <c r="B2536" t="s">
        <v>1246</v>
      </c>
      <c r="C2536" t="s">
        <v>1186</v>
      </c>
      <c r="D2536" t="s">
        <v>1195</v>
      </c>
      <c r="E2536">
        <v>0.04</v>
      </c>
      <c r="F2536" t="s">
        <v>1554</v>
      </c>
    </row>
    <row r="2537" spans="1:6" x14ac:dyDescent="0.25">
      <c r="A2537" t="s">
        <v>1294</v>
      </c>
      <c r="B2537" t="s">
        <v>1241</v>
      </c>
      <c r="C2537" t="s">
        <v>1296</v>
      </c>
      <c r="D2537" t="s">
        <v>1195</v>
      </c>
      <c r="E2537">
        <v>3.6549999999999999E-2</v>
      </c>
      <c r="F2537" t="s">
        <v>1554</v>
      </c>
    </row>
    <row r="2538" spans="1:6" x14ac:dyDescent="0.25">
      <c r="A2538" t="s">
        <v>1294</v>
      </c>
      <c r="B2538" t="s">
        <v>1241</v>
      </c>
      <c r="C2538" t="s">
        <v>1186</v>
      </c>
      <c r="D2538" t="s">
        <v>1195</v>
      </c>
      <c r="E2538">
        <v>4.2999999999999997E-2</v>
      </c>
      <c r="F2538" t="s">
        <v>1554</v>
      </c>
    </row>
    <row r="2539" spans="1:6" x14ac:dyDescent="0.25">
      <c r="A2539" t="s">
        <v>1294</v>
      </c>
      <c r="B2539" t="s">
        <v>1217</v>
      </c>
      <c r="C2539" t="s">
        <v>1547</v>
      </c>
      <c r="D2539" t="s">
        <v>1195</v>
      </c>
      <c r="E2539">
        <v>3.6799999999999999E-2</v>
      </c>
      <c r="F2539" t="s">
        <v>1554</v>
      </c>
    </row>
    <row r="2540" spans="1:6" x14ac:dyDescent="0.25">
      <c r="A2540" t="s">
        <v>1294</v>
      </c>
      <c r="B2540" t="s">
        <v>1217</v>
      </c>
      <c r="C2540" t="s">
        <v>1186</v>
      </c>
      <c r="D2540" t="s">
        <v>1195</v>
      </c>
      <c r="E2540">
        <v>0.04</v>
      </c>
      <c r="F2540" t="s">
        <v>1554</v>
      </c>
    </row>
    <row r="2541" spans="1:6" x14ac:dyDescent="0.25">
      <c r="A2541" t="s">
        <v>1294</v>
      </c>
      <c r="B2541" t="s">
        <v>1220</v>
      </c>
      <c r="C2541" t="s">
        <v>1547</v>
      </c>
      <c r="D2541" t="s">
        <v>1195</v>
      </c>
      <c r="E2541">
        <v>3.6799999999999999E-2</v>
      </c>
      <c r="F2541" t="s">
        <v>1554</v>
      </c>
    </row>
    <row r="2542" spans="1:6" x14ac:dyDescent="0.25">
      <c r="A2542" t="s">
        <v>1294</v>
      </c>
      <c r="B2542" t="s">
        <v>1220</v>
      </c>
      <c r="C2542" t="s">
        <v>1186</v>
      </c>
      <c r="D2542" t="s">
        <v>1195</v>
      </c>
      <c r="E2542">
        <v>0.04</v>
      </c>
      <c r="F2542" t="s">
        <v>1554</v>
      </c>
    </row>
    <row r="2543" spans="1:6" x14ac:dyDescent="0.25">
      <c r="A2543" t="s">
        <v>1294</v>
      </c>
      <c r="B2543" t="s">
        <v>1247</v>
      </c>
      <c r="C2543" t="s">
        <v>1547</v>
      </c>
      <c r="D2543" t="s">
        <v>1195</v>
      </c>
      <c r="E2543">
        <v>3.6799999999999999E-2</v>
      </c>
      <c r="F2543" t="s">
        <v>1554</v>
      </c>
    </row>
    <row r="2544" spans="1:6" x14ac:dyDescent="0.25">
      <c r="A2544" t="s">
        <v>1294</v>
      </c>
      <c r="B2544" t="s">
        <v>1247</v>
      </c>
      <c r="C2544" t="s">
        <v>1186</v>
      </c>
      <c r="D2544" t="s">
        <v>1195</v>
      </c>
      <c r="E2544">
        <v>0.04</v>
      </c>
      <c r="F2544" t="s">
        <v>1554</v>
      </c>
    </row>
    <row r="2545" spans="1:6" x14ac:dyDescent="0.25">
      <c r="A2545" t="s">
        <v>1294</v>
      </c>
      <c r="B2545" t="s">
        <v>1223</v>
      </c>
      <c r="C2545" t="s">
        <v>1547</v>
      </c>
      <c r="D2545" t="s">
        <v>1195</v>
      </c>
      <c r="E2545">
        <v>3.6799999999999999E-2</v>
      </c>
      <c r="F2545" t="s">
        <v>1554</v>
      </c>
    </row>
    <row r="2546" spans="1:6" x14ac:dyDescent="0.25">
      <c r="A2546" t="s">
        <v>1294</v>
      </c>
      <c r="B2546" t="s">
        <v>1223</v>
      </c>
      <c r="C2546" t="s">
        <v>1186</v>
      </c>
      <c r="D2546" t="s">
        <v>1195</v>
      </c>
      <c r="E2546">
        <v>0.04</v>
      </c>
      <c r="F2546" t="s">
        <v>1554</v>
      </c>
    </row>
    <row r="2547" spans="1:6" x14ac:dyDescent="0.25">
      <c r="A2547" t="s">
        <v>1294</v>
      </c>
      <c r="B2547" t="s">
        <v>1248</v>
      </c>
      <c r="C2547" t="s">
        <v>1547</v>
      </c>
      <c r="D2547" t="s">
        <v>1195</v>
      </c>
      <c r="E2547">
        <v>3.6799999999999999E-2</v>
      </c>
      <c r="F2547" t="s">
        <v>1554</v>
      </c>
    </row>
    <row r="2548" spans="1:6" x14ac:dyDescent="0.25">
      <c r="A2548" t="s">
        <v>1294</v>
      </c>
      <c r="B2548" t="s">
        <v>1248</v>
      </c>
      <c r="C2548" t="s">
        <v>1186</v>
      </c>
      <c r="D2548" t="s">
        <v>1195</v>
      </c>
      <c r="E2548">
        <v>0.04</v>
      </c>
      <c r="F2548" t="s">
        <v>1554</v>
      </c>
    </row>
    <row r="2549" spans="1:6" x14ac:dyDescent="0.25">
      <c r="A2549" t="s">
        <v>1294</v>
      </c>
      <c r="B2549" t="s">
        <v>1265</v>
      </c>
      <c r="C2549" t="s">
        <v>1186</v>
      </c>
      <c r="D2549" t="s">
        <v>1195</v>
      </c>
      <c r="E2549">
        <v>0.25</v>
      </c>
      <c r="F2549" t="s">
        <v>1554</v>
      </c>
    </row>
    <row r="2550" spans="1:6" x14ac:dyDescent="0.25">
      <c r="A2550" t="s">
        <v>1294</v>
      </c>
      <c r="B2550" t="s">
        <v>1265</v>
      </c>
      <c r="C2550" t="s">
        <v>1275</v>
      </c>
      <c r="D2550" t="s">
        <v>1195</v>
      </c>
      <c r="E2550">
        <v>0.23749999999999999</v>
      </c>
      <c r="F2550" t="s">
        <v>1554</v>
      </c>
    </row>
    <row r="2551" spans="1:6" x14ac:dyDescent="0.25">
      <c r="A2551" t="s">
        <v>1294</v>
      </c>
      <c r="B2551" t="s">
        <v>1265</v>
      </c>
      <c r="C2551" t="s">
        <v>1276</v>
      </c>
      <c r="D2551" t="s">
        <v>1195</v>
      </c>
      <c r="E2551">
        <v>0.21</v>
      </c>
      <c r="F2551" t="s">
        <v>1554</v>
      </c>
    </row>
    <row r="2552" spans="1:6" x14ac:dyDescent="0.25">
      <c r="A2552" t="s">
        <v>1294</v>
      </c>
      <c r="B2552" t="s">
        <v>1265</v>
      </c>
      <c r="C2552" t="s">
        <v>1297</v>
      </c>
      <c r="D2552" t="s">
        <v>1195</v>
      </c>
      <c r="E2552">
        <v>0.1125</v>
      </c>
      <c r="F2552" t="s">
        <v>1554</v>
      </c>
    </row>
    <row r="2553" spans="1:6" x14ac:dyDescent="0.25">
      <c r="A2553" t="s">
        <v>1294</v>
      </c>
      <c r="B2553" t="s">
        <v>1265</v>
      </c>
      <c r="C2553" t="s">
        <v>1298</v>
      </c>
      <c r="D2553" t="s">
        <v>1195</v>
      </c>
      <c r="E2553">
        <v>0.09</v>
      </c>
      <c r="F2553" t="s">
        <v>1554</v>
      </c>
    </row>
    <row r="2554" spans="1:6" x14ac:dyDescent="0.25">
      <c r="A2554" t="s">
        <v>1294</v>
      </c>
      <c r="B2554" t="s">
        <v>1265</v>
      </c>
      <c r="C2554" t="s">
        <v>1299</v>
      </c>
      <c r="D2554" t="s">
        <v>1195</v>
      </c>
      <c r="E2554">
        <v>0.09</v>
      </c>
      <c r="F2554" t="s">
        <v>1554</v>
      </c>
    </row>
    <row r="2555" spans="1:6" x14ac:dyDescent="0.25">
      <c r="A2555" t="s">
        <v>1294</v>
      </c>
      <c r="B2555" t="s">
        <v>1265</v>
      </c>
      <c r="C2555" t="s">
        <v>1300</v>
      </c>
      <c r="D2555" t="s">
        <v>1195</v>
      </c>
      <c r="E2555">
        <v>0.09</v>
      </c>
      <c r="F2555" t="s">
        <v>1554</v>
      </c>
    </row>
    <row r="2556" spans="1:6" x14ac:dyDescent="0.25">
      <c r="A2556" t="s">
        <v>1294</v>
      </c>
      <c r="B2556" t="s">
        <v>1249</v>
      </c>
      <c r="C2556" t="s">
        <v>1186</v>
      </c>
      <c r="D2556" t="s">
        <v>1195</v>
      </c>
      <c r="E2556">
        <v>1.4999999999999999E-2</v>
      </c>
      <c r="F2556" t="s">
        <v>1554</v>
      </c>
    </row>
    <row r="2557" spans="1:6" x14ac:dyDescent="0.25">
      <c r="A2557" t="s">
        <v>1294</v>
      </c>
      <c r="B2557" t="s">
        <v>1249</v>
      </c>
      <c r="C2557" t="s">
        <v>1548</v>
      </c>
      <c r="D2557" t="s">
        <v>1195</v>
      </c>
      <c r="E2557">
        <v>1.38E-2</v>
      </c>
      <c r="F2557" t="s">
        <v>1554</v>
      </c>
    </row>
    <row r="2558" spans="1:6" x14ac:dyDescent="0.25">
      <c r="A2558" t="s">
        <v>1294</v>
      </c>
      <c r="B2558" t="s">
        <v>1231</v>
      </c>
      <c r="C2558" t="s">
        <v>1186</v>
      </c>
      <c r="D2558" t="s">
        <v>1195</v>
      </c>
      <c r="E2558">
        <v>0.01</v>
      </c>
      <c r="F2558" t="s">
        <v>1554</v>
      </c>
    </row>
    <row r="2559" spans="1:6" x14ac:dyDescent="0.25">
      <c r="A2559" t="s">
        <v>1294</v>
      </c>
      <c r="B2559" t="s">
        <v>1250</v>
      </c>
      <c r="C2559" t="s">
        <v>1186</v>
      </c>
      <c r="D2559" t="s">
        <v>1195</v>
      </c>
      <c r="E2559">
        <v>0.01</v>
      </c>
      <c r="F2559" t="s">
        <v>1554</v>
      </c>
    </row>
    <row r="2560" spans="1:6" x14ac:dyDescent="0.25">
      <c r="A2560" t="s">
        <v>1294</v>
      </c>
      <c r="B2560" t="s">
        <v>1250</v>
      </c>
      <c r="C2560" t="s">
        <v>1549</v>
      </c>
      <c r="D2560" t="s">
        <v>1195</v>
      </c>
      <c r="E2560">
        <v>9.1999999999999998E-3</v>
      </c>
      <c r="F2560" t="s">
        <v>1554</v>
      </c>
    </row>
    <row r="2561" spans="1:6" x14ac:dyDescent="0.25">
      <c r="A2561" t="s">
        <v>1294</v>
      </c>
      <c r="B2561" t="s">
        <v>1301</v>
      </c>
      <c r="C2561" t="s">
        <v>1186</v>
      </c>
      <c r="D2561" t="s">
        <v>1195</v>
      </c>
      <c r="E2561">
        <v>0.25</v>
      </c>
      <c r="F2561" t="s">
        <v>1554</v>
      </c>
    </row>
    <row r="2562" spans="1:6" x14ac:dyDescent="0.25">
      <c r="A2562" t="s">
        <v>1294</v>
      </c>
      <c r="B2562" t="s">
        <v>1301</v>
      </c>
      <c r="C2562" t="s">
        <v>1303</v>
      </c>
      <c r="D2562" t="s">
        <v>1195</v>
      </c>
      <c r="E2562">
        <v>0.23</v>
      </c>
      <c r="F2562" t="s">
        <v>1554</v>
      </c>
    </row>
    <row r="2563" spans="1:6" x14ac:dyDescent="0.25">
      <c r="A2563" t="s">
        <v>1305</v>
      </c>
      <c r="B2563" t="s">
        <v>1246</v>
      </c>
      <c r="C2563" t="s">
        <v>1186</v>
      </c>
      <c r="D2563" t="s">
        <v>1195</v>
      </c>
      <c r="E2563">
        <v>1.4999999999999999E-2</v>
      </c>
      <c r="F2563" t="s">
        <v>1554</v>
      </c>
    </row>
    <row r="2564" spans="1:6" x14ac:dyDescent="0.25">
      <c r="A2564" t="s">
        <v>1305</v>
      </c>
      <c r="B2564" t="s">
        <v>1241</v>
      </c>
      <c r="C2564" t="s">
        <v>1186</v>
      </c>
      <c r="D2564" t="s">
        <v>1195</v>
      </c>
      <c r="E2564">
        <v>0.04</v>
      </c>
      <c r="F2564" t="s">
        <v>1554</v>
      </c>
    </row>
    <row r="2565" spans="1:6" x14ac:dyDescent="0.25">
      <c r="A2565" t="s">
        <v>1305</v>
      </c>
      <c r="B2565" t="s">
        <v>1217</v>
      </c>
      <c r="C2565" t="s">
        <v>1186</v>
      </c>
      <c r="D2565" t="s">
        <v>1195</v>
      </c>
      <c r="E2565">
        <v>1.4999999999999999E-2</v>
      </c>
      <c r="F2565" t="s">
        <v>1554</v>
      </c>
    </row>
    <row r="2566" spans="1:6" x14ac:dyDescent="0.25">
      <c r="A2566" t="s">
        <v>1305</v>
      </c>
      <c r="B2566" t="s">
        <v>1220</v>
      </c>
      <c r="C2566" t="s">
        <v>1186</v>
      </c>
      <c r="D2566" t="s">
        <v>1195</v>
      </c>
      <c r="E2566">
        <v>1.4999999999999999E-2</v>
      </c>
      <c r="F2566" t="s">
        <v>1554</v>
      </c>
    </row>
    <row r="2567" spans="1:6" x14ac:dyDescent="0.25">
      <c r="A2567" t="s">
        <v>1305</v>
      </c>
      <c r="B2567" t="s">
        <v>1247</v>
      </c>
      <c r="C2567" t="s">
        <v>1186</v>
      </c>
      <c r="D2567" t="s">
        <v>1195</v>
      </c>
      <c r="E2567">
        <v>1.4999999999999999E-2</v>
      </c>
      <c r="F2567" t="s">
        <v>1554</v>
      </c>
    </row>
    <row r="2568" spans="1:6" x14ac:dyDescent="0.25">
      <c r="A2568" t="s">
        <v>1305</v>
      </c>
      <c r="B2568" t="s">
        <v>1223</v>
      </c>
      <c r="C2568" t="s">
        <v>1186</v>
      </c>
      <c r="D2568" t="s">
        <v>1195</v>
      </c>
      <c r="E2568">
        <v>1.4999999999999999E-2</v>
      </c>
      <c r="F2568" t="s">
        <v>1554</v>
      </c>
    </row>
    <row r="2569" spans="1:6" x14ac:dyDescent="0.25">
      <c r="A2569" t="s">
        <v>1305</v>
      </c>
      <c r="B2569" t="s">
        <v>1248</v>
      </c>
      <c r="C2569" t="s">
        <v>1186</v>
      </c>
      <c r="D2569" t="s">
        <v>1195</v>
      </c>
      <c r="E2569">
        <v>1.4999999999999999E-2</v>
      </c>
      <c r="F2569" t="s">
        <v>1554</v>
      </c>
    </row>
    <row r="2570" spans="1:6" x14ac:dyDescent="0.25">
      <c r="A2570" t="s">
        <v>1305</v>
      </c>
      <c r="B2570" t="s">
        <v>1272</v>
      </c>
      <c r="C2570" t="s">
        <v>1266</v>
      </c>
      <c r="D2570" t="s">
        <v>1195</v>
      </c>
      <c r="E2570">
        <v>4.95</v>
      </c>
      <c r="F2570" t="s">
        <v>1554</v>
      </c>
    </row>
    <row r="2571" spans="1:6" x14ac:dyDescent="0.25">
      <c r="A2571" t="s">
        <v>1305</v>
      </c>
      <c r="B2571" t="s">
        <v>1272</v>
      </c>
      <c r="C2571" t="s">
        <v>1267</v>
      </c>
      <c r="D2571" t="s">
        <v>1195</v>
      </c>
      <c r="E2571">
        <v>3.96</v>
      </c>
      <c r="F2571" t="s">
        <v>1554</v>
      </c>
    </row>
    <row r="2572" spans="1:6" x14ac:dyDescent="0.25">
      <c r="A2572" t="s">
        <v>1305</v>
      </c>
      <c r="B2572" t="s">
        <v>1272</v>
      </c>
      <c r="C2572" t="s">
        <v>1268</v>
      </c>
      <c r="D2572" t="s">
        <v>1195</v>
      </c>
      <c r="E2572">
        <v>3.96</v>
      </c>
      <c r="F2572" t="s">
        <v>1554</v>
      </c>
    </row>
    <row r="2573" spans="1:6" x14ac:dyDescent="0.25">
      <c r="A2573" t="s">
        <v>1305</v>
      </c>
      <c r="B2573" t="s">
        <v>1272</v>
      </c>
      <c r="C2573" t="s">
        <v>1269</v>
      </c>
      <c r="D2573" t="s">
        <v>1195</v>
      </c>
      <c r="E2573">
        <v>2.31</v>
      </c>
      <c r="F2573" t="s">
        <v>1554</v>
      </c>
    </row>
    <row r="2574" spans="1:6" x14ac:dyDescent="0.25">
      <c r="A2574" t="s">
        <v>1305</v>
      </c>
      <c r="B2574" t="s">
        <v>1272</v>
      </c>
      <c r="C2574" t="s">
        <v>1270</v>
      </c>
      <c r="D2574" t="s">
        <v>1195</v>
      </c>
      <c r="E2574">
        <v>2.31</v>
      </c>
      <c r="F2574" t="s">
        <v>1554</v>
      </c>
    </row>
    <row r="2575" spans="1:6" x14ac:dyDescent="0.25">
      <c r="A2575" t="s">
        <v>1305</v>
      </c>
      <c r="B2575" t="s">
        <v>1272</v>
      </c>
      <c r="C2575" t="s">
        <v>1271</v>
      </c>
      <c r="D2575" t="s">
        <v>1195</v>
      </c>
      <c r="E2575">
        <v>2.31</v>
      </c>
      <c r="F2575" t="s">
        <v>1554</v>
      </c>
    </row>
    <row r="2576" spans="1:6" x14ac:dyDescent="0.25">
      <c r="A2576" t="s">
        <v>1305</v>
      </c>
      <c r="B2576" t="s">
        <v>1272</v>
      </c>
      <c r="C2576" t="s">
        <v>1186</v>
      </c>
      <c r="D2576" t="s">
        <v>1195</v>
      </c>
      <c r="E2576">
        <v>33</v>
      </c>
      <c r="F2576" t="s">
        <v>1554</v>
      </c>
    </row>
    <row r="2577" spans="1:6" x14ac:dyDescent="0.25">
      <c r="A2577" t="s">
        <v>1305</v>
      </c>
      <c r="B2577" t="s">
        <v>1273</v>
      </c>
      <c r="C2577" t="s">
        <v>1266</v>
      </c>
      <c r="D2577" t="s">
        <v>1195</v>
      </c>
      <c r="E2577">
        <v>4.05</v>
      </c>
      <c r="F2577" t="s">
        <v>1554</v>
      </c>
    </row>
    <row r="2578" spans="1:6" x14ac:dyDescent="0.25">
      <c r="A2578" t="s">
        <v>1305</v>
      </c>
      <c r="B2578" t="s">
        <v>1273</v>
      </c>
      <c r="C2578" t="s">
        <v>1267</v>
      </c>
      <c r="D2578" t="s">
        <v>1195</v>
      </c>
      <c r="E2578">
        <v>3.24</v>
      </c>
      <c r="F2578" t="s">
        <v>1554</v>
      </c>
    </row>
    <row r="2579" spans="1:6" x14ac:dyDescent="0.25">
      <c r="A2579" t="s">
        <v>1305</v>
      </c>
      <c r="B2579" t="s">
        <v>1273</v>
      </c>
      <c r="C2579" t="s">
        <v>1268</v>
      </c>
      <c r="D2579" t="s">
        <v>1195</v>
      </c>
      <c r="E2579">
        <v>3.24</v>
      </c>
      <c r="F2579" t="s">
        <v>1554</v>
      </c>
    </row>
    <row r="2580" spans="1:6" x14ac:dyDescent="0.25">
      <c r="A2580" t="s">
        <v>1305</v>
      </c>
      <c r="B2580" t="s">
        <v>1273</v>
      </c>
      <c r="C2580" t="s">
        <v>1269</v>
      </c>
      <c r="D2580" t="s">
        <v>1195</v>
      </c>
      <c r="E2580">
        <v>1.89</v>
      </c>
      <c r="F2580" t="s">
        <v>1554</v>
      </c>
    </row>
    <row r="2581" spans="1:6" x14ac:dyDescent="0.25">
      <c r="A2581" t="s">
        <v>1305</v>
      </c>
      <c r="B2581" t="s">
        <v>1273</v>
      </c>
      <c r="C2581" t="s">
        <v>1270</v>
      </c>
      <c r="D2581" t="s">
        <v>1195</v>
      </c>
      <c r="E2581">
        <v>1.89</v>
      </c>
      <c r="F2581" t="s">
        <v>1554</v>
      </c>
    </row>
    <row r="2582" spans="1:6" x14ac:dyDescent="0.25">
      <c r="A2582" t="s">
        <v>1305</v>
      </c>
      <c r="B2582" t="s">
        <v>1273</v>
      </c>
      <c r="C2582" t="s">
        <v>1271</v>
      </c>
      <c r="D2582" t="s">
        <v>1195</v>
      </c>
      <c r="E2582">
        <v>1.89</v>
      </c>
      <c r="F2582" t="s">
        <v>1554</v>
      </c>
    </row>
    <row r="2583" spans="1:6" x14ac:dyDescent="0.25">
      <c r="A2583" t="s">
        <v>1305</v>
      </c>
      <c r="B2583" t="s">
        <v>1273</v>
      </c>
      <c r="C2583" t="s">
        <v>1186</v>
      </c>
      <c r="D2583" t="s">
        <v>1195</v>
      </c>
      <c r="E2583">
        <v>27</v>
      </c>
      <c r="F2583" t="s">
        <v>1554</v>
      </c>
    </row>
    <row r="2584" spans="1:6" x14ac:dyDescent="0.25">
      <c r="A2584" t="s">
        <v>1305</v>
      </c>
      <c r="B2584" t="s">
        <v>1274</v>
      </c>
      <c r="C2584" t="s">
        <v>1266</v>
      </c>
      <c r="D2584" t="s">
        <v>1195</v>
      </c>
      <c r="E2584">
        <v>8.8000000000000007</v>
      </c>
      <c r="F2584" t="s">
        <v>1554</v>
      </c>
    </row>
    <row r="2585" spans="1:6" x14ac:dyDescent="0.25">
      <c r="A2585" t="s">
        <v>1305</v>
      </c>
      <c r="B2585" t="s">
        <v>1274</v>
      </c>
      <c r="C2585" t="s">
        <v>1267</v>
      </c>
      <c r="D2585" t="s">
        <v>1195</v>
      </c>
      <c r="E2585">
        <v>2.64</v>
      </c>
      <c r="F2585" t="s">
        <v>1554</v>
      </c>
    </row>
    <row r="2586" spans="1:6" x14ac:dyDescent="0.25">
      <c r="A2586" t="s">
        <v>1305</v>
      </c>
      <c r="B2586" t="s">
        <v>1274</v>
      </c>
      <c r="C2586" t="s">
        <v>1268</v>
      </c>
      <c r="D2586" t="s">
        <v>1195</v>
      </c>
      <c r="E2586">
        <v>2.64</v>
      </c>
      <c r="F2586" t="s">
        <v>1554</v>
      </c>
    </row>
    <row r="2587" spans="1:6" x14ac:dyDescent="0.25">
      <c r="A2587" t="s">
        <v>1305</v>
      </c>
      <c r="B2587" t="s">
        <v>1274</v>
      </c>
      <c r="C2587" t="s">
        <v>1269</v>
      </c>
      <c r="D2587" t="s">
        <v>1195</v>
      </c>
      <c r="E2587">
        <v>1.54</v>
      </c>
      <c r="F2587" t="s">
        <v>1554</v>
      </c>
    </row>
    <row r="2588" spans="1:6" x14ac:dyDescent="0.25">
      <c r="A2588" t="s">
        <v>1305</v>
      </c>
      <c r="B2588" t="s">
        <v>1274</v>
      </c>
      <c r="C2588" t="s">
        <v>1270</v>
      </c>
      <c r="D2588" t="s">
        <v>1195</v>
      </c>
      <c r="E2588">
        <v>1.54</v>
      </c>
      <c r="F2588" t="s">
        <v>1554</v>
      </c>
    </row>
    <row r="2589" spans="1:6" x14ac:dyDescent="0.25">
      <c r="A2589" t="s">
        <v>1305</v>
      </c>
      <c r="B2589" t="s">
        <v>1274</v>
      </c>
      <c r="C2589" t="s">
        <v>1271</v>
      </c>
      <c r="D2589" t="s">
        <v>1195</v>
      </c>
      <c r="E2589">
        <v>1.54</v>
      </c>
      <c r="F2589" t="s">
        <v>1554</v>
      </c>
    </row>
    <row r="2590" spans="1:6" x14ac:dyDescent="0.25">
      <c r="A2590" t="s">
        <v>1305</v>
      </c>
      <c r="B2590" t="s">
        <v>1274</v>
      </c>
      <c r="C2590" t="s">
        <v>1186</v>
      </c>
      <c r="D2590" t="s">
        <v>1195</v>
      </c>
      <c r="E2590">
        <v>22</v>
      </c>
      <c r="F2590" t="s">
        <v>1554</v>
      </c>
    </row>
    <row r="2591" spans="1:6" x14ac:dyDescent="0.25">
      <c r="A2591" t="s">
        <v>1305</v>
      </c>
      <c r="B2591" t="s">
        <v>1185</v>
      </c>
      <c r="C2591" t="s">
        <v>1275</v>
      </c>
      <c r="D2591" t="s">
        <v>1195</v>
      </c>
      <c r="E2591">
        <v>0.22800000000000001</v>
      </c>
      <c r="F2591" t="s">
        <v>1554</v>
      </c>
    </row>
    <row r="2592" spans="1:6" x14ac:dyDescent="0.25">
      <c r="A2592" t="s">
        <v>1305</v>
      </c>
      <c r="B2592" t="s">
        <v>1185</v>
      </c>
      <c r="C2592" t="s">
        <v>1276</v>
      </c>
      <c r="D2592" t="s">
        <v>1195</v>
      </c>
      <c r="E2592">
        <v>0.18240000000000001</v>
      </c>
      <c r="F2592" t="s">
        <v>1554</v>
      </c>
    </row>
    <row r="2593" spans="1:6" x14ac:dyDescent="0.25">
      <c r="A2593" t="s">
        <v>1305</v>
      </c>
      <c r="B2593" t="s">
        <v>1185</v>
      </c>
      <c r="C2593" t="s">
        <v>1277</v>
      </c>
      <c r="D2593" t="s">
        <v>1195</v>
      </c>
      <c r="E2593">
        <v>0.18240000000000001</v>
      </c>
      <c r="F2593" t="s">
        <v>1554</v>
      </c>
    </row>
    <row r="2594" spans="1:6" x14ac:dyDescent="0.25">
      <c r="A2594" t="s">
        <v>1305</v>
      </c>
      <c r="B2594" t="s">
        <v>1185</v>
      </c>
      <c r="C2594" t="s">
        <v>1186</v>
      </c>
      <c r="D2594" t="s">
        <v>1195</v>
      </c>
      <c r="E2594">
        <v>1.52</v>
      </c>
      <c r="F2594" t="s">
        <v>1554</v>
      </c>
    </row>
    <row r="2595" spans="1:6" x14ac:dyDescent="0.25">
      <c r="A2595" t="s">
        <v>1305</v>
      </c>
      <c r="B2595" t="s">
        <v>1188</v>
      </c>
      <c r="C2595" t="s">
        <v>1275</v>
      </c>
      <c r="D2595" t="s">
        <v>1195</v>
      </c>
      <c r="E2595">
        <v>0.22800000000000001</v>
      </c>
      <c r="F2595" t="s">
        <v>1554</v>
      </c>
    </row>
    <row r="2596" spans="1:6" x14ac:dyDescent="0.25">
      <c r="A2596" t="s">
        <v>1305</v>
      </c>
      <c r="B2596" t="s">
        <v>1188</v>
      </c>
      <c r="C2596" t="s">
        <v>1276</v>
      </c>
      <c r="D2596" t="s">
        <v>1195</v>
      </c>
      <c r="E2596">
        <v>0.18240000000000001</v>
      </c>
      <c r="F2596" t="s">
        <v>1554</v>
      </c>
    </row>
    <row r="2597" spans="1:6" x14ac:dyDescent="0.25">
      <c r="A2597" t="s">
        <v>1305</v>
      </c>
      <c r="B2597" t="s">
        <v>1188</v>
      </c>
      <c r="C2597" t="s">
        <v>1277</v>
      </c>
      <c r="D2597" t="s">
        <v>1195</v>
      </c>
      <c r="E2597">
        <v>0.18240000000000001</v>
      </c>
      <c r="F2597" t="s">
        <v>1554</v>
      </c>
    </row>
    <row r="2598" spans="1:6" x14ac:dyDescent="0.25">
      <c r="A2598" t="s">
        <v>1305</v>
      </c>
      <c r="B2598" t="s">
        <v>1188</v>
      </c>
      <c r="C2598" t="s">
        <v>1186</v>
      </c>
      <c r="D2598" t="s">
        <v>1195</v>
      </c>
      <c r="E2598">
        <v>1.52</v>
      </c>
      <c r="F2598" t="s">
        <v>1554</v>
      </c>
    </row>
    <row r="2599" spans="1:6" x14ac:dyDescent="0.25">
      <c r="A2599" t="s">
        <v>1305</v>
      </c>
      <c r="B2599" t="s">
        <v>1189</v>
      </c>
      <c r="C2599" t="s">
        <v>1278</v>
      </c>
      <c r="D2599" t="s">
        <v>1195</v>
      </c>
      <c r="E2599">
        <v>1.575</v>
      </c>
      <c r="F2599" t="s">
        <v>1554</v>
      </c>
    </row>
    <row r="2600" spans="1:6" x14ac:dyDescent="0.25">
      <c r="A2600" t="s">
        <v>1305</v>
      </c>
      <c r="B2600" t="s">
        <v>1189</v>
      </c>
      <c r="C2600" t="s">
        <v>1279</v>
      </c>
      <c r="D2600" t="s">
        <v>1195</v>
      </c>
      <c r="E2600">
        <v>0.315</v>
      </c>
      <c r="F2600" t="s">
        <v>1554</v>
      </c>
    </row>
    <row r="2601" spans="1:6" x14ac:dyDescent="0.25">
      <c r="A2601" t="s">
        <v>1305</v>
      </c>
      <c r="B2601" t="s">
        <v>1189</v>
      </c>
      <c r="C2601" t="s">
        <v>1280</v>
      </c>
      <c r="D2601" t="s">
        <v>1195</v>
      </c>
      <c r="E2601">
        <v>0.28349999999999997</v>
      </c>
      <c r="F2601" t="s">
        <v>1554</v>
      </c>
    </row>
    <row r="2602" spans="1:6" x14ac:dyDescent="0.25">
      <c r="A2602" t="s">
        <v>1305</v>
      </c>
      <c r="B2602" t="s">
        <v>1189</v>
      </c>
      <c r="C2602" t="s">
        <v>1186</v>
      </c>
      <c r="D2602" t="s">
        <v>1195</v>
      </c>
      <c r="E2602">
        <v>3.15</v>
      </c>
      <c r="F2602" t="s">
        <v>1554</v>
      </c>
    </row>
    <row r="2603" spans="1:6" x14ac:dyDescent="0.25">
      <c r="A2603" t="s">
        <v>1305</v>
      </c>
      <c r="B2603" t="s">
        <v>1190</v>
      </c>
      <c r="C2603" t="s">
        <v>1266</v>
      </c>
      <c r="D2603" t="s">
        <v>1195</v>
      </c>
      <c r="E2603">
        <v>0.57999999999999996</v>
      </c>
      <c r="F2603" t="s">
        <v>1554</v>
      </c>
    </row>
    <row r="2604" spans="1:6" x14ac:dyDescent="0.25">
      <c r="A2604" t="s">
        <v>1305</v>
      </c>
      <c r="B2604" t="s">
        <v>1190</v>
      </c>
      <c r="C2604" t="s">
        <v>1267</v>
      </c>
      <c r="D2604" t="s">
        <v>1195</v>
      </c>
      <c r="E2604">
        <v>0.17399999999999999</v>
      </c>
      <c r="F2604" t="s">
        <v>1554</v>
      </c>
    </row>
    <row r="2605" spans="1:6" x14ac:dyDescent="0.25">
      <c r="A2605" t="s">
        <v>1305</v>
      </c>
      <c r="B2605" t="s">
        <v>1190</v>
      </c>
      <c r="C2605" t="s">
        <v>1268</v>
      </c>
      <c r="D2605" t="s">
        <v>1195</v>
      </c>
      <c r="E2605">
        <v>0.17399999999999999</v>
      </c>
      <c r="F2605" t="s">
        <v>1554</v>
      </c>
    </row>
    <row r="2606" spans="1:6" x14ac:dyDescent="0.25">
      <c r="A2606" t="s">
        <v>1305</v>
      </c>
      <c r="B2606" t="s">
        <v>1190</v>
      </c>
      <c r="C2606" t="s">
        <v>1269</v>
      </c>
      <c r="D2606" t="s">
        <v>1195</v>
      </c>
      <c r="E2606">
        <v>0.10150000000000001</v>
      </c>
      <c r="F2606" t="s">
        <v>1554</v>
      </c>
    </row>
    <row r="2607" spans="1:6" x14ac:dyDescent="0.25">
      <c r="A2607" t="s">
        <v>1305</v>
      </c>
      <c r="B2607" t="s">
        <v>1190</v>
      </c>
      <c r="C2607" t="s">
        <v>1270</v>
      </c>
      <c r="D2607" t="s">
        <v>1195</v>
      </c>
      <c r="E2607">
        <v>0.10150000000000001</v>
      </c>
      <c r="F2607" t="s">
        <v>1554</v>
      </c>
    </row>
    <row r="2608" spans="1:6" x14ac:dyDescent="0.25">
      <c r="A2608" t="s">
        <v>1305</v>
      </c>
      <c r="B2608" t="s">
        <v>1190</v>
      </c>
      <c r="C2608" t="s">
        <v>1271</v>
      </c>
      <c r="D2608" t="s">
        <v>1195</v>
      </c>
      <c r="E2608">
        <v>0.10150000000000001</v>
      </c>
      <c r="F2608" t="s">
        <v>1554</v>
      </c>
    </row>
    <row r="2609" spans="1:6" x14ac:dyDescent="0.25">
      <c r="A2609" t="s">
        <v>1305</v>
      </c>
      <c r="B2609" t="s">
        <v>1190</v>
      </c>
      <c r="C2609" t="s">
        <v>1186</v>
      </c>
      <c r="D2609" t="s">
        <v>1195</v>
      </c>
      <c r="E2609">
        <v>1.45</v>
      </c>
      <c r="F2609" t="s">
        <v>1554</v>
      </c>
    </row>
    <row r="2610" spans="1:6" x14ac:dyDescent="0.25">
      <c r="A2610" t="s">
        <v>1305</v>
      </c>
      <c r="B2610" t="s">
        <v>1191</v>
      </c>
      <c r="C2610" t="s">
        <v>1266</v>
      </c>
      <c r="D2610" t="s">
        <v>1195</v>
      </c>
      <c r="E2610">
        <v>0.57999999999999996</v>
      </c>
      <c r="F2610" t="s">
        <v>1554</v>
      </c>
    </row>
    <row r="2611" spans="1:6" x14ac:dyDescent="0.25">
      <c r="A2611" t="s">
        <v>1305</v>
      </c>
      <c r="B2611" t="s">
        <v>1191</v>
      </c>
      <c r="C2611" t="s">
        <v>1267</v>
      </c>
      <c r="D2611" t="s">
        <v>1195</v>
      </c>
      <c r="E2611">
        <v>0.17399999999999999</v>
      </c>
      <c r="F2611" t="s">
        <v>1554</v>
      </c>
    </row>
    <row r="2612" spans="1:6" x14ac:dyDescent="0.25">
      <c r="A2612" t="s">
        <v>1305</v>
      </c>
      <c r="B2612" t="s">
        <v>1191</v>
      </c>
      <c r="C2612" t="s">
        <v>1268</v>
      </c>
      <c r="D2612" t="s">
        <v>1195</v>
      </c>
      <c r="E2612">
        <v>0.17399999999999999</v>
      </c>
      <c r="F2612" t="s">
        <v>1554</v>
      </c>
    </row>
    <row r="2613" spans="1:6" x14ac:dyDescent="0.25">
      <c r="A2613" t="s">
        <v>1305</v>
      </c>
      <c r="B2613" t="s">
        <v>1191</v>
      </c>
      <c r="C2613" t="s">
        <v>1269</v>
      </c>
      <c r="D2613" t="s">
        <v>1195</v>
      </c>
      <c r="E2613">
        <v>0.10150000000000001</v>
      </c>
      <c r="F2613" t="s">
        <v>1554</v>
      </c>
    </row>
    <row r="2614" spans="1:6" x14ac:dyDescent="0.25">
      <c r="A2614" t="s">
        <v>1305</v>
      </c>
      <c r="B2614" t="s">
        <v>1191</v>
      </c>
      <c r="C2614" t="s">
        <v>1270</v>
      </c>
      <c r="D2614" t="s">
        <v>1195</v>
      </c>
      <c r="E2614">
        <v>0.10150000000000001</v>
      </c>
      <c r="F2614" t="s">
        <v>1554</v>
      </c>
    </row>
    <row r="2615" spans="1:6" x14ac:dyDescent="0.25">
      <c r="A2615" t="s">
        <v>1305</v>
      </c>
      <c r="B2615" t="s">
        <v>1191</v>
      </c>
      <c r="C2615" t="s">
        <v>1271</v>
      </c>
      <c r="D2615" t="s">
        <v>1195</v>
      </c>
      <c r="E2615">
        <v>0.10150000000000001</v>
      </c>
      <c r="F2615" t="s">
        <v>1554</v>
      </c>
    </row>
    <row r="2616" spans="1:6" x14ac:dyDescent="0.25">
      <c r="A2616" t="s">
        <v>1305</v>
      </c>
      <c r="B2616" t="s">
        <v>1191</v>
      </c>
      <c r="C2616" t="s">
        <v>1186</v>
      </c>
      <c r="D2616" t="s">
        <v>1195</v>
      </c>
      <c r="E2616">
        <v>1.45</v>
      </c>
      <c r="F2616" t="s">
        <v>1554</v>
      </c>
    </row>
    <row r="2617" spans="1:6" x14ac:dyDescent="0.25">
      <c r="A2617" t="s">
        <v>1305</v>
      </c>
      <c r="B2617" t="s">
        <v>1192</v>
      </c>
      <c r="C2617" t="s">
        <v>1281</v>
      </c>
      <c r="D2617" t="s">
        <v>1195</v>
      </c>
      <c r="E2617">
        <v>1.512</v>
      </c>
      <c r="F2617" t="s">
        <v>1554</v>
      </c>
    </row>
    <row r="2618" spans="1:6" x14ac:dyDescent="0.25">
      <c r="A2618" t="s">
        <v>1305</v>
      </c>
      <c r="B2618" t="s">
        <v>1192</v>
      </c>
      <c r="C2618" t="s">
        <v>1282</v>
      </c>
      <c r="D2618" t="s">
        <v>1195</v>
      </c>
      <c r="E2618">
        <v>0.63</v>
      </c>
      <c r="F2618" t="s">
        <v>1554</v>
      </c>
    </row>
    <row r="2619" spans="1:6" x14ac:dyDescent="0.25">
      <c r="A2619" t="s">
        <v>1305</v>
      </c>
      <c r="B2619" t="s">
        <v>1192</v>
      </c>
      <c r="C2619" t="s">
        <v>1283</v>
      </c>
      <c r="D2619" t="s">
        <v>1195</v>
      </c>
      <c r="E2619">
        <v>0.252</v>
      </c>
      <c r="F2619" t="s">
        <v>1554</v>
      </c>
    </row>
    <row r="2620" spans="1:6" x14ac:dyDescent="0.25">
      <c r="A2620" t="s">
        <v>1305</v>
      </c>
      <c r="B2620" t="s">
        <v>1192</v>
      </c>
      <c r="C2620" t="s">
        <v>1186</v>
      </c>
      <c r="D2620" t="s">
        <v>1195</v>
      </c>
      <c r="E2620">
        <v>2.52</v>
      </c>
      <c r="F2620" t="s">
        <v>1554</v>
      </c>
    </row>
    <row r="2621" spans="1:6" x14ac:dyDescent="0.25">
      <c r="A2621" t="s">
        <v>92</v>
      </c>
      <c r="B2621" t="s">
        <v>1246</v>
      </c>
      <c r="C2621" t="s">
        <v>1186</v>
      </c>
      <c r="D2621" t="s">
        <v>1195</v>
      </c>
      <c r="E2621">
        <v>0.04</v>
      </c>
      <c r="F2621" t="s">
        <v>1554</v>
      </c>
    </row>
    <row r="2622" spans="1:6" x14ac:dyDescent="0.25">
      <c r="A2622" t="s">
        <v>92</v>
      </c>
      <c r="B2622" t="s">
        <v>1241</v>
      </c>
      <c r="C2622" t="s">
        <v>1296</v>
      </c>
      <c r="D2622" t="s">
        <v>1195</v>
      </c>
      <c r="E2622">
        <v>3.6549999999999999E-2</v>
      </c>
      <c r="F2622" t="s">
        <v>1554</v>
      </c>
    </row>
    <row r="2623" spans="1:6" x14ac:dyDescent="0.25">
      <c r="A2623" t="s">
        <v>92</v>
      </c>
      <c r="B2623" t="s">
        <v>1241</v>
      </c>
      <c r="C2623" t="s">
        <v>1186</v>
      </c>
      <c r="D2623" t="s">
        <v>1195</v>
      </c>
      <c r="E2623">
        <v>4.2999999999999997E-2</v>
      </c>
      <c r="F2623" t="s">
        <v>1554</v>
      </c>
    </row>
    <row r="2624" spans="1:6" x14ac:dyDescent="0.25">
      <c r="A2624" t="s">
        <v>92</v>
      </c>
      <c r="B2624" t="s">
        <v>1217</v>
      </c>
      <c r="C2624" t="s">
        <v>1186</v>
      </c>
      <c r="D2624" t="s">
        <v>1195</v>
      </c>
      <c r="E2624">
        <v>0.04</v>
      </c>
      <c r="F2624" t="s">
        <v>1554</v>
      </c>
    </row>
    <row r="2625" spans="1:6" x14ac:dyDescent="0.25">
      <c r="A2625" t="s">
        <v>92</v>
      </c>
      <c r="B2625" t="s">
        <v>1220</v>
      </c>
      <c r="C2625" t="s">
        <v>1186</v>
      </c>
      <c r="D2625" t="s">
        <v>1195</v>
      </c>
      <c r="E2625">
        <v>0.04</v>
      </c>
      <c r="F2625" t="s">
        <v>1554</v>
      </c>
    </row>
    <row r="2626" spans="1:6" x14ac:dyDescent="0.25">
      <c r="A2626" t="s">
        <v>92</v>
      </c>
      <c r="B2626" t="s">
        <v>1247</v>
      </c>
      <c r="C2626" t="s">
        <v>1186</v>
      </c>
      <c r="D2626" t="s">
        <v>1195</v>
      </c>
      <c r="E2626">
        <v>0.04</v>
      </c>
      <c r="F2626" t="s">
        <v>1554</v>
      </c>
    </row>
    <row r="2627" spans="1:6" x14ac:dyDescent="0.25">
      <c r="A2627" t="s">
        <v>92</v>
      </c>
      <c r="B2627" t="s">
        <v>1223</v>
      </c>
      <c r="C2627" t="s">
        <v>1186</v>
      </c>
      <c r="D2627" t="s">
        <v>1195</v>
      </c>
      <c r="E2627">
        <v>0.04</v>
      </c>
      <c r="F2627" t="s">
        <v>1554</v>
      </c>
    </row>
    <row r="2628" spans="1:6" x14ac:dyDescent="0.25">
      <c r="A2628" t="s">
        <v>92</v>
      </c>
      <c r="B2628" t="s">
        <v>1248</v>
      </c>
      <c r="C2628" t="s">
        <v>1186</v>
      </c>
      <c r="D2628" t="s">
        <v>1195</v>
      </c>
      <c r="E2628">
        <v>0.04</v>
      </c>
      <c r="F2628" t="s">
        <v>1554</v>
      </c>
    </row>
    <row r="2629" spans="1:6" x14ac:dyDescent="0.25">
      <c r="A2629" t="s">
        <v>92</v>
      </c>
      <c r="B2629" t="s">
        <v>1265</v>
      </c>
      <c r="C2629" t="s">
        <v>1186</v>
      </c>
      <c r="D2629" t="s">
        <v>1195</v>
      </c>
      <c r="E2629">
        <v>0.25</v>
      </c>
      <c r="F2629" t="s">
        <v>1554</v>
      </c>
    </row>
    <row r="2630" spans="1:6" x14ac:dyDescent="0.25">
      <c r="A2630" t="s">
        <v>92</v>
      </c>
      <c r="B2630" t="s">
        <v>1265</v>
      </c>
      <c r="C2630" t="s">
        <v>1275</v>
      </c>
      <c r="D2630" t="s">
        <v>1195</v>
      </c>
      <c r="E2630">
        <v>0.23749999999999999</v>
      </c>
      <c r="F2630" t="s">
        <v>1554</v>
      </c>
    </row>
    <row r="2631" spans="1:6" x14ac:dyDescent="0.25">
      <c r="A2631" t="s">
        <v>92</v>
      </c>
      <c r="B2631" t="s">
        <v>1265</v>
      </c>
      <c r="C2631" t="s">
        <v>1276</v>
      </c>
      <c r="D2631" t="s">
        <v>1195</v>
      </c>
      <c r="E2631">
        <v>0.21</v>
      </c>
      <c r="F2631" t="s">
        <v>1554</v>
      </c>
    </row>
    <row r="2632" spans="1:6" x14ac:dyDescent="0.25">
      <c r="A2632" t="s">
        <v>92</v>
      </c>
      <c r="B2632" t="s">
        <v>1265</v>
      </c>
      <c r="C2632" t="s">
        <v>1297</v>
      </c>
      <c r="D2632" t="s">
        <v>1195</v>
      </c>
      <c r="E2632">
        <v>0.1125</v>
      </c>
      <c r="F2632" t="s">
        <v>1554</v>
      </c>
    </row>
    <row r="2633" spans="1:6" x14ac:dyDescent="0.25">
      <c r="A2633" t="s">
        <v>92</v>
      </c>
      <c r="B2633" t="s">
        <v>1265</v>
      </c>
      <c r="C2633" t="s">
        <v>1298</v>
      </c>
      <c r="D2633" t="s">
        <v>1195</v>
      </c>
      <c r="E2633">
        <v>0.09</v>
      </c>
      <c r="F2633" t="s">
        <v>1554</v>
      </c>
    </row>
    <row r="2634" spans="1:6" x14ac:dyDescent="0.25">
      <c r="A2634" t="s">
        <v>92</v>
      </c>
      <c r="B2634" t="s">
        <v>1265</v>
      </c>
      <c r="C2634" t="s">
        <v>1299</v>
      </c>
      <c r="D2634" t="s">
        <v>1195</v>
      </c>
      <c r="E2634">
        <v>0.09</v>
      </c>
      <c r="F2634" t="s">
        <v>1554</v>
      </c>
    </row>
    <row r="2635" spans="1:6" x14ac:dyDescent="0.25">
      <c r="A2635" t="s">
        <v>92</v>
      </c>
      <c r="B2635" t="s">
        <v>1265</v>
      </c>
      <c r="C2635" t="s">
        <v>1300</v>
      </c>
      <c r="D2635" t="s">
        <v>1195</v>
      </c>
      <c r="E2635">
        <v>0.09</v>
      </c>
      <c r="F2635" t="s">
        <v>1554</v>
      </c>
    </row>
    <row r="2636" spans="1:6" x14ac:dyDescent="0.25">
      <c r="A2636" t="s">
        <v>92</v>
      </c>
      <c r="B2636" t="s">
        <v>1249</v>
      </c>
      <c r="C2636" t="s">
        <v>1186</v>
      </c>
      <c r="D2636" t="s">
        <v>1195</v>
      </c>
      <c r="E2636">
        <v>1.4999999999999999E-2</v>
      </c>
      <c r="F2636" t="s">
        <v>1554</v>
      </c>
    </row>
    <row r="2637" spans="1:6" x14ac:dyDescent="0.25">
      <c r="A2637" t="s">
        <v>92</v>
      </c>
      <c r="B2637" t="s">
        <v>1250</v>
      </c>
      <c r="C2637" t="s">
        <v>1186</v>
      </c>
      <c r="D2637" t="s">
        <v>1195</v>
      </c>
      <c r="E2637">
        <v>0.01</v>
      </c>
      <c r="F2637" t="s">
        <v>1554</v>
      </c>
    </row>
    <row r="2638" spans="1:6" x14ac:dyDescent="0.25">
      <c r="A2638" t="s">
        <v>92</v>
      </c>
      <c r="B2638" t="s">
        <v>1301</v>
      </c>
      <c r="C2638" t="s">
        <v>1186</v>
      </c>
      <c r="D2638" t="s">
        <v>1195</v>
      </c>
      <c r="E2638">
        <v>0.25</v>
      </c>
      <c r="F2638" t="s">
        <v>1554</v>
      </c>
    </row>
    <row r="2639" spans="1:6" x14ac:dyDescent="0.25">
      <c r="A2639" t="s">
        <v>92</v>
      </c>
      <c r="B2639" t="s">
        <v>1301</v>
      </c>
      <c r="C2639" t="s">
        <v>1303</v>
      </c>
      <c r="D2639" t="s">
        <v>1195</v>
      </c>
      <c r="E2639">
        <v>0.23</v>
      </c>
      <c r="F2639" t="s">
        <v>1554</v>
      </c>
    </row>
    <row r="2640" spans="1:6" x14ac:dyDescent="0.25">
      <c r="A2640" t="s">
        <v>92</v>
      </c>
      <c r="B2640" t="s">
        <v>1307</v>
      </c>
      <c r="C2640" t="s">
        <v>1186</v>
      </c>
      <c r="D2640" t="s">
        <v>1195</v>
      </c>
      <c r="E2640">
        <v>0.25</v>
      </c>
      <c r="F2640" t="s">
        <v>1554</v>
      </c>
    </row>
    <row r="2641" spans="1:6" x14ac:dyDescent="0.25">
      <c r="A2641" t="s">
        <v>92</v>
      </c>
      <c r="B2641" t="s">
        <v>1272</v>
      </c>
      <c r="C2641" t="s">
        <v>1275</v>
      </c>
      <c r="D2641" t="s">
        <v>1195</v>
      </c>
      <c r="E2641">
        <v>0.35149999999999998</v>
      </c>
      <c r="F2641" t="s">
        <v>1554</v>
      </c>
    </row>
    <row r="2642" spans="1:6" x14ac:dyDescent="0.25">
      <c r="A2642" t="s">
        <v>92</v>
      </c>
      <c r="B2642" t="s">
        <v>1272</v>
      </c>
      <c r="C2642" t="s">
        <v>1276</v>
      </c>
      <c r="D2642" t="s">
        <v>1195</v>
      </c>
      <c r="E2642">
        <v>0.31080000000000002</v>
      </c>
      <c r="F2642" t="s">
        <v>1554</v>
      </c>
    </row>
    <row r="2643" spans="1:6" x14ac:dyDescent="0.25">
      <c r="A2643" t="s">
        <v>92</v>
      </c>
      <c r="B2643" t="s">
        <v>1272</v>
      </c>
      <c r="C2643" t="s">
        <v>1297</v>
      </c>
      <c r="D2643" t="s">
        <v>1195</v>
      </c>
      <c r="E2643">
        <v>0.16650000000000001</v>
      </c>
      <c r="F2643" t="s">
        <v>1554</v>
      </c>
    </row>
    <row r="2644" spans="1:6" x14ac:dyDescent="0.25">
      <c r="A2644" t="s">
        <v>92</v>
      </c>
      <c r="B2644" t="s">
        <v>1272</v>
      </c>
      <c r="C2644" t="s">
        <v>1309</v>
      </c>
      <c r="D2644" t="s">
        <v>1195</v>
      </c>
      <c r="E2644">
        <v>0</v>
      </c>
      <c r="F2644" t="s">
        <v>1554</v>
      </c>
    </row>
    <row r="2645" spans="1:6" x14ac:dyDescent="0.25">
      <c r="A2645" t="s">
        <v>92</v>
      </c>
      <c r="B2645" t="s">
        <v>1272</v>
      </c>
      <c r="C2645" t="s">
        <v>1298</v>
      </c>
      <c r="D2645" t="s">
        <v>1195</v>
      </c>
      <c r="E2645">
        <v>0.13320000000000001</v>
      </c>
      <c r="F2645" t="s">
        <v>1554</v>
      </c>
    </row>
    <row r="2646" spans="1:6" x14ac:dyDescent="0.25">
      <c r="A2646" t="s">
        <v>92</v>
      </c>
      <c r="B2646" t="s">
        <v>1272</v>
      </c>
      <c r="C2646" t="s">
        <v>1299</v>
      </c>
      <c r="D2646" t="s">
        <v>1195</v>
      </c>
      <c r="E2646">
        <v>0.13320000000000001</v>
      </c>
      <c r="F2646" t="s">
        <v>1554</v>
      </c>
    </row>
    <row r="2647" spans="1:6" x14ac:dyDescent="0.25">
      <c r="A2647" t="s">
        <v>92</v>
      </c>
      <c r="B2647" t="s">
        <v>1272</v>
      </c>
      <c r="C2647" t="s">
        <v>1300</v>
      </c>
      <c r="D2647" t="s">
        <v>1195</v>
      </c>
      <c r="E2647">
        <v>0.13320000000000001</v>
      </c>
      <c r="F2647" t="s">
        <v>1554</v>
      </c>
    </row>
    <row r="2648" spans="1:6" x14ac:dyDescent="0.25">
      <c r="A2648" t="s">
        <v>92</v>
      </c>
      <c r="B2648" t="s">
        <v>1272</v>
      </c>
      <c r="C2648" t="s">
        <v>1186</v>
      </c>
      <c r="D2648" t="s">
        <v>1195</v>
      </c>
      <c r="E2648">
        <v>0.37</v>
      </c>
      <c r="F2648" t="s">
        <v>1554</v>
      </c>
    </row>
    <row r="2649" spans="1:6" x14ac:dyDescent="0.25">
      <c r="A2649" t="s">
        <v>92</v>
      </c>
      <c r="B2649" t="s">
        <v>1273</v>
      </c>
      <c r="C2649" t="s">
        <v>1275</v>
      </c>
      <c r="D2649" t="s">
        <v>1195</v>
      </c>
      <c r="E2649">
        <v>0.35149999999999998</v>
      </c>
      <c r="F2649" t="s">
        <v>1554</v>
      </c>
    </row>
    <row r="2650" spans="1:6" x14ac:dyDescent="0.25">
      <c r="A2650" t="s">
        <v>92</v>
      </c>
      <c r="B2650" t="s">
        <v>1273</v>
      </c>
      <c r="C2650" t="s">
        <v>1276</v>
      </c>
      <c r="D2650" t="s">
        <v>1195</v>
      </c>
      <c r="E2650">
        <v>0.31080000000000002</v>
      </c>
      <c r="F2650" t="s">
        <v>1554</v>
      </c>
    </row>
    <row r="2651" spans="1:6" x14ac:dyDescent="0.25">
      <c r="A2651" t="s">
        <v>92</v>
      </c>
      <c r="B2651" t="s">
        <v>1273</v>
      </c>
      <c r="C2651" t="s">
        <v>1297</v>
      </c>
      <c r="D2651" t="s">
        <v>1195</v>
      </c>
      <c r="E2651">
        <v>0.16650000000000001</v>
      </c>
      <c r="F2651" t="s">
        <v>1554</v>
      </c>
    </row>
    <row r="2652" spans="1:6" x14ac:dyDescent="0.25">
      <c r="A2652" t="s">
        <v>92</v>
      </c>
      <c r="B2652" t="s">
        <v>1273</v>
      </c>
      <c r="C2652" t="s">
        <v>1309</v>
      </c>
      <c r="D2652" t="s">
        <v>1195</v>
      </c>
      <c r="E2652">
        <v>0</v>
      </c>
      <c r="F2652" t="s">
        <v>1554</v>
      </c>
    </row>
    <row r="2653" spans="1:6" x14ac:dyDescent="0.25">
      <c r="A2653" t="s">
        <v>92</v>
      </c>
      <c r="B2653" t="s">
        <v>1273</v>
      </c>
      <c r="C2653" t="s">
        <v>1298</v>
      </c>
      <c r="D2653" t="s">
        <v>1195</v>
      </c>
      <c r="E2653">
        <v>0.13320000000000001</v>
      </c>
      <c r="F2653" t="s">
        <v>1554</v>
      </c>
    </row>
    <row r="2654" spans="1:6" x14ac:dyDescent="0.25">
      <c r="A2654" t="s">
        <v>92</v>
      </c>
      <c r="B2654" t="s">
        <v>1273</v>
      </c>
      <c r="C2654" t="s">
        <v>1299</v>
      </c>
      <c r="D2654" t="s">
        <v>1195</v>
      </c>
      <c r="E2654">
        <v>0.13320000000000001</v>
      </c>
      <c r="F2654" t="s">
        <v>1554</v>
      </c>
    </row>
    <row r="2655" spans="1:6" x14ac:dyDescent="0.25">
      <c r="A2655" t="s">
        <v>92</v>
      </c>
      <c r="B2655" t="s">
        <v>1273</v>
      </c>
      <c r="C2655" t="s">
        <v>1300</v>
      </c>
      <c r="D2655" t="s">
        <v>1195</v>
      </c>
      <c r="E2655">
        <v>0.13320000000000001</v>
      </c>
      <c r="F2655" t="s">
        <v>1554</v>
      </c>
    </row>
    <row r="2656" spans="1:6" x14ac:dyDescent="0.25">
      <c r="A2656" t="s">
        <v>92</v>
      </c>
      <c r="B2656" t="s">
        <v>1273</v>
      </c>
      <c r="C2656" t="s">
        <v>1186</v>
      </c>
      <c r="D2656" t="s">
        <v>1195</v>
      </c>
      <c r="E2656">
        <v>0.37</v>
      </c>
      <c r="F2656" t="s">
        <v>1554</v>
      </c>
    </row>
    <row r="2657" spans="1:6" x14ac:dyDescent="0.25">
      <c r="A2657" t="s">
        <v>92</v>
      </c>
      <c r="B2657" t="s">
        <v>1288</v>
      </c>
      <c r="C2657" t="s">
        <v>1186</v>
      </c>
      <c r="D2657" t="s">
        <v>1195</v>
      </c>
      <c r="E2657">
        <v>0.25</v>
      </c>
      <c r="F2657" t="s">
        <v>1554</v>
      </c>
    </row>
    <row r="2658" spans="1:6" x14ac:dyDescent="0.25">
      <c r="A2658" t="s">
        <v>92</v>
      </c>
      <c r="B2658" t="s">
        <v>1288</v>
      </c>
      <c r="C2658" t="s">
        <v>1275</v>
      </c>
      <c r="D2658" t="s">
        <v>1195</v>
      </c>
      <c r="E2658">
        <v>0.23749999999999999</v>
      </c>
      <c r="F2658" t="s">
        <v>1554</v>
      </c>
    </row>
    <row r="2659" spans="1:6" x14ac:dyDescent="0.25">
      <c r="A2659" t="s">
        <v>92</v>
      </c>
      <c r="B2659" t="s">
        <v>1288</v>
      </c>
      <c r="C2659" t="s">
        <v>1276</v>
      </c>
      <c r="D2659" t="s">
        <v>1195</v>
      </c>
      <c r="E2659">
        <v>0.21</v>
      </c>
      <c r="F2659" t="s">
        <v>1554</v>
      </c>
    </row>
    <row r="2660" spans="1:6" x14ac:dyDescent="0.25">
      <c r="A2660" t="s">
        <v>92</v>
      </c>
      <c r="B2660" t="s">
        <v>1288</v>
      </c>
      <c r="C2660" t="s">
        <v>1297</v>
      </c>
      <c r="D2660" t="s">
        <v>1195</v>
      </c>
      <c r="E2660">
        <v>0.1125</v>
      </c>
      <c r="F2660" t="s">
        <v>1554</v>
      </c>
    </row>
    <row r="2661" spans="1:6" x14ac:dyDescent="0.25">
      <c r="A2661" t="s">
        <v>92</v>
      </c>
      <c r="B2661" t="s">
        <v>1288</v>
      </c>
      <c r="C2661" t="s">
        <v>1309</v>
      </c>
      <c r="D2661" t="s">
        <v>1195</v>
      </c>
      <c r="E2661">
        <v>0</v>
      </c>
      <c r="F2661" t="s">
        <v>1554</v>
      </c>
    </row>
    <row r="2662" spans="1:6" x14ac:dyDescent="0.25">
      <c r="A2662" t="s">
        <v>92</v>
      </c>
      <c r="B2662" t="s">
        <v>1288</v>
      </c>
      <c r="C2662" t="s">
        <v>1298</v>
      </c>
      <c r="D2662" t="s">
        <v>1195</v>
      </c>
      <c r="E2662">
        <v>0.09</v>
      </c>
      <c r="F2662" t="s">
        <v>1554</v>
      </c>
    </row>
    <row r="2663" spans="1:6" x14ac:dyDescent="0.25">
      <c r="A2663" t="s">
        <v>92</v>
      </c>
      <c r="B2663" t="s">
        <v>1288</v>
      </c>
      <c r="C2663" t="s">
        <v>1299</v>
      </c>
      <c r="D2663" t="s">
        <v>1195</v>
      </c>
      <c r="E2663">
        <v>0.09</v>
      </c>
      <c r="F2663" t="s">
        <v>1554</v>
      </c>
    </row>
    <row r="2664" spans="1:6" x14ac:dyDescent="0.25">
      <c r="A2664" t="s">
        <v>92</v>
      </c>
      <c r="B2664" t="s">
        <v>1288</v>
      </c>
      <c r="C2664" t="s">
        <v>1300</v>
      </c>
      <c r="D2664" t="s">
        <v>1195</v>
      </c>
      <c r="E2664">
        <v>0.09</v>
      </c>
      <c r="F2664" t="s">
        <v>1554</v>
      </c>
    </row>
    <row r="2665" spans="1:6" x14ac:dyDescent="0.25">
      <c r="A2665" t="s">
        <v>92</v>
      </c>
      <c r="B2665" t="s">
        <v>1274</v>
      </c>
      <c r="C2665" t="s">
        <v>1310</v>
      </c>
      <c r="D2665" t="s">
        <v>1195</v>
      </c>
      <c r="E2665">
        <v>0.50349999999999995</v>
      </c>
      <c r="F2665" t="s">
        <v>1554</v>
      </c>
    </row>
    <row r="2666" spans="1:6" x14ac:dyDescent="0.25">
      <c r="A2666" t="s">
        <v>92</v>
      </c>
      <c r="B2666" t="s">
        <v>1274</v>
      </c>
      <c r="C2666" t="s">
        <v>1311</v>
      </c>
      <c r="D2666" t="s">
        <v>1195</v>
      </c>
      <c r="E2666">
        <v>0.44519999999999998</v>
      </c>
      <c r="F2666" t="s">
        <v>1554</v>
      </c>
    </row>
    <row r="2667" spans="1:6" x14ac:dyDescent="0.25">
      <c r="A2667" t="s">
        <v>92</v>
      </c>
      <c r="B2667" t="s">
        <v>1274</v>
      </c>
      <c r="C2667" t="s">
        <v>1312</v>
      </c>
      <c r="D2667" t="s">
        <v>1195</v>
      </c>
      <c r="E2667">
        <v>0.23849999999999999</v>
      </c>
      <c r="F2667" t="s">
        <v>1554</v>
      </c>
    </row>
    <row r="2668" spans="1:6" x14ac:dyDescent="0.25">
      <c r="A2668" t="s">
        <v>92</v>
      </c>
      <c r="B2668" t="s">
        <v>1274</v>
      </c>
      <c r="C2668" t="s">
        <v>1313</v>
      </c>
      <c r="D2668" t="s">
        <v>1195</v>
      </c>
      <c r="E2668">
        <v>0.1908</v>
      </c>
      <c r="F2668" t="s">
        <v>1554</v>
      </c>
    </row>
    <row r="2669" spans="1:6" x14ac:dyDescent="0.25">
      <c r="A2669" t="s">
        <v>92</v>
      </c>
      <c r="B2669" t="s">
        <v>1274</v>
      </c>
      <c r="C2669" t="s">
        <v>1314</v>
      </c>
      <c r="D2669" t="s">
        <v>1195</v>
      </c>
      <c r="E2669">
        <v>0.1908</v>
      </c>
      <c r="F2669" t="s">
        <v>1554</v>
      </c>
    </row>
    <row r="2670" spans="1:6" x14ac:dyDescent="0.25">
      <c r="A2670" t="s">
        <v>92</v>
      </c>
      <c r="B2670" t="s">
        <v>1274</v>
      </c>
      <c r="C2670" t="s">
        <v>1315</v>
      </c>
      <c r="D2670" t="s">
        <v>1195</v>
      </c>
      <c r="E2670">
        <v>0.1908</v>
      </c>
      <c r="F2670" t="s">
        <v>1554</v>
      </c>
    </row>
    <row r="2671" spans="1:6" x14ac:dyDescent="0.25">
      <c r="A2671" t="s">
        <v>92</v>
      </c>
      <c r="B2671" t="s">
        <v>1274</v>
      </c>
      <c r="C2671" t="s">
        <v>1186</v>
      </c>
      <c r="D2671" t="s">
        <v>1195</v>
      </c>
      <c r="E2671">
        <v>0.53</v>
      </c>
      <c r="F2671" t="s">
        <v>1554</v>
      </c>
    </row>
    <row r="2672" spans="1:6" x14ac:dyDescent="0.25">
      <c r="A2672" t="s">
        <v>92</v>
      </c>
      <c r="B2672" t="s">
        <v>1290</v>
      </c>
      <c r="C2672" t="s">
        <v>1186</v>
      </c>
      <c r="D2672" t="s">
        <v>1195</v>
      </c>
      <c r="E2672">
        <v>0.25</v>
      </c>
      <c r="F2672" t="s">
        <v>1554</v>
      </c>
    </row>
    <row r="2673" spans="1:6" x14ac:dyDescent="0.25">
      <c r="A2673" t="s">
        <v>92</v>
      </c>
      <c r="B2673" t="s">
        <v>1290</v>
      </c>
      <c r="C2673" t="s">
        <v>1275</v>
      </c>
      <c r="D2673" t="s">
        <v>1195</v>
      </c>
      <c r="E2673">
        <v>0.23749999999999999</v>
      </c>
      <c r="F2673" t="s">
        <v>1554</v>
      </c>
    </row>
    <row r="2674" spans="1:6" x14ac:dyDescent="0.25">
      <c r="A2674" t="s">
        <v>92</v>
      </c>
      <c r="B2674" t="s">
        <v>1290</v>
      </c>
      <c r="C2674" t="s">
        <v>1276</v>
      </c>
      <c r="D2674" t="s">
        <v>1195</v>
      </c>
      <c r="E2674">
        <v>0.21</v>
      </c>
      <c r="F2674" t="s">
        <v>1554</v>
      </c>
    </row>
    <row r="2675" spans="1:6" x14ac:dyDescent="0.25">
      <c r="A2675" t="s">
        <v>92</v>
      </c>
      <c r="B2675" t="s">
        <v>1290</v>
      </c>
      <c r="C2675" t="s">
        <v>1297</v>
      </c>
      <c r="D2675" t="s">
        <v>1195</v>
      </c>
      <c r="E2675">
        <v>0.1125</v>
      </c>
      <c r="F2675" t="s">
        <v>1554</v>
      </c>
    </row>
    <row r="2676" spans="1:6" x14ac:dyDescent="0.25">
      <c r="A2676" t="s">
        <v>92</v>
      </c>
      <c r="B2676" t="s">
        <v>1290</v>
      </c>
      <c r="C2676" t="s">
        <v>1309</v>
      </c>
      <c r="D2676" t="s">
        <v>1195</v>
      </c>
      <c r="E2676">
        <v>0</v>
      </c>
      <c r="F2676" t="s">
        <v>1554</v>
      </c>
    </row>
    <row r="2677" spans="1:6" x14ac:dyDescent="0.25">
      <c r="A2677" t="s">
        <v>92</v>
      </c>
      <c r="B2677" t="s">
        <v>1290</v>
      </c>
      <c r="C2677" t="s">
        <v>1298</v>
      </c>
      <c r="D2677" t="s">
        <v>1195</v>
      </c>
      <c r="E2677">
        <v>0.09</v>
      </c>
      <c r="F2677" t="s">
        <v>1554</v>
      </c>
    </row>
    <row r="2678" spans="1:6" x14ac:dyDescent="0.25">
      <c r="A2678" t="s">
        <v>92</v>
      </c>
      <c r="B2678" t="s">
        <v>1290</v>
      </c>
      <c r="C2678" t="s">
        <v>1299</v>
      </c>
      <c r="D2678" t="s">
        <v>1195</v>
      </c>
      <c r="E2678">
        <v>0.09</v>
      </c>
      <c r="F2678" t="s">
        <v>1554</v>
      </c>
    </row>
    <row r="2679" spans="1:6" x14ac:dyDescent="0.25">
      <c r="A2679" t="s">
        <v>92</v>
      </c>
      <c r="B2679" t="s">
        <v>1290</v>
      </c>
      <c r="C2679" t="s">
        <v>1300</v>
      </c>
      <c r="D2679" t="s">
        <v>1195</v>
      </c>
      <c r="E2679">
        <v>0.09</v>
      </c>
      <c r="F2679" t="s">
        <v>1554</v>
      </c>
    </row>
    <row r="2680" spans="1:6" x14ac:dyDescent="0.25">
      <c r="A2680" t="s">
        <v>92</v>
      </c>
      <c r="B2680" t="s">
        <v>1185</v>
      </c>
      <c r="C2680" t="s">
        <v>1310</v>
      </c>
      <c r="D2680" t="s">
        <v>1195</v>
      </c>
      <c r="E2680">
        <v>0.85499999999999998</v>
      </c>
      <c r="F2680" t="s">
        <v>1554</v>
      </c>
    </row>
    <row r="2681" spans="1:6" x14ac:dyDescent="0.25">
      <c r="A2681" t="s">
        <v>92</v>
      </c>
      <c r="B2681" t="s">
        <v>1185</v>
      </c>
      <c r="C2681" t="s">
        <v>1311</v>
      </c>
      <c r="D2681" t="s">
        <v>1195</v>
      </c>
      <c r="E2681">
        <v>0.75600000000000001</v>
      </c>
      <c r="F2681" t="s">
        <v>1554</v>
      </c>
    </row>
    <row r="2682" spans="1:6" x14ac:dyDescent="0.25">
      <c r="A2682" t="s">
        <v>92</v>
      </c>
      <c r="B2682" t="s">
        <v>1185</v>
      </c>
      <c r="C2682" t="s">
        <v>1312</v>
      </c>
      <c r="D2682" t="s">
        <v>1195</v>
      </c>
      <c r="E2682">
        <v>0.40500000000000003</v>
      </c>
      <c r="F2682" t="s">
        <v>1554</v>
      </c>
    </row>
    <row r="2683" spans="1:6" x14ac:dyDescent="0.25">
      <c r="A2683" t="s">
        <v>92</v>
      </c>
      <c r="B2683" t="s">
        <v>1185</v>
      </c>
      <c r="C2683" t="s">
        <v>1313</v>
      </c>
      <c r="D2683" t="s">
        <v>1195</v>
      </c>
      <c r="E2683">
        <v>0.32400000000000001</v>
      </c>
      <c r="F2683" t="s">
        <v>1554</v>
      </c>
    </row>
    <row r="2684" spans="1:6" x14ac:dyDescent="0.25">
      <c r="A2684" t="s">
        <v>92</v>
      </c>
      <c r="B2684" t="s">
        <v>1185</v>
      </c>
      <c r="C2684" t="s">
        <v>1314</v>
      </c>
      <c r="D2684" t="s">
        <v>1195</v>
      </c>
      <c r="E2684">
        <v>0.32400000000000001</v>
      </c>
      <c r="F2684" t="s">
        <v>1554</v>
      </c>
    </row>
    <row r="2685" spans="1:6" x14ac:dyDescent="0.25">
      <c r="A2685" t="s">
        <v>92</v>
      </c>
      <c r="B2685" t="s">
        <v>1185</v>
      </c>
      <c r="C2685" t="s">
        <v>1315</v>
      </c>
      <c r="D2685" t="s">
        <v>1195</v>
      </c>
      <c r="E2685">
        <v>0.32400000000000001</v>
      </c>
      <c r="F2685" t="s">
        <v>1554</v>
      </c>
    </row>
    <row r="2686" spans="1:6" x14ac:dyDescent="0.25">
      <c r="A2686" t="s">
        <v>92</v>
      </c>
      <c r="B2686" t="s">
        <v>1185</v>
      </c>
      <c r="C2686" t="s">
        <v>1316</v>
      </c>
      <c r="D2686" t="s">
        <v>1195</v>
      </c>
      <c r="E2686">
        <v>0</v>
      </c>
      <c r="F2686" t="s">
        <v>1554</v>
      </c>
    </row>
    <row r="2687" spans="1:6" x14ac:dyDescent="0.25">
      <c r="A2687" t="s">
        <v>92</v>
      </c>
      <c r="B2687" t="s">
        <v>1185</v>
      </c>
      <c r="C2687" t="s">
        <v>1186</v>
      </c>
      <c r="D2687" t="s">
        <v>1195</v>
      </c>
      <c r="E2687">
        <v>0.9</v>
      </c>
      <c r="F2687" t="s">
        <v>1554</v>
      </c>
    </row>
    <row r="2688" spans="1:6" x14ac:dyDescent="0.25">
      <c r="A2688" t="s">
        <v>92</v>
      </c>
      <c r="B2688" t="s">
        <v>1188</v>
      </c>
      <c r="C2688" t="s">
        <v>1310</v>
      </c>
      <c r="D2688" t="s">
        <v>1195</v>
      </c>
      <c r="E2688">
        <v>0.85499999999999998</v>
      </c>
      <c r="F2688" t="s">
        <v>1554</v>
      </c>
    </row>
    <row r="2689" spans="1:6" x14ac:dyDescent="0.25">
      <c r="A2689" t="s">
        <v>92</v>
      </c>
      <c r="B2689" t="s">
        <v>1188</v>
      </c>
      <c r="C2689" t="s">
        <v>1311</v>
      </c>
      <c r="D2689" t="s">
        <v>1195</v>
      </c>
      <c r="E2689">
        <v>0.75600000000000001</v>
      </c>
      <c r="F2689" t="s">
        <v>1554</v>
      </c>
    </row>
    <row r="2690" spans="1:6" x14ac:dyDescent="0.25">
      <c r="A2690" t="s">
        <v>92</v>
      </c>
      <c r="B2690" t="s">
        <v>1188</v>
      </c>
      <c r="C2690" t="s">
        <v>1312</v>
      </c>
      <c r="D2690" t="s">
        <v>1195</v>
      </c>
      <c r="E2690">
        <v>0.40500000000000003</v>
      </c>
      <c r="F2690" t="s">
        <v>1554</v>
      </c>
    </row>
    <row r="2691" spans="1:6" x14ac:dyDescent="0.25">
      <c r="A2691" t="s">
        <v>92</v>
      </c>
      <c r="B2691" t="s">
        <v>1188</v>
      </c>
      <c r="C2691" t="s">
        <v>1313</v>
      </c>
      <c r="D2691" t="s">
        <v>1195</v>
      </c>
      <c r="E2691">
        <v>0.32400000000000001</v>
      </c>
      <c r="F2691" t="s">
        <v>1554</v>
      </c>
    </row>
    <row r="2692" spans="1:6" x14ac:dyDescent="0.25">
      <c r="A2692" t="s">
        <v>92</v>
      </c>
      <c r="B2692" t="s">
        <v>1188</v>
      </c>
      <c r="C2692" t="s">
        <v>1314</v>
      </c>
      <c r="D2692" t="s">
        <v>1195</v>
      </c>
      <c r="E2692">
        <v>0.32400000000000001</v>
      </c>
      <c r="F2692" t="s">
        <v>1554</v>
      </c>
    </row>
    <row r="2693" spans="1:6" x14ac:dyDescent="0.25">
      <c r="A2693" t="s">
        <v>92</v>
      </c>
      <c r="B2693" t="s">
        <v>1188</v>
      </c>
      <c r="C2693" t="s">
        <v>1315</v>
      </c>
      <c r="D2693" t="s">
        <v>1195</v>
      </c>
      <c r="E2693">
        <v>0.32400000000000001</v>
      </c>
      <c r="F2693" t="s">
        <v>1554</v>
      </c>
    </row>
    <row r="2694" spans="1:6" x14ac:dyDescent="0.25">
      <c r="A2694" t="s">
        <v>92</v>
      </c>
      <c r="B2694" t="s">
        <v>1188</v>
      </c>
      <c r="C2694" t="s">
        <v>1316</v>
      </c>
      <c r="D2694" t="s">
        <v>1195</v>
      </c>
      <c r="E2694">
        <v>0</v>
      </c>
      <c r="F2694" t="s">
        <v>1554</v>
      </c>
    </row>
    <row r="2695" spans="1:6" x14ac:dyDescent="0.25">
      <c r="A2695" t="s">
        <v>92</v>
      </c>
      <c r="B2695" t="s">
        <v>1188</v>
      </c>
      <c r="C2695" t="s">
        <v>1186</v>
      </c>
      <c r="D2695" t="s">
        <v>1195</v>
      </c>
      <c r="E2695">
        <v>0.9</v>
      </c>
      <c r="F2695" t="s">
        <v>1554</v>
      </c>
    </row>
    <row r="2696" spans="1:6" x14ac:dyDescent="0.25">
      <c r="A2696" t="s">
        <v>92</v>
      </c>
      <c r="B2696" t="s">
        <v>1190</v>
      </c>
      <c r="C2696" t="s">
        <v>1266</v>
      </c>
      <c r="D2696" t="s">
        <v>1195</v>
      </c>
      <c r="E2696">
        <v>0.25729999999999997</v>
      </c>
      <c r="F2696" t="s">
        <v>1554</v>
      </c>
    </row>
    <row r="2697" spans="1:6" x14ac:dyDescent="0.25">
      <c r="A2697" t="s">
        <v>92</v>
      </c>
      <c r="B2697" t="s">
        <v>1190</v>
      </c>
      <c r="C2697" t="s">
        <v>1267</v>
      </c>
      <c r="D2697" t="s">
        <v>1195</v>
      </c>
      <c r="E2697">
        <v>0.1116</v>
      </c>
      <c r="F2697" t="s">
        <v>1554</v>
      </c>
    </row>
    <row r="2698" spans="1:6" x14ac:dyDescent="0.25">
      <c r="A2698" t="s">
        <v>92</v>
      </c>
      <c r="B2698" t="s">
        <v>1190</v>
      </c>
      <c r="C2698" t="s">
        <v>1268</v>
      </c>
      <c r="D2698" t="s">
        <v>1195</v>
      </c>
      <c r="E2698">
        <v>0.1116</v>
      </c>
      <c r="F2698" t="s">
        <v>1554</v>
      </c>
    </row>
    <row r="2699" spans="1:6" x14ac:dyDescent="0.25">
      <c r="A2699" t="s">
        <v>92</v>
      </c>
      <c r="B2699" t="s">
        <v>1190</v>
      </c>
      <c r="C2699" t="s">
        <v>1269</v>
      </c>
      <c r="D2699" t="s">
        <v>1195</v>
      </c>
      <c r="E2699">
        <v>0.1116</v>
      </c>
      <c r="F2699" t="s">
        <v>1554</v>
      </c>
    </row>
    <row r="2700" spans="1:6" x14ac:dyDescent="0.25">
      <c r="A2700" t="s">
        <v>92</v>
      </c>
      <c r="B2700" t="s">
        <v>1190</v>
      </c>
      <c r="C2700" t="s">
        <v>1270</v>
      </c>
      <c r="D2700" t="s">
        <v>1195</v>
      </c>
      <c r="E2700">
        <v>0.1116</v>
      </c>
      <c r="F2700" t="s">
        <v>1554</v>
      </c>
    </row>
    <row r="2701" spans="1:6" x14ac:dyDescent="0.25">
      <c r="A2701" t="s">
        <v>92</v>
      </c>
      <c r="B2701" t="s">
        <v>1190</v>
      </c>
      <c r="C2701" t="s">
        <v>1271</v>
      </c>
      <c r="D2701" t="s">
        <v>1195</v>
      </c>
      <c r="E2701">
        <v>0.1116</v>
      </c>
      <c r="F2701" t="s">
        <v>1554</v>
      </c>
    </row>
    <row r="2702" spans="1:6" x14ac:dyDescent="0.25">
      <c r="A2702" t="s">
        <v>92</v>
      </c>
      <c r="B2702" t="s">
        <v>1190</v>
      </c>
      <c r="C2702" t="s">
        <v>1317</v>
      </c>
      <c r="D2702" t="s">
        <v>1195</v>
      </c>
      <c r="E2702">
        <v>0</v>
      </c>
      <c r="F2702" t="s">
        <v>1554</v>
      </c>
    </row>
    <row r="2703" spans="1:6" x14ac:dyDescent="0.25">
      <c r="A2703" t="s">
        <v>92</v>
      </c>
      <c r="B2703" t="s">
        <v>1190</v>
      </c>
      <c r="C2703" t="s">
        <v>1186</v>
      </c>
      <c r="D2703" t="s">
        <v>1195</v>
      </c>
      <c r="E2703">
        <v>0.31</v>
      </c>
      <c r="F2703" t="s">
        <v>1554</v>
      </c>
    </row>
    <row r="2704" spans="1:6" x14ac:dyDescent="0.25">
      <c r="A2704" t="s">
        <v>92</v>
      </c>
      <c r="B2704" t="s">
        <v>1191</v>
      </c>
      <c r="C2704" t="s">
        <v>1266</v>
      </c>
      <c r="D2704" t="s">
        <v>1195</v>
      </c>
      <c r="E2704">
        <v>0.25729999999999997</v>
      </c>
      <c r="F2704" t="s">
        <v>1554</v>
      </c>
    </row>
    <row r="2705" spans="1:6" x14ac:dyDescent="0.25">
      <c r="A2705" t="s">
        <v>92</v>
      </c>
      <c r="B2705" t="s">
        <v>1191</v>
      </c>
      <c r="C2705" t="s">
        <v>1267</v>
      </c>
      <c r="D2705" t="s">
        <v>1195</v>
      </c>
      <c r="E2705">
        <v>0.1116</v>
      </c>
      <c r="F2705" t="s">
        <v>1554</v>
      </c>
    </row>
    <row r="2706" spans="1:6" x14ac:dyDescent="0.25">
      <c r="A2706" t="s">
        <v>92</v>
      </c>
      <c r="B2706" t="s">
        <v>1191</v>
      </c>
      <c r="C2706" t="s">
        <v>1268</v>
      </c>
      <c r="D2706" t="s">
        <v>1195</v>
      </c>
      <c r="E2706">
        <v>0.1116</v>
      </c>
      <c r="F2706" t="s">
        <v>1554</v>
      </c>
    </row>
    <row r="2707" spans="1:6" x14ac:dyDescent="0.25">
      <c r="A2707" t="s">
        <v>92</v>
      </c>
      <c r="B2707" t="s">
        <v>1191</v>
      </c>
      <c r="C2707" t="s">
        <v>1269</v>
      </c>
      <c r="D2707" t="s">
        <v>1195</v>
      </c>
      <c r="E2707">
        <v>0.1116</v>
      </c>
      <c r="F2707" t="s">
        <v>1554</v>
      </c>
    </row>
    <row r="2708" spans="1:6" x14ac:dyDescent="0.25">
      <c r="A2708" t="s">
        <v>92</v>
      </c>
      <c r="B2708" t="s">
        <v>1191</v>
      </c>
      <c r="C2708" t="s">
        <v>1270</v>
      </c>
      <c r="D2708" t="s">
        <v>1195</v>
      </c>
      <c r="E2708">
        <v>0.1116</v>
      </c>
      <c r="F2708" t="s">
        <v>1554</v>
      </c>
    </row>
    <row r="2709" spans="1:6" x14ac:dyDescent="0.25">
      <c r="A2709" t="s">
        <v>92</v>
      </c>
      <c r="B2709" t="s">
        <v>1191</v>
      </c>
      <c r="C2709" t="s">
        <v>1271</v>
      </c>
      <c r="D2709" t="s">
        <v>1195</v>
      </c>
      <c r="E2709">
        <v>0.1116</v>
      </c>
      <c r="F2709" t="s">
        <v>1554</v>
      </c>
    </row>
    <row r="2710" spans="1:6" x14ac:dyDescent="0.25">
      <c r="A2710" t="s">
        <v>92</v>
      </c>
      <c r="B2710" t="s">
        <v>1191</v>
      </c>
      <c r="C2710" t="s">
        <v>1317</v>
      </c>
      <c r="D2710" t="s">
        <v>1195</v>
      </c>
      <c r="E2710">
        <v>0</v>
      </c>
      <c r="F2710" t="s">
        <v>1554</v>
      </c>
    </row>
    <row r="2711" spans="1:6" x14ac:dyDescent="0.25">
      <c r="A2711" t="s">
        <v>92</v>
      </c>
      <c r="B2711" t="s">
        <v>1191</v>
      </c>
      <c r="C2711" t="s">
        <v>1186</v>
      </c>
      <c r="D2711" t="s">
        <v>1195</v>
      </c>
      <c r="E2711">
        <v>0.31</v>
      </c>
      <c r="F2711" t="s">
        <v>1554</v>
      </c>
    </row>
    <row r="2712" spans="1:6" x14ac:dyDescent="0.25">
      <c r="A2712" t="s">
        <v>1319</v>
      </c>
      <c r="B2712" t="s">
        <v>1550</v>
      </c>
      <c r="C2712" t="s">
        <v>1186</v>
      </c>
      <c r="D2712" t="s">
        <v>1551</v>
      </c>
      <c r="E2712">
        <v>1</v>
      </c>
      <c r="F2712" t="s">
        <v>1554</v>
      </c>
    </row>
    <row r="2713" spans="1:6" x14ac:dyDescent="0.25">
      <c r="A2713" t="s">
        <v>1319</v>
      </c>
      <c r="B2713" t="s">
        <v>1354</v>
      </c>
      <c r="C2713" t="s">
        <v>1186</v>
      </c>
      <c r="D2713" t="s">
        <v>1346</v>
      </c>
      <c r="E2713">
        <v>120</v>
      </c>
      <c r="F2713" t="s">
        <v>1554</v>
      </c>
    </row>
    <row r="2714" spans="1:6" x14ac:dyDescent="0.25">
      <c r="A2714" t="s">
        <v>1319</v>
      </c>
      <c r="B2714" t="s">
        <v>1354</v>
      </c>
      <c r="C2714" t="s">
        <v>1196</v>
      </c>
      <c r="D2714" t="s">
        <v>1346</v>
      </c>
      <c r="E2714">
        <v>102</v>
      </c>
      <c r="F2714" t="s">
        <v>1554</v>
      </c>
    </row>
    <row r="2715" spans="1:6" x14ac:dyDescent="0.25">
      <c r="A2715" t="s">
        <v>1319</v>
      </c>
      <c r="B2715" t="s">
        <v>1356</v>
      </c>
      <c r="C2715" t="s">
        <v>1186</v>
      </c>
      <c r="D2715" t="s">
        <v>1346</v>
      </c>
      <c r="E2715">
        <v>7</v>
      </c>
      <c r="F2715" t="s">
        <v>1554</v>
      </c>
    </row>
    <row r="2716" spans="1:6" x14ac:dyDescent="0.25">
      <c r="A2716" t="s">
        <v>1319</v>
      </c>
      <c r="B2716" t="s">
        <v>1356</v>
      </c>
      <c r="C2716" t="s">
        <v>1196</v>
      </c>
      <c r="D2716" t="s">
        <v>1346</v>
      </c>
      <c r="E2716">
        <v>3</v>
      </c>
      <c r="F2716" t="s">
        <v>1554</v>
      </c>
    </row>
    <row r="2717" spans="1:6" x14ac:dyDescent="0.25">
      <c r="A2717" t="s">
        <v>1319</v>
      </c>
      <c r="B2717" t="s">
        <v>1357</v>
      </c>
      <c r="C2717" t="s">
        <v>1358</v>
      </c>
      <c r="D2717" t="s">
        <v>1346</v>
      </c>
      <c r="E2717">
        <v>5.78</v>
      </c>
      <c r="F2717" t="s">
        <v>1554</v>
      </c>
    </row>
    <row r="2718" spans="1:6" x14ac:dyDescent="0.25">
      <c r="A2718" t="s">
        <v>1319</v>
      </c>
      <c r="B2718" t="s">
        <v>1357</v>
      </c>
      <c r="C2718" t="s">
        <v>1359</v>
      </c>
      <c r="D2718" t="s">
        <v>1346</v>
      </c>
      <c r="E2718">
        <v>0</v>
      </c>
      <c r="F2718" t="s">
        <v>1554</v>
      </c>
    </row>
    <row r="2719" spans="1:6" x14ac:dyDescent="0.25">
      <c r="A2719" t="s">
        <v>1319</v>
      </c>
      <c r="B2719" t="s">
        <v>1357</v>
      </c>
      <c r="C2719" t="s">
        <v>1360</v>
      </c>
      <c r="D2719" t="s">
        <v>1346</v>
      </c>
      <c r="E2719">
        <v>2.5</v>
      </c>
      <c r="F2719" t="s">
        <v>1554</v>
      </c>
    </row>
    <row r="2720" spans="1:6" x14ac:dyDescent="0.25">
      <c r="A2720" t="s">
        <v>1319</v>
      </c>
      <c r="B2720" t="s">
        <v>1357</v>
      </c>
      <c r="C2720" t="s">
        <v>1361</v>
      </c>
      <c r="D2720" t="s">
        <v>1346</v>
      </c>
      <c r="E2720">
        <v>3.3</v>
      </c>
      <c r="F2720" t="s">
        <v>1554</v>
      </c>
    </row>
    <row r="2721" spans="1:6" x14ac:dyDescent="0.25">
      <c r="A2721" t="s">
        <v>1319</v>
      </c>
      <c r="B2721" t="s">
        <v>1357</v>
      </c>
      <c r="C2721" t="s">
        <v>1362</v>
      </c>
      <c r="D2721" t="s">
        <v>1346</v>
      </c>
      <c r="E2721">
        <v>5</v>
      </c>
      <c r="F2721" t="s">
        <v>1554</v>
      </c>
    </row>
    <row r="2722" spans="1:6" x14ac:dyDescent="0.25">
      <c r="A2722" t="s">
        <v>1319</v>
      </c>
      <c r="B2722" t="s">
        <v>1357</v>
      </c>
      <c r="C2722" t="s">
        <v>1363</v>
      </c>
      <c r="D2722" t="s">
        <v>1346</v>
      </c>
      <c r="E2722">
        <v>5</v>
      </c>
      <c r="F2722" t="s">
        <v>1554</v>
      </c>
    </row>
    <row r="2723" spans="1:6" x14ac:dyDescent="0.25">
      <c r="A2723" t="s">
        <v>1319</v>
      </c>
      <c r="B2723" t="s">
        <v>1357</v>
      </c>
      <c r="C2723" t="s">
        <v>1186</v>
      </c>
      <c r="D2723" t="s">
        <v>1346</v>
      </c>
      <c r="E2723">
        <v>10</v>
      </c>
      <c r="F2723" t="s">
        <v>1554</v>
      </c>
    </row>
    <row r="2724" spans="1:6" x14ac:dyDescent="0.25">
      <c r="A2724" t="s">
        <v>1319</v>
      </c>
      <c r="B2724" t="s">
        <v>1357</v>
      </c>
      <c r="C2724" t="s">
        <v>1364</v>
      </c>
      <c r="D2724" t="s">
        <v>1346</v>
      </c>
      <c r="E2724">
        <v>0</v>
      </c>
      <c r="F2724" t="s">
        <v>1554</v>
      </c>
    </row>
    <row r="2725" spans="1:6" x14ac:dyDescent="0.25">
      <c r="A2725" t="s">
        <v>1319</v>
      </c>
      <c r="B2725" t="s">
        <v>1357</v>
      </c>
      <c r="C2725" t="s">
        <v>1365</v>
      </c>
      <c r="D2725" t="s">
        <v>1346</v>
      </c>
      <c r="E2725">
        <v>2.5</v>
      </c>
      <c r="F2725" t="s">
        <v>1554</v>
      </c>
    </row>
    <row r="2726" spans="1:6" x14ac:dyDescent="0.25">
      <c r="A2726" t="s">
        <v>1319</v>
      </c>
      <c r="B2726" t="s">
        <v>1357</v>
      </c>
      <c r="C2726" t="s">
        <v>1366</v>
      </c>
      <c r="D2726" t="s">
        <v>1346</v>
      </c>
      <c r="E2726">
        <v>2.4500000000000002</v>
      </c>
      <c r="F2726" t="s">
        <v>1554</v>
      </c>
    </row>
    <row r="2727" spans="1:6" x14ac:dyDescent="0.25">
      <c r="A2727" t="s">
        <v>1319</v>
      </c>
      <c r="B2727" t="s">
        <v>1357</v>
      </c>
      <c r="C2727" t="s">
        <v>1367</v>
      </c>
      <c r="D2727" t="s">
        <v>1346</v>
      </c>
      <c r="E2727">
        <v>1.8</v>
      </c>
      <c r="F2727" t="s">
        <v>1554</v>
      </c>
    </row>
    <row r="2728" spans="1:6" x14ac:dyDescent="0.25">
      <c r="A2728" t="s">
        <v>1319</v>
      </c>
      <c r="B2728" t="s">
        <v>1357</v>
      </c>
      <c r="C2728" t="s">
        <v>1368</v>
      </c>
      <c r="D2728" t="s">
        <v>1346</v>
      </c>
      <c r="E2728">
        <v>1.47</v>
      </c>
      <c r="F2728" t="s">
        <v>1554</v>
      </c>
    </row>
    <row r="2729" spans="1:6" x14ac:dyDescent="0.25">
      <c r="A2729" t="s">
        <v>1319</v>
      </c>
      <c r="B2729" t="s">
        <v>1369</v>
      </c>
      <c r="C2729" t="s">
        <v>1186</v>
      </c>
      <c r="D2729" t="s">
        <v>1346</v>
      </c>
      <c r="E2729">
        <v>0</v>
      </c>
      <c r="F2729" t="s">
        <v>1554</v>
      </c>
    </row>
    <row r="2730" spans="1:6" x14ac:dyDescent="0.25">
      <c r="A2730" t="s">
        <v>1319</v>
      </c>
      <c r="B2730" t="s">
        <v>1369</v>
      </c>
      <c r="C2730" t="s">
        <v>1196</v>
      </c>
      <c r="D2730" t="s">
        <v>1346</v>
      </c>
      <c r="E2730">
        <v>0</v>
      </c>
      <c r="F2730" t="s">
        <v>1554</v>
      </c>
    </row>
    <row r="2731" spans="1:6" x14ac:dyDescent="0.25">
      <c r="A2731" t="s">
        <v>1319</v>
      </c>
      <c r="B2731" t="s">
        <v>1370</v>
      </c>
      <c r="C2731" t="s">
        <v>1186</v>
      </c>
      <c r="D2731" t="s">
        <v>1346</v>
      </c>
      <c r="E2731">
        <v>0</v>
      </c>
      <c r="F2731" t="s">
        <v>1554</v>
      </c>
    </row>
    <row r="2732" spans="1:6" x14ac:dyDescent="0.25">
      <c r="A2732" t="s">
        <v>1319</v>
      </c>
      <c r="B2732" t="s">
        <v>1370</v>
      </c>
      <c r="C2732" t="s">
        <v>1196</v>
      </c>
      <c r="D2732" t="s">
        <v>1346</v>
      </c>
      <c r="E2732">
        <v>0</v>
      </c>
      <c r="F2732" t="s">
        <v>1554</v>
      </c>
    </row>
    <row r="2733" spans="1:6" x14ac:dyDescent="0.25">
      <c r="A2733" t="s">
        <v>1319</v>
      </c>
      <c r="B2733" t="s">
        <v>1374</v>
      </c>
      <c r="C2733" t="s">
        <v>1186</v>
      </c>
      <c r="D2733" t="s">
        <v>1346</v>
      </c>
      <c r="E2733">
        <v>10</v>
      </c>
      <c r="F2733" t="s">
        <v>1554</v>
      </c>
    </row>
    <row r="2734" spans="1:6" x14ac:dyDescent="0.25">
      <c r="A2734" t="s">
        <v>1319</v>
      </c>
      <c r="B2734" t="s">
        <v>1374</v>
      </c>
      <c r="C2734" t="s">
        <v>1196</v>
      </c>
      <c r="D2734" t="s">
        <v>1346</v>
      </c>
      <c r="E2734">
        <v>8.5</v>
      </c>
      <c r="F2734" t="s">
        <v>1554</v>
      </c>
    </row>
    <row r="2735" spans="1:6" x14ac:dyDescent="0.25">
      <c r="A2735" t="s">
        <v>1319</v>
      </c>
      <c r="B2735" t="s">
        <v>1375</v>
      </c>
      <c r="C2735" t="s">
        <v>1186</v>
      </c>
      <c r="D2735" t="s">
        <v>1346</v>
      </c>
      <c r="E2735">
        <v>0.27</v>
      </c>
      <c r="F2735" t="s">
        <v>1554</v>
      </c>
    </row>
    <row r="2736" spans="1:6" x14ac:dyDescent="0.25">
      <c r="A2736" t="s">
        <v>1319</v>
      </c>
      <c r="B2736" t="s">
        <v>1375</v>
      </c>
      <c r="C2736" t="s">
        <v>1196</v>
      </c>
      <c r="D2736" t="s">
        <v>1346</v>
      </c>
      <c r="E2736">
        <v>0.15</v>
      </c>
      <c r="F2736" t="s">
        <v>1554</v>
      </c>
    </row>
    <row r="2737" spans="1:6" x14ac:dyDescent="0.25">
      <c r="A2737" t="s">
        <v>1319</v>
      </c>
      <c r="B2737" t="s">
        <v>1376</v>
      </c>
      <c r="C2737" t="s">
        <v>1186</v>
      </c>
      <c r="D2737" t="s">
        <v>1346</v>
      </c>
      <c r="E2737">
        <v>8</v>
      </c>
      <c r="F2737" t="s">
        <v>1554</v>
      </c>
    </row>
    <row r="2738" spans="1:6" x14ac:dyDescent="0.25">
      <c r="A2738" t="s">
        <v>1319</v>
      </c>
      <c r="B2738" t="s">
        <v>1376</v>
      </c>
      <c r="C2738" t="s">
        <v>1196</v>
      </c>
      <c r="D2738" t="s">
        <v>1346</v>
      </c>
      <c r="E2738">
        <v>0.61099999999999999</v>
      </c>
      <c r="F2738" t="s">
        <v>1554</v>
      </c>
    </row>
    <row r="2739" spans="1:6" x14ac:dyDescent="0.25">
      <c r="A2739" t="s">
        <v>1319</v>
      </c>
      <c r="B2739" t="s">
        <v>1379</v>
      </c>
      <c r="C2739" t="s">
        <v>1186</v>
      </c>
      <c r="D2739" t="s">
        <v>1346</v>
      </c>
      <c r="E2739">
        <v>2.5</v>
      </c>
      <c r="F2739" t="s">
        <v>1554</v>
      </c>
    </row>
    <row r="2740" spans="1:6" x14ac:dyDescent="0.25">
      <c r="A2740" t="s">
        <v>1319</v>
      </c>
      <c r="B2740" t="s">
        <v>1379</v>
      </c>
      <c r="C2740" t="s">
        <v>1196</v>
      </c>
      <c r="D2740" t="s">
        <v>1346</v>
      </c>
      <c r="E2740">
        <v>0.5</v>
      </c>
      <c r="F2740" t="s">
        <v>1554</v>
      </c>
    </row>
    <row r="2741" spans="1:6" x14ac:dyDescent="0.25">
      <c r="A2741" t="s">
        <v>1319</v>
      </c>
      <c r="B2741" t="s">
        <v>1380</v>
      </c>
      <c r="C2741" t="s">
        <v>1186</v>
      </c>
      <c r="D2741" t="s">
        <v>1346</v>
      </c>
      <c r="E2741">
        <v>0</v>
      </c>
      <c r="F2741" t="s">
        <v>1554</v>
      </c>
    </row>
    <row r="2742" spans="1:6" x14ac:dyDescent="0.25">
      <c r="A2742" t="s">
        <v>1319</v>
      </c>
      <c r="B2742" t="s">
        <v>1380</v>
      </c>
      <c r="C2742" t="s">
        <v>1196</v>
      </c>
      <c r="D2742" t="s">
        <v>1346</v>
      </c>
      <c r="E2742">
        <v>0</v>
      </c>
      <c r="F2742" t="s">
        <v>1554</v>
      </c>
    </row>
    <row r="2743" spans="1:6" x14ac:dyDescent="0.25">
      <c r="A2743" t="s">
        <v>1319</v>
      </c>
      <c r="B2743" t="s">
        <v>1381</v>
      </c>
      <c r="C2743" t="s">
        <v>1186</v>
      </c>
      <c r="D2743" t="s">
        <v>1346</v>
      </c>
      <c r="E2743">
        <v>0.1</v>
      </c>
      <c r="F2743" t="s">
        <v>1554</v>
      </c>
    </row>
    <row r="2744" spans="1:6" x14ac:dyDescent="0.25">
      <c r="A2744" t="s">
        <v>1319</v>
      </c>
      <c r="B2744" t="s">
        <v>1381</v>
      </c>
      <c r="C2744" t="s">
        <v>1196</v>
      </c>
      <c r="D2744" t="s">
        <v>1346</v>
      </c>
      <c r="E2744">
        <v>0.05</v>
      </c>
      <c r="F2744" t="s">
        <v>1554</v>
      </c>
    </row>
    <row r="2745" spans="1:6" x14ac:dyDescent="0.25">
      <c r="A2745" t="s">
        <v>1319</v>
      </c>
      <c r="B2745" t="s">
        <v>1382</v>
      </c>
      <c r="C2745" t="s">
        <v>1186</v>
      </c>
      <c r="D2745" t="s">
        <v>1346</v>
      </c>
      <c r="E2745">
        <v>0</v>
      </c>
      <c r="F2745" t="s">
        <v>1554</v>
      </c>
    </row>
    <row r="2746" spans="1:6" x14ac:dyDescent="0.25">
      <c r="A2746" t="s">
        <v>1319</v>
      </c>
      <c r="B2746" t="s">
        <v>1382</v>
      </c>
      <c r="C2746" t="s">
        <v>1196</v>
      </c>
      <c r="D2746" t="s">
        <v>1346</v>
      </c>
      <c r="E2746">
        <v>0</v>
      </c>
      <c r="F2746" t="s">
        <v>1554</v>
      </c>
    </row>
    <row r="2747" spans="1:6" x14ac:dyDescent="0.25">
      <c r="A2747" t="s">
        <v>1319</v>
      </c>
      <c r="B2747" t="s">
        <v>1383</v>
      </c>
      <c r="C2747" t="s">
        <v>1186</v>
      </c>
      <c r="D2747" t="s">
        <v>1346</v>
      </c>
      <c r="E2747">
        <v>1</v>
      </c>
      <c r="F2747" t="s">
        <v>1554</v>
      </c>
    </row>
    <row r="2748" spans="1:6" x14ac:dyDescent="0.25">
      <c r="A2748" t="s">
        <v>1319</v>
      </c>
      <c r="B2748" t="s">
        <v>1383</v>
      </c>
      <c r="C2748" t="s">
        <v>1196</v>
      </c>
      <c r="D2748" t="s">
        <v>1346</v>
      </c>
      <c r="E2748">
        <v>0.5</v>
      </c>
      <c r="F2748" t="s">
        <v>1554</v>
      </c>
    </row>
    <row r="2749" spans="1:6" x14ac:dyDescent="0.25">
      <c r="A2749" t="s">
        <v>1319</v>
      </c>
      <c r="B2749" t="s">
        <v>1384</v>
      </c>
      <c r="C2749" t="s">
        <v>1186</v>
      </c>
      <c r="D2749" t="s">
        <v>1346</v>
      </c>
      <c r="E2749">
        <v>7.9</v>
      </c>
      <c r="F2749" t="s">
        <v>1554</v>
      </c>
    </row>
    <row r="2750" spans="1:6" x14ac:dyDescent="0.25">
      <c r="A2750" t="s">
        <v>1319</v>
      </c>
      <c r="B2750" t="s">
        <v>1384</v>
      </c>
      <c r="C2750" t="s">
        <v>1196</v>
      </c>
      <c r="D2750" t="s">
        <v>1346</v>
      </c>
      <c r="E2750">
        <v>6.7149999999999999</v>
      </c>
      <c r="F2750" t="s">
        <v>1554</v>
      </c>
    </row>
    <row r="2751" spans="1:6" x14ac:dyDescent="0.25">
      <c r="A2751" t="s">
        <v>1319</v>
      </c>
      <c r="B2751" t="s">
        <v>1385</v>
      </c>
      <c r="C2751" t="s">
        <v>1186</v>
      </c>
      <c r="D2751" t="s">
        <v>1346</v>
      </c>
      <c r="E2751">
        <v>0</v>
      </c>
      <c r="F2751" t="s">
        <v>1554</v>
      </c>
    </row>
    <row r="2752" spans="1:6" x14ac:dyDescent="0.25">
      <c r="A2752" t="s">
        <v>1319</v>
      </c>
      <c r="B2752" t="s">
        <v>1385</v>
      </c>
      <c r="C2752" t="s">
        <v>1196</v>
      </c>
      <c r="D2752" t="s">
        <v>1346</v>
      </c>
      <c r="E2752">
        <v>0</v>
      </c>
      <c r="F2752" t="s">
        <v>1554</v>
      </c>
    </row>
    <row r="2753" spans="1:6" x14ac:dyDescent="0.25">
      <c r="A2753" t="s">
        <v>1319</v>
      </c>
      <c r="B2753" t="s">
        <v>1386</v>
      </c>
      <c r="C2753" t="s">
        <v>1186</v>
      </c>
      <c r="D2753" t="s">
        <v>1346</v>
      </c>
      <c r="E2753">
        <v>0</v>
      </c>
      <c r="F2753" t="s">
        <v>1554</v>
      </c>
    </row>
    <row r="2754" spans="1:6" x14ac:dyDescent="0.25">
      <c r="A2754" t="s">
        <v>1319</v>
      </c>
      <c r="B2754" t="s">
        <v>1387</v>
      </c>
      <c r="C2754" t="s">
        <v>1186</v>
      </c>
      <c r="D2754" t="s">
        <v>1346</v>
      </c>
      <c r="E2754">
        <v>1.4</v>
      </c>
      <c r="F2754" t="s">
        <v>1554</v>
      </c>
    </row>
    <row r="2755" spans="1:6" x14ac:dyDescent="0.25">
      <c r="A2755" t="s">
        <v>1319</v>
      </c>
      <c r="B2755" t="s">
        <v>1387</v>
      </c>
      <c r="C2755" t="s">
        <v>1196</v>
      </c>
      <c r="D2755" t="s">
        <v>1346</v>
      </c>
      <c r="E2755">
        <v>1.19</v>
      </c>
      <c r="F2755" t="s">
        <v>1554</v>
      </c>
    </row>
    <row r="2756" spans="1:6" x14ac:dyDescent="0.25">
      <c r="A2756" t="s">
        <v>1319</v>
      </c>
      <c r="B2756" t="s">
        <v>1389</v>
      </c>
      <c r="C2756" t="s">
        <v>1186</v>
      </c>
      <c r="D2756" t="s">
        <v>1346</v>
      </c>
      <c r="E2756">
        <v>1.5</v>
      </c>
      <c r="F2756" t="s">
        <v>1554</v>
      </c>
    </row>
    <row r="2757" spans="1:6" x14ac:dyDescent="0.25">
      <c r="A2757" t="s">
        <v>1319</v>
      </c>
      <c r="B2757" t="s">
        <v>1389</v>
      </c>
      <c r="C2757" t="s">
        <v>1196</v>
      </c>
      <c r="D2757" t="s">
        <v>1346</v>
      </c>
      <c r="E2757">
        <v>1</v>
      </c>
      <c r="F2757" t="s">
        <v>1554</v>
      </c>
    </row>
    <row r="2758" spans="1:6" x14ac:dyDescent="0.25">
      <c r="A2758" t="s">
        <v>1319</v>
      </c>
      <c r="B2758" t="s">
        <v>1390</v>
      </c>
      <c r="C2758" t="s">
        <v>1186</v>
      </c>
      <c r="D2758" t="s">
        <v>1346</v>
      </c>
      <c r="E2758">
        <v>9.5000000000000001E-2</v>
      </c>
      <c r="F2758" t="s">
        <v>1554</v>
      </c>
    </row>
    <row r="2759" spans="1:6" x14ac:dyDescent="0.25">
      <c r="A2759" t="s">
        <v>1319</v>
      </c>
      <c r="B2759" t="s">
        <v>1390</v>
      </c>
      <c r="C2759" t="s">
        <v>1196</v>
      </c>
      <c r="D2759" t="s">
        <v>1346</v>
      </c>
      <c r="E2759">
        <v>8.5000000000000006E-2</v>
      </c>
      <c r="F2759" t="s">
        <v>1554</v>
      </c>
    </row>
    <row r="2760" spans="1:6" x14ac:dyDescent="0.25">
      <c r="A2760" t="s">
        <v>1319</v>
      </c>
      <c r="B2760" t="s">
        <v>1391</v>
      </c>
      <c r="C2760" t="s">
        <v>1186</v>
      </c>
      <c r="D2760" t="s">
        <v>1346</v>
      </c>
      <c r="E2760">
        <v>12</v>
      </c>
      <c r="F2760" t="s">
        <v>1554</v>
      </c>
    </row>
    <row r="2761" spans="1:6" x14ac:dyDescent="0.25">
      <c r="A2761" t="s">
        <v>1319</v>
      </c>
      <c r="B2761" t="s">
        <v>1391</v>
      </c>
      <c r="C2761" t="s">
        <v>1196</v>
      </c>
      <c r="D2761" t="s">
        <v>1346</v>
      </c>
      <c r="E2761">
        <v>6</v>
      </c>
      <c r="F2761" t="s">
        <v>1554</v>
      </c>
    </row>
    <row r="2762" spans="1:6" x14ac:dyDescent="0.25">
      <c r="A2762" t="s">
        <v>1319</v>
      </c>
      <c r="B2762" t="s">
        <v>1395</v>
      </c>
      <c r="C2762" t="s">
        <v>1186</v>
      </c>
      <c r="D2762" t="s">
        <v>1394</v>
      </c>
      <c r="E2762">
        <v>0.3</v>
      </c>
      <c r="F2762" t="s">
        <v>1554</v>
      </c>
    </row>
    <row r="2763" spans="1:6" x14ac:dyDescent="0.25">
      <c r="A2763" t="s">
        <v>1319</v>
      </c>
      <c r="B2763" t="s">
        <v>1397</v>
      </c>
      <c r="C2763" t="s">
        <v>1186</v>
      </c>
      <c r="D2763" t="s">
        <v>1394</v>
      </c>
      <c r="E2763">
        <v>0.13</v>
      </c>
      <c r="F2763" t="s">
        <v>1554</v>
      </c>
    </row>
    <row r="2764" spans="1:6" x14ac:dyDescent="0.25">
      <c r="A2764" t="s">
        <v>1319</v>
      </c>
      <c r="B2764" t="s">
        <v>1399</v>
      </c>
      <c r="C2764" t="s">
        <v>1186</v>
      </c>
      <c r="D2764" t="s">
        <v>1394</v>
      </c>
      <c r="E2764">
        <v>0</v>
      </c>
      <c r="F2764" t="s">
        <v>1554</v>
      </c>
    </row>
    <row r="2765" spans="1:6" x14ac:dyDescent="0.25">
      <c r="A2765" t="s">
        <v>1319</v>
      </c>
      <c r="B2765" t="s">
        <v>1405</v>
      </c>
      <c r="C2765" t="s">
        <v>1339</v>
      </c>
      <c r="D2765" t="s">
        <v>1346</v>
      </c>
      <c r="E2765">
        <v>0</v>
      </c>
      <c r="F2765" t="s">
        <v>1554</v>
      </c>
    </row>
    <row r="2766" spans="1:6" x14ac:dyDescent="0.25">
      <c r="A2766" t="s">
        <v>1319</v>
      </c>
      <c r="B2766" t="s">
        <v>1405</v>
      </c>
      <c r="C2766" t="s">
        <v>1186</v>
      </c>
      <c r="D2766" t="s">
        <v>1346</v>
      </c>
      <c r="E2766">
        <v>58</v>
      </c>
      <c r="F2766" t="s">
        <v>1554</v>
      </c>
    </row>
    <row r="2767" spans="1:6" x14ac:dyDescent="0.25">
      <c r="A2767" t="s">
        <v>1319</v>
      </c>
      <c r="B2767" t="s">
        <v>1406</v>
      </c>
      <c r="C2767" t="s">
        <v>1407</v>
      </c>
      <c r="D2767" t="s">
        <v>1195</v>
      </c>
      <c r="E2767">
        <v>7.4999999999999997E-3</v>
      </c>
      <c r="F2767" t="s">
        <v>1554</v>
      </c>
    </row>
    <row r="2768" spans="1:6" x14ac:dyDescent="0.25">
      <c r="A2768" t="s">
        <v>1319</v>
      </c>
      <c r="B2768" t="s">
        <v>1406</v>
      </c>
      <c r="C2768" t="s">
        <v>1186</v>
      </c>
      <c r="D2768" t="s">
        <v>1195</v>
      </c>
      <c r="E2768">
        <v>0.15</v>
      </c>
      <c r="F2768" t="s">
        <v>1554</v>
      </c>
    </row>
    <row r="2769" spans="1:6" x14ac:dyDescent="0.25">
      <c r="A2769" t="s">
        <v>1319</v>
      </c>
      <c r="B2769" t="s">
        <v>1408</v>
      </c>
      <c r="C2769" t="s">
        <v>1339</v>
      </c>
      <c r="D2769" t="s">
        <v>1346</v>
      </c>
      <c r="E2769">
        <v>0</v>
      </c>
      <c r="F2769" t="s">
        <v>1554</v>
      </c>
    </row>
    <row r="2770" spans="1:6" x14ac:dyDescent="0.25">
      <c r="A2770" t="s">
        <v>1319</v>
      </c>
      <c r="B2770" t="s">
        <v>1408</v>
      </c>
      <c r="C2770" t="s">
        <v>1186</v>
      </c>
      <c r="D2770" t="s">
        <v>1346</v>
      </c>
      <c r="E2770">
        <v>42</v>
      </c>
      <c r="F2770" t="s">
        <v>1554</v>
      </c>
    </row>
    <row r="2771" spans="1:6" x14ac:dyDescent="0.25">
      <c r="A2771" t="s">
        <v>1409</v>
      </c>
      <c r="B2771" t="s">
        <v>1246</v>
      </c>
      <c r="C2771" t="s">
        <v>1186</v>
      </c>
      <c r="D2771" t="s">
        <v>1195</v>
      </c>
      <c r="E2771">
        <v>0.3</v>
      </c>
      <c r="F2771" t="s">
        <v>1554</v>
      </c>
    </row>
    <row r="2772" spans="1:6" x14ac:dyDescent="0.25">
      <c r="A2772" t="s">
        <v>1409</v>
      </c>
      <c r="B2772" t="s">
        <v>1217</v>
      </c>
      <c r="C2772" t="s">
        <v>1186</v>
      </c>
      <c r="D2772" t="s">
        <v>1195</v>
      </c>
      <c r="E2772">
        <v>0.3</v>
      </c>
      <c r="F2772" t="s">
        <v>1554</v>
      </c>
    </row>
    <row r="2773" spans="1:6" x14ac:dyDescent="0.25">
      <c r="A2773" t="s">
        <v>1409</v>
      </c>
      <c r="B2773" t="s">
        <v>1220</v>
      </c>
      <c r="C2773" t="s">
        <v>1186</v>
      </c>
      <c r="D2773" t="s">
        <v>1195</v>
      </c>
      <c r="E2773">
        <v>0.3</v>
      </c>
      <c r="F2773" t="s">
        <v>1554</v>
      </c>
    </row>
    <row r="2774" spans="1:6" x14ac:dyDescent="0.25">
      <c r="A2774" t="s">
        <v>1409</v>
      </c>
      <c r="B2774" t="s">
        <v>1247</v>
      </c>
      <c r="C2774" t="s">
        <v>1186</v>
      </c>
      <c r="D2774" t="s">
        <v>1195</v>
      </c>
      <c r="E2774">
        <v>0.3</v>
      </c>
      <c r="F2774" t="s">
        <v>1554</v>
      </c>
    </row>
    <row r="2775" spans="1:6" x14ac:dyDescent="0.25">
      <c r="A2775" t="s">
        <v>1409</v>
      </c>
      <c r="B2775" t="s">
        <v>1223</v>
      </c>
      <c r="C2775" t="s">
        <v>1186</v>
      </c>
      <c r="D2775" t="s">
        <v>1195</v>
      </c>
      <c r="E2775">
        <v>0.3</v>
      </c>
      <c r="F2775" t="s">
        <v>1554</v>
      </c>
    </row>
    <row r="2776" spans="1:6" x14ac:dyDescent="0.25">
      <c r="A2776" t="s">
        <v>1409</v>
      </c>
      <c r="B2776" t="s">
        <v>1248</v>
      </c>
      <c r="C2776" t="s">
        <v>1186</v>
      </c>
      <c r="D2776" t="s">
        <v>1195</v>
      </c>
      <c r="E2776">
        <v>0.3</v>
      </c>
      <c r="F2776" t="s">
        <v>1554</v>
      </c>
    </row>
    <row r="2777" spans="1:6" x14ac:dyDescent="0.25">
      <c r="A2777" t="s">
        <v>1409</v>
      </c>
      <c r="B2777" t="s">
        <v>1249</v>
      </c>
      <c r="C2777" t="s">
        <v>1186</v>
      </c>
      <c r="D2777" t="s">
        <v>1195</v>
      </c>
      <c r="E2777">
        <v>0.1</v>
      </c>
      <c r="F2777" t="s">
        <v>1554</v>
      </c>
    </row>
    <row r="2778" spans="1:6" x14ac:dyDescent="0.25">
      <c r="A2778" t="s">
        <v>1409</v>
      </c>
      <c r="B2778" t="s">
        <v>1231</v>
      </c>
      <c r="C2778" t="s">
        <v>1186</v>
      </c>
      <c r="D2778" t="s">
        <v>1195</v>
      </c>
      <c r="E2778">
        <v>0.01</v>
      </c>
      <c r="F2778" t="s">
        <v>1554</v>
      </c>
    </row>
    <row r="2779" spans="1:6" x14ac:dyDescent="0.25">
      <c r="A2779" t="s">
        <v>1409</v>
      </c>
      <c r="B2779" t="s">
        <v>1232</v>
      </c>
      <c r="C2779" t="s">
        <v>1186</v>
      </c>
      <c r="D2779" t="s">
        <v>1195</v>
      </c>
      <c r="E2779">
        <v>0.01</v>
      </c>
      <c r="F2779" t="s">
        <v>1554</v>
      </c>
    </row>
    <row r="2780" spans="1:6" x14ac:dyDescent="0.25">
      <c r="A2780" t="s">
        <v>1409</v>
      </c>
      <c r="B2780" t="s">
        <v>1233</v>
      </c>
      <c r="C2780" t="s">
        <v>1186</v>
      </c>
      <c r="D2780" t="s">
        <v>1195</v>
      </c>
      <c r="E2780">
        <v>0.05</v>
      </c>
      <c r="F2780" t="s">
        <v>1554</v>
      </c>
    </row>
    <row r="2781" spans="1:6" x14ac:dyDescent="0.25">
      <c r="A2781" t="s">
        <v>1409</v>
      </c>
      <c r="B2781" t="s">
        <v>1237</v>
      </c>
      <c r="C2781" t="s">
        <v>1186</v>
      </c>
      <c r="D2781" t="s">
        <v>1195</v>
      </c>
      <c r="E2781">
        <v>0.01</v>
      </c>
      <c r="F2781" t="s">
        <v>1554</v>
      </c>
    </row>
    <row r="2782" spans="1:6" x14ac:dyDescent="0.25">
      <c r="A2782" t="s">
        <v>1409</v>
      </c>
      <c r="B2782" t="s">
        <v>1250</v>
      </c>
      <c r="C2782" t="s">
        <v>1186</v>
      </c>
      <c r="D2782" t="s">
        <v>1195</v>
      </c>
      <c r="E2782">
        <v>0.05</v>
      </c>
      <c r="F2782" t="s">
        <v>1554</v>
      </c>
    </row>
    <row r="2783" spans="1:6" x14ac:dyDescent="0.25">
      <c r="A2783" t="s">
        <v>1410</v>
      </c>
      <c r="B2783" t="s">
        <v>1246</v>
      </c>
      <c r="C2783" t="s">
        <v>1552</v>
      </c>
      <c r="D2783" t="s">
        <v>1195</v>
      </c>
      <c r="E2783">
        <v>5.5199999999999999E-2</v>
      </c>
      <c r="F2783" t="s">
        <v>1554</v>
      </c>
    </row>
    <row r="2784" spans="1:6" x14ac:dyDescent="0.25">
      <c r="A2784" t="s">
        <v>1410</v>
      </c>
      <c r="B2784" t="s">
        <v>1246</v>
      </c>
      <c r="C2784" t="s">
        <v>1186</v>
      </c>
      <c r="D2784" t="s">
        <v>1195</v>
      </c>
      <c r="E2784">
        <v>0.06</v>
      </c>
      <c r="F2784" t="s">
        <v>1554</v>
      </c>
    </row>
    <row r="2785" spans="1:6" x14ac:dyDescent="0.25">
      <c r="A2785" t="s">
        <v>1410</v>
      </c>
      <c r="B2785" t="s">
        <v>1217</v>
      </c>
      <c r="C2785" t="s">
        <v>1552</v>
      </c>
      <c r="D2785" t="s">
        <v>1195</v>
      </c>
      <c r="E2785">
        <v>1.15E-2</v>
      </c>
      <c r="F2785" t="s">
        <v>1554</v>
      </c>
    </row>
    <row r="2786" spans="1:6" x14ac:dyDescent="0.25">
      <c r="A2786" t="s">
        <v>1410</v>
      </c>
      <c r="B2786" t="s">
        <v>1217</v>
      </c>
      <c r="C2786" t="s">
        <v>1186</v>
      </c>
      <c r="D2786" t="s">
        <v>1195</v>
      </c>
      <c r="E2786">
        <v>1.2500000000000001E-2</v>
      </c>
      <c r="F2786" t="s">
        <v>1554</v>
      </c>
    </row>
    <row r="2787" spans="1:6" x14ac:dyDescent="0.25">
      <c r="A2787" t="s">
        <v>1410</v>
      </c>
      <c r="B2787" t="s">
        <v>1220</v>
      </c>
      <c r="C2787" t="s">
        <v>1552</v>
      </c>
      <c r="D2787" t="s">
        <v>1195</v>
      </c>
      <c r="E2787">
        <v>1.15E-2</v>
      </c>
      <c r="F2787" t="s">
        <v>1554</v>
      </c>
    </row>
    <row r="2788" spans="1:6" x14ac:dyDescent="0.25">
      <c r="A2788" t="s">
        <v>1410</v>
      </c>
      <c r="B2788" t="s">
        <v>1220</v>
      </c>
      <c r="C2788" t="s">
        <v>1186</v>
      </c>
      <c r="D2788" t="s">
        <v>1195</v>
      </c>
      <c r="E2788">
        <v>1.2500000000000001E-2</v>
      </c>
      <c r="F2788" t="s">
        <v>1554</v>
      </c>
    </row>
    <row r="2789" spans="1:6" x14ac:dyDescent="0.25">
      <c r="A2789" t="s">
        <v>1410</v>
      </c>
      <c r="B2789" t="s">
        <v>1247</v>
      </c>
      <c r="C2789" t="s">
        <v>1552</v>
      </c>
      <c r="D2789" t="s">
        <v>1195</v>
      </c>
      <c r="E2789">
        <v>1.15E-2</v>
      </c>
      <c r="F2789" t="s">
        <v>1554</v>
      </c>
    </row>
    <row r="2790" spans="1:6" x14ac:dyDescent="0.25">
      <c r="A2790" t="s">
        <v>1410</v>
      </c>
      <c r="B2790" t="s">
        <v>1247</v>
      </c>
      <c r="C2790" t="s">
        <v>1186</v>
      </c>
      <c r="D2790" t="s">
        <v>1195</v>
      </c>
      <c r="E2790">
        <v>1.2500000000000001E-2</v>
      </c>
      <c r="F2790" t="s">
        <v>1554</v>
      </c>
    </row>
    <row r="2791" spans="1:6" x14ac:dyDescent="0.25">
      <c r="A2791" t="s">
        <v>1410</v>
      </c>
      <c r="B2791" t="s">
        <v>1223</v>
      </c>
      <c r="C2791" t="s">
        <v>1552</v>
      </c>
      <c r="D2791" t="s">
        <v>1195</v>
      </c>
      <c r="E2791">
        <v>1.15E-2</v>
      </c>
      <c r="F2791" t="s">
        <v>1554</v>
      </c>
    </row>
    <row r="2792" spans="1:6" x14ac:dyDescent="0.25">
      <c r="A2792" t="s">
        <v>1410</v>
      </c>
      <c r="B2792" t="s">
        <v>1223</v>
      </c>
      <c r="C2792" t="s">
        <v>1186</v>
      </c>
      <c r="D2792" t="s">
        <v>1195</v>
      </c>
      <c r="E2792">
        <v>1.2500000000000001E-2</v>
      </c>
      <c r="F2792" t="s">
        <v>1554</v>
      </c>
    </row>
    <row r="2793" spans="1:6" x14ac:dyDescent="0.25">
      <c r="A2793" t="s">
        <v>1410</v>
      </c>
      <c r="B2793" t="s">
        <v>1248</v>
      </c>
      <c r="C2793" t="s">
        <v>1552</v>
      </c>
      <c r="D2793" t="s">
        <v>1195</v>
      </c>
      <c r="E2793">
        <v>5.5199999999999999E-2</v>
      </c>
      <c r="F2793" t="s">
        <v>1554</v>
      </c>
    </row>
    <row r="2794" spans="1:6" x14ac:dyDescent="0.25">
      <c r="A2794" t="s">
        <v>1410</v>
      </c>
      <c r="B2794" t="s">
        <v>1248</v>
      </c>
      <c r="C2794" t="s">
        <v>1186</v>
      </c>
      <c r="D2794" t="s">
        <v>1195</v>
      </c>
      <c r="E2794">
        <v>0.06</v>
      </c>
      <c r="F2794" t="s">
        <v>1554</v>
      </c>
    </row>
    <row r="2795" spans="1:6" x14ac:dyDescent="0.25">
      <c r="A2795" t="s">
        <v>1410</v>
      </c>
      <c r="B2795" t="s">
        <v>1249</v>
      </c>
      <c r="C2795" t="s">
        <v>1186</v>
      </c>
      <c r="D2795" t="s">
        <v>1195</v>
      </c>
      <c r="E2795">
        <v>1.4999999999999999E-2</v>
      </c>
      <c r="F2795" t="s">
        <v>1554</v>
      </c>
    </row>
    <row r="2796" spans="1:6" x14ac:dyDescent="0.25">
      <c r="A2796" t="s">
        <v>1410</v>
      </c>
      <c r="B2796" t="s">
        <v>1231</v>
      </c>
      <c r="C2796" t="s">
        <v>1186</v>
      </c>
      <c r="D2796" t="s">
        <v>1195</v>
      </c>
      <c r="E2796">
        <v>0.01</v>
      </c>
      <c r="F2796" t="s">
        <v>1554</v>
      </c>
    </row>
    <row r="2797" spans="1:6" x14ac:dyDescent="0.25">
      <c r="A2797" t="s">
        <v>1410</v>
      </c>
      <c r="B2797" t="s">
        <v>1250</v>
      </c>
      <c r="C2797" t="s">
        <v>1186</v>
      </c>
      <c r="D2797" t="s">
        <v>1195</v>
      </c>
      <c r="E2797">
        <v>1.2500000000000001E-2</v>
      </c>
      <c r="F2797" t="s">
        <v>1554</v>
      </c>
    </row>
    <row r="2798" spans="1:6" x14ac:dyDescent="0.25">
      <c r="A2798" t="s">
        <v>1410</v>
      </c>
      <c r="B2798" t="s">
        <v>1250</v>
      </c>
      <c r="C2798" t="s">
        <v>1553</v>
      </c>
      <c r="D2798" t="s">
        <v>1195</v>
      </c>
      <c r="E2798">
        <v>1.15E-2</v>
      </c>
      <c r="F2798" t="s">
        <v>1554</v>
      </c>
    </row>
    <row r="2799" spans="1:6" x14ac:dyDescent="0.25">
      <c r="A2799" t="s">
        <v>1193</v>
      </c>
      <c r="B2799" t="s">
        <v>1231</v>
      </c>
      <c r="C2799" t="s">
        <v>1186</v>
      </c>
      <c r="D2799" t="s">
        <v>1195</v>
      </c>
      <c r="E2799">
        <v>0</v>
      </c>
      <c r="F2799" t="s">
        <v>76</v>
      </c>
    </row>
    <row r="2800" spans="1:6" x14ac:dyDescent="0.25">
      <c r="A2800" t="s">
        <v>1193</v>
      </c>
      <c r="B2800" t="s">
        <v>1250</v>
      </c>
      <c r="C2800" t="s">
        <v>1186</v>
      </c>
      <c r="D2800" t="s">
        <v>1195</v>
      </c>
      <c r="E2800">
        <v>0</v>
      </c>
      <c r="F2800" t="s">
        <v>76</v>
      </c>
    </row>
    <row r="2801" spans="1:6" x14ac:dyDescent="0.25">
      <c r="A2801" t="s">
        <v>1205</v>
      </c>
      <c r="B2801" t="s">
        <v>1246</v>
      </c>
      <c r="C2801" t="s">
        <v>1186</v>
      </c>
      <c r="D2801" t="s">
        <v>1195</v>
      </c>
      <c r="E2801">
        <v>99.5</v>
      </c>
      <c r="F2801" t="s">
        <v>76</v>
      </c>
    </row>
    <row r="2802" spans="1:6" x14ac:dyDescent="0.25">
      <c r="A2802" t="s">
        <v>1205</v>
      </c>
      <c r="B2802" t="s">
        <v>1503</v>
      </c>
      <c r="C2802" t="s">
        <v>1186</v>
      </c>
      <c r="D2802" t="s">
        <v>1195</v>
      </c>
      <c r="E2802">
        <v>99.5</v>
      </c>
      <c r="F2802" t="s">
        <v>76</v>
      </c>
    </row>
    <row r="2803" spans="1:6" x14ac:dyDescent="0.25">
      <c r="A2803" t="s">
        <v>1205</v>
      </c>
      <c r="B2803" t="s">
        <v>1241</v>
      </c>
      <c r="C2803" t="s">
        <v>1186</v>
      </c>
      <c r="D2803" t="s">
        <v>1195</v>
      </c>
      <c r="E2803">
        <v>99.5</v>
      </c>
      <c r="F2803" t="s">
        <v>76</v>
      </c>
    </row>
    <row r="2804" spans="1:6" x14ac:dyDescent="0.25">
      <c r="A2804" t="s">
        <v>1205</v>
      </c>
      <c r="B2804" t="s">
        <v>1217</v>
      </c>
      <c r="C2804" t="s">
        <v>1186</v>
      </c>
      <c r="D2804" t="s">
        <v>1195</v>
      </c>
      <c r="E2804">
        <v>99.5</v>
      </c>
      <c r="F2804" t="s">
        <v>76</v>
      </c>
    </row>
    <row r="2805" spans="1:6" x14ac:dyDescent="0.25">
      <c r="A2805" t="s">
        <v>1205</v>
      </c>
      <c r="B2805" t="s">
        <v>1220</v>
      </c>
      <c r="C2805" t="s">
        <v>1186</v>
      </c>
      <c r="D2805" t="s">
        <v>1195</v>
      </c>
      <c r="E2805">
        <v>99.5</v>
      </c>
      <c r="F2805" t="s">
        <v>76</v>
      </c>
    </row>
    <row r="2806" spans="1:6" x14ac:dyDescent="0.25">
      <c r="A2806" t="s">
        <v>1205</v>
      </c>
      <c r="B2806" t="s">
        <v>1221</v>
      </c>
      <c r="C2806" t="s">
        <v>1186</v>
      </c>
      <c r="D2806" t="s">
        <v>1195</v>
      </c>
      <c r="E2806">
        <v>99.5</v>
      </c>
      <c r="F2806" t="s">
        <v>76</v>
      </c>
    </row>
    <row r="2807" spans="1:6" x14ac:dyDescent="0.25">
      <c r="A2807" t="s">
        <v>1205</v>
      </c>
      <c r="B2807" t="s">
        <v>1222</v>
      </c>
      <c r="C2807" t="s">
        <v>1186</v>
      </c>
      <c r="D2807" t="s">
        <v>1195</v>
      </c>
      <c r="E2807">
        <v>99.5</v>
      </c>
      <c r="F2807" t="s">
        <v>76</v>
      </c>
    </row>
    <row r="2808" spans="1:6" x14ac:dyDescent="0.25">
      <c r="A2808" t="s">
        <v>1205</v>
      </c>
      <c r="B2808" t="s">
        <v>1223</v>
      </c>
      <c r="C2808" t="s">
        <v>1186</v>
      </c>
      <c r="D2808" t="s">
        <v>1195</v>
      </c>
      <c r="E2808">
        <v>99.5</v>
      </c>
      <c r="F2808" t="s">
        <v>76</v>
      </c>
    </row>
    <row r="2809" spans="1:6" x14ac:dyDescent="0.25">
      <c r="A2809" t="s">
        <v>1205</v>
      </c>
      <c r="B2809" t="s">
        <v>1555</v>
      </c>
      <c r="C2809" t="s">
        <v>1186</v>
      </c>
      <c r="D2809" t="s">
        <v>1195</v>
      </c>
      <c r="E2809">
        <v>99.5</v>
      </c>
      <c r="F2809" t="s">
        <v>76</v>
      </c>
    </row>
    <row r="2810" spans="1:6" x14ac:dyDescent="0.25">
      <c r="A2810" t="s">
        <v>1205</v>
      </c>
      <c r="B2810" t="s">
        <v>1227</v>
      </c>
      <c r="C2810" t="s">
        <v>1186</v>
      </c>
      <c r="D2810" t="s">
        <v>1195</v>
      </c>
      <c r="E2810">
        <v>25.8</v>
      </c>
      <c r="F2810" t="s">
        <v>76</v>
      </c>
    </row>
    <row r="2811" spans="1:6" x14ac:dyDescent="0.25">
      <c r="A2811" t="s">
        <v>1205</v>
      </c>
      <c r="B2811" t="s">
        <v>1228</v>
      </c>
      <c r="C2811" t="s">
        <v>1186</v>
      </c>
      <c r="D2811" t="s">
        <v>1195</v>
      </c>
      <c r="E2811">
        <v>99.5</v>
      </c>
      <c r="F2811" t="s">
        <v>76</v>
      </c>
    </row>
    <row r="2812" spans="1:6" x14ac:dyDescent="0.25">
      <c r="A2812" t="s">
        <v>1205</v>
      </c>
      <c r="B2812" t="s">
        <v>1230</v>
      </c>
      <c r="C2812" t="s">
        <v>1186</v>
      </c>
      <c r="D2812" t="s">
        <v>1195</v>
      </c>
      <c r="E2812">
        <v>99.5</v>
      </c>
      <c r="F2812" t="s">
        <v>76</v>
      </c>
    </row>
    <row r="2813" spans="1:6" x14ac:dyDescent="0.25">
      <c r="A2813" t="s">
        <v>1205</v>
      </c>
      <c r="B2813" t="s">
        <v>1231</v>
      </c>
      <c r="C2813" t="s">
        <v>1186</v>
      </c>
      <c r="D2813" t="s">
        <v>1195</v>
      </c>
      <c r="E2813">
        <v>99.5</v>
      </c>
      <c r="F2813" t="s">
        <v>76</v>
      </c>
    </row>
    <row r="2814" spans="1:6" x14ac:dyDescent="0.25">
      <c r="A2814" t="s">
        <v>1205</v>
      </c>
      <c r="B2814" t="s">
        <v>1232</v>
      </c>
      <c r="C2814" t="s">
        <v>1186</v>
      </c>
      <c r="D2814" t="s">
        <v>1195</v>
      </c>
      <c r="E2814">
        <v>9.9499999999999993</v>
      </c>
      <c r="F2814" t="s">
        <v>76</v>
      </c>
    </row>
    <row r="2815" spans="1:6" x14ac:dyDescent="0.25">
      <c r="A2815" t="s">
        <v>1205</v>
      </c>
      <c r="B2815" t="s">
        <v>1233</v>
      </c>
      <c r="C2815" t="s">
        <v>1186</v>
      </c>
      <c r="D2815" t="s">
        <v>1195</v>
      </c>
      <c r="E2815">
        <v>99.5</v>
      </c>
      <c r="F2815" t="s">
        <v>76</v>
      </c>
    </row>
    <row r="2816" spans="1:6" x14ac:dyDescent="0.25">
      <c r="A2816" t="s">
        <v>1205</v>
      </c>
      <c r="B2816" t="s">
        <v>1237</v>
      </c>
      <c r="C2816" t="s">
        <v>1186</v>
      </c>
      <c r="D2816" t="s">
        <v>1195</v>
      </c>
      <c r="E2816">
        <v>9.9499999999999993</v>
      </c>
      <c r="F2816" t="s">
        <v>76</v>
      </c>
    </row>
    <row r="2817" spans="1:6" x14ac:dyDescent="0.25">
      <c r="A2817" t="s">
        <v>1205</v>
      </c>
      <c r="B2817" t="s">
        <v>1238</v>
      </c>
      <c r="C2817" t="s">
        <v>1186</v>
      </c>
      <c r="D2817" t="s">
        <v>1195</v>
      </c>
      <c r="E2817">
        <v>99.5</v>
      </c>
      <c r="F2817" t="s">
        <v>76</v>
      </c>
    </row>
    <row r="2818" spans="1:6" x14ac:dyDescent="0.25">
      <c r="A2818" t="s">
        <v>1205</v>
      </c>
      <c r="B2818" t="s">
        <v>1239</v>
      </c>
      <c r="C2818" t="s">
        <v>1186</v>
      </c>
      <c r="D2818" t="s">
        <v>1195</v>
      </c>
      <c r="E2818">
        <v>99.5</v>
      </c>
      <c r="F2818" t="s">
        <v>76</v>
      </c>
    </row>
    <row r="2819" spans="1:6" x14ac:dyDescent="0.25">
      <c r="A2819" t="s">
        <v>1240</v>
      </c>
      <c r="B2819" t="s">
        <v>1246</v>
      </c>
      <c r="C2819" t="s">
        <v>1186</v>
      </c>
      <c r="D2819" t="s">
        <v>1195</v>
      </c>
      <c r="E2819">
        <v>99.5</v>
      </c>
      <c r="F2819" t="s">
        <v>76</v>
      </c>
    </row>
    <row r="2820" spans="1:6" x14ac:dyDescent="0.25">
      <c r="A2820" t="s">
        <v>1240</v>
      </c>
      <c r="B2820" t="s">
        <v>1503</v>
      </c>
      <c r="C2820" t="s">
        <v>1186</v>
      </c>
      <c r="D2820" t="s">
        <v>1195</v>
      </c>
      <c r="E2820">
        <v>99.5</v>
      </c>
      <c r="F2820" t="s">
        <v>76</v>
      </c>
    </row>
    <row r="2821" spans="1:6" x14ac:dyDescent="0.25">
      <c r="A2821" t="s">
        <v>1240</v>
      </c>
      <c r="B2821" t="s">
        <v>1241</v>
      </c>
      <c r="C2821" t="s">
        <v>1186</v>
      </c>
      <c r="D2821" t="s">
        <v>1195</v>
      </c>
      <c r="E2821">
        <v>99.5</v>
      </c>
      <c r="F2821" t="s">
        <v>76</v>
      </c>
    </row>
    <row r="2822" spans="1:6" x14ac:dyDescent="0.25">
      <c r="A2822" t="s">
        <v>1240</v>
      </c>
      <c r="B2822" t="s">
        <v>1217</v>
      </c>
      <c r="C2822" t="s">
        <v>1186</v>
      </c>
      <c r="D2822" t="s">
        <v>1195</v>
      </c>
      <c r="E2822">
        <v>99.5</v>
      </c>
      <c r="F2822" t="s">
        <v>76</v>
      </c>
    </row>
    <row r="2823" spans="1:6" x14ac:dyDescent="0.25">
      <c r="A2823" t="s">
        <v>1240</v>
      </c>
      <c r="B2823" t="s">
        <v>1220</v>
      </c>
      <c r="C2823" t="s">
        <v>1186</v>
      </c>
      <c r="D2823" t="s">
        <v>1195</v>
      </c>
      <c r="E2823">
        <v>99.5</v>
      </c>
      <c r="F2823" t="s">
        <v>76</v>
      </c>
    </row>
    <row r="2824" spans="1:6" x14ac:dyDescent="0.25">
      <c r="A2824" t="s">
        <v>1240</v>
      </c>
      <c r="B2824" t="s">
        <v>1221</v>
      </c>
      <c r="C2824" t="s">
        <v>1186</v>
      </c>
      <c r="D2824" t="s">
        <v>1195</v>
      </c>
      <c r="E2824">
        <v>99.5</v>
      </c>
      <c r="F2824" t="s">
        <v>76</v>
      </c>
    </row>
    <row r="2825" spans="1:6" x14ac:dyDescent="0.25">
      <c r="A2825" t="s">
        <v>1240</v>
      </c>
      <c r="B2825" t="s">
        <v>1222</v>
      </c>
      <c r="C2825" t="s">
        <v>1186</v>
      </c>
      <c r="D2825" t="s">
        <v>1195</v>
      </c>
      <c r="E2825">
        <v>99.5</v>
      </c>
      <c r="F2825" t="s">
        <v>76</v>
      </c>
    </row>
    <row r="2826" spans="1:6" x14ac:dyDescent="0.25">
      <c r="A2826" t="s">
        <v>1240</v>
      </c>
      <c r="B2826" t="s">
        <v>1223</v>
      </c>
      <c r="C2826" t="s">
        <v>1186</v>
      </c>
      <c r="D2826" t="s">
        <v>1195</v>
      </c>
      <c r="E2826">
        <v>99.5</v>
      </c>
      <c r="F2826" t="s">
        <v>76</v>
      </c>
    </row>
    <row r="2827" spans="1:6" x14ac:dyDescent="0.25">
      <c r="A2827" t="s">
        <v>1240</v>
      </c>
      <c r="B2827" t="s">
        <v>1555</v>
      </c>
      <c r="C2827" t="s">
        <v>1186</v>
      </c>
      <c r="D2827" t="s">
        <v>1195</v>
      </c>
      <c r="E2827">
        <v>99.5</v>
      </c>
      <c r="F2827" t="s">
        <v>76</v>
      </c>
    </row>
    <row r="2828" spans="1:6" x14ac:dyDescent="0.25">
      <c r="A2828" t="s">
        <v>1240</v>
      </c>
      <c r="B2828" t="s">
        <v>1227</v>
      </c>
      <c r="C2828" t="s">
        <v>1186</v>
      </c>
      <c r="D2828" t="s">
        <v>1195</v>
      </c>
      <c r="E2828">
        <v>25.8</v>
      </c>
      <c r="F2828" t="s">
        <v>76</v>
      </c>
    </row>
    <row r="2829" spans="1:6" x14ac:dyDescent="0.25">
      <c r="A2829" t="s">
        <v>1240</v>
      </c>
      <c r="B2829" t="s">
        <v>1228</v>
      </c>
      <c r="C2829" t="s">
        <v>1186</v>
      </c>
      <c r="D2829" t="s">
        <v>1195</v>
      </c>
      <c r="E2829">
        <v>99.5</v>
      </c>
      <c r="F2829" t="s">
        <v>76</v>
      </c>
    </row>
    <row r="2830" spans="1:6" x14ac:dyDescent="0.25">
      <c r="A2830" t="s">
        <v>1240</v>
      </c>
      <c r="B2830" t="s">
        <v>1230</v>
      </c>
      <c r="C2830" t="s">
        <v>1186</v>
      </c>
      <c r="D2830" t="s">
        <v>1195</v>
      </c>
      <c r="E2830">
        <v>99.5</v>
      </c>
      <c r="F2830" t="s">
        <v>76</v>
      </c>
    </row>
    <row r="2831" spans="1:6" x14ac:dyDescent="0.25">
      <c r="A2831" t="s">
        <v>1240</v>
      </c>
      <c r="B2831" t="s">
        <v>1231</v>
      </c>
      <c r="C2831" t="s">
        <v>1186</v>
      </c>
      <c r="D2831" t="s">
        <v>1195</v>
      </c>
      <c r="E2831">
        <v>99.5</v>
      </c>
      <c r="F2831" t="s">
        <v>76</v>
      </c>
    </row>
    <row r="2832" spans="1:6" x14ac:dyDescent="0.25">
      <c r="A2832" t="s">
        <v>1240</v>
      </c>
      <c r="B2832" t="s">
        <v>1232</v>
      </c>
      <c r="C2832" t="s">
        <v>1186</v>
      </c>
      <c r="D2832" t="s">
        <v>1195</v>
      </c>
      <c r="E2832">
        <v>9.9499999999999993</v>
      </c>
      <c r="F2832" t="s">
        <v>76</v>
      </c>
    </row>
    <row r="2833" spans="1:6" x14ac:dyDescent="0.25">
      <c r="A2833" t="s">
        <v>1240</v>
      </c>
      <c r="B2833" t="s">
        <v>1233</v>
      </c>
      <c r="C2833" t="s">
        <v>1186</v>
      </c>
      <c r="D2833" t="s">
        <v>1195</v>
      </c>
      <c r="E2833">
        <v>99.5</v>
      </c>
      <c r="F2833" t="s">
        <v>76</v>
      </c>
    </row>
    <row r="2834" spans="1:6" x14ac:dyDescent="0.25">
      <c r="A2834" t="s">
        <v>1240</v>
      </c>
      <c r="B2834" t="s">
        <v>1237</v>
      </c>
      <c r="C2834" t="s">
        <v>1186</v>
      </c>
      <c r="D2834" t="s">
        <v>1195</v>
      </c>
      <c r="E2834">
        <v>9.9499999999999993</v>
      </c>
      <c r="F2834" t="s">
        <v>76</v>
      </c>
    </row>
    <row r="2835" spans="1:6" x14ac:dyDescent="0.25">
      <c r="A2835" t="s">
        <v>1240</v>
      </c>
      <c r="B2835" t="s">
        <v>1238</v>
      </c>
      <c r="C2835" t="s">
        <v>1186</v>
      </c>
      <c r="D2835" t="s">
        <v>1195</v>
      </c>
      <c r="E2835">
        <v>99.5</v>
      </c>
      <c r="F2835" t="s">
        <v>76</v>
      </c>
    </row>
    <row r="2836" spans="1:6" x14ac:dyDescent="0.25">
      <c r="A2836" t="s">
        <v>1556</v>
      </c>
      <c r="B2836" t="s">
        <v>1231</v>
      </c>
      <c r="C2836" t="s">
        <v>1186</v>
      </c>
      <c r="D2836" t="s">
        <v>1195</v>
      </c>
      <c r="E2836">
        <v>0</v>
      </c>
      <c r="F2836" t="s">
        <v>76</v>
      </c>
    </row>
    <row r="2837" spans="1:6" x14ac:dyDescent="0.25">
      <c r="A2837" t="s">
        <v>1556</v>
      </c>
      <c r="B2837" t="s">
        <v>1250</v>
      </c>
      <c r="C2837" t="s">
        <v>1186</v>
      </c>
      <c r="D2837" t="s">
        <v>1195</v>
      </c>
      <c r="E2837">
        <v>0</v>
      </c>
      <c r="F2837" t="s">
        <v>76</v>
      </c>
    </row>
    <row r="2838" spans="1:6" x14ac:dyDescent="0.25">
      <c r="A2838" t="s">
        <v>1245</v>
      </c>
      <c r="B2838" t="s">
        <v>1246</v>
      </c>
      <c r="C2838" t="s">
        <v>1186</v>
      </c>
      <c r="D2838" t="s">
        <v>1195</v>
      </c>
      <c r="E2838">
        <v>100</v>
      </c>
      <c r="F2838" t="s">
        <v>76</v>
      </c>
    </row>
    <row r="2839" spans="1:6" x14ac:dyDescent="0.25">
      <c r="A2839" t="s">
        <v>1245</v>
      </c>
      <c r="B2839" t="s">
        <v>1503</v>
      </c>
      <c r="C2839" t="s">
        <v>1186</v>
      </c>
      <c r="D2839" t="s">
        <v>1195</v>
      </c>
      <c r="E2839">
        <v>100</v>
      </c>
      <c r="F2839" t="s">
        <v>76</v>
      </c>
    </row>
    <row r="2840" spans="1:6" x14ac:dyDescent="0.25">
      <c r="A2840" t="s">
        <v>1245</v>
      </c>
      <c r="B2840" t="s">
        <v>1241</v>
      </c>
      <c r="C2840" t="s">
        <v>1186</v>
      </c>
      <c r="D2840" t="s">
        <v>1195</v>
      </c>
      <c r="E2840">
        <v>100</v>
      </c>
      <c r="F2840" t="s">
        <v>76</v>
      </c>
    </row>
    <row r="2841" spans="1:6" x14ac:dyDescent="0.25">
      <c r="A2841" t="s">
        <v>1245</v>
      </c>
      <c r="B2841" t="s">
        <v>1217</v>
      </c>
      <c r="C2841" t="s">
        <v>1186</v>
      </c>
      <c r="D2841" t="s">
        <v>1195</v>
      </c>
      <c r="E2841">
        <v>100</v>
      </c>
      <c r="F2841" t="s">
        <v>76</v>
      </c>
    </row>
    <row r="2842" spans="1:6" x14ac:dyDescent="0.25">
      <c r="A2842" t="s">
        <v>1245</v>
      </c>
      <c r="B2842" t="s">
        <v>1220</v>
      </c>
      <c r="C2842" t="s">
        <v>1186</v>
      </c>
      <c r="D2842" t="s">
        <v>1195</v>
      </c>
      <c r="E2842">
        <v>100</v>
      </c>
      <c r="F2842" t="s">
        <v>76</v>
      </c>
    </row>
    <row r="2843" spans="1:6" x14ac:dyDescent="0.25">
      <c r="A2843" t="s">
        <v>1245</v>
      </c>
      <c r="B2843" t="s">
        <v>1247</v>
      </c>
      <c r="C2843" t="s">
        <v>1186</v>
      </c>
      <c r="D2843" t="s">
        <v>1195</v>
      </c>
      <c r="E2843">
        <v>100</v>
      </c>
      <c r="F2843" t="s">
        <v>76</v>
      </c>
    </row>
    <row r="2844" spans="1:6" x14ac:dyDescent="0.25">
      <c r="A2844" t="s">
        <v>1245</v>
      </c>
      <c r="B2844" t="s">
        <v>1223</v>
      </c>
      <c r="C2844" t="s">
        <v>1186</v>
      </c>
      <c r="D2844" t="s">
        <v>1195</v>
      </c>
      <c r="E2844">
        <v>100</v>
      </c>
      <c r="F2844" t="s">
        <v>76</v>
      </c>
    </row>
    <row r="2845" spans="1:6" x14ac:dyDescent="0.25">
      <c r="A2845" t="s">
        <v>1245</v>
      </c>
      <c r="B2845" t="s">
        <v>1555</v>
      </c>
      <c r="C2845" t="s">
        <v>1186</v>
      </c>
      <c r="D2845" t="s">
        <v>1195</v>
      </c>
      <c r="E2845">
        <v>100</v>
      </c>
      <c r="F2845" t="s">
        <v>76</v>
      </c>
    </row>
    <row r="2846" spans="1:6" x14ac:dyDescent="0.25">
      <c r="A2846" t="s">
        <v>1245</v>
      </c>
      <c r="B2846" t="s">
        <v>1227</v>
      </c>
      <c r="C2846" t="s">
        <v>1186</v>
      </c>
      <c r="D2846" t="s">
        <v>1195</v>
      </c>
      <c r="E2846">
        <v>25.5</v>
      </c>
      <c r="F2846" t="s">
        <v>76</v>
      </c>
    </row>
    <row r="2847" spans="1:6" x14ac:dyDescent="0.25">
      <c r="A2847" t="s">
        <v>1245</v>
      </c>
      <c r="B2847" t="s">
        <v>1249</v>
      </c>
      <c r="C2847" t="s">
        <v>1186</v>
      </c>
      <c r="D2847" t="s">
        <v>1195</v>
      </c>
      <c r="E2847">
        <v>100</v>
      </c>
      <c r="F2847" t="s">
        <v>76</v>
      </c>
    </row>
    <row r="2848" spans="1:6" x14ac:dyDescent="0.25">
      <c r="A2848" t="s">
        <v>1245</v>
      </c>
      <c r="B2848" t="s">
        <v>1250</v>
      </c>
      <c r="C2848" t="s">
        <v>1186</v>
      </c>
      <c r="D2848" t="s">
        <v>1195</v>
      </c>
      <c r="E2848">
        <v>100</v>
      </c>
      <c r="F2848" t="s">
        <v>76</v>
      </c>
    </row>
    <row r="2849" spans="1:6" x14ac:dyDescent="0.25">
      <c r="A2849" t="s">
        <v>1245</v>
      </c>
      <c r="B2849" t="s">
        <v>1239</v>
      </c>
      <c r="C2849" t="s">
        <v>1186</v>
      </c>
      <c r="D2849" t="s">
        <v>1195</v>
      </c>
      <c r="E2849">
        <v>100</v>
      </c>
      <c r="F2849" t="s">
        <v>76</v>
      </c>
    </row>
    <row r="2850" spans="1:6" x14ac:dyDescent="0.25">
      <c r="A2850" t="s">
        <v>1252</v>
      </c>
      <c r="B2850" t="s">
        <v>1231</v>
      </c>
      <c r="C2850" t="s">
        <v>1186</v>
      </c>
      <c r="D2850" t="s">
        <v>1195</v>
      </c>
      <c r="E2850">
        <v>0</v>
      </c>
      <c r="F2850" t="s">
        <v>76</v>
      </c>
    </row>
    <row r="2851" spans="1:6" x14ac:dyDescent="0.25">
      <c r="A2851" t="s">
        <v>1252</v>
      </c>
      <c r="B2851" t="s">
        <v>1232</v>
      </c>
      <c r="C2851" t="s">
        <v>1186</v>
      </c>
      <c r="D2851" t="s">
        <v>1195</v>
      </c>
      <c r="E2851">
        <v>-83.945700000000002</v>
      </c>
      <c r="F2851" t="s">
        <v>76</v>
      </c>
    </row>
    <row r="2852" spans="1:6" x14ac:dyDescent="0.25">
      <c r="A2852" t="s">
        <v>1252</v>
      </c>
      <c r="B2852" t="s">
        <v>1233</v>
      </c>
      <c r="C2852" t="s">
        <v>1186</v>
      </c>
      <c r="D2852" t="s">
        <v>1195</v>
      </c>
      <c r="E2852">
        <v>0</v>
      </c>
      <c r="F2852" t="s">
        <v>76</v>
      </c>
    </row>
    <row r="2853" spans="1:6" x14ac:dyDescent="0.25">
      <c r="A2853" t="s">
        <v>1252</v>
      </c>
      <c r="B2853" t="s">
        <v>1237</v>
      </c>
      <c r="C2853" t="s">
        <v>1186</v>
      </c>
      <c r="D2853" t="s">
        <v>1195</v>
      </c>
      <c r="E2853">
        <v>-83.945700000000002</v>
      </c>
      <c r="F2853" t="s">
        <v>76</v>
      </c>
    </row>
    <row r="2854" spans="1:6" x14ac:dyDescent="0.25">
      <c r="A2854" t="s">
        <v>1252</v>
      </c>
      <c r="B2854" t="s">
        <v>1250</v>
      </c>
      <c r="C2854" t="s">
        <v>1186</v>
      </c>
      <c r="D2854" t="s">
        <v>1195</v>
      </c>
      <c r="E2854">
        <v>0</v>
      </c>
      <c r="F2854" t="s">
        <v>76</v>
      </c>
    </row>
    <row r="2855" spans="1:6" x14ac:dyDescent="0.25">
      <c r="A2855" t="s">
        <v>1264</v>
      </c>
      <c r="B2855" t="s">
        <v>1246</v>
      </c>
      <c r="C2855" t="s">
        <v>1186</v>
      </c>
      <c r="D2855" t="s">
        <v>1195</v>
      </c>
      <c r="E2855">
        <v>55.8</v>
      </c>
      <c r="F2855" t="s">
        <v>76</v>
      </c>
    </row>
    <row r="2856" spans="1:6" x14ac:dyDescent="0.25">
      <c r="A2856" t="s">
        <v>1264</v>
      </c>
      <c r="B2856" t="s">
        <v>1503</v>
      </c>
      <c r="C2856" t="s">
        <v>1186</v>
      </c>
      <c r="D2856" t="s">
        <v>1195</v>
      </c>
      <c r="E2856">
        <v>55.8</v>
      </c>
      <c r="F2856" t="s">
        <v>76</v>
      </c>
    </row>
    <row r="2857" spans="1:6" x14ac:dyDescent="0.25">
      <c r="A2857" t="s">
        <v>1264</v>
      </c>
      <c r="B2857" t="s">
        <v>1241</v>
      </c>
      <c r="C2857" t="s">
        <v>1186</v>
      </c>
      <c r="D2857" t="s">
        <v>1195</v>
      </c>
      <c r="E2857">
        <v>55.8</v>
      </c>
      <c r="F2857" t="s">
        <v>76</v>
      </c>
    </row>
    <row r="2858" spans="1:6" x14ac:dyDescent="0.25">
      <c r="A2858" t="s">
        <v>1264</v>
      </c>
      <c r="B2858" t="s">
        <v>1217</v>
      </c>
      <c r="C2858" t="s">
        <v>1186</v>
      </c>
      <c r="D2858" t="s">
        <v>1195</v>
      </c>
      <c r="E2858">
        <v>55.8</v>
      </c>
      <c r="F2858" t="s">
        <v>76</v>
      </c>
    </row>
    <row r="2859" spans="1:6" x14ac:dyDescent="0.25">
      <c r="A2859" t="s">
        <v>1264</v>
      </c>
      <c r="B2859" t="s">
        <v>1220</v>
      </c>
      <c r="C2859" t="s">
        <v>1186</v>
      </c>
      <c r="D2859" t="s">
        <v>1195</v>
      </c>
      <c r="E2859">
        <v>55.8</v>
      </c>
      <c r="F2859" t="s">
        <v>76</v>
      </c>
    </row>
    <row r="2860" spans="1:6" x14ac:dyDescent="0.25">
      <c r="A2860" t="s">
        <v>1264</v>
      </c>
      <c r="B2860" t="s">
        <v>1247</v>
      </c>
      <c r="C2860" t="s">
        <v>1186</v>
      </c>
      <c r="D2860" t="s">
        <v>1195</v>
      </c>
      <c r="E2860">
        <v>55.8</v>
      </c>
      <c r="F2860" t="s">
        <v>76</v>
      </c>
    </row>
    <row r="2861" spans="1:6" x14ac:dyDescent="0.25">
      <c r="A2861" t="s">
        <v>1264</v>
      </c>
      <c r="B2861" t="s">
        <v>1223</v>
      </c>
      <c r="C2861" t="s">
        <v>1186</v>
      </c>
      <c r="D2861" t="s">
        <v>1195</v>
      </c>
      <c r="E2861">
        <v>55.8</v>
      </c>
      <c r="F2861" t="s">
        <v>76</v>
      </c>
    </row>
    <row r="2862" spans="1:6" x14ac:dyDescent="0.25">
      <c r="A2862" t="s">
        <v>1264</v>
      </c>
      <c r="B2862" t="s">
        <v>1555</v>
      </c>
      <c r="C2862" t="s">
        <v>1186</v>
      </c>
      <c r="D2862" t="s">
        <v>1195</v>
      </c>
      <c r="E2862">
        <v>55.8</v>
      </c>
      <c r="F2862" t="s">
        <v>76</v>
      </c>
    </row>
    <row r="2863" spans="1:6" x14ac:dyDescent="0.25">
      <c r="A2863" t="s">
        <v>1264</v>
      </c>
      <c r="B2863" t="s">
        <v>1227</v>
      </c>
      <c r="C2863" t="s">
        <v>1186</v>
      </c>
      <c r="D2863" t="s">
        <v>1195</v>
      </c>
      <c r="E2863">
        <v>37.799999999999997</v>
      </c>
      <c r="F2863" t="s">
        <v>76</v>
      </c>
    </row>
    <row r="2864" spans="1:6" x14ac:dyDescent="0.25">
      <c r="A2864" t="s">
        <v>1264</v>
      </c>
      <c r="B2864" t="s">
        <v>1249</v>
      </c>
      <c r="C2864" t="s">
        <v>1186</v>
      </c>
      <c r="D2864" t="s">
        <v>1195</v>
      </c>
      <c r="E2864">
        <v>55.8</v>
      </c>
      <c r="F2864" t="s">
        <v>76</v>
      </c>
    </row>
    <row r="2865" spans="1:6" x14ac:dyDescent="0.25">
      <c r="A2865" t="s">
        <v>1264</v>
      </c>
      <c r="B2865" t="s">
        <v>1233</v>
      </c>
      <c r="C2865" t="s">
        <v>1186</v>
      </c>
      <c r="D2865" t="s">
        <v>1195</v>
      </c>
      <c r="E2865">
        <v>55.8</v>
      </c>
      <c r="F2865" t="s">
        <v>76</v>
      </c>
    </row>
    <row r="2866" spans="1:6" x14ac:dyDescent="0.25">
      <c r="A2866" t="s">
        <v>1264</v>
      </c>
      <c r="B2866" t="s">
        <v>1237</v>
      </c>
      <c r="C2866" t="s">
        <v>1186</v>
      </c>
      <c r="D2866" t="s">
        <v>1195</v>
      </c>
      <c r="E2866">
        <v>9.43</v>
      </c>
      <c r="F2866" t="s">
        <v>76</v>
      </c>
    </row>
    <row r="2867" spans="1:6" x14ac:dyDescent="0.25">
      <c r="A2867" t="s">
        <v>1264</v>
      </c>
      <c r="B2867" t="s">
        <v>1250</v>
      </c>
      <c r="C2867" t="s">
        <v>1186</v>
      </c>
      <c r="D2867" t="s">
        <v>1195</v>
      </c>
      <c r="E2867">
        <v>55.8</v>
      </c>
      <c r="F2867" t="s">
        <v>76</v>
      </c>
    </row>
    <row r="2868" spans="1:6" x14ac:dyDescent="0.25">
      <c r="A2868" t="s">
        <v>119</v>
      </c>
      <c r="B2868" t="s">
        <v>1265</v>
      </c>
      <c r="C2868" t="s">
        <v>1186</v>
      </c>
      <c r="D2868" t="s">
        <v>1195</v>
      </c>
      <c r="E2868">
        <v>55.8</v>
      </c>
      <c r="F2868" t="s">
        <v>76</v>
      </c>
    </row>
    <row r="2869" spans="1:6" x14ac:dyDescent="0.25">
      <c r="A2869" t="s">
        <v>119</v>
      </c>
      <c r="B2869" t="s">
        <v>1272</v>
      </c>
      <c r="C2869" t="s">
        <v>1186</v>
      </c>
      <c r="D2869" t="s">
        <v>1195</v>
      </c>
      <c r="E2869">
        <v>55.8</v>
      </c>
      <c r="F2869" t="s">
        <v>76</v>
      </c>
    </row>
    <row r="2870" spans="1:6" x14ac:dyDescent="0.25">
      <c r="A2870" t="s">
        <v>119</v>
      </c>
      <c r="B2870" t="s">
        <v>1273</v>
      </c>
      <c r="C2870" t="s">
        <v>1186</v>
      </c>
      <c r="D2870" t="s">
        <v>1195</v>
      </c>
      <c r="E2870">
        <v>55.8</v>
      </c>
      <c r="F2870" t="s">
        <v>76</v>
      </c>
    </row>
    <row r="2871" spans="1:6" x14ac:dyDescent="0.25">
      <c r="A2871" t="s">
        <v>119</v>
      </c>
      <c r="B2871" t="s">
        <v>1274</v>
      </c>
      <c r="C2871" t="s">
        <v>1186</v>
      </c>
      <c r="D2871" t="s">
        <v>1195</v>
      </c>
      <c r="E2871">
        <v>68.599999999999994</v>
      </c>
      <c r="F2871" t="s">
        <v>76</v>
      </c>
    </row>
    <row r="2872" spans="1:6" x14ac:dyDescent="0.25">
      <c r="A2872" t="s">
        <v>119</v>
      </c>
      <c r="B2872" t="s">
        <v>1185</v>
      </c>
      <c r="C2872" t="s">
        <v>1186</v>
      </c>
      <c r="D2872" t="s">
        <v>1195</v>
      </c>
      <c r="E2872">
        <v>55.8</v>
      </c>
      <c r="F2872" t="s">
        <v>76</v>
      </c>
    </row>
    <row r="2873" spans="1:6" x14ac:dyDescent="0.25">
      <c r="A2873" t="s">
        <v>119</v>
      </c>
      <c r="B2873" t="s">
        <v>1188</v>
      </c>
      <c r="C2873" t="s">
        <v>1186</v>
      </c>
      <c r="D2873" t="s">
        <v>1195</v>
      </c>
      <c r="E2873">
        <v>55.8</v>
      </c>
      <c r="F2873" t="s">
        <v>76</v>
      </c>
    </row>
    <row r="2874" spans="1:6" x14ac:dyDescent="0.25">
      <c r="A2874" t="s">
        <v>119</v>
      </c>
      <c r="B2874" t="s">
        <v>1189</v>
      </c>
      <c r="C2874" t="s">
        <v>1186</v>
      </c>
      <c r="D2874" t="s">
        <v>1195</v>
      </c>
      <c r="E2874">
        <v>55.8</v>
      </c>
      <c r="F2874" t="s">
        <v>76</v>
      </c>
    </row>
    <row r="2875" spans="1:6" x14ac:dyDescent="0.25">
      <c r="A2875" t="s">
        <v>119</v>
      </c>
      <c r="B2875" t="s">
        <v>1190</v>
      </c>
      <c r="C2875" t="s">
        <v>1186</v>
      </c>
      <c r="D2875" t="s">
        <v>1195</v>
      </c>
      <c r="E2875">
        <v>55.8</v>
      </c>
      <c r="F2875" t="s">
        <v>76</v>
      </c>
    </row>
    <row r="2876" spans="1:6" x14ac:dyDescent="0.25">
      <c r="A2876" t="s">
        <v>119</v>
      </c>
      <c r="B2876" t="s">
        <v>1191</v>
      </c>
      <c r="C2876" t="s">
        <v>1186</v>
      </c>
      <c r="D2876" t="s">
        <v>1195</v>
      </c>
      <c r="E2876">
        <v>55.8</v>
      </c>
      <c r="F2876" t="s">
        <v>76</v>
      </c>
    </row>
    <row r="2877" spans="1:6" x14ac:dyDescent="0.25">
      <c r="A2877" t="s">
        <v>119</v>
      </c>
      <c r="B2877" t="s">
        <v>1192</v>
      </c>
      <c r="C2877" t="s">
        <v>1186</v>
      </c>
      <c r="D2877" t="s">
        <v>1195</v>
      </c>
      <c r="E2877">
        <v>55.8</v>
      </c>
      <c r="F2877" t="s">
        <v>76</v>
      </c>
    </row>
    <row r="2878" spans="1:6" x14ac:dyDescent="0.25">
      <c r="A2878" t="s">
        <v>18</v>
      </c>
      <c r="B2878" t="s">
        <v>1246</v>
      </c>
      <c r="C2878" t="s">
        <v>1186</v>
      </c>
      <c r="D2878" t="s">
        <v>1195</v>
      </c>
      <c r="E2878">
        <v>68.599999999999994</v>
      </c>
      <c r="F2878" t="s">
        <v>76</v>
      </c>
    </row>
    <row r="2879" spans="1:6" x14ac:dyDescent="0.25">
      <c r="A2879" t="s">
        <v>18</v>
      </c>
      <c r="B2879" t="s">
        <v>1503</v>
      </c>
      <c r="C2879" t="s">
        <v>1186</v>
      </c>
      <c r="D2879" t="s">
        <v>1195</v>
      </c>
      <c r="E2879">
        <v>68.599999999999994</v>
      </c>
      <c r="F2879" t="s">
        <v>76</v>
      </c>
    </row>
    <row r="2880" spans="1:6" x14ac:dyDescent="0.25">
      <c r="A2880" t="s">
        <v>18</v>
      </c>
      <c r="B2880" t="s">
        <v>1241</v>
      </c>
      <c r="C2880" t="s">
        <v>1186</v>
      </c>
      <c r="D2880" t="s">
        <v>1195</v>
      </c>
      <c r="E2880">
        <v>68.599999999999994</v>
      </c>
      <c r="F2880" t="s">
        <v>76</v>
      </c>
    </row>
    <row r="2881" spans="1:6" x14ac:dyDescent="0.25">
      <c r="A2881" t="s">
        <v>18</v>
      </c>
      <c r="B2881" t="s">
        <v>1284</v>
      </c>
      <c r="C2881" t="s">
        <v>1186</v>
      </c>
      <c r="D2881" t="s">
        <v>1195</v>
      </c>
      <c r="E2881">
        <v>64.269139999999993</v>
      </c>
      <c r="F2881" t="s">
        <v>76</v>
      </c>
    </row>
    <row r="2882" spans="1:6" x14ac:dyDescent="0.25">
      <c r="A2882" t="s">
        <v>18</v>
      </c>
      <c r="B2882" t="s">
        <v>1217</v>
      </c>
      <c r="C2882" t="s">
        <v>1186</v>
      </c>
      <c r="D2882" t="s">
        <v>1195</v>
      </c>
      <c r="E2882">
        <v>68.599999999999994</v>
      </c>
      <c r="F2882" t="s">
        <v>76</v>
      </c>
    </row>
    <row r="2883" spans="1:6" x14ac:dyDescent="0.25">
      <c r="A2883" t="s">
        <v>18</v>
      </c>
      <c r="B2883" t="s">
        <v>1220</v>
      </c>
      <c r="C2883" t="s">
        <v>1186</v>
      </c>
      <c r="D2883" t="s">
        <v>1195</v>
      </c>
      <c r="E2883">
        <v>68.599999999999994</v>
      </c>
      <c r="F2883" t="s">
        <v>76</v>
      </c>
    </row>
    <row r="2884" spans="1:6" x14ac:dyDescent="0.25">
      <c r="A2884" t="s">
        <v>18</v>
      </c>
      <c r="B2884" t="s">
        <v>1247</v>
      </c>
      <c r="C2884" t="s">
        <v>1186</v>
      </c>
      <c r="D2884" t="s">
        <v>1195</v>
      </c>
      <c r="E2884">
        <v>68.599999999999994</v>
      </c>
      <c r="F2884" t="s">
        <v>76</v>
      </c>
    </row>
    <row r="2885" spans="1:6" x14ac:dyDescent="0.25">
      <c r="A2885" t="s">
        <v>18</v>
      </c>
      <c r="B2885" t="s">
        <v>1223</v>
      </c>
      <c r="C2885" t="s">
        <v>1186</v>
      </c>
      <c r="D2885" t="s">
        <v>1195</v>
      </c>
      <c r="E2885">
        <v>68.599999999999994</v>
      </c>
      <c r="F2885" t="s">
        <v>76</v>
      </c>
    </row>
    <row r="2886" spans="1:6" x14ac:dyDescent="0.25">
      <c r="A2886" t="s">
        <v>18</v>
      </c>
      <c r="B2886" t="s">
        <v>1555</v>
      </c>
      <c r="C2886" t="s">
        <v>1186</v>
      </c>
      <c r="D2886" t="s">
        <v>1195</v>
      </c>
      <c r="E2886">
        <v>68.599999999999994</v>
      </c>
      <c r="F2886" t="s">
        <v>76</v>
      </c>
    </row>
    <row r="2887" spans="1:6" x14ac:dyDescent="0.25">
      <c r="A2887" t="s">
        <v>18</v>
      </c>
      <c r="B2887" t="s">
        <v>1227</v>
      </c>
      <c r="C2887" t="s">
        <v>1186</v>
      </c>
      <c r="D2887" t="s">
        <v>1195</v>
      </c>
      <c r="E2887">
        <v>18</v>
      </c>
      <c r="F2887" t="s">
        <v>76</v>
      </c>
    </row>
    <row r="2888" spans="1:6" x14ac:dyDescent="0.25">
      <c r="A2888" t="s">
        <v>18</v>
      </c>
      <c r="B2888" t="s">
        <v>1249</v>
      </c>
      <c r="C2888" t="s">
        <v>1186</v>
      </c>
      <c r="D2888" t="s">
        <v>1195</v>
      </c>
      <c r="E2888">
        <v>68.599999999999994</v>
      </c>
      <c r="F2888" t="s">
        <v>76</v>
      </c>
    </row>
    <row r="2889" spans="1:6" x14ac:dyDescent="0.25">
      <c r="A2889" t="s">
        <v>18</v>
      </c>
      <c r="B2889" t="s">
        <v>1250</v>
      </c>
      <c r="C2889" t="s">
        <v>1186</v>
      </c>
      <c r="D2889" t="s">
        <v>1195</v>
      </c>
      <c r="E2889">
        <v>68.599999999999994</v>
      </c>
      <c r="F2889" t="s">
        <v>76</v>
      </c>
    </row>
    <row r="2890" spans="1:6" x14ac:dyDescent="0.25">
      <c r="A2890" t="s">
        <v>18</v>
      </c>
      <c r="B2890" t="s">
        <v>1508</v>
      </c>
      <c r="C2890" t="s">
        <v>1186</v>
      </c>
      <c r="D2890" t="s">
        <v>1195</v>
      </c>
      <c r="E2890">
        <v>68.599999999999994</v>
      </c>
      <c r="F2890" t="s">
        <v>76</v>
      </c>
    </row>
    <row r="2891" spans="1:6" x14ac:dyDescent="0.25">
      <c r="A2891" t="s">
        <v>18</v>
      </c>
      <c r="B2891" t="s">
        <v>1272</v>
      </c>
      <c r="C2891" t="s">
        <v>1186</v>
      </c>
      <c r="D2891" t="s">
        <v>1195</v>
      </c>
      <c r="E2891">
        <v>68.599999999999994</v>
      </c>
      <c r="F2891" t="s">
        <v>76</v>
      </c>
    </row>
    <row r="2892" spans="1:6" x14ac:dyDescent="0.25">
      <c r="A2892" t="s">
        <v>18</v>
      </c>
      <c r="B2892" t="s">
        <v>1273</v>
      </c>
      <c r="C2892" t="s">
        <v>1186</v>
      </c>
      <c r="D2892" t="s">
        <v>1195</v>
      </c>
      <c r="E2892">
        <v>68.599999999999994</v>
      </c>
      <c r="F2892" t="s">
        <v>76</v>
      </c>
    </row>
    <row r="2893" spans="1:6" x14ac:dyDescent="0.25">
      <c r="A2893" t="s">
        <v>18</v>
      </c>
      <c r="B2893" t="s">
        <v>1288</v>
      </c>
      <c r="C2893" t="s">
        <v>1186</v>
      </c>
      <c r="D2893" t="s">
        <v>1195</v>
      </c>
      <c r="E2893">
        <v>68.599999999999994</v>
      </c>
      <c r="F2893" t="s">
        <v>76</v>
      </c>
    </row>
    <row r="2894" spans="1:6" x14ac:dyDescent="0.25">
      <c r="A2894" t="s">
        <v>18</v>
      </c>
      <c r="B2894" t="s">
        <v>1274</v>
      </c>
      <c r="C2894" t="s">
        <v>1186</v>
      </c>
      <c r="D2894" t="s">
        <v>1195</v>
      </c>
      <c r="E2894">
        <v>68.599999999999994</v>
      </c>
      <c r="F2894" t="s">
        <v>76</v>
      </c>
    </row>
    <row r="2895" spans="1:6" x14ac:dyDescent="0.25">
      <c r="A2895" t="s">
        <v>18</v>
      </c>
      <c r="B2895" t="s">
        <v>1289</v>
      </c>
      <c r="C2895" t="s">
        <v>1186</v>
      </c>
      <c r="D2895" t="s">
        <v>1195</v>
      </c>
      <c r="E2895">
        <v>68.599999999999994</v>
      </c>
      <c r="F2895" t="s">
        <v>76</v>
      </c>
    </row>
    <row r="2896" spans="1:6" x14ac:dyDescent="0.25">
      <c r="A2896" t="s">
        <v>18</v>
      </c>
      <c r="B2896" t="s">
        <v>1290</v>
      </c>
      <c r="C2896" t="s">
        <v>1186</v>
      </c>
      <c r="D2896" t="s">
        <v>1195</v>
      </c>
      <c r="E2896">
        <v>68.599999999999994</v>
      </c>
      <c r="F2896" t="s">
        <v>76</v>
      </c>
    </row>
    <row r="2897" spans="1:6" x14ac:dyDescent="0.25">
      <c r="A2897" t="s">
        <v>18</v>
      </c>
      <c r="B2897" t="s">
        <v>1185</v>
      </c>
      <c r="C2897" t="s">
        <v>1186</v>
      </c>
      <c r="D2897" t="s">
        <v>1195</v>
      </c>
      <c r="E2897">
        <v>68.599999999999994</v>
      </c>
      <c r="F2897" t="s">
        <v>76</v>
      </c>
    </row>
    <row r="2898" spans="1:6" x14ac:dyDescent="0.25">
      <c r="A2898" t="s">
        <v>18</v>
      </c>
      <c r="B2898" t="s">
        <v>1188</v>
      </c>
      <c r="C2898" t="s">
        <v>1186</v>
      </c>
      <c r="D2898" t="s">
        <v>1195</v>
      </c>
      <c r="E2898">
        <v>68.599999999999994</v>
      </c>
      <c r="F2898" t="s">
        <v>76</v>
      </c>
    </row>
    <row r="2899" spans="1:6" x14ac:dyDescent="0.25">
      <c r="A2899" t="s">
        <v>18</v>
      </c>
      <c r="B2899" t="s">
        <v>1189</v>
      </c>
      <c r="C2899" t="s">
        <v>1186</v>
      </c>
      <c r="D2899" t="s">
        <v>1195</v>
      </c>
      <c r="E2899">
        <v>68.599999999999994</v>
      </c>
      <c r="F2899" t="s">
        <v>76</v>
      </c>
    </row>
    <row r="2900" spans="1:6" x14ac:dyDescent="0.25">
      <c r="A2900" t="s">
        <v>18</v>
      </c>
      <c r="B2900" t="s">
        <v>1190</v>
      </c>
      <c r="C2900" t="s">
        <v>1186</v>
      </c>
      <c r="D2900" t="s">
        <v>1195</v>
      </c>
      <c r="E2900">
        <v>68.599999999999994</v>
      </c>
      <c r="F2900" t="s">
        <v>76</v>
      </c>
    </row>
    <row r="2901" spans="1:6" x14ac:dyDescent="0.25">
      <c r="A2901" t="s">
        <v>18</v>
      </c>
      <c r="B2901" t="s">
        <v>1191</v>
      </c>
      <c r="C2901" t="s">
        <v>1186</v>
      </c>
      <c r="D2901" t="s">
        <v>1195</v>
      </c>
      <c r="E2901">
        <v>68.599999999999994</v>
      </c>
      <c r="F2901" t="s">
        <v>76</v>
      </c>
    </row>
    <row r="2902" spans="1:6" x14ac:dyDescent="0.25">
      <c r="A2902" t="s">
        <v>18</v>
      </c>
      <c r="B2902" t="s">
        <v>1192</v>
      </c>
      <c r="C2902" t="s">
        <v>1186</v>
      </c>
      <c r="D2902" t="s">
        <v>1195</v>
      </c>
      <c r="E2902">
        <v>68.599999999999994</v>
      </c>
      <c r="F2902" t="s">
        <v>76</v>
      </c>
    </row>
    <row r="2903" spans="1:6" x14ac:dyDescent="0.25">
      <c r="A2903" t="s">
        <v>1291</v>
      </c>
      <c r="B2903" t="s">
        <v>1246</v>
      </c>
      <c r="C2903" t="s">
        <v>1186</v>
      </c>
      <c r="D2903" t="s">
        <v>1195</v>
      </c>
      <c r="E2903">
        <v>94.3</v>
      </c>
      <c r="F2903" t="s">
        <v>76</v>
      </c>
    </row>
    <row r="2904" spans="1:6" x14ac:dyDescent="0.25">
      <c r="A2904" t="s">
        <v>1291</v>
      </c>
      <c r="B2904" t="s">
        <v>1503</v>
      </c>
      <c r="C2904" t="s">
        <v>1186</v>
      </c>
      <c r="D2904" t="s">
        <v>1195</v>
      </c>
      <c r="E2904">
        <v>94.3</v>
      </c>
      <c r="F2904" t="s">
        <v>76</v>
      </c>
    </row>
    <row r="2905" spans="1:6" x14ac:dyDescent="0.25">
      <c r="A2905" t="s">
        <v>1291</v>
      </c>
      <c r="B2905" t="s">
        <v>1241</v>
      </c>
      <c r="C2905" t="s">
        <v>1186</v>
      </c>
      <c r="D2905" t="s">
        <v>1195</v>
      </c>
      <c r="E2905">
        <v>94.3</v>
      </c>
      <c r="F2905" t="s">
        <v>76</v>
      </c>
    </row>
    <row r="2906" spans="1:6" x14ac:dyDescent="0.25">
      <c r="A2906" t="s">
        <v>1291</v>
      </c>
      <c r="B2906" t="s">
        <v>1217</v>
      </c>
      <c r="C2906" t="s">
        <v>1186</v>
      </c>
      <c r="D2906" t="s">
        <v>1195</v>
      </c>
      <c r="E2906">
        <v>94.3</v>
      </c>
      <c r="F2906" t="s">
        <v>76</v>
      </c>
    </row>
    <row r="2907" spans="1:6" x14ac:dyDescent="0.25">
      <c r="A2907" t="s">
        <v>1291</v>
      </c>
      <c r="B2907" t="s">
        <v>1220</v>
      </c>
      <c r="C2907" t="s">
        <v>1186</v>
      </c>
      <c r="D2907" t="s">
        <v>1195</v>
      </c>
      <c r="E2907">
        <v>94.3</v>
      </c>
      <c r="F2907" t="s">
        <v>76</v>
      </c>
    </row>
    <row r="2908" spans="1:6" x14ac:dyDescent="0.25">
      <c r="A2908" t="s">
        <v>1291</v>
      </c>
      <c r="B2908" t="s">
        <v>1221</v>
      </c>
      <c r="C2908" t="s">
        <v>1186</v>
      </c>
      <c r="D2908" t="s">
        <v>1195</v>
      </c>
      <c r="E2908">
        <v>94.3</v>
      </c>
      <c r="F2908" t="s">
        <v>76</v>
      </c>
    </row>
    <row r="2909" spans="1:6" x14ac:dyDescent="0.25">
      <c r="A2909" t="s">
        <v>1291</v>
      </c>
      <c r="B2909" t="s">
        <v>1222</v>
      </c>
      <c r="C2909" t="s">
        <v>1186</v>
      </c>
      <c r="D2909" t="s">
        <v>1195</v>
      </c>
      <c r="E2909">
        <v>94.3</v>
      </c>
      <c r="F2909" t="s">
        <v>76</v>
      </c>
    </row>
    <row r="2910" spans="1:6" x14ac:dyDescent="0.25">
      <c r="A2910" t="s">
        <v>1291</v>
      </c>
      <c r="B2910" t="s">
        <v>1223</v>
      </c>
      <c r="C2910" t="s">
        <v>1186</v>
      </c>
      <c r="D2910" t="s">
        <v>1195</v>
      </c>
      <c r="E2910">
        <v>94.3</v>
      </c>
      <c r="F2910" t="s">
        <v>76</v>
      </c>
    </row>
    <row r="2911" spans="1:6" x14ac:dyDescent="0.25">
      <c r="A2911" t="s">
        <v>1291</v>
      </c>
      <c r="B2911" t="s">
        <v>1555</v>
      </c>
      <c r="C2911" t="s">
        <v>1186</v>
      </c>
      <c r="D2911" t="s">
        <v>1195</v>
      </c>
      <c r="E2911">
        <v>94.3</v>
      </c>
      <c r="F2911" t="s">
        <v>76</v>
      </c>
    </row>
    <row r="2912" spans="1:6" x14ac:dyDescent="0.25">
      <c r="A2912" t="s">
        <v>1291</v>
      </c>
      <c r="B2912" t="s">
        <v>1227</v>
      </c>
      <c r="C2912" t="s">
        <v>1186</v>
      </c>
      <c r="D2912" t="s">
        <v>1195</v>
      </c>
      <c r="E2912">
        <v>23.9</v>
      </c>
      <c r="F2912" t="s">
        <v>76</v>
      </c>
    </row>
    <row r="2913" spans="1:6" x14ac:dyDescent="0.25">
      <c r="A2913" t="s">
        <v>1291</v>
      </c>
      <c r="B2913" t="s">
        <v>1228</v>
      </c>
      <c r="C2913" t="s">
        <v>1186</v>
      </c>
      <c r="D2913" t="s">
        <v>1195</v>
      </c>
      <c r="E2913">
        <v>94.3</v>
      </c>
      <c r="F2913" t="s">
        <v>76</v>
      </c>
    </row>
    <row r="2914" spans="1:6" x14ac:dyDescent="0.25">
      <c r="A2914" t="s">
        <v>1291</v>
      </c>
      <c r="B2914" t="s">
        <v>1230</v>
      </c>
      <c r="C2914" t="s">
        <v>1186</v>
      </c>
      <c r="D2914" t="s">
        <v>1195</v>
      </c>
      <c r="E2914">
        <v>94.3</v>
      </c>
      <c r="F2914" t="s">
        <v>76</v>
      </c>
    </row>
    <row r="2915" spans="1:6" x14ac:dyDescent="0.25">
      <c r="A2915" t="s">
        <v>1291</v>
      </c>
      <c r="B2915" t="s">
        <v>1231</v>
      </c>
      <c r="C2915" t="s">
        <v>1186</v>
      </c>
      <c r="D2915" t="s">
        <v>1195</v>
      </c>
      <c r="E2915">
        <v>94.3</v>
      </c>
      <c r="F2915" t="s">
        <v>76</v>
      </c>
    </row>
    <row r="2916" spans="1:6" x14ac:dyDescent="0.25">
      <c r="A2916" t="s">
        <v>1291</v>
      </c>
      <c r="B2916" t="s">
        <v>1232</v>
      </c>
      <c r="C2916" t="s">
        <v>1186</v>
      </c>
      <c r="D2916" t="s">
        <v>1195</v>
      </c>
      <c r="E2916">
        <v>9.43</v>
      </c>
      <c r="F2916" t="s">
        <v>76</v>
      </c>
    </row>
    <row r="2917" spans="1:6" x14ac:dyDescent="0.25">
      <c r="A2917" t="s">
        <v>1291</v>
      </c>
      <c r="B2917" t="s">
        <v>1233</v>
      </c>
      <c r="C2917" t="s">
        <v>1186</v>
      </c>
      <c r="D2917" t="s">
        <v>1195</v>
      </c>
      <c r="E2917">
        <v>94.3</v>
      </c>
      <c r="F2917" t="s">
        <v>76</v>
      </c>
    </row>
    <row r="2918" spans="1:6" x14ac:dyDescent="0.25">
      <c r="A2918" t="s">
        <v>1291</v>
      </c>
      <c r="B2918" t="s">
        <v>1237</v>
      </c>
      <c r="C2918" t="s">
        <v>1186</v>
      </c>
      <c r="D2918" t="s">
        <v>1195</v>
      </c>
      <c r="E2918">
        <v>9.43</v>
      </c>
      <c r="F2918" t="s">
        <v>76</v>
      </c>
    </row>
    <row r="2919" spans="1:6" x14ac:dyDescent="0.25">
      <c r="A2919" t="s">
        <v>1291</v>
      </c>
      <c r="B2919" t="s">
        <v>1238</v>
      </c>
      <c r="C2919" t="s">
        <v>1186</v>
      </c>
      <c r="D2919" t="s">
        <v>1195</v>
      </c>
      <c r="E2919">
        <v>94.3</v>
      </c>
      <c r="F2919" t="s">
        <v>76</v>
      </c>
    </row>
    <row r="2920" spans="1:6" x14ac:dyDescent="0.25">
      <c r="A2920" t="s">
        <v>1291</v>
      </c>
      <c r="B2920" t="s">
        <v>1239</v>
      </c>
      <c r="C2920" t="s">
        <v>1186</v>
      </c>
      <c r="D2920" t="s">
        <v>1195</v>
      </c>
      <c r="E2920">
        <v>94.3</v>
      </c>
      <c r="F2920" t="s">
        <v>76</v>
      </c>
    </row>
    <row r="2921" spans="1:6" x14ac:dyDescent="0.25">
      <c r="A2921" t="s">
        <v>1292</v>
      </c>
      <c r="B2921" t="s">
        <v>1246</v>
      </c>
      <c r="C2921" t="s">
        <v>1186</v>
      </c>
      <c r="D2921" t="s">
        <v>1195</v>
      </c>
      <c r="E2921">
        <v>94.3</v>
      </c>
      <c r="F2921" t="s">
        <v>76</v>
      </c>
    </row>
    <row r="2922" spans="1:6" x14ac:dyDescent="0.25">
      <c r="A2922" t="s">
        <v>1292</v>
      </c>
      <c r="B2922" t="s">
        <v>1503</v>
      </c>
      <c r="C2922" t="s">
        <v>1186</v>
      </c>
      <c r="D2922" t="s">
        <v>1195</v>
      </c>
      <c r="E2922">
        <v>94.3</v>
      </c>
      <c r="F2922" t="s">
        <v>76</v>
      </c>
    </row>
    <row r="2923" spans="1:6" x14ac:dyDescent="0.25">
      <c r="A2923" t="s">
        <v>1292</v>
      </c>
      <c r="B2923" t="s">
        <v>1241</v>
      </c>
      <c r="C2923" t="s">
        <v>1186</v>
      </c>
      <c r="D2923" t="s">
        <v>1195</v>
      </c>
      <c r="E2923">
        <v>94.3</v>
      </c>
      <c r="F2923" t="s">
        <v>76</v>
      </c>
    </row>
    <row r="2924" spans="1:6" x14ac:dyDescent="0.25">
      <c r="A2924" t="s">
        <v>1292</v>
      </c>
      <c r="B2924" t="s">
        <v>1217</v>
      </c>
      <c r="C2924" t="s">
        <v>1186</v>
      </c>
      <c r="D2924" t="s">
        <v>1195</v>
      </c>
      <c r="E2924">
        <v>94.3</v>
      </c>
      <c r="F2924" t="s">
        <v>76</v>
      </c>
    </row>
    <row r="2925" spans="1:6" x14ac:dyDescent="0.25">
      <c r="A2925" t="s">
        <v>1292</v>
      </c>
      <c r="B2925" t="s">
        <v>1220</v>
      </c>
      <c r="C2925" t="s">
        <v>1186</v>
      </c>
      <c r="D2925" t="s">
        <v>1195</v>
      </c>
      <c r="E2925">
        <v>94.3</v>
      </c>
      <c r="F2925" t="s">
        <v>76</v>
      </c>
    </row>
    <row r="2926" spans="1:6" x14ac:dyDescent="0.25">
      <c r="A2926" t="s">
        <v>1292</v>
      </c>
      <c r="B2926" t="s">
        <v>1221</v>
      </c>
      <c r="C2926" t="s">
        <v>1186</v>
      </c>
      <c r="D2926" t="s">
        <v>1195</v>
      </c>
      <c r="E2926">
        <v>94.3</v>
      </c>
      <c r="F2926" t="s">
        <v>76</v>
      </c>
    </row>
    <row r="2927" spans="1:6" x14ac:dyDescent="0.25">
      <c r="A2927" t="s">
        <v>1292</v>
      </c>
      <c r="B2927" t="s">
        <v>1222</v>
      </c>
      <c r="C2927" t="s">
        <v>1186</v>
      </c>
      <c r="D2927" t="s">
        <v>1195</v>
      </c>
      <c r="E2927">
        <v>94.3</v>
      </c>
      <c r="F2927" t="s">
        <v>76</v>
      </c>
    </row>
    <row r="2928" spans="1:6" x14ac:dyDescent="0.25">
      <c r="A2928" t="s">
        <v>1292</v>
      </c>
      <c r="B2928" t="s">
        <v>1223</v>
      </c>
      <c r="C2928" t="s">
        <v>1186</v>
      </c>
      <c r="D2928" t="s">
        <v>1195</v>
      </c>
      <c r="E2928">
        <v>94.3</v>
      </c>
      <c r="F2928" t="s">
        <v>76</v>
      </c>
    </row>
    <row r="2929" spans="1:6" x14ac:dyDescent="0.25">
      <c r="A2929" t="s">
        <v>1292</v>
      </c>
      <c r="B2929" t="s">
        <v>1555</v>
      </c>
      <c r="C2929" t="s">
        <v>1186</v>
      </c>
      <c r="D2929" t="s">
        <v>1195</v>
      </c>
      <c r="E2929">
        <v>94.3</v>
      </c>
      <c r="F2929" t="s">
        <v>76</v>
      </c>
    </row>
    <row r="2930" spans="1:6" x14ac:dyDescent="0.25">
      <c r="A2930" t="s">
        <v>1292</v>
      </c>
      <c r="B2930" t="s">
        <v>1227</v>
      </c>
      <c r="C2930" t="s">
        <v>1186</v>
      </c>
      <c r="D2930" t="s">
        <v>1195</v>
      </c>
      <c r="E2930">
        <v>23.9</v>
      </c>
      <c r="F2930" t="s">
        <v>76</v>
      </c>
    </row>
    <row r="2931" spans="1:6" x14ac:dyDescent="0.25">
      <c r="A2931" t="s">
        <v>1292</v>
      </c>
      <c r="B2931" t="s">
        <v>1228</v>
      </c>
      <c r="C2931" t="s">
        <v>1186</v>
      </c>
      <c r="D2931" t="s">
        <v>1195</v>
      </c>
      <c r="E2931">
        <v>94.3</v>
      </c>
      <c r="F2931" t="s">
        <v>76</v>
      </c>
    </row>
    <row r="2932" spans="1:6" x14ac:dyDescent="0.25">
      <c r="A2932" t="s">
        <v>1292</v>
      </c>
      <c r="B2932" t="s">
        <v>1230</v>
      </c>
      <c r="C2932" t="s">
        <v>1186</v>
      </c>
      <c r="D2932" t="s">
        <v>1195</v>
      </c>
      <c r="E2932">
        <v>94.3</v>
      </c>
      <c r="F2932" t="s">
        <v>76</v>
      </c>
    </row>
    <row r="2933" spans="1:6" x14ac:dyDescent="0.25">
      <c r="A2933" t="s">
        <v>1292</v>
      </c>
      <c r="B2933" t="s">
        <v>1231</v>
      </c>
      <c r="C2933" t="s">
        <v>1186</v>
      </c>
      <c r="D2933" t="s">
        <v>1195</v>
      </c>
      <c r="E2933">
        <v>94.3</v>
      </c>
      <c r="F2933" t="s">
        <v>76</v>
      </c>
    </row>
    <row r="2934" spans="1:6" x14ac:dyDescent="0.25">
      <c r="A2934" t="s">
        <v>1292</v>
      </c>
      <c r="B2934" t="s">
        <v>1232</v>
      </c>
      <c r="C2934" t="s">
        <v>1186</v>
      </c>
      <c r="D2934" t="s">
        <v>1195</v>
      </c>
      <c r="E2934">
        <v>9.43</v>
      </c>
      <c r="F2934" t="s">
        <v>76</v>
      </c>
    </row>
    <row r="2935" spans="1:6" x14ac:dyDescent="0.25">
      <c r="A2935" t="s">
        <v>1292</v>
      </c>
      <c r="B2935" t="s">
        <v>1233</v>
      </c>
      <c r="C2935" t="s">
        <v>1186</v>
      </c>
      <c r="D2935" t="s">
        <v>1195</v>
      </c>
      <c r="E2935">
        <v>94.3</v>
      </c>
      <c r="F2935" t="s">
        <v>76</v>
      </c>
    </row>
    <row r="2936" spans="1:6" x14ac:dyDescent="0.25">
      <c r="A2936" t="s">
        <v>1292</v>
      </c>
      <c r="B2936" t="s">
        <v>1237</v>
      </c>
      <c r="C2936" t="s">
        <v>1186</v>
      </c>
      <c r="D2936" t="s">
        <v>1195</v>
      </c>
      <c r="E2936">
        <v>9.43</v>
      </c>
      <c r="F2936" t="s">
        <v>76</v>
      </c>
    </row>
    <row r="2937" spans="1:6" x14ac:dyDescent="0.25">
      <c r="A2937" t="s">
        <v>1292</v>
      </c>
      <c r="B2937" t="s">
        <v>1238</v>
      </c>
      <c r="C2937" t="s">
        <v>1186</v>
      </c>
      <c r="D2937" t="s">
        <v>1195</v>
      </c>
      <c r="E2937">
        <v>94.3</v>
      </c>
      <c r="F2937" t="s">
        <v>76</v>
      </c>
    </row>
    <row r="2938" spans="1:6" x14ac:dyDescent="0.25">
      <c r="A2938" t="s">
        <v>1292</v>
      </c>
      <c r="B2938" t="s">
        <v>1239</v>
      </c>
      <c r="C2938" t="s">
        <v>1186</v>
      </c>
      <c r="D2938" t="s">
        <v>1195</v>
      </c>
      <c r="E2938">
        <v>94.3</v>
      </c>
      <c r="F2938" t="s">
        <v>76</v>
      </c>
    </row>
    <row r="2939" spans="1:6" x14ac:dyDescent="0.25">
      <c r="A2939" t="s">
        <v>1293</v>
      </c>
      <c r="B2939" t="s">
        <v>1246</v>
      </c>
      <c r="C2939" t="s">
        <v>1186</v>
      </c>
      <c r="D2939" t="s">
        <v>1195</v>
      </c>
      <c r="E2939">
        <v>94.3</v>
      </c>
      <c r="F2939" t="s">
        <v>76</v>
      </c>
    </row>
    <row r="2940" spans="1:6" x14ac:dyDescent="0.25">
      <c r="A2940" t="s">
        <v>1293</v>
      </c>
      <c r="B2940" t="s">
        <v>1503</v>
      </c>
      <c r="C2940" t="s">
        <v>1186</v>
      </c>
      <c r="D2940" t="s">
        <v>1195</v>
      </c>
      <c r="E2940">
        <v>94.3</v>
      </c>
      <c r="F2940" t="s">
        <v>76</v>
      </c>
    </row>
    <row r="2941" spans="1:6" x14ac:dyDescent="0.25">
      <c r="A2941" t="s">
        <v>1293</v>
      </c>
      <c r="B2941" t="s">
        <v>1241</v>
      </c>
      <c r="C2941" t="s">
        <v>1186</v>
      </c>
      <c r="D2941" t="s">
        <v>1195</v>
      </c>
      <c r="E2941">
        <v>94.3</v>
      </c>
      <c r="F2941" t="s">
        <v>76</v>
      </c>
    </row>
    <row r="2942" spans="1:6" x14ac:dyDescent="0.25">
      <c r="A2942" t="s">
        <v>1293</v>
      </c>
      <c r="B2942" t="s">
        <v>1217</v>
      </c>
      <c r="C2942" t="s">
        <v>1186</v>
      </c>
      <c r="D2942" t="s">
        <v>1195</v>
      </c>
      <c r="E2942">
        <v>94.3</v>
      </c>
      <c r="F2942" t="s">
        <v>76</v>
      </c>
    </row>
    <row r="2943" spans="1:6" x14ac:dyDescent="0.25">
      <c r="A2943" t="s">
        <v>1293</v>
      </c>
      <c r="B2943" t="s">
        <v>1220</v>
      </c>
      <c r="C2943" t="s">
        <v>1186</v>
      </c>
      <c r="D2943" t="s">
        <v>1195</v>
      </c>
      <c r="E2943">
        <v>94.3</v>
      </c>
      <c r="F2943" t="s">
        <v>76</v>
      </c>
    </row>
    <row r="2944" spans="1:6" x14ac:dyDescent="0.25">
      <c r="A2944" t="s">
        <v>1293</v>
      </c>
      <c r="B2944" t="s">
        <v>1221</v>
      </c>
      <c r="C2944" t="s">
        <v>1186</v>
      </c>
      <c r="D2944" t="s">
        <v>1195</v>
      </c>
      <c r="E2944">
        <v>94.3</v>
      </c>
      <c r="F2944" t="s">
        <v>76</v>
      </c>
    </row>
    <row r="2945" spans="1:6" x14ac:dyDescent="0.25">
      <c r="A2945" t="s">
        <v>1293</v>
      </c>
      <c r="B2945" t="s">
        <v>1222</v>
      </c>
      <c r="C2945" t="s">
        <v>1186</v>
      </c>
      <c r="D2945" t="s">
        <v>1195</v>
      </c>
      <c r="E2945">
        <v>94.3</v>
      </c>
      <c r="F2945" t="s">
        <v>76</v>
      </c>
    </row>
    <row r="2946" spans="1:6" x14ac:dyDescent="0.25">
      <c r="A2946" t="s">
        <v>1293</v>
      </c>
      <c r="B2946" t="s">
        <v>1223</v>
      </c>
      <c r="C2946" t="s">
        <v>1186</v>
      </c>
      <c r="D2946" t="s">
        <v>1195</v>
      </c>
      <c r="E2946">
        <v>94.3</v>
      </c>
      <c r="F2946" t="s">
        <v>76</v>
      </c>
    </row>
    <row r="2947" spans="1:6" x14ac:dyDescent="0.25">
      <c r="A2947" t="s">
        <v>1293</v>
      </c>
      <c r="B2947" t="s">
        <v>1555</v>
      </c>
      <c r="C2947" t="s">
        <v>1186</v>
      </c>
      <c r="D2947" t="s">
        <v>1195</v>
      </c>
      <c r="E2947">
        <v>94.3</v>
      </c>
      <c r="F2947" t="s">
        <v>76</v>
      </c>
    </row>
    <row r="2948" spans="1:6" x14ac:dyDescent="0.25">
      <c r="A2948" t="s">
        <v>1293</v>
      </c>
      <c r="B2948" t="s">
        <v>1227</v>
      </c>
      <c r="C2948" t="s">
        <v>1186</v>
      </c>
      <c r="D2948" t="s">
        <v>1195</v>
      </c>
      <c r="E2948">
        <v>23.9</v>
      </c>
      <c r="F2948" t="s">
        <v>76</v>
      </c>
    </row>
    <row r="2949" spans="1:6" x14ac:dyDescent="0.25">
      <c r="A2949" t="s">
        <v>1293</v>
      </c>
      <c r="B2949" t="s">
        <v>1228</v>
      </c>
      <c r="C2949" t="s">
        <v>1186</v>
      </c>
      <c r="D2949" t="s">
        <v>1195</v>
      </c>
      <c r="E2949">
        <v>94.3</v>
      </c>
      <c r="F2949" t="s">
        <v>76</v>
      </c>
    </row>
    <row r="2950" spans="1:6" x14ac:dyDescent="0.25">
      <c r="A2950" t="s">
        <v>1293</v>
      </c>
      <c r="B2950" t="s">
        <v>1230</v>
      </c>
      <c r="C2950" t="s">
        <v>1186</v>
      </c>
      <c r="D2950" t="s">
        <v>1195</v>
      </c>
      <c r="E2950">
        <v>94.3</v>
      </c>
      <c r="F2950" t="s">
        <v>76</v>
      </c>
    </row>
    <row r="2951" spans="1:6" x14ac:dyDescent="0.25">
      <c r="A2951" t="s">
        <v>1293</v>
      </c>
      <c r="B2951" t="s">
        <v>1231</v>
      </c>
      <c r="C2951" t="s">
        <v>1186</v>
      </c>
      <c r="D2951" t="s">
        <v>1195</v>
      </c>
      <c r="E2951">
        <v>94.3</v>
      </c>
      <c r="F2951" t="s">
        <v>76</v>
      </c>
    </row>
    <row r="2952" spans="1:6" x14ac:dyDescent="0.25">
      <c r="A2952" t="s">
        <v>1293</v>
      </c>
      <c r="B2952" t="s">
        <v>1232</v>
      </c>
      <c r="C2952" t="s">
        <v>1186</v>
      </c>
      <c r="D2952" t="s">
        <v>1195</v>
      </c>
      <c r="E2952">
        <v>9.43</v>
      </c>
      <c r="F2952" t="s">
        <v>76</v>
      </c>
    </row>
    <row r="2953" spans="1:6" x14ac:dyDescent="0.25">
      <c r="A2953" t="s">
        <v>1293</v>
      </c>
      <c r="B2953" t="s">
        <v>1233</v>
      </c>
      <c r="C2953" t="s">
        <v>1186</v>
      </c>
      <c r="D2953" t="s">
        <v>1195</v>
      </c>
      <c r="E2953">
        <v>94.3</v>
      </c>
      <c r="F2953" t="s">
        <v>76</v>
      </c>
    </row>
    <row r="2954" spans="1:6" x14ac:dyDescent="0.25">
      <c r="A2954" t="s">
        <v>1293</v>
      </c>
      <c r="B2954" t="s">
        <v>1237</v>
      </c>
      <c r="C2954" t="s">
        <v>1186</v>
      </c>
      <c r="D2954" t="s">
        <v>1195</v>
      </c>
      <c r="E2954">
        <v>9.43</v>
      </c>
      <c r="F2954" t="s">
        <v>76</v>
      </c>
    </row>
    <row r="2955" spans="1:6" x14ac:dyDescent="0.25">
      <c r="A2955" t="s">
        <v>1293</v>
      </c>
      <c r="B2955" t="s">
        <v>1238</v>
      </c>
      <c r="C2955" t="s">
        <v>1186</v>
      </c>
      <c r="D2955" t="s">
        <v>1195</v>
      </c>
      <c r="E2955">
        <v>94.3</v>
      </c>
      <c r="F2955" t="s">
        <v>76</v>
      </c>
    </row>
    <row r="2956" spans="1:6" x14ac:dyDescent="0.25">
      <c r="A2956" t="s">
        <v>1293</v>
      </c>
      <c r="B2956" t="s">
        <v>1239</v>
      </c>
      <c r="C2956" t="s">
        <v>1186</v>
      </c>
      <c r="D2956" t="s">
        <v>1195</v>
      </c>
      <c r="E2956">
        <v>94.3</v>
      </c>
      <c r="F2956" t="s">
        <v>76</v>
      </c>
    </row>
    <row r="2957" spans="1:6" x14ac:dyDescent="0.25">
      <c r="A2957" t="s">
        <v>1294</v>
      </c>
      <c r="B2957" t="s">
        <v>1246</v>
      </c>
      <c r="C2957" t="s">
        <v>1186</v>
      </c>
      <c r="D2957" t="s">
        <v>1195</v>
      </c>
      <c r="E2957">
        <v>76.7</v>
      </c>
      <c r="F2957" t="s">
        <v>76</v>
      </c>
    </row>
    <row r="2958" spans="1:6" x14ac:dyDescent="0.25">
      <c r="A2958" t="s">
        <v>1294</v>
      </c>
      <c r="B2958" t="s">
        <v>1503</v>
      </c>
      <c r="C2958" t="s">
        <v>1186</v>
      </c>
      <c r="D2958" t="s">
        <v>1195</v>
      </c>
      <c r="E2958">
        <v>76.7</v>
      </c>
      <c r="F2958" t="s">
        <v>76</v>
      </c>
    </row>
    <row r="2959" spans="1:6" x14ac:dyDescent="0.25">
      <c r="A2959" t="s">
        <v>1294</v>
      </c>
      <c r="B2959" t="s">
        <v>1241</v>
      </c>
      <c r="C2959" t="s">
        <v>1186</v>
      </c>
      <c r="D2959" t="s">
        <v>1195</v>
      </c>
      <c r="E2959">
        <v>76.7</v>
      </c>
      <c r="F2959" t="s">
        <v>76</v>
      </c>
    </row>
    <row r="2960" spans="1:6" x14ac:dyDescent="0.25">
      <c r="A2960" t="s">
        <v>1294</v>
      </c>
      <c r="B2960" t="s">
        <v>1217</v>
      </c>
      <c r="C2960" t="s">
        <v>1186</v>
      </c>
      <c r="D2960" t="s">
        <v>1195</v>
      </c>
      <c r="E2960">
        <v>76.7</v>
      </c>
      <c r="F2960" t="s">
        <v>76</v>
      </c>
    </row>
    <row r="2961" spans="1:6" x14ac:dyDescent="0.25">
      <c r="A2961" t="s">
        <v>1294</v>
      </c>
      <c r="B2961" t="s">
        <v>1220</v>
      </c>
      <c r="C2961" t="s">
        <v>1186</v>
      </c>
      <c r="D2961" t="s">
        <v>1195</v>
      </c>
      <c r="E2961">
        <v>76.7</v>
      </c>
      <c r="F2961" t="s">
        <v>76</v>
      </c>
    </row>
    <row r="2962" spans="1:6" x14ac:dyDescent="0.25">
      <c r="A2962" t="s">
        <v>1294</v>
      </c>
      <c r="B2962" t="s">
        <v>1247</v>
      </c>
      <c r="C2962" t="s">
        <v>1186</v>
      </c>
      <c r="D2962" t="s">
        <v>1195</v>
      </c>
      <c r="E2962">
        <v>76.7</v>
      </c>
      <c r="F2962" t="s">
        <v>76</v>
      </c>
    </row>
    <row r="2963" spans="1:6" x14ac:dyDescent="0.25">
      <c r="A2963" t="s">
        <v>1294</v>
      </c>
      <c r="B2963" t="s">
        <v>1223</v>
      </c>
      <c r="C2963" t="s">
        <v>1186</v>
      </c>
      <c r="D2963" t="s">
        <v>1195</v>
      </c>
      <c r="E2963">
        <v>76.7</v>
      </c>
      <c r="F2963" t="s">
        <v>76</v>
      </c>
    </row>
    <row r="2964" spans="1:6" x14ac:dyDescent="0.25">
      <c r="A2964" t="s">
        <v>1294</v>
      </c>
      <c r="B2964" t="s">
        <v>1555</v>
      </c>
      <c r="C2964" t="s">
        <v>1186</v>
      </c>
      <c r="D2964" t="s">
        <v>1195</v>
      </c>
      <c r="E2964">
        <v>76.7</v>
      </c>
      <c r="F2964" t="s">
        <v>76</v>
      </c>
    </row>
    <row r="2965" spans="1:6" x14ac:dyDescent="0.25">
      <c r="A2965" t="s">
        <v>1294</v>
      </c>
      <c r="B2965" t="s">
        <v>1227</v>
      </c>
      <c r="C2965" t="s">
        <v>1186</v>
      </c>
      <c r="D2965" t="s">
        <v>1195</v>
      </c>
      <c r="E2965">
        <v>19.5</v>
      </c>
      <c r="F2965" t="s">
        <v>76</v>
      </c>
    </row>
    <row r="2966" spans="1:6" x14ac:dyDescent="0.25">
      <c r="A2966" t="s">
        <v>1294</v>
      </c>
      <c r="B2966" t="s">
        <v>1265</v>
      </c>
      <c r="C2966" t="s">
        <v>1186</v>
      </c>
      <c r="D2966" t="s">
        <v>1195</v>
      </c>
      <c r="E2966">
        <v>76.7</v>
      </c>
      <c r="F2966" t="s">
        <v>76</v>
      </c>
    </row>
    <row r="2967" spans="1:6" x14ac:dyDescent="0.25">
      <c r="A2967" t="s">
        <v>1294</v>
      </c>
      <c r="B2967" t="s">
        <v>1249</v>
      </c>
      <c r="C2967" t="s">
        <v>1186</v>
      </c>
      <c r="D2967" t="s">
        <v>1195</v>
      </c>
      <c r="E2967">
        <v>76.7</v>
      </c>
      <c r="F2967" t="s">
        <v>76</v>
      </c>
    </row>
    <row r="2968" spans="1:6" x14ac:dyDescent="0.25">
      <c r="A2968" t="s">
        <v>1294</v>
      </c>
      <c r="B2968" t="s">
        <v>1231</v>
      </c>
      <c r="C2968" t="s">
        <v>1186</v>
      </c>
      <c r="D2968" t="s">
        <v>1195</v>
      </c>
      <c r="E2968">
        <v>76.7</v>
      </c>
      <c r="F2968" t="s">
        <v>76</v>
      </c>
    </row>
    <row r="2969" spans="1:6" x14ac:dyDescent="0.25">
      <c r="A2969" t="s">
        <v>1294</v>
      </c>
      <c r="B2969" t="s">
        <v>1232</v>
      </c>
      <c r="C2969" t="s">
        <v>1186</v>
      </c>
      <c r="D2969" t="s">
        <v>1195</v>
      </c>
      <c r="E2969">
        <v>7.67</v>
      </c>
      <c r="F2969" t="s">
        <v>76</v>
      </c>
    </row>
    <row r="2970" spans="1:6" x14ac:dyDescent="0.25">
      <c r="A2970" t="s">
        <v>1294</v>
      </c>
      <c r="B2970" t="s">
        <v>1250</v>
      </c>
      <c r="C2970" t="s">
        <v>1186</v>
      </c>
      <c r="D2970" t="s">
        <v>1195</v>
      </c>
      <c r="E2970">
        <v>76.7</v>
      </c>
      <c r="F2970" t="s">
        <v>76</v>
      </c>
    </row>
    <row r="2971" spans="1:6" x14ac:dyDescent="0.25">
      <c r="A2971" t="s">
        <v>1294</v>
      </c>
      <c r="B2971" t="s">
        <v>1301</v>
      </c>
      <c r="C2971" t="s">
        <v>1186</v>
      </c>
      <c r="D2971" t="s">
        <v>1195</v>
      </c>
      <c r="E2971">
        <v>76.7</v>
      </c>
      <c r="F2971" t="s">
        <v>76</v>
      </c>
    </row>
    <row r="2972" spans="1:6" x14ac:dyDescent="0.25">
      <c r="A2972" t="s">
        <v>1305</v>
      </c>
      <c r="B2972" t="s">
        <v>1246</v>
      </c>
      <c r="C2972" t="s">
        <v>1186</v>
      </c>
      <c r="D2972" t="s">
        <v>1195</v>
      </c>
      <c r="E2972">
        <v>68.599999999999994</v>
      </c>
      <c r="F2972" t="s">
        <v>76</v>
      </c>
    </row>
    <row r="2973" spans="1:6" x14ac:dyDescent="0.25">
      <c r="A2973" t="s">
        <v>1305</v>
      </c>
      <c r="B2973" t="s">
        <v>1503</v>
      </c>
      <c r="C2973" t="s">
        <v>1186</v>
      </c>
      <c r="D2973" t="s">
        <v>1195</v>
      </c>
      <c r="E2973">
        <v>68.599999999999994</v>
      </c>
      <c r="F2973" t="s">
        <v>76</v>
      </c>
    </row>
    <row r="2974" spans="1:6" x14ac:dyDescent="0.25">
      <c r="A2974" t="s">
        <v>1305</v>
      </c>
      <c r="B2974" t="s">
        <v>1241</v>
      </c>
      <c r="C2974" t="s">
        <v>1186</v>
      </c>
      <c r="D2974" t="s">
        <v>1195</v>
      </c>
      <c r="E2974">
        <v>68.599999999999994</v>
      </c>
      <c r="F2974" t="s">
        <v>76</v>
      </c>
    </row>
    <row r="2975" spans="1:6" x14ac:dyDescent="0.25">
      <c r="A2975" t="s">
        <v>1305</v>
      </c>
      <c r="B2975" t="s">
        <v>1217</v>
      </c>
      <c r="C2975" t="s">
        <v>1186</v>
      </c>
      <c r="D2975" t="s">
        <v>1195</v>
      </c>
      <c r="E2975">
        <v>68.599999999999994</v>
      </c>
      <c r="F2975" t="s">
        <v>76</v>
      </c>
    </row>
    <row r="2976" spans="1:6" x14ac:dyDescent="0.25">
      <c r="A2976" t="s">
        <v>1305</v>
      </c>
      <c r="B2976" t="s">
        <v>1220</v>
      </c>
      <c r="C2976" t="s">
        <v>1186</v>
      </c>
      <c r="D2976" t="s">
        <v>1195</v>
      </c>
      <c r="E2976">
        <v>68.599999999999994</v>
      </c>
      <c r="F2976" t="s">
        <v>76</v>
      </c>
    </row>
    <row r="2977" spans="1:6" x14ac:dyDescent="0.25">
      <c r="A2977" t="s">
        <v>1305</v>
      </c>
      <c r="B2977" t="s">
        <v>1247</v>
      </c>
      <c r="C2977" t="s">
        <v>1186</v>
      </c>
      <c r="D2977" t="s">
        <v>1195</v>
      </c>
      <c r="E2977">
        <v>68.599999999999994</v>
      </c>
      <c r="F2977" t="s">
        <v>76</v>
      </c>
    </row>
    <row r="2978" spans="1:6" x14ac:dyDescent="0.25">
      <c r="A2978" t="s">
        <v>1305</v>
      </c>
      <c r="B2978" t="s">
        <v>1223</v>
      </c>
      <c r="C2978" t="s">
        <v>1186</v>
      </c>
      <c r="D2978" t="s">
        <v>1195</v>
      </c>
      <c r="E2978">
        <v>68.599999999999994</v>
      </c>
      <c r="F2978" t="s">
        <v>76</v>
      </c>
    </row>
    <row r="2979" spans="1:6" x14ac:dyDescent="0.25">
      <c r="A2979" t="s">
        <v>1305</v>
      </c>
      <c r="B2979" t="s">
        <v>1555</v>
      </c>
      <c r="C2979" t="s">
        <v>1186</v>
      </c>
      <c r="D2979" t="s">
        <v>1195</v>
      </c>
      <c r="E2979">
        <v>68.599999999999994</v>
      </c>
      <c r="F2979" t="s">
        <v>76</v>
      </c>
    </row>
    <row r="2980" spans="1:6" x14ac:dyDescent="0.25">
      <c r="A2980" t="s">
        <v>1305</v>
      </c>
      <c r="B2980" t="s">
        <v>1227</v>
      </c>
      <c r="C2980" t="s">
        <v>1186</v>
      </c>
      <c r="D2980" t="s">
        <v>1195</v>
      </c>
      <c r="E2980">
        <v>18</v>
      </c>
      <c r="F2980" t="s">
        <v>76</v>
      </c>
    </row>
    <row r="2981" spans="1:6" x14ac:dyDescent="0.25">
      <c r="A2981" t="s">
        <v>1305</v>
      </c>
      <c r="B2981" t="s">
        <v>1272</v>
      </c>
      <c r="C2981" t="s">
        <v>1186</v>
      </c>
      <c r="D2981" t="s">
        <v>1195</v>
      </c>
      <c r="E2981">
        <v>68.599999999999994</v>
      </c>
      <c r="F2981" t="s">
        <v>76</v>
      </c>
    </row>
    <row r="2982" spans="1:6" x14ac:dyDescent="0.25">
      <c r="A2982" t="s">
        <v>1305</v>
      </c>
      <c r="B2982" t="s">
        <v>1273</v>
      </c>
      <c r="C2982" t="s">
        <v>1186</v>
      </c>
      <c r="D2982" t="s">
        <v>1195</v>
      </c>
      <c r="E2982">
        <v>68.599999999999994</v>
      </c>
      <c r="F2982" t="s">
        <v>76</v>
      </c>
    </row>
    <row r="2983" spans="1:6" x14ac:dyDescent="0.25">
      <c r="A2983" t="s">
        <v>1305</v>
      </c>
      <c r="B2983" t="s">
        <v>1274</v>
      </c>
      <c r="C2983" t="s">
        <v>1186</v>
      </c>
      <c r="D2983" t="s">
        <v>1195</v>
      </c>
      <c r="E2983">
        <v>68.599999999999994</v>
      </c>
      <c r="F2983" t="s">
        <v>76</v>
      </c>
    </row>
    <row r="2984" spans="1:6" x14ac:dyDescent="0.25">
      <c r="A2984" t="s">
        <v>1305</v>
      </c>
      <c r="B2984" t="s">
        <v>1185</v>
      </c>
      <c r="C2984" t="s">
        <v>1186</v>
      </c>
      <c r="D2984" t="s">
        <v>1195</v>
      </c>
      <c r="E2984">
        <v>68.599999999999994</v>
      </c>
      <c r="F2984" t="s">
        <v>76</v>
      </c>
    </row>
    <row r="2985" spans="1:6" x14ac:dyDescent="0.25">
      <c r="A2985" t="s">
        <v>1305</v>
      </c>
      <c r="B2985" t="s">
        <v>1188</v>
      </c>
      <c r="C2985" t="s">
        <v>1186</v>
      </c>
      <c r="D2985" t="s">
        <v>1195</v>
      </c>
      <c r="E2985">
        <v>68.599999999999994</v>
      </c>
      <c r="F2985" t="s">
        <v>76</v>
      </c>
    </row>
    <row r="2986" spans="1:6" x14ac:dyDescent="0.25">
      <c r="A2986" t="s">
        <v>1305</v>
      </c>
      <c r="B2986" t="s">
        <v>1189</v>
      </c>
      <c r="C2986" t="s">
        <v>1186</v>
      </c>
      <c r="D2986" t="s">
        <v>1195</v>
      </c>
      <c r="E2986">
        <v>68.599999999999994</v>
      </c>
      <c r="F2986" t="s">
        <v>76</v>
      </c>
    </row>
    <row r="2987" spans="1:6" x14ac:dyDescent="0.25">
      <c r="A2987" t="s">
        <v>1305</v>
      </c>
      <c r="B2987" t="s">
        <v>1190</v>
      </c>
      <c r="C2987" t="s">
        <v>1186</v>
      </c>
      <c r="D2987" t="s">
        <v>1195</v>
      </c>
      <c r="E2987">
        <v>68.599999999999994</v>
      </c>
      <c r="F2987" t="s">
        <v>76</v>
      </c>
    </row>
    <row r="2988" spans="1:6" x14ac:dyDescent="0.25">
      <c r="A2988" t="s">
        <v>1305</v>
      </c>
      <c r="B2988" t="s">
        <v>1191</v>
      </c>
      <c r="C2988" t="s">
        <v>1186</v>
      </c>
      <c r="D2988" t="s">
        <v>1195</v>
      </c>
      <c r="E2988">
        <v>68.599999999999994</v>
      </c>
      <c r="F2988" t="s">
        <v>76</v>
      </c>
    </row>
    <row r="2989" spans="1:6" x14ac:dyDescent="0.25">
      <c r="A2989" t="s">
        <v>1305</v>
      </c>
      <c r="B2989" t="s">
        <v>1192</v>
      </c>
      <c r="C2989" t="s">
        <v>1186</v>
      </c>
      <c r="D2989" t="s">
        <v>1195</v>
      </c>
      <c r="E2989">
        <v>68.599999999999994</v>
      </c>
      <c r="F2989" t="s">
        <v>76</v>
      </c>
    </row>
    <row r="2990" spans="1:6" x14ac:dyDescent="0.25">
      <c r="A2990" t="s">
        <v>92</v>
      </c>
      <c r="B2990" t="s">
        <v>1246</v>
      </c>
      <c r="C2990" t="s">
        <v>1186</v>
      </c>
      <c r="D2990" t="s">
        <v>1195</v>
      </c>
      <c r="E2990">
        <v>73.400000000000006</v>
      </c>
      <c r="F2990" t="s">
        <v>76</v>
      </c>
    </row>
    <row r="2991" spans="1:6" x14ac:dyDescent="0.25">
      <c r="A2991" t="s">
        <v>92</v>
      </c>
      <c r="B2991" t="s">
        <v>1503</v>
      </c>
      <c r="C2991" t="s">
        <v>1186</v>
      </c>
      <c r="D2991" t="s">
        <v>1195</v>
      </c>
      <c r="E2991">
        <v>73.400000000000006</v>
      </c>
      <c r="F2991" t="s">
        <v>76</v>
      </c>
    </row>
    <row r="2992" spans="1:6" x14ac:dyDescent="0.25">
      <c r="A2992" t="s">
        <v>92</v>
      </c>
      <c r="B2992" t="s">
        <v>1241</v>
      </c>
      <c r="C2992" t="s">
        <v>1186</v>
      </c>
      <c r="D2992" t="s">
        <v>1195</v>
      </c>
      <c r="E2992">
        <v>73.400000000000006</v>
      </c>
      <c r="F2992" t="s">
        <v>76</v>
      </c>
    </row>
    <row r="2993" spans="1:6" x14ac:dyDescent="0.25">
      <c r="A2993" t="s">
        <v>92</v>
      </c>
      <c r="B2993" t="s">
        <v>1217</v>
      </c>
      <c r="C2993" t="s">
        <v>1186</v>
      </c>
      <c r="D2993" t="s">
        <v>1195</v>
      </c>
      <c r="E2993">
        <v>73.400000000000006</v>
      </c>
      <c r="F2993" t="s">
        <v>76</v>
      </c>
    </row>
    <row r="2994" spans="1:6" x14ac:dyDescent="0.25">
      <c r="A2994" t="s">
        <v>92</v>
      </c>
      <c r="B2994" t="s">
        <v>1220</v>
      </c>
      <c r="C2994" t="s">
        <v>1186</v>
      </c>
      <c r="D2994" t="s">
        <v>1195</v>
      </c>
      <c r="E2994">
        <v>73.400000000000006</v>
      </c>
      <c r="F2994" t="s">
        <v>76</v>
      </c>
    </row>
    <row r="2995" spans="1:6" x14ac:dyDescent="0.25">
      <c r="A2995" t="s">
        <v>92</v>
      </c>
      <c r="B2995" t="s">
        <v>1247</v>
      </c>
      <c r="C2995" t="s">
        <v>1186</v>
      </c>
      <c r="D2995" t="s">
        <v>1195</v>
      </c>
      <c r="E2995">
        <v>73.400000000000006</v>
      </c>
      <c r="F2995" t="s">
        <v>76</v>
      </c>
    </row>
    <row r="2996" spans="1:6" x14ac:dyDescent="0.25">
      <c r="A2996" t="s">
        <v>92</v>
      </c>
      <c r="B2996" t="s">
        <v>1223</v>
      </c>
      <c r="C2996" t="s">
        <v>1186</v>
      </c>
      <c r="D2996" t="s">
        <v>1195</v>
      </c>
      <c r="E2996">
        <v>73.400000000000006</v>
      </c>
      <c r="F2996" t="s">
        <v>76</v>
      </c>
    </row>
    <row r="2997" spans="1:6" x14ac:dyDescent="0.25">
      <c r="A2997" t="s">
        <v>92</v>
      </c>
      <c r="B2997" t="s">
        <v>1555</v>
      </c>
      <c r="C2997" t="s">
        <v>1186</v>
      </c>
      <c r="D2997" t="s">
        <v>1195</v>
      </c>
      <c r="E2997">
        <v>73.400000000000006</v>
      </c>
      <c r="F2997" t="s">
        <v>76</v>
      </c>
    </row>
    <row r="2998" spans="1:6" x14ac:dyDescent="0.25">
      <c r="A2998" t="s">
        <v>92</v>
      </c>
      <c r="B2998" t="s">
        <v>1227</v>
      </c>
      <c r="C2998" t="s">
        <v>1186</v>
      </c>
      <c r="D2998" t="s">
        <v>1195</v>
      </c>
      <c r="E2998">
        <v>36.9</v>
      </c>
      <c r="F2998" t="s">
        <v>76</v>
      </c>
    </row>
    <row r="2999" spans="1:6" x14ac:dyDescent="0.25">
      <c r="A2999" t="s">
        <v>92</v>
      </c>
      <c r="B2999" t="s">
        <v>1249</v>
      </c>
      <c r="C2999" t="s">
        <v>1186</v>
      </c>
      <c r="D2999" t="s">
        <v>1195</v>
      </c>
      <c r="E2999">
        <v>73.400000000000006</v>
      </c>
      <c r="F2999" t="s">
        <v>76</v>
      </c>
    </row>
    <row r="3000" spans="1:6" x14ac:dyDescent="0.25">
      <c r="A3000" t="s">
        <v>92</v>
      </c>
      <c r="B3000" t="s">
        <v>1250</v>
      </c>
      <c r="C3000" t="s">
        <v>1186</v>
      </c>
      <c r="D3000" t="s">
        <v>1195</v>
      </c>
      <c r="E3000">
        <v>73.400000000000006</v>
      </c>
      <c r="F3000" t="s">
        <v>76</v>
      </c>
    </row>
    <row r="3001" spans="1:6" x14ac:dyDescent="0.25">
      <c r="A3001" t="s">
        <v>92</v>
      </c>
      <c r="B3001" t="s">
        <v>1265</v>
      </c>
      <c r="C3001" t="s">
        <v>1186</v>
      </c>
      <c r="D3001" t="s">
        <v>1195</v>
      </c>
      <c r="E3001">
        <v>73.400000000000006</v>
      </c>
      <c r="F3001" t="s">
        <v>76</v>
      </c>
    </row>
    <row r="3002" spans="1:6" x14ac:dyDescent="0.25">
      <c r="A3002" t="s">
        <v>92</v>
      </c>
      <c r="B3002" t="s">
        <v>1301</v>
      </c>
      <c r="C3002" t="s">
        <v>1186</v>
      </c>
      <c r="D3002" t="s">
        <v>1195</v>
      </c>
      <c r="E3002">
        <v>73.400000000000006</v>
      </c>
      <c r="F3002" t="s">
        <v>76</v>
      </c>
    </row>
    <row r="3003" spans="1:6" x14ac:dyDescent="0.25">
      <c r="A3003" t="s">
        <v>92</v>
      </c>
      <c r="B3003" t="s">
        <v>1307</v>
      </c>
      <c r="C3003" t="s">
        <v>1186</v>
      </c>
      <c r="D3003" t="s">
        <v>1195</v>
      </c>
      <c r="E3003">
        <v>73.400000000000006</v>
      </c>
      <c r="F3003" t="s">
        <v>76</v>
      </c>
    </row>
    <row r="3004" spans="1:6" x14ac:dyDescent="0.25">
      <c r="A3004" t="s">
        <v>92</v>
      </c>
      <c r="B3004" t="s">
        <v>1272</v>
      </c>
      <c r="C3004" t="s">
        <v>1186</v>
      </c>
      <c r="D3004" t="s">
        <v>1195</v>
      </c>
      <c r="E3004">
        <v>73.400000000000006</v>
      </c>
      <c r="F3004" t="s">
        <v>76</v>
      </c>
    </row>
    <row r="3005" spans="1:6" x14ac:dyDescent="0.25">
      <c r="A3005" t="s">
        <v>92</v>
      </c>
      <c r="B3005" t="s">
        <v>1273</v>
      </c>
      <c r="C3005" t="s">
        <v>1186</v>
      </c>
      <c r="D3005" t="s">
        <v>1195</v>
      </c>
      <c r="E3005">
        <v>73.400000000000006</v>
      </c>
      <c r="F3005" t="s">
        <v>76</v>
      </c>
    </row>
    <row r="3006" spans="1:6" x14ac:dyDescent="0.25">
      <c r="A3006" t="s">
        <v>92</v>
      </c>
      <c r="B3006" t="s">
        <v>1288</v>
      </c>
      <c r="C3006" t="s">
        <v>1186</v>
      </c>
      <c r="D3006" t="s">
        <v>1195</v>
      </c>
      <c r="E3006">
        <v>73.400000000000006</v>
      </c>
      <c r="F3006" t="s">
        <v>76</v>
      </c>
    </row>
    <row r="3007" spans="1:6" x14ac:dyDescent="0.25">
      <c r="A3007" t="s">
        <v>92</v>
      </c>
      <c r="B3007" t="s">
        <v>1274</v>
      </c>
      <c r="C3007" t="s">
        <v>1186</v>
      </c>
      <c r="D3007" t="s">
        <v>1195</v>
      </c>
      <c r="E3007">
        <v>73.400000000000006</v>
      </c>
      <c r="F3007" t="s">
        <v>76</v>
      </c>
    </row>
    <row r="3008" spans="1:6" x14ac:dyDescent="0.25">
      <c r="A3008" t="s">
        <v>92</v>
      </c>
      <c r="B3008" t="s">
        <v>1290</v>
      </c>
      <c r="C3008" t="s">
        <v>1186</v>
      </c>
      <c r="D3008" t="s">
        <v>1195</v>
      </c>
      <c r="E3008">
        <v>73.400000000000006</v>
      </c>
      <c r="F3008" t="s">
        <v>76</v>
      </c>
    </row>
    <row r="3009" spans="1:6" x14ac:dyDescent="0.25">
      <c r="A3009" t="s">
        <v>92</v>
      </c>
      <c r="B3009" t="s">
        <v>1185</v>
      </c>
      <c r="C3009" t="s">
        <v>1186</v>
      </c>
      <c r="D3009" t="s">
        <v>1195</v>
      </c>
      <c r="E3009">
        <v>73.400000000000006</v>
      </c>
      <c r="F3009" t="s">
        <v>76</v>
      </c>
    </row>
    <row r="3010" spans="1:6" x14ac:dyDescent="0.25">
      <c r="A3010" t="s">
        <v>92</v>
      </c>
      <c r="B3010" t="s">
        <v>1188</v>
      </c>
      <c r="C3010" t="s">
        <v>1186</v>
      </c>
      <c r="D3010" t="s">
        <v>1195</v>
      </c>
      <c r="E3010">
        <v>73.400000000000006</v>
      </c>
      <c r="F3010" t="s">
        <v>76</v>
      </c>
    </row>
    <row r="3011" spans="1:6" x14ac:dyDescent="0.25">
      <c r="A3011" t="s">
        <v>92</v>
      </c>
      <c r="B3011" t="s">
        <v>1190</v>
      </c>
      <c r="C3011" t="s">
        <v>1186</v>
      </c>
      <c r="D3011" t="s">
        <v>1195</v>
      </c>
      <c r="E3011">
        <v>73.400000000000006</v>
      </c>
      <c r="F3011" t="s">
        <v>76</v>
      </c>
    </row>
    <row r="3012" spans="1:6" x14ac:dyDescent="0.25">
      <c r="A3012" t="s">
        <v>92</v>
      </c>
      <c r="B3012" t="s">
        <v>1191</v>
      </c>
      <c r="C3012" t="s">
        <v>1186</v>
      </c>
      <c r="D3012" t="s">
        <v>1195</v>
      </c>
      <c r="E3012">
        <v>73.400000000000006</v>
      </c>
      <c r="F3012" t="s">
        <v>76</v>
      </c>
    </row>
    <row r="3013" spans="1:6" x14ac:dyDescent="0.25">
      <c r="A3013" t="s">
        <v>1319</v>
      </c>
      <c r="B3013" t="s">
        <v>1557</v>
      </c>
      <c r="C3013" t="s">
        <v>1186</v>
      </c>
      <c r="D3013" t="s">
        <v>1558</v>
      </c>
      <c r="E3013">
        <v>1000</v>
      </c>
      <c r="F3013" t="s">
        <v>76</v>
      </c>
    </row>
    <row r="3014" spans="1:6" x14ac:dyDescent="0.25">
      <c r="A3014" t="s">
        <v>1319</v>
      </c>
      <c r="B3014" t="s">
        <v>1357</v>
      </c>
      <c r="C3014" t="s">
        <v>1358</v>
      </c>
      <c r="D3014" t="s">
        <v>1346</v>
      </c>
      <c r="E3014">
        <v>0</v>
      </c>
      <c r="F3014" t="s">
        <v>76</v>
      </c>
    </row>
    <row r="3015" spans="1:6" x14ac:dyDescent="0.25">
      <c r="A3015" t="s">
        <v>1319</v>
      </c>
      <c r="B3015" t="s">
        <v>1357</v>
      </c>
      <c r="C3015" t="s">
        <v>1359</v>
      </c>
      <c r="D3015" t="s">
        <v>1346</v>
      </c>
      <c r="E3015">
        <v>-35</v>
      </c>
      <c r="F3015" t="s">
        <v>76</v>
      </c>
    </row>
    <row r="3016" spans="1:6" x14ac:dyDescent="0.25">
      <c r="A3016" t="s">
        <v>1319</v>
      </c>
      <c r="B3016" t="s">
        <v>1357</v>
      </c>
      <c r="C3016" t="s">
        <v>1360</v>
      </c>
      <c r="D3016" t="s">
        <v>1346</v>
      </c>
      <c r="E3016">
        <v>-45</v>
      </c>
      <c r="F3016" t="s">
        <v>76</v>
      </c>
    </row>
    <row r="3017" spans="1:6" x14ac:dyDescent="0.25">
      <c r="A3017" t="s">
        <v>1319</v>
      </c>
      <c r="B3017" t="s">
        <v>1357</v>
      </c>
      <c r="C3017" t="s">
        <v>1361</v>
      </c>
      <c r="D3017" t="s">
        <v>1346</v>
      </c>
      <c r="E3017">
        <v>-35</v>
      </c>
      <c r="F3017" t="s">
        <v>76</v>
      </c>
    </row>
    <row r="3018" spans="1:6" x14ac:dyDescent="0.25">
      <c r="A3018" t="s">
        <v>1319</v>
      </c>
      <c r="B3018" t="s">
        <v>1357</v>
      </c>
      <c r="C3018" t="s">
        <v>1362</v>
      </c>
      <c r="D3018" t="s">
        <v>1346</v>
      </c>
      <c r="E3018">
        <v>-25</v>
      </c>
      <c r="F3018" t="s">
        <v>76</v>
      </c>
    </row>
    <row r="3019" spans="1:6" x14ac:dyDescent="0.25">
      <c r="A3019" t="s">
        <v>1319</v>
      </c>
      <c r="B3019" t="s">
        <v>1357</v>
      </c>
      <c r="C3019" t="s">
        <v>1363</v>
      </c>
      <c r="D3019" t="s">
        <v>1346</v>
      </c>
      <c r="E3019">
        <v>-60</v>
      </c>
      <c r="F3019" t="s">
        <v>76</v>
      </c>
    </row>
    <row r="3020" spans="1:6" x14ac:dyDescent="0.25">
      <c r="A3020" t="s">
        <v>1319</v>
      </c>
      <c r="B3020" t="s">
        <v>1357</v>
      </c>
      <c r="C3020" t="s">
        <v>1186</v>
      </c>
      <c r="D3020" t="s">
        <v>1346</v>
      </c>
      <c r="E3020">
        <v>0</v>
      </c>
      <c r="F3020" t="s">
        <v>76</v>
      </c>
    </row>
    <row r="3021" spans="1:6" x14ac:dyDescent="0.25">
      <c r="A3021" t="s">
        <v>1319</v>
      </c>
      <c r="B3021" t="s">
        <v>1357</v>
      </c>
      <c r="C3021" t="s">
        <v>1364</v>
      </c>
      <c r="D3021" t="s">
        <v>1346</v>
      </c>
      <c r="E3021">
        <v>-28</v>
      </c>
      <c r="F3021" t="s">
        <v>76</v>
      </c>
    </row>
    <row r="3022" spans="1:6" x14ac:dyDescent="0.25">
      <c r="A3022" t="s">
        <v>1319</v>
      </c>
      <c r="B3022" t="s">
        <v>1357</v>
      </c>
      <c r="C3022" t="s">
        <v>1365</v>
      </c>
      <c r="D3022" t="s">
        <v>1346</v>
      </c>
      <c r="E3022">
        <v>-28</v>
      </c>
      <c r="F3022" t="s">
        <v>76</v>
      </c>
    </row>
    <row r="3023" spans="1:6" x14ac:dyDescent="0.25">
      <c r="A3023" t="s">
        <v>1319</v>
      </c>
      <c r="B3023" t="s">
        <v>1357</v>
      </c>
      <c r="C3023" t="s">
        <v>1366</v>
      </c>
      <c r="D3023" t="s">
        <v>1346</v>
      </c>
      <c r="E3023">
        <v>-40</v>
      </c>
      <c r="F3023" t="s">
        <v>76</v>
      </c>
    </row>
    <row r="3024" spans="1:6" x14ac:dyDescent="0.25">
      <c r="A3024" t="s">
        <v>1319</v>
      </c>
      <c r="B3024" t="s">
        <v>1357</v>
      </c>
      <c r="C3024" t="s">
        <v>1367</v>
      </c>
      <c r="D3024" t="s">
        <v>1346</v>
      </c>
      <c r="E3024">
        <v>-52.5</v>
      </c>
      <c r="F3024" t="s">
        <v>76</v>
      </c>
    </row>
    <row r="3025" spans="1:6" x14ac:dyDescent="0.25">
      <c r="A3025" t="s">
        <v>1319</v>
      </c>
      <c r="B3025" t="s">
        <v>1357</v>
      </c>
      <c r="C3025" t="s">
        <v>1368</v>
      </c>
      <c r="D3025" t="s">
        <v>1346</v>
      </c>
      <c r="E3025">
        <v>-52.5</v>
      </c>
      <c r="F3025" t="s">
        <v>76</v>
      </c>
    </row>
    <row r="3026" spans="1:6" x14ac:dyDescent="0.25">
      <c r="A3026" t="s">
        <v>1319</v>
      </c>
      <c r="B3026" t="s">
        <v>1375</v>
      </c>
      <c r="C3026" t="s">
        <v>1186</v>
      </c>
      <c r="D3026" t="s">
        <v>1346</v>
      </c>
      <c r="E3026">
        <v>500</v>
      </c>
      <c r="F3026" t="s">
        <v>76</v>
      </c>
    </row>
    <row r="3027" spans="1:6" x14ac:dyDescent="0.25">
      <c r="A3027" t="s">
        <v>1319</v>
      </c>
      <c r="B3027" t="s">
        <v>1383</v>
      </c>
      <c r="C3027" t="s">
        <v>1186</v>
      </c>
      <c r="D3027" t="s">
        <v>1346</v>
      </c>
      <c r="E3027">
        <v>850</v>
      </c>
      <c r="F3027" t="s">
        <v>76</v>
      </c>
    </row>
    <row r="3028" spans="1:6" x14ac:dyDescent="0.25">
      <c r="A3028" t="s">
        <v>1319</v>
      </c>
      <c r="B3028" t="s">
        <v>1406</v>
      </c>
      <c r="C3028" t="s">
        <v>1407</v>
      </c>
      <c r="D3028" t="s">
        <v>1195</v>
      </c>
      <c r="E3028">
        <v>3.125</v>
      </c>
      <c r="F3028" t="s">
        <v>76</v>
      </c>
    </row>
    <row r="3029" spans="1:6" x14ac:dyDescent="0.25">
      <c r="A3029" t="s">
        <v>1319</v>
      </c>
      <c r="B3029" t="s">
        <v>1406</v>
      </c>
      <c r="C3029" t="s">
        <v>1186</v>
      </c>
      <c r="D3029" t="s">
        <v>1195</v>
      </c>
      <c r="E3029">
        <v>62.5</v>
      </c>
      <c r="F3029" t="s">
        <v>76</v>
      </c>
    </row>
    <row r="3030" spans="1:6" x14ac:dyDescent="0.25">
      <c r="A3030" t="s">
        <v>1319</v>
      </c>
      <c r="B3030" t="s">
        <v>1408</v>
      </c>
      <c r="C3030" t="s">
        <v>1339</v>
      </c>
      <c r="D3030" t="s">
        <v>1346</v>
      </c>
      <c r="E3030">
        <v>0</v>
      </c>
      <c r="F3030" t="s">
        <v>76</v>
      </c>
    </row>
    <row r="3031" spans="1:6" x14ac:dyDescent="0.25">
      <c r="A3031" t="s">
        <v>1319</v>
      </c>
      <c r="B3031" t="s">
        <v>1408</v>
      </c>
      <c r="C3031" t="s">
        <v>1186</v>
      </c>
      <c r="D3031" t="s">
        <v>1346</v>
      </c>
      <c r="E3031">
        <v>56</v>
      </c>
      <c r="F3031" t="s">
        <v>76</v>
      </c>
    </row>
    <row r="3032" spans="1:6" x14ac:dyDescent="0.25">
      <c r="A3032" t="s">
        <v>1559</v>
      </c>
      <c r="B3032" t="s">
        <v>1246</v>
      </c>
      <c r="C3032" t="s">
        <v>1186</v>
      </c>
      <c r="D3032" t="s">
        <v>1195</v>
      </c>
      <c r="E3032">
        <v>93.272999999999996</v>
      </c>
      <c r="F3032" t="s">
        <v>76</v>
      </c>
    </row>
    <row r="3033" spans="1:6" x14ac:dyDescent="0.25">
      <c r="A3033" t="s">
        <v>1559</v>
      </c>
      <c r="B3033" t="s">
        <v>1503</v>
      </c>
      <c r="C3033" t="s">
        <v>1186</v>
      </c>
      <c r="D3033" t="s">
        <v>1195</v>
      </c>
      <c r="E3033">
        <v>93.272999999999996</v>
      </c>
      <c r="F3033" t="s">
        <v>76</v>
      </c>
    </row>
    <row r="3034" spans="1:6" x14ac:dyDescent="0.25">
      <c r="A3034" t="s">
        <v>1559</v>
      </c>
      <c r="B3034" t="s">
        <v>1217</v>
      </c>
      <c r="C3034" t="s">
        <v>1186</v>
      </c>
      <c r="D3034" t="s">
        <v>1195</v>
      </c>
      <c r="E3034">
        <v>93.272999999999996</v>
      </c>
      <c r="F3034" t="s">
        <v>76</v>
      </c>
    </row>
    <row r="3035" spans="1:6" x14ac:dyDescent="0.25">
      <c r="A3035" t="s">
        <v>1559</v>
      </c>
      <c r="B3035" t="s">
        <v>1220</v>
      </c>
      <c r="C3035" t="s">
        <v>1186</v>
      </c>
      <c r="D3035" t="s">
        <v>1195</v>
      </c>
      <c r="E3035">
        <v>93.272999999999996</v>
      </c>
      <c r="F3035" t="s">
        <v>76</v>
      </c>
    </row>
    <row r="3036" spans="1:6" x14ac:dyDescent="0.25">
      <c r="A3036" t="s">
        <v>1559</v>
      </c>
      <c r="B3036" t="s">
        <v>1247</v>
      </c>
      <c r="C3036" t="s">
        <v>1186</v>
      </c>
      <c r="D3036" t="s">
        <v>1195</v>
      </c>
      <c r="E3036">
        <v>93.272999999999996</v>
      </c>
      <c r="F3036" t="s">
        <v>76</v>
      </c>
    </row>
    <row r="3037" spans="1:6" x14ac:dyDescent="0.25">
      <c r="A3037" t="s">
        <v>1559</v>
      </c>
      <c r="B3037" t="s">
        <v>1223</v>
      </c>
      <c r="C3037" t="s">
        <v>1186</v>
      </c>
      <c r="D3037" t="s">
        <v>1195</v>
      </c>
      <c r="E3037">
        <v>93.272999999999996</v>
      </c>
      <c r="F3037" t="s">
        <v>76</v>
      </c>
    </row>
    <row r="3038" spans="1:6" x14ac:dyDescent="0.25">
      <c r="A3038" t="s">
        <v>1559</v>
      </c>
      <c r="B3038" t="s">
        <v>1555</v>
      </c>
      <c r="C3038" t="s">
        <v>1186</v>
      </c>
      <c r="D3038" t="s">
        <v>1195</v>
      </c>
      <c r="E3038">
        <v>93.272999999999996</v>
      </c>
      <c r="F3038" t="s">
        <v>76</v>
      </c>
    </row>
    <row r="3039" spans="1:6" x14ac:dyDescent="0.25">
      <c r="A3039" t="s">
        <v>1559</v>
      </c>
      <c r="B3039" t="s">
        <v>1227</v>
      </c>
      <c r="C3039" t="s">
        <v>1186</v>
      </c>
      <c r="D3039" t="s">
        <v>1195</v>
      </c>
      <c r="E3039">
        <v>93.272999999999996</v>
      </c>
      <c r="F3039" t="s">
        <v>76</v>
      </c>
    </row>
    <row r="3040" spans="1:6" x14ac:dyDescent="0.25">
      <c r="A3040" t="s">
        <v>1559</v>
      </c>
      <c r="B3040" t="s">
        <v>1249</v>
      </c>
      <c r="C3040" t="s">
        <v>1186</v>
      </c>
      <c r="D3040" t="s">
        <v>1195</v>
      </c>
      <c r="E3040">
        <v>93.272999999999996</v>
      </c>
      <c r="F3040" t="s">
        <v>76</v>
      </c>
    </row>
    <row r="3041" spans="1:6" x14ac:dyDescent="0.25">
      <c r="A3041" t="s">
        <v>1559</v>
      </c>
      <c r="B3041" t="s">
        <v>1231</v>
      </c>
      <c r="C3041" t="s">
        <v>1186</v>
      </c>
      <c r="D3041" t="s">
        <v>1195</v>
      </c>
      <c r="E3041">
        <v>93.272999999999996</v>
      </c>
      <c r="F3041" t="s">
        <v>76</v>
      </c>
    </row>
    <row r="3042" spans="1:6" x14ac:dyDescent="0.25">
      <c r="A3042" t="s">
        <v>1559</v>
      </c>
      <c r="B3042" t="s">
        <v>1232</v>
      </c>
      <c r="C3042" t="s">
        <v>1186</v>
      </c>
      <c r="D3042" t="s">
        <v>1195</v>
      </c>
      <c r="E3042">
        <v>9.3272999999999993</v>
      </c>
      <c r="F3042" t="s">
        <v>76</v>
      </c>
    </row>
    <row r="3043" spans="1:6" x14ac:dyDescent="0.25">
      <c r="A3043" t="s">
        <v>1559</v>
      </c>
      <c r="B3043" t="s">
        <v>1250</v>
      </c>
      <c r="C3043" t="s">
        <v>1186</v>
      </c>
      <c r="D3043" t="s">
        <v>1195</v>
      </c>
      <c r="E3043">
        <v>93.272999999999996</v>
      </c>
      <c r="F3043" t="s">
        <v>76</v>
      </c>
    </row>
    <row r="3044" spans="1:6" x14ac:dyDescent="0.25">
      <c r="A3044" t="s">
        <v>1560</v>
      </c>
      <c r="B3044" t="s">
        <v>1231</v>
      </c>
      <c r="C3044" t="s">
        <v>1186</v>
      </c>
      <c r="D3044" t="s">
        <v>1195</v>
      </c>
      <c r="E3044">
        <v>0</v>
      </c>
      <c r="F3044" t="s">
        <v>76</v>
      </c>
    </row>
    <row r="3045" spans="1:6" x14ac:dyDescent="0.25">
      <c r="A3045" t="s">
        <v>1560</v>
      </c>
      <c r="B3045" t="s">
        <v>1232</v>
      </c>
      <c r="C3045" t="s">
        <v>1186</v>
      </c>
      <c r="D3045" t="s">
        <v>1195</v>
      </c>
      <c r="E3045">
        <v>-83.945700000000002</v>
      </c>
      <c r="F3045" t="s">
        <v>76</v>
      </c>
    </row>
    <row r="3046" spans="1:6" x14ac:dyDescent="0.25">
      <c r="A3046" t="s">
        <v>1560</v>
      </c>
      <c r="B3046" t="s">
        <v>1250</v>
      </c>
      <c r="C3046" t="s">
        <v>1186</v>
      </c>
      <c r="D3046" t="s">
        <v>1195</v>
      </c>
      <c r="E3046">
        <v>0</v>
      </c>
      <c r="F3046" t="s">
        <v>76</v>
      </c>
    </row>
    <row r="3047" spans="1:6" x14ac:dyDescent="0.25">
      <c r="A3047" t="s">
        <v>1561</v>
      </c>
      <c r="B3047" t="s">
        <v>1562</v>
      </c>
      <c r="C3047" t="s">
        <v>1186</v>
      </c>
      <c r="D3047" t="s">
        <v>1563</v>
      </c>
      <c r="E3047">
        <v>1</v>
      </c>
      <c r="F3047" t="s">
        <v>1636</v>
      </c>
    </row>
    <row r="3048" spans="1:6" x14ac:dyDescent="0.25">
      <c r="A3048" t="s">
        <v>1561</v>
      </c>
      <c r="B3048" t="s">
        <v>1564</v>
      </c>
      <c r="C3048" t="s">
        <v>1186</v>
      </c>
      <c r="D3048" t="s">
        <v>1563</v>
      </c>
      <c r="E3048">
        <v>1</v>
      </c>
      <c r="F3048" t="s">
        <v>1636</v>
      </c>
    </row>
    <row r="3049" spans="1:6" x14ac:dyDescent="0.25">
      <c r="A3049" t="s">
        <v>1565</v>
      </c>
      <c r="B3049" t="s">
        <v>1566</v>
      </c>
      <c r="C3049" t="s">
        <v>1567</v>
      </c>
      <c r="D3049" t="s">
        <v>1568</v>
      </c>
      <c r="E3049">
        <v>2.25</v>
      </c>
      <c r="F3049" t="s">
        <v>1636</v>
      </c>
    </row>
    <row r="3050" spans="1:6" x14ac:dyDescent="0.25">
      <c r="A3050" t="s">
        <v>1565</v>
      </c>
      <c r="B3050" t="s">
        <v>1566</v>
      </c>
      <c r="C3050" t="s">
        <v>1569</v>
      </c>
      <c r="D3050" t="s">
        <v>1568</v>
      </c>
      <c r="E3050">
        <v>93</v>
      </c>
      <c r="F3050" t="s">
        <v>1636</v>
      </c>
    </row>
    <row r="3051" spans="1:6" x14ac:dyDescent="0.25">
      <c r="A3051" t="s">
        <v>1565</v>
      </c>
      <c r="B3051" t="s">
        <v>1566</v>
      </c>
      <c r="C3051" t="s">
        <v>1570</v>
      </c>
      <c r="D3051" t="s">
        <v>1568</v>
      </c>
      <c r="E3051">
        <v>4.5</v>
      </c>
      <c r="F3051" t="s">
        <v>1636</v>
      </c>
    </row>
    <row r="3052" spans="1:6" x14ac:dyDescent="0.25">
      <c r="A3052" t="s">
        <v>1565</v>
      </c>
      <c r="B3052" t="s">
        <v>1566</v>
      </c>
      <c r="C3052" t="s">
        <v>1186</v>
      </c>
      <c r="D3052" t="s">
        <v>1568</v>
      </c>
      <c r="E3052">
        <v>543.75</v>
      </c>
      <c r="F3052" t="s">
        <v>1636</v>
      </c>
    </row>
    <row r="3053" spans="1:6" x14ac:dyDescent="0.25">
      <c r="A3053" t="s">
        <v>1565</v>
      </c>
      <c r="B3053" t="s">
        <v>1571</v>
      </c>
      <c r="C3053" t="s">
        <v>1572</v>
      </c>
      <c r="D3053" t="s">
        <v>1568</v>
      </c>
      <c r="E3053">
        <v>0.1</v>
      </c>
      <c r="F3053" t="s">
        <v>1636</v>
      </c>
    </row>
    <row r="3054" spans="1:6" x14ac:dyDescent="0.25">
      <c r="A3054" t="s">
        <v>1565</v>
      </c>
      <c r="B3054" t="s">
        <v>1571</v>
      </c>
      <c r="C3054" t="s">
        <v>1569</v>
      </c>
      <c r="D3054" t="s">
        <v>1568</v>
      </c>
      <c r="E3054">
        <v>12.4</v>
      </c>
      <c r="F3054" t="s">
        <v>1636</v>
      </c>
    </row>
    <row r="3055" spans="1:6" x14ac:dyDescent="0.25">
      <c r="A3055" t="s">
        <v>1565</v>
      </c>
      <c r="B3055" t="s">
        <v>1571</v>
      </c>
      <c r="C3055" t="s">
        <v>1481</v>
      </c>
      <c r="D3055" t="s">
        <v>1568</v>
      </c>
      <c r="E3055">
        <v>126.7</v>
      </c>
      <c r="F3055" t="s">
        <v>1636</v>
      </c>
    </row>
    <row r="3056" spans="1:6" x14ac:dyDescent="0.25">
      <c r="A3056" t="s">
        <v>1565</v>
      </c>
      <c r="B3056" t="s">
        <v>1571</v>
      </c>
      <c r="C3056" t="s">
        <v>1573</v>
      </c>
      <c r="D3056" t="s">
        <v>1568</v>
      </c>
      <c r="E3056">
        <v>0.4</v>
      </c>
      <c r="F3056" t="s">
        <v>1636</v>
      </c>
    </row>
    <row r="3057" spans="1:6" x14ac:dyDescent="0.25">
      <c r="A3057" t="s">
        <v>1565</v>
      </c>
      <c r="B3057" t="s">
        <v>1571</v>
      </c>
      <c r="C3057" t="s">
        <v>1186</v>
      </c>
      <c r="D3057" t="s">
        <v>1568</v>
      </c>
      <c r="E3057">
        <v>181</v>
      </c>
      <c r="F3057" t="s">
        <v>1636</v>
      </c>
    </row>
    <row r="3058" spans="1:6" x14ac:dyDescent="0.25">
      <c r="A3058" t="s">
        <v>1565</v>
      </c>
      <c r="B3058" t="s">
        <v>1574</v>
      </c>
      <c r="C3058" t="s">
        <v>1572</v>
      </c>
      <c r="D3058" t="s">
        <v>1568</v>
      </c>
      <c r="E3058">
        <v>1</v>
      </c>
      <c r="F3058" t="s">
        <v>1636</v>
      </c>
    </row>
    <row r="3059" spans="1:6" x14ac:dyDescent="0.25">
      <c r="A3059" t="s">
        <v>1565</v>
      </c>
      <c r="B3059" t="s">
        <v>1574</v>
      </c>
      <c r="C3059" t="s">
        <v>1569</v>
      </c>
      <c r="D3059" t="s">
        <v>1568</v>
      </c>
      <c r="E3059">
        <v>124</v>
      </c>
      <c r="F3059" t="s">
        <v>1636</v>
      </c>
    </row>
    <row r="3060" spans="1:6" x14ac:dyDescent="0.25">
      <c r="A3060" t="s">
        <v>1565</v>
      </c>
      <c r="B3060" t="s">
        <v>1574</v>
      </c>
      <c r="C3060" t="s">
        <v>1481</v>
      </c>
      <c r="D3060" t="s">
        <v>1568</v>
      </c>
      <c r="E3060">
        <v>217.2</v>
      </c>
      <c r="F3060" t="s">
        <v>1636</v>
      </c>
    </row>
    <row r="3061" spans="1:6" x14ac:dyDescent="0.25">
      <c r="A3061" t="s">
        <v>1565</v>
      </c>
      <c r="B3061" t="s">
        <v>1574</v>
      </c>
      <c r="C3061" t="s">
        <v>1573</v>
      </c>
      <c r="D3061" t="s">
        <v>1568</v>
      </c>
      <c r="E3061">
        <v>4</v>
      </c>
      <c r="F3061" t="s">
        <v>1636</v>
      </c>
    </row>
    <row r="3062" spans="1:6" x14ac:dyDescent="0.25">
      <c r="A3062" t="s">
        <v>1565</v>
      </c>
      <c r="B3062" t="s">
        <v>1574</v>
      </c>
      <c r="C3062" t="s">
        <v>1186</v>
      </c>
      <c r="D3062" t="s">
        <v>1568</v>
      </c>
      <c r="E3062">
        <v>1810</v>
      </c>
      <c r="F3062" t="s">
        <v>1636</v>
      </c>
    </row>
    <row r="3063" spans="1:6" x14ac:dyDescent="0.25">
      <c r="A3063" t="s">
        <v>1565</v>
      </c>
      <c r="B3063" t="s">
        <v>1575</v>
      </c>
      <c r="C3063" t="s">
        <v>1572</v>
      </c>
      <c r="D3063" t="s">
        <v>1568</v>
      </c>
      <c r="E3063">
        <v>0.22</v>
      </c>
      <c r="F3063" t="s">
        <v>1636</v>
      </c>
    </row>
    <row r="3064" spans="1:6" x14ac:dyDescent="0.25">
      <c r="A3064" t="s">
        <v>1565</v>
      </c>
      <c r="B3064" t="s">
        <v>1575</v>
      </c>
      <c r="C3064" t="s">
        <v>1569</v>
      </c>
      <c r="D3064" t="s">
        <v>1568</v>
      </c>
      <c r="E3064">
        <v>27.28</v>
      </c>
      <c r="F3064" t="s">
        <v>1636</v>
      </c>
    </row>
    <row r="3065" spans="1:6" x14ac:dyDescent="0.25">
      <c r="A3065" t="s">
        <v>1565</v>
      </c>
      <c r="B3065" t="s">
        <v>1575</v>
      </c>
      <c r="C3065" t="s">
        <v>1481</v>
      </c>
      <c r="D3065" t="s">
        <v>1568</v>
      </c>
      <c r="E3065">
        <v>266.79399999999998</v>
      </c>
      <c r="F3065" t="s">
        <v>1636</v>
      </c>
    </row>
    <row r="3066" spans="1:6" x14ac:dyDescent="0.25">
      <c r="A3066" t="s">
        <v>1565</v>
      </c>
      <c r="B3066" t="s">
        <v>1575</v>
      </c>
      <c r="C3066" t="s">
        <v>1186</v>
      </c>
      <c r="D3066" t="s">
        <v>1568</v>
      </c>
      <c r="E3066">
        <v>398.2</v>
      </c>
      <c r="F3066" t="s">
        <v>1636</v>
      </c>
    </row>
    <row r="3067" spans="1:6" x14ac:dyDescent="0.25">
      <c r="A3067" t="s">
        <v>1565</v>
      </c>
      <c r="B3067" t="s">
        <v>1576</v>
      </c>
      <c r="C3067" t="s">
        <v>1572</v>
      </c>
      <c r="D3067" t="s">
        <v>1568</v>
      </c>
      <c r="E3067">
        <v>1</v>
      </c>
      <c r="F3067" t="s">
        <v>1636</v>
      </c>
    </row>
    <row r="3068" spans="1:6" x14ac:dyDescent="0.25">
      <c r="A3068" t="s">
        <v>1565</v>
      </c>
      <c r="B3068" t="s">
        <v>1576</v>
      </c>
      <c r="C3068" t="s">
        <v>1569</v>
      </c>
      <c r="D3068" t="s">
        <v>1568</v>
      </c>
      <c r="E3068">
        <v>124</v>
      </c>
      <c r="F3068" t="s">
        <v>1636</v>
      </c>
    </row>
    <row r="3069" spans="1:6" x14ac:dyDescent="0.25">
      <c r="A3069" t="s">
        <v>1565</v>
      </c>
      <c r="B3069" t="s">
        <v>1576</v>
      </c>
      <c r="C3069" t="s">
        <v>1481</v>
      </c>
      <c r="D3069" t="s">
        <v>1568</v>
      </c>
      <c r="E3069">
        <v>362</v>
      </c>
      <c r="F3069" t="s">
        <v>1636</v>
      </c>
    </row>
    <row r="3070" spans="1:6" x14ac:dyDescent="0.25">
      <c r="A3070" t="s">
        <v>1565</v>
      </c>
      <c r="B3070" t="s">
        <v>1576</v>
      </c>
      <c r="C3070" t="s">
        <v>1186</v>
      </c>
      <c r="D3070" t="s">
        <v>1568</v>
      </c>
      <c r="E3070">
        <v>1810</v>
      </c>
      <c r="F3070" t="s">
        <v>1636</v>
      </c>
    </row>
    <row r="3071" spans="1:6" x14ac:dyDescent="0.25">
      <c r="A3071" t="s">
        <v>1565</v>
      </c>
      <c r="B3071" t="s">
        <v>1577</v>
      </c>
      <c r="C3071" t="s">
        <v>1567</v>
      </c>
      <c r="D3071" t="s">
        <v>1568</v>
      </c>
      <c r="E3071">
        <v>3</v>
      </c>
      <c r="F3071" t="s">
        <v>1636</v>
      </c>
    </row>
    <row r="3072" spans="1:6" x14ac:dyDescent="0.25">
      <c r="A3072" t="s">
        <v>1565</v>
      </c>
      <c r="B3072" t="s">
        <v>1577</v>
      </c>
      <c r="C3072" t="s">
        <v>1481</v>
      </c>
      <c r="D3072" t="s">
        <v>1568</v>
      </c>
      <c r="E3072">
        <v>362</v>
      </c>
      <c r="F3072" t="s">
        <v>1636</v>
      </c>
    </row>
    <row r="3073" spans="1:6" x14ac:dyDescent="0.25">
      <c r="A3073" t="s">
        <v>1565</v>
      </c>
      <c r="B3073" t="s">
        <v>1577</v>
      </c>
      <c r="C3073" t="s">
        <v>1186</v>
      </c>
      <c r="D3073" t="s">
        <v>1568</v>
      </c>
      <c r="E3073">
        <v>1810</v>
      </c>
      <c r="F3073" t="s">
        <v>1636</v>
      </c>
    </row>
    <row r="3074" spans="1:6" x14ac:dyDescent="0.25">
      <c r="A3074" t="s">
        <v>1565</v>
      </c>
      <c r="B3074" t="s">
        <v>1578</v>
      </c>
      <c r="C3074" t="s">
        <v>1579</v>
      </c>
      <c r="D3074" t="s">
        <v>1568</v>
      </c>
      <c r="E3074">
        <v>0</v>
      </c>
      <c r="F3074" t="s">
        <v>1636</v>
      </c>
    </row>
    <row r="3075" spans="1:6" x14ac:dyDescent="0.25">
      <c r="A3075" t="s">
        <v>1565</v>
      </c>
      <c r="B3075" t="s">
        <v>1578</v>
      </c>
      <c r="C3075" t="s">
        <v>1481</v>
      </c>
      <c r="D3075" t="s">
        <v>1568</v>
      </c>
      <c r="E3075">
        <v>126.42</v>
      </c>
      <c r="F3075" t="s">
        <v>1636</v>
      </c>
    </row>
    <row r="3076" spans="1:6" x14ac:dyDescent="0.25">
      <c r="A3076" t="s">
        <v>1565</v>
      </c>
      <c r="B3076" t="s">
        <v>1578</v>
      </c>
      <c r="C3076" t="s">
        <v>1186</v>
      </c>
      <c r="D3076" t="s">
        <v>1568</v>
      </c>
      <c r="E3076">
        <v>158.02500000000001</v>
      </c>
      <c r="F3076" t="s">
        <v>1636</v>
      </c>
    </row>
    <row r="3077" spans="1:6" x14ac:dyDescent="0.25">
      <c r="A3077" t="s">
        <v>1565</v>
      </c>
      <c r="B3077" t="s">
        <v>1580</v>
      </c>
      <c r="C3077" t="s">
        <v>1579</v>
      </c>
      <c r="D3077" t="s">
        <v>1568</v>
      </c>
      <c r="E3077">
        <v>0</v>
      </c>
      <c r="F3077" t="s">
        <v>1636</v>
      </c>
    </row>
    <row r="3078" spans="1:6" x14ac:dyDescent="0.25">
      <c r="A3078" t="s">
        <v>1565</v>
      </c>
      <c r="B3078" t="s">
        <v>1580</v>
      </c>
      <c r="C3078" t="s">
        <v>1481</v>
      </c>
      <c r="D3078" t="s">
        <v>1568</v>
      </c>
      <c r="E3078">
        <v>451.5</v>
      </c>
      <c r="F3078" t="s">
        <v>1636</v>
      </c>
    </row>
    <row r="3079" spans="1:6" x14ac:dyDescent="0.25">
      <c r="A3079" t="s">
        <v>1565</v>
      </c>
      <c r="B3079" t="s">
        <v>1580</v>
      </c>
      <c r="C3079" t="s">
        <v>1186</v>
      </c>
      <c r="D3079" t="s">
        <v>1568</v>
      </c>
      <c r="E3079">
        <v>4515</v>
      </c>
      <c r="F3079" t="s">
        <v>1636</v>
      </c>
    </row>
    <row r="3080" spans="1:6" x14ac:dyDescent="0.25">
      <c r="A3080" t="s">
        <v>1565</v>
      </c>
      <c r="B3080" t="s">
        <v>1581</v>
      </c>
      <c r="C3080" t="s">
        <v>1572</v>
      </c>
      <c r="D3080" t="s">
        <v>1568</v>
      </c>
      <c r="E3080">
        <v>2.5000000000000001E-2</v>
      </c>
      <c r="F3080" t="s">
        <v>1636</v>
      </c>
    </row>
    <row r="3081" spans="1:6" x14ac:dyDescent="0.25">
      <c r="A3081" t="s">
        <v>1565</v>
      </c>
      <c r="B3081" t="s">
        <v>1581</v>
      </c>
      <c r="C3081" t="s">
        <v>1567</v>
      </c>
      <c r="D3081" t="s">
        <v>1568</v>
      </c>
      <c r="E3081">
        <v>7.4999999999999997E-2</v>
      </c>
      <c r="F3081" t="s">
        <v>1636</v>
      </c>
    </row>
    <row r="3082" spans="1:6" x14ac:dyDescent="0.25">
      <c r="A3082" t="s">
        <v>1565</v>
      </c>
      <c r="B3082" t="s">
        <v>1581</v>
      </c>
      <c r="C3082" t="s">
        <v>1569</v>
      </c>
      <c r="D3082" t="s">
        <v>1568</v>
      </c>
      <c r="E3082">
        <v>3.1</v>
      </c>
      <c r="F3082" t="s">
        <v>1636</v>
      </c>
    </row>
    <row r="3083" spans="1:6" x14ac:dyDescent="0.25">
      <c r="A3083" t="s">
        <v>1565</v>
      </c>
      <c r="B3083" t="s">
        <v>1581</v>
      </c>
      <c r="C3083" t="s">
        <v>1481</v>
      </c>
      <c r="D3083" t="s">
        <v>1568</v>
      </c>
      <c r="E3083">
        <v>31.675000000000001</v>
      </c>
      <c r="F3083" t="s">
        <v>1636</v>
      </c>
    </row>
    <row r="3084" spans="1:6" x14ac:dyDescent="0.25">
      <c r="A3084" t="s">
        <v>1565</v>
      </c>
      <c r="B3084" t="s">
        <v>1581</v>
      </c>
      <c r="C3084" t="s">
        <v>1186</v>
      </c>
      <c r="D3084" t="s">
        <v>1568</v>
      </c>
      <c r="E3084">
        <v>45.25</v>
      </c>
      <c r="F3084" t="s">
        <v>1636</v>
      </c>
    </row>
    <row r="3085" spans="1:6" x14ac:dyDescent="0.25">
      <c r="A3085" t="s">
        <v>1565</v>
      </c>
      <c r="B3085" t="s">
        <v>1582</v>
      </c>
      <c r="C3085" t="s">
        <v>1572</v>
      </c>
      <c r="D3085" t="s">
        <v>1568</v>
      </c>
      <c r="E3085">
        <v>1</v>
      </c>
      <c r="F3085" t="s">
        <v>1636</v>
      </c>
    </row>
    <row r="3086" spans="1:6" x14ac:dyDescent="0.25">
      <c r="A3086" t="s">
        <v>1565</v>
      </c>
      <c r="B3086" t="s">
        <v>1582</v>
      </c>
      <c r="C3086" t="s">
        <v>1567</v>
      </c>
      <c r="D3086" t="s">
        <v>1568</v>
      </c>
      <c r="E3086">
        <v>3</v>
      </c>
      <c r="F3086" t="s">
        <v>1636</v>
      </c>
    </row>
    <row r="3087" spans="1:6" x14ac:dyDescent="0.25">
      <c r="A3087" t="s">
        <v>1565</v>
      </c>
      <c r="B3087" t="s">
        <v>1582</v>
      </c>
      <c r="C3087" t="s">
        <v>1569</v>
      </c>
      <c r="D3087" t="s">
        <v>1568</v>
      </c>
      <c r="E3087">
        <v>124</v>
      </c>
      <c r="F3087" t="s">
        <v>1636</v>
      </c>
    </row>
    <row r="3088" spans="1:6" x14ac:dyDescent="0.25">
      <c r="A3088" t="s">
        <v>1565</v>
      </c>
      <c r="B3088" t="s">
        <v>1582</v>
      </c>
      <c r="C3088" t="s">
        <v>1481</v>
      </c>
      <c r="D3088" t="s">
        <v>1568</v>
      </c>
      <c r="E3088">
        <v>362</v>
      </c>
      <c r="F3088" t="s">
        <v>1636</v>
      </c>
    </row>
    <row r="3089" spans="1:6" x14ac:dyDescent="0.25">
      <c r="A3089" t="s">
        <v>1565</v>
      </c>
      <c r="B3089" t="s">
        <v>1582</v>
      </c>
      <c r="C3089" t="s">
        <v>1186</v>
      </c>
      <c r="D3089" t="s">
        <v>1568</v>
      </c>
      <c r="E3089">
        <v>1810</v>
      </c>
      <c r="F3089" t="s">
        <v>1636</v>
      </c>
    </row>
    <row r="3090" spans="1:6" x14ac:dyDescent="0.25">
      <c r="A3090" t="s">
        <v>1565</v>
      </c>
      <c r="B3090" t="s">
        <v>1583</v>
      </c>
      <c r="C3090" t="s">
        <v>1569</v>
      </c>
      <c r="D3090" t="s">
        <v>1568</v>
      </c>
      <c r="E3090">
        <v>62</v>
      </c>
      <c r="F3090" t="s">
        <v>1636</v>
      </c>
    </row>
    <row r="3091" spans="1:6" x14ac:dyDescent="0.25">
      <c r="A3091" t="s">
        <v>1565</v>
      </c>
      <c r="B3091" t="s">
        <v>1583</v>
      </c>
      <c r="C3091" t="s">
        <v>1186</v>
      </c>
      <c r="D3091" t="s">
        <v>1568</v>
      </c>
      <c r="E3091">
        <v>905</v>
      </c>
      <c r="F3091" t="s">
        <v>1636</v>
      </c>
    </row>
    <row r="3092" spans="1:6" x14ac:dyDescent="0.25">
      <c r="A3092" t="s">
        <v>1565</v>
      </c>
      <c r="B3092" t="s">
        <v>1584</v>
      </c>
      <c r="C3092" t="s">
        <v>1572</v>
      </c>
      <c r="D3092" t="s">
        <v>1568</v>
      </c>
      <c r="E3092">
        <v>0.13700000000000001</v>
      </c>
      <c r="F3092" t="s">
        <v>1636</v>
      </c>
    </row>
    <row r="3093" spans="1:6" x14ac:dyDescent="0.25">
      <c r="A3093" t="s">
        <v>1565</v>
      </c>
      <c r="B3093" t="s">
        <v>1584</v>
      </c>
      <c r="C3093" t="s">
        <v>1569</v>
      </c>
      <c r="D3093" t="s">
        <v>1568</v>
      </c>
      <c r="E3093">
        <v>16.988</v>
      </c>
      <c r="F3093" t="s">
        <v>1636</v>
      </c>
    </row>
    <row r="3094" spans="1:6" x14ac:dyDescent="0.25">
      <c r="A3094" t="s">
        <v>1565</v>
      </c>
      <c r="B3094" t="s">
        <v>1584</v>
      </c>
      <c r="C3094" t="s">
        <v>1585</v>
      </c>
      <c r="D3094" t="s">
        <v>1568</v>
      </c>
      <c r="E3094">
        <v>0</v>
      </c>
      <c r="F3094" t="s">
        <v>1636</v>
      </c>
    </row>
    <row r="3095" spans="1:6" x14ac:dyDescent="0.25">
      <c r="A3095" t="s">
        <v>1565</v>
      </c>
      <c r="B3095" t="s">
        <v>1584</v>
      </c>
      <c r="C3095" t="s">
        <v>1481</v>
      </c>
      <c r="D3095" t="s">
        <v>1568</v>
      </c>
      <c r="E3095">
        <v>143.82259999999999</v>
      </c>
      <c r="F3095" t="s">
        <v>1636</v>
      </c>
    </row>
    <row r="3096" spans="1:6" x14ac:dyDescent="0.25">
      <c r="A3096" t="s">
        <v>1565</v>
      </c>
      <c r="B3096" t="s">
        <v>1584</v>
      </c>
      <c r="C3096" t="s">
        <v>1186</v>
      </c>
      <c r="D3096" t="s">
        <v>1568</v>
      </c>
      <c r="E3096">
        <v>247.97</v>
      </c>
      <c r="F3096" t="s">
        <v>1636</v>
      </c>
    </row>
    <row r="3097" spans="1:6" x14ac:dyDescent="0.25">
      <c r="A3097" t="s">
        <v>1565</v>
      </c>
      <c r="B3097" t="s">
        <v>1586</v>
      </c>
      <c r="C3097" t="s">
        <v>1572</v>
      </c>
      <c r="D3097" t="s">
        <v>1568</v>
      </c>
      <c r="E3097">
        <v>1</v>
      </c>
      <c r="F3097" t="s">
        <v>1636</v>
      </c>
    </row>
    <row r="3098" spans="1:6" x14ac:dyDescent="0.25">
      <c r="A3098" t="s">
        <v>1565</v>
      </c>
      <c r="B3098" t="s">
        <v>1586</v>
      </c>
      <c r="C3098" t="s">
        <v>1569</v>
      </c>
      <c r="D3098" t="s">
        <v>1568</v>
      </c>
      <c r="E3098">
        <v>124</v>
      </c>
      <c r="F3098" t="s">
        <v>1636</v>
      </c>
    </row>
    <row r="3099" spans="1:6" x14ac:dyDescent="0.25">
      <c r="A3099" t="s">
        <v>1565</v>
      </c>
      <c r="B3099" t="s">
        <v>1586</v>
      </c>
      <c r="C3099" t="s">
        <v>1585</v>
      </c>
      <c r="D3099" t="s">
        <v>1568</v>
      </c>
      <c r="E3099">
        <v>0</v>
      </c>
      <c r="F3099" t="s">
        <v>1636</v>
      </c>
    </row>
    <row r="3100" spans="1:6" x14ac:dyDescent="0.25">
      <c r="A3100" t="s">
        <v>1565</v>
      </c>
      <c r="B3100" t="s">
        <v>1586</v>
      </c>
      <c r="C3100" t="s">
        <v>1481</v>
      </c>
      <c r="D3100" t="s">
        <v>1568</v>
      </c>
      <c r="E3100">
        <v>298.32</v>
      </c>
      <c r="F3100" t="s">
        <v>1636</v>
      </c>
    </row>
    <row r="3101" spans="1:6" x14ac:dyDescent="0.25">
      <c r="A3101" t="s">
        <v>1565</v>
      </c>
      <c r="B3101" t="s">
        <v>1586</v>
      </c>
      <c r="C3101" t="s">
        <v>1186</v>
      </c>
      <c r="D3101" t="s">
        <v>1568</v>
      </c>
      <c r="E3101">
        <v>1810</v>
      </c>
      <c r="F3101" t="s">
        <v>1636</v>
      </c>
    </row>
    <row r="3102" spans="1:6" x14ac:dyDescent="0.25">
      <c r="A3102" t="s">
        <v>1565</v>
      </c>
      <c r="B3102" t="s">
        <v>1587</v>
      </c>
      <c r="C3102" t="s">
        <v>1572</v>
      </c>
      <c r="D3102" t="s">
        <v>1568</v>
      </c>
      <c r="E3102">
        <v>0.15</v>
      </c>
      <c r="F3102" t="s">
        <v>1636</v>
      </c>
    </row>
    <row r="3103" spans="1:6" x14ac:dyDescent="0.25">
      <c r="A3103" t="s">
        <v>1565</v>
      </c>
      <c r="B3103" t="s">
        <v>1587</v>
      </c>
      <c r="C3103" t="s">
        <v>1567</v>
      </c>
      <c r="D3103" t="s">
        <v>1568</v>
      </c>
      <c r="E3103">
        <v>0.45</v>
      </c>
      <c r="F3103" t="s">
        <v>1636</v>
      </c>
    </row>
    <row r="3104" spans="1:6" x14ac:dyDescent="0.25">
      <c r="A3104" t="s">
        <v>1565</v>
      </c>
      <c r="B3104" t="s">
        <v>1587</v>
      </c>
      <c r="C3104" t="s">
        <v>1569</v>
      </c>
      <c r="D3104" t="s">
        <v>1568</v>
      </c>
      <c r="E3104">
        <v>18.600000000000001</v>
      </c>
      <c r="F3104" t="s">
        <v>1636</v>
      </c>
    </row>
    <row r="3105" spans="1:6" x14ac:dyDescent="0.25">
      <c r="A3105" t="s">
        <v>1565</v>
      </c>
      <c r="B3105" t="s">
        <v>1587</v>
      </c>
      <c r="C3105" t="s">
        <v>1570</v>
      </c>
      <c r="D3105" t="s">
        <v>1568</v>
      </c>
      <c r="E3105">
        <v>0.9</v>
      </c>
      <c r="F3105" t="s">
        <v>1636</v>
      </c>
    </row>
    <row r="3106" spans="1:6" x14ac:dyDescent="0.25">
      <c r="A3106" t="s">
        <v>1565</v>
      </c>
      <c r="B3106" t="s">
        <v>1587</v>
      </c>
      <c r="C3106" t="s">
        <v>1186</v>
      </c>
      <c r="D3106" t="s">
        <v>1568</v>
      </c>
      <c r="E3106">
        <v>108.75</v>
      </c>
      <c r="F3106" t="s">
        <v>1636</v>
      </c>
    </row>
    <row r="3107" spans="1:6" x14ac:dyDescent="0.25">
      <c r="A3107" t="s">
        <v>1565</v>
      </c>
      <c r="B3107" t="s">
        <v>1588</v>
      </c>
      <c r="C3107" t="s">
        <v>1572</v>
      </c>
      <c r="D3107" t="s">
        <v>1568</v>
      </c>
      <c r="E3107">
        <v>0.15</v>
      </c>
      <c r="F3107" t="s">
        <v>1636</v>
      </c>
    </row>
    <row r="3108" spans="1:6" x14ac:dyDescent="0.25">
      <c r="A3108" t="s">
        <v>1565</v>
      </c>
      <c r="B3108" t="s">
        <v>1588</v>
      </c>
      <c r="C3108" t="s">
        <v>1567</v>
      </c>
      <c r="D3108" t="s">
        <v>1568</v>
      </c>
      <c r="E3108">
        <v>0.45</v>
      </c>
      <c r="F3108" t="s">
        <v>1636</v>
      </c>
    </row>
    <row r="3109" spans="1:6" x14ac:dyDescent="0.25">
      <c r="A3109" t="s">
        <v>1565</v>
      </c>
      <c r="B3109" t="s">
        <v>1588</v>
      </c>
      <c r="C3109" t="s">
        <v>1569</v>
      </c>
      <c r="D3109" t="s">
        <v>1568</v>
      </c>
      <c r="E3109">
        <v>18.600000000000001</v>
      </c>
      <c r="F3109" t="s">
        <v>1636</v>
      </c>
    </row>
    <row r="3110" spans="1:6" x14ac:dyDescent="0.25">
      <c r="A3110" t="s">
        <v>1565</v>
      </c>
      <c r="B3110" t="s">
        <v>1588</v>
      </c>
      <c r="C3110" t="s">
        <v>1570</v>
      </c>
      <c r="D3110" t="s">
        <v>1568</v>
      </c>
      <c r="E3110">
        <v>0.9</v>
      </c>
      <c r="F3110" t="s">
        <v>1636</v>
      </c>
    </row>
    <row r="3111" spans="1:6" x14ac:dyDescent="0.25">
      <c r="A3111" t="s">
        <v>1565</v>
      </c>
      <c r="B3111" t="s">
        <v>1588</v>
      </c>
      <c r="C3111" t="s">
        <v>1186</v>
      </c>
      <c r="D3111" t="s">
        <v>1568</v>
      </c>
      <c r="E3111">
        <v>108.75</v>
      </c>
      <c r="F3111" t="s">
        <v>1636</v>
      </c>
    </row>
    <row r="3112" spans="1:6" x14ac:dyDescent="0.25">
      <c r="A3112" t="s">
        <v>1565</v>
      </c>
      <c r="B3112" t="s">
        <v>1589</v>
      </c>
      <c r="C3112" t="s">
        <v>1572</v>
      </c>
      <c r="D3112" t="s">
        <v>1568</v>
      </c>
      <c r="E3112">
        <v>0.1</v>
      </c>
      <c r="F3112" t="s">
        <v>1636</v>
      </c>
    </row>
    <row r="3113" spans="1:6" x14ac:dyDescent="0.25">
      <c r="A3113" t="s">
        <v>1565</v>
      </c>
      <c r="B3113" t="s">
        <v>1589</v>
      </c>
      <c r="C3113" t="s">
        <v>1569</v>
      </c>
      <c r="D3113" t="s">
        <v>1568</v>
      </c>
      <c r="E3113">
        <v>12.4</v>
      </c>
      <c r="F3113" t="s">
        <v>1636</v>
      </c>
    </row>
    <row r="3114" spans="1:6" x14ac:dyDescent="0.25">
      <c r="A3114" t="s">
        <v>1565</v>
      </c>
      <c r="B3114" t="s">
        <v>1589</v>
      </c>
      <c r="C3114" t="s">
        <v>1481</v>
      </c>
      <c r="D3114" t="s">
        <v>1568</v>
      </c>
      <c r="E3114">
        <v>126.7</v>
      </c>
      <c r="F3114" t="s">
        <v>1636</v>
      </c>
    </row>
    <row r="3115" spans="1:6" x14ac:dyDescent="0.25">
      <c r="A3115" t="s">
        <v>1565</v>
      </c>
      <c r="B3115" t="s">
        <v>1589</v>
      </c>
      <c r="C3115" t="s">
        <v>1573</v>
      </c>
      <c r="D3115" t="s">
        <v>1568</v>
      </c>
      <c r="E3115">
        <v>0.4</v>
      </c>
      <c r="F3115" t="s">
        <v>1636</v>
      </c>
    </row>
    <row r="3116" spans="1:6" x14ac:dyDescent="0.25">
      <c r="A3116" t="s">
        <v>1565</v>
      </c>
      <c r="B3116" t="s">
        <v>1589</v>
      </c>
      <c r="C3116" t="s">
        <v>1186</v>
      </c>
      <c r="D3116" t="s">
        <v>1568</v>
      </c>
      <c r="E3116">
        <v>181</v>
      </c>
      <c r="F3116" t="s">
        <v>1636</v>
      </c>
    </row>
    <row r="3117" spans="1:6" x14ac:dyDescent="0.25">
      <c r="A3117" t="s">
        <v>1565</v>
      </c>
      <c r="B3117" t="s">
        <v>1590</v>
      </c>
      <c r="C3117" t="s">
        <v>1572</v>
      </c>
      <c r="D3117" t="s">
        <v>1568</v>
      </c>
      <c r="E3117">
        <v>1</v>
      </c>
      <c r="F3117" t="s">
        <v>1636</v>
      </c>
    </row>
    <row r="3118" spans="1:6" x14ac:dyDescent="0.25">
      <c r="A3118" t="s">
        <v>1565</v>
      </c>
      <c r="B3118" t="s">
        <v>1590</v>
      </c>
      <c r="C3118" t="s">
        <v>1569</v>
      </c>
      <c r="D3118" t="s">
        <v>1568</v>
      </c>
      <c r="E3118">
        <v>124</v>
      </c>
      <c r="F3118" t="s">
        <v>1636</v>
      </c>
    </row>
    <row r="3119" spans="1:6" x14ac:dyDescent="0.25">
      <c r="A3119" t="s">
        <v>1565</v>
      </c>
      <c r="B3119" t="s">
        <v>1590</v>
      </c>
      <c r="C3119" t="s">
        <v>1481</v>
      </c>
      <c r="D3119" t="s">
        <v>1568</v>
      </c>
      <c r="E3119">
        <v>217.2</v>
      </c>
      <c r="F3119" t="s">
        <v>1636</v>
      </c>
    </row>
    <row r="3120" spans="1:6" x14ac:dyDescent="0.25">
      <c r="A3120" t="s">
        <v>1565</v>
      </c>
      <c r="B3120" t="s">
        <v>1590</v>
      </c>
      <c r="C3120" t="s">
        <v>1573</v>
      </c>
      <c r="D3120" t="s">
        <v>1568</v>
      </c>
      <c r="E3120">
        <v>4</v>
      </c>
      <c r="F3120" t="s">
        <v>1636</v>
      </c>
    </row>
    <row r="3121" spans="1:6" x14ac:dyDescent="0.25">
      <c r="A3121" t="s">
        <v>1565</v>
      </c>
      <c r="B3121" t="s">
        <v>1590</v>
      </c>
      <c r="C3121" t="s">
        <v>1186</v>
      </c>
      <c r="D3121" t="s">
        <v>1568</v>
      </c>
      <c r="E3121">
        <v>1810</v>
      </c>
      <c r="F3121" t="s">
        <v>1636</v>
      </c>
    </row>
    <row r="3122" spans="1:6" x14ac:dyDescent="0.25">
      <c r="A3122" t="s">
        <v>1565</v>
      </c>
      <c r="B3122" t="s">
        <v>1591</v>
      </c>
      <c r="C3122" t="s">
        <v>1339</v>
      </c>
      <c r="D3122" t="s">
        <v>1568</v>
      </c>
      <c r="E3122">
        <v>0</v>
      </c>
      <c r="F3122" t="s">
        <v>1636</v>
      </c>
    </row>
    <row r="3123" spans="1:6" x14ac:dyDescent="0.25">
      <c r="A3123" t="s">
        <v>1565</v>
      </c>
      <c r="B3123" t="s">
        <v>1591</v>
      </c>
      <c r="C3123" t="s">
        <v>1186</v>
      </c>
      <c r="D3123" t="s">
        <v>1568</v>
      </c>
      <c r="E3123">
        <v>358.5</v>
      </c>
      <c r="F3123" t="s">
        <v>1636</v>
      </c>
    </row>
    <row r="3124" spans="1:6" x14ac:dyDescent="0.25">
      <c r="A3124" t="s">
        <v>1565</v>
      </c>
      <c r="B3124" t="s">
        <v>1592</v>
      </c>
      <c r="C3124" t="s">
        <v>1572</v>
      </c>
      <c r="D3124" t="s">
        <v>1593</v>
      </c>
      <c r="E3124">
        <v>0.1</v>
      </c>
      <c r="F3124" t="s">
        <v>1636</v>
      </c>
    </row>
    <row r="3125" spans="1:6" x14ac:dyDescent="0.25">
      <c r="A3125" t="s">
        <v>1565</v>
      </c>
      <c r="B3125" t="s">
        <v>1592</v>
      </c>
      <c r="C3125" t="s">
        <v>1570</v>
      </c>
      <c r="D3125" t="s">
        <v>1593</v>
      </c>
      <c r="E3125">
        <v>0.4</v>
      </c>
      <c r="F3125" t="s">
        <v>1636</v>
      </c>
    </row>
    <row r="3126" spans="1:6" x14ac:dyDescent="0.25">
      <c r="A3126" t="s">
        <v>1565</v>
      </c>
      <c r="B3126" t="s">
        <v>1592</v>
      </c>
      <c r="C3126" t="s">
        <v>1481</v>
      </c>
      <c r="D3126" t="s">
        <v>1593</v>
      </c>
      <c r="E3126">
        <v>90.5</v>
      </c>
      <c r="F3126" t="s">
        <v>1636</v>
      </c>
    </row>
    <row r="3127" spans="1:6" x14ac:dyDescent="0.25">
      <c r="A3127" t="s">
        <v>1565</v>
      </c>
      <c r="B3127" t="s">
        <v>1592</v>
      </c>
      <c r="C3127" t="s">
        <v>1186</v>
      </c>
      <c r="D3127" t="s">
        <v>1593</v>
      </c>
      <c r="E3127">
        <v>181</v>
      </c>
      <c r="F3127" t="s">
        <v>1636</v>
      </c>
    </row>
    <row r="3128" spans="1:6" x14ac:dyDescent="0.25">
      <c r="A3128" t="s">
        <v>1565</v>
      </c>
      <c r="B3128" t="s">
        <v>1594</v>
      </c>
      <c r="C3128" t="s">
        <v>1572</v>
      </c>
      <c r="D3128" t="s">
        <v>1593</v>
      </c>
      <c r="E3128">
        <v>1</v>
      </c>
      <c r="F3128" t="s">
        <v>1636</v>
      </c>
    </row>
    <row r="3129" spans="1:6" x14ac:dyDescent="0.25">
      <c r="A3129" t="s">
        <v>1565</v>
      </c>
      <c r="B3129" t="s">
        <v>1594</v>
      </c>
      <c r="C3129" t="s">
        <v>1570</v>
      </c>
      <c r="D3129" t="s">
        <v>1593</v>
      </c>
      <c r="E3129">
        <v>4</v>
      </c>
      <c r="F3129" t="s">
        <v>1636</v>
      </c>
    </row>
    <row r="3130" spans="1:6" x14ac:dyDescent="0.25">
      <c r="A3130" t="s">
        <v>1565</v>
      </c>
      <c r="B3130" t="s">
        <v>1594</v>
      </c>
      <c r="C3130" t="s">
        <v>1481</v>
      </c>
      <c r="D3130" t="s">
        <v>1593</v>
      </c>
      <c r="E3130">
        <v>362</v>
      </c>
      <c r="F3130" t="s">
        <v>1636</v>
      </c>
    </row>
    <row r="3131" spans="1:6" x14ac:dyDescent="0.25">
      <c r="A3131" t="s">
        <v>1565</v>
      </c>
      <c r="B3131" t="s">
        <v>1594</v>
      </c>
      <c r="C3131" t="s">
        <v>1186</v>
      </c>
      <c r="D3131" t="s">
        <v>1593</v>
      </c>
      <c r="E3131">
        <v>1810</v>
      </c>
      <c r="F3131" t="s">
        <v>1636</v>
      </c>
    </row>
    <row r="3132" spans="1:6" x14ac:dyDescent="0.25">
      <c r="A3132" t="s">
        <v>1565</v>
      </c>
      <c r="B3132" t="s">
        <v>1595</v>
      </c>
      <c r="C3132" t="s">
        <v>1572</v>
      </c>
      <c r="D3132" t="s">
        <v>1593</v>
      </c>
      <c r="E3132">
        <v>0.1</v>
      </c>
      <c r="F3132" t="s">
        <v>1636</v>
      </c>
    </row>
    <row r="3133" spans="1:6" x14ac:dyDescent="0.25">
      <c r="A3133" t="s">
        <v>1565</v>
      </c>
      <c r="B3133" t="s">
        <v>1595</v>
      </c>
      <c r="C3133" t="s">
        <v>1570</v>
      </c>
      <c r="D3133" t="s">
        <v>1593</v>
      </c>
      <c r="E3133">
        <v>0.4</v>
      </c>
      <c r="F3133" t="s">
        <v>1636</v>
      </c>
    </row>
    <row r="3134" spans="1:6" x14ac:dyDescent="0.25">
      <c r="A3134" t="s">
        <v>1565</v>
      </c>
      <c r="B3134" t="s">
        <v>1595</v>
      </c>
      <c r="C3134" t="s">
        <v>1481</v>
      </c>
      <c r="D3134" t="s">
        <v>1593</v>
      </c>
      <c r="E3134">
        <v>90.5</v>
      </c>
      <c r="F3134" t="s">
        <v>1636</v>
      </c>
    </row>
    <row r="3135" spans="1:6" x14ac:dyDescent="0.25">
      <c r="A3135" t="s">
        <v>1565</v>
      </c>
      <c r="B3135" t="s">
        <v>1595</v>
      </c>
      <c r="C3135" t="s">
        <v>1186</v>
      </c>
      <c r="D3135" t="s">
        <v>1593</v>
      </c>
      <c r="E3135">
        <v>181</v>
      </c>
      <c r="F3135" t="s">
        <v>1636</v>
      </c>
    </row>
    <row r="3136" spans="1:6" x14ac:dyDescent="0.25">
      <c r="A3136" t="s">
        <v>1565</v>
      </c>
      <c r="B3136" t="s">
        <v>1596</v>
      </c>
      <c r="C3136" t="s">
        <v>1572</v>
      </c>
      <c r="D3136" t="s">
        <v>1593</v>
      </c>
      <c r="E3136">
        <v>1</v>
      </c>
      <c r="F3136" t="s">
        <v>1636</v>
      </c>
    </row>
    <row r="3137" spans="1:6" x14ac:dyDescent="0.25">
      <c r="A3137" t="s">
        <v>1565</v>
      </c>
      <c r="B3137" t="s">
        <v>1596</v>
      </c>
      <c r="C3137" t="s">
        <v>1570</v>
      </c>
      <c r="D3137" t="s">
        <v>1593</v>
      </c>
      <c r="E3137">
        <v>4</v>
      </c>
      <c r="F3137" t="s">
        <v>1636</v>
      </c>
    </row>
    <row r="3138" spans="1:6" x14ac:dyDescent="0.25">
      <c r="A3138" t="s">
        <v>1565</v>
      </c>
      <c r="B3138" t="s">
        <v>1596</v>
      </c>
      <c r="C3138" t="s">
        <v>1481</v>
      </c>
      <c r="D3138" t="s">
        <v>1593</v>
      </c>
      <c r="E3138">
        <v>362</v>
      </c>
      <c r="F3138" t="s">
        <v>1636</v>
      </c>
    </row>
    <row r="3139" spans="1:6" x14ac:dyDescent="0.25">
      <c r="A3139" t="s">
        <v>1565</v>
      </c>
      <c r="B3139" t="s">
        <v>1596</v>
      </c>
      <c r="C3139" t="s">
        <v>1186</v>
      </c>
      <c r="D3139" t="s">
        <v>1593</v>
      </c>
      <c r="E3139">
        <v>1810</v>
      </c>
      <c r="F3139" t="s">
        <v>1636</v>
      </c>
    </row>
    <row r="3140" spans="1:6" x14ac:dyDescent="0.25">
      <c r="A3140" t="s">
        <v>1565</v>
      </c>
      <c r="B3140" t="s">
        <v>1597</v>
      </c>
      <c r="C3140" t="s">
        <v>1572</v>
      </c>
      <c r="D3140" t="s">
        <v>1593</v>
      </c>
      <c r="E3140">
        <v>0.1</v>
      </c>
      <c r="F3140" t="s">
        <v>1636</v>
      </c>
    </row>
    <row r="3141" spans="1:6" x14ac:dyDescent="0.25">
      <c r="A3141" t="s">
        <v>1565</v>
      </c>
      <c r="B3141" t="s">
        <v>1597</v>
      </c>
      <c r="C3141" t="s">
        <v>1570</v>
      </c>
      <c r="D3141" t="s">
        <v>1593</v>
      </c>
      <c r="E3141">
        <v>0.4</v>
      </c>
      <c r="F3141" t="s">
        <v>1636</v>
      </c>
    </row>
    <row r="3142" spans="1:6" x14ac:dyDescent="0.25">
      <c r="A3142" t="s">
        <v>1565</v>
      </c>
      <c r="B3142" t="s">
        <v>1597</v>
      </c>
      <c r="C3142" t="s">
        <v>1481</v>
      </c>
      <c r="D3142" t="s">
        <v>1593</v>
      </c>
      <c r="E3142">
        <v>90.5</v>
      </c>
      <c r="F3142" t="s">
        <v>1636</v>
      </c>
    </row>
    <row r="3143" spans="1:6" x14ac:dyDescent="0.25">
      <c r="A3143" t="s">
        <v>1565</v>
      </c>
      <c r="B3143" t="s">
        <v>1597</v>
      </c>
      <c r="C3143" t="s">
        <v>1186</v>
      </c>
      <c r="D3143" t="s">
        <v>1593</v>
      </c>
      <c r="E3143">
        <v>181</v>
      </c>
      <c r="F3143" t="s">
        <v>1636</v>
      </c>
    </row>
    <row r="3144" spans="1:6" x14ac:dyDescent="0.25">
      <c r="A3144" t="s">
        <v>1565</v>
      </c>
      <c r="B3144" t="s">
        <v>1598</v>
      </c>
      <c r="C3144" t="s">
        <v>1572</v>
      </c>
      <c r="D3144" t="s">
        <v>1593</v>
      </c>
      <c r="E3144">
        <v>1</v>
      </c>
      <c r="F3144" t="s">
        <v>1636</v>
      </c>
    </row>
    <row r="3145" spans="1:6" x14ac:dyDescent="0.25">
      <c r="A3145" t="s">
        <v>1565</v>
      </c>
      <c r="B3145" t="s">
        <v>1598</v>
      </c>
      <c r="C3145" t="s">
        <v>1570</v>
      </c>
      <c r="D3145" t="s">
        <v>1593</v>
      </c>
      <c r="E3145">
        <v>4</v>
      </c>
      <c r="F3145" t="s">
        <v>1636</v>
      </c>
    </row>
    <row r="3146" spans="1:6" x14ac:dyDescent="0.25">
      <c r="A3146" t="s">
        <v>1565</v>
      </c>
      <c r="B3146" t="s">
        <v>1598</v>
      </c>
      <c r="C3146" t="s">
        <v>1481</v>
      </c>
      <c r="D3146" t="s">
        <v>1593</v>
      </c>
      <c r="E3146">
        <v>362</v>
      </c>
      <c r="F3146" t="s">
        <v>1636</v>
      </c>
    </row>
    <row r="3147" spans="1:6" x14ac:dyDescent="0.25">
      <c r="A3147" t="s">
        <v>1565</v>
      </c>
      <c r="B3147" t="s">
        <v>1598</v>
      </c>
      <c r="C3147" t="s">
        <v>1186</v>
      </c>
      <c r="D3147" t="s">
        <v>1593</v>
      </c>
      <c r="E3147">
        <v>1810</v>
      </c>
      <c r="F3147" t="s">
        <v>1636</v>
      </c>
    </row>
    <row r="3148" spans="1:6" x14ac:dyDescent="0.25">
      <c r="A3148" t="s">
        <v>1565</v>
      </c>
      <c r="B3148" t="s">
        <v>1599</v>
      </c>
      <c r="C3148" t="s">
        <v>1572</v>
      </c>
      <c r="D3148" t="s">
        <v>1593</v>
      </c>
      <c r="E3148">
        <v>0.1</v>
      </c>
      <c r="F3148" t="s">
        <v>1636</v>
      </c>
    </row>
    <row r="3149" spans="1:6" x14ac:dyDescent="0.25">
      <c r="A3149" t="s">
        <v>1565</v>
      </c>
      <c r="B3149" t="s">
        <v>1599</v>
      </c>
      <c r="C3149" t="s">
        <v>1570</v>
      </c>
      <c r="D3149" t="s">
        <v>1593</v>
      </c>
      <c r="E3149">
        <v>0.4</v>
      </c>
      <c r="F3149" t="s">
        <v>1636</v>
      </c>
    </row>
    <row r="3150" spans="1:6" x14ac:dyDescent="0.25">
      <c r="A3150" t="s">
        <v>1565</v>
      </c>
      <c r="B3150" t="s">
        <v>1599</v>
      </c>
      <c r="C3150" t="s">
        <v>1481</v>
      </c>
      <c r="D3150" t="s">
        <v>1593</v>
      </c>
      <c r="E3150">
        <v>90.5</v>
      </c>
      <c r="F3150" t="s">
        <v>1636</v>
      </c>
    </row>
    <row r="3151" spans="1:6" x14ac:dyDescent="0.25">
      <c r="A3151" t="s">
        <v>1565</v>
      </c>
      <c r="B3151" t="s">
        <v>1599</v>
      </c>
      <c r="C3151" t="s">
        <v>1186</v>
      </c>
      <c r="D3151" t="s">
        <v>1593</v>
      </c>
      <c r="E3151">
        <v>181</v>
      </c>
      <c r="F3151" t="s">
        <v>1636</v>
      </c>
    </row>
    <row r="3152" spans="1:6" x14ac:dyDescent="0.25">
      <c r="A3152" t="s">
        <v>1565</v>
      </c>
      <c r="B3152" t="s">
        <v>1600</v>
      </c>
      <c r="C3152" t="s">
        <v>1572</v>
      </c>
      <c r="D3152" t="s">
        <v>1593</v>
      </c>
      <c r="E3152">
        <v>1</v>
      </c>
      <c r="F3152" t="s">
        <v>1636</v>
      </c>
    </row>
    <row r="3153" spans="1:6" x14ac:dyDescent="0.25">
      <c r="A3153" t="s">
        <v>1565</v>
      </c>
      <c r="B3153" t="s">
        <v>1600</v>
      </c>
      <c r="C3153" t="s">
        <v>1570</v>
      </c>
      <c r="D3153" t="s">
        <v>1593</v>
      </c>
      <c r="E3153">
        <v>4</v>
      </c>
      <c r="F3153" t="s">
        <v>1636</v>
      </c>
    </row>
    <row r="3154" spans="1:6" x14ac:dyDescent="0.25">
      <c r="A3154" t="s">
        <v>1565</v>
      </c>
      <c r="B3154" t="s">
        <v>1600</v>
      </c>
      <c r="C3154" t="s">
        <v>1481</v>
      </c>
      <c r="D3154" t="s">
        <v>1593</v>
      </c>
      <c r="E3154">
        <v>362</v>
      </c>
      <c r="F3154" t="s">
        <v>1636</v>
      </c>
    </row>
    <row r="3155" spans="1:6" x14ac:dyDescent="0.25">
      <c r="A3155" t="s">
        <v>1565</v>
      </c>
      <c r="B3155" t="s">
        <v>1600</v>
      </c>
      <c r="C3155" t="s">
        <v>1186</v>
      </c>
      <c r="D3155" t="s">
        <v>1593</v>
      </c>
      <c r="E3155">
        <v>1810</v>
      </c>
      <c r="F3155" t="s">
        <v>1636</v>
      </c>
    </row>
    <row r="3156" spans="1:6" x14ac:dyDescent="0.25">
      <c r="A3156" t="s">
        <v>1565</v>
      </c>
      <c r="B3156" t="s">
        <v>1601</v>
      </c>
      <c r="C3156" t="s">
        <v>1572</v>
      </c>
      <c r="D3156" t="s">
        <v>1568</v>
      </c>
      <c r="E3156">
        <v>0.3</v>
      </c>
      <c r="F3156" t="s">
        <v>1636</v>
      </c>
    </row>
    <row r="3157" spans="1:6" x14ac:dyDescent="0.25">
      <c r="A3157" t="s">
        <v>1565</v>
      </c>
      <c r="B3157" t="s">
        <v>1601</v>
      </c>
      <c r="C3157" t="s">
        <v>1569</v>
      </c>
      <c r="D3157" t="s">
        <v>1568</v>
      </c>
      <c r="E3157">
        <v>37.200000000000003</v>
      </c>
      <c r="F3157" t="s">
        <v>1636</v>
      </c>
    </row>
    <row r="3158" spans="1:6" x14ac:dyDescent="0.25">
      <c r="A3158" t="s">
        <v>1565</v>
      </c>
      <c r="B3158" t="s">
        <v>1601</v>
      </c>
      <c r="C3158" t="s">
        <v>1481</v>
      </c>
      <c r="D3158" t="s">
        <v>1568</v>
      </c>
      <c r="E3158">
        <v>434.4</v>
      </c>
      <c r="F3158" t="s">
        <v>1636</v>
      </c>
    </row>
    <row r="3159" spans="1:6" x14ac:dyDescent="0.25">
      <c r="A3159" t="s">
        <v>1565</v>
      </c>
      <c r="B3159" t="s">
        <v>1601</v>
      </c>
      <c r="C3159" t="s">
        <v>1186</v>
      </c>
      <c r="D3159" t="s">
        <v>1568</v>
      </c>
      <c r="E3159">
        <v>543</v>
      </c>
      <c r="F3159" t="s">
        <v>1636</v>
      </c>
    </row>
    <row r="3160" spans="1:6" x14ac:dyDescent="0.25">
      <c r="A3160" t="s">
        <v>1565</v>
      </c>
      <c r="B3160" t="s">
        <v>1602</v>
      </c>
      <c r="C3160" t="s">
        <v>1572</v>
      </c>
      <c r="D3160" t="s">
        <v>1568</v>
      </c>
      <c r="E3160">
        <v>1</v>
      </c>
      <c r="F3160" t="s">
        <v>1636</v>
      </c>
    </row>
    <row r="3161" spans="1:6" x14ac:dyDescent="0.25">
      <c r="A3161" t="s">
        <v>1565</v>
      </c>
      <c r="B3161" t="s">
        <v>1602</v>
      </c>
      <c r="C3161" t="s">
        <v>1569</v>
      </c>
      <c r="D3161" t="s">
        <v>1568</v>
      </c>
      <c r="E3161">
        <v>124</v>
      </c>
      <c r="F3161" t="s">
        <v>1636</v>
      </c>
    </row>
    <row r="3162" spans="1:6" x14ac:dyDescent="0.25">
      <c r="A3162" t="s">
        <v>1565</v>
      </c>
      <c r="B3162" t="s">
        <v>1602</v>
      </c>
      <c r="C3162" t="s">
        <v>1481</v>
      </c>
      <c r="D3162" t="s">
        <v>1568</v>
      </c>
      <c r="E3162">
        <v>362</v>
      </c>
      <c r="F3162" t="s">
        <v>1636</v>
      </c>
    </row>
    <row r="3163" spans="1:6" x14ac:dyDescent="0.25">
      <c r="A3163" t="s">
        <v>1565</v>
      </c>
      <c r="B3163" t="s">
        <v>1602</v>
      </c>
      <c r="C3163" t="s">
        <v>1186</v>
      </c>
      <c r="D3163" t="s">
        <v>1568</v>
      </c>
      <c r="E3163">
        <v>1810</v>
      </c>
      <c r="F3163" t="s">
        <v>1636</v>
      </c>
    </row>
    <row r="3164" spans="1:6" x14ac:dyDescent="0.25">
      <c r="A3164" t="s">
        <v>1603</v>
      </c>
      <c r="B3164" t="s">
        <v>1566</v>
      </c>
      <c r="C3164" t="s">
        <v>1567</v>
      </c>
      <c r="D3164" t="s">
        <v>1604</v>
      </c>
      <c r="E3164">
        <v>2.25</v>
      </c>
      <c r="F3164" t="s">
        <v>1636</v>
      </c>
    </row>
    <row r="3165" spans="1:6" x14ac:dyDescent="0.25">
      <c r="A3165" t="s">
        <v>1603</v>
      </c>
      <c r="B3165" t="s">
        <v>1566</v>
      </c>
      <c r="C3165" t="s">
        <v>1569</v>
      </c>
      <c r="D3165" t="s">
        <v>1604</v>
      </c>
      <c r="E3165">
        <v>93</v>
      </c>
      <c r="F3165" t="s">
        <v>1636</v>
      </c>
    </row>
    <row r="3166" spans="1:6" x14ac:dyDescent="0.25">
      <c r="A3166" t="s">
        <v>1603</v>
      </c>
      <c r="B3166" t="s">
        <v>1566</v>
      </c>
      <c r="C3166" t="s">
        <v>1570</v>
      </c>
      <c r="D3166" t="s">
        <v>1604</v>
      </c>
      <c r="E3166">
        <v>4.5</v>
      </c>
      <c r="F3166" t="s">
        <v>1636</v>
      </c>
    </row>
    <row r="3167" spans="1:6" x14ac:dyDescent="0.25">
      <c r="A3167" t="s">
        <v>1603</v>
      </c>
      <c r="B3167" t="s">
        <v>1566</v>
      </c>
      <c r="C3167" t="s">
        <v>1186</v>
      </c>
      <c r="D3167" t="s">
        <v>1604</v>
      </c>
      <c r="E3167">
        <v>1072.5</v>
      </c>
      <c r="F3167" t="s">
        <v>1636</v>
      </c>
    </row>
    <row r="3168" spans="1:6" x14ac:dyDescent="0.25">
      <c r="A3168" t="s">
        <v>1603</v>
      </c>
      <c r="B3168" t="s">
        <v>1571</v>
      </c>
      <c r="C3168" t="s">
        <v>1572</v>
      </c>
      <c r="D3168" t="s">
        <v>1604</v>
      </c>
      <c r="E3168">
        <v>0.1</v>
      </c>
      <c r="F3168" t="s">
        <v>1636</v>
      </c>
    </row>
    <row r="3169" spans="1:6" x14ac:dyDescent="0.25">
      <c r="A3169" t="s">
        <v>1603</v>
      </c>
      <c r="B3169" t="s">
        <v>1571</v>
      </c>
      <c r="C3169" t="s">
        <v>1569</v>
      </c>
      <c r="D3169" t="s">
        <v>1604</v>
      </c>
      <c r="E3169">
        <v>12.4</v>
      </c>
      <c r="F3169" t="s">
        <v>1636</v>
      </c>
    </row>
    <row r="3170" spans="1:6" x14ac:dyDescent="0.25">
      <c r="A3170" t="s">
        <v>1603</v>
      </c>
      <c r="B3170" t="s">
        <v>1571</v>
      </c>
      <c r="C3170" t="s">
        <v>1481</v>
      </c>
      <c r="D3170" t="s">
        <v>1604</v>
      </c>
      <c r="E3170">
        <v>140.1722</v>
      </c>
      <c r="F3170" t="s">
        <v>1636</v>
      </c>
    </row>
    <row r="3171" spans="1:6" x14ac:dyDescent="0.25">
      <c r="A3171" t="s">
        <v>1603</v>
      </c>
      <c r="B3171" t="s">
        <v>1571</v>
      </c>
      <c r="C3171" t="s">
        <v>1573</v>
      </c>
      <c r="D3171" t="s">
        <v>1604</v>
      </c>
      <c r="E3171">
        <v>0.4</v>
      </c>
      <c r="F3171" t="s">
        <v>1636</v>
      </c>
    </row>
    <row r="3172" spans="1:6" x14ac:dyDescent="0.25">
      <c r="A3172" t="s">
        <v>1603</v>
      </c>
      <c r="B3172" t="s">
        <v>1571</v>
      </c>
      <c r="C3172" t="s">
        <v>1186</v>
      </c>
      <c r="D3172" t="s">
        <v>1604</v>
      </c>
      <c r="E3172">
        <v>200.24600000000001</v>
      </c>
      <c r="F3172" t="s">
        <v>1636</v>
      </c>
    </row>
    <row r="3173" spans="1:6" x14ac:dyDescent="0.25">
      <c r="A3173" t="s">
        <v>1603</v>
      </c>
      <c r="B3173" t="s">
        <v>1574</v>
      </c>
      <c r="C3173" t="s">
        <v>1572</v>
      </c>
      <c r="D3173" t="s">
        <v>1604</v>
      </c>
      <c r="E3173">
        <v>1</v>
      </c>
      <c r="F3173" t="s">
        <v>1636</v>
      </c>
    </row>
    <row r="3174" spans="1:6" x14ac:dyDescent="0.25">
      <c r="A3174" t="s">
        <v>1603</v>
      </c>
      <c r="B3174" t="s">
        <v>1574</v>
      </c>
      <c r="C3174" t="s">
        <v>1569</v>
      </c>
      <c r="D3174" t="s">
        <v>1604</v>
      </c>
      <c r="E3174">
        <v>124</v>
      </c>
      <c r="F3174" t="s">
        <v>1636</v>
      </c>
    </row>
    <row r="3175" spans="1:6" x14ac:dyDescent="0.25">
      <c r="A3175" t="s">
        <v>1603</v>
      </c>
      <c r="B3175" t="s">
        <v>1574</v>
      </c>
      <c r="C3175" t="s">
        <v>1481</v>
      </c>
      <c r="D3175" t="s">
        <v>1604</v>
      </c>
      <c r="E3175">
        <v>240.29519999999999</v>
      </c>
      <c r="F3175" t="s">
        <v>1636</v>
      </c>
    </row>
    <row r="3176" spans="1:6" x14ac:dyDescent="0.25">
      <c r="A3176" t="s">
        <v>1603</v>
      </c>
      <c r="B3176" t="s">
        <v>1574</v>
      </c>
      <c r="C3176" t="s">
        <v>1573</v>
      </c>
      <c r="D3176" t="s">
        <v>1604</v>
      </c>
      <c r="E3176">
        <v>4</v>
      </c>
      <c r="F3176" t="s">
        <v>1636</v>
      </c>
    </row>
    <row r="3177" spans="1:6" x14ac:dyDescent="0.25">
      <c r="A3177" t="s">
        <v>1603</v>
      </c>
      <c r="B3177" t="s">
        <v>1574</v>
      </c>
      <c r="C3177" t="s">
        <v>1186</v>
      </c>
      <c r="D3177" t="s">
        <v>1604</v>
      </c>
      <c r="E3177">
        <v>2002.46</v>
      </c>
      <c r="F3177" t="s">
        <v>1636</v>
      </c>
    </row>
    <row r="3178" spans="1:6" x14ac:dyDescent="0.25">
      <c r="A3178" t="s">
        <v>1603</v>
      </c>
      <c r="B3178" t="s">
        <v>1575</v>
      </c>
      <c r="C3178" t="s">
        <v>1572</v>
      </c>
      <c r="D3178" t="s">
        <v>1604</v>
      </c>
      <c r="E3178">
        <v>0.22</v>
      </c>
      <c r="F3178" t="s">
        <v>1636</v>
      </c>
    </row>
    <row r="3179" spans="1:6" x14ac:dyDescent="0.25">
      <c r="A3179" t="s">
        <v>1603</v>
      </c>
      <c r="B3179" t="s">
        <v>1575</v>
      </c>
      <c r="C3179" t="s">
        <v>1569</v>
      </c>
      <c r="D3179" t="s">
        <v>1604</v>
      </c>
      <c r="E3179">
        <v>27.28</v>
      </c>
      <c r="F3179" t="s">
        <v>1636</v>
      </c>
    </row>
    <row r="3180" spans="1:6" x14ac:dyDescent="0.25">
      <c r="A3180" t="s">
        <v>1603</v>
      </c>
      <c r="B3180" t="s">
        <v>1575</v>
      </c>
      <c r="C3180" t="s">
        <v>1481</v>
      </c>
      <c r="D3180" t="s">
        <v>1604</v>
      </c>
      <c r="E3180">
        <v>472.71179999999998</v>
      </c>
      <c r="F3180" t="s">
        <v>1636</v>
      </c>
    </row>
    <row r="3181" spans="1:6" x14ac:dyDescent="0.25">
      <c r="A3181" t="s">
        <v>1603</v>
      </c>
      <c r="B3181" t="s">
        <v>1575</v>
      </c>
      <c r="C3181" t="s">
        <v>1186</v>
      </c>
      <c r="D3181" t="s">
        <v>1604</v>
      </c>
      <c r="E3181">
        <v>705.54</v>
      </c>
      <c r="F3181" t="s">
        <v>1636</v>
      </c>
    </row>
    <row r="3182" spans="1:6" x14ac:dyDescent="0.25">
      <c r="A3182" t="s">
        <v>1603</v>
      </c>
      <c r="B3182" t="s">
        <v>1576</v>
      </c>
      <c r="C3182" t="s">
        <v>1572</v>
      </c>
      <c r="D3182" t="s">
        <v>1604</v>
      </c>
      <c r="E3182">
        <v>1</v>
      </c>
      <c r="F3182" t="s">
        <v>1636</v>
      </c>
    </row>
    <row r="3183" spans="1:6" x14ac:dyDescent="0.25">
      <c r="A3183" t="s">
        <v>1603</v>
      </c>
      <c r="B3183" t="s">
        <v>1576</v>
      </c>
      <c r="C3183" t="s">
        <v>1569</v>
      </c>
      <c r="D3183" t="s">
        <v>1604</v>
      </c>
      <c r="E3183">
        <v>124</v>
      </c>
      <c r="F3183" t="s">
        <v>1636</v>
      </c>
    </row>
    <row r="3184" spans="1:6" x14ac:dyDescent="0.25">
      <c r="A3184" t="s">
        <v>1603</v>
      </c>
      <c r="B3184" t="s">
        <v>1576</v>
      </c>
      <c r="C3184" t="s">
        <v>1481</v>
      </c>
      <c r="D3184" t="s">
        <v>1604</v>
      </c>
      <c r="E3184">
        <v>641.4</v>
      </c>
      <c r="F3184" t="s">
        <v>1636</v>
      </c>
    </row>
    <row r="3185" spans="1:6" x14ac:dyDescent="0.25">
      <c r="A3185" t="s">
        <v>1603</v>
      </c>
      <c r="B3185" t="s">
        <v>1576</v>
      </c>
      <c r="C3185" t="s">
        <v>1186</v>
      </c>
      <c r="D3185" t="s">
        <v>1604</v>
      </c>
      <c r="E3185">
        <v>3207</v>
      </c>
      <c r="F3185" t="s">
        <v>1636</v>
      </c>
    </row>
    <row r="3186" spans="1:6" x14ac:dyDescent="0.25">
      <c r="A3186" t="s">
        <v>1603</v>
      </c>
      <c r="B3186" t="s">
        <v>1577</v>
      </c>
      <c r="C3186" t="s">
        <v>1567</v>
      </c>
      <c r="D3186" t="s">
        <v>1604</v>
      </c>
      <c r="E3186">
        <v>3</v>
      </c>
      <c r="F3186" t="s">
        <v>1636</v>
      </c>
    </row>
    <row r="3187" spans="1:6" x14ac:dyDescent="0.25">
      <c r="A3187" t="s">
        <v>1603</v>
      </c>
      <c r="B3187" t="s">
        <v>1577</v>
      </c>
      <c r="C3187" t="s">
        <v>1481</v>
      </c>
      <c r="D3187" t="s">
        <v>1604</v>
      </c>
      <c r="E3187">
        <v>286</v>
      </c>
      <c r="F3187" t="s">
        <v>1636</v>
      </c>
    </row>
    <row r="3188" spans="1:6" x14ac:dyDescent="0.25">
      <c r="A3188" t="s">
        <v>1603</v>
      </c>
      <c r="B3188" t="s">
        <v>1577</v>
      </c>
      <c r="C3188" t="s">
        <v>1186</v>
      </c>
      <c r="D3188" t="s">
        <v>1604</v>
      </c>
      <c r="E3188">
        <v>1430</v>
      </c>
      <c r="F3188" t="s">
        <v>1636</v>
      </c>
    </row>
    <row r="3189" spans="1:6" x14ac:dyDescent="0.25">
      <c r="A3189" t="s">
        <v>1603</v>
      </c>
      <c r="B3189" t="s">
        <v>1578</v>
      </c>
      <c r="C3189" t="s">
        <v>1579</v>
      </c>
      <c r="D3189" t="s">
        <v>1604</v>
      </c>
      <c r="E3189">
        <v>0</v>
      </c>
      <c r="F3189" t="s">
        <v>1636</v>
      </c>
    </row>
    <row r="3190" spans="1:6" x14ac:dyDescent="0.25">
      <c r="A3190" t="s">
        <v>1603</v>
      </c>
      <c r="B3190" t="s">
        <v>1578</v>
      </c>
      <c r="C3190" t="s">
        <v>1481</v>
      </c>
      <c r="D3190" t="s">
        <v>1604</v>
      </c>
      <c r="E3190">
        <v>190.52600000000001</v>
      </c>
      <c r="F3190" t="s">
        <v>1636</v>
      </c>
    </row>
    <row r="3191" spans="1:6" x14ac:dyDescent="0.25">
      <c r="A3191" t="s">
        <v>1603</v>
      </c>
      <c r="B3191" t="s">
        <v>1578</v>
      </c>
      <c r="C3191" t="s">
        <v>1186</v>
      </c>
      <c r="D3191" t="s">
        <v>1604</v>
      </c>
      <c r="E3191">
        <v>238.1575</v>
      </c>
      <c r="F3191" t="s">
        <v>1636</v>
      </c>
    </row>
    <row r="3192" spans="1:6" x14ac:dyDescent="0.25">
      <c r="A3192" t="s">
        <v>1603</v>
      </c>
      <c r="B3192" t="s">
        <v>1580</v>
      </c>
      <c r="C3192" t="s">
        <v>1579</v>
      </c>
      <c r="D3192" t="s">
        <v>1604</v>
      </c>
      <c r="E3192">
        <v>0</v>
      </c>
      <c r="F3192" t="s">
        <v>1636</v>
      </c>
    </row>
    <row r="3193" spans="1:6" x14ac:dyDescent="0.25">
      <c r="A3193" t="s">
        <v>1603</v>
      </c>
      <c r="B3193" t="s">
        <v>1580</v>
      </c>
      <c r="C3193" t="s">
        <v>1481</v>
      </c>
      <c r="D3193" t="s">
        <v>1604</v>
      </c>
      <c r="E3193">
        <v>680.45</v>
      </c>
      <c r="F3193" t="s">
        <v>1636</v>
      </c>
    </row>
    <row r="3194" spans="1:6" x14ac:dyDescent="0.25">
      <c r="A3194" t="s">
        <v>1603</v>
      </c>
      <c r="B3194" t="s">
        <v>1580</v>
      </c>
      <c r="C3194" t="s">
        <v>1186</v>
      </c>
      <c r="D3194" t="s">
        <v>1604</v>
      </c>
      <c r="E3194">
        <v>6804.5</v>
      </c>
      <c r="F3194" t="s">
        <v>1636</v>
      </c>
    </row>
    <row r="3195" spans="1:6" x14ac:dyDescent="0.25">
      <c r="A3195" t="s">
        <v>1603</v>
      </c>
      <c r="B3195" t="s">
        <v>1581</v>
      </c>
      <c r="C3195" t="s">
        <v>1572</v>
      </c>
      <c r="D3195" t="s">
        <v>1604</v>
      </c>
      <c r="E3195">
        <v>2.5000000000000001E-2</v>
      </c>
      <c r="F3195" t="s">
        <v>1636</v>
      </c>
    </row>
    <row r="3196" spans="1:6" x14ac:dyDescent="0.25">
      <c r="A3196" t="s">
        <v>1603</v>
      </c>
      <c r="B3196" t="s">
        <v>1581</v>
      </c>
      <c r="C3196" t="s">
        <v>1567</v>
      </c>
      <c r="D3196" t="s">
        <v>1604</v>
      </c>
      <c r="E3196">
        <v>7.4999999999999997E-2</v>
      </c>
      <c r="F3196" t="s">
        <v>1636</v>
      </c>
    </row>
    <row r="3197" spans="1:6" x14ac:dyDescent="0.25">
      <c r="A3197" t="s">
        <v>1603</v>
      </c>
      <c r="B3197" t="s">
        <v>1581</v>
      </c>
      <c r="C3197" t="s">
        <v>1569</v>
      </c>
      <c r="D3197" t="s">
        <v>1604</v>
      </c>
      <c r="E3197">
        <v>3.1</v>
      </c>
      <c r="F3197" t="s">
        <v>1636</v>
      </c>
    </row>
    <row r="3198" spans="1:6" x14ac:dyDescent="0.25">
      <c r="A3198" t="s">
        <v>1603</v>
      </c>
      <c r="B3198" t="s">
        <v>1581</v>
      </c>
      <c r="C3198" t="s">
        <v>1481</v>
      </c>
      <c r="D3198" t="s">
        <v>1604</v>
      </c>
      <c r="E3198">
        <v>36.53125</v>
      </c>
      <c r="F3198" t="s">
        <v>1636</v>
      </c>
    </row>
    <row r="3199" spans="1:6" x14ac:dyDescent="0.25">
      <c r="A3199" t="s">
        <v>1603</v>
      </c>
      <c r="B3199" t="s">
        <v>1581</v>
      </c>
      <c r="C3199" t="s">
        <v>1186</v>
      </c>
      <c r="D3199" t="s">
        <v>1604</v>
      </c>
      <c r="E3199">
        <v>52.1875</v>
      </c>
      <c r="F3199" t="s">
        <v>1636</v>
      </c>
    </row>
    <row r="3200" spans="1:6" x14ac:dyDescent="0.25">
      <c r="A3200" t="s">
        <v>1603</v>
      </c>
      <c r="B3200" t="s">
        <v>1582</v>
      </c>
      <c r="C3200" t="s">
        <v>1572</v>
      </c>
      <c r="D3200" t="s">
        <v>1604</v>
      </c>
      <c r="E3200">
        <v>1</v>
      </c>
      <c r="F3200" t="s">
        <v>1636</v>
      </c>
    </row>
    <row r="3201" spans="1:6" x14ac:dyDescent="0.25">
      <c r="A3201" t="s">
        <v>1603</v>
      </c>
      <c r="B3201" t="s">
        <v>1582</v>
      </c>
      <c r="C3201" t="s">
        <v>1567</v>
      </c>
      <c r="D3201" t="s">
        <v>1604</v>
      </c>
      <c r="E3201">
        <v>3</v>
      </c>
      <c r="F3201" t="s">
        <v>1636</v>
      </c>
    </row>
    <row r="3202" spans="1:6" x14ac:dyDescent="0.25">
      <c r="A3202" t="s">
        <v>1603</v>
      </c>
      <c r="B3202" t="s">
        <v>1582</v>
      </c>
      <c r="C3202" t="s">
        <v>1569</v>
      </c>
      <c r="D3202" t="s">
        <v>1604</v>
      </c>
      <c r="E3202">
        <v>124</v>
      </c>
      <c r="F3202" t="s">
        <v>1636</v>
      </c>
    </row>
    <row r="3203" spans="1:6" x14ac:dyDescent="0.25">
      <c r="A3203" t="s">
        <v>1603</v>
      </c>
      <c r="B3203" t="s">
        <v>1582</v>
      </c>
      <c r="C3203" t="s">
        <v>1481</v>
      </c>
      <c r="D3203" t="s">
        <v>1604</v>
      </c>
      <c r="E3203">
        <v>417.5</v>
      </c>
      <c r="F3203" t="s">
        <v>1636</v>
      </c>
    </row>
    <row r="3204" spans="1:6" x14ac:dyDescent="0.25">
      <c r="A3204" t="s">
        <v>1603</v>
      </c>
      <c r="B3204" t="s">
        <v>1582</v>
      </c>
      <c r="C3204" t="s">
        <v>1186</v>
      </c>
      <c r="D3204" t="s">
        <v>1604</v>
      </c>
      <c r="E3204">
        <v>2087.5</v>
      </c>
      <c r="F3204" t="s">
        <v>1636</v>
      </c>
    </row>
    <row r="3205" spans="1:6" x14ac:dyDescent="0.25">
      <c r="A3205" t="s">
        <v>1603</v>
      </c>
      <c r="B3205" t="s">
        <v>1605</v>
      </c>
      <c r="C3205" t="s">
        <v>1606</v>
      </c>
      <c r="D3205" t="s">
        <v>1604</v>
      </c>
      <c r="E3205">
        <v>22.2</v>
      </c>
      <c r="F3205" t="s">
        <v>1636</v>
      </c>
    </row>
    <row r="3206" spans="1:6" x14ac:dyDescent="0.25">
      <c r="A3206" t="s">
        <v>1603</v>
      </c>
      <c r="B3206" t="s">
        <v>1605</v>
      </c>
      <c r="C3206" t="s">
        <v>1186</v>
      </c>
      <c r="D3206" t="s">
        <v>1604</v>
      </c>
      <c r="E3206">
        <v>444</v>
      </c>
      <c r="F3206" t="s">
        <v>1636</v>
      </c>
    </row>
    <row r="3207" spans="1:6" x14ac:dyDescent="0.25">
      <c r="A3207" t="s">
        <v>1603</v>
      </c>
      <c r="B3207" t="s">
        <v>1607</v>
      </c>
      <c r="C3207" t="s">
        <v>1606</v>
      </c>
      <c r="D3207" t="s">
        <v>1604</v>
      </c>
      <c r="E3207">
        <v>22.2</v>
      </c>
      <c r="F3207" t="s">
        <v>1636</v>
      </c>
    </row>
    <row r="3208" spans="1:6" x14ac:dyDescent="0.25">
      <c r="A3208" t="s">
        <v>1603</v>
      </c>
      <c r="B3208" t="s">
        <v>1607</v>
      </c>
      <c r="C3208" t="s">
        <v>1186</v>
      </c>
      <c r="D3208" t="s">
        <v>1604</v>
      </c>
      <c r="E3208">
        <v>444</v>
      </c>
      <c r="F3208" t="s">
        <v>1636</v>
      </c>
    </row>
    <row r="3209" spans="1:6" x14ac:dyDescent="0.25">
      <c r="A3209" t="s">
        <v>1603</v>
      </c>
      <c r="B3209" t="s">
        <v>1583</v>
      </c>
      <c r="C3209" t="s">
        <v>1569</v>
      </c>
      <c r="D3209" t="s">
        <v>1604</v>
      </c>
      <c r="E3209">
        <v>62</v>
      </c>
      <c r="F3209" t="s">
        <v>1636</v>
      </c>
    </row>
    <row r="3210" spans="1:6" x14ac:dyDescent="0.25">
      <c r="A3210" t="s">
        <v>1603</v>
      </c>
      <c r="B3210" t="s">
        <v>1583</v>
      </c>
      <c r="C3210" t="s">
        <v>1186</v>
      </c>
      <c r="D3210" t="s">
        <v>1604</v>
      </c>
      <c r="E3210">
        <v>715</v>
      </c>
      <c r="F3210" t="s">
        <v>1636</v>
      </c>
    </row>
    <row r="3211" spans="1:6" x14ac:dyDescent="0.25">
      <c r="A3211" t="s">
        <v>1603</v>
      </c>
      <c r="B3211" t="s">
        <v>1584</v>
      </c>
      <c r="C3211" t="s">
        <v>1572</v>
      </c>
      <c r="D3211" t="s">
        <v>1604</v>
      </c>
      <c r="E3211">
        <v>0.13700000000000001</v>
      </c>
      <c r="F3211" t="s">
        <v>1636</v>
      </c>
    </row>
    <row r="3212" spans="1:6" x14ac:dyDescent="0.25">
      <c r="A3212" t="s">
        <v>1603</v>
      </c>
      <c r="B3212" t="s">
        <v>1584</v>
      </c>
      <c r="C3212" t="s">
        <v>1569</v>
      </c>
      <c r="D3212" t="s">
        <v>1604</v>
      </c>
      <c r="E3212">
        <v>16.988</v>
      </c>
      <c r="F3212" t="s">
        <v>1636</v>
      </c>
    </row>
    <row r="3213" spans="1:6" x14ac:dyDescent="0.25">
      <c r="A3213" t="s">
        <v>1603</v>
      </c>
      <c r="B3213" t="s">
        <v>1584</v>
      </c>
      <c r="C3213" t="s">
        <v>1585</v>
      </c>
      <c r="D3213" t="s">
        <v>1604</v>
      </c>
      <c r="E3213">
        <v>0</v>
      </c>
      <c r="F3213" t="s">
        <v>1636</v>
      </c>
    </row>
    <row r="3214" spans="1:6" x14ac:dyDescent="0.25">
      <c r="A3214" t="s">
        <v>1603</v>
      </c>
      <c r="B3214" t="s">
        <v>1584</v>
      </c>
      <c r="C3214" t="s">
        <v>1481</v>
      </c>
      <c r="D3214" t="s">
        <v>1604</v>
      </c>
      <c r="E3214">
        <v>197.53756000000001</v>
      </c>
      <c r="F3214" t="s">
        <v>1636</v>
      </c>
    </row>
    <row r="3215" spans="1:6" x14ac:dyDescent="0.25">
      <c r="A3215" t="s">
        <v>1603</v>
      </c>
      <c r="B3215" t="s">
        <v>1584</v>
      </c>
      <c r="C3215" t="s">
        <v>1186</v>
      </c>
      <c r="D3215" t="s">
        <v>1604</v>
      </c>
      <c r="E3215">
        <v>340.58199999999999</v>
      </c>
      <c r="F3215" t="s">
        <v>1636</v>
      </c>
    </row>
    <row r="3216" spans="1:6" x14ac:dyDescent="0.25">
      <c r="A3216" t="s">
        <v>1603</v>
      </c>
      <c r="B3216" t="s">
        <v>1586</v>
      </c>
      <c r="C3216" t="s">
        <v>1572</v>
      </c>
      <c r="D3216" t="s">
        <v>1604</v>
      </c>
      <c r="E3216">
        <v>1</v>
      </c>
      <c r="F3216" t="s">
        <v>1636</v>
      </c>
    </row>
    <row r="3217" spans="1:6" x14ac:dyDescent="0.25">
      <c r="A3217" t="s">
        <v>1603</v>
      </c>
      <c r="B3217" t="s">
        <v>1586</v>
      </c>
      <c r="C3217" t="s">
        <v>1569</v>
      </c>
      <c r="D3217" t="s">
        <v>1604</v>
      </c>
      <c r="E3217">
        <v>124</v>
      </c>
      <c r="F3217" t="s">
        <v>1636</v>
      </c>
    </row>
    <row r="3218" spans="1:6" x14ac:dyDescent="0.25">
      <c r="A3218" t="s">
        <v>1603</v>
      </c>
      <c r="B3218" t="s">
        <v>1586</v>
      </c>
      <c r="C3218" t="s">
        <v>1585</v>
      </c>
      <c r="D3218" t="s">
        <v>1604</v>
      </c>
      <c r="E3218">
        <v>0</v>
      </c>
      <c r="F3218" t="s">
        <v>1636</v>
      </c>
    </row>
    <row r="3219" spans="1:6" x14ac:dyDescent="0.25">
      <c r="A3219" t="s">
        <v>1603</v>
      </c>
      <c r="B3219" t="s">
        <v>1586</v>
      </c>
      <c r="C3219" t="s">
        <v>1481</v>
      </c>
      <c r="D3219" t="s">
        <v>1604</v>
      </c>
      <c r="E3219">
        <v>298.32</v>
      </c>
      <c r="F3219" t="s">
        <v>1636</v>
      </c>
    </row>
    <row r="3220" spans="1:6" x14ac:dyDescent="0.25">
      <c r="A3220" t="s">
        <v>1603</v>
      </c>
      <c r="B3220" t="s">
        <v>1586</v>
      </c>
      <c r="C3220" t="s">
        <v>1186</v>
      </c>
      <c r="D3220" t="s">
        <v>1604</v>
      </c>
      <c r="E3220">
        <v>2486</v>
      </c>
      <c r="F3220" t="s">
        <v>1636</v>
      </c>
    </row>
    <row r="3221" spans="1:6" x14ac:dyDescent="0.25">
      <c r="A3221" t="s">
        <v>1603</v>
      </c>
      <c r="B3221" t="s">
        <v>1587</v>
      </c>
      <c r="C3221" t="s">
        <v>1572</v>
      </c>
      <c r="D3221" t="s">
        <v>1604</v>
      </c>
      <c r="E3221">
        <v>0.15</v>
      </c>
      <c r="F3221" t="s">
        <v>1636</v>
      </c>
    </row>
    <row r="3222" spans="1:6" x14ac:dyDescent="0.25">
      <c r="A3222" t="s">
        <v>1603</v>
      </c>
      <c r="B3222" t="s">
        <v>1587</v>
      </c>
      <c r="C3222" t="s">
        <v>1567</v>
      </c>
      <c r="D3222" t="s">
        <v>1604</v>
      </c>
      <c r="E3222">
        <v>0.45</v>
      </c>
      <c r="F3222" t="s">
        <v>1636</v>
      </c>
    </row>
    <row r="3223" spans="1:6" x14ac:dyDescent="0.25">
      <c r="A3223" t="s">
        <v>1603</v>
      </c>
      <c r="B3223" t="s">
        <v>1587</v>
      </c>
      <c r="C3223" t="s">
        <v>1569</v>
      </c>
      <c r="D3223" t="s">
        <v>1604</v>
      </c>
      <c r="E3223">
        <v>18.600000000000001</v>
      </c>
      <c r="F3223" t="s">
        <v>1636</v>
      </c>
    </row>
    <row r="3224" spans="1:6" x14ac:dyDescent="0.25">
      <c r="A3224" t="s">
        <v>1603</v>
      </c>
      <c r="B3224" t="s">
        <v>1587</v>
      </c>
      <c r="C3224" t="s">
        <v>1570</v>
      </c>
      <c r="D3224" t="s">
        <v>1604</v>
      </c>
      <c r="E3224">
        <v>0.9</v>
      </c>
      <c r="F3224" t="s">
        <v>1636</v>
      </c>
    </row>
    <row r="3225" spans="1:6" x14ac:dyDescent="0.25">
      <c r="A3225" t="s">
        <v>1603</v>
      </c>
      <c r="B3225" t="s">
        <v>1587</v>
      </c>
      <c r="C3225" t="s">
        <v>1186</v>
      </c>
      <c r="D3225" t="s">
        <v>1604</v>
      </c>
      <c r="E3225">
        <v>171.15</v>
      </c>
      <c r="F3225" t="s">
        <v>1636</v>
      </c>
    </row>
    <row r="3226" spans="1:6" x14ac:dyDescent="0.25">
      <c r="A3226" t="s">
        <v>1603</v>
      </c>
      <c r="B3226" t="s">
        <v>1588</v>
      </c>
      <c r="C3226" t="s">
        <v>1572</v>
      </c>
      <c r="D3226" t="s">
        <v>1604</v>
      </c>
      <c r="E3226">
        <v>0.15</v>
      </c>
      <c r="F3226" t="s">
        <v>1636</v>
      </c>
    </row>
    <row r="3227" spans="1:6" x14ac:dyDescent="0.25">
      <c r="A3227" t="s">
        <v>1603</v>
      </c>
      <c r="B3227" t="s">
        <v>1588</v>
      </c>
      <c r="C3227" t="s">
        <v>1567</v>
      </c>
      <c r="D3227" t="s">
        <v>1604</v>
      </c>
      <c r="E3227">
        <v>0.45</v>
      </c>
      <c r="F3227" t="s">
        <v>1636</v>
      </c>
    </row>
    <row r="3228" spans="1:6" x14ac:dyDescent="0.25">
      <c r="A3228" t="s">
        <v>1603</v>
      </c>
      <c r="B3228" t="s">
        <v>1588</v>
      </c>
      <c r="C3228" t="s">
        <v>1569</v>
      </c>
      <c r="D3228" t="s">
        <v>1604</v>
      </c>
      <c r="E3228">
        <v>18.600000000000001</v>
      </c>
      <c r="F3228" t="s">
        <v>1636</v>
      </c>
    </row>
    <row r="3229" spans="1:6" x14ac:dyDescent="0.25">
      <c r="A3229" t="s">
        <v>1603</v>
      </c>
      <c r="B3229" t="s">
        <v>1588</v>
      </c>
      <c r="C3229" t="s">
        <v>1570</v>
      </c>
      <c r="D3229" t="s">
        <v>1604</v>
      </c>
      <c r="E3229">
        <v>0.9</v>
      </c>
      <c r="F3229" t="s">
        <v>1636</v>
      </c>
    </row>
    <row r="3230" spans="1:6" x14ac:dyDescent="0.25">
      <c r="A3230" t="s">
        <v>1603</v>
      </c>
      <c r="B3230" t="s">
        <v>1588</v>
      </c>
      <c r="C3230" t="s">
        <v>1186</v>
      </c>
      <c r="D3230" t="s">
        <v>1604</v>
      </c>
      <c r="E3230">
        <v>171.15</v>
      </c>
      <c r="F3230" t="s">
        <v>1636</v>
      </c>
    </row>
    <row r="3231" spans="1:6" x14ac:dyDescent="0.25">
      <c r="A3231" t="s">
        <v>1603</v>
      </c>
      <c r="B3231" t="s">
        <v>1589</v>
      </c>
      <c r="C3231" t="s">
        <v>1572</v>
      </c>
      <c r="D3231" t="s">
        <v>1604</v>
      </c>
      <c r="E3231">
        <v>0.1</v>
      </c>
      <c r="F3231" t="s">
        <v>1636</v>
      </c>
    </row>
    <row r="3232" spans="1:6" x14ac:dyDescent="0.25">
      <c r="A3232" t="s">
        <v>1603</v>
      </c>
      <c r="B3232" t="s">
        <v>1589</v>
      </c>
      <c r="C3232" t="s">
        <v>1569</v>
      </c>
      <c r="D3232" t="s">
        <v>1604</v>
      </c>
      <c r="E3232">
        <v>12.4</v>
      </c>
      <c r="F3232" t="s">
        <v>1636</v>
      </c>
    </row>
    <row r="3233" spans="1:6" x14ac:dyDescent="0.25">
      <c r="A3233" t="s">
        <v>1603</v>
      </c>
      <c r="B3233" t="s">
        <v>1589</v>
      </c>
      <c r="C3233" t="s">
        <v>1481</v>
      </c>
      <c r="D3233" t="s">
        <v>1604</v>
      </c>
      <c r="E3233">
        <v>140.1722</v>
      </c>
      <c r="F3233" t="s">
        <v>1636</v>
      </c>
    </row>
    <row r="3234" spans="1:6" x14ac:dyDescent="0.25">
      <c r="A3234" t="s">
        <v>1603</v>
      </c>
      <c r="B3234" t="s">
        <v>1589</v>
      </c>
      <c r="C3234" t="s">
        <v>1573</v>
      </c>
      <c r="D3234" t="s">
        <v>1604</v>
      </c>
      <c r="E3234">
        <v>0.4</v>
      </c>
      <c r="F3234" t="s">
        <v>1636</v>
      </c>
    </row>
    <row r="3235" spans="1:6" x14ac:dyDescent="0.25">
      <c r="A3235" t="s">
        <v>1603</v>
      </c>
      <c r="B3235" t="s">
        <v>1589</v>
      </c>
      <c r="C3235" t="s">
        <v>1186</v>
      </c>
      <c r="D3235" t="s">
        <v>1604</v>
      </c>
      <c r="E3235">
        <v>200.24600000000001</v>
      </c>
      <c r="F3235" t="s">
        <v>1636</v>
      </c>
    </row>
    <row r="3236" spans="1:6" x14ac:dyDescent="0.25">
      <c r="A3236" t="s">
        <v>1603</v>
      </c>
      <c r="B3236" t="s">
        <v>1590</v>
      </c>
      <c r="C3236" t="s">
        <v>1572</v>
      </c>
      <c r="D3236" t="s">
        <v>1604</v>
      </c>
      <c r="E3236">
        <v>1</v>
      </c>
      <c r="F3236" t="s">
        <v>1636</v>
      </c>
    </row>
    <row r="3237" spans="1:6" x14ac:dyDescent="0.25">
      <c r="A3237" t="s">
        <v>1603</v>
      </c>
      <c r="B3237" t="s">
        <v>1590</v>
      </c>
      <c r="C3237" t="s">
        <v>1569</v>
      </c>
      <c r="D3237" t="s">
        <v>1604</v>
      </c>
      <c r="E3237">
        <v>124</v>
      </c>
      <c r="F3237" t="s">
        <v>1636</v>
      </c>
    </row>
    <row r="3238" spans="1:6" x14ac:dyDescent="0.25">
      <c r="A3238" t="s">
        <v>1603</v>
      </c>
      <c r="B3238" t="s">
        <v>1590</v>
      </c>
      <c r="C3238" t="s">
        <v>1481</v>
      </c>
      <c r="D3238" t="s">
        <v>1604</v>
      </c>
      <c r="E3238">
        <v>240.29519999999999</v>
      </c>
      <c r="F3238" t="s">
        <v>1636</v>
      </c>
    </row>
    <row r="3239" spans="1:6" x14ac:dyDescent="0.25">
      <c r="A3239" t="s">
        <v>1603</v>
      </c>
      <c r="B3239" t="s">
        <v>1590</v>
      </c>
      <c r="C3239" t="s">
        <v>1573</v>
      </c>
      <c r="D3239" t="s">
        <v>1604</v>
      </c>
      <c r="E3239">
        <v>4</v>
      </c>
      <c r="F3239" t="s">
        <v>1636</v>
      </c>
    </row>
    <row r="3240" spans="1:6" x14ac:dyDescent="0.25">
      <c r="A3240" t="s">
        <v>1603</v>
      </c>
      <c r="B3240" t="s">
        <v>1590</v>
      </c>
      <c r="C3240" t="s">
        <v>1186</v>
      </c>
      <c r="D3240" t="s">
        <v>1604</v>
      </c>
      <c r="E3240">
        <v>2002.46</v>
      </c>
      <c r="F3240" t="s">
        <v>1636</v>
      </c>
    </row>
    <row r="3241" spans="1:6" x14ac:dyDescent="0.25">
      <c r="A3241" t="s">
        <v>1603</v>
      </c>
      <c r="B3241" t="s">
        <v>1591</v>
      </c>
      <c r="C3241" t="s">
        <v>1339</v>
      </c>
      <c r="D3241" t="s">
        <v>1604</v>
      </c>
      <c r="E3241">
        <v>0</v>
      </c>
      <c r="F3241" t="s">
        <v>1636</v>
      </c>
    </row>
    <row r="3242" spans="1:6" x14ac:dyDescent="0.25">
      <c r="A3242" t="s">
        <v>1603</v>
      </c>
      <c r="B3242" t="s">
        <v>1591</v>
      </c>
      <c r="C3242" t="s">
        <v>1186</v>
      </c>
      <c r="D3242" t="s">
        <v>1604</v>
      </c>
      <c r="E3242">
        <v>1640</v>
      </c>
      <c r="F3242" t="s">
        <v>1636</v>
      </c>
    </row>
    <row r="3243" spans="1:6" x14ac:dyDescent="0.25">
      <c r="A3243" t="s">
        <v>1603</v>
      </c>
      <c r="B3243" t="s">
        <v>1592</v>
      </c>
      <c r="C3243" t="s">
        <v>1572</v>
      </c>
      <c r="D3243" t="s">
        <v>1604</v>
      </c>
      <c r="E3243">
        <v>0.1</v>
      </c>
      <c r="F3243" t="s">
        <v>1636</v>
      </c>
    </row>
    <row r="3244" spans="1:6" x14ac:dyDescent="0.25">
      <c r="A3244" t="s">
        <v>1603</v>
      </c>
      <c r="B3244" t="s">
        <v>1592</v>
      </c>
      <c r="C3244" t="s">
        <v>1570</v>
      </c>
      <c r="D3244" t="s">
        <v>1604</v>
      </c>
      <c r="E3244">
        <v>0.4</v>
      </c>
      <c r="F3244" t="s">
        <v>1636</v>
      </c>
    </row>
    <row r="3245" spans="1:6" x14ac:dyDescent="0.25">
      <c r="A3245" t="s">
        <v>1603</v>
      </c>
      <c r="B3245" t="s">
        <v>1592</v>
      </c>
      <c r="C3245" t="s">
        <v>1481</v>
      </c>
      <c r="D3245" t="s">
        <v>1604</v>
      </c>
      <c r="E3245">
        <v>71.5</v>
      </c>
      <c r="F3245" t="s">
        <v>1636</v>
      </c>
    </row>
    <row r="3246" spans="1:6" x14ac:dyDescent="0.25">
      <c r="A3246" t="s">
        <v>1603</v>
      </c>
      <c r="B3246" t="s">
        <v>1592</v>
      </c>
      <c r="C3246" t="s">
        <v>1186</v>
      </c>
      <c r="D3246" t="s">
        <v>1604</v>
      </c>
      <c r="E3246">
        <v>143</v>
      </c>
      <c r="F3246" t="s">
        <v>1636</v>
      </c>
    </row>
    <row r="3247" spans="1:6" x14ac:dyDescent="0.25">
      <c r="A3247" t="s">
        <v>1603</v>
      </c>
      <c r="B3247" t="s">
        <v>1594</v>
      </c>
      <c r="C3247" t="s">
        <v>1572</v>
      </c>
      <c r="D3247" t="s">
        <v>1604</v>
      </c>
      <c r="E3247">
        <v>1</v>
      </c>
      <c r="F3247" t="s">
        <v>1636</v>
      </c>
    </row>
    <row r="3248" spans="1:6" x14ac:dyDescent="0.25">
      <c r="A3248" t="s">
        <v>1603</v>
      </c>
      <c r="B3248" t="s">
        <v>1594</v>
      </c>
      <c r="C3248" t="s">
        <v>1570</v>
      </c>
      <c r="D3248" t="s">
        <v>1604</v>
      </c>
      <c r="E3248">
        <v>4</v>
      </c>
      <c r="F3248" t="s">
        <v>1636</v>
      </c>
    </row>
    <row r="3249" spans="1:6" x14ac:dyDescent="0.25">
      <c r="A3249" t="s">
        <v>1603</v>
      </c>
      <c r="B3249" t="s">
        <v>1594</v>
      </c>
      <c r="C3249" t="s">
        <v>1481</v>
      </c>
      <c r="D3249" t="s">
        <v>1604</v>
      </c>
      <c r="E3249">
        <v>286</v>
      </c>
      <c r="F3249" t="s">
        <v>1636</v>
      </c>
    </row>
    <row r="3250" spans="1:6" x14ac:dyDescent="0.25">
      <c r="A3250" t="s">
        <v>1603</v>
      </c>
      <c r="B3250" t="s">
        <v>1594</v>
      </c>
      <c r="C3250" t="s">
        <v>1186</v>
      </c>
      <c r="D3250" t="s">
        <v>1604</v>
      </c>
      <c r="E3250">
        <v>1430</v>
      </c>
      <c r="F3250" t="s">
        <v>1636</v>
      </c>
    </row>
    <row r="3251" spans="1:6" x14ac:dyDescent="0.25">
      <c r="A3251" t="s">
        <v>1603</v>
      </c>
      <c r="B3251" t="s">
        <v>1595</v>
      </c>
      <c r="C3251" t="s">
        <v>1572</v>
      </c>
      <c r="D3251" t="s">
        <v>1604</v>
      </c>
      <c r="E3251">
        <v>0.1</v>
      </c>
      <c r="F3251" t="s">
        <v>1636</v>
      </c>
    </row>
    <row r="3252" spans="1:6" x14ac:dyDescent="0.25">
      <c r="A3252" t="s">
        <v>1603</v>
      </c>
      <c r="B3252" t="s">
        <v>1595</v>
      </c>
      <c r="C3252" t="s">
        <v>1570</v>
      </c>
      <c r="D3252" t="s">
        <v>1604</v>
      </c>
      <c r="E3252">
        <v>0.4</v>
      </c>
      <c r="F3252" t="s">
        <v>1636</v>
      </c>
    </row>
    <row r="3253" spans="1:6" x14ac:dyDescent="0.25">
      <c r="A3253" t="s">
        <v>1603</v>
      </c>
      <c r="B3253" t="s">
        <v>1595</v>
      </c>
      <c r="C3253" t="s">
        <v>1481</v>
      </c>
      <c r="D3253" t="s">
        <v>1604</v>
      </c>
      <c r="E3253">
        <v>71.5</v>
      </c>
      <c r="F3253" t="s">
        <v>1636</v>
      </c>
    </row>
    <row r="3254" spans="1:6" x14ac:dyDescent="0.25">
      <c r="A3254" t="s">
        <v>1603</v>
      </c>
      <c r="B3254" t="s">
        <v>1595</v>
      </c>
      <c r="C3254" t="s">
        <v>1186</v>
      </c>
      <c r="D3254" t="s">
        <v>1604</v>
      </c>
      <c r="E3254">
        <v>143</v>
      </c>
      <c r="F3254" t="s">
        <v>1636</v>
      </c>
    </row>
    <row r="3255" spans="1:6" x14ac:dyDescent="0.25">
      <c r="A3255" t="s">
        <v>1603</v>
      </c>
      <c r="B3255" t="s">
        <v>1596</v>
      </c>
      <c r="C3255" t="s">
        <v>1572</v>
      </c>
      <c r="D3255" t="s">
        <v>1604</v>
      </c>
      <c r="E3255">
        <v>1</v>
      </c>
      <c r="F3255" t="s">
        <v>1636</v>
      </c>
    </row>
    <row r="3256" spans="1:6" x14ac:dyDescent="0.25">
      <c r="A3256" t="s">
        <v>1603</v>
      </c>
      <c r="B3256" t="s">
        <v>1596</v>
      </c>
      <c r="C3256" t="s">
        <v>1570</v>
      </c>
      <c r="D3256" t="s">
        <v>1604</v>
      </c>
      <c r="E3256">
        <v>4</v>
      </c>
      <c r="F3256" t="s">
        <v>1636</v>
      </c>
    </row>
    <row r="3257" spans="1:6" x14ac:dyDescent="0.25">
      <c r="A3257" t="s">
        <v>1603</v>
      </c>
      <c r="B3257" t="s">
        <v>1596</v>
      </c>
      <c r="C3257" t="s">
        <v>1481</v>
      </c>
      <c r="D3257" t="s">
        <v>1604</v>
      </c>
      <c r="E3257">
        <v>286</v>
      </c>
      <c r="F3257" t="s">
        <v>1636</v>
      </c>
    </row>
    <row r="3258" spans="1:6" x14ac:dyDescent="0.25">
      <c r="A3258" t="s">
        <v>1603</v>
      </c>
      <c r="B3258" t="s">
        <v>1596</v>
      </c>
      <c r="C3258" t="s">
        <v>1186</v>
      </c>
      <c r="D3258" t="s">
        <v>1604</v>
      </c>
      <c r="E3258">
        <v>1430</v>
      </c>
      <c r="F3258" t="s">
        <v>1636</v>
      </c>
    </row>
    <row r="3259" spans="1:6" x14ac:dyDescent="0.25">
      <c r="A3259" t="s">
        <v>1603</v>
      </c>
      <c r="B3259" t="s">
        <v>1597</v>
      </c>
      <c r="C3259" t="s">
        <v>1572</v>
      </c>
      <c r="D3259" t="s">
        <v>1604</v>
      </c>
      <c r="E3259">
        <v>0.1</v>
      </c>
      <c r="F3259" t="s">
        <v>1636</v>
      </c>
    </row>
    <row r="3260" spans="1:6" x14ac:dyDescent="0.25">
      <c r="A3260" t="s">
        <v>1603</v>
      </c>
      <c r="B3260" t="s">
        <v>1597</v>
      </c>
      <c r="C3260" t="s">
        <v>1570</v>
      </c>
      <c r="D3260" t="s">
        <v>1604</v>
      </c>
      <c r="E3260">
        <v>0.4</v>
      </c>
      <c r="F3260" t="s">
        <v>1636</v>
      </c>
    </row>
    <row r="3261" spans="1:6" x14ac:dyDescent="0.25">
      <c r="A3261" t="s">
        <v>1603</v>
      </c>
      <c r="B3261" t="s">
        <v>1597</v>
      </c>
      <c r="C3261" t="s">
        <v>1481</v>
      </c>
      <c r="D3261" t="s">
        <v>1604</v>
      </c>
      <c r="E3261">
        <v>71.5</v>
      </c>
      <c r="F3261" t="s">
        <v>1636</v>
      </c>
    </row>
    <row r="3262" spans="1:6" x14ac:dyDescent="0.25">
      <c r="A3262" t="s">
        <v>1603</v>
      </c>
      <c r="B3262" t="s">
        <v>1597</v>
      </c>
      <c r="C3262" t="s">
        <v>1186</v>
      </c>
      <c r="D3262" t="s">
        <v>1604</v>
      </c>
      <c r="E3262">
        <v>143</v>
      </c>
      <c r="F3262" t="s">
        <v>1636</v>
      </c>
    </row>
    <row r="3263" spans="1:6" x14ac:dyDescent="0.25">
      <c r="A3263" t="s">
        <v>1603</v>
      </c>
      <c r="B3263" t="s">
        <v>1598</v>
      </c>
      <c r="C3263" t="s">
        <v>1572</v>
      </c>
      <c r="D3263" t="s">
        <v>1604</v>
      </c>
      <c r="E3263">
        <v>1</v>
      </c>
      <c r="F3263" t="s">
        <v>1636</v>
      </c>
    </row>
    <row r="3264" spans="1:6" x14ac:dyDescent="0.25">
      <c r="A3264" t="s">
        <v>1603</v>
      </c>
      <c r="B3264" t="s">
        <v>1598</v>
      </c>
      <c r="C3264" t="s">
        <v>1570</v>
      </c>
      <c r="D3264" t="s">
        <v>1604</v>
      </c>
      <c r="E3264">
        <v>4</v>
      </c>
      <c r="F3264" t="s">
        <v>1636</v>
      </c>
    </row>
    <row r="3265" spans="1:6" x14ac:dyDescent="0.25">
      <c r="A3265" t="s">
        <v>1603</v>
      </c>
      <c r="B3265" t="s">
        <v>1598</v>
      </c>
      <c r="C3265" t="s">
        <v>1481</v>
      </c>
      <c r="D3265" t="s">
        <v>1604</v>
      </c>
      <c r="E3265">
        <v>286</v>
      </c>
      <c r="F3265" t="s">
        <v>1636</v>
      </c>
    </row>
    <row r="3266" spans="1:6" x14ac:dyDescent="0.25">
      <c r="A3266" t="s">
        <v>1603</v>
      </c>
      <c r="B3266" t="s">
        <v>1598</v>
      </c>
      <c r="C3266" t="s">
        <v>1186</v>
      </c>
      <c r="D3266" t="s">
        <v>1604</v>
      </c>
      <c r="E3266">
        <v>1430</v>
      </c>
      <c r="F3266" t="s">
        <v>1636</v>
      </c>
    </row>
    <row r="3267" spans="1:6" x14ac:dyDescent="0.25">
      <c r="A3267" t="s">
        <v>1603</v>
      </c>
      <c r="B3267" t="s">
        <v>1599</v>
      </c>
      <c r="C3267" t="s">
        <v>1572</v>
      </c>
      <c r="D3267" t="s">
        <v>1604</v>
      </c>
      <c r="E3267">
        <v>0.1</v>
      </c>
      <c r="F3267" t="s">
        <v>1636</v>
      </c>
    </row>
    <row r="3268" spans="1:6" x14ac:dyDescent="0.25">
      <c r="A3268" t="s">
        <v>1603</v>
      </c>
      <c r="B3268" t="s">
        <v>1599</v>
      </c>
      <c r="C3268" t="s">
        <v>1570</v>
      </c>
      <c r="D3268" t="s">
        <v>1604</v>
      </c>
      <c r="E3268">
        <v>0.4</v>
      </c>
      <c r="F3268" t="s">
        <v>1636</v>
      </c>
    </row>
    <row r="3269" spans="1:6" x14ac:dyDescent="0.25">
      <c r="A3269" t="s">
        <v>1603</v>
      </c>
      <c r="B3269" t="s">
        <v>1599</v>
      </c>
      <c r="C3269" t="s">
        <v>1481</v>
      </c>
      <c r="D3269" t="s">
        <v>1604</v>
      </c>
      <c r="E3269">
        <v>71.5</v>
      </c>
      <c r="F3269" t="s">
        <v>1636</v>
      </c>
    </row>
    <row r="3270" spans="1:6" x14ac:dyDescent="0.25">
      <c r="A3270" t="s">
        <v>1603</v>
      </c>
      <c r="B3270" t="s">
        <v>1599</v>
      </c>
      <c r="C3270" t="s">
        <v>1186</v>
      </c>
      <c r="D3270" t="s">
        <v>1604</v>
      </c>
      <c r="E3270">
        <v>143</v>
      </c>
      <c r="F3270" t="s">
        <v>1636</v>
      </c>
    </row>
    <row r="3271" spans="1:6" x14ac:dyDescent="0.25">
      <c r="A3271" t="s">
        <v>1603</v>
      </c>
      <c r="B3271" t="s">
        <v>1600</v>
      </c>
      <c r="C3271" t="s">
        <v>1572</v>
      </c>
      <c r="D3271" t="s">
        <v>1604</v>
      </c>
      <c r="E3271">
        <v>1</v>
      </c>
      <c r="F3271" t="s">
        <v>1636</v>
      </c>
    </row>
    <row r="3272" spans="1:6" x14ac:dyDescent="0.25">
      <c r="A3272" t="s">
        <v>1603</v>
      </c>
      <c r="B3272" t="s">
        <v>1600</v>
      </c>
      <c r="C3272" t="s">
        <v>1570</v>
      </c>
      <c r="D3272" t="s">
        <v>1604</v>
      </c>
      <c r="E3272">
        <v>4</v>
      </c>
      <c r="F3272" t="s">
        <v>1636</v>
      </c>
    </row>
    <row r="3273" spans="1:6" x14ac:dyDescent="0.25">
      <c r="A3273" t="s">
        <v>1603</v>
      </c>
      <c r="B3273" t="s">
        <v>1600</v>
      </c>
      <c r="C3273" t="s">
        <v>1481</v>
      </c>
      <c r="D3273" t="s">
        <v>1604</v>
      </c>
      <c r="E3273">
        <v>286</v>
      </c>
      <c r="F3273" t="s">
        <v>1636</v>
      </c>
    </row>
    <row r="3274" spans="1:6" x14ac:dyDescent="0.25">
      <c r="A3274" t="s">
        <v>1603</v>
      </c>
      <c r="B3274" t="s">
        <v>1600</v>
      </c>
      <c r="C3274" t="s">
        <v>1186</v>
      </c>
      <c r="D3274" t="s">
        <v>1604</v>
      </c>
      <c r="E3274">
        <v>1430</v>
      </c>
      <c r="F3274" t="s">
        <v>1636</v>
      </c>
    </row>
    <row r="3275" spans="1:6" x14ac:dyDescent="0.25">
      <c r="A3275" t="s">
        <v>1603</v>
      </c>
      <c r="B3275" t="s">
        <v>1601</v>
      </c>
      <c r="C3275" t="s">
        <v>1572</v>
      </c>
      <c r="D3275" t="s">
        <v>1604</v>
      </c>
      <c r="E3275">
        <v>0.3</v>
      </c>
      <c r="F3275" t="s">
        <v>1636</v>
      </c>
    </row>
    <row r="3276" spans="1:6" x14ac:dyDescent="0.25">
      <c r="A3276" t="s">
        <v>1603</v>
      </c>
      <c r="B3276" t="s">
        <v>1601</v>
      </c>
      <c r="C3276" t="s">
        <v>1569</v>
      </c>
      <c r="D3276" t="s">
        <v>1604</v>
      </c>
      <c r="E3276">
        <v>37.200000000000003</v>
      </c>
      <c r="F3276" t="s">
        <v>1636</v>
      </c>
    </row>
    <row r="3277" spans="1:6" x14ac:dyDescent="0.25">
      <c r="A3277" t="s">
        <v>1603</v>
      </c>
      <c r="B3277" t="s">
        <v>1601</v>
      </c>
      <c r="C3277" t="s">
        <v>1481</v>
      </c>
      <c r="D3277" t="s">
        <v>1604</v>
      </c>
      <c r="E3277">
        <v>454.08</v>
      </c>
      <c r="F3277" t="s">
        <v>1636</v>
      </c>
    </row>
    <row r="3278" spans="1:6" x14ac:dyDescent="0.25">
      <c r="A3278" t="s">
        <v>1603</v>
      </c>
      <c r="B3278" t="s">
        <v>1601</v>
      </c>
      <c r="C3278" t="s">
        <v>1186</v>
      </c>
      <c r="D3278" t="s">
        <v>1604</v>
      </c>
      <c r="E3278">
        <v>567.6</v>
      </c>
      <c r="F3278" t="s">
        <v>1636</v>
      </c>
    </row>
    <row r="3279" spans="1:6" x14ac:dyDescent="0.25">
      <c r="A3279" t="s">
        <v>1603</v>
      </c>
      <c r="B3279" t="s">
        <v>1602</v>
      </c>
      <c r="C3279" t="s">
        <v>1572</v>
      </c>
      <c r="D3279" t="s">
        <v>1604</v>
      </c>
      <c r="E3279">
        <v>1</v>
      </c>
      <c r="F3279" t="s">
        <v>1636</v>
      </c>
    </row>
    <row r="3280" spans="1:6" x14ac:dyDescent="0.25">
      <c r="A3280" t="s">
        <v>1603</v>
      </c>
      <c r="B3280" t="s">
        <v>1602</v>
      </c>
      <c r="C3280" t="s">
        <v>1569</v>
      </c>
      <c r="D3280" t="s">
        <v>1604</v>
      </c>
      <c r="E3280">
        <v>124</v>
      </c>
      <c r="F3280" t="s">
        <v>1636</v>
      </c>
    </row>
    <row r="3281" spans="1:6" x14ac:dyDescent="0.25">
      <c r="A3281" t="s">
        <v>1603</v>
      </c>
      <c r="B3281" t="s">
        <v>1602</v>
      </c>
      <c r="C3281" t="s">
        <v>1481</v>
      </c>
      <c r="D3281" t="s">
        <v>1604</v>
      </c>
      <c r="E3281">
        <v>378.4</v>
      </c>
      <c r="F3281" t="s">
        <v>1636</v>
      </c>
    </row>
    <row r="3282" spans="1:6" x14ac:dyDescent="0.25">
      <c r="A3282" t="s">
        <v>1603</v>
      </c>
      <c r="B3282" t="s">
        <v>1602</v>
      </c>
      <c r="C3282" t="s">
        <v>1186</v>
      </c>
      <c r="D3282" t="s">
        <v>1604</v>
      </c>
      <c r="E3282">
        <v>1892</v>
      </c>
      <c r="F3282" t="s">
        <v>1636</v>
      </c>
    </row>
    <row r="3283" spans="1:6" x14ac:dyDescent="0.25">
      <c r="A3283" t="s">
        <v>1608</v>
      </c>
      <c r="B3283" t="s">
        <v>1609</v>
      </c>
      <c r="C3283" t="s">
        <v>1610</v>
      </c>
      <c r="D3283" t="s">
        <v>1611</v>
      </c>
      <c r="E3283">
        <v>443.4</v>
      </c>
      <c r="F3283" t="s">
        <v>1636</v>
      </c>
    </row>
    <row r="3284" spans="1:6" x14ac:dyDescent="0.25">
      <c r="A3284" t="s">
        <v>1608</v>
      </c>
      <c r="B3284" t="s">
        <v>1609</v>
      </c>
      <c r="C3284" t="s">
        <v>1612</v>
      </c>
      <c r="D3284" t="s">
        <v>1611</v>
      </c>
      <c r="E3284">
        <v>0</v>
      </c>
      <c r="F3284" t="s">
        <v>1636</v>
      </c>
    </row>
    <row r="3285" spans="1:6" x14ac:dyDescent="0.25">
      <c r="A3285" t="s">
        <v>1608</v>
      </c>
      <c r="B3285" t="s">
        <v>1609</v>
      </c>
      <c r="C3285" t="s">
        <v>1186</v>
      </c>
      <c r="D3285" t="s">
        <v>1611</v>
      </c>
      <c r="E3285">
        <v>2956</v>
      </c>
      <c r="F3285" t="s">
        <v>1636</v>
      </c>
    </row>
    <row r="3286" spans="1:6" x14ac:dyDescent="0.25">
      <c r="A3286" t="s">
        <v>1608</v>
      </c>
      <c r="B3286" t="s">
        <v>1609</v>
      </c>
      <c r="C3286" t="s">
        <v>1613</v>
      </c>
      <c r="D3286" t="s">
        <v>1611</v>
      </c>
      <c r="E3286">
        <v>2187.44</v>
      </c>
      <c r="F3286" t="s">
        <v>1636</v>
      </c>
    </row>
    <row r="3287" spans="1:6" x14ac:dyDescent="0.25">
      <c r="A3287" t="s">
        <v>1608</v>
      </c>
      <c r="B3287" t="s">
        <v>1614</v>
      </c>
      <c r="C3287" t="s">
        <v>1615</v>
      </c>
      <c r="D3287" t="s">
        <v>1611</v>
      </c>
      <c r="E3287">
        <v>0</v>
      </c>
      <c r="F3287" t="s">
        <v>1636</v>
      </c>
    </row>
    <row r="3288" spans="1:6" x14ac:dyDescent="0.25">
      <c r="A3288" t="s">
        <v>1608</v>
      </c>
      <c r="B3288" t="s">
        <v>1614</v>
      </c>
      <c r="C3288" t="s">
        <v>1186</v>
      </c>
      <c r="D3288" t="s">
        <v>1611</v>
      </c>
      <c r="E3288">
        <v>295.60000000000002</v>
      </c>
      <c r="F3288" t="s">
        <v>1636</v>
      </c>
    </row>
    <row r="3289" spans="1:6" x14ac:dyDescent="0.25">
      <c r="A3289" t="s">
        <v>1608</v>
      </c>
      <c r="B3289" t="s">
        <v>1616</v>
      </c>
      <c r="C3289" t="s">
        <v>1617</v>
      </c>
      <c r="D3289" t="s">
        <v>1611</v>
      </c>
      <c r="E3289">
        <v>421.23</v>
      </c>
      <c r="F3289" t="s">
        <v>1636</v>
      </c>
    </row>
    <row r="3290" spans="1:6" x14ac:dyDescent="0.25">
      <c r="A3290" t="s">
        <v>1608</v>
      </c>
      <c r="B3290" t="s">
        <v>1616</v>
      </c>
      <c r="C3290" t="s">
        <v>1618</v>
      </c>
      <c r="D3290" t="s">
        <v>1611</v>
      </c>
      <c r="E3290">
        <v>0</v>
      </c>
      <c r="F3290" t="s">
        <v>1636</v>
      </c>
    </row>
    <row r="3291" spans="1:6" x14ac:dyDescent="0.25">
      <c r="A3291" t="s">
        <v>1608</v>
      </c>
      <c r="B3291" t="s">
        <v>1616</v>
      </c>
      <c r="C3291" t="s">
        <v>1186</v>
      </c>
      <c r="D3291" t="s">
        <v>1611</v>
      </c>
      <c r="E3291">
        <v>14041</v>
      </c>
      <c r="F3291" t="s">
        <v>1636</v>
      </c>
    </row>
    <row r="3292" spans="1:6" x14ac:dyDescent="0.25">
      <c r="A3292" t="s">
        <v>1608</v>
      </c>
      <c r="B3292" t="s">
        <v>1616</v>
      </c>
      <c r="C3292" t="s">
        <v>1619</v>
      </c>
      <c r="D3292" t="s">
        <v>1611</v>
      </c>
      <c r="E3292">
        <v>10390.34</v>
      </c>
      <c r="F3292" t="s">
        <v>1636</v>
      </c>
    </row>
    <row r="3293" spans="1:6" x14ac:dyDescent="0.25">
      <c r="A3293" t="s">
        <v>1608</v>
      </c>
      <c r="B3293" t="s">
        <v>1620</v>
      </c>
      <c r="C3293" t="s">
        <v>1621</v>
      </c>
      <c r="D3293" t="s">
        <v>1611</v>
      </c>
      <c r="E3293">
        <v>413.84</v>
      </c>
      <c r="F3293" t="s">
        <v>1636</v>
      </c>
    </row>
    <row r="3294" spans="1:6" x14ac:dyDescent="0.25">
      <c r="A3294" t="s">
        <v>1608</v>
      </c>
      <c r="B3294" t="s">
        <v>1620</v>
      </c>
      <c r="C3294" t="s">
        <v>1622</v>
      </c>
      <c r="D3294" t="s">
        <v>1611</v>
      </c>
      <c r="E3294">
        <v>0</v>
      </c>
      <c r="F3294" t="s">
        <v>1636</v>
      </c>
    </row>
    <row r="3295" spans="1:6" x14ac:dyDescent="0.25">
      <c r="A3295" t="s">
        <v>1608</v>
      </c>
      <c r="B3295" t="s">
        <v>1620</v>
      </c>
      <c r="C3295" t="s">
        <v>1186</v>
      </c>
      <c r="D3295" t="s">
        <v>1611</v>
      </c>
      <c r="E3295">
        <v>5173</v>
      </c>
      <c r="F3295" t="s">
        <v>1636</v>
      </c>
    </row>
    <row r="3296" spans="1:6" x14ac:dyDescent="0.25">
      <c r="A3296" t="s">
        <v>1608</v>
      </c>
      <c r="B3296" t="s">
        <v>1620</v>
      </c>
      <c r="C3296" t="s">
        <v>1623</v>
      </c>
      <c r="D3296" t="s">
        <v>1611</v>
      </c>
      <c r="E3296">
        <v>3714.7312999999999</v>
      </c>
      <c r="F3296" t="s">
        <v>1636</v>
      </c>
    </row>
    <row r="3297" spans="1:6" x14ac:dyDescent="0.25">
      <c r="A3297" t="s">
        <v>1608</v>
      </c>
      <c r="B3297" t="s">
        <v>1624</v>
      </c>
      <c r="C3297" t="s">
        <v>1339</v>
      </c>
      <c r="D3297" t="s">
        <v>1625</v>
      </c>
      <c r="E3297">
        <v>0</v>
      </c>
      <c r="F3297" t="s">
        <v>1636</v>
      </c>
    </row>
    <row r="3298" spans="1:6" x14ac:dyDescent="0.25">
      <c r="A3298" t="s">
        <v>1608</v>
      </c>
      <c r="B3298" t="s">
        <v>1624</v>
      </c>
      <c r="C3298" t="s">
        <v>1186</v>
      </c>
      <c r="D3298" t="s">
        <v>1625</v>
      </c>
      <c r="E3298">
        <v>739</v>
      </c>
      <c r="F3298" t="s">
        <v>1636</v>
      </c>
    </row>
    <row r="3299" spans="1:6" x14ac:dyDescent="0.25">
      <c r="A3299" t="s">
        <v>1608</v>
      </c>
      <c r="B3299" t="s">
        <v>1626</v>
      </c>
      <c r="C3299" t="s">
        <v>1627</v>
      </c>
      <c r="D3299" t="s">
        <v>1625</v>
      </c>
      <c r="E3299">
        <v>73.900000000000006</v>
      </c>
      <c r="F3299" t="s">
        <v>1636</v>
      </c>
    </row>
    <row r="3300" spans="1:6" x14ac:dyDescent="0.25">
      <c r="A3300" t="s">
        <v>1608</v>
      </c>
      <c r="B3300" t="s">
        <v>1626</v>
      </c>
      <c r="C3300" t="s">
        <v>1186</v>
      </c>
      <c r="D3300" t="s">
        <v>1625</v>
      </c>
      <c r="E3300">
        <v>7390</v>
      </c>
      <c r="F3300" t="s">
        <v>1636</v>
      </c>
    </row>
    <row r="3301" spans="1:6" x14ac:dyDescent="0.25">
      <c r="A3301" t="s">
        <v>1628</v>
      </c>
      <c r="B3301" t="s">
        <v>1629</v>
      </c>
      <c r="C3301" t="s">
        <v>1481</v>
      </c>
      <c r="D3301" t="s">
        <v>1630</v>
      </c>
      <c r="E3301">
        <v>3648</v>
      </c>
      <c r="F3301" t="s">
        <v>1636</v>
      </c>
    </row>
    <row r="3302" spans="1:6" x14ac:dyDescent="0.25">
      <c r="A3302" t="s">
        <v>1628</v>
      </c>
      <c r="B3302" t="s">
        <v>1629</v>
      </c>
      <c r="C3302" t="s">
        <v>1186</v>
      </c>
      <c r="D3302" t="s">
        <v>1630</v>
      </c>
      <c r="E3302">
        <v>22800</v>
      </c>
      <c r="F3302" t="s">
        <v>1636</v>
      </c>
    </row>
    <row r="3303" spans="1:6" x14ac:dyDescent="0.25">
      <c r="A3303" t="s">
        <v>1628</v>
      </c>
      <c r="B3303" t="s">
        <v>1631</v>
      </c>
      <c r="C3303" t="s">
        <v>1632</v>
      </c>
      <c r="D3303" t="s">
        <v>1633</v>
      </c>
      <c r="E3303">
        <v>0</v>
      </c>
      <c r="F3303" t="s">
        <v>1636</v>
      </c>
    </row>
    <row r="3304" spans="1:6" x14ac:dyDescent="0.25">
      <c r="A3304" t="s">
        <v>1628</v>
      </c>
      <c r="B3304" t="s">
        <v>1631</v>
      </c>
      <c r="C3304" t="s">
        <v>1186</v>
      </c>
      <c r="D3304" t="s">
        <v>1633</v>
      </c>
      <c r="E3304">
        <v>22800</v>
      </c>
      <c r="F3304" t="s">
        <v>1636</v>
      </c>
    </row>
    <row r="3305" spans="1:6" x14ac:dyDescent="0.25">
      <c r="A3305" t="s">
        <v>1628</v>
      </c>
      <c r="B3305" t="s">
        <v>1634</v>
      </c>
      <c r="C3305" t="s">
        <v>1339</v>
      </c>
      <c r="D3305" t="s">
        <v>1630</v>
      </c>
      <c r="E3305">
        <v>0</v>
      </c>
      <c r="F3305" t="s">
        <v>1636</v>
      </c>
    </row>
    <row r="3306" spans="1:6" x14ac:dyDescent="0.25">
      <c r="A3306" t="s">
        <v>1628</v>
      </c>
      <c r="B3306" t="s">
        <v>1634</v>
      </c>
      <c r="C3306" t="s">
        <v>1186</v>
      </c>
      <c r="D3306" t="s">
        <v>1630</v>
      </c>
      <c r="E3306">
        <v>22800</v>
      </c>
      <c r="F3306" t="s">
        <v>1636</v>
      </c>
    </row>
    <row r="3307" spans="1:6" x14ac:dyDescent="0.25">
      <c r="A3307" t="s">
        <v>1628</v>
      </c>
      <c r="B3307" t="s">
        <v>1635</v>
      </c>
      <c r="C3307" t="s">
        <v>1339</v>
      </c>
      <c r="D3307" t="s">
        <v>1630</v>
      </c>
      <c r="E3307">
        <v>0</v>
      </c>
      <c r="F3307" t="s">
        <v>1636</v>
      </c>
    </row>
    <row r="3308" spans="1:6" x14ac:dyDescent="0.25">
      <c r="A3308" t="s">
        <v>1628</v>
      </c>
      <c r="B3308" t="s">
        <v>1635</v>
      </c>
      <c r="C3308" t="s">
        <v>1186</v>
      </c>
      <c r="D3308" t="s">
        <v>1630</v>
      </c>
      <c r="E3308">
        <v>22800</v>
      </c>
      <c r="F3308" t="s">
        <v>1636</v>
      </c>
    </row>
    <row r="3309" spans="1:6" x14ac:dyDescent="0.25">
      <c r="A3309" t="s">
        <v>1469</v>
      </c>
      <c r="B3309" t="s">
        <v>1637</v>
      </c>
      <c r="C3309" t="s">
        <v>1638</v>
      </c>
      <c r="D3309" t="s">
        <v>1593</v>
      </c>
      <c r="E3309">
        <v>0</v>
      </c>
      <c r="F3309" t="s">
        <v>1666</v>
      </c>
    </row>
    <row r="3310" spans="1:6" x14ac:dyDescent="0.25">
      <c r="A3310" t="s">
        <v>1469</v>
      </c>
      <c r="B3310" t="s">
        <v>1637</v>
      </c>
      <c r="C3310" t="s">
        <v>1639</v>
      </c>
      <c r="D3310" t="s">
        <v>1593</v>
      </c>
      <c r="E3310">
        <v>0</v>
      </c>
      <c r="F3310" t="s">
        <v>1666</v>
      </c>
    </row>
    <row r="3311" spans="1:6" x14ac:dyDescent="0.25">
      <c r="A3311" t="s">
        <v>1469</v>
      </c>
      <c r="B3311" t="s">
        <v>1637</v>
      </c>
      <c r="C3311" t="s">
        <v>1640</v>
      </c>
      <c r="D3311" t="s">
        <v>1593</v>
      </c>
      <c r="E3311">
        <v>0</v>
      </c>
      <c r="F3311" t="s">
        <v>1666</v>
      </c>
    </row>
    <row r="3312" spans="1:6" x14ac:dyDescent="0.25">
      <c r="A3312" t="s">
        <v>1469</v>
      </c>
      <c r="B3312" t="s">
        <v>1637</v>
      </c>
      <c r="C3312" t="s">
        <v>1186</v>
      </c>
      <c r="D3312" t="s">
        <v>1593</v>
      </c>
      <c r="E3312">
        <v>0</v>
      </c>
      <c r="F3312" t="s">
        <v>1666</v>
      </c>
    </row>
    <row r="3313" spans="1:6" x14ac:dyDescent="0.25">
      <c r="A3313" t="s">
        <v>1469</v>
      </c>
      <c r="B3313" t="s">
        <v>1637</v>
      </c>
      <c r="C3313" t="s">
        <v>1641</v>
      </c>
      <c r="D3313" t="s">
        <v>1593</v>
      </c>
      <c r="E3313">
        <v>0</v>
      </c>
      <c r="F3313" t="s">
        <v>1666</v>
      </c>
    </row>
    <row r="3314" spans="1:6" x14ac:dyDescent="0.25">
      <c r="A3314" t="s">
        <v>1469</v>
      </c>
      <c r="B3314" t="s">
        <v>1642</v>
      </c>
      <c r="C3314" t="s">
        <v>1638</v>
      </c>
      <c r="D3314" t="s">
        <v>1593</v>
      </c>
      <c r="E3314">
        <v>0</v>
      </c>
      <c r="F3314" t="s">
        <v>1666</v>
      </c>
    </row>
    <row r="3315" spans="1:6" x14ac:dyDescent="0.25">
      <c r="A3315" t="s">
        <v>1469</v>
      </c>
      <c r="B3315" t="s">
        <v>1642</v>
      </c>
      <c r="C3315" t="s">
        <v>1639</v>
      </c>
      <c r="D3315" t="s">
        <v>1593</v>
      </c>
      <c r="E3315">
        <v>0</v>
      </c>
      <c r="F3315" t="s">
        <v>1666</v>
      </c>
    </row>
    <row r="3316" spans="1:6" x14ac:dyDescent="0.25">
      <c r="A3316" t="s">
        <v>1469</v>
      </c>
      <c r="B3316" t="s">
        <v>1642</v>
      </c>
      <c r="C3316" t="s">
        <v>1640</v>
      </c>
      <c r="D3316" t="s">
        <v>1593</v>
      </c>
      <c r="E3316">
        <v>0</v>
      </c>
      <c r="F3316" t="s">
        <v>1666</v>
      </c>
    </row>
    <row r="3317" spans="1:6" x14ac:dyDescent="0.25">
      <c r="A3317" t="s">
        <v>1469</v>
      </c>
      <c r="B3317" t="s">
        <v>1642</v>
      </c>
      <c r="C3317" t="s">
        <v>1186</v>
      </c>
      <c r="D3317" t="s">
        <v>1593</v>
      </c>
      <c r="E3317">
        <v>0</v>
      </c>
      <c r="F3317" t="s">
        <v>1666</v>
      </c>
    </row>
    <row r="3318" spans="1:6" x14ac:dyDescent="0.25">
      <c r="A3318" t="s">
        <v>1469</v>
      </c>
      <c r="B3318" t="s">
        <v>1642</v>
      </c>
      <c r="C3318" t="s">
        <v>1641</v>
      </c>
      <c r="D3318" t="s">
        <v>1593</v>
      </c>
      <c r="E3318">
        <v>0</v>
      </c>
      <c r="F3318" t="s">
        <v>1666</v>
      </c>
    </row>
    <row r="3319" spans="1:6" x14ac:dyDescent="0.25">
      <c r="A3319" t="s">
        <v>1469</v>
      </c>
      <c r="B3319" t="s">
        <v>1498</v>
      </c>
      <c r="C3319" t="s">
        <v>1186</v>
      </c>
      <c r="D3319" t="s">
        <v>1322</v>
      </c>
      <c r="E3319">
        <v>0</v>
      </c>
      <c r="F3319" t="s">
        <v>1666</v>
      </c>
    </row>
    <row r="3320" spans="1:6" x14ac:dyDescent="0.25">
      <c r="A3320" t="s">
        <v>1469</v>
      </c>
      <c r="B3320" t="s">
        <v>1500</v>
      </c>
      <c r="C3320" t="s">
        <v>1638</v>
      </c>
      <c r="D3320" t="s">
        <v>1322</v>
      </c>
      <c r="E3320">
        <v>0</v>
      </c>
      <c r="F3320" t="s">
        <v>1666</v>
      </c>
    </row>
    <row r="3321" spans="1:6" x14ac:dyDescent="0.25">
      <c r="A3321" t="s">
        <v>1469</v>
      </c>
      <c r="B3321" t="s">
        <v>1500</v>
      </c>
      <c r="C3321" t="s">
        <v>1639</v>
      </c>
      <c r="D3321" t="s">
        <v>1322</v>
      </c>
      <c r="E3321">
        <v>0</v>
      </c>
      <c r="F3321" t="s">
        <v>1666</v>
      </c>
    </row>
    <row r="3322" spans="1:6" x14ac:dyDescent="0.25">
      <c r="A3322" t="s">
        <v>1469</v>
      </c>
      <c r="B3322" t="s">
        <v>1500</v>
      </c>
      <c r="C3322" t="s">
        <v>1640</v>
      </c>
      <c r="D3322" t="s">
        <v>1322</v>
      </c>
      <c r="E3322">
        <v>0</v>
      </c>
      <c r="F3322" t="s">
        <v>1666</v>
      </c>
    </row>
    <row r="3323" spans="1:6" x14ac:dyDescent="0.25">
      <c r="A3323" t="s">
        <v>1469</v>
      </c>
      <c r="B3323" t="s">
        <v>1500</v>
      </c>
      <c r="C3323" t="s">
        <v>1186</v>
      </c>
      <c r="D3323" t="s">
        <v>1322</v>
      </c>
      <c r="E3323">
        <v>0</v>
      </c>
      <c r="F3323" t="s">
        <v>1666</v>
      </c>
    </row>
    <row r="3324" spans="1:6" x14ac:dyDescent="0.25">
      <c r="A3324" t="s">
        <v>1469</v>
      </c>
      <c r="B3324" t="s">
        <v>1500</v>
      </c>
      <c r="C3324" t="s">
        <v>1641</v>
      </c>
      <c r="D3324" t="s">
        <v>1322</v>
      </c>
      <c r="E3324">
        <v>0</v>
      </c>
      <c r="F3324" t="s">
        <v>1666</v>
      </c>
    </row>
    <row r="3325" spans="1:6" x14ac:dyDescent="0.25">
      <c r="A3325" t="s">
        <v>1469</v>
      </c>
      <c r="B3325" t="s">
        <v>1643</v>
      </c>
      <c r="C3325" t="s">
        <v>1644</v>
      </c>
      <c r="D3325" t="s">
        <v>1322</v>
      </c>
      <c r="E3325">
        <v>0.78571000000000002</v>
      </c>
      <c r="F3325" t="s">
        <v>1666</v>
      </c>
    </row>
    <row r="3326" spans="1:6" x14ac:dyDescent="0.25">
      <c r="A3326" t="s">
        <v>1469</v>
      </c>
      <c r="B3326" t="s">
        <v>1643</v>
      </c>
      <c r="C3326" t="s">
        <v>1186</v>
      </c>
      <c r="D3326" t="s">
        <v>1322</v>
      </c>
      <c r="E3326">
        <v>12.571429999999999</v>
      </c>
      <c r="F3326" t="s">
        <v>1666</v>
      </c>
    </row>
    <row r="3327" spans="1:6" x14ac:dyDescent="0.25">
      <c r="A3327" t="s">
        <v>1205</v>
      </c>
      <c r="B3327" t="s">
        <v>1246</v>
      </c>
      <c r="C3327" t="s">
        <v>1645</v>
      </c>
      <c r="D3327" t="s">
        <v>1195</v>
      </c>
      <c r="E3327">
        <v>8.0000000000000002E-3</v>
      </c>
      <c r="F3327" t="s">
        <v>1666</v>
      </c>
    </row>
    <row r="3328" spans="1:6" x14ac:dyDescent="0.25">
      <c r="A3328" t="s">
        <v>1205</v>
      </c>
      <c r="B3328" t="s">
        <v>1246</v>
      </c>
      <c r="C3328" t="s">
        <v>1186</v>
      </c>
      <c r="D3328" t="s">
        <v>1195</v>
      </c>
      <c r="E3328">
        <v>1.4E-3</v>
      </c>
      <c r="F3328" t="s">
        <v>1666</v>
      </c>
    </row>
    <row r="3329" spans="1:6" x14ac:dyDescent="0.25">
      <c r="A3329" t="s">
        <v>1205</v>
      </c>
      <c r="B3329" t="s">
        <v>1209</v>
      </c>
      <c r="C3329" t="s">
        <v>1646</v>
      </c>
      <c r="D3329" t="s">
        <v>1195</v>
      </c>
      <c r="E3329">
        <v>1.6E-2</v>
      </c>
      <c r="F3329" t="s">
        <v>1666</v>
      </c>
    </row>
    <row r="3330" spans="1:6" x14ac:dyDescent="0.25">
      <c r="A3330" t="s">
        <v>1205</v>
      </c>
      <c r="B3330" t="s">
        <v>1209</v>
      </c>
      <c r="C3330" t="s">
        <v>1186</v>
      </c>
      <c r="D3330" t="s">
        <v>1195</v>
      </c>
      <c r="E3330">
        <v>0.08</v>
      </c>
      <c r="F3330" t="s">
        <v>1666</v>
      </c>
    </row>
    <row r="3331" spans="1:6" x14ac:dyDescent="0.25">
      <c r="A3331" t="s">
        <v>1205</v>
      </c>
      <c r="B3331" t="s">
        <v>1241</v>
      </c>
      <c r="C3331" t="s">
        <v>1186</v>
      </c>
      <c r="D3331" t="s">
        <v>1195</v>
      </c>
      <c r="E3331">
        <v>1.4E-3</v>
      </c>
      <c r="F3331" t="s">
        <v>1666</v>
      </c>
    </row>
    <row r="3332" spans="1:6" x14ac:dyDescent="0.25">
      <c r="A3332" t="s">
        <v>1205</v>
      </c>
      <c r="B3332" t="s">
        <v>1217</v>
      </c>
      <c r="C3332" t="s">
        <v>1647</v>
      </c>
      <c r="D3332" t="s">
        <v>1195</v>
      </c>
      <c r="E3332">
        <v>0.02</v>
      </c>
      <c r="F3332" t="s">
        <v>1666</v>
      </c>
    </row>
    <row r="3333" spans="1:6" x14ac:dyDescent="0.25">
      <c r="A3333" t="s">
        <v>1205</v>
      </c>
      <c r="B3333" t="s">
        <v>1217</v>
      </c>
      <c r="C3333" t="s">
        <v>1645</v>
      </c>
      <c r="D3333" t="s">
        <v>1195</v>
      </c>
      <c r="E3333">
        <v>8.0000000000000002E-3</v>
      </c>
      <c r="F3333" t="s">
        <v>1666</v>
      </c>
    </row>
    <row r="3334" spans="1:6" x14ac:dyDescent="0.25">
      <c r="A3334" t="s">
        <v>1205</v>
      </c>
      <c r="B3334" t="s">
        <v>1217</v>
      </c>
      <c r="C3334" t="s">
        <v>1186</v>
      </c>
      <c r="D3334" t="s">
        <v>1195</v>
      </c>
      <c r="E3334">
        <v>1.4E-3</v>
      </c>
      <c r="F3334" t="s">
        <v>1666</v>
      </c>
    </row>
    <row r="3335" spans="1:6" x14ac:dyDescent="0.25">
      <c r="A3335" t="s">
        <v>1205</v>
      </c>
      <c r="B3335" t="s">
        <v>1220</v>
      </c>
      <c r="C3335" t="s">
        <v>1647</v>
      </c>
      <c r="D3335" t="s">
        <v>1195</v>
      </c>
      <c r="E3335">
        <v>0.02</v>
      </c>
      <c r="F3335" t="s">
        <v>1666</v>
      </c>
    </row>
    <row r="3336" spans="1:6" x14ac:dyDescent="0.25">
      <c r="A3336" t="s">
        <v>1205</v>
      </c>
      <c r="B3336" t="s">
        <v>1220</v>
      </c>
      <c r="C3336" t="s">
        <v>1645</v>
      </c>
      <c r="D3336" t="s">
        <v>1195</v>
      </c>
      <c r="E3336">
        <v>8.0000000000000002E-3</v>
      </c>
      <c r="F3336" t="s">
        <v>1666</v>
      </c>
    </row>
    <row r="3337" spans="1:6" x14ac:dyDescent="0.25">
      <c r="A3337" t="s">
        <v>1205</v>
      </c>
      <c r="B3337" t="s">
        <v>1220</v>
      </c>
      <c r="C3337" t="s">
        <v>1186</v>
      </c>
      <c r="D3337" t="s">
        <v>1195</v>
      </c>
      <c r="E3337">
        <v>1.4E-3</v>
      </c>
      <c r="F3337" t="s">
        <v>1666</v>
      </c>
    </row>
    <row r="3338" spans="1:6" x14ac:dyDescent="0.25">
      <c r="A3338" t="s">
        <v>1205</v>
      </c>
      <c r="B3338" t="s">
        <v>1221</v>
      </c>
      <c r="C3338" t="s">
        <v>1647</v>
      </c>
      <c r="D3338" t="s">
        <v>1195</v>
      </c>
      <c r="E3338">
        <v>0.02</v>
      </c>
      <c r="F3338" t="s">
        <v>1666</v>
      </c>
    </row>
    <row r="3339" spans="1:6" x14ac:dyDescent="0.25">
      <c r="A3339" t="s">
        <v>1205</v>
      </c>
      <c r="B3339" t="s">
        <v>1221</v>
      </c>
      <c r="C3339" t="s">
        <v>1646</v>
      </c>
      <c r="D3339" t="s">
        <v>1195</v>
      </c>
      <c r="E3339">
        <v>4.0000000000000001E-3</v>
      </c>
      <c r="F3339" t="s">
        <v>1666</v>
      </c>
    </row>
    <row r="3340" spans="1:6" x14ac:dyDescent="0.25">
      <c r="A3340" t="s">
        <v>1205</v>
      </c>
      <c r="B3340" t="s">
        <v>1221</v>
      </c>
      <c r="C3340" t="s">
        <v>1645</v>
      </c>
      <c r="D3340" t="s">
        <v>1195</v>
      </c>
      <c r="E3340">
        <v>8.0000000000000002E-3</v>
      </c>
      <c r="F3340" t="s">
        <v>1666</v>
      </c>
    </row>
    <row r="3341" spans="1:6" x14ac:dyDescent="0.25">
      <c r="A3341" t="s">
        <v>1205</v>
      </c>
      <c r="B3341" t="s">
        <v>1221</v>
      </c>
      <c r="C3341" t="s">
        <v>1186</v>
      </c>
      <c r="D3341" t="s">
        <v>1195</v>
      </c>
      <c r="E3341">
        <v>1.4E-3</v>
      </c>
      <c r="F3341" t="s">
        <v>1666</v>
      </c>
    </row>
    <row r="3342" spans="1:6" x14ac:dyDescent="0.25">
      <c r="A3342" t="s">
        <v>1205</v>
      </c>
      <c r="B3342" t="s">
        <v>1222</v>
      </c>
      <c r="C3342" t="s">
        <v>1647</v>
      </c>
      <c r="D3342" t="s">
        <v>1195</v>
      </c>
      <c r="E3342">
        <v>0.02</v>
      </c>
      <c r="F3342" t="s">
        <v>1666</v>
      </c>
    </row>
    <row r="3343" spans="1:6" x14ac:dyDescent="0.25">
      <c r="A3343" t="s">
        <v>1205</v>
      </c>
      <c r="B3343" t="s">
        <v>1222</v>
      </c>
      <c r="C3343" t="s">
        <v>1646</v>
      </c>
      <c r="D3343" t="s">
        <v>1195</v>
      </c>
      <c r="E3343">
        <v>4.0000000000000001E-3</v>
      </c>
      <c r="F3343" t="s">
        <v>1666</v>
      </c>
    </row>
    <row r="3344" spans="1:6" x14ac:dyDescent="0.25">
      <c r="A3344" t="s">
        <v>1205</v>
      </c>
      <c r="B3344" t="s">
        <v>1222</v>
      </c>
      <c r="C3344" t="s">
        <v>1645</v>
      </c>
      <c r="D3344" t="s">
        <v>1195</v>
      </c>
      <c r="E3344">
        <v>8.0000000000000002E-3</v>
      </c>
      <c r="F3344" t="s">
        <v>1666</v>
      </c>
    </row>
    <row r="3345" spans="1:6" x14ac:dyDescent="0.25">
      <c r="A3345" t="s">
        <v>1205</v>
      </c>
      <c r="B3345" t="s">
        <v>1222</v>
      </c>
      <c r="C3345" t="s">
        <v>1186</v>
      </c>
      <c r="D3345" t="s">
        <v>1195</v>
      </c>
      <c r="E3345">
        <v>1.4E-3</v>
      </c>
      <c r="F3345" t="s">
        <v>1666</v>
      </c>
    </row>
    <row r="3346" spans="1:6" x14ac:dyDescent="0.25">
      <c r="A3346" t="s">
        <v>1205</v>
      </c>
      <c r="B3346" t="s">
        <v>1223</v>
      </c>
      <c r="C3346" t="s">
        <v>1647</v>
      </c>
      <c r="D3346" t="s">
        <v>1195</v>
      </c>
      <c r="E3346">
        <v>0.02</v>
      </c>
      <c r="F3346" t="s">
        <v>1666</v>
      </c>
    </row>
    <row r="3347" spans="1:6" x14ac:dyDescent="0.25">
      <c r="A3347" t="s">
        <v>1205</v>
      </c>
      <c r="B3347" t="s">
        <v>1223</v>
      </c>
      <c r="C3347" t="s">
        <v>1646</v>
      </c>
      <c r="D3347" t="s">
        <v>1195</v>
      </c>
      <c r="E3347">
        <v>4.0000000000000001E-3</v>
      </c>
      <c r="F3347" t="s">
        <v>1666</v>
      </c>
    </row>
    <row r="3348" spans="1:6" x14ac:dyDescent="0.25">
      <c r="A3348" t="s">
        <v>1205</v>
      </c>
      <c r="B3348" t="s">
        <v>1223</v>
      </c>
      <c r="C3348" t="s">
        <v>1645</v>
      </c>
      <c r="D3348" t="s">
        <v>1195</v>
      </c>
      <c r="E3348">
        <v>8.0000000000000002E-3</v>
      </c>
      <c r="F3348" t="s">
        <v>1666</v>
      </c>
    </row>
    <row r="3349" spans="1:6" x14ac:dyDescent="0.25">
      <c r="A3349" t="s">
        <v>1205</v>
      </c>
      <c r="B3349" t="s">
        <v>1223</v>
      </c>
      <c r="C3349" t="s">
        <v>1186</v>
      </c>
      <c r="D3349" t="s">
        <v>1195</v>
      </c>
      <c r="E3349">
        <v>1.4E-3</v>
      </c>
      <c r="F3349" t="s">
        <v>1666</v>
      </c>
    </row>
    <row r="3350" spans="1:6" x14ac:dyDescent="0.25">
      <c r="A3350" t="s">
        <v>1205</v>
      </c>
      <c r="B3350" t="s">
        <v>1248</v>
      </c>
      <c r="C3350" t="s">
        <v>1645</v>
      </c>
      <c r="D3350" t="s">
        <v>1195</v>
      </c>
      <c r="E3350">
        <v>8.0000000000000002E-3</v>
      </c>
      <c r="F3350" t="s">
        <v>1666</v>
      </c>
    </row>
    <row r="3351" spans="1:6" x14ac:dyDescent="0.25">
      <c r="A3351" t="s">
        <v>1205</v>
      </c>
      <c r="B3351" t="s">
        <v>1248</v>
      </c>
      <c r="C3351" t="s">
        <v>1186</v>
      </c>
      <c r="D3351" t="s">
        <v>1195</v>
      </c>
      <c r="E3351">
        <v>1.4E-3</v>
      </c>
      <c r="F3351" t="s">
        <v>1666</v>
      </c>
    </row>
    <row r="3352" spans="1:6" x14ac:dyDescent="0.25">
      <c r="A3352" t="s">
        <v>1205</v>
      </c>
      <c r="B3352" t="s">
        <v>1225</v>
      </c>
      <c r="C3352" t="s">
        <v>1646</v>
      </c>
      <c r="D3352" t="s">
        <v>1195</v>
      </c>
      <c r="E3352">
        <v>1.6E-2</v>
      </c>
      <c r="F3352" t="s">
        <v>1666</v>
      </c>
    </row>
    <row r="3353" spans="1:6" x14ac:dyDescent="0.25">
      <c r="A3353" t="s">
        <v>1205</v>
      </c>
      <c r="B3353" t="s">
        <v>1225</v>
      </c>
      <c r="C3353" t="s">
        <v>1186</v>
      </c>
      <c r="D3353" t="s">
        <v>1195</v>
      </c>
      <c r="E3353">
        <v>0.08</v>
      </c>
      <c r="F3353" t="s">
        <v>1666</v>
      </c>
    </row>
    <row r="3354" spans="1:6" x14ac:dyDescent="0.25">
      <c r="A3354" t="s">
        <v>1205</v>
      </c>
      <c r="B3354" t="s">
        <v>1228</v>
      </c>
      <c r="C3354" t="s">
        <v>1647</v>
      </c>
      <c r="D3354" t="s">
        <v>1195</v>
      </c>
      <c r="E3354">
        <v>0.02</v>
      </c>
      <c r="F3354" t="s">
        <v>1666</v>
      </c>
    </row>
    <row r="3355" spans="1:6" x14ac:dyDescent="0.25">
      <c r="A3355" t="s">
        <v>1205</v>
      </c>
      <c r="B3355" t="s">
        <v>1228</v>
      </c>
      <c r="C3355" t="s">
        <v>1646</v>
      </c>
      <c r="D3355" t="s">
        <v>1195</v>
      </c>
      <c r="E3355">
        <v>4.0000000000000001E-3</v>
      </c>
      <c r="F3355" t="s">
        <v>1666</v>
      </c>
    </row>
    <row r="3356" spans="1:6" x14ac:dyDescent="0.25">
      <c r="A3356" t="s">
        <v>1205</v>
      </c>
      <c r="B3356" t="s">
        <v>1228</v>
      </c>
      <c r="C3356" t="s">
        <v>1186</v>
      </c>
      <c r="D3356" t="s">
        <v>1195</v>
      </c>
      <c r="E3356">
        <v>1.4E-3</v>
      </c>
      <c r="F3356" t="s">
        <v>1666</v>
      </c>
    </row>
    <row r="3357" spans="1:6" x14ac:dyDescent="0.25">
      <c r="A3357" t="s">
        <v>1205</v>
      </c>
      <c r="B3357" t="s">
        <v>1230</v>
      </c>
      <c r="C3357" t="s">
        <v>1647</v>
      </c>
      <c r="D3357" t="s">
        <v>1195</v>
      </c>
      <c r="E3357">
        <v>0.02</v>
      </c>
      <c r="F3357" t="s">
        <v>1666</v>
      </c>
    </row>
    <row r="3358" spans="1:6" x14ac:dyDescent="0.25">
      <c r="A3358" t="s">
        <v>1205</v>
      </c>
      <c r="B3358" t="s">
        <v>1230</v>
      </c>
      <c r="C3358" t="s">
        <v>1646</v>
      </c>
      <c r="D3358" t="s">
        <v>1195</v>
      </c>
      <c r="E3358">
        <v>4.0000000000000001E-3</v>
      </c>
      <c r="F3358" t="s">
        <v>1666</v>
      </c>
    </row>
    <row r="3359" spans="1:6" x14ac:dyDescent="0.25">
      <c r="A3359" t="s">
        <v>1205</v>
      </c>
      <c r="B3359" t="s">
        <v>1230</v>
      </c>
      <c r="C3359" t="s">
        <v>1186</v>
      </c>
      <c r="D3359" t="s">
        <v>1195</v>
      </c>
      <c r="E3359">
        <v>1.4E-3</v>
      </c>
      <c r="F3359" t="s">
        <v>1666</v>
      </c>
    </row>
    <row r="3360" spans="1:6" x14ac:dyDescent="0.25">
      <c r="A3360" t="s">
        <v>1205</v>
      </c>
      <c r="B3360" t="s">
        <v>1231</v>
      </c>
      <c r="C3360" t="s">
        <v>1186</v>
      </c>
      <c r="D3360" t="s">
        <v>1195</v>
      </c>
      <c r="E3360">
        <v>1E-4</v>
      </c>
      <c r="F3360" t="s">
        <v>1666</v>
      </c>
    </row>
    <row r="3361" spans="1:6" x14ac:dyDescent="0.25">
      <c r="A3361" t="s">
        <v>1205</v>
      </c>
      <c r="B3361" t="s">
        <v>1232</v>
      </c>
      <c r="C3361" t="s">
        <v>1186</v>
      </c>
      <c r="D3361" t="s">
        <v>1195</v>
      </c>
      <c r="E3361">
        <v>1E-4</v>
      </c>
      <c r="F3361" t="s">
        <v>1666</v>
      </c>
    </row>
    <row r="3362" spans="1:6" x14ac:dyDescent="0.25">
      <c r="A3362" t="s">
        <v>1205</v>
      </c>
      <c r="B3362" t="s">
        <v>1233</v>
      </c>
      <c r="C3362" t="s">
        <v>1186</v>
      </c>
      <c r="D3362" t="s">
        <v>1195</v>
      </c>
      <c r="E3362">
        <v>1.4E-3</v>
      </c>
      <c r="F3362" t="s">
        <v>1666</v>
      </c>
    </row>
    <row r="3363" spans="1:6" x14ac:dyDescent="0.25">
      <c r="A3363" t="s">
        <v>1205</v>
      </c>
      <c r="B3363" t="s">
        <v>1237</v>
      </c>
      <c r="C3363" t="s">
        <v>1186</v>
      </c>
      <c r="D3363" t="s">
        <v>1195</v>
      </c>
      <c r="E3363">
        <v>1E-4</v>
      </c>
      <c r="F3363" t="s">
        <v>1666</v>
      </c>
    </row>
    <row r="3364" spans="1:6" x14ac:dyDescent="0.25">
      <c r="A3364" t="s">
        <v>1205</v>
      </c>
      <c r="B3364" t="s">
        <v>1238</v>
      </c>
      <c r="C3364" t="s">
        <v>1647</v>
      </c>
      <c r="D3364" t="s">
        <v>1195</v>
      </c>
      <c r="E3364">
        <v>0.02</v>
      </c>
      <c r="F3364" t="s">
        <v>1666</v>
      </c>
    </row>
    <row r="3365" spans="1:6" x14ac:dyDescent="0.25">
      <c r="A3365" t="s">
        <v>1205</v>
      </c>
      <c r="B3365" t="s">
        <v>1238</v>
      </c>
      <c r="C3365" t="s">
        <v>1646</v>
      </c>
      <c r="D3365" t="s">
        <v>1195</v>
      </c>
      <c r="E3365">
        <v>4.0000000000000001E-3</v>
      </c>
      <c r="F3365" t="s">
        <v>1666</v>
      </c>
    </row>
    <row r="3366" spans="1:6" x14ac:dyDescent="0.25">
      <c r="A3366" t="s">
        <v>1205</v>
      </c>
      <c r="B3366" t="s">
        <v>1238</v>
      </c>
      <c r="C3366" t="s">
        <v>1186</v>
      </c>
      <c r="D3366" t="s">
        <v>1195</v>
      </c>
      <c r="E3366">
        <v>1.4E-3</v>
      </c>
      <c r="F3366" t="s">
        <v>1666</v>
      </c>
    </row>
    <row r="3367" spans="1:6" x14ac:dyDescent="0.25">
      <c r="A3367" t="s">
        <v>1205</v>
      </c>
      <c r="B3367" t="s">
        <v>1239</v>
      </c>
      <c r="C3367" t="s">
        <v>1186</v>
      </c>
      <c r="D3367" t="s">
        <v>1195</v>
      </c>
      <c r="E3367">
        <v>1.4E-3</v>
      </c>
      <c r="F3367" t="s">
        <v>1666</v>
      </c>
    </row>
    <row r="3368" spans="1:6" x14ac:dyDescent="0.25">
      <c r="A3368" t="s">
        <v>1240</v>
      </c>
      <c r="B3368" t="s">
        <v>1246</v>
      </c>
      <c r="C3368" t="s">
        <v>1645</v>
      </c>
      <c r="D3368" t="s">
        <v>1195</v>
      </c>
      <c r="E3368">
        <v>8.0000000000000002E-3</v>
      </c>
      <c r="F3368" t="s">
        <v>1666</v>
      </c>
    </row>
    <row r="3369" spans="1:6" x14ac:dyDescent="0.25">
      <c r="A3369" t="s">
        <v>1240</v>
      </c>
      <c r="B3369" t="s">
        <v>1246</v>
      </c>
      <c r="C3369" t="s">
        <v>1186</v>
      </c>
      <c r="D3369" t="s">
        <v>1195</v>
      </c>
      <c r="E3369">
        <v>1.4E-3</v>
      </c>
      <c r="F3369" t="s">
        <v>1666</v>
      </c>
    </row>
    <row r="3370" spans="1:6" x14ac:dyDescent="0.25">
      <c r="A3370" t="s">
        <v>1240</v>
      </c>
      <c r="B3370" t="s">
        <v>1209</v>
      </c>
      <c r="C3370" t="s">
        <v>1646</v>
      </c>
      <c r="D3370" t="s">
        <v>1195</v>
      </c>
      <c r="E3370">
        <v>1.6E-2</v>
      </c>
      <c r="F3370" t="s">
        <v>1666</v>
      </c>
    </row>
    <row r="3371" spans="1:6" x14ac:dyDescent="0.25">
      <c r="A3371" t="s">
        <v>1240</v>
      </c>
      <c r="B3371" t="s">
        <v>1209</v>
      </c>
      <c r="C3371" t="s">
        <v>1186</v>
      </c>
      <c r="D3371" t="s">
        <v>1195</v>
      </c>
      <c r="E3371">
        <v>0.08</v>
      </c>
      <c r="F3371" t="s">
        <v>1666</v>
      </c>
    </row>
    <row r="3372" spans="1:6" x14ac:dyDescent="0.25">
      <c r="A3372" t="s">
        <v>1240</v>
      </c>
      <c r="B3372" t="s">
        <v>1241</v>
      </c>
      <c r="C3372" t="s">
        <v>1186</v>
      </c>
      <c r="D3372" t="s">
        <v>1195</v>
      </c>
      <c r="E3372">
        <v>1.4E-3</v>
      </c>
      <c r="F3372" t="s">
        <v>1666</v>
      </c>
    </row>
    <row r="3373" spans="1:6" x14ac:dyDescent="0.25">
      <c r="A3373" t="s">
        <v>1240</v>
      </c>
      <c r="B3373" t="s">
        <v>1217</v>
      </c>
      <c r="C3373" t="s">
        <v>1647</v>
      </c>
      <c r="D3373" t="s">
        <v>1195</v>
      </c>
      <c r="E3373">
        <v>0</v>
      </c>
      <c r="F3373" t="s">
        <v>1666</v>
      </c>
    </row>
    <row r="3374" spans="1:6" x14ac:dyDescent="0.25">
      <c r="A3374" t="s">
        <v>1240</v>
      </c>
      <c r="B3374" t="s">
        <v>1217</v>
      </c>
      <c r="C3374" t="s">
        <v>1645</v>
      </c>
      <c r="D3374" t="s">
        <v>1195</v>
      </c>
      <c r="E3374">
        <v>8.0000000000000002E-3</v>
      </c>
      <c r="F3374" t="s">
        <v>1666</v>
      </c>
    </row>
    <row r="3375" spans="1:6" x14ac:dyDescent="0.25">
      <c r="A3375" t="s">
        <v>1240</v>
      </c>
      <c r="B3375" t="s">
        <v>1217</v>
      </c>
      <c r="C3375" t="s">
        <v>1186</v>
      </c>
      <c r="D3375" t="s">
        <v>1195</v>
      </c>
      <c r="E3375">
        <v>1.4E-3</v>
      </c>
      <c r="F3375" t="s">
        <v>1666</v>
      </c>
    </row>
    <row r="3376" spans="1:6" x14ac:dyDescent="0.25">
      <c r="A3376" t="s">
        <v>1240</v>
      </c>
      <c r="B3376" t="s">
        <v>1220</v>
      </c>
      <c r="C3376" t="s">
        <v>1647</v>
      </c>
      <c r="D3376" t="s">
        <v>1195</v>
      </c>
      <c r="E3376">
        <v>0</v>
      </c>
      <c r="F3376" t="s">
        <v>1666</v>
      </c>
    </row>
    <row r="3377" spans="1:6" x14ac:dyDescent="0.25">
      <c r="A3377" t="s">
        <v>1240</v>
      </c>
      <c r="B3377" t="s">
        <v>1220</v>
      </c>
      <c r="C3377" t="s">
        <v>1645</v>
      </c>
      <c r="D3377" t="s">
        <v>1195</v>
      </c>
      <c r="E3377">
        <v>8.0000000000000002E-3</v>
      </c>
      <c r="F3377" t="s">
        <v>1666</v>
      </c>
    </row>
    <row r="3378" spans="1:6" x14ac:dyDescent="0.25">
      <c r="A3378" t="s">
        <v>1240</v>
      </c>
      <c r="B3378" t="s">
        <v>1220</v>
      </c>
      <c r="C3378" t="s">
        <v>1186</v>
      </c>
      <c r="D3378" t="s">
        <v>1195</v>
      </c>
      <c r="E3378">
        <v>1.4E-3</v>
      </c>
      <c r="F3378" t="s">
        <v>1666</v>
      </c>
    </row>
    <row r="3379" spans="1:6" x14ac:dyDescent="0.25">
      <c r="A3379" t="s">
        <v>1240</v>
      </c>
      <c r="B3379" t="s">
        <v>1221</v>
      </c>
      <c r="C3379" t="s">
        <v>1647</v>
      </c>
      <c r="D3379" t="s">
        <v>1195</v>
      </c>
      <c r="E3379">
        <v>0.02</v>
      </c>
      <c r="F3379" t="s">
        <v>1666</v>
      </c>
    </row>
    <row r="3380" spans="1:6" x14ac:dyDescent="0.25">
      <c r="A3380" t="s">
        <v>1240</v>
      </c>
      <c r="B3380" t="s">
        <v>1221</v>
      </c>
      <c r="C3380" t="s">
        <v>1646</v>
      </c>
      <c r="D3380" t="s">
        <v>1195</v>
      </c>
      <c r="E3380">
        <v>4.0000000000000001E-3</v>
      </c>
      <c r="F3380" t="s">
        <v>1666</v>
      </c>
    </row>
    <row r="3381" spans="1:6" x14ac:dyDescent="0.25">
      <c r="A3381" t="s">
        <v>1240</v>
      </c>
      <c r="B3381" t="s">
        <v>1221</v>
      </c>
      <c r="C3381" t="s">
        <v>1645</v>
      </c>
      <c r="D3381" t="s">
        <v>1195</v>
      </c>
      <c r="E3381">
        <v>8.0000000000000002E-3</v>
      </c>
      <c r="F3381" t="s">
        <v>1666</v>
      </c>
    </row>
    <row r="3382" spans="1:6" x14ac:dyDescent="0.25">
      <c r="A3382" t="s">
        <v>1240</v>
      </c>
      <c r="B3382" t="s">
        <v>1221</v>
      </c>
      <c r="C3382" t="s">
        <v>1186</v>
      </c>
      <c r="D3382" t="s">
        <v>1195</v>
      </c>
      <c r="E3382">
        <v>1.4E-3</v>
      </c>
      <c r="F3382" t="s">
        <v>1666</v>
      </c>
    </row>
    <row r="3383" spans="1:6" x14ac:dyDescent="0.25">
      <c r="A3383" t="s">
        <v>1240</v>
      </c>
      <c r="B3383" t="s">
        <v>1222</v>
      </c>
      <c r="C3383" t="s">
        <v>1647</v>
      </c>
      <c r="D3383" t="s">
        <v>1195</v>
      </c>
      <c r="E3383">
        <v>0.02</v>
      </c>
      <c r="F3383" t="s">
        <v>1666</v>
      </c>
    </row>
    <row r="3384" spans="1:6" x14ac:dyDescent="0.25">
      <c r="A3384" t="s">
        <v>1240</v>
      </c>
      <c r="B3384" t="s">
        <v>1222</v>
      </c>
      <c r="C3384" t="s">
        <v>1646</v>
      </c>
      <c r="D3384" t="s">
        <v>1195</v>
      </c>
      <c r="E3384">
        <v>4.0000000000000001E-3</v>
      </c>
      <c r="F3384" t="s">
        <v>1666</v>
      </c>
    </row>
    <row r="3385" spans="1:6" x14ac:dyDescent="0.25">
      <c r="A3385" t="s">
        <v>1240</v>
      </c>
      <c r="B3385" t="s">
        <v>1222</v>
      </c>
      <c r="C3385" t="s">
        <v>1645</v>
      </c>
      <c r="D3385" t="s">
        <v>1195</v>
      </c>
      <c r="E3385">
        <v>8.0000000000000002E-3</v>
      </c>
      <c r="F3385" t="s">
        <v>1666</v>
      </c>
    </row>
    <row r="3386" spans="1:6" x14ac:dyDescent="0.25">
      <c r="A3386" t="s">
        <v>1240</v>
      </c>
      <c r="B3386" t="s">
        <v>1222</v>
      </c>
      <c r="C3386" t="s">
        <v>1186</v>
      </c>
      <c r="D3386" t="s">
        <v>1195</v>
      </c>
      <c r="E3386">
        <v>1.4E-3</v>
      </c>
      <c r="F3386" t="s">
        <v>1666</v>
      </c>
    </row>
    <row r="3387" spans="1:6" x14ac:dyDescent="0.25">
      <c r="A3387" t="s">
        <v>1240</v>
      </c>
      <c r="B3387" t="s">
        <v>1223</v>
      </c>
      <c r="C3387" t="s">
        <v>1647</v>
      </c>
      <c r="D3387" t="s">
        <v>1195</v>
      </c>
      <c r="E3387">
        <v>0</v>
      </c>
      <c r="F3387" t="s">
        <v>1666</v>
      </c>
    </row>
    <row r="3388" spans="1:6" x14ac:dyDescent="0.25">
      <c r="A3388" t="s">
        <v>1240</v>
      </c>
      <c r="B3388" t="s">
        <v>1223</v>
      </c>
      <c r="C3388" t="s">
        <v>1646</v>
      </c>
      <c r="D3388" t="s">
        <v>1195</v>
      </c>
      <c r="E3388">
        <v>0</v>
      </c>
      <c r="F3388" t="s">
        <v>1666</v>
      </c>
    </row>
    <row r="3389" spans="1:6" x14ac:dyDescent="0.25">
      <c r="A3389" t="s">
        <v>1240</v>
      </c>
      <c r="B3389" t="s">
        <v>1223</v>
      </c>
      <c r="C3389" t="s">
        <v>1645</v>
      </c>
      <c r="D3389" t="s">
        <v>1195</v>
      </c>
      <c r="E3389">
        <v>8.0000000000000002E-3</v>
      </c>
      <c r="F3389" t="s">
        <v>1666</v>
      </c>
    </row>
    <row r="3390" spans="1:6" x14ac:dyDescent="0.25">
      <c r="A3390" t="s">
        <v>1240</v>
      </c>
      <c r="B3390" t="s">
        <v>1223</v>
      </c>
      <c r="C3390" t="s">
        <v>1186</v>
      </c>
      <c r="D3390" t="s">
        <v>1195</v>
      </c>
      <c r="E3390">
        <v>1.4E-3</v>
      </c>
      <c r="F3390" t="s">
        <v>1666</v>
      </c>
    </row>
    <row r="3391" spans="1:6" x14ac:dyDescent="0.25">
      <c r="A3391" t="s">
        <v>1240</v>
      </c>
      <c r="B3391" t="s">
        <v>1248</v>
      </c>
      <c r="C3391" t="s">
        <v>1645</v>
      </c>
      <c r="D3391" t="s">
        <v>1195</v>
      </c>
      <c r="E3391">
        <v>8.0000000000000002E-3</v>
      </c>
      <c r="F3391" t="s">
        <v>1666</v>
      </c>
    </row>
    <row r="3392" spans="1:6" x14ac:dyDescent="0.25">
      <c r="A3392" t="s">
        <v>1240</v>
      </c>
      <c r="B3392" t="s">
        <v>1248</v>
      </c>
      <c r="C3392" t="s">
        <v>1186</v>
      </c>
      <c r="D3392" t="s">
        <v>1195</v>
      </c>
      <c r="E3392">
        <v>1.4E-3</v>
      </c>
      <c r="F3392" t="s">
        <v>1666</v>
      </c>
    </row>
    <row r="3393" spans="1:6" x14ac:dyDescent="0.25">
      <c r="A3393" t="s">
        <v>1240</v>
      </c>
      <c r="B3393" t="s">
        <v>1225</v>
      </c>
      <c r="C3393" t="s">
        <v>1646</v>
      </c>
      <c r="D3393" t="s">
        <v>1195</v>
      </c>
      <c r="E3393">
        <v>1.6E-2</v>
      </c>
      <c r="F3393" t="s">
        <v>1666</v>
      </c>
    </row>
    <row r="3394" spans="1:6" x14ac:dyDescent="0.25">
      <c r="A3394" t="s">
        <v>1240</v>
      </c>
      <c r="B3394" t="s">
        <v>1225</v>
      </c>
      <c r="C3394" t="s">
        <v>1186</v>
      </c>
      <c r="D3394" t="s">
        <v>1195</v>
      </c>
      <c r="E3394">
        <v>0.08</v>
      </c>
      <c r="F3394" t="s">
        <v>1666</v>
      </c>
    </row>
    <row r="3395" spans="1:6" x14ac:dyDescent="0.25">
      <c r="A3395" t="s">
        <v>1240</v>
      </c>
      <c r="B3395" t="s">
        <v>1228</v>
      </c>
      <c r="C3395" t="s">
        <v>1647</v>
      </c>
      <c r="D3395" t="s">
        <v>1195</v>
      </c>
      <c r="E3395">
        <v>0.02</v>
      </c>
      <c r="F3395" t="s">
        <v>1666</v>
      </c>
    </row>
    <row r="3396" spans="1:6" x14ac:dyDescent="0.25">
      <c r="A3396" t="s">
        <v>1240</v>
      </c>
      <c r="B3396" t="s">
        <v>1228</v>
      </c>
      <c r="C3396" t="s">
        <v>1646</v>
      </c>
      <c r="D3396" t="s">
        <v>1195</v>
      </c>
      <c r="E3396">
        <v>4.0000000000000001E-3</v>
      </c>
      <c r="F3396" t="s">
        <v>1666</v>
      </c>
    </row>
    <row r="3397" spans="1:6" x14ac:dyDescent="0.25">
      <c r="A3397" t="s">
        <v>1240</v>
      </c>
      <c r="B3397" t="s">
        <v>1228</v>
      </c>
      <c r="C3397" t="s">
        <v>1186</v>
      </c>
      <c r="D3397" t="s">
        <v>1195</v>
      </c>
      <c r="E3397">
        <v>1.4E-3</v>
      </c>
      <c r="F3397" t="s">
        <v>1666</v>
      </c>
    </row>
    <row r="3398" spans="1:6" x14ac:dyDescent="0.25">
      <c r="A3398" t="s">
        <v>1240</v>
      </c>
      <c r="B3398" t="s">
        <v>1230</v>
      </c>
      <c r="C3398" t="s">
        <v>1647</v>
      </c>
      <c r="D3398" t="s">
        <v>1195</v>
      </c>
      <c r="E3398">
        <v>0.02</v>
      </c>
      <c r="F3398" t="s">
        <v>1666</v>
      </c>
    </row>
    <row r="3399" spans="1:6" x14ac:dyDescent="0.25">
      <c r="A3399" t="s">
        <v>1240</v>
      </c>
      <c r="B3399" t="s">
        <v>1230</v>
      </c>
      <c r="C3399" t="s">
        <v>1646</v>
      </c>
      <c r="D3399" t="s">
        <v>1195</v>
      </c>
      <c r="E3399">
        <v>4.0000000000000001E-3</v>
      </c>
      <c r="F3399" t="s">
        <v>1666</v>
      </c>
    </row>
    <row r="3400" spans="1:6" x14ac:dyDescent="0.25">
      <c r="A3400" t="s">
        <v>1240</v>
      </c>
      <c r="B3400" t="s">
        <v>1230</v>
      </c>
      <c r="C3400" t="s">
        <v>1186</v>
      </c>
      <c r="D3400" t="s">
        <v>1195</v>
      </c>
      <c r="E3400">
        <v>1.4E-3</v>
      </c>
      <c r="F3400" t="s">
        <v>1666</v>
      </c>
    </row>
    <row r="3401" spans="1:6" x14ac:dyDescent="0.25">
      <c r="A3401" t="s">
        <v>1240</v>
      </c>
      <c r="B3401" t="s">
        <v>1231</v>
      </c>
      <c r="C3401" t="s">
        <v>1186</v>
      </c>
      <c r="D3401" t="s">
        <v>1195</v>
      </c>
      <c r="E3401">
        <v>1E-4</v>
      </c>
      <c r="F3401" t="s">
        <v>1666</v>
      </c>
    </row>
    <row r="3402" spans="1:6" x14ac:dyDescent="0.25">
      <c r="A3402" t="s">
        <v>1240</v>
      </c>
      <c r="B3402" t="s">
        <v>1232</v>
      </c>
      <c r="C3402" t="s">
        <v>1186</v>
      </c>
      <c r="D3402" t="s">
        <v>1195</v>
      </c>
      <c r="E3402">
        <v>1E-4</v>
      </c>
      <c r="F3402" t="s">
        <v>1666</v>
      </c>
    </row>
    <row r="3403" spans="1:6" x14ac:dyDescent="0.25">
      <c r="A3403" t="s">
        <v>1240</v>
      </c>
      <c r="B3403" t="s">
        <v>1233</v>
      </c>
      <c r="C3403" t="s">
        <v>1186</v>
      </c>
      <c r="D3403" t="s">
        <v>1195</v>
      </c>
      <c r="E3403">
        <v>1.4E-3</v>
      </c>
      <c r="F3403" t="s">
        <v>1666</v>
      </c>
    </row>
    <row r="3404" spans="1:6" x14ac:dyDescent="0.25">
      <c r="A3404" t="s">
        <v>1240</v>
      </c>
      <c r="B3404" t="s">
        <v>1237</v>
      </c>
      <c r="C3404" t="s">
        <v>1186</v>
      </c>
      <c r="D3404" t="s">
        <v>1195</v>
      </c>
      <c r="E3404">
        <v>1E-4</v>
      </c>
      <c r="F3404" t="s">
        <v>1666</v>
      </c>
    </row>
    <row r="3405" spans="1:6" x14ac:dyDescent="0.25">
      <c r="A3405" t="s">
        <v>1240</v>
      </c>
      <c r="B3405" t="s">
        <v>1238</v>
      </c>
      <c r="C3405" t="s">
        <v>1647</v>
      </c>
      <c r="D3405" t="s">
        <v>1195</v>
      </c>
      <c r="E3405">
        <v>0.02</v>
      </c>
      <c r="F3405" t="s">
        <v>1666</v>
      </c>
    </row>
    <row r="3406" spans="1:6" x14ac:dyDescent="0.25">
      <c r="A3406" t="s">
        <v>1240</v>
      </c>
      <c r="B3406" t="s">
        <v>1238</v>
      </c>
      <c r="C3406" t="s">
        <v>1646</v>
      </c>
      <c r="D3406" t="s">
        <v>1195</v>
      </c>
      <c r="E3406">
        <v>4.0000000000000001E-3</v>
      </c>
      <c r="F3406" t="s">
        <v>1666</v>
      </c>
    </row>
    <row r="3407" spans="1:6" x14ac:dyDescent="0.25">
      <c r="A3407" t="s">
        <v>1240</v>
      </c>
      <c r="B3407" t="s">
        <v>1238</v>
      </c>
      <c r="C3407" t="s">
        <v>1186</v>
      </c>
      <c r="D3407" t="s">
        <v>1195</v>
      </c>
      <c r="E3407">
        <v>1.4E-3</v>
      </c>
      <c r="F3407" t="s">
        <v>1666</v>
      </c>
    </row>
    <row r="3408" spans="1:6" x14ac:dyDescent="0.25">
      <c r="A3408" t="s">
        <v>1245</v>
      </c>
      <c r="B3408" t="s">
        <v>1246</v>
      </c>
      <c r="C3408" t="s">
        <v>1186</v>
      </c>
      <c r="D3408" t="s">
        <v>1195</v>
      </c>
      <c r="E3408">
        <v>1.4E-3</v>
      </c>
      <c r="F3408" t="s">
        <v>1666</v>
      </c>
    </row>
    <row r="3409" spans="1:6" x14ac:dyDescent="0.25">
      <c r="A3409" t="s">
        <v>1245</v>
      </c>
      <c r="B3409" t="s">
        <v>1241</v>
      </c>
      <c r="C3409" t="s">
        <v>1186</v>
      </c>
      <c r="D3409" t="s">
        <v>1195</v>
      </c>
      <c r="E3409">
        <v>1.4E-3</v>
      </c>
      <c r="F3409" t="s">
        <v>1666</v>
      </c>
    </row>
    <row r="3410" spans="1:6" x14ac:dyDescent="0.25">
      <c r="A3410" t="s">
        <v>1245</v>
      </c>
      <c r="B3410" t="s">
        <v>1217</v>
      </c>
      <c r="C3410" t="s">
        <v>1186</v>
      </c>
      <c r="D3410" t="s">
        <v>1195</v>
      </c>
      <c r="E3410">
        <v>1.4E-3</v>
      </c>
      <c r="F3410" t="s">
        <v>1666</v>
      </c>
    </row>
    <row r="3411" spans="1:6" x14ac:dyDescent="0.25">
      <c r="A3411" t="s">
        <v>1245</v>
      </c>
      <c r="B3411" t="s">
        <v>1220</v>
      </c>
      <c r="C3411" t="s">
        <v>1186</v>
      </c>
      <c r="D3411" t="s">
        <v>1195</v>
      </c>
      <c r="E3411">
        <v>1.4E-3</v>
      </c>
      <c r="F3411" t="s">
        <v>1666</v>
      </c>
    </row>
    <row r="3412" spans="1:6" x14ac:dyDescent="0.25">
      <c r="A3412" t="s">
        <v>1245</v>
      </c>
      <c r="B3412" t="s">
        <v>1247</v>
      </c>
      <c r="C3412" t="s">
        <v>1186</v>
      </c>
      <c r="D3412" t="s">
        <v>1195</v>
      </c>
      <c r="E3412">
        <v>1.4E-3</v>
      </c>
      <c r="F3412" t="s">
        <v>1666</v>
      </c>
    </row>
    <row r="3413" spans="1:6" x14ac:dyDescent="0.25">
      <c r="A3413" t="s">
        <v>1245</v>
      </c>
      <c r="B3413" t="s">
        <v>1223</v>
      </c>
      <c r="C3413" t="s">
        <v>1186</v>
      </c>
      <c r="D3413" t="s">
        <v>1195</v>
      </c>
      <c r="E3413">
        <v>1.4E-3</v>
      </c>
      <c r="F3413" t="s">
        <v>1666</v>
      </c>
    </row>
    <row r="3414" spans="1:6" x14ac:dyDescent="0.25">
      <c r="A3414" t="s">
        <v>1245</v>
      </c>
      <c r="B3414" t="s">
        <v>1248</v>
      </c>
      <c r="C3414" t="s">
        <v>1186</v>
      </c>
      <c r="D3414" t="s">
        <v>1195</v>
      </c>
      <c r="E3414">
        <v>1.4E-3</v>
      </c>
      <c r="F3414" t="s">
        <v>1666</v>
      </c>
    </row>
    <row r="3415" spans="1:6" x14ac:dyDescent="0.25">
      <c r="A3415" t="s">
        <v>1245</v>
      </c>
      <c r="B3415" t="s">
        <v>1249</v>
      </c>
      <c r="C3415" t="s">
        <v>1186</v>
      </c>
      <c r="D3415" t="s">
        <v>1195</v>
      </c>
      <c r="E3415">
        <v>1.4E-3</v>
      </c>
      <c r="F3415" t="s">
        <v>1666</v>
      </c>
    </row>
    <row r="3416" spans="1:6" x14ac:dyDescent="0.25">
      <c r="A3416" t="s">
        <v>1245</v>
      </c>
      <c r="B3416" t="s">
        <v>1250</v>
      </c>
      <c r="C3416" t="s">
        <v>1186</v>
      </c>
      <c r="D3416" t="s">
        <v>1195</v>
      </c>
      <c r="E3416">
        <v>1.4E-3</v>
      </c>
      <c r="F3416" t="s">
        <v>1666</v>
      </c>
    </row>
    <row r="3417" spans="1:6" x14ac:dyDescent="0.25">
      <c r="A3417" t="s">
        <v>1245</v>
      </c>
      <c r="B3417" t="s">
        <v>1239</v>
      </c>
      <c r="C3417" t="s">
        <v>1186</v>
      </c>
      <c r="D3417" t="s">
        <v>1195</v>
      </c>
      <c r="E3417">
        <v>1.4E-3</v>
      </c>
      <c r="F3417" t="s">
        <v>1666</v>
      </c>
    </row>
    <row r="3418" spans="1:6" x14ac:dyDescent="0.25">
      <c r="A3418" t="s">
        <v>1485</v>
      </c>
      <c r="B3418" t="s">
        <v>1648</v>
      </c>
      <c r="C3418" t="s">
        <v>1186</v>
      </c>
      <c r="D3418" t="s">
        <v>1649</v>
      </c>
      <c r="E3418">
        <v>1.57E-3</v>
      </c>
      <c r="F3418" t="s">
        <v>1666</v>
      </c>
    </row>
    <row r="3419" spans="1:6" x14ac:dyDescent="0.25">
      <c r="A3419" t="s">
        <v>1496</v>
      </c>
      <c r="B3419" t="s">
        <v>1648</v>
      </c>
      <c r="C3419" t="s">
        <v>1186</v>
      </c>
      <c r="D3419" t="s">
        <v>1649</v>
      </c>
      <c r="E3419">
        <v>3.143E-2</v>
      </c>
      <c r="F3419" t="s">
        <v>1666</v>
      </c>
    </row>
    <row r="3420" spans="1:6" x14ac:dyDescent="0.25">
      <c r="A3420" t="s">
        <v>1650</v>
      </c>
      <c r="B3420" t="s">
        <v>1648</v>
      </c>
      <c r="C3420" t="s">
        <v>1186</v>
      </c>
      <c r="D3420" t="s">
        <v>1649</v>
      </c>
      <c r="E3420">
        <v>1.57E-3</v>
      </c>
      <c r="F3420" t="s">
        <v>1666</v>
      </c>
    </row>
    <row r="3421" spans="1:6" x14ac:dyDescent="0.25">
      <c r="A3421" t="s">
        <v>1264</v>
      </c>
      <c r="B3421" t="s">
        <v>1246</v>
      </c>
      <c r="C3421" t="s">
        <v>1651</v>
      </c>
      <c r="D3421" t="s">
        <v>1195</v>
      </c>
      <c r="E3421">
        <v>8.0000000000000002E-3</v>
      </c>
      <c r="F3421" t="s">
        <v>1666</v>
      </c>
    </row>
    <row r="3422" spans="1:6" x14ac:dyDescent="0.25">
      <c r="A3422" t="s">
        <v>1264</v>
      </c>
      <c r="B3422" t="s">
        <v>1246</v>
      </c>
      <c r="C3422" t="s">
        <v>1186</v>
      </c>
      <c r="D3422" t="s">
        <v>1195</v>
      </c>
      <c r="E3422">
        <v>1E-4</v>
      </c>
      <c r="F3422" t="s">
        <v>1666</v>
      </c>
    </row>
    <row r="3423" spans="1:6" x14ac:dyDescent="0.25">
      <c r="A3423" t="s">
        <v>1264</v>
      </c>
      <c r="B3423" t="s">
        <v>1241</v>
      </c>
      <c r="C3423" t="s">
        <v>1186</v>
      </c>
      <c r="D3423" t="s">
        <v>1195</v>
      </c>
      <c r="E3423">
        <v>1E-4</v>
      </c>
      <c r="F3423" t="s">
        <v>1666</v>
      </c>
    </row>
    <row r="3424" spans="1:6" x14ac:dyDescent="0.25">
      <c r="A3424" t="s">
        <v>1264</v>
      </c>
      <c r="B3424" t="s">
        <v>1217</v>
      </c>
      <c r="C3424" t="s">
        <v>1651</v>
      </c>
      <c r="D3424" t="s">
        <v>1195</v>
      </c>
      <c r="E3424">
        <v>8.0000000000000002E-3</v>
      </c>
      <c r="F3424" t="s">
        <v>1666</v>
      </c>
    </row>
    <row r="3425" spans="1:6" x14ac:dyDescent="0.25">
      <c r="A3425" t="s">
        <v>1264</v>
      </c>
      <c r="B3425" t="s">
        <v>1217</v>
      </c>
      <c r="C3425" t="s">
        <v>1186</v>
      </c>
      <c r="D3425" t="s">
        <v>1195</v>
      </c>
      <c r="E3425">
        <v>1E-4</v>
      </c>
      <c r="F3425" t="s">
        <v>1666</v>
      </c>
    </row>
    <row r="3426" spans="1:6" x14ac:dyDescent="0.25">
      <c r="A3426" t="s">
        <v>1264</v>
      </c>
      <c r="B3426" t="s">
        <v>1220</v>
      </c>
      <c r="C3426" t="s">
        <v>1651</v>
      </c>
      <c r="D3426" t="s">
        <v>1195</v>
      </c>
      <c r="E3426">
        <v>8.0000000000000002E-3</v>
      </c>
      <c r="F3426" t="s">
        <v>1666</v>
      </c>
    </row>
    <row r="3427" spans="1:6" x14ac:dyDescent="0.25">
      <c r="A3427" t="s">
        <v>1264</v>
      </c>
      <c r="B3427" t="s">
        <v>1220</v>
      </c>
      <c r="C3427" t="s">
        <v>1186</v>
      </c>
      <c r="D3427" t="s">
        <v>1195</v>
      </c>
      <c r="E3427">
        <v>1E-4</v>
      </c>
      <c r="F3427" t="s">
        <v>1666</v>
      </c>
    </row>
    <row r="3428" spans="1:6" x14ac:dyDescent="0.25">
      <c r="A3428" t="s">
        <v>1264</v>
      </c>
      <c r="B3428" t="s">
        <v>1247</v>
      </c>
      <c r="C3428" t="s">
        <v>1651</v>
      </c>
      <c r="D3428" t="s">
        <v>1195</v>
      </c>
      <c r="E3428">
        <v>8.0000000000000002E-3</v>
      </c>
      <c r="F3428" t="s">
        <v>1666</v>
      </c>
    </row>
    <row r="3429" spans="1:6" x14ac:dyDescent="0.25">
      <c r="A3429" t="s">
        <v>1264</v>
      </c>
      <c r="B3429" t="s">
        <v>1247</v>
      </c>
      <c r="C3429" t="s">
        <v>1186</v>
      </c>
      <c r="D3429" t="s">
        <v>1195</v>
      </c>
      <c r="E3429">
        <v>1E-4</v>
      </c>
      <c r="F3429" t="s">
        <v>1666</v>
      </c>
    </row>
    <row r="3430" spans="1:6" x14ac:dyDescent="0.25">
      <c r="A3430" t="s">
        <v>1264</v>
      </c>
      <c r="B3430" t="s">
        <v>1223</v>
      </c>
      <c r="C3430" t="s">
        <v>1651</v>
      </c>
      <c r="D3430" t="s">
        <v>1195</v>
      </c>
      <c r="E3430">
        <v>8.0000000000000002E-3</v>
      </c>
      <c r="F3430" t="s">
        <v>1666</v>
      </c>
    </row>
    <row r="3431" spans="1:6" x14ac:dyDescent="0.25">
      <c r="A3431" t="s">
        <v>1264</v>
      </c>
      <c r="B3431" t="s">
        <v>1223</v>
      </c>
      <c r="C3431" t="s">
        <v>1186</v>
      </c>
      <c r="D3431" t="s">
        <v>1195</v>
      </c>
      <c r="E3431">
        <v>1E-4</v>
      </c>
      <c r="F3431" t="s">
        <v>1666</v>
      </c>
    </row>
    <row r="3432" spans="1:6" x14ac:dyDescent="0.25">
      <c r="A3432" t="s">
        <v>1264</v>
      </c>
      <c r="B3432" t="s">
        <v>1248</v>
      </c>
      <c r="C3432" t="s">
        <v>1651</v>
      </c>
      <c r="D3432" t="s">
        <v>1195</v>
      </c>
      <c r="E3432">
        <v>8.0000000000000002E-3</v>
      </c>
      <c r="F3432" t="s">
        <v>1666</v>
      </c>
    </row>
    <row r="3433" spans="1:6" x14ac:dyDescent="0.25">
      <c r="A3433" t="s">
        <v>1264</v>
      </c>
      <c r="B3433" t="s">
        <v>1248</v>
      </c>
      <c r="C3433" t="s">
        <v>1186</v>
      </c>
      <c r="D3433" t="s">
        <v>1195</v>
      </c>
      <c r="E3433">
        <v>1E-4</v>
      </c>
      <c r="F3433" t="s">
        <v>1666</v>
      </c>
    </row>
    <row r="3434" spans="1:6" x14ac:dyDescent="0.25">
      <c r="A3434" t="s">
        <v>1264</v>
      </c>
      <c r="B3434" t="s">
        <v>1249</v>
      </c>
      <c r="C3434" t="s">
        <v>1186</v>
      </c>
      <c r="D3434" t="s">
        <v>1195</v>
      </c>
      <c r="E3434">
        <v>1E-4</v>
      </c>
      <c r="F3434" t="s">
        <v>1666</v>
      </c>
    </row>
    <row r="3435" spans="1:6" x14ac:dyDescent="0.25">
      <c r="A3435" t="s">
        <v>1264</v>
      </c>
      <c r="B3435" t="s">
        <v>1233</v>
      </c>
      <c r="C3435" t="s">
        <v>1186</v>
      </c>
      <c r="D3435" t="s">
        <v>1195</v>
      </c>
      <c r="E3435">
        <v>1E-4</v>
      </c>
      <c r="F3435" t="s">
        <v>1666</v>
      </c>
    </row>
    <row r="3436" spans="1:6" x14ac:dyDescent="0.25">
      <c r="A3436" t="s">
        <v>1264</v>
      </c>
      <c r="B3436" t="s">
        <v>1237</v>
      </c>
      <c r="C3436" t="s">
        <v>1186</v>
      </c>
      <c r="D3436" t="s">
        <v>1195</v>
      </c>
      <c r="E3436">
        <v>1E-4</v>
      </c>
      <c r="F3436" t="s">
        <v>1666</v>
      </c>
    </row>
    <row r="3437" spans="1:6" x14ac:dyDescent="0.25">
      <c r="A3437" t="s">
        <v>1264</v>
      </c>
      <c r="B3437" t="s">
        <v>1250</v>
      </c>
      <c r="C3437" t="s">
        <v>1186</v>
      </c>
      <c r="D3437" t="s">
        <v>1195</v>
      </c>
      <c r="E3437">
        <v>1E-4</v>
      </c>
      <c r="F3437" t="s">
        <v>1666</v>
      </c>
    </row>
    <row r="3438" spans="1:6" x14ac:dyDescent="0.25">
      <c r="A3438" t="s">
        <v>1264</v>
      </c>
      <c r="B3438" t="s">
        <v>1185</v>
      </c>
      <c r="C3438" t="s">
        <v>1186</v>
      </c>
      <c r="D3438" t="s">
        <v>1195</v>
      </c>
      <c r="E3438">
        <v>1E-4</v>
      </c>
      <c r="F3438" t="s">
        <v>1666</v>
      </c>
    </row>
    <row r="3439" spans="1:6" x14ac:dyDescent="0.25">
      <c r="A3439" t="s">
        <v>1264</v>
      </c>
      <c r="B3439" t="s">
        <v>1188</v>
      </c>
      <c r="C3439" t="s">
        <v>1186</v>
      </c>
      <c r="D3439" t="s">
        <v>1195</v>
      </c>
      <c r="E3439">
        <v>1E-4</v>
      </c>
      <c r="F3439" t="s">
        <v>1666</v>
      </c>
    </row>
    <row r="3440" spans="1:6" x14ac:dyDescent="0.25">
      <c r="A3440" t="s">
        <v>1264</v>
      </c>
      <c r="B3440" t="s">
        <v>1189</v>
      </c>
      <c r="C3440" t="s">
        <v>1186</v>
      </c>
      <c r="D3440" t="s">
        <v>1195</v>
      </c>
      <c r="E3440">
        <v>3.0999999999999999E-3</v>
      </c>
      <c r="F3440" t="s">
        <v>1666</v>
      </c>
    </row>
    <row r="3441" spans="1:6" x14ac:dyDescent="0.25">
      <c r="A3441" t="s">
        <v>1264</v>
      </c>
      <c r="B3441" t="s">
        <v>1190</v>
      </c>
      <c r="C3441" t="s">
        <v>1186</v>
      </c>
      <c r="D3441" t="s">
        <v>1195</v>
      </c>
      <c r="E3441">
        <v>1E-4</v>
      </c>
      <c r="F3441" t="s">
        <v>1666</v>
      </c>
    </row>
    <row r="3442" spans="1:6" x14ac:dyDescent="0.25">
      <c r="A3442" t="s">
        <v>1264</v>
      </c>
      <c r="B3442" t="s">
        <v>1191</v>
      </c>
      <c r="C3442" t="s">
        <v>1186</v>
      </c>
      <c r="D3442" t="s">
        <v>1195</v>
      </c>
      <c r="E3442">
        <v>1E-4</v>
      </c>
      <c r="F3442" t="s">
        <v>1666</v>
      </c>
    </row>
    <row r="3443" spans="1:6" x14ac:dyDescent="0.25">
      <c r="A3443" t="s">
        <v>1264</v>
      </c>
      <c r="B3443" t="s">
        <v>1192</v>
      </c>
      <c r="C3443" t="s">
        <v>1186</v>
      </c>
      <c r="D3443" t="s">
        <v>1195</v>
      </c>
      <c r="E3443">
        <v>3.0999999999999999E-3</v>
      </c>
      <c r="F3443" t="s">
        <v>1666</v>
      </c>
    </row>
    <row r="3444" spans="1:6" x14ac:dyDescent="0.25">
      <c r="A3444" t="s">
        <v>18</v>
      </c>
      <c r="B3444" t="s">
        <v>1246</v>
      </c>
      <c r="C3444" t="s">
        <v>1186</v>
      </c>
      <c r="D3444" t="s">
        <v>1195</v>
      </c>
      <c r="E3444">
        <v>5.9999999999999995E-4</v>
      </c>
      <c r="F3444" t="s">
        <v>1666</v>
      </c>
    </row>
    <row r="3445" spans="1:6" x14ac:dyDescent="0.25">
      <c r="A3445" t="s">
        <v>18</v>
      </c>
      <c r="B3445" t="s">
        <v>1241</v>
      </c>
      <c r="C3445" t="s">
        <v>1186</v>
      </c>
      <c r="D3445" t="s">
        <v>1195</v>
      </c>
      <c r="E3445">
        <v>5.9999999999999995E-4</v>
      </c>
      <c r="F3445" t="s">
        <v>1666</v>
      </c>
    </row>
    <row r="3446" spans="1:6" x14ac:dyDescent="0.25">
      <c r="A3446" t="s">
        <v>18</v>
      </c>
      <c r="B3446" t="s">
        <v>1284</v>
      </c>
      <c r="C3446" t="s">
        <v>1285</v>
      </c>
      <c r="D3446" t="s">
        <v>1195</v>
      </c>
      <c r="E3446">
        <v>5.9999999999999995E-4</v>
      </c>
      <c r="F3446" t="s">
        <v>1666</v>
      </c>
    </row>
    <row r="3447" spans="1:6" x14ac:dyDescent="0.25">
      <c r="A3447" t="s">
        <v>18</v>
      </c>
      <c r="B3447" t="s">
        <v>1284</v>
      </c>
      <c r="C3447" t="s">
        <v>1286</v>
      </c>
      <c r="D3447" t="s">
        <v>1195</v>
      </c>
      <c r="E3447">
        <v>0</v>
      </c>
      <c r="F3447" t="s">
        <v>1666</v>
      </c>
    </row>
    <row r="3448" spans="1:6" x14ac:dyDescent="0.25">
      <c r="A3448" t="s">
        <v>18</v>
      </c>
      <c r="B3448" t="s">
        <v>1284</v>
      </c>
      <c r="C3448" t="s">
        <v>1186</v>
      </c>
      <c r="D3448" t="s">
        <v>1195</v>
      </c>
      <c r="E3448">
        <v>5.9999999999999995E-4</v>
      </c>
      <c r="F3448" t="s">
        <v>1666</v>
      </c>
    </row>
    <row r="3449" spans="1:6" x14ac:dyDescent="0.25">
      <c r="A3449" t="s">
        <v>18</v>
      </c>
      <c r="B3449" t="s">
        <v>1217</v>
      </c>
      <c r="C3449" t="s">
        <v>1186</v>
      </c>
      <c r="D3449" t="s">
        <v>1195</v>
      </c>
      <c r="E3449">
        <v>5.9999999999999995E-4</v>
      </c>
      <c r="F3449" t="s">
        <v>1666</v>
      </c>
    </row>
    <row r="3450" spans="1:6" x14ac:dyDescent="0.25">
      <c r="A3450" t="s">
        <v>18</v>
      </c>
      <c r="B3450" t="s">
        <v>1220</v>
      </c>
      <c r="C3450" t="s">
        <v>1186</v>
      </c>
      <c r="D3450" t="s">
        <v>1195</v>
      </c>
      <c r="E3450">
        <v>5.9999999999999995E-4</v>
      </c>
      <c r="F3450" t="s">
        <v>1666</v>
      </c>
    </row>
    <row r="3451" spans="1:6" x14ac:dyDescent="0.25">
      <c r="A3451" t="s">
        <v>18</v>
      </c>
      <c r="B3451" t="s">
        <v>1247</v>
      </c>
      <c r="C3451" t="s">
        <v>1186</v>
      </c>
      <c r="D3451" t="s">
        <v>1195</v>
      </c>
      <c r="E3451">
        <v>5.9999999999999995E-4</v>
      </c>
      <c r="F3451" t="s">
        <v>1666</v>
      </c>
    </row>
    <row r="3452" spans="1:6" x14ac:dyDescent="0.25">
      <c r="A3452" t="s">
        <v>18</v>
      </c>
      <c r="B3452" t="s">
        <v>1223</v>
      </c>
      <c r="C3452" t="s">
        <v>1186</v>
      </c>
      <c r="D3452" t="s">
        <v>1195</v>
      </c>
      <c r="E3452">
        <v>5.9999999999999995E-4</v>
      </c>
      <c r="F3452" t="s">
        <v>1666</v>
      </c>
    </row>
    <row r="3453" spans="1:6" x14ac:dyDescent="0.25">
      <c r="A3453" t="s">
        <v>18</v>
      </c>
      <c r="B3453" t="s">
        <v>1248</v>
      </c>
      <c r="C3453" t="s">
        <v>1186</v>
      </c>
      <c r="D3453" t="s">
        <v>1195</v>
      </c>
      <c r="E3453">
        <v>5.9999999999999995E-4</v>
      </c>
      <c r="F3453" t="s">
        <v>1666</v>
      </c>
    </row>
    <row r="3454" spans="1:6" x14ac:dyDescent="0.25">
      <c r="A3454" t="s">
        <v>18</v>
      </c>
      <c r="B3454" t="s">
        <v>1265</v>
      </c>
      <c r="C3454" t="s">
        <v>1186</v>
      </c>
      <c r="D3454" t="s">
        <v>1195</v>
      </c>
      <c r="E3454">
        <v>3.0999999999999999E-3</v>
      </c>
      <c r="F3454" t="s">
        <v>1666</v>
      </c>
    </row>
    <row r="3455" spans="1:6" x14ac:dyDescent="0.25">
      <c r="A3455" t="s">
        <v>18</v>
      </c>
      <c r="B3455" t="s">
        <v>1249</v>
      </c>
      <c r="C3455" t="s">
        <v>1186</v>
      </c>
      <c r="D3455" t="s">
        <v>1195</v>
      </c>
      <c r="E3455">
        <v>5.9999999999999995E-4</v>
      </c>
      <c r="F3455" t="s">
        <v>1666</v>
      </c>
    </row>
    <row r="3456" spans="1:6" x14ac:dyDescent="0.25">
      <c r="A3456" t="s">
        <v>18</v>
      </c>
      <c r="B3456" t="s">
        <v>1250</v>
      </c>
      <c r="C3456" t="s">
        <v>1186</v>
      </c>
      <c r="D3456" t="s">
        <v>1195</v>
      </c>
      <c r="E3456">
        <v>5.9999999999999995E-4</v>
      </c>
      <c r="F3456" t="s">
        <v>1666</v>
      </c>
    </row>
    <row r="3457" spans="1:6" x14ac:dyDescent="0.25">
      <c r="A3457" t="s">
        <v>18</v>
      </c>
      <c r="B3457" t="s">
        <v>1272</v>
      </c>
      <c r="C3457" t="s">
        <v>1186</v>
      </c>
      <c r="D3457" t="s">
        <v>1195</v>
      </c>
      <c r="E3457">
        <v>3.0999999999999999E-3</v>
      </c>
      <c r="F3457" t="s">
        <v>1666</v>
      </c>
    </row>
    <row r="3458" spans="1:6" x14ac:dyDescent="0.25">
      <c r="A3458" t="s">
        <v>18</v>
      </c>
      <c r="B3458" t="s">
        <v>1508</v>
      </c>
      <c r="C3458" t="s">
        <v>1186</v>
      </c>
      <c r="D3458" t="s">
        <v>1195</v>
      </c>
      <c r="E3458">
        <v>3.0999999999999999E-3</v>
      </c>
      <c r="F3458" t="s">
        <v>1666</v>
      </c>
    </row>
    <row r="3459" spans="1:6" x14ac:dyDescent="0.25">
      <c r="A3459" t="s">
        <v>18</v>
      </c>
      <c r="B3459" t="s">
        <v>1273</v>
      </c>
      <c r="C3459" t="s">
        <v>1186</v>
      </c>
      <c r="D3459" t="s">
        <v>1195</v>
      </c>
      <c r="E3459">
        <v>3.0999999999999999E-3</v>
      </c>
      <c r="F3459" t="s">
        <v>1666</v>
      </c>
    </row>
    <row r="3460" spans="1:6" x14ac:dyDescent="0.25">
      <c r="A3460" t="s">
        <v>18</v>
      </c>
      <c r="B3460" t="s">
        <v>1288</v>
      </c>
      <c r="C3460" t="s">
        <v>1186</v>
      </c>
      <c r="D3460" t="s">
        <v>1195</v>
      </c>
      <c r="E3460">
        <v>3.0999999999999999E-3</v>
      </c>
      <c r="F3460" t="s">
        <v>1666</v>
      </c>
    </row>
    <row r="3461" spans="1:6" x14ac:dyDescent="0.25">
      <c r="A3461" t="s">
        <v>18</v>
      </c>
      <c r="B3461" t="s">
        <v>1274</v>
      </c>
      <c r="C3461" t="s">
        <v>1186</v>
      </c>
      <c r="D3461" t="s">
        <v>1195</v>
      </c>
      <c r="E3461">
        <v>3.0999999999999999E-3</v>
      </c>
      <c r="F3461" t="s">
        <v>1666</v>
      </c>
    </row>
    <row r="3462" spans="1:6" x14ac:dyDescent="0.25">
      <c r="A3462" t="s">
        <v>18</v>
      </c>
      <c r="B3462" t="s">
        <v>1289</v>
      </c>
      <c r="C3462" t="s">
        <v>1186</v>
      </c>
      <c r="D3462" t="s">
        <v>1195</v>
      </c>
      <c r="E3462">
        <v>3.0999999999999999E-3</v>
      </c>
      <c r="F3462" t="s">
        <v>1666</v>
      </c>
    </row>
    <row r="3463" spans="1:6" x14ac:dyDescent="0.25">
      <c r="A3463" t="s">
        <v>18</v>
      </c>
      <c r="B3463" t="s">
        <v>1290</v>
      </c>
      <c r="C3463" t="s">
        <v>1186</v>
      </c>
      <c r="D3463" t="s">
        <v>1195</v>
      </c>
      <c r="E3463">
        <v>3.0999999999999999E-3</v>
      </c>
      <c r="F3463" t="s">
        <v>1666</v>
      </c>
    </row>
    <row r="3464" spans="1:6" x14ac:dyDescent="0.25">
      <c r="A3464" t="s">
        <v>18</v>
      </c>
      <c r="B3464" t="s">
        <v>1185</v>
      </c>
      <c r="C3464" t="s">
        <v>1186</v>
      </c>
      <c r="D3464" t="s">
        <v>1195</v>
      </c>
      <c r="E3464">
        <v>3.0999999999999999E-3</v>
      </c>
      <c r="F3464" t="s">
        <v>1666</v>
      </c>
    </row>
    <row r="3465" spans="1:6" x14ac:dyDescent="0.25">
      <c r="A3465" t="s">
        <v>18</v>
      </c>
      <c r="B3465" t="s">
        <v>1188</v>
      </c>
      <c r="C3465" t="s">
        <v>1186</v>
      </c>
      <c r="D3465" t="s">
        <v>1195</v>
      </c>
      <c r="E3465">
        <v>3.0999999999999999E-3</v>
      </c>
      <c r="F3465" t="s">
        <v>1666</v>
      </c>
    </row>
    <row r="3466" spans="1:6" x14ac:dyDescent="0.25">
      <c r="A3466" t="s">
        <v>18</v>
      </c>
      <c r="B3466" t="s">
        <v>1189</v>
      </c>
      <c r="C3466" t="s">
        <v>1186</v>
      </c>
      <c r="D3466" t="s">
        <v>1195</v>
      </c>
      <c r="E3466">
        <v>3.0999999999999999E-3</v>
      </c>
      <c r="F3466" t="s">
        <v>1666</v>
      </c>
    </row>
    <row r="3467" spans="1:6" x14ac:dyDescent="0.25">
      <c r="A3467" t="s">
        <v>18</v>
      </c>
      <c r="B3467" t="s">
        <v>1190</v>
      </c>
      <c r="C3467" t="s">
        <v>1266</v>
      </c>
      <c r="D3467" t="s">
        <v>1195</v>
      </c>
      <c r="E3467">
        <v>1.3599999999999999E-2</v>
      </c>
      <c r="F3467" t="s">
        <v>1666</v>
      </c>
    </row>
    <row r="3468" spans="1:6" x14ac:dyDescent="0.25">
      <c r="A3468" t="s">
        <v>18</v>
      </c>
      <c r="B3468" t="s">
        <v>1190</v>
      </c>
      <c r="C3468" t="s">
        <v>1267</v>
      </c>
      <c r="D3468" t="s">
        <v>1195</v>
      </c>
      <c r="E3468">
        <v>5.4999999999999997E-3</v>
      </c>
      <c r="F3468" t="s">
        <v>1666</v>
      </c>
    </row>
    <row r="3469" spans="1:6" x14ac:dyDescent="0.25">
      <c r="A3469" t="s">
        <v>18</v>
      </c>
      <c r="B3469" t="s">
        <v>1190</v>
      </c>
      <c r="C3469" t="s">
        <v>1268</v>
      </c>
      <c r="D3469" t="s">
        <v>1195</v>
      </c>
      <c r="E3469">
        <v>5.4999999999999997E-3</v>
      </c>
      <c r="F3469" t="s">
        <v>1666</v>
      </c>
    </row>
    <row r="3470" spans="1:6" x14ac:dyDescent="0.25">
      <c r="A3470" t="s">
        <v>18</v>
      </c>
      <c r="B3470" t="s">
        <v>1190</v>
      </c>
      <c r="C3470" t="s">
        <v>1269</v>
      </c>
      <c r="D3470" t="s">
        <v>1195</v>
      </c>
      <c r="E3470">
        <v>5.4999999999999997E-3</v>
      </c>
      <c r="F3470" t="s">
        <v>1666</v>
      </c>
    </row>
    <row r="3471" spans="1:6" x14ac:dyDescent="0.25">
      <c r="A3471" t="s">
        <v>18</v>
      </c>
      <c r="B3471" t="s">
        <v>1190</v>
      </c>
      <c r="C3471" t="s">
        <v>1270</v>
      </c>
      <c r="D3471" t="s">
        <v>1195</v>
      </c>
      <c r="E3471">
        <v>5.4999999999999997E-3</v>
      </c>
      <c r="F3471" t="s">
        <v>1666</v>
      </c>
    </row>
    <row r="3472" spans="1:6" x14ac:dyDescent="0.25">
      <c r="A3472" t="s">
        <v>18</v>
      </c>
      <c r="B3472" t="s">
        <v>1190</v>
      </c>
      <c r="C3472" t="s">
        <v>1271</v>
      </c>
      <c r="D3472" t="s">
        <v>1195</v>
      </c>
      <c r="E3472">
        <v>5.4999999999999997E-3</v>
      </c>
      <c r="F3472" t="s">
        <v>1666</v>
      </c>
    </row>
    <row r="3473" spans="1:6" x14ac:dyDescent="0.25">
      <c r="A3473" t="s">
        <v>18</v>
      </c>
      <c r="B3473" t="s">
        <v>1190</v>
      </c>
      <c r="C3473" t="s">
        <v>1186</v>
      </c>
      <c r="D3473" t="s">
        <v>1195</v>
      </c>
      <c r="E3473">
        <v>3.0999999999999999E-3</v>
      </c>
      <c r="F3473" t="s">
        <v>1666</v>
      </c>
    </row>
    <row r="3474" spans="1:6" x14ac:dyDescent="0.25">
      <c r="A3474" t="s">
        <v>18</v>
      </c>
      <c r="B3474" t="s">
        <v>1191</v>
      </c>
      <c r="C3474" t="s">
        <v>1266</v>
      </c>
      <c r="D3474" t="s">
        <v>1195</v>
      </c>
      <c r="E3474">
        <v>1.3599999999999999E-2</v>
      </c>
      <c r="F3474" t="s">
        <v>1666</v>
      </c>
    </row>
    <row r="3475" spans="1:6" x14ac:dyDescent="0.25">
      <c r="A3475" t="s">
        <v>18</v>
      </c>
      <c r="B3475" t="s">
        <v>1191</v>
      </c>
      <c r="C3475" t="s">
        <v>1267</v>
      </c>
      <c r="D3475" t="s">
        <v>1195</v>
      </c>
      <c r="E3475">
        <v>5.4999999999999997E-3</v>
      </c>
      <c r="F3475" t="s">
        <v>1666</v>
      </c>
    </row>
    <row r="3476" spans="1:6" x14ac:dyDescent="0.25">
      <c r="A3476" t="s">
        <v>18</v>
      </c>
      <c r="B3476" t="s">
        <v>1191</v>
      </c>
      <c r="C3476" t="s">
        <v>1268</v>
      </c>
      <c r="D3476" t="s">
        <v>1195</v>
      </c>
      <c r="E3476">
        <v>5.4999999999999997E-3</v>
      </c>
      <c r="F3476" t="s">
        <v>1666</v>
      </c>
    </row>
    <row r="3477" spans="1:6" x14ac:dyDescent="0.25">
      <c r="A3477" t="s">
        <v>18</v>
      </c>
      <c r="B3477" t="s">
        <v>1191</v>
      </c>
      <c r="C3477" t="s">
        <v>1269</v>
      </c>
      <c r="D3477" t="s">
        <v>1195</v>
      </c>
      <c r="E3477">
        <v>5.4999999999999997E-3</v>
      </c>
      <c r="F3477" t="s">
        <v>1666</v>
      </c>
    </row>
    <row r="3478" spans="1:6" x14ac:dyDescent="0.25">
      <c r="A3478" t="s">
        <v>18</v>
      </c>
      <c r="B3478" t="s">
        <v>1191</v>
      </c>
      <c r="C3478" t="s">
        <v>1270</v>
      </c>
      <c r="D3478" t="s">
        <v>1195</v>
      </c>
      <c r="E3478">
        <v>5.4999999999999997E-3</v>
      </c>
      <c r="F3478" t="s">
        <v>1666</v>
      </c>
    </row>
    <row r="3479" spans="1:6" x14ac:dyDescent="0.25">
      <c r="A3479" t="s">
        <v>18</v>
      </c>
      <c r="B3479" t="s">
        <v>1191</v>
      </c>
      <c r="C3479" t="s">
        <v>1271</v>
      </c>
      <c r="D3479" t="s">
        <v>1195</v>
      </c>
      <c r="E3479">
        <v>5.4999999999999997E-3</v>
      </c>
      <c r="F3479" t="s">
        <v>1666</v>
      </c>
    </row>
    <row r="3480" spans="1:6" x14ac:dyDescent="0.25">
      <c r="A3480" t="s">
        <v>18</v>
      </c>
      <c r="B3480" t="s">
        <v>1191</v>
      </c>
      <c r="C3480" t="s">
        <v>1186</v>
      </c>
      <c r="D3480" t="s">
        <v>1195</v>
      </c>
      <c r="E3480">
        <v>3.0999999999999999E-3</v>
      </c>
      <c r="F3480" t="s">
        <v>1666</v>
      </c>
    </row>
    <row r="3481" spans="1:6" x14ac:dyDescent="0.25">
      <c r="A3481" t="s">
        <v>18</v>
      </c>
      <c r="B3481" t="s">
        <v>1192</v>
      </c>
      <c r="C3481" t="s">
        <v>1186</v>
      </c>
      <c r="D3481" t="s">
        <v>1195</v>
      </c>
      <c r="E3481">
        <v>3.0999999999999999E-3</v>
      </c>
      <c r="F3481" t="s">
        <v>1666</v>
      </c>
    </row>
    <row r="3482" spans="1:6" x14ac:dyDescent="0.25">
      <c r="A3482" t="s">
        <v>30</v>
      </c>
      <c r="B3482" t="s">
        <v>1246</v>
      </c>
      <c r="C3482" t="s">
        <v>1186</v>
      </c>
      <c r="D3482" t="s">
        <v>1195</v>
      </c>
      <c r="E3482">
        <v>1E-4</v>
      </c>
      <c r="F3482" t="s">
        <v>1666</v>
      </c>
    </row>
    <row r="3483" spans="1:6" x14ac:dyDescent="0.25">
      <c r="A3483" t="s">
        <v>30</v>
      </c>
      <c r="B3483" t="s">
        <v>1217</v>
      </c>
      <c r="C3483" t="s">
        <v>1186</v>
      </c>
      <c r="D3483" t="s">
        <v>1195</v>
      </c>
      <c r="E3483">
        <v>1E-4</v>
      </c>
      <c r="F3483" t="s">
        <v>1666</v>
      </c>
    </row>
    <row r="3484" spans="1:6" x14ac:dyDescent="0.25">
      <c r="A3484" t="s">
        <v>30</v>
      </c>
      <c r="B3484" t="s">
        <v>1220</v>
      </c>
      <c r="C3484" t="s">
        <v>1186</v>
      </c>
      <c r="D3484" t="s">
        <v>1195</v>
      </c>
      <c r="E3484">
        <v>1E-4</v>
      </c>
      <c r="F3484" t="s">
        <v>1666</v>
      </c>
    </row>
    <row r="3485" spans="1:6" x14ac:dyDescent="0.25">
      <c r="A3485" t="s">
        <v>30</v>
      </c>
      <c r="B3485" t="s">
        <v>1247</v>
      </c>
      <c r="C3485" t="s">
        <v>1186</v>
      </c>
      <c r="D3485" t="s">
        <v>1195</v>
      </c>
      <c r="E3485">
        <v>1E-4</v>
      </c>
      <c r="F3485" t="s">
        <v>1666</v>
      </c>
    </row>
    <row r="3486" spans="1:6" x14ac:dyDescent="0.25">
      <c r="A3486" t="s">
        <v>30</v>
      </c>
      <c r="B3486" t="s">
        <v>1223</v>
      </c>
      <c r="C3486" t="s">
        <v>1186</v>
      </c>
      <c r="D3486" t="s">
        <v>1195</v>
      </c>
      <c r="E3486">
        <v>1E-4</v>
      </c>
      <c r="F3486" t="s">
        <v>1666</v>
      </c>
    </row>
    <row r="3487" spans="1:6" x14ac:dyDescent="0.25">
      <c r="A3487" t="s">
        <v>30</v>
      </c>
      <c r="B3487" t="s">
        <v>1248</v>
      </c>
      <c r="C3487" t="s">
        <v>1186</v>
      </c>
      <c r="D3487" t="s">
        <v>1195</v>
      </c>
      <c r="E3487">
        <v>1E-4</v>
      </c>
      <c r="F3487" t="s">
        <v>1666</v>
      </c>
    </row>
    <row r="3488" spans="1:6" x14ac:dyDescent="0.25">
      <c r="A3488" t="s">
        <v>1291</v>
      </c>
      <c r="B3488" t="s">
        <v>1246</v>
      </c>
      <c r="C3488" t="s">
        <v>1645</v>
      </c>
      <c r="D3488" t="s">
        <v>1195</v>
      </c>
      <c r="E3488">
        <v>8.0000000000000002E-3</v>
      </c>
      <c r="F3488" t="s">
        <v>1666</v>
      </c>
    </row>
    <row r="3489" spans="1:6" x14ac:dyDescent="0.25">
      <c r="A3489" t="s">
        <v>1291</v>
      </c>
      <c r="B3489" t="s">
        <v>1246</v>
      </c>
      <c r="C3489" t="s">
        <v>1186</v>
      </c>
      <c r="D3489" t="s">
        <v>1195</v>
      </c>
      <c r="E3489">
        <v>1.4E-3</v>
      </c>
      <c r="F3489" t="s">
        <v>1666</v>
      </c>
    </row>
    <row r="3490" spans="1:6" x14ac:dyDescent="0.25">
      <c r="A3490" t="s">
        <v>1291</v>
      </c>
      <c r="B3490" t="s">
        <v>1209</v>
      </c>
      <c r="C3490" t="s">
        <v>1646</v>
      </c>
      <c r="D3490" t="s">
        <v>1195</v>
      </c>
      <c r="E3490">
        <v>1.6E-2</v>
      </c>
      <c r="F3490" t="s">
        <v>1666</v>
      </c>
    </row>
    <row r="3491" spans="1:6" x14ac:dyDescent="0.25">
      <c r="A3491" t="s">
        <v>1291</v>
      </c>
      <c r="B3491" t="s">
        <v>1209</v>
      </c>
      <c r="C3491" t="s">
        <v>1186</v>
      </c>
      <c r="D3491" t="s">
        <v>1195</v>
      </c>
      <c r="E3491">
        <v>0.08</v>
      </c>
      <c r="F3491" t="s">
        <v>1666</v>
      </c>
    </row>
    <row r="3492" spans="1:6" x14ac:dyDescent="0.25">
      <c r="A3492" t="s">
        <v>1291</v>
      </c>
      <c r="B3492" t="s">
        <v>1241</v>
      </c>
      <c r="C3492" t="s">
        <v>1186</v>
      </c>
      <c r="D3492" t="s">
        <v>1195</v>
      </c>
      <c r="E3492">
        <v>1.4E-3</v>
      </c>
      <c r="F3492" t="s">
        <v>1666</v>
      </c>
    </row>
    <row r="3493" spans="1:6" x14ac:dyDescent="0.25">
      <c r="A3493" t="s">
        <v>1291</v>
      </c>
      <c r="B3493" t="s">
        <v>1217</v>
      </c>
      <c r="C3493" t="s">
        <v>1647</v>
      </c>
      <c r="D3493" t="s">
        <v>1195</v>
      </c>
      <c r="E3493">
        <v>0.02</v>
      </c>
      <c r="F3493" t="s">
        <v>1666</v>
      </c>
    </row>
    <row r="3494" spans="1:6" x14ac:dyDescent="0.25">
      <c r="A3494" t="s">
        <v>1291</v>
      </c>
      <c r="B3494" t="s">
        <v>1217</v>
      </c>
      <c r="C3494" t="s">
        <v>1645</v>
      </c>
      <c r="D3494" t="s">
        <v>1195</v>
      </c>
      <c r="E3494">
        <v>8.0000000000000002E-3</v>
      </c>
      <c r="F3494" t="s">
        <v>1666</v>
      </c>
    </row>
    <row r="3495" spans="1:6" x14ac:dyDescent="0.25">
      <c r="A3495" t="s">
        <v>1291</v>
      </c>
      <c r="B3495" t="s">
        <v>1217</v>
      </c>
      <c r="C3495" t="s">
        <v>1186</v>
      </c>
      <c r="D3495" t="s">
        <v>1195</v>
      </c>
      <c r="E3495">
        <v>1.4E-3</v>
      </c>
      <c r="F3495" t="s">
        <v>1666</v>
      </c>
    </row>
    <row r="3496" spans="1:6" x14ac:dyDescent="0.25">
      <c r="A3496" t="s">
        <v>1291</v>
      </c>
      <c r="B3496" t="s">
        <v>1220</v>
      </c>
      <c r="C3496" t="s">
        <v>1647</v>
      </c>
      <c r="D3496" t="s">
        <v>1195</v>
      </c>
      <c r="E3496">
        <v>0.02</v>
      </c>
      <c r="F3496" t="s">
        <v>1666</v>
      </c>
    </row>
    <row r="3497" spans="1:6" x14ac:dyDescent="0.25">
      <c r="A3497" t="s">
        <v>1291</v>
      </c>
      <c r="B3497" t="s">
        <v>1220</v>
      </c>
      <c r="C3497" t="s">
        <v>1645</v>
      </c>
      <c r="D3497" t="s">
        <v>1195</v>
      </c>
      <c r="E3497">
        <v>8.0000000000000002E-3</v>
      </c>
      <c r="F3497" t="s">
        <v>1666</v>
      </c>
    </row>
    <row r="3498" spans="1:6" x14ac:dyDescent="0.25">
      <c r="A3498" t="s">
        <v>1291</v>
      </c>
      <c r="B3498" t="s">
        <v>1220</v>
      </c>
      <c r="C3498" t="s">
        <v>1186</v>
      </c>
      <c r="D3498" t="s">
        <v>1195</v>
      </c>
      <c r="E3498">
        <v>1.4E-3</v>
      </c>
      <c r="F3498" t="s">
        <v>1666</v>
      </c>
    </row>
    <row r="3499" spans="1:6" x14ac:dyDescent="0.25">
      <c r="A3499" t="s">
        <v>1291</v>
      </c>
      <c r="B3499" t="s">
        <v>1221</v>
      </c>
      <c r="C3499" t="s">
        <v>1647</v>
      </c>
      <c r="D3499" t="s">
        <v>1195</v>
      </c>
      <c r="E3499">
        <v>0.02</v>
      </c>
      <c r="F3499" t="s">
        <v>1666</v>
      </c>
    </row>
    <row r="3500" spans="1:6" x14ac:dyDescent="0.25">
      <c r="A3500" t="s">
        <v>1291</v>
      </c>
      <c r="B3500" t="s">
        <v>1221</v>
      </c>
      <c r="C3500" t="s">
        <v>1646</v>
      </c>
      <c r="D3500" t="s">
        <v>1195</v>
      </c>
      <c r="E3500">
        <v>4.0000000000000001E-3</v>
      </c>
      <c r="F3500" t="s">
        <v>1666</v>
      </c>
    </row>
    <row r="3501" spans="1:6" x14ac:dyDescent="0.25">
      <c r="A3501" t="s">
        <v>1291</v>
      </c>
      <c r="B3501" t="s">
        <v>1221</v>
      </c>
      <c r="C3501" t="s">
        <v>1645</v>
      </c>
      <c r="D3501" t="s">
        <v>1195</v>
      </c>
      <c r="E3501">
        <v>8.0000000000000002E-3</v>
      </c>
      <c r="F3501" t="s">
        <v>1666</v>
      </c>
    </row>
    <row r="3502" spans="1:6" x14ac:dyDescent="0.25">
      <c r="A3502" t="s">
        <v>1291</v>
      </c>
      <c r="B3502" t="s">
        <v>1221</v>
      </c>
      <c r="C3502" t="s">
        <v>1186</v>
      </c>
      <c r="D3502" t="s">
        <v>1195</v>
      </c>
      <c r="E3502">
        <v>1.4E-3</v>
      </c>
      <c r="F3502" t="s">
        <v>1666</v>
      </c>
    </row>
    <row r="3503" spans="1:6" x14ac:dyDescent="0.25">
      <c r="A3503" t="s">
        <v>1291</v>
      </c>
      <c r="B3503" t="s">
        <v>1222</v>
      </c>
      <c r="C3503" t="s">
        <v>1647</v>
      </c>
      <c r="D3503" t="s">
        <v>1195</v>
      </c>
      <c r="E3503">
        <v>0.02</v>
      </c>
      <c r="F3503" t="s">
        <v>1666</v>
      </c>
    </row>
    <row r="3504" spans="1:6" x14ac:dyDescent="0.25">
      <c r="A3504" t="s">
        <v>1291</v>
      </c>
      <c r="B3504" t="s">
        <v>1222</v>
      </c>
      <c r="C3504" t="s">
        <v>1646</v>
      </c>
      <c r="D3504" t="s">
        <v>1195</v>
      </c>
      <c r="E3504">
        <v>4.0000000000000001E-3</v>
      </c>
      <c r="F3504" t="s">
        <v>1666</v>
      </c>
    </row>
    <row r="3505" spans="1:6" x14ac:dyDescent="0.25">
      <c r="A3505" t="s">
        <v>1291</v>
      </c>
      <c r="B3505" t="s">
        <v>1222</v>
      </c>
      <c r="C3505" t="s">
        <v>1645</v>
      </c>
      <c r="D3505" t="s">
        <v>1195</v>
      </c>
      <c r="E3505">
        <v>8.0000000000000002E-3</v>
      </c>
      <c r="F3505" t="s">
        <v>1666</v>
      </c>
    </row>
    <row r="3506" spans="1:6" x14ac:dyDescent="0.25">
      <c r="A3506" t="s">
        <v>1291</v>
      </c>
      <c r="B3506" t="s">
        <v>1222</v>
      </c>
      <c r="C3506" t="s">
        <v>1186</v>
      </c>
      <c r="D3506" t="s">
        <v>1195</v>
      </c>
      <c r="E3506">
        <v>1.4E-3</v>
      </c>
      <c r="F3506" t="s">
        <v>1666</v>
      </c>
    </row>
    <row r="3507" spans="1:6" x14ac:dyDescent="0.25">
      <c r="A3507" t="s">
        <v>1291</v>
      </c>
      <c r="B3507" t="s">
        <v>1223</v>
      </c>
      <c r="C3507" t="s">
        <v>1647</v>
      </c>
      <c r="D3507" t="s">
        <v>1195</v>
      </c>
      <c r="E3507">
        <v>0.02</v>
      </c>
      <c r="F3507" t="s">
        <v>1666</v>
      </c>
    </row>
    <row r="3508" spans="1:6" x14ac:dyDescent="0.25">
      <c r="A3508" t="s">
        <v>1291</v>
      </c>
      <c r="B3508" t="s">
        <v>1223</v>
      </c>
      <c r="C3508" t="s">
        <v>1646</v>
      </c>
      <c r="D3508" t="s">
        <v>1195</v>
      </c>
      <c r="E3508">
        <v>4.0000000000000001E-3</v>
      </c>
      <c r="F3508" t="s">
        <v>1666</v>
      </c>
    </row>
    <row r="3509" spans="1:6" x14ac:dyDescent="0.25">
      <c r="A3509" t="s">
        <v>1291</v>
      </c>
      <c r="B3509" t="s">
        <v>1223</v>
      </c>
      <c r="C3509" t="s">
        <v>1645</v>
      </c>
      <c r="D3509" t="s">
        <v>1195</v>
      </c>
      <c r="E3509">
        <v>8.0000000000000002E-3</v>
      </c>
      <c r="F3509" t="s">
        <v>1666</v>
      </c>
    </row>
    <row r="3510" spans="1:6" x14ac:dyDescent="0.25">
      <c r="A3510" t="s">
        <v>1291</v>
      </c>
      <c r="B3510" t="s">
        <v>1223</v>
      </c>
      <c r="C3510" t="s">
        <v>1186</v>
      </c>
      <c r="D3510" t="s">
        <v>1195</v>
      </c>
      <c r="E3510">
        <v>1.4E-3</v>
      </c>
      <c r="F3510" t="s">
        <v>1666</v>
      </c>
    </row>
    <row r="3511" spans="1:6" x14ac:dyDescent="0.25">
      <c r="A3511" t="s">
        <v>1291</v>
      </c>
      <c r="B3511" t="s">
        <v>1248</v>
      </c>
      <c r="C3511" t="s">
        <v>1645</v>
      </c>
      <c r="D3511" t="s">
        <v>1195</v>
      </c>
      <c r="E3511">
        <v>8.0000000000000002E-3</v>
      </c>
      <c r="F3511" t="s">
        <v>1666</v>
      </c>
    </row>
    <row r="3512" spans="1:6" x14ac:dyDescent="0.25">
      <c r="A3512" t="s">
        <v>1291</v>
      </c>
      <c r="B3512" t="s">
        <v>1248</v>
      </c>
      <c r="C3512" t="s">
        <v>1186</v>
      </c>
      <c r="D3512" t="s">
        <v>1195</v>
      </c>
      <c r="E3512">
        <v>1.4E-3</v>
      </c>
      <c r="F3512" t="s">
        <v>1666</v>
      </c>
    </row>
    <row r="3513" spans="1:6" x14ac:dyDescent="0.25">
      <c r="A3513" t="s">
        <v>1291</v>
      </c>
      <c r="B3513" t="s">
        <v>1225</v>
      </c>
      <c r="C3513" t="s">
        <v>1646</v>
      </c>
      <c r="D3513" t="s">
        <v>1195</v>
      </c>
      <c r="E3513">
        <v>1.6E-2</v>
      </c>
      <c r="F3513" t="s">
        <v>1666</v>
      </c>
    </row>
    <row r="3514" spans="1:6" x14ac:dyDescent="0.25">
      <c r="A3514" t="s">
        <v>1291</v>
      </c>
      <c r="B3514" t="s">
        <v>1225</v>
      </c>
      <c r="C3514" t="s">
        <v>1186</v>
      </c>
      <c r="D3514" t="s">
        <v>1195</v>
      </c>
      <c r="E3514">
        <v>0.08</v>
      </c>
      <c r="F3514" t="s">
        <v>1666</v>
      </c>
    </row>
    <row r="3515" spans="1:6" x14ac:dyDescent="0.25">
      <c r="A3515" t="s">
        <v>1291</v>
      </c>
      <c r="B3515" t="s">
        <v>1228</v>
      </c>
      <c r="C3515" t="s">
        <v>1647</v>
      </c>
      <c r="D3515" t="s">
        <v>1195</v>
      </c>
      <c r="E3515">
        <v>0.02</v>
      </c>
      <c r="F3515" t="s">
        <v>1666</v>
      </c>
    </row>
    <row r="3516" spans="1:6" x14ac:dyDescent="0.25">
      <c r="A3516" t="s">
        <v>1291</v>
      </c>
      <c r="B3516" t="s">
        <v>1228</v>
      </c>
      <c r="C3516" t="s">
        <v>1646</v>
      </c>
      <c r="D3516" t="s">
        <v>1195</v>
      </c>
      <c r="E3516">
        <v>4.0000000000000001E-3</v>
      </c>
      <c r="F3516" t="s">
        <v>1666</v>
      </c>
    </row>
    <row r="3517" spans="1:6" x14ac:dyDescent="0.25">
      <c r="A3517" t="s">
        <v>1291</v>
      </c>
      <c r="B3517" t="s">
        <v>1228</v>
      </c>
      <c r="C3517" t="s">
        <v>1186</v>
      </c>
      <c r="D3517" t="s">
        <v>1195</v>
      </c>
      <c r="E3517">
        <v>1.4E-3</v>
      </c>
      <c r="F3517" t="s">
        <v>1666</v>
      </c>
    </row>
    <row r="3518" spans="1:6" x14ac:dyDescent="0.25">
      <c r="A3518" t="s">
        <v>1291</v>
      </c>
      <c r="B3518" t="s">
        <v>1230</v>
      </c>
      <c r="C3518" t="s">
        <v>1647</v>
      </c>
      <c r="D3518" t="s">
        <v>1195</v>
      </c>
      <c r="E3518">
        <v>0.02</v>
      </c>
      <c r="F3518" t="s">
        <v>1666</v>
      </c>
    </row>
    <row r="3519" spans="1:6" x14ac:dyDescent="0.25">
      <c r="A3519" t="s">
        <v>1291</v>
      </c>
      <c r="B3519" t="s">
        <v>1230</v>
      </c>
      <c r="C3519" t="s">
        <v>1646</v>
      </c>
      <c r="D3519" t="s">
        <v>1195</v>
      </c>
      <c r="E3519">
        <v>4.0000000000000001E-3</v>
      </c>
      <c r="F3519" t="s">
        <v>1666</v>
      </c>
    </row>
    <row r="3520" spans="1:6" x14ac:dyDescent="0.25">
      <c r="A3520" t="s">
        <v>1291</v>
      </c>
      <c r="B3520" t="s">
        <v>1230</v>
      </c>
      <c r="C3520" t="s">
        <v>1186</v>
      </c>
      <c r="D3520" t="s">
        <v>1195</v>
      </c>
      <c r="E3520">
        <v>1.4E-3</v>
      </c>
      <c r="F3520" t="s">
        <v>1666</v>
      </c>
    </row>
    <row r="3521" spans="1:6" x14ac:dyDescent="0.25">
      <c r="A3521" t="s">
        <v>1291</v>
      </c>
      <c r="B3521" t="s">
        <v>1231</v>
      </c>
      <c r="C3521" t="s">
        <v>1186</v>
      </c>
      <c r="D3521" t="s">
        <v>1195</v>
      </c>
      <c r="E3521">
        <v>1E-4</v>
      </c>
      <c r="F3521" t="s">
        <v>1666</v>
      </c>
    </row>
    <row r="3522" spans="1:6" x14ac:dyDescent="0.25">
      <c r="A3522" t="s">
        <v>1291</v>
      </c>
      <c r="B3522" t="s">
        <v>1232</v>
      </c>
      <c r="C3522" t="s">
        <v>1186</v>
      </c>
      <c r="D3522" t="s">
        <v>1195</v>
      </c>
      <c r="E3522">
        <v>1E-4</v>
      </c>
      <c r="F3522" t="s">
        <v>1666</v>
      </c>
    </row>
    <row r="3523" spans="1:6" x14ac:dyDescent="0.25">
      <c r="A3523" t="s">
        <v>1291</v>
      </c>
      <c r="B3523" t="s">
        <v>1233</v>
      </c>
      <c r="C3523" t="s">
        <v>1186</v>
      </c>
      <c r="D3523" t="s">
        <v>1195</v>
      </c>
      <c r="E3523">
        <v>1.4E-3</v>
      </c>
      <c r="F3523" t="s">
        <v>1666</v>
      </c>
    </row>
    <row r="3524" spans="1:6" x14ac:dyDescent="0.25">
      <c r="A3524" t="s">
        <v>1291</v>
      </c>
      <c r="B3524" t="s">
        <v>1237</v>
      </c>
      <c r="C3524" t="s">
        <v>1186</v>
      </c>
      <c r="D3524" t="s">
        <v>1195</v>
      </c>
      <c r="E3524">
        <v>1E-4</v>
      </c>
      <c r="F3524" t="s">
        <v>1666</v>
      </c>
    </row>
    <row r="3525" spans="1:6" x14ac:dyDescent="0.25">
      <c r="A3525" t="s">
        <v>1291</v>
      </c>
      <c r="B3525" t="s">
        <v>1238</v>
      </c>
      <c r="C3525" t="s">
        <v>1647</v>
      </c>
      <c r="D3525" t="s">
        <v>1195</v>
      </c>
      <c r="E3525">
        <v>0.02</v>
      </c>
      <c r="F3525" t="s">
        <v>1666</v>
      </c>
    </row>
    <row r="3526" spans="1:6" x14ac:dyDescent="0.25">
      <c r="A3526" t="s">
        <v>1291</v>
      </c>
      <c r="B3526" t="s">
        <v>1238</v>
      </c>
      <c r="C3526" t="s">
        <v>1646</v>
      </c>
      <c r="D3526" t="s">
        <v>1195</v>
      </c>
      <c r="E3526">
        <v>4.0000000000000001E-3</v>
      </c>
      <c r="F3526" t="s">
        <v>1666</v>
      </c>
    </row>
    <row r="3527" spans="1:6" x14ac:dyDescent="0.25">
      <c r="A3527" t="s">
        <v>1291</v>
      </c>
      <c r="B3527" t="s">
        <v>1238</v>
      </c>
      <c r="C3527" t="s">
        <v>1186</v>
      </c>
      <c r="D3527" t="s">
        <v>1195</v>
      </c>
      <c r="E3527">
        <v>1.4E-3</v>
      </c>
      <c r="F3527" t="s">
        <v>1666</v>
      </c>
    </row>
    <row r="3528" spans="1:6" x14ac:dyDescent="0.25">
      <c r="A3528" t="s">
        <v>1291</v>
      </c>
      <c r="B3528" t="s">
        <v>1239</v>
      </c>
      <c r="C3528" t="s">
        <v>1186</v>
      </c>
      <c r="D3528" t="s">
        <v>1195</v>
      </c>
      <c r="E3528">
        <v>1.4E-3</v>
      </c>
      <c r="F3528" t="s">
        <v>1666</v>
      </c>
    </row>
    <row r="3529" spans="1:6" x14ac:dyDescent="0.25">
      <c r="A3529" t="s">
        <v>1292</v>
      </c>
      <c r="B3529" t="s">
        <v>1246</v>
      </c>
      <c r="C3529" t="s">
        <v>1645</v>
      </c>
      <c r="D3529" t="s">
        <v>1195</v>
      </c>
      <c r="E3529">
        <v>8.0000000000000002E-3</v>
      </c>
      <c r="F3529" t="s">
        <v>1666</v>
      </c>
    </row>
    <row r="3530" spans="1:6" x14ac:dyDescent="0.25">
      <c r="A3530" t="s">
        <v>1292</v>
      </c>
      <c r="B3530" t="s">
        <v>1246</v>
      </c>
      <c r="C3530" t="s">
        <v>1186</v>
      </c>
      <c r="D3530" t="s">
        <v>1195</v>
      </c>
      <c r="E3530">
        <v>1.4E-3</v>
      </c>
      <c r="F3530" t="s">
        <v>1666</v>
      </c>
    </row>
    <row r="3531" spans="1:6" x14ac:dyDescent="0.25">
      <c r="A3531" t="s">
        <v>1292</v>
      </c>
      <c r="B3531" t="s">
        <v>1209</v>
      </c>
      <c r="C3531" t="s">
        <v>1646</v>
      </c>
      <c r="D3531" t="s">
        <v>1195</v>
      </c>
      <c r="E3531">
        <v>1.6E-2</v>
      </c>
      <c r="F3531" t="s">
        <v>1666</v>
      </c>
    </row>
    <row r="3532" spans="1:6" x14ac:dyDescent="0.25">
      <c r="A3532" t="s">
        <v>1292</v>
      </c>
      <c r="B3532" t="s">
        <v>1209</v>
      </c>
      <c r="C3532" t="s">
        <v>1186</v>
      </c>
      <c r="D3532" t="s">
        <v>1195</v>
      </c>
      <c r="E3532">
        <v>0.08</v>
      </c>
      <c r="F3532" t="s">
        <v>1666</v>
      </c>
    </row>
    <row r="3533" spans="1:6" x14ac:dyDescent="0.25">
      <c r="A3533" t="s">
        <v>1292</v>
      </c>
      <c r="B3533" t="s">
        <v>1241</v>
      </c>
      <c r="C3533" t="s">
        <v>1186</v>
      </c>
      <c r="D3533" t="s">
        <v>1195</v>
      </c>
      <c r="E3533">
        <v>1.4E-3</v>
      </c>
      <c r="F3533" t="s">
        <v>1666</v>
      </c>
    </row>
    <row r="3534" spans="1:6" x14ac:dyDescent="0.25">
      <c r="A3534" t="s">
        <v>1292</v>
      </c>
      <c r="B3534" t="s">
        <v>1217</v>
      </c>
      <c r="C3534" t="s">
        <v>1647</v>
      </c>
      <c r="D3534" t="s">
        <v>1195</v>
      </c>
      <c r="E3534">
        <v>0</v>
      </c>
      <c r="F3534" t="s">
        <v>1666</v>
      </c>
    </row>
    <row r="3535" spans="1:6" x14ac:dyDescent="0.25">
      <c r="A3535" t="s">
        <v>1292</v>
      </c>
      <c r="B3535" t="s">
        <v>1217</v>
      </c>
      <c r="C3535" t="s">
        <v>1645</v>
      </c>
      <c r="D3535" t="s">
        <v>1195</v>
      </c>
      <c r="E3535">
        <v>8.0000000000000002E-3</v>
      </c>
      <c r="F3535" t="s">
        <v>1666</v>
      </c>
    </row>
    <row r="3536" spans="1:6" x14ac:dyDescent="0.25">
      <c r="A3536" t="s">
        <v>1292</v>
      </c>
      <c r="B3536" t="s">
        <v>1217</v>
      </c>
      <c r="C3536" t="s">
        <v>1186</v>
      </c>
      <c r="D3536" t="s">
        <v>1195</v>
      </c>
      <c r="E3536">
        <v>1.4E-3</v>
      </c>
      <c r="F3536" t="s">
        <v>1666</v>
      </c>
    </row>
    <row r="3537" spans="1:6" x14ac:dyDescent="0.25">
      <c r="A3537" t="s">
        <v>1292</v>
      </c>
      <c r="B3537" t="s">
        <v>1220</v>
      </c>
      <c r="C3537" t="s">
        <v>1647</v>
      </c>
      <c r="D3537" t="s">
        <v>1195</v>
      </c>
      <c r="E3537">
        <v>0</v>
      </c>
      <c r="F3537" t="s">
        <v>1666</v>
      </c>
    </row>
    <row r="3538" spans="1:6" x14ac:dyDescent="0.25">
      <c r="A3538" t="s">
        <v>1292</v>
      </c>
      <c r="B3538" t="s">
        <v>1220</v>
      </c>
      <c r="C3538" t="s">
        <v>1645</v>
      </c>
      <c r="D3538" t="s">
        <v>1195</v>
      </c>
      <c r="E3538">
        <v>8.0000000000000002E-3</v>
      </c>
      <c r="F3538" t="s">
        <v>1666</v>
      </c>
    </row>
    <row r="3539" spans="1:6" x14ac:dyDescent="0.25">
      <c r="A3539" t="s">
        <v>1292</v>
      </c>
      <c r="B3539" t="s">
        <v>1220</v>
      </c>
      <c r="C3539" t="s">
        <v>1186</v>
      </c>
      <c r="D3539" t="s">
        <v>1195</v>
      </c>
      <c r="E3539">
        <v>1.4E-3</v>
      </c>
      <c r="F3539" t="s">
        <v>1666</v>
      </c>
    </row>
    <row r="3540" spans="1:6" x14ac:dyDescent="0.25">
      <c r="A3540" t="s">
        <v>1292</v>
      </c>
      <c r="B3540" t="s">
        <v>1221</v>
      </c>
      <c r="C3540" t="s">
        <v>1647</v>
      </c>
      <c r="D3540" t="s">
        <v>1195</v>
      </c>
      <c r="E3540">
        <v>0.02</v>
      </c>
      <c r="F3540" t="s">
        <v>1666</v>
      </c>
    </row>
    <row r="3541" spans="1:6" x14ac:dyDescent="0.25">
      <c r="A3541" t="s">
        <v>1292</v>
      </c>
      <c r="B3541" t="s">
        <v>1221</v>
      </c>
      <c r="C3541" t="s">
        <v>1646</v>
      </c>
      <c r="D3541" t="s">
        <v>1195</v>
      </c>
      <c r="E3541">
        <v>4.0000000000000001E-3</v>
      </c>
      <c r="F3541" t="s">
        <v>1666</v>
      </c>
    </row>
    <row r="3542" spans="1:6" x14ac:dyDescent="0.25">
      <c r="A3542" t="s">
        <v>1292</v>
      </c>
      <c r="B3542" t="s">
        <v>1221</v>
      </c>
      <c r="C3542" t="s">
        <v>1645</v>
      </c>
      <c r="D3542" t="s">
        <v>1195</v>
      </c>
      <c r="E3542">
        <v>8.0000000000000002E-3</v>
      </c>
      <c r="F3542" t="s">
        <v>1666</v>
      </c>
    </row>
    <row r="3543" spans="1:6" x14ac:dyDescent="0.25">
      <c r="A3543" t="s">
        <v>1292</v>
      </c>
      <c r="B3543" t="s">
        <v>1221</v>
      </c>
      <c r="C3543" t="s">
        <v>1186</v>
      </c>
      <c r="D3543" t="s">
        <v>1195</v>
      </c>
      <c r="E3543">
        <v>1.4E-3</v>
      </c>
      <c r="F3543" t="s">
        <v>1666</v>
      </c>
    </row>
    <row r="3544" spans="1:6" x14ac:dyDescent="0.25">
      <c r="A3544" t="s">
        <v>1292</v>
      </c>
      <c r="B3544" t="s">
        <v>1222</v>
      </c>
      <c r="C3544" t="s">
        <v>1647</v>
      </c>
      <c r="D3544" t="s">
        <v>1195</v>
      </c>
      <c r="E3544">
        <v>0.02</v>
      </c>
      <c r="F3544" t="s">
        <v>1666</v>
      </c>
    </row>
    <row r="3545" spans="1:6" x14ac:dyDescent="0.25">
      <c r="A3545" t="s">
        <v>1292</v>
      </c>
      <c r="B3545" t="s">
        <v>1222</v>
      </c>
      <c r="C3545" t="s">
        <v>1646</v>
      </c>
      <c r="D3545" t="s">
        <v>1195</v>
      </c>
      <c r="E3545">
        <v>4.0000000000000001E-3</v>
      </c>
      <c r="F3545" t="s">
        <v>1666</v>
      </c>
    </row>
    <row r="3546" spans="1:6" x14ac:dyDescent="0.25">
      <c r="A3546" t="s">
        <v>1292</v>
      </c>
      <c r="B3546" t="s">
        <v>1222</v>
      </c>
      <c r="C3546" t="s">
        <v>1645</v>
      </c>
      <c r="D3546" t="s">
        <v>1195</v>
      </c>
      <c r="E3546">
        <v>8.0000000000000002E-3</v>
      </c>
      <c r="F3546" t="s">
        <v>1666</v>
      </c>
    </row>
    <row r="3547" spans="1:6" x14ac:dyDescent="0.25">
      <c r="A3547" t="s">
        <v>1292</v>
      </c>
      <c r="B3547" t="s">
        <v>1222</v>
      </c>
      <c r="C3547" t="s">
        <v>1186</v>
      </c>
      <c r="D3547" t="s">
        <v>1195</v>
      </c>
      <c r="E3547">
        <v>1.4E-3</v>
      </c>
      <c r="F3547" t="s">
        <v>1666</v>
      </c>
    </row>
    <row r="3548" spans="1:6" x14ac:dyDescent="0.25">
      <c r="A3548" t="s">
        <v>1292</v>
      </c>
      <c r="B3548" t="s">
        <v>1223</v>
      </c>
      <c r="C3548" t="s">
        <v>1647</v>
      </c>
      <c r="D3548" t="s">
        <v>1195</v>
      </c>
      <c r="E3548">
        <v>0</v>
      </c>
      <c r="F3548" t="s">
        <v>1666</v>
      </c>
    </row>
    <row r="3549" spans="1:6" x14ac:dyDescent="0.25">
      <c r="A3549" t="s">
        <v>1292</v>
      </c>
      <c r="B3549" t="s">
        <v>1223</v>
      </c>
      <c r="C3549" t="s">
        <v>1646</v>
      </c>
      <c r="D3549" t="s">
        <v>1195</v>
      </c>
      <c r="E3549">
        <v>0</v>
      </c>
      <c r="F3549" t="s">
        <v>1666</v>
      </c>
    </row>
    <row r="3550" spans="1:6" x14ac:dyDescent="0.25">
      <c r="A3550" t="s">
        <v>1292</v>
      </c>
      <c r="B3550" t="s">
        <v>1223</v>
      </c>
      <c r="C3550" t="s">
        <v>1645</v>
      </c>
      <c r="D3550" t="s">
        <v>1195</v>
      </c>
      <c r="E3550">
        <v>8.0000000000000002E-3</v>
      </c>
      <c r="F3550" t="s">
        <v>1666</v>
      </c>
    </row>
    <row r="3551" spans="1:6" x14ac:dyDescent="0.25">
      <c r="A3551" t="s">
        <v>1292</v>
      </c>
      <c r="B3551" t="s">
        <v>1223</v>
      </c>
      <c r="C3551" t="s">
        <v>1186</v>
      </c>
      <c r="D3551" t="s">
        <v>1195</v>
      </c>
      <c r="E3551">
        <v>1.4E-3</v>
      </c>
      <c r="F3551" t="s">
        <v>1666</v>
      </c>
    </row>
    <row r="3552" spans="1:6" x14ac:dyDescent="0.25">
      <c r="A3552" t="s">
        <v>1292</v>
      </c>
      <c r="B3552" t="s">
        <v>1248</v>
      </c>
      <c r="C3552" t="s">
        <v>1645</v>
      </c>
      <c r="D3552" t="s">
        <v>1195</v>
      </c>
      <c r="E3552">
        <v>8.0000000000000002E-3</v>
      </c>
      <c r="F3552" t="s">
        <v>1666</v>
      </c>
    </row>
    <row r="3553" spans="1:6" x14ac:dyDescent="0.25">
      <c r="A3553" t="s">
        <v>1292</v>
      </c>
      <c r="B3553" t="s">
        <v>1248</v>
      </c>
      <c r="C3553" t="s">
        <v>1186</v>
      </c>
      <c r="D3553" t="s">
        <v>1195</v>
      </c>
      <c r="E3553">
        <v>1.4E-3</v>
      </c>
      <c r="F3553" t="s">
        <v>1666</v>
      </c>
    </row>
    <row r="3554" spans="1:6" x14ac:dyDescent="0.25">
      <c r="A3554" t="s">
        <v>1292</v>
      </c>
      <c r="B3554" t="s">
        <v>1225</v>
      </c>
      <c r="C3554" t="s">
        <v>1646</v>
      </c>
      <c r="D3554" t="s">
        <v>1195</v>
      </c>
      <c r="E3554">
        <v>1.6E-2</v>
      </c>
      <c r="F3554" t="s">
        <v>1666</v>
      </c>
    </row>
    <row r="3555" spans="1:6" x14ac:dyDescent="0.25">
      <c r="A3555" t="s">
        <v>1292</v>
      </c>
      <c r="B3555" t="s">
        <v>1225</v>
      </c>
      <c r="C3555" t="s">
        <v>1186</v>
      </c>
      <c r="D3555" t="s">
        <v>1195</v>
      </c>
      <c r="E3555">
        <v>0.08</v>
      </c>
      <c r="F3555" t="s">
        <v>1666</v>
      </c>
    </row>
    <row r="3556" spans="1:6" x14ac:dyDescent="0.25">
      <c r="A3556" t="s">
        <v>1292</v>
      </c>
      <c r="B3556" t="s">
        <v>1228</v>
      </c>
      <c r="C3556" t="s">
        <v>1647</v>
      </c>
      <c r="D3556" t="s">
        <v>1195</v>
      </c>
      <c r="E3556">
        <v>0.02</v>
      </c>
      <c r="F3556" t="s">
        <v>1666</v>
      </c>
    </row>
    <row r="3557" spans="1:6" x14ac:dyDescent="0.25">
      <c r="A3557" t="s">
        <v>1292</v>
      </c>
      <c r="B3557" t="s">
        <v>1228</v>
      </c>
      <c r="C3557" t="s">
        <v>1646</v>
      </c>
      <c r="D3557" t="s">
        <v>1195</v>
      </c>
      <c r="E3557">
        <v>4.0000000000000001E-3</v>
      </c>
      <c r="F3557" t="s">
        <v>1666</v>
      </c>
    </row>
    <row r="3558" spans="1:6" x14ac:dyDescent="0.25">
      <c r="A3558" t="s">
        <v>1292</v>
      </c>
      <c r="B3558" t="s">
        <v>1228</v>
      </c>
      <c r="C3558" t="s">
        <v>1186</v>
      </c>
      <c r="D3558" t="s">
        <v>1195</v>
      </c>
      <c r="E3558">
        <v>1.4E-3</v>
      </c>
      <c r="F3558" t="s">
        <v>1666</v>
      </c>
    </row>
    <row r="3559" spans="1:6" x14ac:dyDescent="0.25">
      <c r="A3559" t="s">
        <v>1292</v>
      </c>
      <c r="B3559" t="s">
        <v>1230</v>
      </c>
      <c r="C3559" t="s">
        <v>1647</v>
      </c>
      <c r="D3559" t="s">
        <v>1195</v>
      </c>
      <c r="E3559">
        <v>0.02</v>
      </c>
      <c r="F3559" t="s">
        <v>1666</v>
      </c>
    </row>
    <row r="3560" spans="1:6" x14ac:dyDescent="0.25">
      <c r="A3560" t="s">
        <v>1292</v>
      </c>
      <c r="B3560" t="s">
        <v>1230</v>
      </c>
      <c r="C3560" t="s">
        <v>1646</v>
      </c>
      <c r="D3560" t="s">
        <v>1195</v>
      </c>
      <c r="E3560">
        <v>4.0000000000000001E-3</v>
      </c>
      <c r="F3560" t="s">
        <v>1666</v>
      </c>
    </row>
    <row r="3561" spans="1:6" x14ac:dyDescent="0.25">
      <c r="A3561" t="s">
        <v>1292</v>
      </c>
      <c r="B3561" t="s">
        <v>1230</v>
      </c>
      <c r="C3561" t="s">
        <v>1186</v>
      </c>
      <c r="D3561" t="s">
        <v>1195</v>
      </c>
      <c r="E3561">
        <v>1.4E-3</v>
      </c>
      <c r="F3561" t="s">
        <v>1666</v>
      </c>
    </row>
    <row r="3562" spans="1:6" x14ac:dyDescent="0.25">
      <c r="A3562" t="s">
        <v>1292</v>
      </c>
      <c r="B3562" t="s">
        <v>1231</v>
      </c>
      <c r="C3562" t="s">
        <v>1186</v>
      </c>
      <c r="D3562" t="s">
        <v>1195</v>
      </c>
      <c r="E3562">
        <v>1E-4</v>
      </c>
      <c r="F3562" t="s">
        <v>1666</v>
      </c>
    </row>
    <row r="3563" spans="1:6" x14ac:dyDescent="0.25">
      <c r="A3563" t="s">
        <v>1292</v>
      </c>
      <c r="B3563" t="s">
        <v>1232</v>
      </c>
      <c r="C3563" t="s">
        <v>1186</v>
      </c>
      <c r="D3563" t="s">
        <v>1195</v>
      </c>
      <c r="E3563">
        <v>1E-4</v>
      </c>
      <c r="F3563" t="s">
        <v>1666</v>
      </c>
    </row>
    <row r="3564" spans="1:6" x14ac:dyDescent="0.25">
      <c r="A3564" t="s">
        <v>1292</v>
      </c>
      <c r="B3564" t="s">
        <v>1233</v>
      </c>
      <c r="C3564" t="s">
        <v>1186</v>
      </c>
      <c r="D3564" t="s">
        <v>1195</v>
      </c>
      <c r="E3564">
        <v>1.4E-3</v>
      </c>
      <c r="F3564" t="s">
        <v>1666</v>
      </c>
    </row>
    <row r="3565" spans="1:6" x14ac:dyDescent="0.25">
      <c r="A3565" t="s">
        <v>1292</v>
      </c>
      <c r="B3565" t="s">
        <v>1237</v>
      </c>
      <c r="C3565" t="s">
        <v>1186</v>
      </c>
      <c r="D3565" t="s">
        <v>1195</v>
      </c>
      <c r="E3565">
        <v>1E-4</v>
      </c>
      <c r="F3565" t="s">
        <v>1666</v>
      </c>
    </row>
    <row r="3566" spans="1:6" x14ac:dyDescent="0.25">
      <c r="A3566" t="s">
        <v>1292</v>
      </c>
      <c r="B3566" t="s">
        <v>1238</v>
      </c>
      <c r="C3566" t="s">
        <v>1647</v>
      </c>
      <c r="D3566" t="s">
        <v>1195</v>
      </c>
      <c r="E3566">
        <v>0.02</v>
      </c>
      <c r="F3566" t="s">
        <v>1666</v>
      </c>
    </row>
    <row r="3567" spans="1:6" x14ac:dyDescent="0.25">
      <c r="A3567" t="s">
        <v>1292</v>
      </c>
      <c r="B3567" t="s">
        <v>1238</v>
      </c>
      <c r="C3567" t="s">
        <v>1646</v>
      </c>
      <c r="D3567" t="s">
        <v>1195</v>
      </c>
      <c r="E3567">
        <v>4.0000000000000001E-3</v>
      </c>
      <c r="F3567" t="s">
        <v>1666</v>
      </c>
    </row>
    <row r="3568" spans="1:6" x14ac:dyDescent="0.25">
      <c r="A3568" t="s">
        <v>1292</v>
      </c>
      <c r="B3568" t="s">
        <v>1238</v>
      </c>
      <c r="C3568" t="s">
        <v>1186</v>
      </c>
      <c r="D3568" t="s">
        <v>1195</v>
      </c>
      <c r="E3568">
        <v>1.4E-3</v>
      </c>
      <c r="F3568" t="s">
        <v>1666</v>
      </c>
    </row>
    <row r="3569" spans="1:6" x14ac:dyDescent="0.25">
      <c r="A3569" t="s">
        <v>1292</v>
      </c>
      <c r="B3569" t="s">
        <v>1239</v>
      </c>
      <c r="C3569" t="s">
        <v>1186</v>
      </c>
      <c r="D3569" t="s">
        <v>1195</v>
      </c>
      <c r="E3569">
        <v>1.4E-3</v>
      </c>
      <c r="F3569" t="s">
        <v>1666</v>
      </c>
    </row>
    <row r="3570" spans="1:6" x14ac:dyDescent="0.25">
      <c r="A3570" t="s">
        <v>1293</v>
      </c>
      <c r="B3570" t="s">
        <v>1246</v>
      </c>
      <c r="C3570" t="s">
        <v>1645</v>
      </c>
      <c r="D3570" t="s">
        <v>1195</v>
      </c>
      <c r="E3570">
        <v>8.0000000000000002E-3</v>
      </c>
      <c r="F3570" t="s">
        <v>1666</v>
      </c>
    </row>
    <row r="3571" spans="1:6" x14ac:dyDescent="0.25">
      <c r="A3571" t="s">
        <v>1293</v>
      </c>
      <c r="B3571" t="s">
        <v>1246</v>
      </c>
      <c r="C3571" t="s">
        <v>1186</v>
      </c>
      <c r="D3571" t="s">
        <v>1195</v>
      </c>
      <c r="E3571">
        <v>1.4E-3</v>
      </c>
      <c r="F3571" t="s">
        <v>1666</v>
      </c>
    </row>
    <row r="3572" spans="1:6" x14ac:dyDescent="0.25">
      <c r="A3572" t="s">
        <v>1293</v>
      </c>
      <c r="B3572" t="s">
        <v>1209</v>
      </c>
      <c r="C3572" t="s">
        <v>1646</v>
      </c>
      <c r="D3572" t="s">
        <v>1195</v>
      </c>
      <c r="E3572">
        <v>1.6E-2</v>
      </c>
      <c r="F3572" t="s">
        <v>1666</v>
      </c>
    </row>
    <row r="3573" spans="1:6" x14ac:dyDescent="0.25">
      <c r="A3573" t="s">
        <v>1293</v>
      </c>
      <c r="B3573" t="s">
        <v>1209</v>
      </c>
      <c r="C3573" t="s">
        <v>1186</v>
      </c>
      <c r="D3573" t="s">
        <v>1195</v>
      </c>
      <c r="E3573">
        <v>0.08</v>
      </c>
      <c r="F3573" t="s">
        <v>1666</v>
      </c>
    </row>
    <row r="3574" spans="1:6" x14ac:dyDescent="0.25">
      <c r="A3574" t="s">
        <v>1293</v>
      </c>
      <c r="B3574" t="s">
        <v>1241</v>
      </c>
      <c r="C3574" t="s">
        <v>1186</v>
      </c>
      <c r="D3574" t="s">
        <v>1195</v>
      </c>
      <c r="E3574">
        <v>1.4E-3</v>
      </c>
      <c r="F3574" t="s">
        <v>1666</v>
      </c>
    </row>
    <row r="3575" spans="1:6" x14ac:dyDescent="0.25">
      <c r="A3575" t="s">
        <v>1293</v>
      </c>
      <c r="B3575" t="s">
        <v>1217</v>
      </c>
      <c r="C3575" t="s">
        <v>1647</v>
      </c>
      <c r="D3575" t="s">
        <v>1195</v>
      </c>
      <c r="E3575">
        <v>0</v>
      </c>
      <c r="F3575" t="s">
        <v>1666</v>
      </c>
    </row>
    <row r="3576" spans="1:6" x14ac:dyDescent="0.25">
      <c r="A3576" t="s">
        <v>1293</v>
      </c>
      <c r="B3576" t="s">
        <v>1217</v>
      </c>
      <c r="C3576" t="s">
        <v>1645</v>
      </c>
      <c r="D3576" t="s">
        <v>1195</v>
      </c>
      <c r="E3576">
        <v>8.0000000000000002E-3</v>
      </c>
      <c r="F3576" t="s">
        <v>1666</v>
      </c>
    </row>
    <row r="3577" spans="1:6" x14ac:dyDescent="0.25">
      <c r="A3577" t="s">
        <v>1293</v>
      </c>
      <c r="B3577" t="s">
        <v>1217</v>
      </c>
      <c r="C3577" t="s">
        <v>1186</v>
      </c>
      <c r="D3577" t="s">
        <v>1195</v>
      </c>
      <c r="E3577">
        <v>1.4E-3</v>
      </c>
      <c r="F3577" t="s">
        <v>1666</v>
      </c>
    </row>
    <row r="3578" spans="1:6" x14ac:dyDescent="0.25">
      <c r="A3578" t="s">
        <v>1293</v>
      </c>
      <c r="B3578" t="s">
        <v>1220</v>
      </c>
      <c r="C3578" t="s">
        <v>1647</v>
      </c>
      <c r="D3578" t="s">
        <v>1195</v>
      </c>
      <c r="E3578">
        <v>0</v>
      </c>
      <c r="F3578" t="s">
        <v>1666</v>
      </c>
    </row>
    <row r="3579" spans="1:6" x14ac:dyDescent="0.25">
      <c r="A3579" t="s">
        <v>1293</v>
      </c>
      <c r="B3579" t="s">
        <v>1220</v>
      </c>
      <c r="C3579" t="s">
        <v>1645</v>
      </c>
      <c r="D3579" t="s">
        <v>1195</v>
      </c>
      <c r="E3579">
        <v>8.0000000000000002E-3</v>
      </c>
      <c r="F3579" t="s">
        <v>1666</v>
      </c>
    </row>
    <row r="3580" spans="1:6" x14ac:dyDescent="0.25">
      <c r="A3580" t="s">
        <v>1293</v>
      </c>
      <c r="B3580" t="s">
        <v>1220</v>
      </c>
      <c r="C3580" t="s">
        <v>1186</v>
      </c>
      <c r="D3580" t="s">
        <v>1195</v>
      </c>
      <c r="E3580">
        <v>1.4E-3</v>
      </c>
      <c r="F3580" t="s">
        <v>1666</v>
      </c>
    </row>
    <row r="3581" spans="1:6" x14ac:dyDescent="0.25">
      <c r="A3581" t="s">
        <v>1293</v>
      </c>
      <c r="B3581" t="s">
        <v>1221</v>
      </c>
      <c r="C3581" t="s">
        <v>1647</v>
      </c>
      <c r="D3581" t="s">
        <v>1195</v>
      </c>
      <c r="E3581">
        <v>0.02</v>
      </c>
      <c r="F3581" t="s">
        <v>1666</v>
      </c>
    </row>
    <row r="3582" spans="1:6" x14ac:dyDescent="0.25">
      <c r="A3582" t="s">
        <v>1293</v>
      </c>
      <c r="B3582" t="s">
        <v>1221</v>
      </c>
      <c r="C3582" t="s">
        <v>1646</v>
      </c>
      <c r="D3582" t="s">
        <v>1195</v>
      </c>
      <c r="E3582">
        <v>4.0000000000000001E-3</v>
      </c>
      <c r="F3582" t="s">
        <v>1666</v>
      </c>
    </row>
    <row r="3583" spans="1:6" x14ac:dyDescent="0.25">
      <c r="A3583" t="s">
        <v>1293</v>
      </c>
      <c r="B3583" t="s">
        <v>1221</v>
      </c>
      <c r="C3583" t="s">
        <v>1645</v>
      </c>
      <c r="D3583" t="s">
        <v>1195</v>
      </c>
      <c r="E3583">
        <v>8.0000000000000002E-3</v>
      </c>
      <c r="F3583" t="s">
        <v>1666</v>
      </c>
    </row>
    <row r="3584" spans="1:6" x14ac:dyDescent="0.25">
      <c r="A3584" t="s">
        <v>1293</v>
      </c>
      <c r="B3584" t="s">
        <v>1221</v>
      </c>
      <c r="C3584" t="s">
        <v>1186</v>
      </c>
      <c r="D3584" t="s">
        <v>1195</v>
      </c>
      <c r="E3584">
        <v>1.4E-3</v>
      </c>
      <c r="F3584" t="s">
        <v>1666</v>
      </c>
    </row>
    <row r="3585" spans="1:6" x14ac:dyDescent="0.25">
      <c r="A3585" t="s">
        <v>1293</v>
      </c>
      <c r="B3585" t="s">
        <v>1222</v>
      </c>
      <c r="C3585" t="s">
        <v>1647</v>
      </c>
      <c r="D3585" t="s">
        <v>1195</v>
      </c>
      <c r="E3585">
        <v>0.02</v>
      </c>
      <c r="F3585" t="s">
        <v>1666</v>
      </c>
    </row>
    <row r="3586" spans="1:6" x14ac:dyDescent="0.25">
      <c r="A3586" t="s">
        <v>1293</v>
      </c>
      <c r="B3586" t="s">
        <v>1222</v>
      </c>
      <c r="C3586" t="s">
        <v>1646</v>
      </c>
      <c r="D3586" t="s">
        <v>1195</v>
      </c>
      <c r="E3586">
        <v>4.0000000000000001E-3</v>
      </c>
      <c r="F3586" t="s">
        <v>1666</v>
      </c>
    </row>
    <row r="3587" spans="1:6" x14ac:dyDescent="0.25">
      <c r="A3587" t="s">
        <v>1293</v>
      </c>
      <c r="B3587" t="s">
        <v>1222</v>
      </c>
      <c r="C3587" t="s">
        <v>1645</v>
      </c>
      <c r="D3587" t="s">
        <v>1195</v>
      </c>
      <c r="E3587">
        <v>8.0000000000000002E-3</v>
      </c>
      <c r="F3587" t="s">
        <v>1666</v>
      </c>
    </row>
    <row r="3588" spans="1:6" x14ac:dyDescent="0.25">
      <c r="A3588" t="s">
        <v>1293</v>
      </c>
      <c r="B3588" t="s">
        <v>1222</v>
      </c>
      <c r="C3588" t="s">
        <v>1186</v>
      </c>
      <c r="D3588" t="s">
        <v>1195</v>
      </c>
      <c r="E3588">
        <v>1.4E-3</v>
      </c>
      <c r="F3588" t="s">
        <v>1666</v>
      </c>
    </row>
    <row r="3589" spans="1:6" x14ac:dyDescent="0.25">
      <c r="A3589" t="s">
        <v>1293</v>
      </c>
      <c r="B3589" t="s">
        <v>1223</v>
      </c>
      <c r="C3589" t="s">
        <v>1647</v>
      </c>
      <c r="D3589" t="s">
        <v>1195</v>
      </c>
      <c r="E3589">
        <v>0</v>
      </c>
      <c r="F3589" t="s">
        <v>1666</v>
      </c>
    </row>
    <row r="3590" spans="1:6" x14ac:dyDescent="0.25">
      <c r="A3590" t="s">
        <v>1293</v>
      </c>
      <c r="B3590" t="s">
        <v>1223</v>
      </c>
      <c r="C3590" t="s">
        <v>1646</v>
      </c>
      <c r="D3590" t="s">
        <v>1195</v>
      </c>
      <c r="E3590">
        <v>0</v>
      </c>
      <c r="F3590" t="s">
        <v>1666</v>
      </c>
    </row>
    <row r="3591" spans="1:6" x14ac:dyDescent="0.25">
      <c r="A3591" t="s">
        <v>1293</v>
      </c>
      <c r="B3591" t="s">
        <v>1223</v>
      </c>
      <c r="C3591" t="s">
        <v>1645</v>
      </c>
      <c r="D3591" t="s">
        <v>1195</v>
      </c>
      <c r="E3591">
        <v>8.0000000000000002E-3</v>
      </c>
      <c r="F3591" t="s">
        <v>1666</v>
      </c>
    </row>
    <row r="3592" spans="1:6" x14ac:dyDescent="0.25">
      <c r="A3592" t="s">
        <v>1293</v>
      </c>
      <c r="B3592" t="s">
        <v>1223</v>
      </c>
      <c r="C3592" t="s">
        <v>1186</v>
      </c>
      <c r="D3592" t="s">
        <v>1195</v>
      </c>
      <c r="E3592">
        <v>1.4E-3</v>
      </c>
      <c r="F3592" t="s">
        <v>1666</v>
      </c>
    </row>
    <row r="3593" spans="1:6" x14ac:dyDescent="0.25">
      <c r="A3593" t="s">
        <v>1293</v>
      </c>
      <c r="B3593" t="s">
        <v>1248</v>
      </c>
      <c r="C3593" t="s">
        <v>1645</v>
      </c>
      <c r="D3593" t="s">
        <v>1195</v>
      </c>
      <c r="E3593">
        <v>8.0000000000000002E-3</v>
      </c>
      <c r="F3593" t="s">
        <v>1666</v>
      </c>
    </row>
    <row r="3594" spans="1:6" x14ac:dyDescent="0.25">
      <c r="A3594" t="s">
        <v>1293</v>
      </c>
      <c r="B3594" t="s">
        <v>1248</v>
      </c>
      <c r="C3594" t="s">
        <v>1186</v>
      </c>
      <c r="D3594" t="s">
        <v>1195</v>
      </c>
      <c r="E3594">
        <v>1.4E-3</v>
      </c>
      <c r="F3594" t="s">
        <v>1666</v>
      </c>
    </row>
    <row r="3595" spans="1:6" x14ac:dyDescent="0.25">
      <c r="A3595" t="s">
        <v>1293</v>
      </c>
      <c r="B3595" t="s">
        <v>1225</v>
      </c>
      <c r="C3595" t="s">
        <v>1646</v>
      </c>
      <c r="D3595" t="s">
        <v>1195</v>
      </c>
      <c r="E3595">
        <v>1.6E-2</v>
      </c>
      <c r="F3595" t="s">
        <v>1666</v>
      </c>
    </row>
    <row r="3596" spans="1:6" x14ac:dyDescent="0.25">
      <c r="A3596" t="s">
        <v>1293</v>
      </c>
      <c r="B3596" t="s">
        <v>1225</v>
      </c>
      <c r="C3596" t="s">
        <v>1186</v>
      </c>
      <c r="D3596" t="s">
        <v>1195</v>
      </c>
      <c r="E3596">
        <v>0.08</v>
      </c>
      <c r="F3596" t="s">
        <v>1666</v>
      </c>
    </row>
    <row r="3597" spans="1:6" x14ac:dyDescent="0.25">
      <c r="A3597" t="s">
        <v>1293</v>
      </c>
      <c r="B3597" t="s">
        <v>1228</v>
      </c>
      <c r="C3597" t="s">
        <v>1647</v>
      </c>
      <c r="D3597" t="s">
        <v>1195</v>
      </c>
      <c r="E3597">
        <v>0.02</v>
      </c>
      <c r="F3597" t="s">
        <v>1666</v>
      </c>
    </row>
    <row r="3598" spans="1:6" x14ac:dyDescent="0.25">
      <c r="A3598" t="s">
        <v>1293</v>
      </c>
      <c r="B3598" t="s">
        <v>1228</v>
      </c>
      <c r="C3598" t="s">
        <v>1646</v>
      </c>
      <c r="D3598" t="s">
        <v>1195</v>
      </c>
      <c r="E3598">
        <v>4.0000000000000001E-3</v>
      </c>
      <c r="F3598" t="s">
        <v>1666</v>
      </c>
    </row>
    <row r="3599" spans="1:6" x14ac:dyDescent="0.25">
      <c r="A3599" t="s">
        <v>1293</v>
      </c>
      <c r="B3599" t="s">
        <v>1228</v>
      </c>
      <c r="C3599" t="s">
        <v>1186</v>
      </c>
      <c r="D3599" t="s">
        <v>1195</v>
      </c>
      <c r="E3599">
        <v>1.4E-3</v>
      </c>
      <c r="F3599" t="s">
        <v>1666</v>
      </c>
    </row>
    <row r="3600" spans="1:6" x14ac:dyDescent="0.25">
      <c r="A3600" t="s">
        <v>1293</v>
      </c>
      <c r="B3600" t="s">
        <v>1230</v>
      </c>
      <c r="C3600" t="s">
        <v>1647</v>
      </c>
      <c r="D3600" t="s">
        <v>1195</v>
      </c>
      <c r="E3600">
        <v>0.02</v>
      </c>
      <c r="F3600" t="s">
        <v>1666</v>
      </c>
    </row>
    <row r="3601" spans="1:6" x14ac:dyDescent="0.25">
      <c r="A3601" t="s">
        <v>1293</v>
      </c>
      <c r="B3601" t="s">
        <v>1230</v>
      </c>
      <c r="C3601" t="s">
        <v>1646</v>
      </c>
      <c r="D3601" t="s">
        <v>1195</v>
      </c>
      <c r="E3601">
        <v>4.0000000000000001E-3</v>
      </c>
      <c r="F3601" t="s">
        <v>1666</v>
      </c>
    </row>
    <row r="3602" spans="1:6" x14ac:dyDescent="0.25">
      <c r="A3602" t="s">
        <v>1293</v>
      </c>
      <c r="B3602" t="s">
        <v>1230</v>
      </c>
      <c r="C3602" t="s">
        <v>1186</v>
      </c>
      <c r="D3602" t="s">
        <v>1195</v>
      </c>
      <c r="E3602">
        <v>1.4E-3</v>
      </c>
      <c r="F3602" t="s">
        <v>1666</v>
      </c>
    </row>
    <row r="3603" spans="1:6" x14ac:dyDescent="0.25">
      <c r="A3603" t="s">
        <v>1293</v>
      </c>
      <c r="B3603" t="s">
        <v>1231</v>
      </c>
      <c r="C3603" t="s">
        <v>1186</v>
      </c>
      <c r="D3603" t="s">
        <v>1195</v>
      </c>
      <c r="E3603">
        <v>1E-4</v>
      </c>
      <c r="F3603" t="s">
        <v>1666</v>
      </c>
    </row>
    <row r="3604" spans="1:6" x14ac:dyDescent="0.25">
      <c r="A3604" t="s">
        <v>1293</v>
      </c>
      <c r="B3604" t="s">
        <v>1232</v>
      </c>
      <c r="C3604" t="s">
        <v>1186</v>
      </c>
      <c r="D3604" t="s">
        <v>1195</v>
      </c>
      <c r="E3604">
        <v>1E-4</v>
      </c>
      <c r="F3604" t="s">
        <v>1666</v>
      </c>
    </row>
    <row r="3605" spans="1:6" x14ac:dyDescent="0.25">
      <c r="A3605" t="s">
        <v>1293</v>
      </c>
      <c r="B3605" t="s">
        <v>1233</v>
      </c>
      <c r="C3605" t="s">
        <v>1186</v>
      </c>
      <c r="D3605" t="s">
        <v>1195</v>
      </c>
      <c r="E3605">
        <v>1.4E-3</v>
      </c>
      <c r="F3605" t="s">
        <v>1666</v>
      </c>
    </row>
    <row r="3606" spans="1:6" x14ac:dyDescent="0.25">
      <c r="A3606" t="s">
        <v>1293</v>
      </c>
      <c r="B3606" t="s">
        <v>1237</v>
      </c>
      <c r="C3606" t="s">
        <v>1186</v>
      </c>
      <c r="D3606" t="s">
        <v>1195</v>
      </c>
      <c r="E3606">
        <v>1E-4</v>
      </c>
      <c r="F3606" t="s">
        <v>1666</v>
      </c>
    </row>
    <row r="3607" spans="1:6" x14ac:dyDescent="0.25">
      <c r="A3607" t="s">
        <v>1293</v>
      </c>
      <c r="B3607" t="s">
        <v>1238</v>
      </c>
      <c r="C3607" t="s">
        <v>1647</v>
      </c>
      <c r="D3607" t="s">
        <v>1195</v>
      </c>
      <c r="E3607">
        <v>0.02</v>
      </c>
      <c r="F3607" t="s">
        <v>1666</v>
      </c>
    </row>
    <row r="3608" spans="1:6" x14ac:dyDescent="0.25">
      <c r="A3608" t="s">
        <v>1293</v>
      </c>
      <c r="B3608" t="s">
        <v>1238</v>
      </c>
      <c r="C3608" t="s">
        <v>1646</v>
      </c>
      <c r="D3608" t="s">
        <v>1195</v>
      </c>
      <c r="E3608">
        <v>4.0000000000000001E-3</v>
      </c>
      <c r="F3608" t="s">
        <v>1666</v>
      </c>
    </row>
    <row r="3609" spans="1:6" x14ac:dyDescent="0.25">
      <c r="A3609" t="s">
        <v>1293</v>
      </c>
      <c r="B3609" t="s">
        <v>1238</v>
      </c>
      <c r="C3609" t="s">
        <v>1186</v>
      </c>
      <c r="D3609" t="s">
        <v>1195</v>
      </c>
      <c r="E3609">
        <v>1.4E-3</v>
      </c>
      <c r="F3609" t="s">
        <v>1666</v>
      </c>
    </row>
    <row r="3610" spans="1:6" x14ac:dyDescent="0.25">
      <c r="A3610" t="s">
        <v>1293</v>
      </c>
      <c r="B3610" t="s">
        <v>1239</v>
      </c>
      <c r="C3610" t="s">
        <v>1186</v>
      </c>
      <c r="D3610" t="s">
        <v>1195</v>
      </c>
      <c r="E3610">
        <v>1.4E-3</v>
      </c>
      <c r="F3610" t="s">
        <v>1666</v>
      </c>
    </row>
    <row r="3611" spans="1:6" x14ac:dyDescent="0.25">
      <c r="A3611" t="s">
        <v>1294</v>
      </c>
      <c r="B3611" t="s">
        <v>1246</v>
      </c>
      <c r="C3611" t="s">
        <v>1651</v>
      </c>
      <c r="D3611" t="s">
        <v>1195</v>
      </c>
      <c r="E3611">
        <v>8.0000000000000002E-3</v>
      </c>
      <c r="F3611" t="s">
        <v>1666</v>
      </c>
    </row>
    <row r="3612" spans="1:6" x14ac:dyDescent="0.25">
      <c r="A3612" t="s">
        <v>1294</v>
      </c>
      <c r="B3612" t="s">
        <v>1246</v>
      </c>
      <c r="C3612" t="s">
        <v>1186</v>
      </c>
      <c r="D3612" t="s">
        <v>1195</v>
      </c>
      <c r="E3612">
        <v>5.9999999999999995E-4</v>
      </c>
      <c r="F3612" t="s">
        <v>1666</v>
      </c>
    </row>
    <row r="3613" spans="1:6" x14ac:dyDescent="0.25">
      <c r="A3613" t="s">
        <v>1294</v>
      </c>
      <c r="B3613" t="s">
        <v>1241</v>
      </c>
      <c r="C3613" t="s">
        <v>1186</v>
      </c>
      <c r="D3613" t="s">
        <v>1195</v>
      </c>
      <c r="E3613">
        <v>5.9999999999999995E-4</v>
      </c>
      <c r="F3613" t="s">
        <v>1666</v>
      </c>
    </row>
    <row r="3614" spans="1:6" x14ac:dyDescent="0.25">
      <c r="A3614" t="s">
        <v>1294</v>
      </c>
      <c r="B3614" t="s">
        <v>1217</v>
      </c>
      <c r="C3614" t="s">
        <v>1186</v>
      </c>
      <c r="D3614" t="s">
        <v>1195</v>
      </c>
      <c r="E3614">
        <v>5.9999999999999995E-4</v>
      </c>
      <c r="F3614" t="s">
        <v>1666</v>
      </c>
    </row>
    <row r="3615" spans="1:6" x14ac:dyDescent="0.25">
      <c r="A3615" t="s">
        <v>1294</v>
      </c>
      <c r="B3615" t="s">
        <v>1220</v>
      </c>
      <c r="C3615" t="s">
        <v>1186</v>
      </c>
      <c r="D3615" t="s">
        <v>1195</v>
      </c>
      <c r="E3615">
        <v>5.9999999999999995E-4</v>
      </c>
      <c r="F3615" t="s">
        <v>1666</v>
      </c>
    </row>
    <row r="3616" spans="1:6" x14ac:dyDescent="0.25">
      <c r="A3616" t="s">
        <v>1294</v>
      </c>
      <c r="B3616" t="s">
        <v>1247</v>
      </c>
      <c r="C3616" t="s">
        <v>1186</v>
      </c>
      <c r="D3616" t="s">
        <v>1195</v>
      </c>
      <c r="E3616">
        <v>5.9999999999999995E-4</v>
      </c>
      <c r="F3616" t="s">
        <v>1666</v>
      </c>
    </row>
    <row r="3617" spans="1:6" x14ac:dyDescent="0.25">
      <c r="A3617" t="s">
        <v>1294</v>
      </c>
      <c r="B3617" t="s">
        <v>1223</v>
      </c>
      <c r="C3617" t="s">
        <v>1186</v>
      </c>
      <c r="D3617" t="s">
        <v>1195</v>
      </c>
      <c r="E3617">
        <v>5.9999999999999995E-4</v>
      </c>
      <c r="F3617" t="s">
        <v>1666</v>
      </c>
    </row>
    <row r="3618" spans="1:6" x14ac:dyDescent="0.25">
      <c r="A3618" t="s">
        <v>1294</v>
      </c>
      <c r="B3618" t="s">
        <v>1248</v>
      </c>
      <c r="C3618" t="s">
        <v>1186</v>
      </c>
      <c r="D3618" t="s">
        <v>1195</v>
      </c>
      <c r="E3618">
        <v>5.9999999999999995E-4</v>
      </c>
      <c r="F3618" t="s">
        <v>1666</v>
      </c>
    </row>
    <row r="3619" spans="1:6" x14ac:dyDescent="0.25">
      <c r="A3619" t="s">
        <v>1294</v>
      </c>
      <c r="B3619" t="s">
        <v>1249</v>
      </c>
      <c r="C3619" t="s">
        <v>1186</v>
      </c>
      <c r="D3619" t="s">
        <v>1195</v>
      </c>
      <c r="E3619">
        <v>5.9999999999999995E-4</v>
      </c>
      <c r="F3619" t="s">
        <v>1666</v>
      </c>
    </row>
    <row r="3620" spans="1:6" x14ac:dyDescent="0.25">
      <c r="A3620" t="s">
        <v>1294</v>
      </c>
      <c r="B3620" t="s">
        <v>1231</v>
      </c>
      <c r="C3620" t="s">
        <v>1186</v>
      </c>
      <c r="D3620" t="s">
        <v>1195</v>
      </c>
      <c r="E3620">
        <v>1E-4</v>
      </c>
      <c r="F3620" t="s">
        <v>1666</v>
      </c>
    </row>
    <row r="3621" spans="1:6" x14ac:dyDescent="0.25">
      <c r="A3621" t="s">
        <v>1294</v>
      </c>
      <c r="B3621" t="s">
        <v>1250</v>
      </c>
      <c r="C3621" t="s">
        <v>1186</v>
      </c>
      <c r="D3621" t="s">
        <v>1195</v>
      </c>
      <c r="E3621">
        <v>5.9999999999999995E-4</v>
      </c>
      <c r="F3621" t="s">
        <v>1666</v>
      </c>
    </row>
    <row r="3622" spans="1:6" x14ac:dyDescent="0.25">
      <c r="A3622" t="s">
        <v>1509</v>
      </c>
      <c r="B3622" t="s">
        <v>1648</v>
      </c>
      <c r="C3622" t="s">
        <v>1186</v>
      </c>
      <c r="D3622" t="s">
        <v>1649</v>
      </c>
      <c r="E3622">
        <v>1.57E-3</v>
      </c>
      <c r="F3622" t="s">
        <v>1666</v>
      </c>
    </row>
    <row r="3623" spans="1:6" x14ac:dyDescent="0.25">
      <c r="A3623" t="s">
        <v>1510</v>
      </c>
      <c r="B3623" t="s">
        <v>1648</v>
      </c>
      <c r="C3623" t="s">
        <v>1186</v>
      </c>
      <c r="D3623" t="s">
        <v>1649</v>
      </c>
      <c r="E3623">
        <v>7.8600000000000007E-3</v>
      </c>
      <c r="F3623" t="s">
        <v>1666</v>
      </c>
    </row>
    <row r="3624" spans="1:6" x14ac:dyDescent="0.25">
      <c r="A3624" t="s">
        <v>1305</v>
      </c>
      <c r="B3624" t="s">
        <v>1246</v>
      </c>
      <c r="C3624" t="s">
        <v>1186</v>
      </c>
      <c r="D3624" t="s">
        <v>1195</v>
      </c>
      <c r="E3624">
        <v>5.9999999999999995E-4</v>
      </c>
      <c r="F3624" t="s">
        <v>1666</v>
      </c>
    </row>
    <row r="3625" spans="1:6" x14ac:dyDescent="0.25">
      <c r="A3625" t="s">
        <v>1305</v>
      </c>
      <c r="B3625" t="s">
        <v>1241</v>
      </c>
      <c r="C3625" t="s">
        <v>1186</v>
      </c>
      <c r="D3625" t="s">
        <v>1195</v>
      </c>
      <c r="E3625">
        <v>5.9999999999999995E-4</v>
      </c>
      <c r="F3625" t="s">
        <v>1666</v>
      </c>
    </row>
    <row r="3626" spans="1:6" x14ac:dyDescent="0.25">
      <c r="A3626" t="s">
        <v>1305</v>
      </c>
      <c r="B3626" t="s">
        <v>1217</v>
      </c>
      <c r="C3626" t="s">
        <v>1186</v>
      </c>
      <c r="D3626" t="s">
        <v>1195</v>
      </c>
      <c r="E3626">
        <v>5.9999999999999995E-4</v>
      </c>
      <c r="F3626" t="s">
        <v>1666</v>
      </c>
    </row>
    <row r="3627" spans="1:6" x14ac:dyDescent="0.25">
      <c r="A3627" t="s">
        <v>1305</v>
      </c>
      <c r="B3627" t="s">
        <v>1220</v>
      </c>
      <c r="C3627" t="s">
        <v>1186</v>
      </c>
      <c r="D3627" t="s">
        <v>1195</v>
      </c>
      <c r="E3627">
        <v>5.9999999999999995E-4</v>
      </c>
      <c r="F3627" t="s">
        <v>1666</v>
      </c>
    </row>
    <row r="3628" spans="1:6" x14ac:dyDescent="0.25">
      <c r="A3628" t="s">
        <v>1305</v>
      </c>
      <c r="B3628" t="s">
        <v>1247</v>
      </c>
      <c r="C3628" t="s">
        <v>1186</v>
      </c>
      <c r="D3628" t="s">
        <v>1195</v>
      </c>
      <c r="E3628">
        <v>5.9999999999999995E-4</v>
      </c>
      <c r="F3628" t="s">
        <v>1666</v>
      </c>
    </row>
    <row r="3629" spans="1:6" x14ac:dyDescent="0.25">
      <c r="A3629" t="s">
        <v>1305</v>
      </c>
      <c r="B3629" t="s">
        <v>1223</v>
      </c>
      <c r="C3629" t="s">
        <v>1186</v>
      </c>
      <c r="D3629" t="s">
        <v>1195</v>
      </c>
      <c r="E3629">
        <v>5.9999999999999995E-4</v>
      </c>
      <c r="F3629" t="s">
        <v>1666</v>
      </c>
    </row>
    <row r="3630" spans="1:6" x14ac:dyDescent="0.25">
      <c r="A3630" t="s">
        <v>1305</v>
      </c>
      <c r="B3630" t="s">
        <v>1248</v>
      </c>
      <c r="C3630" t="s">
        <v>1186</v>
      </c>
      <c r="D3630" t="s">
        <v>1195</v>
      </c>
      <c r="E3630">
        <v>5.9999999999999995E-4</v>
      </c>
      <c r="F3630" t="s">
        <v>1666</v>
      </c>
    </row>
    <row r="3631" spans="1:6" x14ac:dyDescent="0.25">
      <c r="A3631" t="s">
        <v>1305</v>
      </c>
      <c r="B3631" t="s">
        <v>1185</v>
      </c>
      <c r="C3631" t="s">
        <v>1186</v>
      </c>
      <c r="D3631" t="s">
        <v>1195</v>
      </c>
      <c r="E3631">
        <v>5.9999999999999995E-4</v>
      </c>
      <c r="F3631" t="s">
        <v>1666</v>
      </c>
    </row>
    <row r="3632" spans="1:6" x14ac:dyDescent="0.25">
      <c r="A3632" t="s">
        <v>1305</v>
      </c>
      <c r="B3632" t="s">
        <v>1188</v>
      </c>
      <c r="C3632" t="s">
        <v>1186</v>
      </c>
      <c r="D3632" t="s">
        <v>1195</v>
      </c>
      <c r="E3632">
        <v>5.9999999999999995E-4</v>
      </c>
      <c r="F3632" t="s">
        <v>1666</v>
      </c>
    </row>
    <row r="3633" spans="1:6" x14ac:dyDescent="0.25">
      <c r="A3633" t="s">
        <v>1305</v>
      </c>
      <c r="B3633" t="s">
        <v>1189</v>
      </c>
      <c r="C3633" t="s">
        <v>1186</v>
      </c>
      <c r="D3633" t="s">
        <v>1195</v>
      </c>
      <c r="E3633">
        <v>3.0999999999999999E-3</v>
      </c>
      <c r="F3633" t="s">
        <v>1666</v>
      </c>
    </row>
    <row r="3634" spans="1:6" x14ac:dyDescent="0.25">
      <c r="A3634" t="s">
        <v>1305</v>
      </c>
      <c r="B3634" t="s">
        <v>1190</v>
      </c>
      <c r="C3634" t="s">
        <v>1186</v>
      </c>
      <c r="D3634" t="s">
        <v>1195</v>
      </c>
      <c r="E3634">
        <v>5.9999999999999995E-4</v>
      </c>
      <c r="F3634" t="s">
        <v>1666</v>
      </c>
    </row>
    <row r="3635" spans="1:6" x14ac:dyDescent="0.25">
      <c r="A3635" t="s">
        <v>1305</v>
      </c>
      <c r="B3635" t="s">
        <v>1191</v>
      </c>
      <c r="C3635" t="s">
        <v>1186</v>
      </c>
      <c r="D3635" t="s">
        <v>1195</v>
      </c>
      <c r="E3635">
        <v>5.9999999999999995E-4</v>
      </c>
      <c r="F3635" t="s">
        <v>1666</v>
      </c>
    </row>
    <row r="3636" spans="1:6" x14ac:dyDescent="0.25">
      <c r="A3636" t="s">
        <v>1305</v>
      </c>
      <c r="B3636" t="s">
        <v>1192</v>
      </c>
      <c r="C3636" t="s">
        <v>1186</v>
      </c>
      <c r="D3636" t="s">
        <v>1195</v>
      </c>
      <c r="E3636">
        <v>3.0999999999999999E-3</v>
      </c>
      <c r="F3636" t="s">
        <v>1666</v>
      </c>
    </row>
    <row r="3637" spans="1:6" x14ac:dyDescent="0.25">
      <c r="A3637" t="s">
        <v>92</v>
      </c>
      <c r="B3637" t="s">
        <v>1246</v>
      </c>
      <c r="C3637" t="s">
        <v>1186</v>
      </c>
      <c r="D3637" t="s">
        <v>1195</v>
      </c>
      <c r="E3637">
        <v>5.9999999999999995E-4</v>
      </c>
      <c r="F3637" t="s">
        <v>1666</v>
      </c>
    </row>
    <row r="3638" spans="1:6" x14ac:dyDescent="0.25">
      <c r="A3638" t="s">
        <v>92</v>
      </c>
      <c r="B3638" t="s">
        <v>1241</v>
      </c>
      <c r="C3638" t="s">
        <v>1186</v>
      </c>
      <c r="D3638" t="s">
        <v>1195</v>
      </c>
      <c r="E3638">
        <v>5.9999999999999995E-4</v>
      </c>
      <c r="F3638" t="s">
        <v>1666</v>
      </c>
    </row>
    <row r="3639" spans="1:6" x14ac:dyDescent="0.25">
      <c r="A3639" t="s">
        <v>92</v>
      </c>
      <c r="B3639" t="s">
        <v>1217</v>
      </c>
      <c r="C3639" t="s">
        <v>1186</v>
      </c>
      <c r="D3639" t="s">
        <v>1195</v>
      </c>
      <c r="E3639">
        <v>5.9999999999999995E-4</v>
      </c>
      <c r="F3639" t="s">
        <v>1666</v>
      </c>
    </row>
    <row r="3640" spans="1:6" x14ac:dyDescent="0.25">
      <c r="A3640" t="s">
        <v>92</v>
      </c>
      <c r="B3640" t="s">
        <v>1220</v>
      </c>
      <c r="C3640" t="s">
        <v>1186</v>
      </c>
      <c r="D3640" t="s">
        <v>1195</v>
      </c>
      <c r="E3640">
        <v>5.9999999999999995E-4</v>
      </c>
      <c r="F3640" t="s">
        <v>1666</v>
      </c>
    </row>
    <row r="3641" spans="1:6" x14ac:dyDescent="0.25">
      <c r="A3641" t="s">
        <v>92</v>
      </c>
      <c r="B3641" t="s">
        <v>1247</v>
      </c>
      <c r="C3641" t="s">
        <v>1186</v>
      </c>
      <c r="D3641" t="s">
        <v>1195</v>
      </c>
      <c r="E3641">
        <v>5.9999999999999995E-4</v>
      </c>
      <c r="F3641" t="s">
        <v>1666</v>
      </c>
    </row>
    <row r="3642" spans="1:6" x14ac:dyDescent="0.25">
      <c r="A3642" t="s">
        <v>92</v>
      </c>
      <c r="B3642" t="s">
        <v>1223</v>
      </c>
      <c r="C3642" t="s">
        <v>1186</v>
      </c>
      <c r="D3642" t="s">
        <v>1195</v>
      </c>
      <c r="E3642">
        <v>5.9999999999999995E-4</v>
      </c>
      <c r="F3642" t="s">
        <v>1666</v>
      </c>
    </row>
    <row r="3643" spans="1:6" x14ac:dyDescent="0.25">
      <c r="A3643" t="s">
        <v>92</v>
      </c>
      <c r="B3643" t="s">
        <v>1248</v>
      </c>
      <c r="C3643" t="s">
        <v>1186</v>
      </c>
      <c r="D3643" t="s">
        <v>1195</v>
      </c>
      <c r="E3643">
        <v>5.9999999999999995E-4</v>
      </c>
      <c r="F3643" t="s">
        <v>1666</v>
      </c>
    </row>
    <row r="3644" spans="1:6" x14ac:dyDescent="0.25">
      <c r="A3644" t="s">
        <v>92</v>
      </c>
      <c r="B3644" t="s">
        <v>1265</v>
      </c>
      <c r="C3644" t="s">
        <v>1186</v>
      </c>
      <c r="D3644" t="s">
        <v>1195</v>
      </c>
      <c r="E3644">
        <v>1.8E-3</v>
      </c>
      <c r="F3644" t="s">
        <v>1666</v>
      </c>
    </row>
    <row r="3645" spans="1:6" x14ac:dyDescent="0.25">
      <c r="A3645" t="s">
        <v>92</v>
      </c>
      <c r="B3645" t="s">
        <v>1249</v>
      </c>
      <c r="C3645" t="s">
        <v>1186</v>
      </c>
      <c r="D3645" t="s">
        <v>1195</v>
      </c>
      <c r="E3645">
        <v>5.9999999999999995E-4</v>
      </c>
      <c r="F3645" t="s">
        <v>1666</v>
      </c>
    </row>
    <row r="3646" spans="1:6" x14ac:dyDescent="0.25">
      <c r="A3646" t="s">
        <v>92</v>
      </c>
      <c r="B3646" t="s">
        <v>1250</v>
      </c>
      <c r="C3646" t="s">
        <v>1186</v>
      </c>
      <c r="D3646" t="s">
        <v>1195</v>
      </c>
      <c r="E3646">
        <v>5.9999999999999995E-4</v>
      </c>
      <c r="F3646" t="s">
        <v>1666</v>
      </c>
    </row>
    <row r="3647" spans="1:6" x14ac:dyDescent="0.25">
      <c r="A3647" t="s">
        <v>92</v>
      </c>
      <c r="B3647" t="s">
        <v>1272</v>
      </c>
      <c r="C3647" t="s">
        <v>1186</v>
      </c>
      <c r="D3647" t="s">
        <v>1195</v>
      </c>
      <c r="E3647">
        <v>1.8E-3</v>
      </c>
      <c r="F3647" t="s">
        <v>1666</v>
      </c>
    </row>
    <row r="3648" spans="1:6" x14ac:dyDescent="0.25">
      <c r="A3648" t="s">
        <v>92</v>
      </c>
      <c r="B3648" t="s">
        <v>1273</v>
      </c>
      <c r="C3648" t="s">
        <v>1186</v>
      </c>
      <c r="D3648" t="s">
        <v>1195</v>
      </c>
      <c r="E3648">
        <v>1.8E-3</v>
      </c>
      <c r="F3648" t="s">
        <v>1666</v>
      </c>
    </row>
    <row r="3649" spans="1:6" x14ac:dyDescent="0.25">
      <c r="A3649" t="s">
        <v>92</v>
      </c>
      <c r="B3649" t="s">
        <v>1288</v>
      </c>
      <c r="C3649" t="s">
        <v>1186</v>
      </c>
      <c r="D3649" t="s">
        <v>1195</v>
      </c>
      <c r="E3649">
        <v>1.8E-3</v>
      </c>
      <c r="F3649" t="s">
        <v>1666</v>
      </c>
    </row>
    <row r="3650" spans="1:6" x14ac:dyDescent="0.25">
      <c r="A3650" t="s">
        <v>92</v>
      </c>
      <c r="B3650" t="s">
        <v>1274</v>
      </c>
      <c r="C3650" t="s">
        <v>1186</v>
      </c>
      <c r="D3650" t="s">
        <v>1195</v>
      </c>
      <c r="E3650">
        <v>1.8E-3</v>
      </c>
      <c r="F3650" t="s">
        <v>1666</v>
      </c>
    </row>
    <row r="3651" spans="1:6" x14ac:dyDescent="0.25">
      <c r="A3651" t="s">
        <v>92</v>
      </c>
      <c r="B3651" t="s">
        <v>1290</v>
      </c>
      <c r="C3651" t="s">
        <v>1186</v>
      </c>
      <c r="D3651" t="s">
        <v>1195</v>
      </c>
      <c r="E3651">
        <v>1.8E-3</v>
      </c>
      <c r="F3651" t="s">
        <v>1666</v>
      </c>
    </row>
    <row r="3652" spans="1:6" x14ac:dyDescent="0.25">
      <c r="A3652" t="s">
        <v>92</v>
      </c>
      <c r="B3652" t="s">
        <v>1185</v>
      </c>
      <c r="C3652" t="s">
        <v>1310</v>
      </c>
      <c r="D3652" t="s">
        <v>1195</v>
      </c>
      <c r="E3652">
        <v>7.6999999999999996E-4</v>
      </c>
      <c r="F3652" t="s">
        <v>1666</v>
      </c>
    </row>
    <row r="3653" spans="1:6" x14ac:dyDescent="0.25">
      <c r="A3653" t="s">
        <v>92</v>
      </c>
      <c r="B3653" t="s">
        <v>1185</v>
      </c>
      <c r="C3653" t="s">
        <v>1311</v>
      </c>
      <c r="D3653" t="s">
        <v>1195</v>
      </c>
      <c r="E3653">
        <v>7.3999999999999999E-4</v>
      </c>
      <c r="F3653" t="s">
        <v>1666</v>
      </c>
    </row>
    <row r="3654" spans="1:6" x14ac:dyDescent="0.25">
      <c r="A3654" t="s">
        <v>92</v>
      </c>
      <c r="B3654" t="s">
        <v>1185</v>
      </c>
      <c r="C3654" t="s">
        <v>1312</v>
      </c>
      <c r="D3654" t="s">
        <v>1195</v>
      </c>
      <c r="E3654">
        <v>2.9E-4</v>
      </c>
      <c r="F3654" t="s">
        <v>1666</v>
      </c>
    </row>
    <row r="3655" spans="1:6" x14ac:dyDescent="0.25">
      <c r="A3655" t="s">
        <v>92</v>
      </c>
      <c r="B3655" t="s">
        <v>1185</v>
      </c>
      <c r="C3655" t="s">
        <v>1313</v>
      </c>
      <c r="D3655" t="s">
        <v>1195</v>
      </c>
      <c r="E3655">
        <v>3.0999999999999999E-3</v>
      </c>
      <c r="F3655" t="s">
        <v>1666</v>
      </c>
    </row>
    <row r="3656" spans="1:6" x14ac:dyDescent="0.25">
      <c r="A3656" t="s">
        <v>92</v>
      </c>
      <c r="B3656" t="s">
        <v>1185</v>
      </c>
      <c r="C3656" t="s">
        <v>1314</v>
      </c>
      <c r="D3656" t="s">
        <v>1195</v>
      </c>
      <c r="E3656">
        <v>3.0999999999999999E-3</v>
      </c>
      <c r="F3656" t="s">
        <v>1666</v>
      </c>
    </row>
    <row r="3657" spans="1:6" x14ac:dyDescent="0.25">
      <c r="A3657" t="s">
        <v>92</v>
      </c>
      <c r="B3657" t="s">
        <v>1185</v>
      </c>
      <c r="C3657" t="s">
        <v>1315</v>
      </c>
      <c r="D3657" t="s">
        <v>1195</v>
      </c>
      <c r="E3657">
        <v>3.0999999999999999E-3</v>
      </c>
      <c r="F3657" t="s">
        <v>1666</v>
      </c>
    </row>
    <row r="3658" spans="1:6" x14ac:dyDescent="0.25">
      <c r="A3658" t="s">
        <v>92</v>
      </c>
      <c r="B3658" t="s">
        <v>1185</v>
      </c>
      <c r="C3658" t="s">
        <v>1316</v>
      </c>
      <c r="D3658" t="s">
        <v>1195</v>
      </c>
      <c r="E3658">
        <v>3.14E-3</v>
      </c>
      <c r="F3658" t="s">
        <v>1666</v>
      </c>
    </row>
    <row r="3659" spans="1:6" x14ac:dyDescent="0.25">
      <c r="A3659" t="s">
        <v>92</v>
      </c>
      <c r="B3659" t="s">
        <v>1185</v>
      </c>
      <c r="C3659" t="s">
        <v>1186</v>
      </c>
      <c r="D3659" t="s">
        <v>1195</v>
      </c>
      <c r="E3659">
        <v>1.8E-3</v>
      </c>
      <c r="F3659" t="s">
        <v>1666</v>
      </c>
    </row>
    <row r="3660" spans="1:6" x14ac:dyDescent="0.25">
      <c r="A3660" t="s">
        <v>92</v>
      </c>
      <c r="B3660" t="s">
        <v>1188</v>
      </c>
      <c r="C3660" t="s">
        <v>1310</v>
      </c>
      <c r="D3660" t="s">
        <v>1195</v>
      </c>
      <c r="E3660">
        <v>1.06E-3</v>
      </c>
      <c r="F3660" t="s">
        <v>1666</v>
      </c>
    </row>
    <row r="3661" spans="1:6" x14ac:dyDescent="0.25">
      <c r="A3661" t="s">
        <v>92</v>
      </c>
      <c r="B3661" t="s">
        <v>1188</v>
      </c>
      <c r="C3661" t="s">
        <v>1311</v>
      </c>
      <c r="D3661" t="s">
        <v>1195</v>
      </c>
      <c r="E3661">
        <v>1.0200000000000001E-3</v>
      </c>
      <c r="F3661" t="s">
        <v>1666</v>
      </c>
    </row>
    <row r="3662" spans="1:6" x14ac:dyDescent="0.25">
      <c r="A3662" t="s">
        <v>92</v>
      </c>
      <c r="B3662" t="s">
        <v>1188</v>
      </c>
      <c r="C3662" t="s">
        <v>1312</v>
      </c>
      <c r="D3662" t="s">
        <v>1195</v>
      </c>
      <c r="E3662">
        <v>6.0999999999999997E-4</v>
      </c>
      <c r="F3662" t="s">
        <v>1666</v>
      </c>
    </row>
    <row r="3663" spans="1:6" x14ac:dyDescent="0.25">
      <c r="A3663" t="s">
        <v>92</v>
      </c>
      <c r="B3663" t="s">
        <v>1188</v>
      </c>
      <c r="C3663" t="s">
        <v>1313</v>
      </c>
      <c r="D3663" t="s">
        <v>1195</v>
      </c>
      <c r="E3663">
        <v>3.0999999999999999E-3</v>
      </c>
      <c r="F3663" t="s">
        <v>1666</v>
      </c>
    </row>
    <row r="3664" spans="1:6" x14ac:dyDescent="0.25">
      <c r="A3664" t="s">
        <v>92</v>
      </c>
      <c r="B3664" t="s">
        <v>1188</v>
      </c>
      <c r="C3664" t="s">
        <v>1314</v>
      </c>
      <c r="D3664" t="s">
        <v>1195</v>
      </c>
      <c r="E3664">
        <v>3.0999999999999999E-3</v>
      </c>
      <c r="F3664" t="s">
        <v>1666</v>
      </c>
    </row>
    <row r="3665" spans="1:6" x14ac:dyDescent="0.25">
      <c r="A3665" t="s">
        <v>92</v>
      </c>
      <c r="B3665" t="s">
        <v>1188</v>
      </c>
      <c r="C3665" t="s">
        <v>1315</v>
      </c>
      <c r="D3665" t="s">
        <v>1195</v>
      </c>
      <c r="E3665">
        <v>3.0999999999999999E-3</v>
      </c>
      <c r="F3665" t="s">
        <v>1666</v>
      </c>
    </row>
    <row r="3666" spans="1:6" x14ac:dyDescent="0.25">
      <c r="A3666" t="s">
        <v>92</v>
      </c>
      <c r="B3666" t="s">
        <v>1188</v>
      </c>
      <c r="C3666" t="s">
        <v>1316</v>
      </c>
      <c r="D3666" t="s">
        <v>1195</v>
      </c>
      <c r="E3666">
        <v>4.8500000000000001E-3</v>
      </c>
      <c r="F3666" t="s">
        <v>1666</v>
      </c>
    </row>
    <row r="3667" spans="1:6" x14ac:dyDescent="0.25">
      <c r="A3667" t="s">
        <v>92</v>
      </c>
      <c r="B3667" t="s">
        <v>1188</v>
      </c>
      <c r="C3667" t="s">
        <v>1186</v>
      </c>
      <c r="D3667" t="s">
        <v>1195</v>
      </c>
      <c r="E3667">
        <v>1.8E-3</v>
      </c>
      <c r="F3667" t="s">
        <v>1666</v>
      </c>
    </row>
    <row r="3668" spans="1:6" x14ac:dyDescent="0.25">
      <c r="A3668" t="s">
        <v>92</v>
      </c>
      <c r="B3668" t="s">
        <v>1190</v>
      </c>
      <c r="C3668" t="s">
        <v>1266</v>
      </c>
      <c r="D3668" t="s">
        <v>1195</v>
      </c>
      <c r="E3668">
        <v>1.8E-3</v>
      </c>
      <c r="F3668" t="s">
        <v>1666</v>
      </c>
    </row>
    <row r="3669" spans="1:6" x14ac:dyDescent="0.25">
      <c r="A3669" t="s">
        <v>92</v>
      </c>
      <c r="B3669" t="s">
        <v>1190</v>
      </c>
      <c r="C3669" t="s">
        <v>1267</v>
      </c>
      <c r="D3669" t="s">
        <v>1195</v>
      </c>
      <c r="E3669">
        <v>1.8E-3</v>
      </c>
      <c r="F3669" t="s">
        <v>1666</v>
      </c>
    </row>
    <row r="3670" spans="1:6" x14ac:dyDescent="0.25">
      <c r="A3670" t="s">
        <v>92</v>
      </c>
      <c r="B3670" t="s">
        <v>1190</v>
      </c>
      <c r="C3670" t="s">
        <v>1268</v>
      </c>
      <c r="D3670" t="s">
        <v>1195</v>
      </c>
      <c r="E3670">
        <v>1.8E-3</v>
      </c>
      <c r="F3670" t="s">
        <v>1666</v>
      </c>
    </row>
    <row r="3671" spans="1:6" x14ac:dyDescent="0.25">
      <c r="A3671" t="s">
        <v>92</v>
      </c>
      <c r="B3671" t="s">
        <v>1190</v>
      </c>
      <c r="C3671" t="s">
        <v>1269</v>
      </c>
      <c r="D3671" t="s">
        <v>1195</v>
      </c>
      <c r="E3671">
        <v>5.1999999999999998E-3</v>
      </c>
      <c r="F3671" t="s">
        <v>1666</v>
      </c>
    </row>
    <row r="3672" spans="1:6" x14ac:dyDescent="0.25">
      <c r="A3672" t="s">
        <v>92</v>
      </c>
      <c r="B3672" t="s">
        <v>1190</v>
      </c>
      <c r="C3672" t="s">
        <v>1270</v>
      </c>
      <c r="D3672" t="s">
        <v>1195</v>
      </c>
      <c r="E3672">
        <v>5.1999999999999998E-3</v>
      </c>
      <c r="F3672" t="s">
        <v>1666</v>
      </c>
    </row>
    <row r="3673" spans="1:6" x14ac:dyDescent="0.25">
      <c r="A3673" t="s">
        <v>92</v>
      </c>
      <c r="B3673" t="s">
        <v>1190</v>
      </c>
      <c r="C3673" t="s">
        <v>1271</v>
      </c>
      <c r="D3673" t="s">
        <v>1195</v>
      </c>
      <c r="E3673">
        <v>5.1999999999999998E-3</v>
      </c>
      <c r="F3673" t="s">
        <v>1666</v>
      </c>
    </row>
    <row r="3674" spans="1:6" x14ac:dyDescent="0.25">
      <c r="A3674" t="s">
        <v>92</v>
      </c>
      <c r="B3674" t="s">
        <v>1190</v>
      </c>
      <c r="C3674" t="s">
        <v>1317</v>
      </c>
      <c r="D3674" t="s">
        <v>1195</v>
      </c>
      <c r="E3674">
        <v>2.9199999999999999E-3</v>
      </c>
      <c r="F3674" t="s">
        <v>1666</v>
      </c>
    </row>
    <row r="3675" spans="1:6" x14ac:dyDescent="0.25">
      <c r="A3675" t="s">
        <v>92</v>
      </c>
      <c r="B3675" t="s">
        <v>1190</v>
      </c>
      <c r="C3675" t="s">
        <v>1186</v>
      </c>
      <c r="D3675" t="s">
        <v>1195</v>
      </c>
      <c r="E3675">
        <v>1.8E-3</v>
      </c>
      <c r="F3675" t="s">
        <v>1666</v>
      </c>
    </row>
    <row r="3676" spans="1:6" x14ac:dyDescent="0.25">
      <c r="A3676" t="s">
        <v>92</v>
      </c>
      <c r="B3676" t="s">
        <v>1191</v>
      </c>
      <c r="C3676" t="s">
        <v>1266</v>
      </c>
      <c r="D3676" t="s">
        <v>1195</v>
      </c>
      <c r="E3676">
        <v>9.5E-4</v>
      </c>
      <c r="F3676" t="s">
        <v>1666</v>
      </c>
    </row>
    <row r="3677" spans="1:6" x14ac:dyDescent="0.25">
      <c r="A3677" t="s">
        <v>92</v>
      </c>
      <c r="B3677" t="s">
        <v>1191</v>
      </c>
      <c r="C3677" t="s">
        <v>1267</v>
      </c>
      <c r="D3677" t="s">
        <v>1195</v>
      </c>
      <c r="E3677">
        <v>1.5E-3</v>
      </c>
      <c r="F3677" t="s">
        <v>1666</v>
      </c>
    </row>
    <row r="3678" spans="1:6" x14ac:dyDescent="0.25">
      <c r="A3678" t="s">
        <v>92</v>
      </c>
      <c r="B3678" t="s">
        <v>1191</v>
      </c>
      <c r="C3678" t="s">
        <v>1268</v>
      </c>
      <c r="D3678" t="s">
        <v>1195</v>
      </c>
      <c r="E3678">
        <v>1.73E-3</v>
      </c>
      <c r="F3678" t="s">
        <v>1666</v>
      </c>
    </row>
    <row r="3679" spans="1:6" x14ac:dyDescent="0.25">
      <c r="A3679" t="s">
        <v>92</v>
      </c>
      <c r="B3679" t="s">
        <v>1191</v>
      </c>
      <c r="C3679" t="s">
        <v>1269</v>
      </c>
      <c r="D3679" t="s">
        <v>1195</v>
      </c>
      <c r="E3679">
        <v>5.1999999999999998E-3</v>
      </c>
      <c r="F3679" t="s">
        <v>1666</v>
      </c>
    </row>
    <row r="3680" spans="1:6" x14ac:dyDescent="0.25">
      <c r="A3680" t="s">
        <v>92</v>
      </c>
      <c r="B3680" t="s">
        <v>1191</v>
      </c>
      <c r="C3680" t="s">
        <v>1270</v>
      </c>
      <c r="D3680" t="s">
        <v>1195</v>
      </c>
      <c r="E3680">
        <v>1.75E-3</v>
      </c>
      <c r="F3680" t="s">
        <v>1666</v>
      </c>
    </row>
    <row r="3681" spans="1:6" x14ac:dyDescent="0.25">
      <c r="A3681" t="s">
        <v>92</v>
      </c>
      <c r="B3681" t="s">
        <v>1191</v>
      </c>
      <c r="C3681" t="s">
        <v>1271</v>
      </c>
      <c r="D3681" t="s">
        <v>1195</v>
      </c>
      <c r="E3681">
        <v>1.82E-3</v>
      </c>
      <c r="F3681" t="s">
        <v>1666</v>
      </c>
    </row>
    <row r="3682" spans="1:6" x14ac:dyDescent="0.25">
      <c r="A3682" t="s">
        <v>92</v>
      </c>
      <c r="B3682" t="s">
        <v>1191</v>
      </c>
      <c r="C3682" t="s">
        <v>1317</v>
      </c>
      <c r="D3682" t="s">
        <v>1195</v>
      </c>
      <c r="E3682">
        <v>1.82E-3</v>
      </c>
      <c r="F3682" t="s">
        <v>1666</v>
      </c>
    </row>
    <row r="3683" spans="1:6" x14ac:dyDescent="0.25">
      <c r="A3683" t="s">
        <v>92</v>
      </c>
      <c r="B3683" t="s">
        <v>1191</v>
      </c>
      <c r="C3683" t="s">
        <v>1186</v>
      </c>
      <c r="D3683" t="s">
        <v>1195</v>
      </c>
      <c r="E3683">
        <v>1.8E-3</v>
      </c>
      <c r="F3683" t="s">
        <v>1666</v>
      </c>
    </row>
    <row r="3684" spans="1:6" x14ac:dyDescent="0.25">
      <c r="A3684" t="s">
        <v>1319</v>
      </c>
      <c r="B3684" t="s">
        <v>1652</v>
      </c>
      <c r="C3684" t="s">
        <v>1186</v>
      </c>
      <c r="D3684" t="s">
        <v>1653</v>
      </c>
      <c r="E3684">
        <v>1</v>
      </c>
      <c r="F3684" t="s">
        <v>1666</v>
      </c>
    </row>
    <row r="3685" spans="1:6" x14ac:dyDescent="0.25">
      <c r="A3685" t="s">
        <v>1319</v>
      </c>
      <c r="B3685" t="s">
        <v>1654</v>
      </c>
      <c r="C3685" t="s">
        <v>1655</v>
      </c>
      <c r="D3685" t="s">
        <v>1346</v>
      </c>
      <c r="E3685">
        <v>15</v>
      </c>
      <c r="F3685" t="s">
        <v>1666</v>
      </c>
    </row>
    <row r="3686" spans="1:6" x14ac:dyDescent="0.25">
      <c r="A3686" t="s">
        <v>1319</v>
      </c>
      <c r="B3686" t="s">
        <v>1654</v>
      </c>
      <c r="C3686" t="s">
        <v>1186</v>
      </c>
      <c r="D3686" t="s">
        <v>1346</v>
      </c>
      <c r="E3686">
        <v>300</v>
      </c>
      <c r="F3686" t="s">
        <v>1666</v>
      </c>
    </row>
    <row r="3687" spans="1:6" x14ac:dyDescent="0.25">
      <c r="A3687" t="s">
        <v>1319</v>
      </c>
      <c r="B3687" t="s">
        <v>1654</v>
      </c>
      <c r="C3687" t="s">
        <v>1656</v>
      </c>
      <c r="D3687" t="s">
        <v>1346</v>
      </c>
      <c r="E3687">
        <v>3</v>
      </c>
      <c r="F3687" t="s">
        <v>1666</v>
      </c>
    </row>
    <row r="3688" spans="1:6" x14ac:dyDescent="0.25">
      <c r="A3688" t="s">
        <v>1319</v>
      </c>
      <c r="B3688" t="s">
        <v>1357</v>
      </c>
      <c r="C3688" t="s">
        <v>1358</v>
      </c>
      <c r="D3688" t="s">
        <v>1346</v>
      </c>
      <c r="E3688">
        <v>0.01</v>
      </c>
      <c r="F3688" t="s">
        <v>1666</v>
      </c>
    </row>
    <row r="3689" spans="1:6" x14ac:dyDescent="0.25">
      <c r="A3689" t="s">
        <v>1319</v>
      </c>
      <c r="B3689" t="s">
        <v>1357</v>
      </c>
      <c r="C3689" t="s">
        <v>1359</v>
      </c>
      <c r="D3689" t="s">
        <v>1346</v>
      </c>
      <c r="E3689">
        <v>8.0000000000000002E-3</v>
      </c>
      <c r="F3689" t="s">
        <v>1666</v>
      </c>
    </row>
    <row r="3690" spans="1:6" x14ac:dyDescent="0.25">
      <c r="A3690" t="s">
        <v>1319</v>
      </c>
      <c r="B3690" t="s">
        <v>1357</v>
      </c>
      <c r="C3690" t="s">
        <v>1360</v>
      </c>
      <c r="D3690" t="s">
        <v>1346</v>
      </c>
      <c r="E3690">
        <v>5.0000000000000001E-3</v>
      </c>
      <c r="F3690" t="s">
        <v>1666</v>
      </c>
    </row>
    <row r="3691" spans="1:6" x14ac:dyDescent="0.25">
      <c r="A3691" t="s">
        <v>1319</v>
      </c>
      <c r="B3691" t="s">
        <v>1357</v>
      </c>
      <c r="C3691" t="s">
        <v>1361</v>
      </c>
      <c r="D3691" t="s">
        <v>1346</v>
      </c>
      <c r="E3691">
        <v>8.0000000000000002E-3</v>
      </c>
      <c r="F3691" t="s">
        <v>1666</v>
      </c>
    </row>
    <row r="3692" spans="1:6" x14ac:dyDescent="0.25">
      <c r="A3692" t="s">
        <v>1319</v>
      </c>
      <c r="B3692" t="s">
        <v>1357</v>
      </c>
      <c r="C3692" t="s">
        <v>1362</v>
      </c>
      <c r="D3692" t="s">
        <v>1346</v>
      </c>
      <c r="E3692">
        <v>8.0000000000000002E-3</v>
      </c>
      <c r="F3692" t="s">
        <v>1666</v>
      </c>
    </row>
    <row r="3693" spans="1:6" x14ac:dyDescent="0.25">
      <c r="A3693" t="s">
        <v>1319</v>
      </c>
      <c r="B3693" t="s">
        <v>1357</v>
      </c>
      <c r="C3693" t="s">
        <v>1363</v>
      </c>
      <c r="D3693" t="s">
        <v>1346</v>
      </c>
      <c r="E3693">
        <v>8.0000000000000002E-3</v>
      </c>
      <c r="F3693" t="s">
        <v>1666</v>
      </c>
    </row>
    <row r="3694" spans="1:6" x14ac:dyDescent="0.25">
      <c r="A3694" t="s">
        <v>1319</v>
      </c>
      <c r="B3694" t="s">
        <v>1357</v>
      </c>
      <c r="C3694" t="s">
        <v>1186</v>
      </c>
      <c r="D3694" t="s">
        <v>1346</v>
      </c>
      <c r="E3694">
        <v>0.01</v>
      </c>
      <c r="F3694" t="s">
        <v>1666</v>
      </c>
    </row>
    <row r="3695" spans="1:6" x14ac:dyDescent="0.25">
      <c r="A3695" t="s">
        <v>1319</v>
      </c>
      <c r="B3695" t="s">
        <v>1357</v>
      </c>
      <c r="C3695" t="s">
        <v>1364</v>
      </c>
      <c r="D3695" t="s">
        <v>1346</v>
      </c>
      <c r="E3695">
        <v>5.0000000000000001E-3</v>
      </c>
      <c r="F3695" t="s">
        <v>1666</v>
      </c>
    </row>
    <row r="3696" spans="1:6" x14ac:dyDescent="0.25">
      <c r="A3696" t="s">
        <v>1319</v>
      </c>
      <c r="B3696" t="s">
        <v>1357</v>
      </c>
      <c r="C3696" t="s">
        <v>1365</v>
      </c>
      <c r="D3696" t="s">
        <v>1346</v>
      </c>
      <c r="E3696">
        <v>5.0000000000000001E-3</v>
      </c>
      <c r="F3696" t="s">
        <v>1666</v>
      </c>
    </row>
    <row r="3697" spans="1:6" x14ac:dyDescent="0.25">
      <c r="A3697" t="s">
        <v>1319</v>
      </c>
      <c r="B3697" t="s">
        <v>1357</v>
      </c>
      <c r="C3697" t="s">
        <v>1366</v>
      </c>
      <c r="D3697" t="s">
        <v>1346</v>
      </c>
      <c r="E3697">
        <v>5.0000000000000001E-3</v>
      </c>
      <c r="F3697" t="s">
        <v>1666</v>
      </c>
    </row>
    <row r="3698" spans="1:6" x14ac:dyDescent="0.25">
      <c r="A3698" t="s">
        <v>1319</v>
      </c>
      <c r="B3698" t="s">
        <v>1357</v>
      </c>
      <c r="C3698" t="s">
        <v>1367</v>
      </c>
      <c r="D3698" t="s">
        <v>1346</v>
      </c>
      <c r="E3698">
        <v>8.0000000000000002E-3</v>
      </c>
      <c r="F3698" t="s">
        <v>1666</v>
      </c>
    </row>
    <row r="3699" spans="1:6" x14ac:dyDescent="0.25">
      <c r="A3699" t="s">
        <v>1319</v>
      </c>
      <c r="B3699" t="s">
        <v>1357</v>
      </c>
      <c r="C3699" t="s">
        <v>1368</v>
      </c>
      <c r="D3699" t="s">
        <v>1346</v>
      </c>
      <c r="E3699">
        <v>8.0000000000000002E-3</v>
      </c>
      <c r="F3699" t="s">
        <v>1666</v>
      </c>
    </row>
    <row r="3700" spans="1:6" x14ac:dyDescent="0.25">
      <c r="A3700" t="s">
        <v>1319</v>
      </c>
      <c r="B3700" t="s">
        <v>1657</v>
      </c>
      <c r="C3700" t="s">
        <v>1658</v>
      </c>
      <c r="D3700" t="s">
        <v>1346</v>
      </c>
      <c r="E3700">
        <v>0.36</v>
      </c>
      <c r="F3700" t="s">
        <v>1666</v>
      </c>
    </row>
    <row r="3701" spans="1:6" x14ac:dyDescent="0.25">
      <c r="A3701" t="s">
        <v>1319</v>
      </c>
      <c r="B3701" t="s">
        <v>1657</v>
      </c>
      <c r="C3701" t="s">
        <v>1655</v>
      </c>
      <c r="D3701" t="s">
        <v>1346</v>
      </c>
      <c r="E3701">
        <v>1.1399999999999999</v>
      </c>
      <c r="F3701" t="s">
        <v>1666</v>
      </c>
    </row>
    <row r="3702" spans="1:6" x14ac:dyDescent="0.25">
      <c r="A3702" t="s">
        <v>1319</v>
      </c>
      <c r="B3702" t="s">
        <v>1657</v>
      </c>
      <c r="C3702" t="s">
        <v>1186</v>
      </c>
      <c r="D3702" t="s">
        <v>1346</v>
      </c>
      <c r="E3702">
        <v>5.7</v>
      </c>
      <c r="F3702" t="s">
        <v>1666</v>
      </c>
    </row>
    <row r="3703" spans="1:6" x14ac:dyDescent="0.25">
      <c r="A3703" t="s">
        <v>1659</v>
      </c>
      <c r="B3703" t="s">
        <v>1637</v>
      </c>
      <c r="C3703" t="s">
        <v>1660</v>
      </c>
      <c r="D3703" t="s">
        <v>1649</v>
      </c>
      <c r="E3703">
        <v>4.5960000000000001E-2</v>
      </c>
      <c r="F3703" t="s">
        <v>1666</v>
      </c>
    </row>
    <row r="3704" spans="1:6" x14ac:dyDescent="0.25">
      <c r="A3704" t="s">
        <v>1659</v>
      </c>
      <c r="B3704" t="s">
        <v>1637</v>
      </c>
      <c r="C3704" t="s">
        <v>1638</v>
      </c>
      <c r="D3704" t="s">
        <v>1649</v>
      </c>
      <c r="E3704">
        <v>2.7269999999999999E-2</v>
      </c>
      <c r="F3704" t="s">
        <v>1666</v>
      </c>
    </row>
    <row r="3705" spans="1:6" x14ac:dyDescent="0.25">
      <c r="A3705" t="s">
        <v>1659</v>
      </c>
      <c r="B3705" t="s">
        <v>1637</v>
      </c>
      <c r="C3705" t="s">
        <v>1639</v>
      </c>
      <c r="D3705" t="s">
        <v>1649</v>
      </c>
      <c r="E3705">
        <v>2.8799999999999999E-2</v>
      </c>
      <c r="F3705" t="s">
        <v>1666</v>
      </c>
    </row>
    <row r="3706" spans="1:6" x14ac:dyDescent="0.25">
      <c r="A3706" t="s">
        <v>1659</v>
      </c>
      <c r="B3706" t="s">
        <v>1637</v>
      </c>
      <c r="C3706" t="s">
        <v>1640</v>
      </c>
      <c r="D3706" t="s">
        <v>1649</v>
      </c>
      <c r="E3706">
        <v>2.3599999999999999E-2</v>
      </c>
      <c r="F3706" t="s">
        <v>1666</v>
      </c>
    </row>
    <row r="3707" spans="1:6" x14ac:dyDescent="0.25">
      <c r="A3707" t="s">
        <v>1659</v>
      </c>
      <c r="B3707" t="s">
        <v>1637</v>
      </c>
      <c r="C3707" t="s">
        <v>1186</v>
      </c>
      <c r="D3707" t="s">
        <v>1649</v>
      </c>
      <c r="E3707">
        <v>3.0640000000000001E-2</v>
      </c>
      <c r="F3707" t="s">
        <v>1666</v>
      </c>
    </row>
    <row r="3708" spans="1:6" x14ac:dyDescent="0.25">
      <c r="A3708" t="s">
        <v>1659</v>
      </c>
      <c r="B3708" t="s">
        <v>1637</v>
      </c>
      <c r="C3708" t="s">
        <v>1641</v>
      </c>
      <c r="D3708" t="s">
        <v>1649</v>
      </c>
      <c r="E3708">
        <v>2.053E-2</v>
      </c>
      <c r="F3708" t="s">
        <v>1666</v>
      </c>
    </row>
    <row r="3709" spans="1:6" x14ac:dyDescent="0.25">
      <c r="A3709" t="s">
        <v>1659</v>
      </c>
      <c r="B3709" t="s">
        <v>1642</v>
      </c>
      <c r="C3709" t="s">
        <v>1660</v>
      </c>
      <c r="D3709" t="s">
        <v>1649</v>
      </c>
      <c r="E3709">
        <v>4.5960000000000001E-2</v>
      </c>
      <c r="F3709" t="s">
        <v>1666</v>
      </c>
    </row>
    <row r="3710" spans="1:6" x14ac:dyDescent="0.25">
      <c r="A3710" t="s">
        <v>1659</v>
      </c>
      <c r="B3710" t="s">
        <v>1642</v>
      </c>
      <c r="C3710" t="s">
        <v>1638</v>
      </c>
      <c r="D3710" t="s">
        <v>1649</v>
      </c>
      <c r="E3710">
        <v>2.7269999999999999E-2</v>
      </c>
      <c r="F3710" t="s">
        <v>1666</v>
      </c>
    </row>
    <row r="3711" spans="1:6" x14ac:dyDescent="0.25">
      <c r="A3711" t="s">
        <v>1659</v>
      </c>
      <c r="B3711" t="s">
        <v>1642</v>
      </c>
      <c r="C3711" t="s">
        <v>1639</v>
      </c>
      <c r="D3711" t="s">
        <v>1649</v>
      </c>
      <c r="E3711">
        <v>2.8799999999999999E-2</v>
      </c>
      <c r="F3711" t="s">
        <v>1666</v>
      </c>
    </row>
    <row r="3712" spans="1:6" x14ac:dyDescent="0.25">
      <c r="A3712" t="s">
        <v>1659</v>
      </c>
      <c r="B3712" t="s">
        <v>1642</v>
      </c>
      <c r="C3712" t="s">
        <v>1640</v>
      </c>
      <c r="D3712" t="s">
        <v>1649</v>
      </c>
      <c r="E3712">
        <v>2.3599999999999999E-2</v>
      </c>
      <c r="F3712" t="s">
        <v>1666</v>
      </c>
    </row>
    <row r="3713" spans="1:6" x14ac:dyDescent="0.25">
      <c r="A3713" t="s">
        <v>1659</v>
      </c>
      <c r="B3713" t="s">
        <v>1642</v>
      </c>
      <c r="C3713" t="s">
        <v>1186</v>
      </c>
      <c r="D3713" t="s">
        <v>1649</v>
      </c>
      <c r="E3713">
        <v>3.0640000000000001E-2</v>
      </c>
      <c r="F3713" t="s">
        <v>1666</v>
      </c>
    </row>
    <row r="3714" spans="1:6" x14ac:dyDescent="0.25">
      <c r="A3714" t="s">
        <v>1659</v>
      </c>
      <c r="B3714" t="s">
        <v>1642</v>
      </c>
      <c r="C3714" t="s">
        <v>1641</v>
      </c>
      <c r="D3714" t="s">
        <v>1649</v>
      </c>
      <c r="E3714">
        <v>2.053E-2</v>
      </c>
      <c r="F3714" t="s">
        <v>1666</v>
      </c>
    </row>
    <row r="3715" spans="1:6" x14ac:dyDescent="0.25">
      <c r="A3715" t="s">
        <v>1659</v>
      </c>
      <c r="B3715" t="s">
        <v>1498</v>
      </c>
      <c r="C3715" t="s">
        <v>1186</v>
      </c>
      <c r="D3715" t="s">
        <v>1593</v>
      </c>
      <c r="E3715">
        <v>5.6239999999999998E-2</v>
      </c>
      <c r="F3715" t="s">
        <v>1666</v>
      </c>
    </row>
    <row r="3716" spans="1:6" x14ac:dyDescent="0.25">
      <c r="A3716" t="s">
        <v>1659</v>
      </c>
      <c r="B3716" t="s">
        <v>1500</v>
      </c>
      <c r="C3716" t="s">
        <v>1660</v>
      </c>
      <c r="D3716" t="s">
        <v>1649</v>
      </c>
      <c r="E3716">
        <v>4.5960000000000001E-2</v>
      </c>
      <c r="F3716" t="s">
        <v>1666</v>
      </c>
    </row>
    <row r="3717" spans="1:6" x14ac:dyDescent="0.25">
      <c r="A3717" t="s">
        <v>1659</v>
      </c>
      <c r="B3717" t="s">
        <v>1500</v>
      </c>
      <c r="C3717" t="s">
        <v>1638</v>
      </c>
      <c r="D3717" t="s">
        <v>1649</v>
      </c>
      <c r="E3717">
        <v>2.7269999999999999E-2</v>
      </c>
      <c r="F3717" t="s">
        <v>1666</v>
      </c>
    </row>
    <row r="3718" spans="1:6" x14ac:dyDescent="0.25">
      <c r="A3718" t="s">
        <v>1659</v>
      </c>
      <c r="B3718" t="s">
        <v>1500</v>
      </c>
      <c r="C3718" t="s">
        <v>1639</v>
      </c>
      <c r="D3718" t="s">
        <v>1649</v>
      </c>
      <c r="E3718">
        <v>2.8799999999999999E-2</v>
      </c>
      <c r="F3718" t="s">
        <v>1666</v>
      </c>
    </row>
    <row r="3719" spans="1:6" x14ac:dyDescent="0.25">
      <c r="A3719" t="s">
        <v>1659</v>
      </c>
      <c r="B3719" t="s">
        <v>1500</v>
      </c>
      <c r="C3719" t="s">
        <v>1640</v>
      </c>
      <c r="D3719" t="s">
        <v>1649</v>
      </c>
      <c r="E3719">
        <v>2.3599999999999999E-2</v>
      </c>
      <c r="F3719" t="s">
        <v>1666</v>
      </c>
    </row>
    <row r="3720" spans="1:6" x14ac:dyDescent="0.25">
      <c r="A3720" t="s">
        <v>1659</v>
      </c>
      <c r="B3720" t="s">
        <v>1500</v>
      </c>
      <c r="C3720" t="s">
        <v>1186</v>
      </c>
      <c r="D3720" t="s">
        <v>1649</v>
      </c>
      <c r="E3720">
        <v>3.0640000000000001E-2</v>
      </c>
      <c r="F3720" t="s">
        <v>1666</v>
      </c>
    </row>
    <row r="3721" spans="1:6" x14ac:dyDescent="0.25">
      <c r="A3721" t="s">
        <v>1659</v>
      </c>
      <c r="B3721" t="s">
        <v>1500</v>
      </c>
      <c r="C3721" t="s">
        <v>1641</v>
      </c>
      <c r="D3721" t="s">
        <v>1649</v>
      </c>
      <c r="E3721">
        <v>2.053E-2</v>
      </c>
      <c r="F3721" t="s">
        <v>1666</v>
      </c>
    </row>
    <row r="3722" spans="1:6" x14ac:dyDescent="0.25">
      <c r="A3722" t="s">
        <v>1530</v>
      </c>
      <c r="B3722" t="s">
        <v>1648</v>
      </c>
      <c r="C3722" t="s">
        <v>1186</v>
      </c>
      <c r="D3722" t="s">
        <v>1649</v>
      </c>
      <c r="E3722">
        <v>1.57E-3</v>
      </c>
      <c r="F3722" t="s">
        <v>1666</v>
      </c>
    </row>
    <row r="3723" spans="1:6" x14ac:dyDescent="0.25">
      <c r="A3723" t="s">
        <v>1532</v>
      </c>
      <c r="B3723" t="s">
        <v>1648</v>
      </c>
      <c r="C3723" t="s">
        <v>1186</v>
      </c>
      <c r="D3723" t="s">
        <v>1649</v>
      </c>
      <c r="E3723">
        <v>7.8600000000000007E-3</v>
      </c>
      <c r="F3723" t="s">
        <v>1666</v>
      </c>
    </row>
    <row r="3724" spans="1:6" x14ac:dyDescent="0.25">
      <c r="A3724" t="s">
        <v>1533</v>
      </c>
      <c r="B3724" t="s">
        <v>1648</v>
      </c>
      <c r="C3724" t="s">
        <v>1186</v>
      </c>
      <c r="D3724" t="s">
        <v>1649</v>
      </c>
      <c r="E3724">
        <v>3.143E-2</v>
      </c>
      <c r="F3724" t="s">
        <v>1666</v>
      </c>
    </row>
    <row r="3725" spans="1:6" x14ac:dyDescent="0.25">
      <c r="A3725" t="s">
        <v>1409</v>
      </c>
      <c r="B3725" t="s">
        <v>1246</v>
      </c>
      <c r="C3725" t="s">
        <v>1186</v>
      </c>
      <c r="D3725" t="s">
        <v>1195</v>
      </c>
      <c r="E3725">
        <v>4.0000000000000001E-3</v>
      </c>
      <c r="F3725" t="s">
        <v>1666</v>
      </c>
    </row>
    <row r="3726" spans="1:6" x14ac:dyDescent="0.25">
      <c r="A3726" t="s">
        <v>1409</v>
      </c>
      <c r="B3726" t="s">
        <v>1241</v>
      </c>
      <c r="C3726" t="s">
        <v>1186</v>
      </c>
      <c r="D3726" t="s">
        <v>1195</v>
      </c>
      <c r="E3726">
        <v>4.0000000000000001E-3</v>
      </c>
      <c r="F3726" t="s">
        <v>1666</v>
      </c>
    </row>
    <row r="3727" spans="1:6" x14ac:dyDescent="0.25">
      <c r="A3727" t="s">
        <v>1409</v>
      </c>
      <c r="B3727" t="s">
        <v>1217</v>
      </c>
      <c r="C3727" t="s">
        <v>1647</v>
      </c>
      <c r="D3727" t="s">
        <v>1195</v>
      </c>
      <c r="E3727">
        <v>0.02</v>
      </c>
      <c r="F3727" t="s">
        <v>1666</v>
      </c>
    </row>
    <row r="3728" spans="1:6" x14ac:dyDescent="0.25">
      <c r="A3728" t="s">
        <v>1409</v>
      </c>
      <c r="B3728" t="s">
        <v>1217</v>
      </c>
      <c r="C3728" t="s">
        <v>1186</v>
      </c>
      <c r="D3728" t="s">
        <v>1195</v>
      </c>
      <c r="E3728">
        <v>4.0000000000000001E-3</v>
      </c>
      <c r="F3728" t="s">
        <v>1666</v>
      </c>
    </row>
    <row r="3729" spans="1:6" x14ac:dyDescent="0.25">
      <c r="A3729" t="s">
        <v>1409</v>
      </c>
      <c r="B3729" t="s">
        <v>1220</v>
      </c>
      <c r="C3729" t="s">
        <v>1647</v>
      </c>
      <c r="D3729" t="s">
        <v>1195</v>
      </c>
      <c r="E3729">
        <v>0.02</v>
      </c>
      <c r="F3729" t="s">
        <v>1666</v>
      </c>
    </row>
    <row r="3730" spans="1:6" x14ac:dyDescent="0.25">
      <c r="A3730" t="s">
        <v>1409</v>
      </c>
      <c r="B3730" t="s">
        <v>1220</v>
      </c>
      <c r="C3730" t="s">
        <v>1186</v>
      </c>
      <c r="D3730" t="s">
        <v>1195</v>
      </c>
      <c r="E3730">
        <v>4.0000000000000001E-3</v>
      </c>
      <c r="F3730" t="s">
        <v>1666</v>
      </c>
    </row>
    <row r="3731" spans="1:6" x14ac:dyDescent="0.25">
      <c r="A3731" t="s">
        <v>1409</v>
      </c>
      <c r="B3731" t="s">
        <v>1247</v>
      </c>
      <c r="C3731" t="s">
        <v>1647</v>
      </c>
      <c r="D3731" t="s">
        <v>1195</v>
      </c>
      <c r="E3731">
        <v>0.02</v>
      </c>
      <c r="F3731" t="s">
        <v>1666</v>
      </c>
    </row>
    <row r="3732" spans="1:6" x14ac:dyDescent="0.25">
      <c r="A3732" t="s">
        <v>1409</v>
      </c>
      <c r="B3732" t="s">
        <v>1247</v>
      </c>
      <c r="C3732" t="s">
        <v>1646</v>
      </c>
      <c r="D3732" t="s">
        <v>1195</v>
      </c>
      <c r="E3732">
        <v>4.0000000000000001E-3</v>
      </c>
      <c r="F3732" t="s">
        <v>1666</v>
      </c>
    </row>
    <row r="3733" spans="1:6" x14ac:dyDescent="0.25">
      <c r="A3733" t="s">
        <v>1409</v>
      </c>
      <c r="B3733" t="s">
        <v>1247</v>
      </c>
      <c r="C3733" t="s">
        <v>1186</v>
      </c>
      <c r="D3733" t="s">
        <v>1195</v>
      </c>
      <c r="E3733">
        <v>4.0000000000000001E-3</v>
      </c>
      <c r="F3733" t="s">
        <v>1666</v>
      </c>
    </row>
    <row r="3734" spans="1:6" x14ac:dyDescent="0.25">
      <c r="A3734" t="s">
        <v>1409</v>
      </c>
      <c r="B3734" t="s">
        <v>1223</v>
      </c>
      <c r="C3734" t="s">
        <v>1647</v>
      </c>
      <c r="D3734" t="s">
        <v>1195</v>
      </c>
      <c r="E3734">
        <v>0.02</v>
      </c>
      <c r="F3734" t="s">
        <v>1666</v>
      </c>
    </row>
    <row r="3735" spans="1:6" x14ac:dyDescent="0.25">
      <c r="A3735" t="s">
        <v>1409</v>
      </c>
      <c r="B3735" t="s">
        <v>1223</v>
      </c>
      <c r="C3735" t="s">
        <v>1646</v>
      </c>
      <c r="D3735" t="s">
        <v>1195</v>
      </c>
      <c r="E3735">
        <v>4.0000000000000001E-3</v>
      </c>
      <c r="F3735" t="s">
        <v>1666</v>
      </c>
    </row>
    <row r="3736" spans="1:6" x14ac:dyDescent="0.25">
      <c r="A3736" t="s">
        <v>1409</v>
      </c>
      <c r="B3736" t="s">
        <v>1223</v>
      </c>
      <c r="C3736" t="s">
        <v>1186</v>
      </c>
      <c r="D3736" t="s">
        <v>1195</v>
      </c>
      <c r="E3736">
        <v>4.0000000000000001E-3</v>
      </c>
      <c r="F3736" t="s">
        <v>1666</v>
      </c>
    </row>
    <row r="3737" spans="1:6" x14ac:dyDescent="0.25">
      <c r="A3737" t="s">
        <v>1409</v>
      </c>
      <c r="B3737" t="s">
        <v>1248</v>
      </c>
      <c r="C3737" t="s">
        <v>1186</v>
      </c>
      <c r="D3737" t="s">
        <v>1195</v>
      </c>
      <c r="E3737">
        <v>4.0000000000000001E-3</v>
      </c>
      <c r="F3737" t="s">
        <v>1666</v>
      </c>
    </row>
    <row r="3738" spans="1:6" x14ac:dyDescent="0.25">
      <c r="A3738" t="s">
        <v>1409</v>
      </c>
      <c r="B3738" t="s">
        <v>1249</v>
      </c>
      <c r="C3738" t="s">
        <v>1647</v>
      </c>
      <c r="D3738" t="s">
        <v>1195</v>
      </c>
      <c r="E3738">
        <v>0.02</v>
      </c>
      <c r="F3738" t="s">
        <v>1666</v>
      </c>
    </row>
    <row r="3739" spans="1:6" x14ac:dyDescent="0.25">
      <c r="A3739" t="s">
        <v>1409</v>
      </c>
      <c r="B3739" t="s">
        <v>1249</v>
      </c>
      <c r="C3739" t="s">
        <v>1646</v>
      </c>
      <c r="D3739" t="s">
        <v>1195</v>
      </c>
      <c r="E3739">
        <v>4.0000000000000001E-3</v>
      </c>
      <c r="F3739" t="s">
        <v>1666</v>
      </c>
    </row>
    <row r="3740" spans="1:6" x14ac:dyDescent="0.25">
      <c r="A3740" t="s">
        <v>1409</v>
      </c>
      <c r="B3740" t="s">
        <v>1249</v>
      </c>
      <c r="C3740" t="s">
        <v>1186</v>
      </c>
      <c r="D3740" t="s">
        <v>1195</v>
      </c>
      <c r="E3740">
        <v>4.0000000000000001E-3</v>
      </c>
      <c r="F3740" t="s">
        <v>1666</v>
      </c>
    </row>
    <row r="3741" spans="1:6" x14ac:dyDescent="0.25">
      <c r="A3741" t="s">
        <v>1409</v>
      </c>
      <c r="B3741" t="s">
        <v>1231</v>
      </c>
      <c r="C3741" t="s">
        <v>1186</v>
      </c>
      <c r="D3741" t="s">
        <v>1195</v>
      </c>
      <c r="E3741">
        <v>1E-4</v>
      </c>
      <c r="F3741" t="s">
        <v>1666</v>
      </c>
    </row>
    <row r="3742" spans="1:6" x14ac:dyDescent="0.25">
      <c r="A3742" t="s">
        <v>1409</v>
      </c>
      <c r="B3742" t="s">
        <v>1232</v>
      </c>
      <c r="C3742" t="s">
        <v>1186</v>
      </c>
      <c r="D3742" t="s">
        <v>1195</v>
      </c>
      <c r="E3742">
        <v>1E-4</v>
      </c>
      <c r="F3742" t="s">
        <v>1666</v>
      </c>
    </row>
    <row r="3743" spans="1:6" x14ac:dyDescent="0.25">
      <c r="A3743" t="s">
        <v>1409</v>
      </c>
      <c r="B3743" t="s">
        <v>1233</v>
      </c>
      <c r="C3743" t="s">
        <v>1186</v>
      </c>
      <c r="D3743" t="s">
        <v>1195</v>
      </c>
      <c r="E3743">
        <v>4.0000000000000001E-3</v>
      </c>
      <c r="F3743" t="s">
        <v>1666</v>
      </c>
    </row>
    <row r="3744" spans="1:6" x14ac:dyDescent="0.25">
      <c r="A3744" t="s">
        <v>1409</v>
      </c>
      <c r="B3744" t="s">
        <v>1237</v>
      </c>
      <c r="C3744" t="s">
        <v>1186</v>
      </c>
      <c r="D3744" t="s">
        <v>1195</v>
      </c>
      <c r="E3744">
        <v>1E-4</v>
      </c>
      <c r="F3744" t="s">
        <v>1666</v>
      </c>
    </row>
    <row r="3745" spans="1:6" x14ac:dyDescent="0.25">
      <c r="A3745" t="s">
        <v>1409</v>
      </c>
      <c r="B3745" t="s">
        <v>1250</v>
      </c>
      <c r="C3745" t="s">
        <v>1647</v>
      </c>
      <c r="D3745" t="s">
        <v>1195</v>
      </c>
      <c r="E3745">
        <v>0.02</v>
      </c>
      <c r="F3745" t="s">
        <v>1666</v>
      </c>
    </row>
    <row r="3746" spans="1:6" x14ac:dyDescent="0.25">
      <c r="A3746" t="s">
        <v>1409</v>
      </c>
      <c r="B3746" t="s">
        <v>1250</v>
      </c>
      <c r="C3746" t="s">
        <v>1646</v>
      </c>
      <c r="D3746" t="s">
        <v>1195</v>
      </c>
      <c r="E3746">
        <v>4.0000000000000001E-3</v>
      </c>
      <c r="F3746" t="s">
        <v>1666</v>
      </c>
    </row>
    <row r="3747" spans="1:6" x14ac:dyDescent="0.25">
      <c r="A3747" t="s">
        <v>1409</v>
      </c>
      <c r="B3747" t="s">
        <v>1250</v>
      </c>
      <c r="C3747" t="s">
        <v>1186</v>
      </c>
      <c r="D3747" t="s">
        <v>1195</v>
      </c>
      <c r="E3747">
        <v>4.0000000000000001E-3</v>
      </c>
      <c r="F3747" t="s">
        <v>1666</v>
      </c>
    </row>
    <row r="3748" spans="1:6" x14ac:dyDescent="0.25">
      <c r="A3748" t="s">
        <v>1410</v>
      </c>
      <c r="B3748" t="s">
        <v>1246</v>
      </c>
      <c r="C3748" t="s">
        <v>1186</v>
      </c>
      <c r="D3748" t="s">
        <v>1195</v>
      </c>
      <c r="E3748">
        <v>4.0000000000000001E-3</v>
      </c>
      <c r="F3748" t="s">
        <v>1666</v>
      </c>
    </row>
    <row r="3749" spans="1:6" x14ac:dyDescent="0.25">
      <c r="A3749" t="s">
        <v>1410</v>
      </c>
      <c r="B3749" t="s">
        <v>1241</v>
      </c>
      <c r="C3749" t="s">
        <v>1186</v>
      </c>
      <c r="D3749" t="s">
        <v>1195</v>
      </c>
      <c r="E3749">
        <v>4.0000000000000001E-3</v>
      </c>
      <c r="F3749" t="s">
        <v>1666</v>
      </c>
    </row>
    <row r="3750" spans="1:6" x14ac:dyDescent="0.25">
      <c r="A3750" t="s">
        <v>1410</v>
      </c>
      <c r="B3750" t="s">
        <v>1217</v>
      </c>
      <c r="C3750" t="s">
        <v>1647</v>
      </c>
      <c r="D3750" t="s">
        <v>1195</v>
      </c>
      <c r="E3750">
        <v>0.02</v>
      </c>
      <c r="F3750" t="s">
        <v>1666</v>
      </c>
    </row>
    <row r="3751" spans="1:6" x14ac:dyDescent="0.25">
      <c r="A3751" t="s">
        <v>1410</v>
      </c>
      <c r="B3751" t="s">
        <v>1217</v>
      </c>
      <c r="C3751" t="s">
        <v>1186</v>
      </c>
      <c r="D3751" t="s">
        <v>1195</v>
      </c>
      <c r="E3751">
        <v>4.0000000000000001E-3</v>
      </c>
      <c r="F3751" t="s">
        <v>1666</v>
      </c>
    </row>
    <row r="3752" spans="1:6" x14ac:dyDescent="0.25">
      <c r="A3752" t="s">
        <v>1410</v>
      </c>
      <c r="B3752" t="s">
        <v>1220</v>
      </c>
      <c r="C3752" t="s">
        <v>1647</v>
      </c>
      <c r="D3752" t="s">
        <v>1195</v>
      </c>
      <c r="E3752">
        <v>0.02</v>
      </c>
      <c r="F3752" t="s">
        <v>1666</v>
      </c>
    </row>
    <row r="3753" spans="1:6" x14ac:dyDescent="0.25">
      <c r="A3753" t="s">
        <v>1410</v>
      </c>
      <c r="B3753" t="s">
        <v>1220</v>
      </c>
      <c r="C3753" t="s">
        <v>1186</v>
      </c>
      <c r="D3753" t="s">
        <v>1195</v>
      </c>
      <c r="E3753">
        <v>4.0000000000000001E-3</v>
      </c>
      <c r="F3753" t="s">
        <v>1666</v>
      </c>
    </row>
    <row r="3754" spans="1:6" x14ac:dyDescent="0.25">
      <c r="A3754" t="s">
        <v>1410</v>
      </c>
      <c r="B3754" t="s">
        <v>1247</v>
      </c>
      <c r="C3754" t="s">
        <v>1647</v>
      </c>
      <c r="D3754" t="s">
        <v>1195</v>
      </c>
      <c r="E3754">
        <v>0.02</v>
      </c>
      <c r="F3754" t="s">
        <v>1666</v>
      </c>
    </row>
    <row r="3755" spans="1:6" x14ac:dyDescent="0.25">
      <c r="A3755" t="s">
        <v>1410</v>
      </c>
      <c r="B3755" t="s">
        <v>1247</v>
      </c>
      <c r="C3755" t="s">
        <v>1646</v>
      </c>
      <c r="D3755" t="s">
        <v>1195</v>
      </c>
      <c r="E3755">
        <v>4.0000000000000001E-3</v>
      </c>
      <c r="F3755" t="s">
        <v>1666</v>
      </c>
    </row>
    <row r="3756" spans="1:6" x14ac:dyDescent="0.25">
      <c r="A3756" t="s">
        <v>1410</v>
      </c>
      <c r="B3756" t="s">
        <v>1247</v>
      </c>
      <c r="C3756" t="s">
        <v>1186</v>
      </c>
      <c r="D3756" t="s">
        <v>1195</v>
      </c>
      <c r="E3756">
        <v>4.0000000000000001E-3</v>
      </c>
      <c r="F3756" t="s">
        <v>1666</v>
      </c>
    </row>
    <row r="3757" spans="1:6" x14ac:dyDescent="0.25">
      <c r="A3757" t="s">
        <v>1410</v>
      </c>
      <c r="B3757" t="s">
        <v>1223</v>
      </c>
      <c r="C3757" t="s">
        <v>1647</v>
      </c>
      <c r="D3757" t="s">
        <v>1195</v>
      </c>
      <c r="E3757">
        <v>0.02</v>
      </c>
      <c r="F3757" t="s">
        <v>1666</v>
      </c>
    </row>
    <row r="3758" spans="1:6" x14ac:dyDescent="0.25">
      <c r="A3758" t="s">
        <v>1410</v>
      </c>
      <c r="B3758" t="s">
        <v>1223</v>
      </c>
      <c r="C3758" t="s">
        <v>1646</v>
      </c>
      <c r="D3758" t="s">
        <v>1195</v>
      </c>
      <c r="E3758">
        <v>4.0000000000000001E-3</v>
      </c>
      <c r="F3758" t="s">
        <v>1666</v>
      </c>
    </row>
    <row r="3759" spans="1:6" x14ac:dyDescent="0.25">
      <c r="A3759" t="s">
        <v>1410</v>
      </c>
      <c r="B3759" t="s">
        <v>1223</v>
      </c>
      <c r="C3759" t="s">
        <v>1186</v>
      </c>
      <c r="D3759" t="s">
        <v>1195</v>
      </c>
      <c r="E3759">
        <v>4.0000000000000001E-3</v>
      </c>
      <c r="F3759" t="s">
        <v>1666</v>
      </c>
    </row>
    <row r="3760" spans="1:6" x14ac:dyDescent="0.25">
      <c r="A3760" t="s">
        <v>1410</v>
      </c>
      <c r="B3760" t="s">
        <v>1248</v>
      </c>
      <c r="C3760" t="s">
        <v>1186</v>
      </c>
      <c r="D3760" t="s">
        <v>1195</v>
      </c>
      <c r="E3760">
        <v>4.0000000000000001E-3</v>
      </c>
      <c r="F3760" t="s">
        <v>1666</v>
      </c>
    </row>
    <row r="3761" spans="1:6" x14ac:dyDescent="0.25">
      <c r="A3761" t="s">
        <v>1410</v>
      </c>
      <c r="B3761" t="s">
        <v>1249</v>
      </c>
      <c r="C3761" t="s">
        <v>1647</v>
      </c>
      <c r="D3761" t="s">
        <v>1195</v>
      </c>
      <c r="E3761">
        <v>0.02</v>
      </c>
      <c r="F3761" t="s">
        <v>1666</v>
      </c>
    </row>
    <row r="3762" spans="1:6" x14ac:dyDescent="0.25">
      <c r="A3762" t="s">
        <v>1410</v>
      </c>
      <c r="B3762" t="s">
        <v>1249</v>
      </c>
      <c r="C3762" t="s">
        <v>1646</v>
      </c>
      <c r="D3762" t="s">
        <v>1195</v>
      </c>
      <c r="E3762">
        <v>4.0000000000000001E-3</v>
      </c>
      <c r="F3762" t="s">
        <v>1666</v>
      </c>
    </row>
    <row r="3763" spans="1:6" x14ac:dyDescent="0.25">
      <c r="A3763" t="s">
        <v>1410</v>
      </c>
      <c r="B3763" t="s">
        <v>1249</v>
      </c>
      <c r="C3763" t="s">
        <v>1186</v>
      </c>
      <c r="D3763" t="s">
        <v>1195</v>
      </c>
      <c r="E3763">
        <v>4.0000000000000001E-3</v>
      </c>
      <c r="F3763" t="s">
        <v>1666</v>
      </c>
    </row>
    <row r="3764" spans="1:6" x14ac:dyDescent="0.25">
      <c r="A3764" t="s">
        <v>1410</v>
      </c>
      <c r="B3764" t="s">
        <v>1231</v>
      </c>
      <c r="C3764" t="s">
        <v>1186</v>
      </c>
      <c r="D3764" t="s">
        <v>1195</v>
      </c>
      <c r="E3764">
        <v>1E-4</v>
      </c>
      <c r="F3764" t="s">
        <v>1666</v>
      </c>
    </row>
    <row r="3765" spans="1:6" x14ac:dyDescent="0.25">
      <c r="A3765" t="s">
        <v>1410</v>
      </c>
      <c r="B3765" t="s">
        <v>1250</v>
      </c>
      <c r="C3765" t="s">
        <v>1647</v>
      </c>
      <c r="D3765" t="s">
        <v>1195</v>
      </c>
      <c r="E3765">
        <v>0.02</v>
      </c>
      <c r="F3765" t="s">
        <v>1666</v>
      </c>
    </row>
    <row r="3766" spans="1:6" x14ac:dyDescent="0.25">
      <c r="A3766" t="s">
        <v>1410</v>
      </c>
      <c r="B3766" t="s">
        <v>1250</v>
      </c>
      <c r="C3766" t="s">
        <v>1646</v>
      </c>
      <c r="D3766" t="s">
        <v>1195</v>
      </c>
      <c r="E3766">
        <v>4.0000000000000001E-3</v>
      </c>
      <c r="F3766" t="s">
        <v>1666</v>
      </c>
    </row>
    <row r="3767" spans="1:6" x14ac:dyDescent="0.25">
      <c r="A3767" t="s">
        <v>1410</v>
      </c>
      <c r="B3767" t="s">
        <v>1250</v>
      </c>
      <c r="C3767" t="s">
        <v>1186</v>
      </c>
      <c r="D3767" t="s">
        <v>1195</v>
      </c>
      <c r="E3767">
        <v>4.0000000000000001E-3</v>
      </c>
      <c r="F3767" t="s">
        <v>1666</v>
      </c>
    </row>
    <row r="3768" spans="1:6" x14ac:dyDescent="0.25">
      <c r="A3768" t="s">
        <v>1534</v>
      </c>
      <c r="B3768" t="s">
        <v>1648</v>
      </c>
      <c r="C3768" t="s">
        <v>1186</v>
      </c>
      <c r="D3768" t="s">
        <v>1649</v>
      </c>
      <c r="E3768">
        <v>1.57E-3</v>
      </c>
      <c r="F3768" t="s">
        <v>1666</v>
      </c>
    </row>
    <row r="3769" spans="1:6" x14ac:dyDescent="0.25">
      <c r="A3769" t="s">
        <v>1535</v>
      </c>
      <c r="B3769" t="s">
        <v>1661</v>
      </c>
      <c r="C3769" t="s">
        <v>1186</v>
      </c>
      <c r="D3769" t="s">
        <v>1394</v>
      </c>
      <c r="E3769">
        <v>9.2300000000000004E-3</v>
      </c>
      <c r="F3769" t="s">
        <v>1666</v>
      </c>
    </row>
    <row r="3770" spans="1:6" x14ac:dyDescent="0.25">
      <c r="A3770" t="s">
        <v>1535</v>
      </c>
      <c r="B3770" t="s">
        <v>1661</v>
      </c>
      <c r="C3770" t="s">
        <v>1662</v>
      </c>
      <c r="D3770" t="s">
        <v>1394</v>
      </c>
      <c r="E3770">
        <v>9.2300000000000004E-3</v>
      </c>
      <c r="F3770" t="s">
        <v>1666</v>
      </c>
    </row>
    <row r="3771" spans="1:6" x14ac:dyDescent="0.25">
      <c r="A3771" t="s">
        <v>1535</v>
      </c>
      <c r="B3771" t="s">
        <v>1661</v>
      </c>
      <c r="C3771" t="s">
        <v>1663</v>
      </c>
      <c r="D3771" t="s">
        <v>1394</v>
      </c>
      <c r="E3771">
        <v>9.2300000000000004E-3</v>
      </c>
      <c r="F3771" t="s">
        <v>1666</v>
      </c>
    </row>
    <row r="3772" spans="1:6" x14ac:dyDescent="0.25">
      <c r="A3772" t="s">
        <v>1535</v>
      </c>
      <c r="B3772" t="s">
        <v>1661</v>
      </c>
      <c r="C3772" t="s">
        <v>1664</v>
      </c>
      <c r="D3772" t="s">
        <v>1394</v>
      </c>
      <c r="E3772">
        <v>0</v>
      </c>
      <c r="F3772" t="s">
        <v>1666</v>
      </c>
    </row>
    <row r="3773" spans="1:6" x14ac:dyDescent="0.25">
      <c r="A3773" t="s">
        <v>1535</v>
      </c>
      <c r="B3773" t="s">
        <v>1536</v>
      </c>
      <c r="C3773" t="s">
        <v>1186</v>
      </c>
      <c r="D3773" t="s">
        <v>1394</v>
      </c>
      <c r="E3773">
        <v>0.10199999999999999</v>
      </c>
      <c r="F3773" t="s">
        <v>1666</v>
      </c>
    </row>
    <row r="3774" spans="1:6" x14ac:dyDescent="0.25">
      <c r="A3774" t="s">
        <v>1535</v>
      </c>
      <c r="B3774" t="s">
        <v>1536</v>
      </c>
      <c r="C3774" t="s">
        <v>1665</v>
      </c>
      <c r="D3774" t="s">
        <v>1394</v>
      </c>
      <c r="E3774">
        <v>6.2E-2</v>
      </c>
      <c r="F3774" t="s">
        <v>1666</v>
      </c>
    </row>
    <row r="3775" spans="1:6" x14ac:dyDescent="0.25">
      <c r="A3775" t="s">
        <v>1540</v>
      </c>
      <c r="B3775" t="s">
        <v>1648</v>
      </c>
      <c r="C3775" t="s">
        <v>1186</v>
      </c>
      <c r="D3775" t="s">
        <v>1649</v>
      </c>
      <c r="E3775">
        <v>3.143E-2</v>
      </c>
      <c r="F3775" t="s">
        <v>1666</v>
      </c>
    </row>
    <row r="3776" spans="1:6" x14ac:dyDescent="0.25">
      <c r="A3776" t="s">
        <v>1541</v>
      </c>
      <c r="B3776" t="s">
        <v>1648</v>
      </c>
      <c r="C3776" t="s">
        <v>1186</v>
      </c>
      <c r="D3776" t="s">
        <v>1649</v>
      </c>
      <c r="E3776">
        <v>1.57E-3</v>
      </c>
      <c r="F3776" t="s">
        <v>1666</v>
      </c>
    </row>
    <row r="3777" spans="1:6" x14ac:dyDescent="0.25">
      <c r="A3777" t="s">
        <v>1205</v>
      </c>
      <c r="B3777" t="s">
        <v>1246</v>
      </c>
      <c r="C3777" t="s">
        <v>1667</v>
      </c>
      <c r="D3777" t="s">
        <v>1195</v>
      </c>
      <c r="E3777">
        <v>0.1</v>
      </c>
      <c r="F3777" t="s">
        <v>1690</v>
      </c>
    </row>
    <row r="3778" spans="1:6" x14ac:dyDescent="0.25">
      <c r="A3778" t="s">
        <v>1205</v>
      </c>
      <c r="B3778" t="s">
        <v>1246</v>
      </c>
      <c r="C3778" t="s">
        <v>1552</v>
      </c>
      <c r="D3778" t="s">
        <v>1195</v>
      </c>
      <c r="E3778">
        <v>0.04</v>
      </c>
      <c r="F3778" t="s">
        <v>1690</v>
      </c>
    </row>
    <row r="3779" spans="1:6" x14ac:dyDescent="0.25">
      <c r="A3779" t="s">
        <v>1205</v>
      </c>
      <c r="B3779" t="s">
        <v>1246</v>
      </c>
      <c r="C3779" t="s">
        <v>1645</v>
      </c>
      <c r="D3779" t="s">
        <v>1195</v>
      </c>
      <c r="E3779">
        <v>0.06</v>
      </c>
      <c r="F3779" t="s">
        <v>1690</v>
      </c>
    </row>
    <row r="3780" spans="1:6" x14ac:dyDescent="0.25">
      <c r="A3780" t="s">
        <v>1205</v>
      </c>
      <c r="B3780" t="s">
        <v>1246</v>
      </c>
      <c r="C3780" t="s">
        <v>1186</v>
      </c>
      <c r="D3780" t="s">
        <v>1195</v>
      </c>
      <c r="E3780">
        <v>0.2</v>
      </c>
      <c r="F3780" t="s">
        <v>1690</v>
      </c>
    </row>
    <row r="3781" spans="1:6" x14ac:dyDescent="0.25">
      <c r="A3781" t="s">
        <v>1205</v>
      </c>
      <c r="B3781" t="s">
        <v>1503</v>
      </c>
      <c r="C3781" t="s">
        <v>1186</v>
      </c>
      <c r="D3781" t="s">
        <v>1195</v>
      </c>
      <c r="E3781">
        <v>0</v>
      </c>
      <c r="F3781" t="s">
        <v>1690</v>
      </c>
    </row>
    <row r="3782" spans="1:6" x14ac:dyDescent="0.25">
      <c r="A3782" t="s">
        <v>1205</v>
      </c>
      <c r="B3782" t="s">
        <v>1241</v>
      </c>
      <c r="C3782" t="s">
        <v>1186</v>
      </c>
      <c r="D3782" t="s">
        <v>1195</v>
      </c>
      <c r="E3782">
        <v>7.0000000000000007E-2</v>
      </c>
      <c r="F3782" t="s">
        <v>1690</v>
      </c>
    </row>
    <row r="3783" spans="1:6" x14ac:dyDescent="0.25">
      <c r="A3783" t="s">
        <v>1205</v>
      </c>
      <c r="B3783" t="s">
        <v>1217</v>
      </c>
      <c r="C3783" t="s">
        <v>1667</v>
      </c>
      <c r="D3783" t="s">
        <v>1195</v>
      </c>
      <c r="E3783">
        <v>0.1</v>
      </c>
      <c r="F3783" t="s">
        <v>1690</v>
      </c>
    </row>
    <row r="3784" spans="1:6" x14ac:dyDescent="0.25">
      <c r="A3784" t="s">
        <v>1205</v>
      </c>
      <c r="B3784" t="s">
        <v>1217</v>
      </c>
      <c r="C3784" t="s">
        <v>1552</v>
      </c>
      <c r="D3784" t="s">
        <v>1195</v>
      </c>
      <c r="E3784">
        <v>0.04</v>
      </c>
      <c r="F3784" t="s">
        <v>1690</v>
      </c>
    </row>
    <row r="3785" spans="1:6" x14ac:dyDescent="0.25">
      <c r="A3785" t="s">
        <v>1205</v>
      </c>
      <c r="B3785" t="s">
        <v>1217</v>
      </c>
      <c r="C3785" t="s">
        <v>1645</v>
      </c>
      <c r="D3785" t="s">
        <v>1195</v>
      </c>
      <c r="E3785">
        <v>0.06</v>
      </c>
      <c r="F3785" t="s">
        <v>1690</v>
      </c>
    </row>
    <row r="3786" spans="1:6" x14ac:dyDescent="0.25">
      <c r="A3786" t="s">
        <v>1205</v>
      </c>
      <c r="B3786" t="s">
        <v>1217</v>
      </c>
      <c r="C3786" t="s">
        <v>1186</v>
      </c>
      <c r="D3786" t="s">
        <v>1195</v>
      </c>
      <c r="E3786">
        <v>0.2</v>
      </c>
      <c r="F3786" t="s">
        <v>1690</v>
      </c>
    </row>
    <row r="3787" spans="1:6" x14ac:dyDescent="0.25">
      <c r="A3787" t="s">
        <v>1205</v>
      </c>
      <c r="B3787" t="s">
        <v>1220</v>
      </c>
      <c r="C3787" t="s">
        <v>1667</v>
      </c>
      <c r="D3787" t="s">
        <v>1195</v>
      </c>
      <c r="E3787">
        <v>0.1</v>
      </c>
      <c r="F3787" t="s">
        <v>1690</v>
      </c>
    </row>
    <row r="3788" spans="1:6" x14ac:dyDescent="0.25">
      <c r="A3788" t="s">
        <v>1205</v>
      </c>
      <c r="B3788" t="s">
        <v>1220</v>
      </c>
      <c r="C3788" t="s">
        <v>1552</v>
      </c>
      <c r="D3788" t="s">
        <v>1195</v>
      </c>
      <c r="E3788">
        <v>0.04</v>
      </c>
      <c r="F3788" t="s">
        <v>1690</v>
      </c>
    </row>
    <row r="3789" spans="1:6" x14ac:dyDescent="0.25">
      <c r="A3789" t="s">
        <v>1205</v>
      </c>
      <c r="B3789" t="s">
        <v>1220</v>
      </c>
      <c r="C3789" t="s">
        <v>1645</v>
      </c>
      <c r="D3789" t="s">
        <v>1195</v>
      </c>
      <c r="E3789">
        <v>0.06</v>
      </c>
      <c r="F3789" t="s">
        <v>1690</v>
      </c>
    </row>
    <row r="3790" spans="1:6" x14ac:dyDescent="0.25">
      <c r="A3790" t="s">
        <v>1205</v>
      </c>
      <c r="B3790" t="s">
        <v>1220</v>
      </c>
      <c r="C3790" t="s">
        <v>1186</v>
      </c>
      <c r="D3790" t="s">
        <v>1195</v>
      </c>
      <c r="E3790">
        <v>0.2</v>
      </c>
      <c r="F3790" t="s">
        <v>1690</v>
      </c>
    </row>
    <row r="3791" spans="1:6" x14ac:dyDescent="0.25">
      <c r="A3791" t="s">
        <v>1205</v>
      </c>
      <c r="B3791" t="s">
        <v>1221</v>
      </c>
      <c r="C3791" t="s">
        <v>1667</v>
      </c>
      <c r="D3791" t="s">
        <v>1195</v>
      </c>
      <c r="E3791">
        <v>0.1</v>
      </c>
      <c r="F3791" t="s">
        <v>1690</v>
      </c>
    </row>
    <row r="3792" spans="1:6" x14ac:dyDescent="0.25">
      <c r="A3792" t="s">
        <v>1205</v>
      </c>
      <c r="B3792" t="s">
        <v>1221</v>
      </c>
      <c r="C3792" t="s">
        <v>1552</v>
      </c>
      <c r="D3792" t="s">
        <v>1195</v>
      </c>
      <c r="E3792">
        <v>0.04</v>
      </c>
      <c r="F3792" t="s">
        <v>1690</v>
      </c>
    </row>
    <row r="3793" spans="1:6" x14ac:dyDescent="0.25">
      <c r="A3793" t="s">
        <v>1205</v>
      </c>
      <c r="B3793" t="s">
        <v>1221</v>
      </c>
      <c r="C3793" t="s">
        <v>1645</v>
      </c>
      <c r="D3793" t="s">
        <v>1195</v>
      </c>
      <c r="E3793">
        <v>0.06</v>
      </c>
      <c r="F3793" t="s">
        <v>1690</v>
      </c>
    </row>
    <row r="3794" spans="1:6" x14ac:dyDescent="0.25">
      <c r="A3794" t="s">
        <v>1205</v>
      </c>
      <c r="B3794" t="s">
        <v>1221</v>
      </c>
      <c r="C3794" t="s">
        <v>1186</v>
      </c>
      <c r="D3794" t="s">
        <v>1195</v>
      </c>
      <c r="E3794">
        <v>0.2</v>
      </c>
      <c r="F3794" t="s">
        <v>1690</v>
      </c>
    </row>
    <row r="3795" spans="1:6" x14ac:dyDescent="0.25">
      <c r="A3795" t="s">
        <v>1205</v>
      </c>
      <c r="B3795" t="s">
        <v>1222</v>
      </c>
      <c r="C3795" t="s">
        <v>1667</v>
      </c>
      <c r="D3795" t="s">
        <v>1195</v>
      </c>
      <c r="E3795">
        <v>0.1</v>
      </c>
      <c r="F3795" t="s">
        <v>1690</v>
      </c>
    </row>
    <row r="3796" spans="1:6" x14ac:dyDescent="0.25">
      <c r="A3796" t="s">
        <v>1205</v>
      </c>
      <c r="B3796" t="s">
        <v>1222</v>
      </c>
      <c r="C3796" t="s">
        <v>1552</v>
      </c>
      <c r="D3796" t="s">
        <v>1195</v>
      </c>
      <c r="E3796">
        <v>0.04</v>
      </c>
      <c r="F3796" t="s">
        <v>1690</v>
      </c>
    </row>
    <row r="3797" spans="1:6" x14ac:dyDescent="0.25">
      <c r="A3797" t="s">
        <v>1205</v>
      </c>
      <c r="B3797" t="s">
        <v>1222</v>
      </c>
      <c r="C3797" t="s">
        <v>1645</v>
      </c>
      <c r="D3797" t="s">
        <v>1195</v>
      </c>
      <c r="E3797">
        <v>0.06</v>
      </c>
      <c r="F3797" t="s">
        <v>1690</v>
      </c>
    </row>
    <row r="3798" spans="1:6" x14ac:dyDescent="0.25">
      <c r="A3798" t="s">
        <v>1205</v>
      </c>
      <c r="B3798" t="s">
        <v>1222</v>
      </c>
      <c r="C3798" t="s">
        <v>1186</v>
      </c>
      <c r="D3798" t="s">
        <v>1195</v>
      </c>
      <c r="E3798">
        <v>0.2</v>
      </c>
      <c r="F3798" t="s">
        <v>1690</v>
      </c>
    </row>
    <row r="3799" spans="1:6" x14ac:dyDescent="0.25">
      <c r="A3799" t="s">
        <v>1205</v>
      </c>
      <c r="B3799" t="s">
        <v>1223</v>
      </c>
      <c r="C3799" t="s">
        <v>1667</v>
      </c>
      <c r="D3799" t="s">
        <v>1195</v>
      </c>
      <c r="E3799">
        <v>0.1</v>
      </c>
      <c r="F3799" t="s">
        <v>1690</v>
      </c>
    </row>
    <row r="3800" spans="1:6" x14ac:dyDescent="0.25">
      <c r="A3800" t="s">
        <v>1205</v>
      </c>
      <c r="B3800" t="s">
        <v>1223</v>
      </c>
      <c r="C3800" t="s">
        <v>1552</v>
      </c>
      <c r="D3800" t="s">
        <v>1195</v>
      </c>
      <c r="E3800">
        <v>0.04</v>
      </c>
      <c r="F3800" t="s">
        <v>1690</v>
      </c>
    </row>
    <row r="3801" spans="1:6" x14ac:dyDescent="0.25">
      <c r="A3801" t="s">
        <v>1205</v>
      </c>
      <c r="B3801" t="s">
        <v>1223</v>
      </c>
      <c r="C3801" t="s">
        <v>1645</v>
      </c>
      <c r="D3801" t="s">
        <v>1195</v>
      </c>
      <c r="E3801">
        <v>0.06</v>
      </c>
      <c r="F3801" t="s">
        <v>1690</v>
      </c>
    </row>
    <row r="3802" spans="1:6" x14ac:dyDescent="0.25">
      <c r="A3802" t="s">
        <v>1205</v>
      </c>
      <c r="B3802" t="s">
        <v>1223</v>
      </c>
      <c r="C3802" t="s">
        <v>1186</v>
      </c>
      <c r="D3802" t="s">
        <v>1195</v>
      </c>
      <c r="E3802">
        <v>0.2</v>
      </c>
      <c r="F3802" t="s">
        <v>1690</v>
      </c>
    </row>
    <row r="3803" spans="1:6" x14ac:dyDescent="0.25">
      <c r="A3803" t="s">
        <v>1205</v>
      </c>
      <c r="B3803" t="s">
        <v>1248</v>
      </c>
      <c r="C3803" t="s">
        <v>1667</v>
      </c>
      <c r="D3803" t="s">
        <v>1195</v>
      </c>
      <c r="E3803">
        <v>0.1</v>
      </c>
      <c r="F3803" t="s">
        <v>1690</v>
      </c>
    </row>
    <row r="3804" spans="1:6" x14ac:dyDescent="0.25">
      <c r="A3804" t="s">
        <v>1205</v>
      </c>
      <c r="B3804" t="s">
        <v>1248</v>
      </c>
      <c r="C3804" t="s">
        <v>1552</v>
      </c>
      <c r="D3804" t="s">
        <v>1195</v>
      </c>
      <c r="E3804">
        <v>0.04</v>
      </c>
      <c r="F3804" t="s">
        <v>1690</v>
      </c>
    </row>
    <row r="3805" spans="1:6" x14ac:dyDescent="0.25">
      <c r="A3805" t="s">
        <v>1205</v>
      </c>
      <c r="B3805" t="s">
        <v>1248</v>
      </c>
      <c r="C3805" t="s">
        <v>1645</v>
      </c>
      <c r="D3805" t="s">
        <v>1195</v>
      </c>
      <c r="E3805">
        <v>0.06</v>
      </c>
      <c r="F3805" t="s">
        <v>1690</v>
      </c>
    </row>
    <row r="3806" spans="1:6" x14ac:dyDescent="0.25">
      <c r="A3806" t="s">
        <v>1205</v>
      </c>
      <c r="B3806" t="s">
        <v>1248</v>
      </c>
      <c r="C3806" t="s">
        <v>1186</v>
      </c>
      <c r="D3806" t="s">
        <v>1195</v>
      </c>
      <c r="E3806">
        <v>0.2</v>
      </c>
      <c r="F3806" t="s">
        <v>1690</v>
      </c>
    </row>
    <row r="3807" spans="1:6" x14ac:dyDescent="0.25">
      <c r="A3807" t="s">
        <v>1205</v>
      </c>
      <c r="B3807" t="s">
        <v>1228</v>
      </c>
      <c r="C3807" t="s">
        <v>1186</v>
      </c>
      <c r="D3807" t="s">
        <v>1195</v>
      </c>
      <c r="E3807">
        <v>0.27</v>
      </c>
      <c r="F3807" t="s">
        <v>1690</v>
      </c>
    </row>
    <row r="3808" spans="1:6" x14ac:dyDescent="0.25">
      <c r="A3808" t="s">
        <v>1205</v>
      </c>
      <c r="B3808" t="s">
        <v>1228</v>
      </c>
      <c r="C3808" t="s">
        <v>1668</v>
      </c>
      <c r="D3808" t="s">
        <v>1195</v>
      </c>
      <c r="E3808">
        <v>9.4500000000000001E-2</v>
      </c>
      <c r="F3808" t="s">
        <v>1690</v>
      </c>
    </row>
    <row r="3809" spans="1:6" x14ac:dyDescent="0.25">
      <c r="A3809" t="s">
        <v>1205</v>
      </c>
      <c r="B3809" t="s">
        <v>1228</v>
      </c>
      <c r="C3809" t="s">
        <v>1669</v>
      </c>
      <c r="D3809" t="s">
        <v>1195</v>
      </c>
      <c r="E3809">
        <v>5.3999999999999999E-2</v>
      </c>
      <c r="F3809" t="s">
        <v>1690</v>
      </c>
    </row>
    <row r="3810" spans="1:6" x14ac:dyDescent="0.25">
      <c r="A3810" t="s">
        <v>1205</v>
      </c>
      <c r="B3810" t="s">
        <v>1230</v>
      </c>
      <c r="C3810" t="s">
        <v>1186</v>
      </c>
      <c r="D3810" t="s">
        <v>1195</v>
      </c>
      <c r="E3810">
        <v>0.27</v>
      </c>
      <c r="F3810" t="s">
        <v>1690</v>
      </c>
    </row>
    <row r="3811" spans="1:6" x14ac:dyDescent="0.25">
      <c r="A3811" t="s">
        <v>1205</v>
      </c>
      <c r="B3811" t="s">
        <v>1230</v>
      </c>
      <c r="C3811" t="s">
        <v>1668</v>
      </c>
      <c r="D3811" t="s">
        <v>1195</v>
      </c>
      <c r="E3811">
        <v>9.4500000000000001E-2</v>
      </c>
      <c r="F3811" t="s">
        <v>1690</v>
      </c>
    </row>
    <row r="3812" spans="1:6" x14ac:dyDescent="0.25">
      <c r="A3812" t="s">
        <v>1205</v>
      </c>
      <c r="B3812" t="s">
        <v>1230</v>
      </c>
      <c r="C3812" t="s">
        <v>1669</v>
      </c>
      <c r="D3812" t="s">
        <v>1195</v>
      </c>
      <c r="E3812">
        <v>5.3999999999999999E-2</v>
      </c>
      <c r="F3812" t="s">
        <v>1690</v>
      </c>
    </row>
    <row r="3813" spans="1:6" x14ac:dyDescent="0.25">
      <c r="A3813" t="s">
        <v>1205</v>
      </c>
      <c r="B3813" t="s">
        <v>1231</v>
      </c>
      <c r="C3813" t="s">
        <v>1186</v>
      </c>
      <c r="D3813" t="s">
        <v>1195</v>
      </c>
      <c r="E3813">
        <v>8.9999999999999993E-3</v>
      </c>
      <c r="F3813" t="s">
        <v>1690</v>
      </c>
    </row>
    <row r="3814" spans="1:6" x14ac:dyDescent="0.25">
      <c r="A3814" t="s">
        <v>1205</v>
      </c>
      <c r="B3814" t="s">
        <v>1232</v>
      </c>
      <c r="C3814" t="s">
        <v>1186</v>
      </c>
      <c r="D3814" t="s">
        <v>1195</v>
      </c>
      <c r="E3814">
        <v>8.9999999999999993E-3</v>
      </c>
      <c r="F3814" t="s">
        <v>1690</v>
      </c>
    </row>
    <row r="3815" spans="1:6" x14ac:dyDescent="0.25">
      <c r="A3815" t="s">
        <v>1205</v>
      </c>
      <c r="B3815" t="s">
        <v>1233</v>
      </c>
      <c r="C3815" t="s">
        <v>1186</v>
      </c>
      <c r="D3815" t="s">
        <v>1195</v>
      </c>
      <c r="E3815">
        <v>0.1</v>
      </c>
      <c r="F3815" t="s">
        <v>1690</v>
      </c>
    </row>
    <row r="3816" spans="1:6" x14ac:dyDescent="0.25">
      <c r="A3816" t="s">
        <v>1205</v>
      </c>
      <c r="B3816" t="s">
        <v>1233</v>
      </c>
      <c r="C3816" t="s">
        <v>1670</v>
      </c>
      <c r="D3816" t="s">
        <v>1195</v>
      </c>
      <c r="E3816">
        <v>0.02</v>
      </c>
      <c r="F3816" t="s">
        <v>1690</v>
      </c>
    </row>
    <row r="3817" spans="1:6" x14ac:dyDescent="0.25">
      <c r="A3817" t="s">
        <v>1205</v>
      </c>
      <c r="B3817" t="s">
        <v>1237</v>
      </c>
      <c r="C3817" t="s">
        <v>1186</v>
      </c>
      <c r="D3817" t="s">
        <v>1195</v>
      </c>
      <c r="E3817">
        <v>8.9999999999999993E-3</v>
      </c>
      <c r="F3817" t="s">
        <v>1690</v>
      </c>
    </row>
    <row r="3818" spans="1:6" x14ac:dyDescent="0.25">
      <c r="A3818" t="s">
        <v>1205</v>
      </c>
      <c r="B3818" t="s">
        <v>1238</v>
      </c>
      <c r="C3818" t="s">
        <v>1186</v>
      </c>
      <c r="D3818" t="s">
        <v>1195</v>
      </c>
      <c r="E3818">
        <v>0.1</v>
      </c>
      <c r="F3818" t="s">
        <v>1690</v>
      </c>
    </row>
    <row r="3819" spans="1:6" x14ac:dyDescent="0.25">
      <c r="A3819" t="s">
        <v>1205</v>
      </c>
      <c r="B3819" t="s">
        <v>1238</v>
      </c>
      <c r="C3819" t="s">
        <v>1670</v>
      </c>
      <c r="D3819" t="s">
        <v>1195</v>
      </c>
      <c r="E3819">
        <v>0.02</v>
      </c>
      <c r="F3819" t="s">
        <v>1690</v>
      </c>
    </row>
    <row r="3820" spans="1:6" x14ac:dyDescent="0.25">
      <c r="A3820" t="s">
        <v>1205</v>
      </c>
      <c r="B3820" t="s">
        <v>1239</v>
      </c>
      <c r="C3820" t="s">
        <v>1186</v>
      </c>
      <c r="D3820" t="s">
        <v>1195</v>
      </c>
      <c r="E3820">
        <v>0.08</v>
      </c>
      <c r="F3820" t="s">
        <v>1690</v>
      </c>
    </row>
    <row r="3821" spans="1:6" x14ac:dyDescent="0.25">
      <c r="A3821" t="s">
        <v>1240</v>
      </c>
      <c r="B3821" t="s">
        <v>1246</v>
      </c>
      <c r="C3821" t="s">
        <v>1667</v>
      </c>
      <c r="D3821" t="s">
        <v>1195</v>
      </c>
      <c r="E3821">
        <v>0.1</v>
      </c>
      <c r="F3821" t="s">
        <v>1690</v>
      </c>
    </row>
    <row r="3822" spans="1:6" x14ac:dyDescent="0.25">
      <c r="A3822" t="s">
        <v>1240</v>
      </c>
      <c r="B3822" t="s">
        <v>1246</v>
      </c>
      <c r="C3822" t="s">
        <v>1552</v>
      </c>
      <c r="D3822" t="s">
        <v>1195</v>
      </c>
      <c r="E3822">
        <v>0.04</v>
      </c>
      <c r="F3822" t="s">
        <v>1690</v>
      </c>
    </row>
    <row r="3823" spans="1:6" x14ac:dyDescent="0.25">
      <c r="A3823" t="s">
        <v>1240</v>
      </c>
      <c r="B3823" t="s">
        <v>1246</v>
      </c>
      <c r="C3823" t="s">
        <v>1645</v>
      </c>
      <c r="D3823" t="s">
        <v>1195</v>
      </c>
      <c r="E3823">
        <v>0.06</v>
      </c>
      <c r="F3823" t="s">
        <v>1690</v>
      </c>
    </row>
    <row r="3824" spans="1:6" x14ac:dyDescent="0.25">
      <c r="A3824" t="s">
        <v>1240</v>
      </c>
      <c r="B3824" t="s">
        <v>1246</v>
      </c>
      <c r="C3824" t="s">
        <v>1186</v>
      </c>
      <c r="D3824" t="s">
        <v>1195</v>
      </c>
      <c r="E3824">
        <v>0.2</v>
      </c>
      <c r="F3824" t="s">
        <v>1690</v>
      </c>
    </row>
    <row r="3825" spans="1:6" x14ac:dyDescent="0.25">
      <c r="A3825" t="s">
        <v>1240</v>
      </c>
      <c r="B3825" t="s">
        <v>1503</v>
      </c>
      <c r="C3825" t="s">
        <v>1186</v>
      </c>
      <c r="D3825" t="s">
        <v>1195</v>
      </c>
      <c r="E3825">
        <v>0</v>
      </c>
      <c r="F3825" t="s">
        <v>1690</v>
      </c>
    </row>
    <row r="3826" spans="1:6" x14ac:dyDescent="0.25">
      <c r="A3826" t="s">
        <v>1240</v>
      </c>
      <c r="B3826" t="s">
        <v>1241</v>
      </c>
      <c r="C3826" t="s">
        <v>1186</v>
      </c>
      <c r="D3826" t="s">
        <v>1195</v>
      </c>
      <c r="E3826">
        <v>7.0000000000000007E-2</v>
      </c>
      <c r="F3826" t="s">
        <v>1690</v>
      </c>
    </row>
    <row r="3827" spans="1:6" x14ac:dyDescent="0.25">
      <c r="A3827" t="s">
        <v>1240</v>
      </c>
      <c r="B3827" t="s">
        <v>1217</v>
      </c>
      <c r="C3827" t="s">
        <v>1667</v>
      </c>
      <c r="D3827" t="s">
        <v>1195</v>
      </c>
      <c r="E3827">
        <v>0.1</v>
      </c>
      <c r="F3827" t="s">
        <v>1690</v>
      </c>
    </row>
    <row r="3828" spans="1:6" x14ac:dyDescent="0.25">
      <c r="A3828" t="s">
        <v>1240</v>
      </c>
      <c r="B3828" t="s">
        <v>1217</v>
      </c>
      <c r="C3828" t="s">
        <v>1552</v>
      </c>
      <c r="D3828" t="s">
        <v>1195</v>
      </c>
      <c r="E3828">
        <v>0.04</v>
      </c>
      <c r="F3828" t="s">
        <v>1690</v>
      </c>
    </row>
    <row r="3829" spans="1:6" x14ac:dyDescent="0.25">
      <c r="A3829" t="s">
        <v>1240</v>
      </c>
      <c r="B3829" t="s">
        <v>1217</v>
      </c>
      <c r="C3829" t="s">
        <v>1645</v>
      </c>
      <c r="D3829" t="s">
        <v>1195</v>
      </c>
      <c r="E3829">
        <v>0.06</v>
      </c>
      <c r="F3829" t="s">
        <v>1690</v>
      </c>
    </row>
    <row r="3830" spans="1:6" x14ac:dyDescent="0.25">
      <c r="A3830" t="s">
        <v>1240</v>
      </c>
      <c r="B3830" t="s">
        <v>1217</v>
      </c>
      <c r="C3830" t="s">
        <v>1186</v>
      </c>
      <c r="D3830" t="s">
        <v>1195</v>
      </c>
      <c r="E3830">
        <v>0.2</v>
      </c>
      <c r="F3830" t="s">
        <v>1690</v>
      </c>
    </row>
    <row r="3831" spans="1:6" x14ac:dyDescent="0.25">
      <c r="A3831" t="s">
        <v>1240</v>
      </c>
      <c r="B3831" t="s">
        <v>1220</v>
      </c>
      <c r="C3831" t="s">
        <v>1667</v>
      </c>
      <c r="D3831" t="s">
        <v>1195</v>
      </c>
      <c r="E3831">
        <v>0.1</v>
      </c>
      <c r="F3831" t="s">
        <v>1690</v>
      </c>
    </row>
    <row r="3832" spans="1:6" x14ac:dyDescent="0.25">
      <c r="A3832" t="s">
        <v>1240</v>
      </c>
      <c r="B3832" t="s">
        <v>1220</v>
      </c>
      <c r="C3832" t="s">
        <v>1552</v>
      </c>
      <c r="D3832" t="s">
        <v>1195</v>
      </c>
      <c r="E3832">
        <v>0.04</v>
      </c>
      <c r="F3832" t="s">
        <v>1690</v>
      </c>
    </row>
    <row r="3833" spans="1:6" x14ac:dyDescent="0.25">
      <c r="A3833" t="s">
        <v>1240</v>
      </c>
      <c r="B3833" t="s">
        <v>1220</v>
      </c>
      <c r="C3833" t="s">
        <v>1645</v>
      </c>
      <c r="D3833" t="s">
        <v>1195</v>
      </c>
      <c r="E3833">
        <v>0.06</v>
      </c>
      <c r="F3833" t="s">
        <v>1690</v>
      </c>
    </row>
    <row r="3834" spans="1:6" x14ac:dyDescent="0.25">
      <c r="A3834" t="s">
        <v>1240</v>
      </c>
      <c r="B3834" t="s">
        <v>1220</v>
      </c>
      <c r="C3834" t="s">
        <v>1186</v>
      </c>
      <c r="D3834" t="s">
        <v>1195</v>
      </c>
      <c r="E3834">
        <v>0.2</v>
      </c>
      <c r="F3834" t="s">
        <v>1690</v>
      </c>
    </row>
    <row r="3835" spans="1:6" x14ac:dyDescent="0.25">
      <c r="A3835" t="s">
        <v>1240</v>
      </c>
      <c r="B3835" t="s">
        <v>1221</v>
      </c>
      <c r="C3835" t="s">
        <v>1667</v>
      </c>
      <c r="D3835" t="s">
        <v>1195</v>
      </c>
      <c r="E3835">
        <v>0.1</v>
      </c>
      <c r="F3835" t="s">
        <v>1690</v>
      </c>
    </row>
    <row r="3836" spans="1:6" x14ac:dyDescent="0.25">
      <c r="A3836" t="s">
        <v>1240</v>
      </c>
      <c r="B3836" t="s">
        <v>1221</v>
      </c>
      <c r="C3836" t="s">
        <v>1552</v>
      </c>
      <c r="D3836" t="s">
        <v>1195</v>
      </c>
      <c r="E3836">
        <v>0.04</v>
      </c>
      <c r="F3836" t="s">
        <v>1690</v>
      </c>
    </row>
    <row r="3837" spans="1:6" x14ac:dyDescent="0.25">
      <c r="A3837" t="s">
        <v>1240</v>
      </c>
      <c r="B3837" t="s">
        <v>1221</v>
      </c>
      <c r="C3837" t="s">
        <v>1645</v>
      </c>
      <c r="D3837" t="s">
        <v>1195</v>
      </c>
      <c r="E3837">
        <v>0.06</v>
      </c>
      <c r="F3837" t="s">
        <v>1690</v>
      </c>
    </row>
    <row r="3838" spans="1:6" x14ac:dyDescent="0.25">
      <c r="A3838" t="s">
        <v>1240</v>
      </c>
      <c r="B3838" t="s">
        <v>1221</v>
      </c>
      <c r="C3838" t="s">
        <v>1186</v>
      </c>
      <c r="D3838" t="s">
        <v>1195</v>
      </c>
      <c r="E3838">
        <v>0.2</v>
      </c>
      <c r="F3838" t="s">
        <v>1690</v>
      </c>
    </row>
    <row r="3839" spans="1:6" x14ac:dyDescent="0.25">
      <c r="A3839" t="s">
        <v>1240</v>
      </c>
      <c r="B3839" t="s">
        <v>1222</v>
      </c>
      <c r="C3839" t="s">
        <v>1667</v>
      </c>
      <c r="D3839" t="s">
        <v>1195</v>
      </c>
      <c r="E3839">
        <v>0.1</v>
      </c>
      <c r="F3839" t="s">
        <v>1690</v>
      </c>
    </row>
    <row r="3840" spans="1:6" x14ac:dyDescent="0.25">
      <c r="A3840" t="s">
        <v>1240</v>
      </c>
      <c r="B3840" t="s">
        <v>1222</v>
      </c>
      <c r="C3840" t="s">
        <v>1552</v>
      </c>
      <c r="D3840" t="s">
        <v>1195</v>
      </c>
      <c r="E3840">
        <v>0.04</v>
      </c>
      <c r="F3840" t="s">
        <v>1690</v>
      </c>
    </row>
    <row r="3841" spans="1:6" x14ac:dyDescent="0.25">
      <c r="A3841" t="s">
        <v>1240</v>
      </c>
      <c r="B3841" t="s">
        <v>1222</v>
      </c>
      <c r="C3841" t="s">
        <v>1645</v>
      </c>
      <c r="D3841" t="s">
        <v>1195</v>
      </c>
      <c r="E3841">
        <v>0.06</v>
      </c>
      <c r="F3841" t="s">
        <v>1690</v>
      </c>
    </row>
    <row r="3842" spans="1:6" x14ac:dyDescent="0.25">
      <c r="A3842" t="s">
        <v>1240</v>
      </c>
      <c r="B3842" t="s">
        <v>1222</v>
      </c>
      <c r="C3842" t="s">
        <v>1186</v>
      </c>
      <c r="D3842" t="s">
        <v>1195</v>
      </c>
      <c r="E3842">
        <v>0.2</v>
      </c>
      <c r="F3842" t="s">
        <v>1690</v>
      </c>
    </row>
    <row r="3843" spans="1:6" x14ac:dyDescent="0.25">
      <c r="A3843" t="s">
        <v>1240</v>
      </c>
      <c r="B3843" t="s">
        <v>1223</v>
      </c>
      <c r="C3843" t="s">
        <v>1667</v>
      </c>
      <c r="D3843" t="s">
        <v>1195</v>
      </c>
      <c r="E3843">
        <v>0.1</v>
      </c>
      <c r="F3843" t="s">
        <v>1690</v>
      </c>
    </row>
    <row r="3844" spans="1:6" x14ac:dyDescent="0.25">
      <c r="A3844" t="s">
        <v>1240</v>
      </c>
      <c r="B3844" t="s">
        <v>1223</v>
      </c>
      <c r="C3844" t="s">
        <v>1552</v>
      </c>
      <c r="D3844" t="s">
        <v>1195</v>
      </c>
      <c r="E3844">
        <v>0.04</v>
      </c>
      <c r="F3844" t="s">
        <v>1690</v>
      </c>
    </row>
    <row r="3845" spans="1:6" x14ac:dyDescent="0.25">
      <c r="A3845" t="s">
        <v>1240</v>
      </c>
      <c r="B3845" t="s">
        <v>1223</v>
      </c>
      <c r="C3845" t="s">
        <v>1645</v>
      </c>
      <c r="D3845" t="s">
        <v>1195</v>
      </c>
      <c r="E3845">
        <v>0.06</v>
      </c>
      <c r="F3845" t="s">
        <v>1690</v>
      </c>
    </row>
    <row r="3846" spans="1:6" x14ac:dyDescent="0.25">
      <c r="A3846" t="s">
        <v>1240</v>
      </c>
      <c r="B3846" t="s">
        <v>1223</v>
      </c>
      <c r="C3846" t="s">
        <v>1186</v>
      </c>
      <c r="D3846" t="s">
        <v>1195</v>
      </c>
      <c r="E3846">
        <v>0.2</v>
      </c>
      <c r="F3846" t="s">
        <v>1690</v>
      </c>
    </row>
    <row r="3847" spans="1:6" x14ac:dyDescent="0.25">
      <c r="A3847" t="s">
        <v>1240</v>
      </c>
      <c r="B3847" t="s">
        <v>1248</v>
      </c>
      <c r="C3847" t="s">
        <v>1667</v>
      </c>
      <c r="D3847" t="s">
        <v>1195</v>
      </c>
      <c r="E3847">
        <v>0.1</v>
      </c>
      <c r="F3847" t="s">
        <v>1690</v>
      </c>
    </row>
    <row r="3848" spans="1:6" x14ac:dyDescent="0.25">
      <c r="A3848" t="s">
        <v>1240</v>
      </c>
      <c r="B3848" t="s">
        <v>1248</v>
      </c>
      <c r="C3848" t="s">
        <v>1552</v>
      </c>
      <c r="D3848" t="s">
        <v>1195</v>
      </c>
      <c r="E3848">
        <v>0.04</v>
      </c>
      <c r="F3848" t="s">
        <v>1690</v>
      </c>
    </row>
    <row r="3849" spans="1:6" x14ac:dyDescent="0.25">
      <c r="A3849" t="s">
        <v>1240</v>
      </c>
      <c r="B3849" t="s">
        <v>1248</v>
      </c>
      <c r="C3849" t="s">
        <v>1645</v>
      </c>
      <c r="D3849" t="s">
        <v>1195</v>
      </c>
      <c r="E3849">
        <v>0.06</v>
      </c>
      <c r="F3849" t="s">
        <v>1690</v>
      </c>
    </row>
    <row r="3850" spans="1:6" x14ac:dyDescent="0.25">
      <c r="A3850" t="s">
        <v>1240</v>
      </c>
      <c r="B3850" t="s">
        <v>1248</v>
      </c>
      <c r="C3850" t="s">
        <v>1186</v>
      </c>
      <c r="D3850" t="s">
        <v>1195</v>
      </c>
      <c r="E3850">
        <v>0.2</v>
      </c>
      <c r="F3850" t="s">
        <v>1690</v>
      </c>
    </row>
    <row r="3851" spans="1:6" x14ac:dyDescent="0.25">
      <c r="A3851" t="s">
        <v>1240</v>
      </c>
      <c r="B3851" t="s">
        <v>1228</v>
      </c>
      <c r="C3851" t="s">
        <v>1186</v>
      </c>
      <c r="D3851" t="s">
        <v>1195</v>
      </c>
      <c r="E3851">
        <v>0.27</v>
      </c>
      <c r="F3851" t="s">
        <v>1690</v>
      </c>
    </row>
    <row r="3852" spans="1:6" x14ac:dyDescent="0.25">
      <c r="A3852" t="s">
        <v>1240</v>
      </c>
      <c r="B3852" t="s">
        <v>1228</v>
      </c>
      <c r="C3852" t="s">
        <v>1668</v>
      </c>
      <c r="D3852" t="s">
        <v>1195</v>
      </c>
      <c r="E3852">
        <v>9.4500000000000001E-2</v>
      </c>
      <c r="F3852" t="s">
        <v>1690</v>
      </c>
    </row>
    <row r="3853" spans="1:6" x14ac:dyDescent="0.25">
      <c r="A3853" t="s">
        <v>1240</v>
      </c>
      <c r="B3853" t="s">
        <v>1228</v>
      </c>
      <c r="C3853" t="s">
        <v>1669</v>
      </c>
      <c r="D3853" t="s">
        <v>1195</v>
      </c>
      <c r="E3853">
        <v>5.3999999999999999E-2</v>
      </c>
      <c r="F3853" t="s">
        <v>1690</v>
      </c>
    </row>
    <row r="3854" spans="1:6" x14ac:dyDescent="0.25">
      <c r="A3854" t="s">
        <v>1240</v>
      </c>
      <c r="B3854" t="s">
        <v>1230</v>
      </c>
      <c r="C3854" t="s">
        <v>1186</v>
      </c>
      <c r="D3854" t="s">
        <v>1195</v>
      </c>
      <c r="E3854">
        <v>0.27</v>
      </c>
      <c r="F3854" t="s">
        <v>1690</v>
      </c>
    </row>
    <row r="3855" spans="1:6" x14ac:dyDescent="0.25">
      <c r="A3855" t="s">
        <v>1240</v>
      </c>
      <c r="B3855" t="s">
        <v>1230</v>
      </c>
      <c r="C3855" t="s">
        <v>1668</v>
      </c>
      <c r="D3855" t="s">
        <v>1195</v>
      </c>
      <c r="E3855">
        <v>9.4500000000000001E-2</v>
      </c>
      <c r="F3855" t="s">
        <v>1690</v>
      </c>
    </row>
    <row r="3856" spans="1:6" x14ac:dyDescent="0.25">
      <c r="A3856" t="s">
        <v>1240</v>
      </c>
      <c r="B3856" t="s">
        <v>1230</v>
      </c>
      <c r="C3856" t="s">
        <v>1669</v>
      </c>
      <c r="D3856" t="s">
        <v>1195</v>
      </c>
      <c r="E3856">
        <v>5.3999999999999999E-2</v>
      </c>
      <c r="F3856" t="s">
        <v>1690</v>
      </c>
    </row>
    <row r="3857" spans="1:6" x14ac:dyDescent="0.25">
      <c r="A3857" t="s">
        <v>1240</v>
      </c>
      <c r="B3857" t="s">
        <v>1231</v>
      </c>
      <c r="C3857" t="s">
        <v>1186</v>
      </c>
      <c r="D3857" t="s">
        <v>1195</v>
      </c>
      <c r="E3857">
        <v>8.9999999999999993E-3</v>
      </c>
      <c r="F3857" t="s">
        <v>1690</v>
      </c>
    </row>
    <row r="3858" spans="1:6" x14ac:dyDescent="0.25">
      <c r="A3858" t="s">
        <v>1240</v>
      </c>
      <c r="B3858" t="s">
        <v>1232</v>
      </c>
      <c r="C3858" t="s">
        <v>1186</v>
      </c>
      <c r="D3858" t="s">
        <v>1195</v>
      </c>
      <c r="E3858">
        <v>8.9999999999999993E-3</v>
      </c>
      <c r="F3858" t="s">
        <v>1690</v>
      </c>
    </row>
    <row r="3859" spans="1:6" x14ac:dyDescent="0.25">
      <c r="A3859" t="s">
        <v>1240</v>
      </c>
      <c r="B3859" t="s">
        <v>1233</v>
      </c>
      <c r="C3859" t="s">
        <v>1186</v>
      </c>
      <c r="D3859" t="s">
        <v>1195</v>
      </c>
      <c r="E3859">
        <v>0.1</v>
      </c>
      <c r="F3859" t="s">
        <v>1690</v>
      </c>
    </row>
    <row r="3860" spans="1:6" x14ac:dyDescent="0.25">
      <c r="A3860" t="s">
        <v>1240</v>
      </c>
      <c r="B3860" t="s">
        <v>1233</v>
      </c>
      <c r="C3860" t="s">
        <v>1670</v>
      </c>
      <c r="D3860" t="s">
        <v>1195</v>
      </c>
      <c r="E3860">
        <v>0.02</v>
      </c>
      <c r="F3860" t="s">
        <v>1690</v>
      </c>
    </row>
    <row r="3861" spans="1:6" x14ac:dyDescent="0.25">
      <c r="A3861" t="s">
        <v>1240</v>
      </c>
      <c r="B3861" t="s">
        <v>1237</v>
      </c>
      <c r="C3861" t="s">
        <v>1186</v>
      </c>
      <c r="D3861" t="s">
        <v>1195</v>
      </c>
      <c r="E3861">
        <v>8.9999999999999993E-3</v>
      </c>
      <c r="F3861" t="s">
        <v>1690</v>
      </c>
    </row>
    <row r="3862" spans="1:6" x14ac:dyDescent="0.25">
      <c r="A3862" t="s">
        <v>1240</v>
      </c>
      <c r="B3862" t="s">
        <v>1238</v>
      </c>
      <c r="C3862" t="s">
        <v>1186</v>
      </c>
      <c r="D3862" t="s">
        <v>1195</v>
      </c>
      <c r="E3862">
        <v>0.1</v>
      </c>
      <c r="F3862" t="s">
        <v>1690</v>
      </c>
    </row>
    <row r="3863" spans="1:6" x14ac:dyDescent="0.25">
      <c r="A3863" t="s">
        <v>1240</v>
      </c>
      <c r="B3863" t="s">
        <v>1238</v>
      </c>
      <c r="C3863" t="s">
        <v>1670</v>
      </c>
      <c r="D3863" t="s">
        <v>1195</v>
      </c>
      <c r="E3863">
        <v>0.02</v>
      </c>
      <c r="F3863" t="s">
        <v>1690</v>
      </c>
    </row>
    <row r="3864" spans="1:6" x14ac:dyDescent="0.25">
      <c r="A3864" t="s">
        <v>1245</v>
      </c>
      <c r="B3864" t="s">
        <v>1246</v>
      </c>
      <c r="C3864" t="s">
        <v>1186</v>
      </c>
      <c r="D3864" t="s">
        <v>1195</v>
      </c>
      <c r="E3864">
        <v>0.14000000000000001</v>
      </c>
      <c r="F3864" t="s">
        <v>1690</v>
      </c>
    </row>
    <row r="3865" spans="1:6" x14ac:dyDescent="0.25">
      <c r="A3865" t="s">
        <v>1245</v>
      </c>
      <c r="B3865" t="s">
        <v>1503</v>
      </c>
      <c r="C3865" t="s">
        <v>1186</v>
      </c>
      <c r="D3865" t="s">
        <v>1195</v>
      </c>
      <c r="E3865">
        <v>0</v>
      </c>
      <c r="F3865" t="s">
        <v>1690</v>
      </c>
    </row>
    <row r="3866" spans="1:6" x14ac:dyDescent="0.25">
      <c r="A3866" t="s">
        <v>1245</v>
      </c>
      <c r="B3866" t="s">
        <v>1241</v>
      </c>
      <c r="C3866" t="s">
        <v>1186</v>
      </c>
      <c r="D3866" t="s">
        <v>1195</v>
      </c>
      <c r="E3866">
        <v>0.08</v>
      </c>
      <c r="F3866" t="s">
        <v>1690</v>
      </c>
    </row>
    <row r="3867" spans="1:6" x14ac:dyDescent="0.25">
      <c r="A3867" t="s">
        <v>1245</v>
      </c>
      <c r="B3867" t="s">
        <v>1217</v>
      </c>
      <c r="C3867" t="s">
        <v>1186</v>
      </c>
      <c r="D3867" t="s">
        <v>1195</v>
      </c>
      <c r="E3867">
        <v>0.14000000000000001</v>
      </c>
      <c r="F3867" t="s">
        <v>1690</v>
      </c>
    </row>
    <row r="3868" spans="1:6" x14ac:dyDescent="0.25">
      <c r="A3868" t="s">
        <v>1245</v>
      </c>
      <c r="B3868" t="s">
        <v>1220</v>
      </c>
      <c r="C3868" t="s">
        <v>1186</v>
      </c>
      <c r="D3868" t="s">
        <v>1195</v>
      </c>
      <c r="E3868">
        <v>0.14000000000000001</v>
      </c>
      <c r="F3868" t="s">
        <v>1690</v>
      </c>
    </row>
    <row r="3869" spans="1:6" x14ac:dyDescent="0.25">
      <c r="A3869" t="s">
        <v>1245</v>
      </c>
      <c r="B3869" t="s">
        <v>1247</v>
      </c>
      <c r="C3869" t="s">
        <v>1186</v>
      </c>
      <c r="D3869" t="s">
        <v>1195</v>
      </c>
      <c r="E3869">
        <v>0.14000000000000001</v>
      </c>
      <c r="F3869" t="s">
        <v>1690</v>
      </c>
    </row>
    <row r="3870" spans="1:6" x14ac:dyDescent="0.25">
      <c r="A3870" t="s">
        <v>1245</v>
      </c>
      <c r="B3870" t="s">
        <v>1223</v>
      </c>
      <c r="C3870" t="s">
        <v>1186</v>
      </c>
      <c r="D3870" t="s">
        <v>1195</v>
      </c>
      <c r="E3870">
        <v>0.14000000000000001</v>
      </c>
      <c r="F3870" t="s">
        <v>1690</v>
      </c>
    </row>
    <row r="3871" spans="1:6" x14ac:dyDescent="0.25">
      <c r="A3871" t="s">
        <v>1245</v>
      </c>
      <c r="B3871" t="s">
        <v>1248</v>
      </c>
      <c r="C3871" t="s">
        <v>1186</v>
      </c>
      <c r="D3871" t="s">
        <v>1195</v>
      </c>
      <c r="E3871">
        <v>0.03</v>
      </c>
      <c r="F3871" t="s">
        <v>1690</v>
      </c>
    </row>
    <row r="3872" spans="1:6" x14ac:dyDescent="0.25">
      <c r="A3872" t="s">
        <v>1245</v>
      </c>
      <c r="B3872" t="s">
        <v>1249</v>
      </c>
      <c r="C3872" t="s">
        <v>1186</v>
      </c>
      <c r="D3872" t="s">
        <v>1195</v>
      </c>
      <c r="E3872">
        <v>0.14000000000000001</v>
      </c>
      <c r="F3872" t="s">
        <v>1690</v>
      </c>
    </row>
    <row r="3873" spans="1:6" x14ac:dyDescent="0.25">
      <c r="A3873" t="s">
        <v>1245</v>
      </c>
      <c r="B3873" t="s">
        <v>1250</v>
      </c>
      <c r="C3873" t="s">
        <v>1186</v>
      </c>
      <c r="D3873" t="s">
        <v>1195</v>
      </c>
      <c r="E3873">
        <v>6.5000000000000002E-2</v>
      </c>
      <c r="F3873" t="s">
        <v>1690</v>
      </c>
    </row>
    <row r="3874" spans="1:6" x14ac:dyDescent="0.25">
      <c r="A3874" t="s">
        <v>1245</v>
      </c>
      <c r="B3874" t="s">
        <v>1239</v>
      </c>
      <c r="C3874" t="s">
        <v>1186</v>
      </c>
      <c r="D3874" t="s">
        <v>1195</v>
      </c>
      <c r="E3874">
        <v>7.0000000000000007E-2</v>
      </c>
      <c r="F3874" t="s">
        <v>1690</v>
      </c>
    </row>
    <row r="3875" spans="1:6" x14ac:dyDescent="0.25">
      <c r="A3875" t="s">
        <v>1264</v>
      </c>
      <c r="B3875" t="s">
        <v>1246</v>
      </c>
      <c r="C3875" t="s">
        <v>1671</v>
      </c>
      <c r="D3875" t="s">
        <v>1195</v>
      </c>
      <c r="E3875">
        <v>0.05</v>
      </c>
      <c r="F3875" t="s">
        <v>1690</v>
      </c>
    </row>
    <row r="3876" spans="1:6" x14ac:dyDescent="0.25">
      <c r="A3876" t="s">
        <v>1264</v>
      </c>
      <c r="B3876" t="s">
        <v>1246</v>
      </c>
      <c r="C3876" t="s">
        <v>1547</v>
      </c>
      <c r="D3876" t="s">
        <v>1195</v>
      </c>
      <c r="E3876">
        <v>0.02</v>
      </c>
      <c r="F3876" t="s">
        <v>1690</v>
      </c>
    </row>
    <row r="3877" spans="1:6" x14ac:dyDescent="0.25">
      <c r="A3877" t="s">
        <v>1264</v>
      </c>
      <c r="B3877" t="s">
        <v>1246</v>
      </c>
      <c r="C3877" t="s">
        <v>1651</v>
      </c>
      <c r="D3877" t="s">
        <v>1195</v>
      </c>
      <c r="E3877">
        <v>0.03</v>
      </c>
      <c r="F3877" t="s">
        <v>1690</v>
      </c>
    </row>
    <row r="3878" spans="1:6" x14ac:dyDescent="0.25">
      <c r="A3878" t="s">
        <v>1264</v>
      </c>
      <c r="B3878" t="s">
        <v>1246</v>
      </c>
      <c r="C3878" t="s">
        <v>1186</v>
      </c>
      <c r="D3878" t="s">
        <v>1195</v>
      </c>
      <c r="E3878">
        <v>0.1</v>
      </c>
      <c r="F3878" t="s">
        <v>1690</v>
      </c>
    </row>
    <row r="3879" spans="1:6" x14ac:dyDescent="0.25">
      <c r="A3879" t="s">
        <v>1264</v>
      </c>
      <c r="B3879" t="s">
        <v>1503</v>
      </c>
      <c r="C3879" t="s">
        <v>1186</v>
      </c>
      <c r="D3879" t="s">
        <v>1195</v>
      </c>
      <c r="E3879">
        <v>0</v>
      </c>
      <c r="F3879" t="s">
        <v>1690</v>
      </c>
    </row>
    <row r="3880" spans="1:6" x14ac:dyDescent="0.25">
      <c r="A3880" t="s">
        <v>1264</v>
      </c>
      <c r="B3880" t="s">
        <v>1241</v>
      </c>
      <c r="C3880" t="s">
        <v>1672</v>
      </c>
      <c r="D3880" t="s">
        <v>1195</v>
      </c>
      <c r="E3880">
        <v>4.6800000000000001E-2</v>
      </c>
      <c r="F3880" t="s">
        <v>1690</v>
      </c>
    </row>
    <row r="3881" spans="1:6" x14ac:dyDescent="0.25">
      <c r="A3881" t="s">
        <v>1264</v>
      </c>
      <c r="B3881" t="s">
        <v>1241</v>
      </c>
      <c r="C3881" t="s">
        <v>1673</v>
      </c>
      <c r="D3881" t="s">
        <v>1195</v>
      </c>
      <c r="E3881">
        <v>0.03</v>
      </c>
      <c r="F3881" t="s">
        <v>1690</v>
      </c>
    </row>
    <row r="3882" spans="1:6" x14ac:dyDescent="0.25">
      <c r="A3882" t="s">
        <v>1264</v>
      </c>
      <c r="B3882" t="s">
        <v>1241</v>
      </c>
      <c r="C3882" t="s">
        <v>1186</v>
      </c>
      <c r="D3882" t="s">
        <v>1195</v>
      </c>
      <c r="E3882">
        <v>0.06</v>
      </c>
      <c r="F3882" t="s">
        <v>1690</v>
      </c>
    </row>
    <row r="3883" spans="1:6" x14ac:dyDescent="0.25">
      <c r="A3883" t="s">
        <v>1264</v>
      </c>
      <c r="B3883" t="s">
        <v>1217</v>
      </c>
      <c r="C3883" t="s">
        <v>1671</v>
      </c>
      <c r="D3883" t="s">
        <v>1195</v>
      </c>
      <c r="E3883">
        <v>0.05</v>
      </c>
      <c r="F3883" t="s">
        <v>1690</v>
      </c>
    </row>
    <row r="3884" spans="1:6" x14ac:dyDescent="0.25">
      <c r="A3884" t="s">
        <v>1264</v>
      </c>
      <c r="B3884" t="s">
        <v>1217</v>
      </c>
      <c r="C3884" t="s">
        <v>1547</v>
      </c>
      <c r="D3884" t="s">
        <v>1195</v>
      </c>
      <c r="E3884">
        <v>0.02</v>
      </c>
      <c r="F3884" t="s">
        <v>1690</v>
      </c>
    </row>
    <row r="3885" spans="1:6" x14ac:dyDescent="0.25">
      <c r="A3885" t="s">
        <v>1264</v>
      </c>
      <c r="B3885" t="s">
        <v>1217</v>
      </c>
      <c r="C3885" t="s">
        <v>1651</v>
      </c>
      <c r="D3885" t="s">
        <v>1195</v>
      </c>
      <c r="E3885">
        <v>0.03</v>
      </c>
      <c r="F3885" t="s">
        <v>1690</v>
      </c>
    </row>
    <row r="3886" spans="1:6" x14ac:dyDescent="0.25">
      <c r="A3886" t="s">
        <v>1264</v>
      </c>
      <c r="B3886" t="s">
        <v>1217</v>
      </c>
      <c r="C3886" t="s">
        <v>1186</v>
      </c>
      <c r="D3886" t="s">
        <v>1195</v>
      </c>
      <c r="E3886">
        <v>0.1</v>
      </c>
      <c r="F3886" t="s">
        <v>1690</v>
      </c>
    </row>
    <row r="3887" spans="1:6" x14ac:dyDescent="0.25">
      <c r="A3887" t="s">
        <v>1264</v>
      </c>
      <c r="B3887" t="s">
        <v>1220</v>
      </c>
      <c r="C3887" t="s">
        <v>1671</v>
      </c>
      <c r="D3887" t="s">
        <v>1195</v>
      </c>
      <c r="E3887">
        <v>0.05</v>
      </c>
      <c r="F3887" t="s">
        <v>1690</v>
      </c>
    </row>
    <row r="3888" spans="1:6" x14ac:dyDescent="0.25">
      <c r="A3888" t="s">
        <v>1264</v>
      </c>
      <c r="B3888" t="s">
        <v>1220</v>
      </c>
      <c r="C3888" t="s">
        <v>1547</v>
      </c>
      <c r="D3888" t="s">
        <v>1195</v>
      </c>
      <c r="E3888">
        <v>0.02</v>
      </c>
      <c r="F3888" t="s">
        <v>1690</v>
      </c>
    </row>
    <row r="3889" spans="1:6" x14ac:dyDescent="0.25">
      <c r="A3889" t="s">
        <v>1264</v>
      </c>
      <c r="B3889" t="s">
        <v>1220</v>
      </c>
      <c r="C3889" t="s">
        <v>1651</v>
      </c>
      <c r="D3889" t="s">
        <v>1195</v>
      </c>
      <c r="E3889">
        <v>0.03</v>
      </c>
      <c r="F3889" t="s">
        <v>1690</v>
      </c>
    </row>
    <row r="3890" spans="1:6" x14ac:dyDescent="0.25">
      <c r="A3890" t="s">
        <v>1264</v>
      </c>
      <c r="B3890" t="s">
        <v>1220</v>
      </c>
      <c r="C3890" t="s">
        <v>1186</v>
      </c>
      <c r="D3890" t="s">
        <v>1195</v>
      </c>
      <c r="E3890">
        <v>0.1</v>
      </c>
      <c r="F3890" t="s">
        <v>1690</v>
      </c>
    </row>
    <row r="3891" spans="1:6" x14ac:dyDescent="0.25">
      <c r="A3891" t="s">
        <v>1264</v>
      </c>
      <c r="B3891" t="s">
        <v>1247</v>
      </c>
      <c r="C3891" t="s">
        <v>1671</v>
      </c>
      <c r="D3891" t="s">
        <v>1195</v>
      </c>
      <c r="E3891">
        <v>0.05</v>
      </c>
      <c r="F3891" t="s">
        <v>1690</v>
      </c>
    </row>
    <row r="3892" spans="1:6" x14ac:dyDescent="0.25">
      <c r="A3892" t="s">
        <v>1264</v>
      </c>
      <c r="B3892" t="s">
        <v>1247</v>
      </c>
      <c r="C3892" t="s">
        <v>1547</v>
      </c>
      <c r="D3892" t="s">
        <v>1195</v>
      </c>
      <c r="E3892">
        <v>0.02</v>
      </c>
      <c r="F3892" t="s">
        <v>1690</v>
      </c>
    </row>
    <row r="3893" spans="1:6" x14ac:dyDescent="0.25">
      <c r="A3893" t="s">
        <v>1264</v>
      </c>
      <c r="B3893" t="s">
        <v>1247</v>
      </c>
      <c r="C3893" t="s">
        <v>1651</v>
      </c>
      <c r="D3893" t="s">
        <v>1195</v>
      </c>
      <c r="E3893">
        <v>0.03</v>
      </c>
      <c r="F3893" t="s">
        <v>1690</v>
      </c>
    </row>
    <row r="3894" spans="1:6" x14ac:dyDescent="0.25">
      <c r="A3894" t="s">
        <v>1264</v>
      </c>
      <c r="B3894" t="s">
        <v>1247</v>
      </c>
      <c r="C3894" t="s">
        <v>1186</v>
      </c>
      <c r="D3894" t="s">
        <v>1195</v>
      </c>
      <c r="E3894">
        <v>0.1</v>
      </c>
      <c r="F3894" t="s">
        <v>1690</v>
      </c>
    </row>
    <row r="3895" spans="1:6" x14ac:dyDescent="0.25">
      <c r="A3895" t="s">
        <v>1264</v>
      </c>
      <c r="B3895" t="s">
        <v>1223</v>
      </c>
      <c r="C3895" t="s">
        <v>1671</v>
      </c>
      <c r="D3895" t="s">
        <v>1195</v>
      </c>
      <c r="E3895">
        <v>0.05</v>
      </c>
      <c r="F3895" t="s">
        <v>1690</v>
      </c>
    </row>
    <row r="3896" spans="1:6" x14ac:dyDescent="0.25">
      <c r="A3896" t="s">
        <v>1264</v>
      </c>
      <c r="B3896" t="s">
        <v>1223</v>
      </c>
      <c r="C3896" t="s">
        <v>1547</v>
      </c>
      <c r="D3896" t="s">
        <v>1195</v>
      </c>
      <c r="E3896">
        <v>0.02</v>
      </c>
      <c r="F3896" t="s">
        <v>1690</v>
      </c>
    </row>
    <row r="3897" spans="1:6" x14ac:dyDescent="0.25">
      <c r="A3897" t="s">
        <v>1264</v>
      </c>
      <c r="B3897" t="s">
        <v>1223</v>
      </c>
      <c r="C3897" t="s">
        <v>1651</v>
      </c>
      <c r="D3897" t="s">
        <v>1195</v>
      </c>
      <c r="E3897">
        <v>0.03</v>
      </c>
      <c r="F3897" t="s">
        <v>1690</v>
      </c>
    </row>
    <row r="3898" spans="1:6" x14ac:dyDescent="0.25">
      <c r="A3898" t="s">
        <v>1264</v>
      </c>
      <c r="B3898" t="s">
        <v>1223</v>
      </c>
      <c r="C3898" t="s">
        <v>1186</v>
      </c>
      <c r="D3898" t="s">
        <v>1195</v>
      </c>
      <c r="E3898">
        <v>0.1</v>
      </c>
      <c r="F3898" t="s">
        <v>1690</v>
      </c>
    </row>
    <row r="3899" spans="1:6" x14ac:dyDescent="0.25">
      <c r="A3899" t="s">
        <v>1264</v>
      </c>
      <c r="B3899" t="s">
        <v>1248</v>
      </c>
      <c r="C3899" t="s">
        <v>1671</v>
      </c>
      <c r="D3899" t="s">
        <v>1195</v>
      </c>
      <c r="E3899">
        <v>0.05</v>
      </c>
      <c r="F3899" t="s">
        <v>1690</v>
      </c>
    </row>
    <row r="3900" spans="1:6" x14ac:dyDescent="0.25">
      <c r="A3900" t="s">
        <v>1264</v>
      </c>
      <c r="B3900" t="s">
        <v>1248</v>
      </c>
      <c r="C3900" t="s">
        <v>1547</v>
      </c>
      <c r="D3900" t="s">
        <v>1195</v>
      </c>
      <c r="E3900">
        <v>0.02</v>
      </c>
      <c r="F3900" t="s">
        <v>1690</v>
      </c>
    </row>
    <row r="3901" spans="1:6" x14ac:dyDescent="0.25">
      <c r="A3901" t="s">
        <v>1264</v>
      </c>
      <c r="B3901" t="s">
        <v>1248</v>
      </c>
      <c r="C3901" t="s">
        <v>1651</v>
      </c>
      <c r="D3901" t="s">
        <v>1195</v>
      </c>
      <c r="E3901">
        <v>0.03</v>
      </c>
      <c r="F3901" t="s">
        <v>1690</v>
      </c>
    </row>
    <row r="3902" spans="1:6" x14ac:dyDescent="0.25">
      <c r="A3902" t="s">
        <v>1264</v>
      </c>
      <c r="B3902" t="s">
        <v>1248</v>
      </c>
      <c r="C3902" t="s">
        <v>1186</v>
      </c>
      <c r="D3902" t="s">
        <v>1195</v>
      </c>
      <c r="E3902">
        <v>0.1</v>
      </c>
      <c r="F3902" t="s">
        <v>1690</v>
      </c>
    </row>
    <row r="3903" spans="1:6" x14ac:dyDescent="0.25">
      <c r="A3903" t="s">
        <v>1264</v>
      </c>
      <c r="B3903" t="s">
        <v>1265</v>
      </c>
      <c r="C3903" t="s">
        <v>1266</v>
      </c>
      <c r="D3903" t="s">
        <v>1195</v>
      </c>
      <c r="E3903">
        <v>0.24940000000000001</v>
      </c>
      <c r="F3903" t="s">
        <v>1690</v>
      </c>
    </row>
    <row r="3904" spans="1:6" x14ac:dyDescent="0.25">
      <c r="A3904" t="s">
        <v>1264</v>
      </c>
      <c r="B3904" t="s">
        <v>1265</v>
      </c>
      <c r="C3904" t="s">
        <v>1267</v>
      </c>
      <c r="D3904" t="s">
        <v>1195</v>
      </c>
      <c r="E3904">
        <v>0.1118</v>
      </c>
      <c r="F3904" t="s">
        <v>1690</v>
      </c>
    </row>
    <row r="3905" spans="1:6" x14ac:dyDescent="0.25">
      <c r="A3905" t="s">
        <v>1264</v>
      </c>
      <c r="B3905" t="s">
        <v>1265</v>
      </c>
      <c r="C3905" t="s">
        <v>1268</v>
      </c>
      <c r="D3905" t="s">
        <v>1195</v>
      </c>
      <c r="E3905">
        <v>6.88E-2</v>
      </c>
      <c r="F3905" t="s">
        <v>1690</v>
      </c>
    </row>
    <row r="3906" spans="1:6" x14ac:dyDescent="0.25">
      <c r="A3906" t="s">
        <v>1264</v>
      </c>
      <c r="B3906" t="s">
        <v>1265</v>
      </c>
      <c r="C3906" t="s">
        <v>1269</v>
      </c>
      <c r="D3906" t="s">
        <v>1195</v>
      </c>
      <c r="E3906">
        <v>3.44E-2</v>
      </c>
      <c r="F3906" t="s">
        <v>1690</v>
      </c>
    </row>
    <row r="3907" spans="1:6" x14ac:dyDescent="0.25">
      <c r="A3907" t="s">
        <v>1264</v>
      </c>
      <c r="B3907" t="s">
        <v>1265</v>
      </c>
      <c r="C3907" t="s">
        <v>1270</v>
      </c>
      <c r="D3907" t="s">
        <v>1195</v>
      </c>
      <c r="E3907">
        <v>2.58E-2</v>
      </c>
      <c r="F3907" t="s">
        <v>1690</v>
      </c>
    </row>
    <row r="3908" spans="1:6" x14ac:dyDescent="0.25">
      <c r="A3908" t="s">
        <v>1264</v>
      </c>
      <c r="B3908" t="s">
        <v>1265</v>
      </c>
      <c r="C3908" t="s">
        <v>1271</v>
      </c>
      <c r="D3908" t="s">
        <v>1195</v>
      </c>
      <c r="E3908">
        <v>1.72E-2</v>
      </c>
      <c r="F3908" t="s">
        <v>1690</v>
      </c>
    </row>
    <row r="3909" spans="1:6" x14ac:dyDescent="0.25">
      <c r="A3909" t="s">
        <v>1264</v>
      </c>
      <c r="B3909" t="s">
        <v>1265</v>
      </c>
      <c r="C3909" t="s">
        <v>1186</v>
      </c>
      <c r="D3909" t="s">
        <v>1195</v>
      </c>
      <c r="E3909">
        <v>0.86</v>
      </c>
      <c r="F3909" t="s">
        <v>1690</v>
      </c>
    </row>
    <row r="3910" spans="1:6" x14ac:dyDescent="0.25">
      <c r="A3910" t="s">
        <v>1264</v>
      </c>
      <c r="B3910" t="s">
        <v>1249</v>
      </c>
      <c r="C3910" t="s">
        <v>1186</v>
      </c>
      <c r="D3910" t="s">
        <v>1195</v>
      </c>
      <c r="E3910">
        <v>0.15</v>
      </c>
      <c r="F3910" t="s">
        <v>1690</v>
      </c>
    </row>
    <row r="3911" spans="1:6" x14ac:dyDescent="0.25">
      <c r="A3911" t="s">
        <v>1264</v>
      </c>
      <c r="B3911" t="s">
        <v>1249</v>
      </c>
      <c r="C3911" t="s">
        <v>1674</v>
      </c>
      <c r="D3911" t="s">
        <v>1195</v>
      </c>
      <c r="E3911">
        <v>5.2499999999999998E-2</v>
      </c>
      <c r="F3911" t="s">
        <v>1690</v>
      </c>
    </row>
    <row r="3912" spans="1:6" x14ac:dyDescent="0.25">
      <c r="A3912" t="s">
        <v>1264</v>
      </c>
      <c r="B3912" t="s">
        <v>1249</v>
      </c>
      <c r="C3912" t="s">
        <v>1548</v>
      </c>
      <c r="D3912" t="s">
        <v>1195</v>
      </c>
      <c r="E3912">
        <v>0.03</v>
      </c>
      <c r="F3912" t="s">
        <v>1690</v>
      </c>
    </row>
    <row r="3913" spans="1:6" x14ac:dyDescent="0.25">
      <c r="A3913" t="s">
        <v>1264</v>
      </c>
      <c r="B3913" t="s">
        <v>1233</v>
      </c>
      <c r="C3913" t="s">
        <v>1186</v>
      </c>
      <c r="D3913" t="s">
        <v>1195</v>
      </c>
      <c r="E3913">
        <v>0.03</v>
      </c>
      <c r="F3913" t="s">
        <v>1690</v>
      </c>
    </row>
    <row r="3914" spans="1:6" x14ac:dyDescent="0.25">
      <c r="A3914" t="s">
        <v>1264</v>
      </c>
      <c r="B3914" t="s">
        <v>1233</v>
      </c>
      <c r="C3914" t="s">
        <v>1549</v>
      </c>
      <c r="D3914" t="s">
        <v>1195</v>
      </c>
      <c r="E3914">
        <v>6.0000000000000001E-3</v>
      </c>
      <c r="F3914" t="s">
        <v>1690</v>
      </c>
    </row>
    <row r="3915" spans="1:6" x14ac:dyDescent="0.25">
      <c r="A3915" t="s">
        <v>1264</v>
      </c>
      <c r="B3915" t="s">
        <v>1237</v>
      </c>
      <c r="C3915" t="s">
        <v>1186</v>
      </c>
      <c r="D3915" t="s">
        <v>1195</v>
      </c>
      <c r="E3915">
        <v>0.03</v>
      </c>
      <c r="F3915" t="s">
        <v>1690</v>
      </c>
    </row>
    <row r="3916" spans="1:6" x14ac:dyDescent="0.25">
      <c r="A3916" t="s">
        <v>1264</v>
      </c>
      <c r="B3916" t="s">
        <v>1250</v>
      </c>
      <c r="C3916" t="s">
        <v>1186</v>
      </c>
      <c r="D3916" t="s">
        <v>1195</v>
      </c>
      <c r="E3916">
        <v>0.03</v>
      </c>
      <c r="F3916" t="s">
        <v>1690</v>
      </c>
    </row>
    <row r="3917" spans="1:6" x14ac:dyDescent="0.25">
      <c r="A3917" t="s">
        <v>1264</v>
      </c>
      <c r="B3917" t="s">
        <v>1250</v>
      </c>
      <c r="C3917" t="s">
        <v>1549</v>
      </c>
      <c r="D3917" t="s">
        <v>1195</v>
      </c>
      <c r="E3917">
        <v>6.0000000000000001E-3</v>
      </c>
      <c r="F3917" t="s">
        <v>1690</v>
      </c>
    </row>
    <row r="3918" spans="1:6" x14ac:dyDescent="0.25">
      <c r="A3918" t="s">
        <v>1264</v>
      </c>
      <c r="B3918" t="s">
        <v>1301</v>
      </c>
      <c r="C3918" t="s">
        <v>1186</v>
      </c>
      <c r="D3918" t="s">
        <v>1195</v>
      </c>
      <c r="E3918">
        <v>0</v>
      </c>
      <c r="F3918" t="s">
        <v>1690</v>
      </c>
    </row>
    <row r="3919" spans="1:6" x14ac:dyDescent="0.25">
      <c r="A3919" t="s">
        <v>1264</v>
      </c>
      <c r="B3919" t="s">
        <v>1301</v>
      </c>
      <c r="C3919" t="s">
        <v>1306</v>
      </c>
      <c r="D3919" t="s">
        <v>1195</v>
      </c>
      <c r="E3919">
        <v>0</v>
      </c>
      <c r="F3919" t="s">
        <v>1690</v>
      </c>
    </row>
    <row r="3920" spans="1:6" x14ac:dyDescent="0.25">
      <c r="A3920" t="s">
        <v>1264</v>
      </c>
      <c r="B3920" t="s">
        <v>1301</v>
      </c>
      <c r="C3920" t="s">
        <v>1303</v>
      </c>
      <c r="D3920" t="s">
        <v>1195</v>
      </c>
      <c r="E3920">
        <v>0</v>
      </c>
      <c r="F3920" t="s">
        <v>1690</v>
      </c>
    </row>
    <row r="3921" spans="1:6" x14ac:dyDescent="0.25">
      <c r="A3921" t="s">
        <v>1264</v>
      </c>
      <c r="B3921" t="s">
        <v>1307</v>
      </c>
      <c r="C3921" t="s">
        <v>1186</v>
      </c>
      <c r="D3921" t="s">
        <v>1195</v>
      </c>
      <c r="E3921">
        <v>0</v>
      </c>
      <c r="F3921" t="s">
        <v>1690</v>
      </c>
    </row>
    <row r="3922" spans="1:6" x14ac:dyDescent="0.25">
      <c r="A3922" t="s">
        <v>1264</v>
      </c>
      <c r="B3922" t="s">
        <v>1307</v>
      </c>
      <c r="C3922" t="s">
        <v>1308</v>
      </c>
      <c r="D3922" t="s">
        <v>1195</v>
      </c>
      <c r="E3922">
        <v>0</v>
      </c>
      <c r="F3922" t="s">
        <v>1690</v>
      </c>
    </row>
    <row r="3923" spans="1:6" x14ac:dyDescent="0.25">
      <c r="A3923" t="s">
        <v>1264</v>
      </c>
      <c r="B3923" t="s">
        <v>1307</v>
      </c>
      <c r="C3923" t="s">
        <v>1303</v>
      </c>
      <c r="D3923" t="s">
        <v>1195</v>
      </c>
      <c r="E3923">
        <v>0</v>
      </c>
      <c r="F3923" t="s">
        <v>1690</v>
      </c>
    </row>
    <row r="3924" spans="1:6" x14ac:dyDescent="0.25">
      <c r="A3924" t="s">
        <v>1264</v>
      </c>
      <c r="B3924" t="s">
        <v>1272</v>
      </c>
      <c r="C3924" t="s">
        <v>1266</v>
      </c>
      <c r="D3924" t="s">
        <v>1195</v>
      </c>
      <c r="E3924">
        <v>1.4500000000000001E-2</v>
      </c>
      <c r="F3924" t="s">
        <v>1690</v>
      </c>
    </row>
    <row r="3925" spans="1:6" x14ac:dyDescent="0.25">
      <c r="A3925" t="s">
        <v>1264</v>
      </c>
      <c r="B3925" t="s">
        <v>1272</v>
      </c>
      <c r="C3925" t="s">
        <v>1267</v>
      </c>
      <c r="D3925" t="s">
        <v>1195</v>
      </c>
      <c r="E3925">
        <v>6.4999999999999997E-3</v>
      </c>
      <c r="F3925" t="s">
        <v>1690</v>
      </c>
    </row>
    <row r="3926" spans="1:6" x14ac:dyDescent="0.25">
      <c r="A3926" t="s">
        <v>1264</v>
      </c>
      <c r="B3926" t="s">
        <v>1272</v>
      </c>
      <c r="C3926" t="s">
        <v>1268</v>
      </c>
      <c r="D3926" t="s">
        <v>1195</v>
      </c>
      <c r="E3926">
        <v>4.0000000000000001E-3</v>
      </c>
      <c r="F3926" t="s">
        <v>1690</v>
      </c>
    </row>
    <row r="3927" spans="1:6" x14ac:dyDescent="0.25">
      <c r="A3927" t="s">
        <v>1264</v>
      </c>
      <c r="B3927" t="s">
        <v>1272</v>
      </c>
      <c r="C3927" t="s">
        <v>1269</v>
      </c>
      <c r="D3927" t="s">
        <v>1195</v>
      </c>
      <c r="E3927">
        <v>2E-3</v>
      </c>
      <c r="F3927" t="s">
        <v>1690</v>
      </c>
    </row>
    <row r="3928" spans="1:6" x14ac:dyDescent="0.25">
      <c r="A3928" t="s">
        <v>1264</v>
      </c>
      <c r="B3928" t="s">
        <v>1272</v>
      </c>
      <c r="C3928" t="s">
        <v>1270</v>
      </c>
      <c r="D3928" t="s">
        <v>1195</v>
      </c>
      <c r="E3928">
        <v>1.5E-3</v>
      </c>
      <c r="F3928" t="s">
        <v>1690</v>
      </c>
    </row>
    <row r="3929" spans="1:6" x14ac:dyDescent="0.25">
      <c r="A3929" t="s">
        <v>1264</v>
      </c>
      <c r="B3929" t="s">
        <v>1272</v>
      </c>
      <c r="C3929" t="s">
        <v>1271</v>
      </c>
      <c r="D3929" t="s">
        <v>1195</v>
      </c>
      <c r="E3929">
        <v>1E-3</v>
      </c>
      <c r="F3929" t="s">
        <v>1690</v>
      </c>
    </row>
    <row r="3930" spans="1:6" x14ac:dyDescent="0.25">
      <c r="A3930" t="s">
        <v>1264</v>
      </c>
      <c r="B3930" t="s">
        <v>1272</v>
      </c>
      <c r="C3930" t="s">
        <v>1186</v>
      </c>
      <c r="D3930" t="s">
        <v>1195</v>
      </c>
      <c r="E3930">
        <v>0.05</v>
      </c>
      <c r="F3930" t="s">
        <v>1690</v>
      </c>
    </row>
    <row r="3931" spans="1:6" x14ac:dyDescent="0.25">
      <c r="A3931" t="s">
        <v>1264</v>
      </c>
      <c r="B3931" t="s">
        <v>1273</v>
      </c>
      <c r="C3931" t="s">
        <v>1266</v>
      </c>
      <c r="D3931" t="s">
        <v>1195</v>
      </c>
      <c r="E3931">
        <v>1.4500000000000001E-2</v>
      </c>
      <c r="F3931" t="s">
        <v>1690</v>
      </c>
    </row>
    <row r="3932" spans="1:6" x14ac:dyDescent="0.25">
      <c r="A3932" t="s">
        <v>1264</v>
      </c>
      <c r="B3932" t="s">
        <v>1273</v>
      </c>
      <c r="C3932" t="s">
        <v>1267</v>
      </c>
      <c r="D3932" t="s">
        <v>1195</v>
      </c>
      <c r="E3932">
        <v>6.4999999999999997E-3</v>
      </c>
      <c r="F3932" t="s">
        <v>1690</v>
      </c>
    </row>
    <row r="3933" spans="1:6" x14ac:dyDescent="0.25">
      <c r="A3933" t="s">
        <v>1264</v>
      </c>
      <c r="B3933" t="s">
        <v>1273</v>
      </c>
      <c r="C3933" t="s">
        <v>1268</v>
      </c>
      <c r="D3933" t="s">
        <v>1195</v>
      </c>
      <c r="E3933">
        <v>4.0000000000000001E-3</v>
      </c>
      <c r="F3933" t="s">
        <v>1690</v>
      </c>
    </row>
    <row r="3934" spans="1:6" x14ac:dyDescent="0.25">
      <c r="A3934" t="s">
        <v>1264</v>
      </c>
      <c r="B3934" t="s">
        <v>1273</v>
      </c>
      <c r="C3934" t="s">
        <v>1269</v>
      </c>
      <c r="D3934" t="s">
        <v>1195</v>
      </c>
      <c r="E3934">
        <v>2E-3</v>
      </c>
      <c r="F3934" t="s">
        <v>1690</v>
      </c>
    </row>
    <row r="3935" spans="1:6" x14ac:dyDescent="0.25">
      <c r="A3935" t="s">
        <v>1264</v>
      </c>
      <c r="B3935" t="s">
        <v>1273</v>
      </c>
      <c r="C3935" t="s">
        <v>1270</v>
      </c>
      <c r="D3935" t="s">
        <v>1195</v>
      </c>
      <c r="E3935">
        <v>1.5E-3</v>
      </c>
      <c r="F3935" t="s">
        <v>1690</v>
      </c>
    </row>
    <row r="3936" spans="1:6" x14ac:dyDescent="0.25">
      <c r="A3936" t="s">
        <v>1264</v>
      </c>
      <c r="B3936" t="s">
        <v>1273</v>
      </c>
      <c r="C3936" t="s">
        <v>1271</v>
      </c>
      <c r="D3936" t="s">
        <v>1195</v>
      </c>
      <c r="E3936">
        <v>1E-3</v>
      </c>
      <c r="F3936" t="s">
        <v>1690</v>
      </c>
    </row>
    <row r="3937" spans="1:6" x14ac:dyDescent="0.25">
      <c r="A3937" t="s">
        <v>1264</v>
      </c>
      <c r="B3937" t="s">
        <v>1273</v>
      </c>
      <c r="C3937" t="s">
        <v>1186</v>
      </c>
      <c r="D3937" t="s">
        <v>1195</v>
      </c>
      <c r="E3937">
        <v>0.05</v>
      </c>
      <c r="F3937" t="s">
        <v>1690</v>
      </c>
    </row>
    <row r="3938" spans="1:6" x14ac:dyDescent="0.25">
      <c r="A3938" t="s">
        <v>1264</v>
      </c>
      <c r="B3938" t="s">
        <v>1274</v>
      </c>
      <c r="C3938" t="s">
        <v>1266</v>
      </c>
      <c r="D3938" t="s">
        <v>1195</v>
      </c>
      <c r="E3938">
        <v>0.14299999999999999</v>
      </c>
      <c r="F3938" t="s">
        <v>1690</v>
      </c>
    </row>
    <row r="3939" spans="1:6" x14ac:dyDescent="0.25">
      <c r="A3939" t="s">
        <v>1264</v>
      </c>
      <c r="B3939" t="s">
        <v>1274</v>
      </c>
      <c r="C3939" t="s">
        <v>1267</v>
      </c>
      <c r="D3939" t="s">
        <v>1195</v>
      </c>
      <c r="E3939">
        <v>6.0999999999999999E-2</v>
      </c>
      <c r="F3939" t="s">
        <v>1690</v>
      </c>
    </row>
    <row r="3940" spans="1:6" x14ac:dyDescent="0.25">
      <c r="A3940" t="s">
        <v>1264</v>
      </c>
      <c r="B3940" t="s">
        <v>1274</v>
      </c>
      <c r="C3940" t="s">
        <v>1268</v>
      </c>
      <c r="D3940" t="s">
        <v>1195</v>
      </c>
      <c r="E3940">
        <v>3.5000000000000003E-2</v>
      </c>
      <c r="F3940" t="s">
        <v>1690</v>
      </c>
    </row>
    <row r="3941" spans="1:6" x14ac:dyDescent="0.25">
      <c r="A3941" t="s">
        <v>1264</v>
      </c>
      <c r="B3941" t="s">
        <v>1274</v>
      </c>
      <c r="C3941" t="s">
        <v>1269</v>
      </c>
      <c r="D3941" t="s">
        <v>1195</v>
      </c>
      <c r="E3941">
        <v>1.9E-2</v>
      </c>
      <c r="F3941" t="s">
        <v>1690</v>
      </c>
    </row>
    <row r="3942" spans="1:6" x14ac:dyDescent="0.25">
      <c r="A3942" t="s">
        <v>1264</v>
      </c>
      <c r="B3942" t="s">
        <v>1274</v>
      </c>
      <c r="C3942" t="s">
        <v>1270</v>
      </c>
      <c r="D3942" t="s">
        <v>1195</v>
      </c>
      <c r="E3942">
        <v>1.7000000000000001E-2</v>
      </c>
      <c r="F3942" t="s">
        <v>1690</v>
      </c>
    </row>
    <row r="3943" spans="1:6" x14ac:dyDescent="0.25">
      <c r="A3943" t="s">
        <v>1264</v>
      </c>
      <c r="B3943" t="s">
        <v>1274</v>
      </c>
      <c r="C3943" t="s">
        <v>1271</v>
      </c>
      <c r="D3943" t="s">
        <v>1195</v>
      </c>
      <c r="E3943">
        <v>1.7999999999999999E-2</v>
      </c>
      <c r="F3943" t="s">
        <v>1690</v>
      </c>
    </row>
    <row r="3944" spans="1:6" x14ac:dyDescent="0.25">
      <c r="A3944" t="s">
        <v>1264</v>
      </c>
      <c r="B3944" t="s">
        <v>1274</v>
      </c>
      <c r="C3944" t="s">
        <v>1186</v>
      </c>
      <c r="D3944" t="s">
        <v>1195</v>
      </c>
      <c r="E3944">
        <v>0.86</v>
      </c>
      <c r="F3944" t="s">
        <v>1690</v>
      </c>
    </row>
    <row r="3945" spans="1:6" x14ac:dyDescent="0.25">
      <c r="A3945" t="s">
        <v>1264</v>
      </c>
      <c r="B3945" t="s">
        <v>1185</v>
      </c>
      <c r="C3945" t="s">
        <v>1275</v>
      </c>
      <c r="D3945" t="s">
        <v>1195</v>
      </c>
      <c r="E3945">
        <v>0.14399999999999999</v>
      </c>
      <c r="F3945" t="s">
        <v>1690</v>
      </c>
    </row>
    <row r="3946" spans="1:6" x14ac:dyDescent="0.25">
      <c r="A3946" t="s">
        <v>1264</v>
      </c>
      <c r="B3946" t="s">
        <v>1185</v>
      </c>
      <c r="C3946" t="s">
        <v>1276</v>
      </c>
      <c r="D3946" t="s">
        <v>1195</v>
      </c>
      <c r="E3946">
        <v>0.08</v>
      </c>
      <c r="F3946" t="s">
        <v>1690</v>
      </c>
    </row>
    <row r="3947" spans="1:6" x14ac:dyDescent="0.25">
      <c r="A3947" t="s">
        <v>1264</v>
      </c>
      <c r="B3947" t="s">
        <v>1185</v>
      </c>
      <c r="C3947" t="s">
        <v>1277</v>
      </c>
      <c r="D3947" t="s">
        <v>1195</v>
      </c>
      <c r="E3947">
        <v>5.6000000000000001E-2</v>
      </c>
      <c r="F3947" t="s">
        <v>1690</v>
      </c>
    </row>
    <row r="3948" spans="1:6" x14ac:dyDescent="0.25">
      <c r="A3948" t="s">
        <v>1264</v>
      </c>
      <c r="B3948" t="s">
        <v>1185</v>
      </c>
      <c r="C3948" t="s">
        <v>1186</v>
      </c>
      <c r="D3948" t="s">
        <v>1195</v>
      </c>
      <c r="E3948">
        <v>0.8</v>
      </c>
      <c r="F3948" t="s">
        <v>1690</v>
      </c>
    </row>
    <row r="3949" spans="1:6" x14ac:dyDescent="0.25">
      <c r="A3949" t="s">
        <v>1264</v>
      </c>
      <c r="B3949" t="s">
        <v>1188</v>
      </c>
      <c r="C3949" t="s">
        <v>1275</v>
      </c>
      <c r="D3949" t="s">
        <v>1195</v>
      </c>
      <c r="E3949">
        <v>0.14399999999999999</v>
      </c>
      <c r="F3949" t="s">
        <v>1690</v>
      </c>
    </row>
    <row r="3950" spans="1:6" x14ac:dyDescent="0.25">
      <c r="A3950" t="s">
        <v>1264</v>
      </c>
      <c r="B3950" t="s">
        <v>1188</v>
      </c>
      <c r="C3950" t="s">
        <v>1276</v>
      </c>
      <c r="D3950" t="s">
        <v>1195</v>
      </c>
      <c r="E3950">
        <v>0.08</v>
      </c>
      <c r="F3950" t="s">
        <v>1690</v>
      </c>
    </row>
    <row r="3951" spans="1:6" x14ac:dyDescent="0.25">
      <c r="A3951" t="s">
        <v>1264</v>
      </c>
      <c r="B3951" t="s">
        <v>1188</v>
      </c>
      <c r="C3951" t="s">
        <v>1277</v>
      </c>
      <c r="D3951" t="s">
        <v>1195</v>
      </c>
      <c r="E3951">
        <v>5.6000000000000001E-2</v>
      </c>
      <c r="F3951" t="s">
        <v>1690</v>
      </c>
    </row>
    <row r="3952" spans="1:6" x14ac:dyDescent="0.25">
      <c r="A3952" t="s">
        <v>1264</v>
      </c>
      <c r="B3952" t="s">
        <v>1188</v>
      </c>
      <c r="C3952" t="s">
        <v>1186</v>
      </c>
      <c r="D3952" t="s">
        <v>1195</v>
      </c>
      <c r="E3952">
        <v>0.8</v>
      </c>
      <c r="F3952" t="s">
        <v>1690</v>
      </c>
    </row>
    <row r="3953" spans="1:6" x14ac:dyDescent="0.25">
      <c r="A3953" t="s">
        <v>1264</v>
      </c>
      <c r="B3953" t="s">
        <v>1189</v>
      </c>
      <c r="C3953" t="s">
        <v>1278</v>
      </c>
      <c r="D3953" t="s">
        <v>1195</v>
      </c>
      <c r="E3953">
        <v>0.2</v>
      </c>
      <c r="F3953" t="s">
        <v>1690</v>
      </c>
    </row>
    <row r="3954" spans="1:6" x14ac:dyDescent="0.25">
      <c r="A3954" t="s">
        <v>1264</v>
      </c>
      <c r="B3954" t="s">
        <v>1189</v>
      </c>
      <c r="C3954" t="s">
        <v>1279</v>
      </c>
      <c r="D3954" t="s">
        <v>1195</v>
      </c>
      <c r="E3954">
        <v>0.2</v>
      </c>
      <c r="F3954" t="s">
        <v>1690</v>
      </c>
    </row>
    <row r="3955" spans="1:6" x14ac:dyDescent="0.25">
      <c r="A3955" t="s">
        <v>1264</v>
      </c>
      <c r="B3955" t="s">
        <v>1189</v>
      </c>
      <c r="C3955" t="s">
        <v>1280</v>
      </c>
      <c r="D3955" t="s">
        <v>1195</v>
      </c>
      <c r="E3955">
        <v>0.14799999999999999</v>
      </c>
      <c r="F3955" t="s">
        <v>1690</v>
      </c>
    </row>
    <row r="3956" spans="1:6" x14ac:dyDescent="0.25">
      <c r="A3956" t="s">
        <v>1264</v>
      </c>
      <c r="B3956" t="s">
        <v>1189</v>
      </c>
      <c r="C3956" t="s">
        <v>1186</v>
      </c>
      <c r="D3956" t="s">
        <v>1195</v>
      </c>
      <c r="E3956">
        <v>0.2</v>
      </c>
      <c r="F3956" t="s">
        <v>1690</v>
      </c>
    </row>
    <row r="3957" spans="1:6" x14ac:dyDescent="0.25">
      <c r="A3957" t="s">
        <v>1264</v>
      </c>
      <c r="B3957" t="s">
        <v>1190</v>
      </c>
      <c r="C3957" t="s">
        <v>1266</v>
      </c>
      <c r="D3957" t="s">
        <v>1195</v>
      </c>
      <c r="E3957">
        <v>0.1885</v>
      </c>
      <c r="F3957" t="s">
        <v>1690</v>
      </c>
    </row>
    <row r="3958" spans="1:6" x14ac:dyDescent="0.25">
      <c r="A3958" t="s">
        <v>1264</v>
      </c>
      <c r="B3958" t="s">
        <v>1190</v>
      </c>
      <c r="C3958" t="s">
        <v>1267</v>
      </c>
      <c r="D3958" t="s">
        <v>1195</v>
      </c>
      <c r="E3958">
        <v>8.4500000000000006E-2</v>
      </c>
      <c r="F3958" t="s">
        <v>1690</v>
      </c>
    </row>
    <row r="3959" spans="1:6" x14ac:dyDescent="0.25">
      <c r="A3959" t="s">
        <v>1264</v>
      </c>
      <c r="B3959" t="s">
        <v>1190</v>
      </c>
      <c r="C3959" t="s">
        <v>1268</v>
      </c>
      <c r="D3959" t="s">
        <v>1195</v>
      </c>
      <c r="E3959">
        <v>5.1999999999999998E-2</v>
      </c>
      <c r="F3959" t="s">
        <v>1690</v>
      </c>
    </row>
    <row r="3960" spans="1:6" x14ac:dyDescent="0.25">
      <c r="A3960" t="s">
        <v>1264</v>
      </c>
      <c r="B3960" t="s">
        <v>1190</v>
      </c>
      <c r="C3960" t="s">
        <v>1269</v>
      </c>
      <c r="D3960" t="s">
        <v>1195</v>
      </c>
      <c r="E3960">
        <v>2.5999999999999999E-2</v>
      </c>
      <c r="F3960" t="s">
        <v>1690</v>
      </c>
    </row>
    <row r="3961" spans="1:6" x14ac:dyDescent="0.25">
      <c r="A3961" t="s">
        <v>1264</v>
      </c>
      <c r="B3961" t="s">
        <v>1190</v>
      </c>
      <c r="C3961" t="s">
        <v>1270</v>
      </c>
      <c r="D3961" t="s">
        <v>1195</v>
      </c>
      <c r="E3961">
        <v>1.95E-2</v>
      </c>
      <c r="F3961" t="s">
        <v>1690</v>
      </c>
    </row>
    <row r="3962" spans="1:6" x14ac:dyDescent="0.25">
      <c r="A3962" t="s">
        <v>1264</v>
      </c>
      <c r="B3962" t="s">
        <v>1190</v>
      </c>
      <c r="C3962" t="s">
        <v>1271</v>
      </c>
      <c r="D3962" t="s">
        <v>1195</v>
      </c>
      <c r="E3962">
        <v>1.2999999999999999E-2</v>
      </c>
      <c r="F3962" t="s">
        <v>1690</v>
      </c>
    </row>
    <row r="3963" spans="1:6" x14ac:dyDescent="0.25">
      <c r="A3963" t="s">
        <v>1264</v>
      </c>
      <c r="B3963" t="s">
        <v>1190</v>
      </c>
      <c r="C3963" t="s">
        <v>1186</v>
      </c>
      <c r="D3963" t="s">
        <v>1195</v>
      </c>
      <c r="E3963">
        <v>0.65</v>
      </c>
      <c r="F3963" t="s">
        <v>1690</v>
      </c>
    </row>
    <row r="3964" spans="1:6" x14ac:dyDescent="0.25">
      <c r="A3964" t="s">
        <v>1264</v>
      </c>
      <c r="B3964" t="s">
        <v>1191</v>
      </c>
      <c r="C3964" t="s">
        <v>1266</v>
      </c>
      <c r="D3964" t="s">
        <v>1195</v>
      </c>
      <c r="E3964">
        <v>0.1885</v>
      </c>
      <c r="F3964" t="s">
        <v>1690</v>
      </c>
    </row>
    <row r="3965" spans="1:6" x14ac:dyDescent="0.25">
      <c r="A3965" t="s">
        <v>1264</v>
      </c>
      <c r="B3965" t="s">
        <v>1191</v>
      </c>
      <c r="C3965" t="s">
        <v>1267</v>
      </c>
      <c r="D3965" t="s">
        <v>1195</v>
      </c>
      <c r="E3965">
        <v>8.4500000000000006E-2</v>
      </c>
      <c r="F3965" t="s">
        <v>1690</v>
      </c>
    </row>
    <row r="3966" spans="1:6" x14ac:dyDescent="0.25">
      <c r="A3966" t="s">
        <v>1264</v>
      </c>
      <c r="B3966" t="s">
        <v>1191</v>
      </c>
      <c r="C3966" t="s">
        <v>1268</v>
      </c>
      <c r="D3966" t="s">
        <v>1195</v>
      </c>
      <c r="E3966">
        <v>5.1999999999999998E-2</v>
      </c>
      <c r="F3966" t="s">
        <v>1690</v>
      </c>
    </row>
    <row r="3967" spans="1:6" x14ac:dyDescent="0.25">
      <c r="A3967" t="s">
        <v>1264</v>
      </c>
      <c r="B3967" t="s">
        <v>1191</v>
      </c>
      <c r="C3967" t="s">
        <v>1269</v>
      </c>
      <c r="D3967" t="s">
        <v>1195</v>
      </c>
      <c r="E3967">
        <v>2.5999999999999999E-2</v>
      </c>
      <c r="F3967" t="s">
        <v>1690</v>
      </c>
    </row>
    <row r="3968" spans="1:6" x14ac:dyDescent="0.25">
      <c r="A3968" t="s">
        <v>1264</v>
      </c>
      <c r="B3968" t="s">
        <v>1191</v>
      </c>
      <c r="C3968" t="s">
        <v>1270</v>
      </c>
      <c r="D3968" t="s">
        <v>1195</v>
      </c>
      <c r="E3968">
        <v>1.95E-2</v>
      </c>
      <c r="F3968" t="s">
        <v>1690</v>
      </c>
    </row>
    <row r="3969" spans="1:6" x14ac:dyDescent="0.25">
      <c r="A3969" t="s">
        <v>1264</v>
      </c>
      <c r="B3969" t="s">
        <v>1191</v>
      </c>
      <c r="C3969" t="s">
        <v>1271</v>
      </c>
      <c r="D3969" t="s">
        <v>1195</v>
      </c>
      <c r="E3969">
        <v>1.2999999999999999E-2</v>
      </c>
      <c r="F3969" t="s">
        <v>1690</v>
      </c>
    </row>
    <row r="3970" spans="1:6" x14ac:dyDescent="0.25">
      <c r="A3970" t="s">
        <v>1264</v>
      </c>
      <c r="B3970" t="s">
        <v>1191</v>
      </c>
      <c r="C3970" t="s">
        <v>1186</v>
      </c>
      <c r="D3970" t="s">
        <v>1195</v>
      </c>
      <c r="E3970">
        <v>0.65</v>
      </c>
      <c r="F3970" t="s">
        <v>1690</v>
      </c>
    </row>
    <row r="3971" spans="1:6" x14ac:dyDescent="0.25">
      <c r="A3971" t="s">
        <v>1264</v>
      </c>
      <c r="B3971" t="s">
        <v>1192</v>
      </c>
      <c r="C3971" t="s">
        <v>1281</v>
      </c>
      <c r="D3971" t="s">
        <v>1195</v>
      </c>
      <c r="E3971">
        <v>0.13</v>
      </c>
      <c r="F3971" t="s">
        <v>1690</v>
      </c>
    </row>
    <row r="3972" spans="1:6" x14ac:dyDescent="0.25">
      <c r="A3972" t="s">
        <v>1264</v>
      </c>
      <c r="B3972" t="s">
        <v>1192</v>
      </c>
      <c r="C3972" t="s">
        <v>1282</v>
      </c>
      <c r="D3972" t="s">
        <v>1195</v>
      </c>
      <c r="E3972">
        <v>0.1157</v>
      </c>
      <c r="F3972" t="s">
        <v>1690</v>
      </c>
    </row>
    <row r="3973" spans="1:6" x14ac:dyDescent="0.25">
      <c r="A3973" t="s">
        <v>1264</v>
      </c>
      <c r="B3973" t="s">
        <v>1192</v>
      </c>
      <c r="C3973" t="s">
        <v>1283</v>
      </c>
      <c r="D3973" t="s">
        <v>1195</v>
      </c>
      <c r="E3973">
        <v>5.8500000000000003E-2</v>
      </c>
      <c r="F3973" t="s">
        <v>1690</v>
      </c>
    </row>
    <row r="3974" spans="1:6" x14ac:dyDescent="0.25">
      <c r="A3974" t="s">
        <v>1264</v>
      </c>
      <c r="B3974" t="s">
        <v>1192</v>
      </c>
      <c r="C3974" t="s">
        <v>1186</v>
      </c>
      <c r="D3974" t="s">
        <v>1195</v>
      </c>
      <c r="E3974">
        <v>0.13</v>
      </c>
      <c r="F3974" t="s">
        <v>1690</v>
      </c>
    </row>
    <row r="3975" spans="1:6" x14ac:dyDescent="0.25">
      <c r="A3975" t="s">
        <v>18</v>
      </c>
      <c r="B3975" t="s">
        <v>1246</v>
      </c>
      <c r="C3975" t="s">
        <v>1671</v>
      </c>
      <c r="D3975" t="s">
        <v>1195</v>
      </c>
      <c r="E3975">
        <v>0.05</v>
      </c>
      <c r="F3975" t="s">
        <v>1690</v>
      </c>
    </row>
    <row r="3976" spans="1:6" x14ac:dyDescent="0.25">
      <c r="A3976" t="s">
        <v>18</v>
      </c>
      <c r="B3976" t="s">
        <v>1246</v>
      </c>
      <c r="C3976" t="s">
        <v>1186</v>
      </c>
      <c r="D3976" t="s">
        <v>1195</v>
      </c>
      <c r="E3976">
        <v>0.1</v>
      </c>
      <c r="F3976" t="s">
        <v>1690</v>
      </c>
    </row>
    <row r="3977" spans="1:6" x14ac:dyDescent="0.25">
      <c r="A3977" t="s">
        <v>18</v>
      </c>
      <c r="B3977" t="s">
        <v>1503</v>
      </c>
      <c r="C3977" t="s">
        <v>1186</v>
      </c>
      <c r="D3977" t="s">
        <v>1195</v>
      </c>
      <c r="E3977">
        <v>0</v>
      </c>
      <c r="F3977" t="s">
        <v>1690</v>
      </c>
    </row>
    <row r="3978" spans="1:6" x14ac:dyDescent="0.25">
      <c r="A3978" t="s">
        <v>18</v>
      </c>
      <c r="B3978" t="s">
        <v>1241</v>
      </c>
      <c r="C3978" t="s">
        <v>1675</v>
      </c>
      <c r="D3978" t="s">
        <v>1195</v>
      </c>
      <c r="E3978">
        <v>5.28E-2</v>
      </c>
      <c r="F3978" t="s">
        <v>1690</v>
      </c>
    </row>
    <row r="3979" spans="1:6" x14ac:dyDescent="0.25">
      <c r="A3979" t="s">
        <v>18</v>
      </c>
      <c r="B3979" t="s">
        <v>1241</v>
      </c>
      <c r="C3979" t="s">
        <v>1676</v>
      </c>
      <c r="D3979" t="s">
        <v>1195</v>
      </c>
      <c r="E3979">
        <v>4.2000000000000003E-2</v>
      </c>
      <c r="F3979" t="s">
        <v>1690</v>
      </c>
    </row>
    <row r="3980" spans="1:6" x14ac:dyDescent="0.25">
      <c r="A3980" t="s">
        <v>18</v>
      </c>
      <c r="B3980" t="s">
        <v>1241</v>
      </c>
      <c r="C3980" t="s">
        <v>1186</v>
      </c>
      <c r="D3980" t="s">
        <v>1195</v>
      </c>
      <c r="E3980">
        <v>0.06</v>
      </c>
      <c r="F3980" t="s">
        <v>1690</v>
      </c>
    </row>
    <row r="3981" spans="1:6" x14ac:dyDescent="0.25">
      <c r="A3981" t="s">
        <v>18</v>
      </c>
      <c r="B3981" t="s">
        <v>1284</v>
      </c>
      <c r="C3981" t="s">
        <v>1285</v>
      </c>
      <c r="D3981" t="s">
        <v>1195</v>
      </c>
      <c r="E3981">
        <v>1.8600000000000001E-3</v>
      </c>
      <c r="F3981" t="s">
        <v>1690</v>
      </c>
    </row>
    <row r="3982" spans="1:6" x14ac:dyDescent="0.25">
      <c r="A3982" t="s">
        <v>18</v>
      </c>
      <c r="B3982" t="s">
        <v>1284</v>
      </c>
      <c r="C3982" t="s">
        <v>1286</v>
      </c>
      <c r="D3982" t="s">
        <v>1195</v>
      </c>
      <c r="E3982">
        <v>0</v>
      </c>
      <c r="F3982" t="s">
        <v>1690</v>
      </c>
    </row>
    <row r="3983" spans="1:6" x14ac:dyDescent="0.25">
      <c r="A3983" t="s">
        <v>18</v>
      </c>
      <c r="B3983" t="s">
        <v>1284</v>
      </c>
      <c r="C3983" t="s">
        <v>1186</v>
      </c>
      <c r="D3983" t="s">
        <v>1195</v>
      </c>
      <c r="E3983">
        <v>1.8600000000000001E-3</v>
      </c>
      <c r="F3983" t="s">
        <v>1690</v>
      </c>
    </row>
    <row r="3984" spans="1:6" x14ac:dyDescent="0.25">
      <c r="A3984" t="s">
        <v>18</v>
      </c>
      <c r="B3984" t="s">
        <v>1217</v>
      </c>
      <c r="C3984" t="s">
        <v>1671</v>
      </c>
      <c r="D3984" t="s">
        <v>1195</v>
      </c>
      <c r="E3984">
        <v>3.5000000000000003E-2</v>
      </c>
      <c r="F3984" t="s">
        <v>1690</v>
      </c>
    </row>
    <row r="3985" spans="1:6" x14ac:dyDescent="0.25">
      <c r="A3985" t="s">
        <v>18</v>
      </c>
      <c r="B3985" t="s">
        <v>1217</v>
      </c>
      <c r="C3985" t="s">
        <v>1186</v>
      </c>
      <c r="D3985" t="s">
        <v>1195</v>
      </c>
      <c r="E3985">
        <v>7.0000000000000007E-2</v>
      </c>
      <c r="F3985" t="s">
        <v>1690</v>
      </c>
    </row>
    <row r="3986" spans="1:6" x14ac:dyDescent="0.25">
      <c r="A3986" t="s">
        <v>18</v>
      </c>
      <c r="B3986" t="s">
        <v>1220</v>
      </c>
      <c r="C3986" t="s">
        <v>1671</v>
      </c>
      <c r="D3986" t="s">
        <v>1195</v>
      </c>
      <c r="E3986">
        <v>3.5000000000000003E-2</v>
      </c>
      <c r="F3986" t="s">
        <v>1690</v>
      </c>
    </row>
    <row r="3987" spans="1:6" x14ac:dyDescent="0.25">
      <c r="A3987" t="s">
        <v>18</v>
      </c>
      <c r="B3987" t="s">
        <v>1220</v>
      </c>
      <c r="C3987" t="s">
        <v>1186</v>
      </c>
      <c r="D3987" t="s">
        <v>1195</v>
      </c>
      <c r="E3987">
        <v>7.0000000000000007E-2</v>
      </c>
      <c r="F3987" t="s">
        <v>1690</v>
      </c>
    </row>
    <row r="3988" spans="1:6" x14ac:dyDescent="0.25">
      <c r="A3988" t="s">
        <v>18</v>
      </c>
      <c r="B3988" t="s">
        <v>1247</v>
      </c>
      <c r="C3988" t="s">
        <v>1671</v>
      </c>
      <c r="D3988" t="s">
        <v>1195</v>
      </c>
      <c r="E3988">
        <v>3.5000000000000003E-2</v>
      </c>
      <c r="F3988" t="s">
        <v>1690</v>
      </c>
    </row>
    <row r="3989" spans="1:6" x14ac:dyDescent="0.25">
      <c r="A3989" t="s">
        <v>18</v>
      </c>
      <c r="B3989" t="s">
        <v>1247</v>
      </c>
      <c r="C3989" t="s">
        <v>1186</v>
      </c>
      <c r="D3989" t="s">
        <v>1195</v>
      </c>
      <c r="E3989">
        <v>7.0000000000000007E-2</v>
      </c>
      <c r="F3989" t="s">
        <v>1690</v>
      </c>
    </row>
    <row r="3990" spans="1:6" x14ac:dyDescent="0.25">
      <c r="A3990" t="s">
        <v>18</v>
      </c>
      <c r="B3990" t="s">
        <v>1223</v>
      </c>
      <c r="C3990" t="s">
        <v>1671</v>
      </c>
      <c r="D3990" t="s">
        <v>1195</v>
      </c>
      <c r="E3990">
        <v>3.5000000000000003E-2</v>
      </c>
      <c r="F3990" t="s">
        <v>1690</v>
      </c>
    </row>
    <row r="3991" spans="1:6" x14ac:dyDescent="0.25">
      <c r="A3991" t="s">
        <v>18</v>
      </c>
      <c r="B3991" t="s">
        <v>1223</v>
      </c>
      <c r="C3991" t="s">
        <v>1186</v>
      </c>
      <c r="D3991" t="s">
        <v>1195</v>
      </c>
      <c r="E3991">
        <v>7.0000000000000007E-2</v>
      </c>
      <c r="F3991" t="s">
        <v>1690</v>
      </c>
    </row>
    <row r="3992" spans="1:6" x14ac:dyDescent="0.25">
      <c r="A3992" t="s">
        <v>18</v>
      </c>
      <c r="B3992" t="s">
        <v>1248</v>
      </c>
      <c r="C3992" t="s">
        <v>1671</v>
      </c>
      <c r="D3992" t="s">
        <v>1195</v>
      </c>
      <c r="E3992">
        <v>3.5000000000000003E-2</v>
      </c>
      <c r="F3992" t="s">
        <v>1690</v>
      </c>
    </row>
    <row r="3993" spans="1:6" x14ac:dyDescent="0.25">
      <c r="A3993" t="s">
        <v>18</v>
      </c>
      <c r="B3993" t="s">
        <v>1248</v>
      </c>
      <c r="C3993" t="s">
        <v>1186</v>
      </c>
      <c r="D3993" t="s">
        <v>1195</v>
      </c>
      <c r="E3993">
        <v>7.0000000000000007E-2</v>
      </c>
      <c r="F3993" t="s">
        <v>1690</v>
      </c>
    </row>
    <row r="3994" spans="1:6" x14ac:dyDescent="0.25">
      <c r="A3994" t="s">
        <v>18</v>
      </c>
      <c r="B3994" t="s">
        <v>1265</v>
      </c>
      <c r="C3994" t="s">
        <v>1186</v>
      </c>
      <c r="D3994" t="s">
        <v>1195</v>
      </c>
      <c r="E3994">
        <v>0</v>
      </c>
      <c r="F3994" t="s">
        <v>1690</v>
      </c>
    </row>
    <row r="3995" spans="1:6" x14ac:dyDescent="0.25">
      <c r="A3995" t="s">
        <v>18</v>
      </c>
      <c r="B3995" t="s">
        <v>1249</v>
      </c>
      <c r="C3995" t="s">
        <v>1186</v>
      </c>
      <c r="D3995" t="s">
        <v>1195</v>
      </c>
      <c r="E3995">
        <v>7.0000000000000007E-2</v>
      </c>
      <c r="F3995" t="s">
        <v>1690</v>
      </c>
    </row>
    <row r="3996" spans="1:6" x14ac:dyDescent="0.25">
      <c r="A3996" t="s">
        <v>18</v>
      </c>
      <c r="B3996" t="s">
        <v>1249</v>
      </c>
      <c r="C3996" t="s">
        <v>1674</v>
      </c>
      <c r="D3996" t="s">
        <v>1195</v>
      </c>
      <c r="E3996">
        <v>2.4500000000000001E-2</v>
      </c>
      <c r="F3996" t="s">
        <v>1690</v>
      </c>
    </row>
    <row r="3997" spans="1:6" x14ac:dyDescent="0.25">
      <c r="A3997" t="s">
        <v>18</v>
      </c>
      <c r="B3997" t="s">
        <v>1250</v>
      </c>
      <c r="C3997" t="s">
        <v>1186</v>
      </c>
      <c r="D3997" t="s">
        <v>1195</v>
      </c>
      <c r="E3997">
        <v>7.0000000000000007E-2</v>
      </c>
      <c r="F3997" t="s">
        <v>1690</v>
      </c>
    </row>
    <row r="3998" spans="1:6" x14ac:dyDescent="0.25">
      <c r="A3998" t="s">
        <v>18</v>
      </c>
      <c r="B3998" t="s">
        <v>1272</v>
      </c>
      <c r="C3998" t="s">
        <v>1266</v>
      </c>
      <c r="D3998" t="s">
        <v>1195</v>
      </c>
      <c r="E3998">
        <v>0.23200000000000001</v>
      </c>
      <c r="F3998" t="s">
        <v>1690</v>
      </c>
    </row>
    <row r="3999" spans="1:6" x14ac:dyDescent="0.25">
      <c r="A3999" t="s">
        <v>18</v>
      </c>
      <c r="B3999" t="s">
        <v>1272</v>
      </c>
      <c r="C3999" t="s">
        <v>1267</v>
      </c>
      <c r="D3999" t="s">
        <v>1195</v>
      </c>
      <c r="E3999">
        <v>0.104</v>
      </c>
      <c r="F3999" t="s">
        <v>1690</v>
      </c>
    </row>
    <row r="4000" spans="1:6" x14ac:dyDescent="0.25">
      <c r="A4000" t="s">
        <v>18</v>
      </c>
      <c r="B4000" t="s">
        <v>1272</v>
      </c>
      <c r="C4000" t="s">
        <v>1268</v>
      </c>
      <c r="D4000" t="s">
        <v>1195</v>
      </c>
      <c r="E4000">
        <v>6.4000000000000001E-2</v>
      </c>
      <c r="F4000" t="s">
        <v>1690</v>
      </c>
    </row>
    <row r="4001" spans="1:6" x14ac:dyDescent="0.25">
      <c r="A4001" t="s">
        <v>18</v>
      </c>
      <c r="B4001" t="s">
        <v>1272</v>
      </c>
      <c r="C4001" t="s">
        <v>1269</v>
      </c>
      <c r="D4001" t="s">
        <v>1195</v>
      </c>
      <c r="E4001">
        <v>3.2000000000000001E-2</v>
      </c>
      <c r="F4001" t="s">
        <v>1690</v>
      </c>
    </row>
    <row r="4002" spans="1:6" x14ac:dyDescent="0.25">
      <c r="A4002" t="s">
        <v>18</v>
      </c>
      <c r="B4002" t="s">
        <v>1272</v>
      </c>
      <c r="C4002" t="s">
        <v>1270</v>
      </c>
      <c r="D4002" t="s">
        <v>1195</v>
      </c>
      <c r="E4002">
        <v>2.4E-2</v>
      </c>
      <c r="F4002" t="s">
        <v>1690</v>
      </c>
    </row>
    <row r="4003" spans="1:6" x14ac:dyDescent="0.25">
      <c r="A4003" t="s">
        <v>18</v>
      </c>
      <c r="B4003" t="s">
        <v>1272</v>
      </c>
      <c r="C4003" t="s">
        <v>1271</v>
      </c>
      <c r="D4003" t="s">
        <v>1195</v>
      </c>
      <c r="E4003">
        <v>1.6E-2</v>
      </c>
      <c r="F4003" t="s">
        <v>1690</v>
      </c>
    </row>
    <row r="4004" spans="1:6" x14ac:dyDescent="0.25">
      <c r="A4004" t="s">
        <v>18</v>
      </c>
      <c r="B4004" t="s">
        <v>1272</v>
      </c>
      <c r="C4004" t="s">
        <v>1186</v>
      </c>
      <c r="D4004" t="s">
        <v>1195</v>
      </c>
      <c r="E4004">
        <v>0.8</v>
      </c>
      <c r="F4004" t="s">
        <v>1690</v>
      </c>
    </row>
    <row r="4005" spans="1:6" x14ac:dyDescent="0.25">
      <c r="A4005" t="s">
        <v>18</v>
      </c>
      <c r="B4005" t="s">
        <v>1287</v>
      </c>
      <c r="C4005" t="s">
        <v>1186</v>
      </c>
      <c r="D4005" t="s">
        <v>1195</v>
      </c>
      <c r="E4005">
        <v>0.03</v>
      </c>
      <c r="F4005" t="s">
        <v>1690</v>
      </c>
    </row>
    <row r="4006" spans="1:6" x14ac:dyDescent="0.25">
      <c r="A4006" t="s">
        <v>18</v>
      </c>
      <c r="B4006" t="s">
        <v>1273</v>
      </c>
      <c r="C4006" t="s">
        <v>1266</v>
      </c>
      <c r="D4006" t="s">
        <v>1195</v>
      </c>
      <c r="E4006">
        <v>0.23200000000000001</v>
      </c>
      <c r="F4006" t="s">
        <v>1690</v>
      </c>
    </row>
    <row r="4007" spans="1:6" x14ac:dyDescent="0.25">
      <c r="A4007" t="s">
        <v>18</v>
      </c>
      <c r="B4007" t="s">
        <v>1273</v>
      </c>
      <c r="C4007" t="s">
        <v>1267</v>
      </c>
      <c r="D4007" t="s">
        <v>1195</v>
      </c>
      <c r="E4007">
        <v>0.104</v>
      </c>
      <c r="F4007" t="s">
        <v>1690</v>
      </c>
    </row>
    <row r="4008" spans="1:6" x14ac:dyDescent="0.25">
      <c r="A4008" t="s">
        <v>18</v>
      </c>
      <c r="B4008" t="s">
        <v>1273</v>
      </c>
      <c r="C4008" t="s">
        <v>1268</v>
      </c>
      <c r="D4008" t="s">
        <v>1195</v>
      </c>
      <c r="E4008">
        <v>6.4000000000000001E-2</v>
      </c>
      <c r="F4008" t="s">
        <v>1690</v>
      </c>
    </row>
    <row r="4009" spans="1:6" x14ac:dyDescent="0.25">
      <c r="A4009" t="s">
        <v>18</v>
      </c>
      <c r="B4009" t="s">
        <v>1273</v>
      </c>
      <c r="C4009" t="s">
        <v>1269</v>
      </c>
      <c r="D4009" t="s">
        <v>1195</v>
      </c>
      <c r="E4009">
        <v>3.2000000000000001E-2</v>
      </c>
      <c r="F4009" t="s">
        <v>1690</v>
      </c>
    </row>
    <row r="4010" spans="1:6" x14ac:dyDescent="0.25">
      <c r="A4010" t="s">
        <v>18</v>
      </c>
      <c r="B4010" t="s">
        <v>1273</v>
      </c>
      <c r="C4010" t="s">
        <v>1270</v>
      </c>
      <c r="D4010" t="s">
        <v>1195</v>
      </c>
      <c r="E4010">
        <v>2.4E-2</v>
      </c>
      <c r="F4010" t="s">
        <v>1690</v>
      </c>
    </row>
    <row r="4011" spans="1:6" x14ac:dyDescent="0.25">
      <c r="A4011" t="s">
        <v>18</v>
      </c>
      <c r="B4011" t="s">
        <v>1273</v>
      </c>
      <c r="C4011" t="s">
        <v>1271</v>
      </c>
      <c r="D4011" t="s">
        <v>1195</v>
      </c>
      <c r="E4011">
        <v>1.6E-2</v>
      </c>
      <c r="F4011" t="s">
        <v>1690</v>
      </c>
    </row>
    <row r="4012" spans="1:6" x14ac:dyDescent="0.25">
      <c r="A4012" t="s">
        <v>18</v>
      </c>
      <c r="B4012" t="s">
        <v>1273</v>
      </c>
      <c r="C4012" t="s">
        <v>1186</v>
      </c>
      <c r="D4012" t="s">
        <v>1195</v>
      </c>
      <c r="E4012">
        <v>0.8</v>
      </c>
      <c r="F4012" t="s">
        <v>1690</v>
      </c>
    </row>
    <row r="4013" spans="1:6" x14ac:dyDescent="0.25">
      <c r="A4013" t="s">
        <v>18</v>
      </c>
      <c r="B4013" t="s">
        <v>1288</v>
      </c>
      <c r="C4013" t="s">
        <v>1266</v>
      </c>
      <c r="D4013" t="s">
        <v>1195</v>
      </c>
      <c r="E4013">
        <v>0.23200000000000001</v>
      </c>
      <c r="F4013" t="s">
        <v>1690</v>
      </c>
    </row>
    <row r="4014" spans="1:6" x14ac:dyDescent="0.25">
      <c r="A4014" t="s">
        <v>18</v>
      </c>
      <c r="B4014" t="s">
        <v>1288</v>
      </c>
      <c r="C4014" t="s">
        <v>1267</v>
      </c>
      <c r="D4014" t="s">
        <v>1195</v>
      </c>
      <c r="E4014">
        <v>0.104</v>
      </c>
      <c r="F4014" t="s">
        <v>1690</v>
      </c>
    </row>
    <row r="4015" spans="1:6" x14ac:dyDescent="0.25">
      <c r="A4015" t="s">
        <v>18</v>
      </c>
      <c r="B4015" t="s">
        <v>1288</v>
      </c>
      <c r="C4015" t="s">
        <v>1268</v>
      </c>
      <c r="D4015" t="s">
        <v>1195</v>
      </c>
      <c r="E4015">
        <v>6.4000000000000001E-2</v>
      </c>
      <c r="F4015" t="s">
        <v>1690</v>
      </c>
    </row>
    <row r="4016" spans="1:6" x14ac:dyDescent="0.25">
      <c r="A4016" t="s">
        <v>18</v>
      </c>
      <c r="B4016" t="s">
        <v>1288</v>
      </c>
      <c r="C4016" t="s">
        <v>1269</v>
      </c>
      <c r="D4016" t="s">
        <v>1195</v>
      </c>
      <c r="E4016">
        <v>3.2000000000000001E-2</v>
      </c>
      <c r="F4016" t="s">
        <v>1690</v>
      </c>
    </row>
    <row r="4017" spans="1:6" x14ac:dyDescent="0.25">
      <c r="A4017" t="s">
        <v>18</v>
      </c>
      <c r="B4017" t="s">
        <v>1288</v>
      </c>
      <c r="C4017" t="s">
        <v>1270</v>
      </c>
      <c r="D4017" t="s">
        <v>1195</v>
      </c>
      <c r="E4017">
        <v>2.4E-2</v>
      </c>
      <c r="F4017" t="s">
        <v>1690</v>
      </c>
    </row>
    <row r="4018" spans="1:6" x14ac:dyDescent="0.25">
      <c r="A4018" t="s">
        <v>18</v>
      </c>
      <c r="B4018" t="s">
        <v>1288</v>
      </c>
      <c r="C4018" t="s">
        <v>1271</v>
      </c>
      <c r="D4018" t="s">
        <v>1195</v>
      </c>
      <c r="E4018">
        <v>1.6E-2</v>
      </c>
      <c r="F4018" t="s">
        <v>1690</v>
      </c>
    </row>
    <row r="4019" spans="1:6" x14ac:dyDescent="0.25">
      <c r="A4019" t="s">
        <v>18</v>
      </c>
      <c r="B4019" t="s">
        <v>1288</v>
      </c>
      <c r="C4019" t="s">
        <v>1186</v>
      </c>
      <c r="D4019" t="s">
        <v>1195</v>
      </c>
      <c r="E4019">
        <v>0.8</v>
      </c>
      <c r="F4019" t="s">
        <v>1690</v>
      </c>
    </row>
    <row r="4020" spans="1:6" x14ac:dyDescent="0.25">
      <c r="A4020" t="s">
        <v>18</v>
      </c>
      <c r="B4020" t="s">
        <v>1274</v>
      </c>
      <c r="C4020" t="s">
        <v>1266</v>
      </c>
      <c r="D4020" t="s">
        <v>1195</v>
      </c>
      <c r="E4020">
        <v>0.23200000000000001</v>
      </c>
      <c r="F4020" t="s">
        <v>1690</v>
      </c>
    </row>
    <row r="4021" spans="1:6" x14ac:dyDescent="0.25">
      <c r="A4021" t="s">
        <v>18</v>
      </c>
      <c r="B4021" t="s">
        <v>1274</v>
      </c>
      <c r="C4021" t="s">
        <v>1267</v>
      </c>
      <c r="D4021" t="s">
        <v>1195</v>
      </c>
      <c r="E4021">
        <v>0.104</v>
      </c>
      <c r="F4021" t="s">
        <v>1690</v>
      </c>
    </row>
    <row r="4022" spans="1:6" x14ac:dyDescent="0.25">
      <c r="A4022" t="s">
        <v>18</v>
      </c>
      <c r="B4022" t="s">
        <v>1274</v>
      </c>
      <c r="C4022" t="s">
        <v>1268</v>
      </c>
      <c r="D4022" t="s">
        <v>1195</v>
      </c>
      <c r="E4022">
        <v>6.4000000000000001E-2</v>
      </c>
      <c r="F4022" t="s">
        <v>1690</v>
      </c>
    </row>
    <row r="4023" spans="1:6" x14ac:dyDescent="0.25">
      <c r="A4023" t="s">
        <v>18</v>
      </c>
      <c r="B4023" t="s">
        <v>1274</v>
      </c>
      <c r="C4023" t="s">
        <v>1269</v>
      </c>
      <c r="D4023" t="s">
        <v>1195</v>
      </c>
      <c r="E4023">
        <v>3.2000000000000001E-2</v>
      </c>
      <c r="F4023" t="s">
        <v>1690</v>
      </c>
    </row>
    <row r="4024" spans="1:6" x14ac:dyDescent="0.25">
      <c r="A4024" t="s">
        <v>18</v>
      </c>
      <c r="B4024" t="s">
        <v>1274</v>
      </c>
      <c r="C4024" t="s">
        <v>1270</v>
      </c>
      <c r="D4024" t="s">
        <v>1195</v>
      </c>
      <c r="E4024">
        <v>2.4E-2</v>
      </c>
      <c r="F4024" t="s">
        <v>1690</v>
      </c>
    </row>
    <row r="4025" spans="1:6" x14ac:dyDescent="0.25">
      <c r="A4025" t="s">
        <v>18</v>
      </c>
      <c r="B4025" t="s">
        <v>1274</v>
      </c>
      <c r="C4025" t="s">
        <v>1271</v>
      </c>
      <c r="D4025" t="s">
        <v>1195</v>
      </c>
      <c r="E4025">
        <v>1.6E-2</v>
      </c>
      <c r="F4025" t="s">
        <v>1690</v>
      </c>
    </row>
    <row r="4026" spans="1:6" x14ac:dyDescent="0.25">
      <c r="A4026" t="s">
        <v>18</v>
      </c>
      <c r="B4026" t="s">
        <v>1274</v>
      </c>
      <c r="C4026" t="s">
        <v>1186</v>
      </c>
      <c r="D4026" t="s">
        <v>1195</v>
      </c>
      <c r="E4026">
        <v>0.8</v>
      </c>
      <c r="F4026" t="s">
        <v>1690</v>
      </c>
    </row>
    <row r="4027" spans="1:6" x14ac:dyDescent="0.25">
      <c r="A4027" t="s">
        <v>18</v>
      </c>
      <c r="B4027" t="s">
        <v>1289</v>
      </c>
      <c r="C4027" t="s">
        <v>1278</v>
      </c>
      <c r="D4027" t="s">
        <v>1195</v>
      </c>
      <c r="E4027">
        <v>0.2</v>
      </c>
      <c r="F4027" t="s">
        <v>1690</v>
      </c>
    </row>
    <row r="4028" spans="1:6" x14ac:dyDescent="0.25">
      <c r="A4028" t="s">
        <v>18</v>
      </c>
      <c r="B4028" t="s">
        <v>1289</v>
      </c>
      <c r="C4028" t="s">
        <v>1279</v>
      </c>
      <c r="D4028" t="s">
        <v>1195</v>
      </c>
      <c r="E4028">
        <v>0.2</v>
      </c>
      <c r="F4028" t="s">
        <v>1690</v>
      </c>
    </row>
    <row r="4029" spans="1:6" x14ac:dyDescent="0.25">
      <c r="A4029" t="s">
        <v>18</v>
      </c>
      <c r="B4029" t="s">
        <v>1289</v>
      </c>
      <c r="C4029" t="s">
        <v>1280</v>
      </c>
      <c r="D4029" t="s">
        <v>1195</v>
      </c>
      <c r="E4029">
        <v>0.14799999999999999</v>
      </c>
      <c r="F4029" t="s">
        <v>1690</v>
      </c>
    </row>
    <row r="4030" spans="1:6" x14ac:dyDescent="0.25">
      <c r="A4030" t="s">
        <v>18</v>
      </c>
      <c r="B4030" t="s">
        <v>1289</v>
      </c>
      <c r="C4030" t="s">
        <v>1186</v>
      </c>
      <c r="D4030" t="s">
        <v>1195</v>
      </c>
      <c r="E4030">
        <v>0.2</v>
      </c>
      <c r="F4030" t="s">
        <v>1690</v>
      </c>
    </row>
    <row r="4031" spans="1:6" x14ac:dyDescent="0.25">
      <c r="A4031" t="s">
        <v>18</v>
      </c>
      <c r="B4031" t="s">
        <v>1290</v>
      </c>
      <c r="C4031" t="s">
        <v>1266</v>
      </c>
      <c r="D4031" t="s">
        <v>1195</v>
      </c>
      <c r="E4031">
        <v>0.23200000000000001</v>
      </c>
      <c r="F4031" t="s">
        <v>1690</v>
      </c>
    </row>
    <row r="4032" spans="1:6" x14ac:dyDescent="0.25">
      <c r="A4032" t="s">
        <v>18</v>
      </c>
      <c r="B4032" t="s">
        <v>1290</v>
      </c>
      <c r="C4032" t="s">
        <v>1267</v>
      </c>
      <c r="D4032" t="s">
        <v>1195</v>
      </c>
      <c r="E4032">
        <v>0.104</v>
      </c>
      <c r="F4032" t="s">
        <v>1690</v>
      </c>
    </row>
    <row r="4033" spans="1:6" x14ac:dyDescent="0.25">
      <c r="A4033" t="s">
        <v>18</v>
      </c>
      <c r="B4033" t="s">
        <v>1290</v>
      </c>
      <c r="C4033" t="s">
        <v>1268</v>
      </c>
      <c r="D4033" t="s">
        <v>1195</v>
      </c>
      <c r="E4033">
        <v>6.4000000000000001E-2</v>
      </c>
      <c r="F4033" t="s">
        <v>1690</v>
      </c>
    </row>
    <row r="4034" spans="1:6" x14ac:dyDescent="0.25">
      <c r="A4034" t="s">
        <v>18</v>
      </c>
      <c r="B4034" t="s">
        <v>1290</v>
      </c>
      <c r="C4034" t="s">
        <v>1269</v>
      </c>
      <c r="D4034" t="s">
        <v>1195</v>
      </c>
      <c r="E4034">
        <v>3.2000000000000001E-2</v>
      </c>
      <c r="F4034" t="s">
        <v>1690</v>
      </c>
    </row>
    <row r="4035" spans="1:6" x14ac:dyDescent="0.25">
      <c r="A4035" t="s">
        <v>18</v>
      </c>
      <c r="B4035" t="s">
        <v>1290</v>
      </c>
      <c r="C4035" t="s">
        <v>1270</v>
      </c>
      <c r="D4035" t="s">
        <v>1195</v>
      </c>
      <c r="E4035">
        <v>2.4E-2</v>
      </c>
      <c r="F4035" t="s">
        <v>1690</v>
      </c>
    </row>
    <row r="4036" spans="1:6" x14ac:dyDescent="0.25">
      <c r="A4036" t="s">
        <v>18</v>
      </c>
      <c r="B4036" t="s">
        <v>1290</v>
      </c>
      <c r="C4036" t="s">
        <v>1271</v>
      </c>
      <c r="D4036" t="s">
        <v>1195</v>
      </c>
      <c r="E4036">
        <v>1.6E-2</v>
      </c>
      <c r="F4036" t="s">
        <v>1690</v>
      </c>
    </row>
    <row r="4037" spans="1:6" x14ac:dyDescent="0.25">
      <c r="A4037" t="s">
        <v>18</v>
      </c>
      <c r="B4037" t="s">
        <v>1290</v>
      </c>
      <c r="C4037" t="s">
        <v>1186</v>
      </c>
      <c r="D4037" t="s">
        <v>1195</v>
      </c>
      <c r="E4037">
        <v>0.8</v>
      </c>
      <c r="F4037" t="s">
        <v>1690</v>
      </c>
    </row>
    <row r="4038" spans="1:6" x14ac:dyDescent="0.25">
      <c r="A4038" t="s">
        <v>18</v>
      </c>
      <c r="B4038" t="s">
        <v>1185</v>
      </c>
      <c r="C4038" t="s">
        <v>1275</v>
      </c>
      <c r="D4038" t="s">
        <v>1195</v>
      </c>
      <c r="E4038">
        <v>0.14399999999999999</v>
      </c>
      <c r="F4038" t="s">
        <v>1690</v>
      </c>
    </row>
    <row r="4039" spans="1:6" x14ac:dyDescent="0.25">
      <c r="A4039" t="s">
        <v>18</v>
      </c>
      <c r="B4039" t="s">
        <v>1185</v>
      </c>
      <c r="C4039" t="s">
        <v>1276</v>
      </c>
      <c r="D4039" t="s">
        <v>1195</v>
      </c>
      <c r="E4039">
        <v>0.08</v>
      </c>
      <c r="F4039" t="s">
        <v>1690</v>
      </c>
    </row>
    <row r="4040" spans="1:6" x14ac:dyDescent="0.25">
      <c r="A4040" t="s">
        <v>18</v>
      </c>
      <c r="B4040" t="s">
        <v>1185</v>
      </c>
      <c r="C4040" t="s">
        <v>1277</v>
      </c>
      <c r="D4040" t="s">
        <v>1195</v>
      </c>
      <c r="E4040">
        <v>5.6000000000000001E-2</v>
      </c>
      <c r="F4040" t="s">
        <v>1690</v>
      </c>
    </row>
    <row r="4041" spans="1:6" x14ac:dyDescent="0.25">
      <c r="A4041" t="s">
        <v>18</v>
      </c>
      <c r="B4041" t="s">
        <v>1185</v>
      </c>
      <c r="C4041" t="s">
        <v>1186</v>
      </c>
      <c r="D4041" t="s">
        <v>1195</v>
      </c>
      <c r="E4041">
        <v>0.8</v>
      </c>
      <c r="F4041" t="s">
        <v>1690</v>
      </c>
    </row>
    <row r="4042" spans="1:6" x14ac:dyDescent="0.25">
      <c r="A4042" t="s">
        <v>18</v>
      </c>
      <c r="B4042" t="s">
        <v>1188</v>
      </c>
      <c r="C4042" t="s">
        <v>1275</v>
      </c>
      <c r="D4042" t="s">
        <v>1195</v>
      </c>
      <c r="E4042">
        <v>0.14399999999999999</v>
      </c>
      <c r="F4042" t="s">
        <v>1690</v>
      </c>
    </row>
    <row r="4043" spans="1:6" x14ac:dyDescent="0.25">
      <c r="A4043" t="s">
        <v>18</v>
      </c>
      <c r="B4043" t="s">
        <v>1188</v>
      </c>
      <c r="C4043" t="s">
        <v>1276</v>
      </c>
      <c r="D4043" t="s">
        <v>1195</v>
      </c>
      <c r="E4043">
        <v>0.08</v>
      </c>
      <c r="F4043" t="s">
        <v>1690</v>
      </c>
    </row>
    <row r="4044" spans="1:6" x14ac:dyDescent="0.25">
      <c r="A4044" t="s">
        <v>18</v>
      </c>
      <c r="B4044" t="s">
        <v>1188</v>
      </c>
      <c r="C4044" t="s">
        <v>1277</v>
      </c>
      <c r="D4044" t="s">
        <v>1195</v>
      </c>
      <c r="E4044">
        <v>5.6000000000000001E-2</v>
      </c>
      <c r="F4044" t="s">
        <v>1690</v>
      </c>
    </row>
    <row r="4045" spans="1:6" x14ac:dyDescent="0.25">
      <c r="A4045" t="s">
        <v>18</v>
      </c>
      <c r="B4045" t="s">
        <v>1188</v>
      </c>
      <c r="C4045" t="s">
        <v>1186</v>
      </c>
      <c r="D4045" t="s">
        <v>1195</v>
      </c>
      <c r="E4045">
        <v>0.8</v>
      </c>
      <c r="F4045" t="s">
        <v>1690</v>
      </c>
    </row>
    <row r="4046" spans="1:6" x14ac:dyDescent="0.25">
      <c r="A4046" t="s">
        <v>18</v>
      </c>
      <c r="B4046" t="s">
        <v>1189</v>
      </c>
      <c r="C4046" t="s">
        <v>1278</v>
      </c>
      <c r="D4046" t="s">
        <v>1195</v>
      </c>
      <c r="E4046">
        <v>0.2</v>
      </c>
      <c r="F4046" t="s">
        <v>1690</v>
      </c>
    </row>
    <row r="4047" spans="1:6" x14ac:dyDescent="0.25">
      <c r="A4047" t="s">
        <v>18</v>
      </c>
      <c r="B4047" t="s">
        <v>1189</v>
      </c>
      <c r="C4047" t="s">
        <v>1279</v>
      </c>
      <c r="D4047" t="s">
        <v>1195</v>
      </c>
      <c r="E4047">
        <v>0.2</v>
      </c>
      <c r="F4047" t="s">
        <v>1690</v>
      </c>
    </row>
    <row r="4048" spans="1:6" x14ac:dyDescent="0.25">
      <c r="A4048" t="s">
        <v>18</v>
      </c>
      <c r="B4048" t="s">
        <v>1189</v>
      </c>
      <c r="C4048" t="s">
        <v>1280</v>
      </c>
      <c r="D4048" t="s">
        <v>1195</v>
      </c>
      <c r="E4048">
        <v>0.14799999999999999</v>
      </c>
      <c r="F4048" t="s">
        <v>1690</v>
      </c>
    </row>
    <row r="4049" spans="1:6" x14ac:dyDescent="0.25">
      <c r="A4049" t="s">
        <v>18</v>
      </c>
      <c r="B4049" t="s">
        <v>1189</v>
      </c>
      <c r="C4049" t="s">
        <v>1186</v>
      </c>
      <c r="D4049" t="s">
        <v>1195</v>
      </c>
      <c r="E4049">
        <v>0.2</v>
      </c>
      <c r="F4049" t="s">
        <v>1690</v>
      </c>
    </row>
    <row r="4050" spans="1:6" x14ac:dyDescent="0.25">
      <c r="A4050" t="s">
        <v>18</v>
      </c>
      <c r="B4050" t="s">
        <v>1190</v>
      </c>
      <c r="C4050" t="s">
        <v>1266</v>
      </c>
      <c r="D4050" t="s">
        <v>1195</v>
      </c>
      <c r="E4050">
        <v>0.22040000000000001</v>
      </c>
      <c r="F4050" t="s">
        <v>1690</v>
      </c>
    </row>
    <row r="4051" spans="1:6" x14ac:dyDescent="0.25">
      <c r="A4051" t="s">
        <v>18</v>
      </c>
      <c r="B4051" t="s">
        <v>1190</v>
      </c>
      <c r="C4051" t="s">
        <v>1267</v>
      </c>
      <c r="D4051" t="s">
        <v>1195</v>
      </c>
      <c r="E4051">
        <v>9.8799999999999999E-2</v>
      </c>
      <c r="F4051" t="s">
        <v>1690</v>
      </c>
    </row>
    <row r="4052" spans="1:6" x14ac:dyDescent="0.25">
      <c r="A4052" t="s">
        <v>18</v>
      </c>
      <c r="B4052" t="s">
        <v>1190</v>
      </c>
      <c r="C4052" t="s">
        <v>1268</v>
      </c>
      <c r="D4052" t="s">
        <v>1195</v>
      </c>
      <c r="E4052">
        <v>6.08E-2</v>
      </c>
      <c r="F4052" t="s">
        <v>1690</v>
      </c>
    </row>
    <row r="4053" spans="1:6" x14ac:dyDescent="0.25">
      <c r="A4053" t="s">
        <v>18</v>
      </c>
      <c r="B4053" t="s">
        <v>1190</v>
      </c>
      <c r="C4053" t="s">
        <v>1269</v>
      </c>
      <c r="D4053" t="s">
        <v>1195</v>
      </c>
      <c r="E4053">
        <v>3.04E-2</v>
      </c>
      <c r="F4053" t="s">
        <v>1690</v>
      </c>
    </row>
    <row r="4054" spans="1:6" x14ac:dyDescent="0.25">
      <c r="A4054" t="s">
        <v>18</v>
      </c>
      <c r="B4054" t="s">
        <v>1190</v>
      </c>
      <c r="C4054" t="s">
        <v>1270</v>
      </c>
      <c r="D4054" t="s">
        <v>1195</v>
      </c>
      <c r="E4054">
        <v>2.2800000000000001E-2</v>
      </c>
      <c r="F4054" t="s">
        <v>1690</v>
      </c>
    </row>
    <row r="4055" spans="1:6" x14ac:dyDescent="0.25">
      <c r="A4055" t="s">
        <v>18</v>
      </c>
      <c r="B4055" t="s">
        <v>1190</v>
      </c>
      <c r="C4055" t="s">
        <v>1271</v>
      </c>
      <c r="D4055" t="s">
        <v>1195</v>
      </c>
      <c r="E4055">
        <v>1.52E-2</v>
      </c>
      <c r="F4055" t="s">
        <v>1690</v>
      </c>
    </row>
    <row r="4056" spans="1:6" x14ac:dyDescent="0.25">
      <c r="A4056" t="s">
        <v>18</v>
      </c>
      <c r="B4056" t="s">
        <v>1190</v>
      </c>
      <c r="C4056" t="s">
        <v>1186</v>
      </c>
      <c r="D4056" t="s">
        <v>1195</v>
      </c>
      <c r="E4056">
        <v>0.76</v>
      </c>
      <c r="F4056" t="s">
        <v>1690</v>
      </c>
    </row>
    <row r="4057" spans="1:6" x14ac:dyDescent="0.25">
      <c r="A4057" t="s">
        <v>18</v>
      </c>
      <c r="B4057" t="s">
        <v>1191</v>
      </c>
      <c r="C4057" t="s">
        <v>1266</v>
      </c>
      <c r="D4057" t="s">
        <v>1195</v>
      </c>
      <c r="E4057">
        <v>0.22040000000000001</v>
      </c>
      <c r="F4057" t="s">
        <v>1690</v>
      </c>
    </row>
    <row r="4058" spans="1:6" x14ac:dyDescent="0.25">
      <c r="A4058" t="s">
        <v>18</v>
      </c>
      <c r="B4058" t="s">
        <v>1191</v>
      </c>
      <c r="C4058" t="s">
        <v>1267</v>
      </c>
      <c r="D4058" t="s">
        <v>1195</v>
      </c>
      <c r="E4058">
        <v>9.8799999999999999E-2</v>
      </c>
      <c r="F4058" t="s">
        <v>1690</v>
      </c>
    </row>
    <row r="4059" spans="1:6" x14ac:dyDescent="0.25">
      <c r="A4059" t="s">
        <v>18</v>
      </c>
      <c r="B4059" t="s">
        <v>1191</v>
      </c>
      <c r="C4059" t="s">
        <v>1268</v>
      </c>
      <c r="D4059" t="s">
        <v>1195</v>
      </c>
      <c r="E4059">
        <v>6.08E-2</v>
      </c>
      <c r="F4059" t="s">
        <v>1690</v>
      </c>
    </row>
    <row r="4060" spans="1:6" x14ac:dyDescent="0.25">
      <c r="A4060" t="s">
        <v>18</v>
      </c>
      <c r="B4060" t="s">
        <v>1191</v>
      </c>
      <c r="C4060" t="s">
        <v>1269</v>
      </c>
      <c r="D4060" t="s">
        <v>1195</v>
      </c>
      <c r="E4060">
        <v>3.04E-2</v>
      </c>
      <c r="F4060" t="s">
        <v>1690</v>
      </c>
    </row>
    <row r="4061" spans="1:6" x14ac:dyDescent="0.25">
      <c r="A4061" t="s">
        <v>18</v>
      </c>
      <c r="B4061" t="s">
        <v>1191</v>
      </c>
      <c r="C4061" t="s">
        <v>1270</v>
      </c>
      <c r="D4061" t="s">
        <v>1195</v>
      </c>
      <c r="E4061">
        <v>2.2800000000000001E-2</v>
      </c>
      <c r="F4061" t="s">
        <v>1690</v>
      </c>
    </row>
    <row r="4062" spans="1:6" x14ac:dyDescent="0.25">
      <c r="A4062" t="s">
        <v>18</v>
      </c>
      <c r="B4062" t="s">
        <v>1191</v>
      </c>
      <c r="C4062" t="s">
        <v>1271</v>
      </c>
      <c r="D4062" t="s">
        <v>1195</v>
      </c>
      <c r="E4062">
        <v>1.52E-2</v>
      </c>
      <c r="F4062" t="s">
        <v>1690</v>
      </c>
    </row>
    <row r="4063" spans="1:6" x14ac:dyDescent="0.25">
      <c r="A4063" t="s">
        <v>18</v>
      </c>
      <c r="B4063" t="s">
        <v>1191</v>
      </c>
      <c r="C4063" t="s">
        <v>1186</v>
      </c>
      <c r="D4063" t="s">
        <v>1195</v>
      </c>
      <c r="E4063">
        <v>0.76</v>
      </c>
      <c r="F4063" t="s">
        <v>1690</v>
      </c>
    </row>
    <row r="4064" spans="1:6" x14ac:dyDescent="0.25">
      <c r="A4064" t="s">
        <v>18</v>
      </c>
      <c r="B4064" t="s">
        <v>1192</v>
      </c>
      <c r="C4064" t="s">
        <v>1281</v>
      </c>
      <c r="D4064" t="s">
        <v>1195</v>
      </c>
      <c r="E4064">
        <v>0.13</v>
      </c>
      <c r="F4064" t="s">
        <v>1690</v>
      </c>
    </row>
    <row r="4065" spans="1:6" x14ac:dyDescent="0.25">
      <c r="A4065" t="s">
        <v>18</v>
      </c>
      <c r="B4065" t="s">
        <v>1192</v>
      </c>
      <c r="C4065" t="s">
        <v>1282</v>
      </c>
      <c r="D4065" t="s">
        <v>1195</v>
      </c>
      <c r="E4065">
        <v>0.1157</v>
      </c>
      <c r="F4065" t="s">
        <v>1690</v>
      </c>
    </row>
    <row r="4066" spans="1:6" x14ac:dyDescent="0.25">
      <c r="A4066" t="s">
        <v>18</v>
      </c>
      <c r="B4066" t="s">
        <v>1192</v>
      </c>
      <c r="C4066" t="s">
        <v>1283</v>
      </c>
      <c r="D4066" t="s">
        <v>1195</v>
      </c>
      <c r="E4066">
        <v>5.8500000000000003E-2</v>
      </c>
      <c r="F4066" t="s">
        <v>1690</v>
      </c>
    </row>
    <row r="4067" spans="1:6" x14ac:dyDescent="0.25">
      <c r="A4067" t="s">
        <v>18</v>
      </c>
      <c r="B4067" t="s">
        <v>1192</v>
      </c>
      <c r="C4067" t="s">
        <v>1186</v>
      </c>
      <c r="D4067" t="s">
        <v>1195</v>
      </c>
      <c r="E4067">
        <v>0.13</v>
      </c>
      <c r="F4067" t="s">
        <v>1690</v>
      </c>
    </row>
    <row r="4068" spans="1:6" x14ac:dyDescent="0.25">
      <c r="A4068" t="s">
        <v>30</v>
      </c>
      <c r="B4068" t="s">
        <v>1246</v>
      </c>
      <c r="C4068" t="s">
        <v>1186</v>
      </c>
      <c r="D4068" t="s">
        <v>1195</v>
      </c>
      <c r="E4068">
        <v>7.0000000000000001E-3</v>
      </c>
      <c r="F4068" t="s">
        <v>1690</v>
      </c>
    </row>
    <row r="4069" spans="1:6" x14ac:dyDescent="0.25">
      <c r="A4069" t="s">
        <v>30</v>
      </c>
      <c r="B4069" t="s">
        <v>1503</v>
      </c>
      <c r="C4069" t="s">
        <v>1186</v>
      </c>
      <c r="D4069" t="s">
        <v>1195</v>
      </c>
      <c r="E4069">
        <v>0</v>
      </c>
      <c r="F4069" t="s">
        <v>1690</v>
      </c>
    </row>
    <row r="4070" spans="1:6" x14ac:dyDescent="0.25">
      <c r="A4070" t="s">
        <v>30</v>
      </c>
      <c r="B4070" t="s">
        <v>1241</v>
      </c>
      <c r="C4070" t="s">
        <v>1186</v>
      </c>
      <c r="D4070" t="s">
        <v>1195</v>
      </c>
      <c r="E4070">
        <v>7.0000000000000001E-3</v>
      </c>
      <c r="F4070" t="s">
        <v>1690</v>
      </c>
    </row>
    <row r="4071" spans="1:6" x14ac:dyDescent="0.25">
      <c r="A4071" t="s">
        <v>30</v>
      </c>
      <c r="B4071" t="s">
        <v>1217</v>
      </c>
      <c r="C4071" t="s">
        <v>1186</v>
      </c>
      <c r="D4071" t="s">
        <v>1195</v>
      </c>
      <c r="E4071">
        <v>7.0000000000000001E-3</v>
      </c>
      <c r="F4071" t="s">
        <v>1690</v>
      </c>
    </row>
    <row r="4072" spans="1:6" x14ac:dyDescent="0.25">
      <c r="A4072" t="s">
        <v>30</v>
      </c>
      <c r="B4072" t="s">
        <v>1220</v>
      </c>
      <c r="C4072" t="s">
        <v>1186</v>
      </c>
      <c r="D4072" t="s">
        <v>1195</v>
      </c>
      <c r="E4072">
        <v>7.0000000000000001E-3</v>
      </c>
      <c r="F4072" t="s">
        <v>1690</v>
      </c>
    </row>
    <row r="4073" spans="1:6" x14ac:dyDescent="0.25">
      <c r="A4073" t="s">
        <v>30</v>
      </c>
      <c r="B4073" t="s">
        <v>1247</v>
      </c>
      <c r="C4073" t="s">
        <v>1186</v>
      </c>
      <c r="D4073" t="s">
        <v>1195</v>
      </c>
      <c r="E4073">
        <v>7.0000000000000001E-3</v>
      </c>
      <c r="F4073" t="s">
        <v>1690</v>
      </c>
    </row>
    <row r="4074" spans="1:6" x14ac:dyDescent="0.25">
      <c r="A4074" t="s">
        <v>30</v>
      </c>
      <c r="B4074" t="s">
        <v>1223</v>
      </c>
      <c r="C4074" t="s">
        <v>1186</v>
      </c>
      <c r="D4074" t="s">
        <v>1195</v>
      </c>
      <c r="E4074">
        <v>7.0000000000000001E-3</v>
      </c>
      <c r="F4074" t="s">
        <v>1690</v>
      </c>
    </row>
    <row r="4075" spans="1:6" x14ac:dyDescent="0.25">
      <c r="A4075" t="s">
        <v>30</v>
      </c>
      <c r="B4075" t="s">
        <v>1248</v>
      </c>
      <c r="C4075" t="s">
        <v>1186</v>
      </c>
      <c r="D4075" t="s">
        <v>1195</v>
      </c>
      <c r="E4075">
        <v>7.0000000000000001E-3</v>
      </c>
      <c r="F4075" t="s">
        <v>1690</v>
      </c>
    </row>
    <row r="4076" spans="1:6" x14ac:dyDescent="0.25">
      <c r="A4076" t="s">
        <v>30</v>
      </c>
      <c r="B4076" t="s">
        <v>1249</v>
      </c>
      <c r="C4076" t="s">
        <v>1186</v>
      </c>
      <c r="D4076" t="s">
        <v>1195</v>
      </c>
      <c r="E4076">
        <v>7.0000000000000001E-3</v>
      </c>
      <c r="F4076" t="s">
        <v>1690</v>
      </c>
    </row>
    <row r="4077" spans="1:6" x14ac:dyDescent="0.25">
      <c r="A4077" t="s">
        <v>30</v>
      </c>
      <c r="B4077" t="s">
        <v>1250</v>
      </c>
      <c r="C4077" t="s">
        <v>1186</v>
      </c>
      <c r="D4077" t="s">
        <v>1195</v>
      </c>
      <c r="E4077">
        <v>7.0000000000000001E-3</v>
      </c>
      <c r="F4077" t="s">
        <v>1690</v>
      </c>
    </row>
    <row r="4078" spans="1:6" x14ac:dyDescent="0.25">
      <c r="A4078" t="s">
        <v>30</v>
      </c>
      <c r="B4078" t="s">
        <v>1272</v>
      </c>
      <c r="C4078" t="s">
        <v>1186</v>
      </c>
      <c r="D4078" t="s">
        <v>1195</v>
      </c>
      <c r="E4078">
        <v>7.0000000000000001E-3</v>
      </c>
      <c r="F4078" t="s">
        <v>1690</v>
      </c>
    </row>
    <row r="4079" spans="1:6" x14ac:dyDescent="0.25">
      <c r="A4079" t="s">
        <v>30</v>
      </c>
      <c r="B4079" t="s">
        <v>1273</v>
      </c>
      <c r="C4079" t="s">
        <v>1186</v>
      </c>
      <c r="D4079" t="s">
        <v>1195</v>
      </c>
      <c r="E4079">
        <v>7.0000000000000001E-3</v>
      </c>
      <c r="F4079" t="s">
        <v>1690</v>
      </c>
    </row>
    <row r="4080" spans="1:6" x14ac:dyDescent="0.25">
      <c r="A4080" t="s">
        <v>30</v>
      </c>
      <c r="B4080" t="s">
        <v>1288</v>
      </c>
      <c r="C4080" t="s">
        <v>1186</v>
      </c>
      <c r="D4080" t="s">
        <v>1195</v>
      </c>
      <c r="E4080">
        <v>7.0000000000000001E-3</v>
      </c>
      <c r="F4080" t="s">
        <v>1690</v>
      </c>
    </row>
    <row r="4081" spans="1:6" x14ac:dyDescent="0.25">
      <c r="A4081" t="s">
        <v>30</v>
      </c>
      <c r="B4081" t="s">
        <v>1274</v>
      </c>
      <c r="C4081" t="s">
        <v>1186</v>
      </c>
      <c r="D4081" t="s">
        <v>1195</v>
      </c>
      <c r="E4081">
        <v>7.0000000000000001E-3</v>
      </c>
      <c r="F4081" t="s">
        <v>1690</v>
      </c>
    </row>
    <row r="4082" spans="1:6" x14ac:dyDescent="0.25">
      <c r="A4082" t="s">
        <v>30</v>
      </c>
      <c r="B4082" t="s">
        <v>1290</v>
      </c>
      <c r="C4082" t="s">
        <v>1186</v>
      </c>
      <c r="D4082" t="s">
        <v>1195</v>
      </c>
      <c r="E4082">
        <v>7.0000000000000001E-3</v>
      </c>
      <c r="F4082" t="s">
        <v>1690</v>
      </c>
    </row>
    <row r="4083" spans="1:6" x14ac:dyDescent="0.25">
      <c r="A4083" t="s">
        <v>30</v>
      </c>
      <c r="B4083" t="s">
        <v>1185</v>
      </c>
      <c r="C4083" t="s">
        <v>1186</v>
      </c>
      <c r="D4083" t="s">
        <v>1195</v>
      </c>
      <c r="E4083">
        <v>7.0000000000000001E-3</v>
      </c>
      <c r="F4083" t="s">
        <v>1690</v>
      </c>
    </row>
    <row r="4084" spans="1:6" x14ac:dyDescent="0.25">
      <c r="A4084" t="s">
        <v>30</v>
      </c>
      <c r="B4084" t="s">
        <v>1188</v>
      </c>
      <c r="C4084" t="s">
        <v>1186</v>
      </c>
      <c r="D4084" t="s">
        <v>1195</v>
      </c>
      <c r="E4084">
        <v>7.0000000000000001E-3</v>
      </c>
      <c r="F4084" t="s">
        <v>1690</v>
      </c>
    </row>
    <row r="4085" spans="1:6" x14ac:dyDescent="0.25">
      <c r="A4085" t="s">
        <v>30</v>
      </c>
      <c r="B4085" t="s">
        <v>1190</v>
      </c>
      <c r="C4085" t="s">
        <v>1186</v>
      </c>
      <c r="D4085" t="s">
        <v>1195</v>
      </c>
      <c r="E4085">
        <v>7.0000000000000001E-3</v>
      </c>
      <c r="F4085" t="s">
        <v>1690</v>
      </c>
    </row>
    <row r="4086" spans="1:6" x14ac:dyDescent="0.25">
      <c r="A4086" t="s">
        <v>30</v>
      </c>
      <c r="B4086" t="s">
        <v>1191</v>
      </c>
      <c r="C4086" t="s">
        <v>1186</v>
      </c>
      <c r="D4086" t="s">
        <v>1195</v>
      </c>
      <c r="E4086">
        <v>7.0000000000000001E-3</v>
      </c>
      <c r="F4086" t="s">
        <v>1690</v>
      </c>
    </row>
    <row r="4087" spans="1:6" x14ac:dyDescent="0.25">
      <c r="A4087" t="s">
        <v>1291</v>
      </c>
      <c r="B4087" t="s">
        <v>1246</v>
      </c>
      <c r="C4087" t="s">
        <v>1667</v>
      </c>
      <c r="D4087" t="s">
        <v>1195</v>
      </c>
      <c r="E4087">
        <v>0.115</v>
      </c>
      <c r="F4087" t="s">
        <v>1690</v>
      </c>
    </row>
    <row r="4088" spans="1:6" x14ac:dyDescent="0.25">
      <c r="A4088" t="s">
        <v>1291</v>
      </c>
      <c r="B4088" t="s">
        <v>1246</v>
      </c>
      <c r="C4088" t="s">
        <v>1552</v>
      </c>
      <c r="D4088" t="s">
        <v>1195</v>
      </c>
      <c r="E4088">
        <v>4.5999999999999999E-2</v>
      </c>
      <c r="F4088" t="s">
        <v>1690</v>
      </c>
    </row>
    <row r="4089" spans="1:6" x14ac:dyDescent="0.25">
      <c r="A4089" t="s">
        <v>1291</v>
      </c>
      <c r="B4089" t="s">
        <v>1246</v>
      </c>
      <c r="C4089" t="s">
        <v>1645</v>
      </c>
      <c r="D4089" t="s">
        <v>1195</v>
      </c>
      <c r="E4089">
        <v>6.9000000000000006E-2</v>
      </c>
      <c r="F4089" t="s">
        <v>1690</v>
      </c>
    </row>
    <row r="4090" spans="1:6" x14ac:dyDescent="0.25">
      <c r="A4090" t="s">
        <v>1291</v>
      </c>
      <c r="B4090" t="s">
        <v>1246</v>
      </c>
      <c r="C4090" t="s">
        <v>1186</v>
      </c>
      <c r="D4090" t="s">
        <v>1195</v>
      </c>
      <c r="E4090">
        <v>0.23</v>
      </c>
      <c r="F4090" t="s">
        <v>1690</v>
      </c>
    </row>
    <row r="4091" spans="1:6" x14ac:dyDescent="0.25">
      <c r="A4091" t="s">
        <v>1291</v>
      </c>
      <c r="B4091" t="s">
        <v>1503</v>
      </c>
      <c r="C4091" t="s">
        <v>1186</v>
      </c>
      <c r="D4091" t="s">
        <v>1195</v>
      </c>
      <c r="E4091">
        <v>0</v>
      </c>
      <c r="F4091" t="s">
        <v>1690</v>
      </c>
    </row>
    <row r="4092" spans="1:6" x14ac:dyDescent="0.25">
      <c r="A4092" t="s">
        <v>1291</v>
      </c>
      <c r="B4092" t="s">
        <v>1241</v>
      </c>
      <c r="C4092" t="s">
        <v>1186</v>
      </c>
      <c r="D4092" t="s">
        <v>1195</v>
      </c>
      <c r="E4092">
        <v>0.08</v>
      </c>
      <c r="F4092" t="s">
        <v>1690</v>
      </c>
    </row>
    <row r="4093" spans="1:6" x14ac:dyDescent="0.25">
      <c r="A4093" t="s">
        <v>1291</v>
      </c>
      <c r="B4093" t="s">
        <v>1217</v>
      </c>
      <c r="C4093" t="s">
        <v>1667</v>
      </c>
      <c r="D4093" t="s">
        <v>1195</v>
      </c>
      <c r="E4093">
        <v>0.115</v>
      </c>
      <c r="F4093" t="s">
        <v>1690</v>
      </c>
    </row>
    <row r="4094" spans="1:6" x14ac:dyDescent="0.25">
      <c r="A4094" t="s">
        <v>1291</v>
      </c>
      <c r="B4094" t="s">
        <v>1217</v>
      </c>
      <c r="C4094" t="s">
        <v>1552</v>
      </c>
      <c r="D4094" t="s">
        <v>1195</v>
      </c>
      <c r="E4094">
        <v>4.5999999999999999E-2</v>
      </c>
      <c r="F4094" t="s">
        <v>1690</v>
      </c>
    </row>
    <row r="4095" spans="1:6" x14ac:dyDescent="0.25">
      <c r="A4095" t="s">
        <v>1291</v>
      </c>
      <c r="B4095" t="s">
        <v>1217</v>
      </c>
      <c r="C4095" t="s">
        <v>1645</v>
      </c>
      <c r="D4095" t="s">
        <v>1195</v>
      </c>
      <c r="E4095">
        <v>6.9000000000000006E-2</v>
      </c>
      <c r="F4095" t="s">
        <v>1690</v>
      </c>
    </row>
    <row r="4096" spans="1:6" x14ac:dyDescent="0.25">
      <c r="A4096" t="s">
        <v>1291</v>
      </c>
      <c r="B4096" t="s">
        <v>1217</v>
      </c>
      <c r="C4096" t="s">
        <v>1186</v>
      </c>
      <c r="D4096" t="s">
        <v>1195</v>
      </c>
      <c r="E4096">
        <v>0.23</v>
      </c>
      <c r="F4096" t="s">
        <v>1690</v>
      </c>
    </row>
    <row r="4097" spans="1:6" x14ac:dyDescent="0.25">
      <c r="A4097" t="s">
        <v>1291</v>
      </c>
      <c r="B4097" t="s">
        <v>1220</v>
      </c>
      <c r="C4097" t="s">
        <v>1667</v>
      </c>
      <c r="D4097" t="s">
        <v>1195</v>
      </c>
      <c r="E4097">
        <v>0.115</v>
      </c>
      <c r="F4097" t="s">
        <v>1690</v>
      </c>
    </row>
    <row r="4098" spans="1:6" x14ac:dyDescent="0.25">
      <c r="A4098" t="s">
        <v>1291</v>
      </c>
      <c r="B4098" t="s">
        <v>1220</v>
      </c>
      <c r="C4098" t="s">
        <v>1552</v>
      </c>
      <c r="D4098" t="s">
        <v>1195</v>
      </c>
      <c r="E4098">
        <v>4.5999999999999999E-2</v>
      </c>
      <c r="F4098" t="s">
        <v>1690</v>
      </c>
    </row>
    <row r="4099" spans="1:6" x14ac:dyDescent="0.25">
      <c r="A4099" t="s">
        <v>1291</v>
      </c>
      <c r="B4099" t="s">
        <v>1220</v>
      </c>
      <c r="C4099" t="s">
        <v>1645</v>
      </c>
      <c r="D4099" t="s">
        <v>1195</v>
      </c>
      <c r="E4099">
        <v>6.9000000000000006E-2</v>
      </c>
      <c r="F4099" t="s">
        <v>1690</v>
      </c>
    </row>
    <row r="4100" spans="1:6" x14ac:dyDescent="0.25">
      <c r="A4100" t="s">
        <v>1291</v>
      </c>
      <c r="B4100" t="s">
        <v>1220</v>
      </c>
      <c r="C4100" t="s">
        <v>1186</v>
      </c>
      <c r="D4100" t="s">
        <v>1195</v>
      </c>
      <c r="E4100">
        <v>0.23</v>
      </c>
      <c r="F4100" t="s">
        <v>1690</v>
      </c>
    </row>
    <row r="4101" spans="1:6" x14ac:dyDescent="0.25">
      <c r="A4101" t="s">
        <v>1291</v>
      </c>
      <c r="B4101" t="s">
        <v>1221</v>
      </c>
      <c r="C4101" t="s">
        <v>1667</v>
      </c>
      <c r="D4101" t="s">
        <v>1195</v>
      </c>
      <c r="E4101">
        <v>0.115</v>
      </c>
      <c r="F4101" t="s">
        <v>1690</v>
      </c>
    </row>
    <row r="4102" spans="1:6" x14ac:dyDescent="0.25">
      <c r="A4102" t="s">
        <v>1291</v>
      </c>
      <c r="B4102" t="s">
        <v>1221</v>
      </c>
      <c r="C4102" t="s">
        <v>1552</v>
      </c>
      <c r="D4102" t="s">
        <v>1195</v>
      </c>
      <c r="E4102">
        <v>4.5999999999999999E-2</v>
      </c>
      <c r="F4102" t="s">
        <v>1690</v>
      </c>
    </row>
    <row r="4103" spans="1:6" x14ac:dyDescent="0.25">
      <c r="A4103" t="s">
        <v>1291</v>
      </c>
      <c r="B4103" t="s">
        <v>1221</v>
      </c>
      <c r="C4103" t="s">
        <v>1645</v>
      </c>
      <c r="D4103" t="s">
        <v>1195</v>
      </c>
      <c r="E4103">
        <v>6.9000000000000006E-2</v>
      </c>
      <c r="F4103" t="s">
        <v>1690</v>
      </c>
    </row>
    <row r="4104" spans="1:6" x14ac:dyDescent="0.25">
      <c r="A4104" t="s">
        <v>1291</v>
      </c>
      <c r="B4104" t="s">
        <v>1221</v>
      </c>
      <c r="C4104" t="s">
        <v>1186</v>
      </c>
      <c r="D4104" t="s">
        <v>1195</v>
      </c>
      <c r="E4104">
        <v>0.23</v>
      </c>
      <c r="F4104" t="s">
        <v>1690</v>
      </c>
    </row>
    <row r="4105" spans="1:6" x14ac:dyDescent="0.25">
      <c r="A4105" t="s">
        <v>1291</v>
      </c>
      <c r="B4105" t="s">
        <v>1222</v>
      </c>
      <c r="C4105" t="s">
        <v>1667</v>
      </c>
      <c r="D4105" t="s">
        <v>1195</v>
      </c>
      <c r="E4105">
        <v>0.115</v>
      </c>
      <c r="F4105" t="s">
        <v>1690</v>
      </c>
    </row>
    <row r="4106" spans="1:6" x14ac:dyDescent="0.25">
      <c r="A4106" t="s">
        <v>1291</v>
      </c>
      <c r="B4106" t="s">
        <v>1222</v>
      </c>
      <c r="C4106" t="s">
        <v>1552</v>
      </c>
      <c r="D4106" t="s">
        <v>1195</v>
      </c>
      <c r="E4106">
        <v>4.5999999999999999E-2</v>
      </c>
      <c r="F4106" t="s">
        <v>1690</v>
      </c>
    </row>
    <row r="4107" spans="1:6" x14ac:dyDescent="0.25">
      <c r="A4107" t="s">
        <v>1291</v>
      </c>
      <c r="B4107" t="s">
        <v>1222</v>
      </c>
      <c r="C4107" t="s">
        <v>1645</v>
      </c>
      <c r="D4107" t="s">
        <v>1195</v>
      </c>
      <c r="E4107">
        <v>6.9000000000000006E-2</v>
      </c>
      <c r="F4107" t="s">
        <v>1690</v>
      </c>
    </row>
    <row r="4108" spans="1:6" x14ac:dyDescent="0.25">
      <c r="A4108" t="s">
        <v>1291</v>
      </c>
      <c r="B4108" t="s">
        <v>1222</v>
      </c>
      <c r="C4108" t="s">
        <v>1186</v>
      </c>
      <c r="D4108" t="s">
        <v>1195</v>
      </c>
      <c r="E4108">
        <v>0.23</v>
      </c>
      <c r="F4108" t="s">
        <v>1690</v>
      </c>
    </row>
    <row r="4109" spans="1:6" x14ac:dyDescent="0.25">
      <c r="A4109" t="s">
        <v>1291</v>
      </c>
      <c r="B4109" t="s">
        <v>1223</v>
      </c>
      <c r="C4109" t="s">
        <v>1667</v>
      </c>
      <c r="D4109" t="s">
        <v>1195</v>
      </c>
      <c r="E4109">
        <v>0.115</v>
      </c>
      <c r="F4109" t="s">
        <v>1690</v>
      </c>
    </row>
    <row r="4110" spans="1:6" x14ac:dyDescent="0.25">
      <c r="A4110" t="s">
        <v>1291</v>
      </c>
      <c r="B4110" t="s">
        <v>1223</v>
      </c>
      <c r="C4110" t="s">
        <v>1552</v>
      </c>
      <c r="D4110" t="s">
        <v>1195</v>
      </c>
      <c r="E4110">
        <v>4.5999999999999999E-2</v>
      </c>
      <c r="F4110" t="s">
        <v>1690</v>
      </c>
    </row>
    <row r="4111" spans="1:6" x14ac:dyDescent="0.25">
      <c r="A4111" t="s">
        <v>1291</v>
      </c>
      <c r="B4111" t="s">
        <v>1223</v>
      </c>
      <c r="C4111" t="s">
        <v>1645</v>
      </c>
      <c r="D4111" t="s">
        <v>1195</v>
      </c>
      <c r="E4111">
        <v>6.9000000000000006E-2</v>
      </c>
      <c r="F4111" t="s">
        <v>1690</v>
      </c>
    </row>
    <row r="4112" spans="1:6" x14ac:dyDescent="0.25">
      <c r="A4112" t="s">
        <v>1291</v>
      </c>
      <c r="B4112" t="s">
        <v>1223</v>
      </c>
      <c r="C4112" t="s">
        <v>1186</v>
      </c>
      <c r="D4112" t="s">
        <v>1195</v>
      </c>
      <c r="E4112">
        <v>0.23</v>
      </c>
      <c r="F4112" t="s">
        <v>1690</v>
      </c>
    </row>
    <row r="4113" spans="1:6" x14ac:dyDescent="0.25">
      <c r="A4113" t="s">
        <v>1291</v>
      </c>
      <c r="B4113" t="s">
        <v>1248</v>
      </c>
      <c r="C4113" t="s">
        <v>1667</v>
      </c>
      <c r="D4113" t="s">
        <v>1195</v>
      </c>
      <c r="E4113">
        <v>0.115</v>
      </c>
      <c r="F4113" t="s">
        <v>1690</v>
      </c>
    </row>
    <row r="4114" spans="1:6" x14ac:dyDescent="0.25">
      <c r="A4114" t="s">
        <v>1291</v>
      </c>
      <c r="B4114" t="s">
        <v>1248</v>
      </c>
      <c r="C4114" t="s">
        <v>1552</v>
      </c>
      <c r="D4114" t="s">
        <v>1195</v>
      </c>
      <c r="E4114">
        <v>4.5999999999999999E-2</v>
      </c>
      <c r="F4114" t="s">
        <v>1690</v>
      </c>
    </row>
    <row r="4115" spans="1:6" x14ac:dyDescent="0.25">
      <c r="A4115" t="s">
        <v>1291</v>
      </c>
      <c r="B4115" t="s">
        <v>1248</v>
      </c>
      <c r="C4115" t="s">
        <v>1645</v>
      </c>
      <c r="D4115" t="s">
        <v>1195</v>
      </c>
      <c r="E4115">
        <v>6.9000000000000006E-2</v>
      </c>
      <c r="F4115" t="s">
        <v>1690</v>
      </c>
    </row>
    <row r="4116" spans="1:6" x14ac:dyDescent="0.25">
      <c r="A4116" t="s">
        <v>1291</v>
      </c>
      <c r="B4116" t="s">
        <v>1248</v>
      </c>
      <c r="C4116" t="s">
        <v>1186</v>
      </c>
      <c r="D4116" t="s">
        <v>1195</v>
      </c>
      <c r="E4116">
        <v>0.23</v>
      </c>
      <c r="F4116" t="s">
        <v>1690</v>
      </c>
    </row>
    <row r="4117" spans="1:6" x14ac:dyDescent="0.25">
      <c r="A4117" t="s">
        <v>1291</v>
      </c>
      <c r="B4117" t="s">
        <v>1228</v>
      </c>
      <c r="C4117" t="s">
        <v>1186</v>
      </c>
      <c r="D4117" t="s">
        <v>1195</v>
      </c>
      <c r="E4117">
        <v>0.3</v>
      </c>
      <c r="F4117" t="s">
        <v>1690</v>
      </c>
    </row>
    <row r="4118" spans="1:6" x14ac:dyDescent="0.25">
      <c r="A4118" t="s">
        <v>1291</v>
      </c>
      <c r="B4118" t="s">
        <v>1228</v>
      </c>
      <c r="C4118" t="s">
        <v>1677</v>
      </c>
      <c r="D4118" t="s">
        <v>1195</v>
      </c>
      <c r="E4118">
        <v>0.15</v>
      </c>
      <c r="F4118" t="s">
        <v>1690</v>
      </c>
    </row>
    <row r="4119" spans="1:6" x14ac:dyDescent="0.25">
      <c r="A4119" t="s">
        <v>1291</v>
      </c>
      <c r="B4119" t="s">
        <v>1228</v>
      </c>
      <c r="C4119" t="s">
        <v>1678</v>
      </c>
      <c r="D4119" t="s">
        <v>1195</v>
      </c>
      <c r="E4119">
        <v>0.06</v>
      </c>
      <c r="F4119" t="s">
        <v>1690</v>
      </c>
    </row>
    <row r="4120" spans="1:6" x14ac:dyDescent="0.25">
      <c r="A4120" t="s">
        <v>1291</v>
      </c>
      <c r="B4120" t="s">
        <v>1230</v>
      </c>
      <c r="C4120" t="s">
        <v>1186</v>
      </c>
      <c r="D4120" t="s">
        <v>1195</v>
      </c>
      <c r="E4120">
        <v>0.3</v>
      </c>
      <c r="F4120" t="s">
        <v>1690</v>
      </c>
    </row>
    <row r="4121" spans="1:6" x14ac:dyDescent="0.25">
      <c r="A4121" t="s">
        <v>1291</v>
      </c>
      <c r="B4121" t="s">
        <v>1230</v>
      </c>
      <c r="C4121" t="s">
        <v>1677</v>
      </c>
      <c r="D4121" t="s">
        <v>1195</v>
      </c>
      <c r="E4121">
        <v>0.15</v>
      </c>
      <c r="F4121" t="s">
        <v>1690</v>
      </c>
    </row>
    <row r="4122" spans="1:6" x14ac:dyDescent="0.25">
      <c r="A4122" t="s">
        <v>1291</v>
      </c>
      <c r="B4122" t="s">
        <v>1230</v>
      </c>
      <c r="C4122" t="s">
        <v>1678</v>
      </c>
      <c r="D4122" t="s">
        <v>1195</v>
      </c>
      <c r="E4122">
        <v>0.06</v>
      </c>
      <c r="F4122" t="s">
        <v>1690</v>
      </c>
    </row>
    <row r="4123" spans="1:6" x14ac:dyDescent="0.25">
      <c r="A4123" t="s">
        <v>1291</v>
      </c>
      <c r="B4123" t="s">
        <v>1231</v>
      </c>
      <c r="C4123" t="s">
        <v>1186</v>
      </c>
      <c r="D4123" t="s">
        <v>1195</v>
      </c>
      <c r="E4123">
        <v>8.9999999999999993E-3</v>
      </c>
      <c r="F4123" t="s">
        <v>1690</v>
      </c>
    </row>
    <row r="4124" spans="1:6" x14ac:dyDescent="0.25">
      <c r="A4124" t="s">
        <v>1291</v>
      </c>
      <c r="B4124" t="s">
        <v>1232</v>
      </c>
      <c r="C4124" t="s">
        <v>1186</v>
      </c>
      <c r="D4124" t="s">
        <v>1195</v>
      </c>
      <c r="E4124">
        <v>8.9999999999999993E-3</v>
      </c>
      <c r="F4124" t="s">
        <v>1690</v>
      </c>
    </row>
    <row r="4125" spans="1:6" x14ac:dyDescent="0.25">
      <c r="A4125" t="s">
        <v>1291</v>
      </c>
      <c r="B4125" t="s">
        <v>1233</v>
      </c>
      <c r="C4125" t="s">
        <v>1186</v>
      </c>
      <c r="D4125" t="s">
        <v>1195</v>
      </c>
      <c r="E4125">
        <v>0.15</v>
      </c>
      <c r="F4125" t="s">
        <v>1690</v>
      </c>
    </row>
    <row r="4126" spans="1:6" x14ac:dyDescent="0.25">
      <c r="A4126" t="s">
        <v>1291</v>
      </c>
      <c r="B4126" t="s">
        <v>1233</v>
      </c>
      <c r="C4126" t="s">
        <v>1553</v>
      </c>
      <c r="D4126" t="s">
        <v>1195</v>
      </c>
      <c r="E4126">
        <v>0.03</v>
      </c>
      <c r="F4126" t="s">
        <v>1690</v>
      </c>
    </row>
    <row r="4127" spans="1:6" x14ac:dyDescent="0.25">
      <c r="A4127" t="s">
        <v>1291</v>
      </c>
      <c r="B4127" t="s">
        <v>1237</v>
      </c>
      <c r="C4127" t="s">
        <v>1186</v>
      </c>
      <c r="D4127" t="s">
        <v>1195</v>
      </c>
      <c r="E4127">
        <v>8.9999999999999993E-3</v>
      </c>
      <c r="F4127" t="s">
        <v>1690</v>
      </c>
    </row>
    <row r="4128" spans="1:6" x14ac:dyDescent="0.25">
      <c r="A4128" t="s">
        <v>1291</v>
      </c>
      <c r="B4128" t="s">
        <v>1238</v>
      </c>
      <c r="C4128" t="s">
        <v>1186</v>
      </c>
      <c r="D4128" t="s">
        <v>1195</v>
      </c>
      <c r="E4128">
        <v>0.15</v>
      </c>
      <c r="F4128" t="s">
        <v>1690</v>
      </c>
    </row>
    <row r="4129" spans="1:6" x14ac:dyDescent="0.25">
      <c r="A4129" t="s">
        <v>1291</v>
      </c>
      <c r="B4129" t="s">
        <v>1238</v>
      </c>
      <c r="C4129" t="s">
        <v>1553</v>
      </c>
      <c r="D4129" t="s">
        <v>1195</v>
      </c>
      <c r="E4129">
        <v>0.03</v>
      </c>
      <c r="F4129" t="s">
        <v>1690</v>
      </c>
    </row>
    <row r="4130" spans="1:6" x14ac:dyDescent="0.25">
      <c r="A4130" t="s">
        <v>1291</v>
      </c>
      <c r="B4130" t="s">
        <v>1239</v>
      </c>
      <c r="C4130" t="s">
        <v>1186</v>
      </c>
      <c r="D4130" t="s">
        <v>1195</v>
      </c>
      <c r="E4130">
        <v>0.08</v>
      </c>
      <c r="F4130" t="s">
        <v>1690</v>
      </c>
    </row>
    <row r="4131" spans="1:6" x14ac:dyDescent="0.25">
      <c r="A4131" t="s">
        <v>1292</v>
      </c>
      <c r="B4131" t="s">
        <v>1246</v>
      </c>
      <c r="C4131" t="s">
        <v>1667</v>
      </c>
      <c r="D4131" t="s">
        <v>1195</v>
      </c>
      <c r="E4131">
        <v>0.115</v>
      </c>
      <c r="F4131" t="s">
        <v>1690</v>
      </c>
    </row>
    <row r="4132" spans="1:6" x14ac:dyDescent="0.25">
      <c r="A4132" t="s">
        <v>1292</v>
      </c>
      <c r="B4132" t="s">
        <v>1246</v>
      </c>
      <c r="C4132" t="s">
        <v>1552</v>
      </c>
      <c r="D4132" t="s">
        <v>1195</v>
      </c>
      <c r="E4132">
        <v>4.5999999999999999E-2</v>
      </c>
      <c r="F4132" t="s">
        <v>1690</v>
      </c>
    </row>
    <row r="4133" spans="1:6" x14ac:dyDescent="0.25">
      <c r="A4133" t="s">
        <v>1292</v>
      </c>
      <c r="B4133" t="s">
        <v>1246</v>
      </c>
      <c r="C4133" t="s">
        <v>1645</v>
      </c>
      <c r="D4133" t="s">
        <v>1195</v>
      </c>
      <c r="E4133">
        <v>6.9000000000000006E-2</v>
      </c>
      <c r="F4133" t="s">
        <v>1690</v>
      </c>
    </row>
    <row r="4134" spans="1:6" x14ac:dyDescent="0.25">
      <c r="A4134" t="s">
        <v>1292</v>
      </c>
      <c r="B4134" t="s">
        <v>1246</v>
      </c>
      <c r="C4134" t="s">
        <v>1186</v>
      </c>
      <c r="D4134" t="s">
        <v>1195</v>
      </c>
      <c r="E4134">
        <v>0.23</v>
      </c>
      <c r="F4134" t="s">
        <v>1690</v>
      </c>
    </row>
    <row r="4135" spans="1:6" x14ac:dyDescent="0.25">
      <c r="A4135" t="s">
        <v>1292</v>
      </c>
      <c r="B4135" t="s">
        <v>1503</v>
      </c>
      <c r="C4135" t="s">
        <v>1186</v>
      </c>
      <c r="D4135" t="s">
        <v>1195</v>
      </c>
      <c r="E4135">
        <v>0</v>
      </c>
      <c r="F4135" t="s">
        <v>1690</v>
      </c>
    </row>
    <row r="4136" spans="1:6" x14ac:dyDescent="0.25">
      <c r="A4136" t="s">
        <v>1292</v>
      </c>
      <c r="B4136" t="s">
        <v>1241</v>
      </c>
      <c r="C4136" t="s">
        <v>1186</v>
      </c>
      <c r="D4136" t="s">
        <v>1195</v>
      </c>
      <c r="E4136">
        <v>0.08</v>
      </c>
      <c r="F4136" t="s">
        <v>1690</v>
      </c>
    </row>
    <row r="4137" spans="1:6" x14ac:dyDescent="0.25">
      <c r="A4137" t="s">
        <v>1292</v>
      </c>
      <c r="B4137" t="s">
        <v>1217</v>
      </c>
      <c r="C4137" t="s">
        <v>1667</v>
      </c>
      <c r="D4137" t="s">
        <v>1195</v>
      </c>
      <c r="E4137">
        <v>0.115</v>
      </c>
      <c r="F4137" t="s">
        <v>1690</v>
      </c>
    </row>
    <row r="4138" spans="1:6" x14ac:dyDescent="0.25">
      <c r="A4138" t="s">
        <v>1292</v>
      </c>
      <c r="B4138" t="s">
        <v>1217</v>
      </c>
      <c r="C4138" t="s">
        <v>1552</v>
      </c>
      <c r="D4138" t="s">
        <v>1195</v>
      </c>
      <c r="E4138">
        <v>4.5999999999999999E-2</v>
      </c>
      <c r="F4138" t="s">
        <v>1690</v>
      </c>
    </row>
    <row r="4139" spans="1:6" x14ac:dyDescent="0.25">
      <c r="A4139" t="s">
        <v>1292</v>
      </c>
      <c r="B4139" t="s">
        <v>1217</v>
      </c>
      <c r="C4139" t="s">
        <v>1645</v>
      </c>
      <c r="D4139" t="s">
        <v>1195</v>
      </c>
      <c r="E4139">
        <v>6.9000000000000006E-2</v>
      </c>
      <c r="F4139" t="s">
        <v>1690</v>
      </c>
    </row>
    <row r="4140" spans="1:6" x14ac:dyDescent="0.25">
      <c r="A4140" t="s">
        <v>1292</v>
      </c>
      <c r="B4140" t="s">
        <v>1217</v>
      </c>
      <c r="C4140" t="s">
        <v>1186</v>
      </c>
      <c r="D4140" t="s">
        <v>1195</v>
      </c>
      <c r="E4140">
        <v>0.23</v>
      </c>
      <c r="F4140" t="s">
        <v>1690</v>
      </c>
    </row>
    <row r="4141" spans="1:6" x14ac:dyDescent="0.25">
      <c r="A4141" t="s">
        <v>1292</v>
      </c>
      <c r="B4141" t="s">
        <v>1220</v>
      </c>
      <c r="C4141" t="s">
        <v>1667</v>
      </c>
      <c r="D4141" t="s">
        <v>1195</v>
      </c>
      <c r="E4141">
        <v>0.115</v>
      </c>
      <c r="F4141" t="s">
        <v>1690</v>
      </c>
    </row>
    <row r="4142" spans="1:6" x14ac:dyDescent="0.25">
      <c r="A4142" t="s">
        <v>1292</v>
      </c>
      <c r="B4142" t="s">
        <v>1220</v>
      </c>
      <c r="C4142" t="s">
        <v>1552</v>
      </c>
      <c r="D4142" t="s">
        <v>1195</v>
      </c>
      <c r="E4142">
        <v>4.5999999999999999E-2</v>
      </c>
      <c r="F4142" t="s">
        <v>1690</v>
      </c>
    </row>
    <row r="4143" spans="1:6" x14ac:dyDescent="0.25">
      <c r="A4143" t="s">
        <v>1292</v>
      </c>
      <c r="B4143" t="s">
        <v>1220</v>
      </c>
      <c r="C4143" t="s">
        <v>1645</v>
      </c>
      <c r="D4143" t="s">
        <v>1195</v>
      </c>
      <c r="E4143">
        <v>6.9000000000000006E-2</v>
      </c>
      <c r="F4143" t="s">
        <v>1690</v>
      </c>
    </row>
    <row r="4144" spans="1:6" x14ac:dyDescent="0.25">
      <c r="A4144" t="s">
        <v>1292</v>
      </c>
      <c r="B4144" t="s">
        <v>1220</v>
      </c>
      <c r="C4144" t="s">
        <v>1186</v>
      </c>
      <c r="D4144" t="s">
        <v>1195</v>
      </c>
      <c r="E4144">
        <v>0.23</v>
      </c>
      <c r="F4144" t="s">
        <v>1690</v>
      </c>
    </row>
    <row r="4145" spans="1:6" x14ac:dyDescent="0.25">
      <c r="A4145" t="s">
        <v>1292</v>
      </c>
      <c r="B4145" t="s">
        <v>1221</v>
      </c>
      <c r="C4145" t="s">
        <v>1667</v>
      </c>
      <c r="D4145" t="s">
        <v>1195</v>
      </c>
      <c r="E4145">
        <v>0.115</v>
      </c>
      <c r="F4145" t="s">
        <v>1690</v>
      </c>
    </row>
    <row r="4146" spans="1:6" x14ac:dyDescent="0.25">
      <c r="A4146" t="s">
        <v>1292</v>
      </c>
      <c r="B4146" t="s">
        <v>1221</v>
      </c>
      <c r="C4146" t="s">
        <v>1552</v>
      </c>
      <c r="D4146" t="s">
        <v>1195</v>
      </c>
      <c r="E4146">
        <v>4.5999999999999999E-2</v>
      </c>
      <c r="F4146" t="s">
        <v>1690</v>
      </c>
    </row>
    <row r="4147" spans="1:6" x14ac:dyDescent="0.25">
      <c r="A4147" t="s">
        <v>1292</v>
      </c>
      <c r="B4147" t="s">
        <v>1221</v>
      </c>
      <c r="C4147" t="s">
        <v>1645</v>
      </c>
      <c r="D4147" t="s">
        <v>1195</v>
      </c>
      <c r="E4147">
        <v>6.9000000000000006E-2</v>
      </c>
      <c r="F4147" t="s">
        <v>1690</v>
      </c>
    </row>
    <row r="4148" spans="1:6" x14ac:dyDescent="0.25">
      <c r="A4148" t="s">
        <v>1292</v>
      </c>
      <c r="B4148" t="s">
        <v>1221</v>
      </c>
      <c r="C4148" t="s">
        <v>1186</v>
      </c>
      <c r="D4148" t="s">
        <v>1195</v>
      </c>
      <c r="E4148">
        <v>0.23</v>
      </c>
      <c r="F4148" t="s">
        <v>1690</v>
      </c>
    </row>
    <row r="4149" spans="1:6" x14ac:dyDescent="0.25">
      <c r="A4149" t="s">
        <v>1292</v>
      </c>
      <c r="B4149" t="s">
        <v>1222</v>
      </c>
      <c r="C4149" t="s">
        <v>1667</v>
      </c>
      <c r="D4149" t="s">
        <v>1195</v>
      </c>
      <c r="E4149">
        <v>0.115</v>
      </c>
      <c r="F4149" t="s">
        <v>1690</v>
      </c>
    </row>
    <row r="4150" spans="1:6" x14ac:dyDescent="0.25">
      <c r="A4150" t="s">
        <v>1292</v>
      </c>
      <c r="B4150" t="s">
        <v>1222</v>
      </c>
      <c r="C4150" t="s">
        <v>1552</v>
      </c>
      <c r="D4150" t="s">
        <v>1195</v>
      </c>
      <c r="E4150">
        <v>4.5999999999999999E-2</v>
      </c>
      <c r="F4150" t="s">
        <v>1690</v>
      </c>
    </row>
    <row r="4151" spans="1:6" x14ac:dyDescent="0.25">
      <c r="A4151" t="s">
        <v>1292</v>
      </c>
      <c r="B4151" t="s">
        <v>1222</v>
      </c>
      <c r="C4151" t="s">
        <v>1645</v>
      </c>
      <c r="D4151" t="s">
        <v>1195</v>
      </c>
      <c r="E4151">
        <v>6.9000000000000006E-2</v>
      </c>
      <c r="F4151" t="s">
        <v>1690</v>
      </c>
    </row>
    <row r="4152" spans="1:6" x14ac:dyDescent="0.25">
      <c r="A4152" t="s">
        <v>1292</v>
      </c>
      <c r="B4152" t="s">
        <v>1222</v>
      </c>
      <c r="C4152" t="s">
        <v>1186</v>
      </c>
      <c r="D4152" t="s">
        <v>1195</v>
      </c>
      <c r="E4152">
        <v>0.23</v>
      </c>
      <c r="F4152" t="s">
        <v>1690</v>
      </c>
    </row>
    <row r="4153" spans="1:6" x14ac:dyDescent="0.25">
      <c r="A4153" t="s">
        <v>1292</v>
      </c>
      <c r="B4153" t="s">
        <v>1223</v>
      </c>
      <c r="C4153" t="s">
        <v>1667</v>
      </c>
      <c r="D4153" t="s">
        <v>1195</v>
      </c>
      <c r="E4153">
        <v>0.115</v>
      </c>
      <c r="F4153" t="s">
        <v>1690</v>
      </c>
    </row>
    <row r="4154" spans="1:6" x14ac:dyDescent="0.25">
      <c r="A4154" t="s">
        <v>1292</v>
      </c>
      <c r="B4154" t="s">
        <v>1223</v>
      </c>
      <c r="C4154" t="s">
        <v>1552</v>
      </c>
      <c r="D4154" t="s">
        <v>1195</v>
      </c>
      <c r="E4154">
        <v>4.5999999999999999E-2</v>
      </c>
      <c r="F4154" t="s">
        <v>1690</v>
      </c>
    </row>
    <row r="4155" spans="1:6" x14ac:dyDescent="0.25">
      <c r="A4155" t="s">
        <v>1292</v>
      </c>
      <c r="B4155" t="s">
        <v>1223</v>
      </c>
      <c r="C4155" t="s">
        <v>1645</v>
      </c>
      <c r="D4155" t="s">
        <v>1195</v>
      </c>
      <c r="E4155">
        <v>6.9000000000000006E-2</v>
      </c>
      <c r="F4155" t="s">
        <v>1690</v>
      </c>
    </row>
    <row r="4156" spans="1:6" x14ac:dyDescent="0.25">
      <c r="A4156" t="s">
        <v>1292</v>
      </c>
      <c r="B4156" t="s">
        <v>1223</v>
      </c>
      <c r="C4156" t="s">
        <v>1186</v>
      </c>
      <c r="D4156" t="s">
        <v>1195</v>
      </c>
      <c r="E4156">
        <v>0.23</v>
      </c>
      <c r="F4156" t="s">
        <v>1690</v>
      </c>
    </row>
    <row r="4157" spans="1:6" x14ac:dyDescent="0.25">
      <c r="A4157" t="s">
        <v>1292</v>
      </c>
      <c r="B4157" t="s">
        <v>1248</v>
      </c>
      <c r="C4157" t="s">
        <v>1667</v>
      </c>
      <c r="D4157" t="s">
        <v>1195</v>
      </c>
      <c r="E4157">
        <v>0.115</v>
      </c>
      <c r="F4157" t="s">
        <v>1690</v>
      </c>
    </row>
    <row r="4158" spans="1:6" x14ac:dyDescent="0.25">
      <c r="A4158" t="s">
        <v>1292</v>
      </c>
      <c r="B4158" t="s">
        <v>1248</v>
      </c>
      <c r="C4158" t="s">
        <v>1552</v>
      </c>
      <c r="D4158" t="s">
        <v>1195</v>
      </c>
      <c r="E4158">
        <v>4.5999999999999999E-2</v>
      </c>
      <c r="F4158" t="s">
        <v>1690</v>
      </c>
    </row>
    <row r="4159" spans="1:6" x14ac:dyDescent="0.25">
      <c r="A4159" t="s">
        <v>1292</v>
      </c>
      <c r="B4159" t="s">
        <v>1248</v>
      </c>
      <c r="C4159" t="s">
        <v>1645</v>
      </c>
      <c r="D4159" t="s">
        <v>1195</v>
      </c>
      <c r="E4159">
        <v>6.9000000000000006E-2</v>
      </c>
      <c r="F4159" t="s">
        <v>1690</v>
      </c>
    </row>
    <row r="4160" spans="1:6" x14ac:dyDescent="0.25">
      <c r="A4160" t="s">
        <v>1292</v>
      </c>
      <c r="B4160" t="s">
        <v>1248</v>
      </c>
      <c r="C4160" t="s">
        <v>1186</v>
      </c>
      <c r="D4160" t="s">
        <v>1195</v>
      </c>
      <c r="E4160">
        <v>0.23</v>
      </c>
      <c r="F4160" t="s">
        <v>1690</v>
      </c>
    </row>
    <row r="4161" spans="1:6" x14ac:dyDescent="0.25">
      <c r="A4161" t="s">
        <v>1292</v>
      </c>
      <c r="B4161" t="s">
        <v>1228</v>
      </c>
      <c r="C4161" t="s">
        <v>1186</v>
      </c>
      <c r="D4161" t="s">
        <v>1195</v>
      </c>
      <c r="E4161">
        <v>0.3</v>
      </c>
      <c r="F4161" t="s">
        <v>1690</v>
      </c>
    </row>
    <row r="4162" spans="1:6" x14ac:dyDescent="0.25">
      <c r="A4162" t="s">
        <v>1292</v>
      </c>
      <c r="B4162" t="s">
        <v>1228</v>
      </c>
      <c r="C4162" t="s">
        <v>1677</v>
      </c>
      <c r="D4162" t="s">
        <v>1195</v>
      </c>
      <c r="E4162">
        <v>0.15</v>
      </c>
      <c r="F4162" t="s">
        <v>1690</v>
      </c>
    </row>
    <row r="4163" spans="1:6" x14ac:dyDescent="0.25">
      <c r="A4163" t="s">
        <v>1292</v>
      </c>
      <c r="B4163" t="s">
        <v>1228</v>
      </c>
      <c r="C4163" t="s">
        <v>1678</v>
      </c>
      <c r="D4163" t="s">
        <v>1195</v>
      </c>
      <c r="E4163">
        <v>0.06</v>
      </c>
      <c r="F4163" t="s">
        <v>1690</v>
      </c>
    </row>
    <row r="4164" spans="1:6" x14ac:dyDescent="0.25">
      <c r="A4164" t="s">
        <v>1292</v>
      </c>
      <c r="B4164" t="s">
        <v>1230</v>
      </c>
      <c r="C4164" t="s">
        <v>1186</v>
      </c>
      <c r="D4164" t="s">
        <v>1195</v>
      </c>
      <c r="E4164">
        <v>0.3</v>
      </c>
      <c r="F4164" t="s">
        <v>1690</v>
      </c>
    </row>
    <row r="4165" spans="1:6" x14ac:dyDescent="0.25">
      <c r="A4165" t="s">
        <v>1292</v>
      </c>
      <c r="B4165" t="s">
        <v>1230</v>
      </c>
      <c r="C4165" t="s">
        <v>1677</v>
      </c>
      <c r="D4165" t="s">
        <v>1195</v>
      </c>
      <c r="E4165">
        <v>0.15</v>
      </c>
      <c r="F4165" t="s">
        <v>1690</v>
      </c>
    </row>
    <row r="4166" spans="1:6" x14ac:dyDescent="0.25">
      <c r="A4166" t="s">
        <v>1292</v>
      </c>
      <c r="B4166" t="s">
        <v>1230</v>
      </c>
      <c r="C4166" t="s">
        <v>1678</v>
      </c>
      <c r="D4166" t="s">
        <v>1195</v>
      </c>
      <c r="E4166">
        <v>0.06</v>
      </c>
      <c r="F4166" t="s">
        <v>1690</v>
      </c>
    </row>
    <row r="4167" spans="1:6" x14ac:dyDescent="0.25">
      <c r="A4167" t="s">
        <v>1292</v>
      </c>
      <c r="B4167" t="s">
        <v>1231</v>
      </c>
      <c r="C4167" t="s">
        <v>1186</v>
      </c>
      <c r="D4167" t="s">
        <v>1195</v>
      </c>
      <c r="E4167">
        <v>8.9999999999999993E-3</v>
      </c>
      <c r="F4167" t="s">
        <v>1690</v>
      </c>
    </row>
    <row r="4168" spans="1:6" x14ac:dyDescent="0.25">
      <c r="A4168" t="s">
        <v>1292</v>
      </c>
      <c r="B4168" t="s">
        <v>1232</v>
      </c>
      <c r="C4168" t="s">
        <v>1186</v>
      </c>
      <c r="D4168" t="s">
        <v>1195</v>
      </c>
      <c r="E4168">
        <v>8.9999999999999993E-3</v>
      </c>
      <c r="F4168" t="s">
        <v>1690</v>
      </c>
    </row>
    <row r="4169" spans="1:6" x14ac:dyDescent="0.25">
      <c r="A4169" t="s">
        <v>1292</v>
      </c>
      <c r="B4169" t="s">
        <v>1233</v>
      </c>
      <c r="C4169" t="s">
        <v>1186</v>
      </c>
      <c r="D4169" t="s">
        <v>1195</v>
      </c>
      <c r="E4169">
        <v>0.15</v>
      </c>
      <c r="F4169" t="s">
        <v>1690</v>
      </c>
    </row>
    <row r="4170" spans="1:6" x14ac:dyDescent="0.25">
      <c r="A4170" t="s">
        <v>1292</v>
      </c>
      <c r="B4170" t="s">
        <v>1233</v>
      </c>
      <c r="C4170" t="s">
        <v>1553</v>
      </c>
      <c r="D4170" t="s">
        <v>1195</v>
      </c>
      <c r="E4170">
        <v>0.03</v>
      </c>
      <c r="F4170" t="s">
        <v>1690</v>
      </c>
    </row>
    <row r="4171" spans="1:6" x14ac:dyDescent="0.25">
      <c r="A4171" t="s">
        <v>1292</v>
      </c>
      <c r="B4171" t="s">
        <v>1237</v>
      </c>
      <c r="C4171" t="s">
        <v>1186</v>
      </c>
      <c r="D4171" t="s">
        <v>1195</v>
      </c>
      <c r="E4171">
        <v>8.9999999999999993E-3</v>
      </c>
      <c r="F4171" t="s">
        <v>1690</v>
      </c>
    </row>
    <row r="4172" spans="1:6" x14ac:dyDescent="0.25">
      <c r="A4172" t="s">
        <v>1292</v>
      </c>
      <c r="B4172" t="s">
        <v>1238</v>
      </c>
      <c r="C4172" t="s">
        <v>1186</v>
      </c>
      <c r="D4172" t="s">
        <v>1195</v>
      </c>
      <c r="E4172">
        <v>0.15</v>
      </c>
      <c r="F4172" t="s">
        <v>1690</v>
      </c>
    </row>
    <row r="4173" spans="1:6" x14ac:dyDescent="0.25">
      <c r="A4173" t="s">
        <v>1292</v>
      </c>
      <c r="B4173" t="s">
        <v>1238</v>
      </c>
      <c r="C4173" t="s">
        <v>1553</v>
      </c>
      <c r="D4173" t="s">
        <v>1195</v>
      </c>
      <c r="E4173">
        <v>0.03</v>
      </c>
      <c r="F4173" t="s">
        <v>1690</v>
      </c>
    </row>
    <row r="4174" spans="1:6" x14ac:dyDescent="0.25">
      <c r="A4174" t="s">
        <v>1292</v>
      </c>
      <c r="B4174" t="s">
        <v>1239</v>
      </c>
      <c r="C4174" t="s">
        <v>1186</v>
      </c>
      <c r="D4174" t="s">
        <v>1195</v>
      </c>
      <c r="E4174">
        <v>0.08</v>
      </c>
      <c r="F4174" t="s">
        <v>1690</v>
      </c>
    </row>
    <row r="4175" spans="1:6" x14ac:dyDescent="0.25">
      <c r="A4175" t="s">
        <v>1293</v>
      </c>
      <c r="B4175" t="s">
        <v>1246</v>
      </c>
      <c r="C4175" t="s">
        <v>1667</v>
      </c>
      <c r="D4175" t="s">
        <v>1195</v>
      </c>
      <c r="E4175">
        <v>0.115</v>
      </c>
      <c r="F4175" t="s">
        <v>1690</v>
      </c>
    </row>
    <row r="4176" spans="1:6" x14ac:dyDescent="0.25">
      <c r="A4176" t="s">
        <v>1293</v>
      </c>
      <c r="B4176" t="s">
        <v>1246</v>
      </c>
      <c r="C4176" t="s">
        <v>1552</v>
      </c>
      <c r="D4176" t="s">
        <v>1195</v>
      </c>
      <c r="E4176">
        <v>4.5999999999999999E-2</v>
      </c>
      <c r="F4176" t="s">
        <v>1690</v>
      </c>
    </row>
    <row r="4177" spans="1:6" x14ac:dyDescent="0.25">
      <c r="A4177" t="s">
        <v>1293</v>
      </c>
      <c r="B4177" t="s">
        <v>1246</v>
      </c>
      <c r="C4177" t="s">
        <v>1645</v>
      </c>
      <c r="D4177" t="s">
        <v>1195</v>
      </c>
      <c r="E4177">
        <v>6.9000000000000006E-2</v>
      </c>
      <c r="F4177" t="s">
        <v>1690</v>
      </c>
    </row>
    <row r="4178" spans="1:6" x14ac:dyDescent="0.25">
      <c r="A4178" t="s">
        <v>1293</v>
      </c>
      <c r="B4178" t="s">
        <v>1246</v>
      </c>
      <c r="C4178" t="s">
        <v>1186</v>
      </c>
      <c r="D4178" t="s">
        <v>1195</v>
      </c>
      <c r="E4178">
        <v>0.23</v>
      </c>
      <c r="F4178" t="s">
        <v>1690</v>
      </c>
    </row>
    <row r="4179" spans="1:6" x14ac:dyDescent="0.25">
      <c r="A4179" t="s">
        <v>1293</v>
      </c>
      <c r="B4179" t="s">
        <v>1503</v>
      </c>
      <c r="C4179" t="s">
        <v>1186</v>
      </c>
      <c r="D4179" t="s">
        <v>1195</v>
      </c>
      <c r="E4179">
        <v>0</v>
      </c>
      <c r="F4179" t="s">
        <v>1690</v>
      </c>
    </row>
    <row r="4180" spans="1:6" x14ac:dyDescent="0.25">
      <c r="A4180" t="s">
        <v>1293</v>
      </c>
      <c r="B4180" t="s">
        <v>1241</v>
      </c>
      <c r="C4180" t="s">
        <v>1186</v>
      </c>
      <c r="D4180" t="s">
        <v>1195</v>
      </c>
      <c r="E4180">
        <v>0.08</v>
      </c>
      <c r="F4180" t="s">
        <v>1690</v>
      </c>
    </row>
    <row r="4181" spans="1:6" x14ac:dyDescent="0.25">
      <c r="A4181" t="s">
        <v>1293</v>
      </c>
      <c r="B4181" t="s">
        <v>1217</v>
      </c>
      <c r="C4181" t="s">
        <v>1667</v>
      </c>
      <c r="D4181" t="s">
        <v>1195</v>
      </c>
      <c r="E4181">
        <v>0.115</v>
      </c>
      <c r="F4181" t="s">
        <v>1690</v>
      </c>
    </row>
    <row r="4182" spans="1:6" x14ac:dyDescent="0.25">
      <c r="A4182" t="s">
        <v>1293</v>
      </c>
      <c r="B4182" t="s">
        <v>1217</v>
      </c>
      <c r="C4182" t="s">
        <v>1552</v>
      </c>
      <c r="D4182" t="s">
        <v>1195</v>
      </c>
      <c r="E4182">
        <v>4.5999999999999999E-2</v>
      </c>
      <c r="F4182" t="s">
        <v>1690</v>
      </c>
    </row>
    <row r="4183" spans="1:6" x14ac:dyDescent="0.25">
      <c r="A4183" t="s">
        <v>1293</v>
      </c>
      <c r="B4183" t="s">
        <v>1217</v>
      </c>
      <c r="C4183" t="s">
        <v>1645</v>
      </c>
      <c r="D4183" t="s">
        <v>1195</v>
      </c>
      <c r="E4183">
        <v>6.9000000000000006E-2</v>
      </c>
      <c r="F4183" t="s">
        <v>1690</v>
      </c>
    </row>
    <row r="4184" spans="1:6" x14ac:dyDescent="0.25">
      <c r="A4184" t="s">
        <v>1293</v>
      </c>
      <c r="B4184" t="s">
        <v>1217</v>
      </c>
      <c r="C4184" t="s">
        <v>1186</v>
      </c>
      <c r="D4184" t="s">
        <v>1195</v>
      </c>
      <c r="E4184">
        <v>0.23</v>
      </c>
      <c r="F4184" t="s">
        <v>1690</v>
      </c>
    </row>
    <row r="4185" spans="1:6" x14ac:dyDescent="0.25">
      <c r="A4185" t="s">
        <v>1293</v>
      </c>
      <c r="B4185" t="s">
        <v>1220</v>
      </c>
      <c r="C4185" t="s">
        <v>1667</v>
      </c>
      <c r="D4185" t="s">
        <v>1195</v>
      </c>
      <c r="E4185">
        <v>0.115</v>
      </c>
      <c r="F4185" t="s">
        <v>1690</v>
      </c>
    </row>
    <row r="4186" spans="1:6" x14ac:dyDescent="0.25">
      <c r="A4186" t="s">
        <v>1293</v>
      </c>
      <c r="B4186" t="s">
        <v>1220</v>
      </c>
      <c r="C4186" t="s">
        <v>1552</v>
      </c>
      <c r="D4186" t="s">
        <v>1195</v>
      </c>
      <c r="E4186">
        <v>4.5999999999999999E-2</v>
      </c>
      <c r="F4186" t="s">
        <v>1690</v>
      </c>
    </row>
    <row r="4187" spans="1:6" x14ac:dyDescent="0.25">
      <c r="A4187" t="s">
        <v>1293</v>
      </c>
      <c r="B4187" t="s">
        <v>1220</v>
      </c>
      <c r="C4187" t="s">
        <v>1645</v>
      </c>
      <c r="D4187" t="s">
        <v>1195</v>
      </c>
      <c r="E4187">
        <v>6.9000000000000006E-2</v>
      </c>
      <c r="F4187" t="s">
        <v>1690</v>
      </c>
    </row>
    <row r="4188" spans="1:6" x14ac:dyDescent="0.25">
      <c r="A4188" t="s">
        <v>1293</v>
      </c>
      <c r="B4188" t="s">
        <v>1220</v>
      </c>
      <c r="C4188" t="s">
        <v>1186</v>
      </c>
      <c r="D4188" t="s">
        <v>1195</v>
      </c>
      <c r="E4188">
        <v>0.23</v>
      </c>
      <c r="F4188" t="s">
        <v>1690</v>
      </c>
    </row>
    <row r="4189" spans="1:6" x14ac:dyDescent="0.25">
      <c r="A4189" t="s">
        <v>1293</v>
      </c>
      <c r="B4189" t="s">
        <v>1221</v>
      </c>
      <c r="C4189" t="s">
        <v>1667</v>
      </c>
      <c r="D4189" t="s">
        <v>1195</v>
      </c>
      <c r="E4189">
        <v>0.115</v>
      </c>
      <c r="F4189" t="s">
        <v>1690</v>
      </c>
    </row>
    <row r="4190" spans="1:6" x14ac:dyDescent="0.25">
      <c r="A4190" t="s">
        <v>1293</v>
      </c>
      <c r="B4190" t="s">
        <v>1221</v>
      </c>
      <c r="C4190" t="s">
        <v>1552</v>
      </c>
      <c r="D4190" t="s">
        <v>1195</v>
      </c>
      <c r="E4190">
        <v>4.5999999999999999E-2</v>
      </c>
      <c r="F4190" t="s">
        <v>1690</v>
      </c>
    </row>
    <row r="4191" spans="1:6" x14ac:dyDescent="0.25">
      <c r="A4191" t="s">
        <v>1293</v>
      </c>
      <c r="B4191" t="s">
        <v>1221</v>
      </c>
      <c r="C4191" t="s">
        <v>1645</v>
      </c>
      <c r="D4191" t="s">
        <v>1195</v>
      </c>
      <c r="E4191">
        <v>6.9000000000000006E-2</v>
      </c>
      <c r="F4191" t="s">
        <v>1690</v>
      </c>
    </row>
    <row r="4192" spans="1:6" x14ac:dyDescent="0.25">
      <c r="A4192" t="s">
        <v>1293</v>
      </c>
      <c r="B4192" t="s">
        <v>1221</v>
      </c>
      <c r="C4192" t="s">
        <v>1186</v>
      </c>
      <c r="D4192" t="s">
        <v>1195</v>
      </c>
      <c r="E4192">
        <v>0.23</v>
      </c>
      <c r="F4192" t="s">
        <v>1690</v>
      </c>
    </row>
    <row r="4193" spans="1:6" x14ac:dyDescent="0.25">
      <c r="A4193" t="s">
        <v>1293</v>
      </c>
      <c r="B4193" t="s">
        <v>1222</v>
      </c>
      <c r="C4193" t="s">
        <v>1667</v>
      </c>
      <c r="D4193" t="s">
        <v>1195</v>
      </c>
      <c r="E4193">
        <v>0.115</v>
      </c>
      <c r="F4193" t="s">
        <v>1690</v>
      </c>
    </row>
    <row r="4194" spans="1:6" x14ac:dyDescent="0.25">
      <c r="A4194" t="s">
        <v>1293</v>
      </c>
      <c r="B4194" t="s">
        <v>1222</v>
      </c>
      <c r="C4194" t="s">
        <v>1552</v>
      </c>
      <c r="D4194" t="s">
        <v>1195</v>
      </c>
      <c r="E4194">
        <v>4.5999999999999999E-2</v>
      </c>
      <c r="F4194" t="s">
        <v>1690</v>
      </c>
    </row>
    <row r="4195" spans="1:6" x14ac:dyDescent="0.25">
      <c r="A4195" t="s">
        <v>1293</v>
      </c>
      <c r="B4195" t="s">
        <v>1222</v>
      </c>
      <c r="C4195" t="s">
        <v>1645</v>
      </c>
      <c r="D4195" t="s">
        <v>1195</v>
      </c>
      <c r="E4195">
        <v>6.9000000000000006E-2</v>
      </c>
      <c r="F4195" t="s">
        <v>1690</v>
      </c>
    </row>
    <row r="4196" spans="1:6" x14ac:dyDescent="0.25">
      <c r="A4196" t="s">
        <v>1293</v>
      </c>
      <c r="B4196" t="s">
        <v>1222</v>
      </c>
      <c r="C4196" t="s">
        <v>1186</v>
      </c>
      <c r="D4196" t="s">
        <v>1195</v>
      </c>
      <c r="E4196">
        <v>0.23</v>
      </c>
      <c r="F4196" t="s">
        <v>1690</v>
      </c>
    </row>
    <row r="4197" spans="1:6" x14ac:dyDescent="0.25">
      <c r="A4197" t="s">
        <v>1293</v>
      </c>
      <c r="B4197" t="s">
        <v>1223</v>
      </c>
      <c r="C4197" t="s">
        <v>1667</v>
      </c>
      <c r="D4197" t="s">
        <v>1195</v>
      </c>
      <c r="E4197">
        <v>0.115</v>
      </c>
      <c r="F4197" t="s">
        <v>1690</v>
      </c>
    </row>
    <row r="4198" spans="1:6" x14ac:dyDescent="0.25">
      <c r="A4198" t="s">
        <v>1293</v>
      </c>
      <c r="B4198" t="s">
        <v>1223</v>
      </c>
      <c r="C4198" t="s">
        <v>1552</v>
      </c>
      <c r="D4198" t="s">
        <v>1195</v>
      </c>
      <c r="E4198">
        <v>4.5999999999999999E-2</v>
      </c>
      <c r="F4198" t="s">
        <v>1690</v>
      </c>
    </row>
    <row r="4199" spans="1:6" x14ac:dyDescent="0.25">
      <c r="A4199" t="s">
        <v>1293</v>
      </c>
      <c r="B4199" t="s">
        <v>1223</v>
      </c>
      <c r="C4199" t="s">
        <v>1645</v>
      </c>
      <c r="D4199" t="s">
        <v>1195</v>
      </c>
      <c r="E4199">
        <v>6.9000000000000006E-2</v>
      </c>
      <c r="F4199" t="s">
        <v>1690</v>
      </c>
    </row>
    <row r="4200" spans="1:6" x14ac:dyDescent="0.25">
      <c r="A4200" t="s">
        <v>1293</v>
      </c>
      <c r="B4200" t="s">
        <v>1223</v>
      </c>
      <c r="C4200" t="s">
        <v>1186</v>
      </c>
      <c r="D4200" t="s">
        <v>1195</v>
      </c>
      <c r="E4200">
        <v>0.23</v>
      </c>
      <c r="F4200" t="s">
        <v>1690</v>
      </c>
    </row>
    <row r="4201" spans="1:6" x14ac:dyDescent="0.25">
      <c r="A4201" t="s">
        <v>1293</v>
      </c>
      <c r="B4201" t="s">
        <v>1248</v>
      </c>
      <c r="C4201" t="s">
        <v>1667</v>
      </c>
      <c r="D4201" t="s">
        <v>1195</v>
      </c>
      <c r="E4201">
        <v>0.115</v>
      </c>
      <c r="F4201" t="s">
        <v>1690</v>
      </c>
    </row>
    <row r="4202" spans="1:6" x14ac:dyDescent="0.25">
      <c r="A4202" t="s">
        <v>1293</v>
      </c>
      <c r="B4202" t="s">
        <v>1248</v>
      </c>
      <c r="C4202" t="s">
        <v>1552</v>
      </c>
      <c r="D4202" t="s">
        <v>1195</v>
      </c>
      <c r="E4202">
        <v>4.5999999999999999E-2</v>
      </c>
      <c r="F4202" t="s">
        <v>1690</v>
      </c>
    </row>
    <row r="4203" spans="1:6" x14ac:dyDescent="0.25">
      <c r="A4203" t="s">
        <v>1293</v>
      </c>
      <c r="B4203" t="s">
        <v>1248</v>
      </c>
      <c r="C4203" t="s">
        <v>1645</v>
      </c>
      <c r="D4203" t="s">
        <v>1195</v>
      </c>
      <c r="E4203">
        <v>6.9000000000000006E-2</v>
      </c>
      <c r="F4203" t="s">
        <v>1690</v>
      </c>
    </row>
    <row r="4204" spans="1:6" x14ac:dyDescent="0.25">
      <c r="A4204" t="s">
        <v>1293</v>
      </c>
      <c r="B4204" t="s">
        <v>1248</v>
      </c>
      <c r="C4204" t="s">
        <v>1186</v>
      </c>
      <c r="D4204" t="s">
        <v>1195</v>
      </c>
      <c r="E4204">
        <v>0.23</v>
      </c>
      <c r="F4204" t="s">
        <v>1690</v>
      </c>
    </row>
    <row r="4205" spans="1:6" x14ac:dyDescent="0.25">
      <c r="A4205" t="s">
        <v>1293</v>
      </c>
      <c r="B4205" t="s">
        <v>1228</v>
      </c>
      <c r="C4205" t="s">
        <v>1186</v>
      </c>
      <c r="D4205" t="s">
        <v>1195</v>
      </c>
      <c r="E4205">
        <v>0.3</v>
      </c>
      <c r="F4205" t="s">
        <v>1690</v>
      </c>
    </row>
    <row r="4206" spans="1:6" x14ac:dyDescent="0.25">
      <c r="A4206" t="s">
        <v>1293</v>
      </c>
      <c r="B4206" t="s">
        <v>1228</v>
      </c>
      <c r="C4206" t="s">
        <v>1677</v>
      </c>
      <c r="D4206" t="s">
        <v>1195</v>
      </c>
      <c r="E4206">
        <v>0.15</v>
      </c>
      <c r="F4206" t="s">
        <v>1690</v>
      </c>
    </row>
    <row r="4207" spans="1:6" x14ac:dyDescent="0.25">
      <c r="A4207" t="s">
        <v>1293</v>
      </c>
      <c r="B4207" t="s">
        <v>1228</v>
      </c>
      <c r="C4207" t="s">
        <v>1678</v>
      </c>
      <c r="D4207" t="s">
        <v>1195</v>
      </c>
      <c r="E4207">
        <v>0.06</v>
      </c>
      <c r="F4207" t="s">
        <v>1690</v>
      </c>
    </row>
    <row r="4208" spans="1:6" x14ac:dyDescent="0.25">
      <c r="A4208" t="s">
        <v>1293</v>
      </c>
      <c r="B4208" t="s">
        <v>1230</v>
      </c>
      <c r="C4208" t="s">
        <v>1186</v>
      </c>
      <c r="D4208" t="s">
        <v>1195</v>
      </c>
      <c r="E4208">
        <v>0.3</v>
      </c>
      <c r="F4208" t="s">
        <v>1690</v>
      </c>
    </row>
    <row r="4209" spans="1:6" x14ac:dyDescent="0.25">
      <c r="A4209" t="s">
        <v>1293</v>
      </c>
      <c r="B4209" t="s">
        <v>1230</v>
      </c>
      <c r="C4209" t="s">
        <v>1677</v>
      </c>
      <c r="D4209" t="s">
        <v>1195</v>
      </c>
      <c r="E4209">
        <v>0.15</v>
      </c>
      <c r="F4209" t="s">
        <v>1690</v>
      </c>
    </row>
    <row r="4210" spans="1:6" x14ac:dyDescent="0.25">
      <c r="A4210" t="s">
        <v>1293</v>
      </c>
      <c r="B4210" t="s">
        <v>1230</v>
      </c>
      <c r="C4210" t="s">
        <v>1678</v>
      </c>
      <c r="D4210" t="s">
        <v>1195</v>
      </c>
      <c r="E4210">
        <v>0.06</v>
      </c>
      <c r="F4210" t="s">
        <v>1690</v>
      </c>
    </row>
    <row r="4211" spans="1:6" x14ac:dyDescent="0.25">
      <c r="A4211" t="s">
        <v>1293</v>
      </c>
      <c r="B4211" t="s">
        <v>1231</v>
      </c>
      <c r="C4211" t="s">
        <v>1186</v>
      </c>
      <c r="D4211" t="s">
        <v>1195</v>
      </c>
      <c r="E4211">
        <v>8.9999999999999993E-3</v>
      </c>
      <c r="F4211" t="s">
        <v>1690</v>
      </c>
    </row>
    <row r="4212" spans="1:6" x14ac:dyDescent="0.25">
      <c r="A4212" t="s">
        <v>1293</v>
      </c>
      <c r="B4212" t="s">
        <v>1232</v>
      </c>
      <c r="C4212" t="s">
        <v>1186</v>
      </c>
      <c r="D4212" t="s">
        <v>1195</v>
      </c>
      <c r="E4212">
        <v>8.9999999999999993E-3</v>
      </c>
      <c r="F4212" t="s">
        <v>1690</v>
      </c>
    </row>
    <row r="4213" spans="1:6" x14ac:dyDescent="0.25">
      <c r="A4213" t="s">
        <v>1293</v>
      </c>
      <c r="B4213" t="s">
        <v>1233</v>
      </c>
      <c r="C4213" t="s">
        <v>1186</v>
      </c>
      <c r="D4213" t="s">
        <v>1195</v>
      </c>
      <c r="E4213">
        <v>0.15</v>
      </c>
      <c r="F4213" t="s">
        <v>1690</v>
      </c>
    </row>
    <row r="4214" spans="1:6" x14ac:dyDescent="0.25">
      <c r="A4214" t="s">
        <v>1293</v>
      </c>
      <c r="B4214" t="s">
        <v>1233</v>
      </c>
      <c r="C4214" t="s">
        <v>1553</v>
      </c>
      <c r="D4214" t="s">
        <v>1195</v>
      </c>
      <c r="E4214">
        <v>0.03</v>
      </c>
      <c r="F4214" t="s">
        <v>1690</v>
      </c>
    </row>
    <row r="4215" spans="1:6" x14ac:dyDescent="0.25">
      <c r="A4215" t="s">
        <v>1293</v>
      </c>
      <c r="B4215" t="s">
        <v>1237</v>
      </c>
      <c r="C4215" t="s">
        <v>1186</v>
      </c>
      <c r="D4215" t="s">
        <v>1195</v>
      </c>
      <c r="E4215">
        <v>8.9999999999999993E-3</v>
      </c>
      <c r="F4215" t="s">
        <v>1690</v>
      </c>
    </row>
    <row r="4216" spans="1:6" x14ac:dyDescent="0.25">
      <c r="A4216" t="s">
        <v>1293</v>
      </c>
      <c r="B4216" t="s">
        <v>1238</v>
      </c>
      <c r="C4216" t="s">
        <v>1186</v>
      </c>
      <c r="D4216" t="s">
        <v>1195</v>
      </c>
      <c r="E4216">
        <v>0.15</v>
      </c>
      <c r="F4216" t="s">
        <v>1690</v>
      </c>
    </row>
    <row r="4217" spans="1:6" x14ac:dyDescent="0.25">
      <c r="A4217" t="s">
        <v>1293</v>
      </c>
      <c r="B4217" t="s">
        <v>1238</v>
      </c>
      <c r="C4217" t="s">
        <v>1553</v>
      </c>
      <c r="D4217" t="s">
        <v>1195</v>
      </c>
      <c r="E4217">
        <v>0.03</v>
      </c>
      <c r="F4217" t="s">
        <v>1690</v>
      </c>
    </row>
    <row r="4218" spans="1:6" x14ac:dyDescent="0.25">
      <c r="A4218" t="s">
        <v>1293</v>
      </c>
      <c r="B4218" t="s">
        <v>1239</v>
      </c>
      <c r="C4218" t="s">
        <v>1186</v>
      </c>
      <c r="D4218" t="s">
        <v>1195</v>
      </c>
      <c r="E4218">
        <v>0.08</v>
      </c>
      <c r="F4218" t="s">
        <v>1690</v>
      </c>
    </row>
    <row r="4219" spans="1:6" x14ac:dyDescent="0.25">
      <c r="A4219" t="s">
        <v>1294</v>
      </c>
      <c r="B4219" t="s">
        <v>1246</v>
      </c>
      <c r="C4219" t="s">
        <v>1671</v>
      </c>
      <c r="D4219" t="s">
        <v>1195</v>
      </c>
      <c r="E4219">
        <v>9.5000000000000001E-2</v>
      </c>
      <c r="F4219" t="s">
        <v>1690</v>
      </c>
    </row>
    <row r="4220" spans="1:6" x14ac:dyDescent="0.25">
      <c r="A4220" t="s">
        <v>1294</v>
      </c>
      <c r="B4220" t="s">
        <v>1246</v>
      </c>
      <c r="C4220" t="s">
        <v>1547</v>
      </c>
      <c r="D4220" t="s">
        <v>1195</v>
      </c>
      <c r="E4220">
        <v>3.7999999999999999E-2</v>
      </c>
      <c r="F4220" t="s">
        <v>1690</v>
      </c>
    </row>
    <row r="4221" spans="1:6" x14ac:dyDescent="0.25">
      <c r="A4221" t="s">
        <v>1294</v>
      </c>
      <c r="B4221" t="s">
        <v>1246</v>
      </c>
      <c r="C4221" t="s">
        <v>1651</v>
      </c>
      <c r="D4221" t="s">
        <v>1195</v>
      </c>
      <c r="E4221">
        <v>5.7000000000000002E-2</v>
      </c>
      <c r="F4221" t="s">
        <v>1690</v>
      </c>
    </row>
    <row r="4222" spans="1:6" x14ac:dyDescent="0.25">
      <c r="A4222" t="s">
        <v>1294</v>
      </c>
      <c r="B4222" t="s">
        <v>1246</v>
      </c>
      <c r="C4222" t="s">
        <v>1186</v>
      </c>
      <c r="D4222" t="s">
        <v>1195</v>
      </c>
      <c r="E4222">
        <v>0.19</v>
      </c>
      <c r="F4222" t="s">
        <v>1690</v>
      </c>
    </row>
    <row r="4223" spans="1:6" x14ac:dyDescent="0.25">
      <c r="A4223" t="s">
        <v>1294</v>
      </c>
      <c r="B4223" t="s">
        <v>1503</v>
      </c>
      <c r="C4223" t="s">
        <v>1186</v>
      </c>
      <c r="D4223" t="s">
        <v>1195</v>
      </c>
      <c r="E4223">
        <v>0</v>
      </c>
      <c r="F4223" t="s">
        <v>1690</v>
      </c>
    </row>
    <row r="4224" spans="1:6" x14ac:dyDescent="0.25">
      <c r="A4224" t="s">
        <v>1294</v>
      </c>
      <c r="B4224" t="s">
        <v>1241</v>
      </c>
      <c r="C4224" t="s">
        <v>1679</v>
      </c>
      <c r="D4224" t="s">
        <v>1195</v>
      </c>
      <c r="E4224">
        <v>0.08</v>
      </c>
      <c r="F4224" t="s">
        <v>1690</v>
      </c>
    </row>
    <row r="4225" spans="1:6" x14ac:dyDescent="0.25">
      <c r="A4225" t="s">
        <v>1294</v>
      </c>
      <c r="B4225" t="s">
        <v>1241</v>
      </c>
      <c r="C4225" t="s">
        <v>1186</v>
      </c>
      <c r="D4225" t="s">
        <v>1195</v>
      </c>
      <c r="E4225">
        <v>0.16</v>
      </c>
      <c r="F4225" t="s">
        <v>1690</v>
      </c>
    </row>
    <row r="4226" spans="1:6" x14ac:dyDescent="0.25">
      <c r="A4226" t="s">
        <v>1294</v>
      </c>
      <c r="B4226" t="s">
        <v>1217</v>
      </c>
      <c r="C4226" t="s">
        <v>1671</v>
      </c>
      <c r="D4226" t="s">
        <v>1195</v>
      </c>
      <c r="E4226">
        <v>9.5000000000000001E-2</v>
      </c>
      <c r="F4226" t="s">
        <v>1690</v>
      </c>
    </row>
    <row r="4227" spans="1:6" x14ac:dyDescent="0.25">
      <c r="A4227" t="s">
        <v>1294</v>
      </c>
      <c r="B4227" t="s">
        <v>1217</v>
      </c>
      <c r="C4227" t="s">
        <v>1547</v>
      </c>
      <c r="D4227" t="s">
        <v>1195</v>
      </c>
      <c r="E4227">
        <v>3.7999999999999999E-2</v>
      </c>
      <c r="F4227" t="s">
        <v>1690</v>
      </c>
    </row>
    <row r="4228" spans="1:6" x14ac:dyDescent="0.25">
      <c r="A4228" t="s">
        <v>1294</v>
      </c>
      <c r="B4228" t="s">
        <v>1217</v>
      </c>
      <c r="C4228" t="s">
        <v>1645</v>
      </c>
      <c r="D4228" t="s">
        <v>1195</v>
      </c>
      <c r="E4228">
        <v>5.7000000000000002E-2</v>
      </c>
      <c r="F4228" t="s">
        <v>1690</v>
      </c>
    </row>
    <row r="4229" spans="1:6" x14ac:dyDescent="0.25">
      <c r="A4229" t="s">
        <v>1294</v>
      </c>
      <c r="B4229" t="s">
        <v>1217</v>
      </c>
      <c r="C4229" t="s">
        <v>1186</v>
      </c>
      <c r="D4229" t="s">
        <v>1195</v>
      </c>
      <c r="E4229">
        <v>0.19</v>
      </c>
      <c r="F4229" t="s">
        <v>1690</v>
      </c>
    </row>
    <row r="4230" spans="1:6" x14ac:dyDescent="0.25">
      <c r="A4230" t="s">
        <v>1294</v>
      </c>
      <c r="B4230" t="s">
        <v>1220</v>
      </c>
      <c r="C4230" t="s">
        <v>1671</v>
      </c>
      <c r="D4230" t="s">
        <v>1195</v>
      </c>
      <c r="E4230">
        <v>9.5000000000000001E-2</v>
      </c>
      <c r="F4230" t="s">
        <v>1690</v>
      </c>
    </row>
    <row r="4231" spans="1:6" x14ac:dyDescent="0.25">
      <c r="A4231" t="s">
        <v>1294</v>
      </c>
      <c r="B4231" t="s">
        <v>1220</v>
      </c>
      <c r="C4231" t="s">
        <v>1547</v>
      </c>
      <c r="D4231" t="s">
        <v>1195</v>
      </c>
      <c r="E4231">
        <v>3.7999999999999999E-2</v>
      </c>
      <c r="F4231" t="s">
        <v>1690</v>
      </c>
    </row>
    <row r="4232" spans="1:6" x14ac:dyDescent="0.25">
      <c r="A4232" t="s">
        <v>1294</v>
      </c>
      <c r="B4232" t="s">
        <v>1220</v>
      </c>
      <c r="C4232" t="s">
        <v>1645</v>
      </c>
      <c r="D4232" t="s">
        <v>1195</v>
      </c>
      <c r="E4232">
        <v>5.7000000000000002E-2</v>
      </c>
      <c r="F4232" t="s">
        <v>1690</v>
      </c>
    </row>
    <row r="4233" spans="1:6" x14ac:dyDescent="0.25">
      <c r="A4233" t="s">
        <v>1294</v>
      </c>
      <c r="B4233" t="s">
        <v>1220</v>
      </c>
      <c r="C4233" t="s">
        <v>1186</v>
      </c>
      <c r="D4233" t="s">
        <v>1195</v>
      </c>
      <c r="E4233">
        <v>0.19</v>
      </c>
      <c r="F4233" t="s">
        <v>1690</v>
      </c>
    </row>
    <row r="4234" spans="1:6" x14ac:dyDescent="0.25">
      <c r="A4234" t="s">
        <v>1294</v>
      </c>
      <c r="B4234" t="s">
        <v>1247</v>
      </c>
      <c r="C4234" t="s">
        <v>1671</v>
      </c>
      <c r="D4234" t="s">
        <v>1195</v>
      </c>
      <c r="E4234">
        <v>9.5000000000000001E-2</v>
      </c>
      <c r="F4234" t="s">
        <v>1690</v>
      </c>
    </row>
    <row r="4235" spans="1:6" x14ac:dyDescent="0.25">
      <c r="A4235" t="s">
        <v>1294</v>
      </c>
      <c r="B4235" t="s">
        <v>1247</v>
      </c>
      <c r="C4235" t="s">
        <v>1547</v>
      </c>
      <c r="D4235" t="s">
        <v>1195</v>
      </c>
      <c r="E4235">
        <v>3.7999999999999999E-2</v>
      </c>
      <c r="F4235" t="s">
        <v>1690</v>
      </c>
    </row>
    <row r="4236" spans="1:6" x14ac:dyDescent="0.25">
      <c r="A4236" t="s">
        <v>1294</v>
      </c>
      <c r="B4236" t="s">
        <v>1247</v>
      </c>
      <c r="C4236" t="s">
        <v>1645</v>
      </c>
      <c r="D4236" t="s">
        <v>1195</v>
      </c>
      <c r="E4236">
        <v>5.7000000000000002E-2</v>
      </c>
      <c r="F4236" t="s">
        <v>1690</v>
      </c>
    </row>
    <row r="4237" spans="1:6" x14ac:dyDescent="0.25">
      <c r="A4237" t="s">
        <v>1294</v>
      </c>
      <c r="B4237" t="s">
        <v>1247</v>
      </c>
      <c r="C4237" t="s">
        <v>1186</v>
      </c>
      <c r="D4237" t="s">
        <v>1195</v>
      </c>
      <c r="E4237">
        <v>0.19</v>
      </c>
      <c r="F4237" t="s">
        <v>1690</v>
      </c>
    </row>
    <row r="4238" spans="1:6" x14ac:dyDescent="0.25">
      <c r="A4238" t="s">
        <v>1294</v>
      </c>
      <c r="B4238" t="s">
        <v>1223</v>
      </c>
      <c r="C4238" t="s">
        <v>1671</v>
      </c>
      <c r="D4238" t="s">
        <v>1195</v>
      </c>
      <c r="E4238">
        <v>9.5000000000000001E-2</v>
      </c>
      <c r="F4238" t="s">
        <v>1690</v>
      </c>
    </row>
    <row r="4239" spans="1:6" x14ac:dyDescent="0.25">
      <c r="A4239" t="s">
        <v>1294</v>
      </c>
      <c r="B4239" t="s">
        <v>1223</v>
      </c>
      <c r="C4239" t="s">
        <v>1547</v>
      </c>
      <c r="D4239" t="s">
        <v>1195</v>
      </c>
      <c r="E4239">
        <v>3.7999999999999999E-2</v>
      </c>
      <c r="F4239" t="s">
        <v>1690</v>
      </c>
    </row>
    <row r="4240" spans="1:6" x14ac:dyDescent="0.25">
      <c r="A4240" t="s">
        <v>1294</v>
      </c>
      <c r="B4240" t="s">
        <v>1223</v>
      </c>
      <c r="C4240" t="s">
        <v>1645</v>
      </c>
      <c r="D4240" t="s">
        <v>1195</v>
      </c>
      <c r="E4240">
        <v>5.7000000000000002E-2</v>
      </c>
      <c r="F4240" t="s">
        <v>1690</v>
      </c>
    </row>
    <row r="4241" spans="1:6" x14ac:dyDescent="0.25">
      <c r="A4241" t="s">
        <v>1294</v>
      </c>
      <c r="B4241" t="s">
        <v>1223</v>
      </c>
      <c r="C4241" t="s">
        <v>1186</v>
      </c>
      <c r="D4241" t="s">
        <v>1195</v>
      </c>
      <c r="E4241">
        <v>0.19</v>
      </c>
      <c r="F4241" t="s">
        <v>1690</v>
      </c>
    </row>
    <row r="4242" spans="1:6" x14ac:dyDescent="0.25">
      <c r="A4242" t="s">
        <v>1294</v>
      </c>
      <c r="B4242" t="s">
        <v>1248</v>
      </c>
      <c r="C4242" t="s">
        <v>1671</v>
      </c>
      <c r="D4242" t="s">
        <v>1195</v>
      </c>
      <c r="E4242">
        <v>9.5000000000000001E-2</v>
      </c>
      <c r="F4242" t="s">
        <v>1690</v>
      </c>
    </row>
    <row r="4243" spans="1:6" x14ac:dyDescent="0.25">
      <c r="A4243" t="s">
        <v>1294</v>
      </c>
      <c r="B4243" t="s">
        <v>1248</v>
      </c>
      <c r="C4243" t="s">
        <v>1547</v>
      </c>
      <c r="D4243" t="s">
        <v>1195</v>
      </c>
      <c r="E4243">
        <v>3.7999999999999999E-2</v>
      </c>
      <c r="F4243" t="s">
        <v>1690</v>
      </c>
    </row>
    <row r="4244" spans="1:6" x14ac:dyDescent="0.25">
      <c r="A4244" t="s">
        <v>1294</v>
      </c>
      <c r="B4244" t="s">
        <v>1248</v>
      </c>
      <c r="C4244" t="s">
        <v>1645</v>
      </c>
      <c r="D4244" t="s">
        <v>1195</v>
      </c>
      <c r="E4244">
        <v>5.7000000000000002E-2</v>
      </c>
      <c r="F4244" t="s">
        <v>1690</v>
      </c>
    </row>
    <row r="4245" spans="1:6" x14ac:dyDescent="0.25">
      <c r="A4245" t="s">
        <v>1294</v>
      </c>
      <c r="B4245" t="s">
        <v>1248</v>
      </c>
      <c r="C4245" t="s">
        <v>1186</v>
      </c>
      <c r="D4245" t="s">
        <v>1195</v>
      </c>
      <c r="E4245">
        <v>0.19</v>
      </c>
      <c r="F4245" t="s">
        <v>1690</v>
      </c>
    </row>
    <row r="4246" spans="1:6" x14ac:dyDescent="0.25">
      <c r="A4246" t="s">
        <v>1294</v>
      </c>
      <c r="B4246" t="s">
        <v>1265</v>
      </c>
      <c r="C4246" t="s">
        <v>1186</v>
      </c>
      <c r="D4246" t="s">
        <v>1195</v>
      </c>
      <c r="E4246">
        <v>1.1000000000000001</v>
      </c>
      <c r="F4246" t="s">
        <v>1690</v>
      </c>
    </row>
    <row r="4247" spans="1:6" x14ac:dyDescent="0.25">
      <c r="A4247" t="s">
        <v>1294</v>
      </c>
      <c r="B4247" t="s">
        <v>1265</v>
      </c>
      <c r="C4247" t="s">
        <v>1275</v>
      </c>
      <c r="D4247" t="s">
        <v>1195</v>
      </c>
      <c r="E4247">
        <v>0.72599999999999998</v>
      </c>
      <c r="F4247" t="s">
        <v>1690</v>
      </c>
    </row>
    <row r="4248" spans="1:6" x14ac:dyDescent="0.25">
      <c r="A4248" t="s">
        <v>1294</v>
      </c>
      <c r="B4248" t="s">
        <v>1265</v>
      </c>
      <c r="C4248" t="s">
        <v>1276</v>
      </c>
      <c r="D4248" t="s">
        <v>1195</v>
      </c>
      <c r="E4248">
        <v>0.66</v>
      </c>
      <c r="F4248" t="s">
        <v>1690</v>
      </c>
    </row>
    <row r="4249" spans="1:6" x14ac:dyDescent="0.25">
      <c r="A4249" t="s">
        <v>1294</v>
      </c>
      <c r="B4249" t="s">
        <v>1265</v>
      </c>
      <c r="C4249" t="s">
        <v>1297</v>
      </c>
      <c r="D4249" t="s">
        <v>1195</v>
      </c>
      <c r="E4249">
        <v>0.495</v>
      </c>
      <c r="F4249" t="s">
        <v>1690</v>
      </c>
    </row>
    <row r="4250" spans="1:6" x14ac:dyDescent="0.25">
      <c r="A4250" t="s">
        <v>1294</v>
      </c>
      <c r="B4250" t="s">
        <v>1265</v>
      </c>
      <c r="C4250" t="s">
        <v>1298</v>
      </c>
      <c r="D4250" t="s">
        <v>1195</v>
      </c>
      <c r="E4250">
        <v>0.33</v>
      </c>
      <c r="F4250" t="s">
        <v>1690</v>
      </c>
    </row>
    <row r="4251" spans="1:6" x14ac:dyDescent="0.25">
      <c r="A4251" t="s">
        <v>1294</v>
      </c>
      <c r="B4251" t="s">
        <v>1265</v>
      </c>
      <c r="C4251" t="s">
        <v>1299</v>
      </c>
      <c r="D4251" t="s">
        <v>1195</v>
      </c>
      <c r="E4251">
        <v>0.20899999999999999</v>
      </c>
      <c r="F4251" t="s">
        <v>1690</v>
      </c>
    </row>
    <row r="4252" spans="1:6" x14ac:dyDescent="0.25">
      <c r="A4252" t="s">
        <v>1294</v>
      </c>
      <c r="B4252" t="s">
        <v>1265</v>
      </c>
      <c r="C4252" t="s">
        <v>1300</v>
      </c>
      <c r="D4252" t="s">
        <v>1195</v>
      </c>
      <c r="E4252">
        <v>4.9500000000000002E-2</v>
      </c>
      <c r="F4252" t="s">
        <v>1690</v>
      </c>
    </row>
    <row r="4253" spans="1:6" x14ac:dyDescent="0.25">
      <c r="A4253" t="s">
        <v>1294</v>
      </c>
      <c r="B4253" t="s">
        <v>1249</v>
      </c>
      <c r="C4253" t="s">
        <v>1186</v>
      </c>
      <c r="D4253" t="s">
        <v>1195</v>
      </c>
      <c r="E4253">
        <v>0.2</v>
      </c>
      <c r="F4253" t="s">
        <v>1690</v>
      </c>
    </row>
    <row r="4254" spans="1:6" x14ac:dyDescent="0.25">
      <c r="A4254" t="s">
        <v>1294</v>
      </c>
      <c r="B4254" t="s">
        <v>1249</v>
      </c>
      <c r="C4254" t="s">
        <v>1674</v>
      </c>
      <c r="D4254" t="s">
        <v>1195</v>
      </c>
      <c r="E4254">
        <v>7.0000000000000007E-2</v>
      </c>
      <c r="F4254" t="s">
        <v>1690</v>
      </c>
    </row>
    <row r="4255" spans="1:6" x14ac:dyDescent="0.25">
      <c r="A4255" t="s">
        <v>1294</v>
      </c>
      <c r="B4255" t="s">
        <v>1249</v>
      </c>
      <c r="C4255" t="s">
        <v>1548</v>
      </c>
      <c r="D4255" t="s">
        <v>1195</v>
      </c>
      <c r="E4255">
        <v>0.04</v>
      </c>
      <c r="F4255" t="s">
        <v>1690</v>
      </c>
    </row>
    <row r="4256" spans="1:6" x14ac:dyDescent="0.25">
      <c r="A4256" t="s">
        <v>1294</v>
      </c>
      <c r="B4256" t="s">
        <v>1231</v>
      </c>
      <c r="C4256" t="s">
        <v>1186</v>
      </c>
      <c r="D4256" t="s">
        <v>1195</v>
      </c>
      <c r="E4256">
        <v>0.1</v>
      </c>
      <c r="F4256" t="s">
        <v>1690</v>
      </c>
    </row>
    <row r="4257" spans="1:6" x14ac:dyDescent="0.25">
      <c r="A4257" t="s">
        <v>1294</v>
      </c>
      <c r="B4257" t="s">
        <v>1250</v>
      </c>
      <c r="C4257" t="s">
        <v>1186</v>
      </c>
      <c r="D4257" t="s">
        <v>1195</v>
      </c>
      <c r="E4257">
        <v>0.1</v>
      </c>
      <c r="F4257" t="s">
        <v>1690</v>
      </c>
    </row>
    <row r="4258" spans="1:6" x14ac:dyDescent="0.25">
      <c r="A4258" t="s">
        <v>1294</v>
      </c>
      <c r="B4258" t="s">
        <v>1250</v>
      </c>
      <c r="C4258" t="s">
        <v>1549</v>
      </c>
      <c r="D4258" t="s">
        <v>1195</v>
      </c>
      <c r="E4258">
        <v>0.02</v>
      </c>
      <c r="F4258" t="s">
        <v>1690</v>
      </c>
    </row>
    <row r="4259" spans="1:6" x14ac:dyDescent="0.25">
      <c r="A4259" t="s">
        <v>1294</v>
      </c>
      <c r="B4259" t="s">
        <v>1301</v>
      </c>
      <c r="C4259" t="s">
        <v>1186</v>
      </c>
      <c r="D4259" t="s">
        <v>1195</v>
      </c>
      <c r="E4259">
        <v>1.4</v>
      </c>
      <c r="F4259" t="s">
        <v>1690</v>
      </c>
    </row>
    <row r="4260" spans="1:6" x14ac:dyDescent="0.25">
      <c r="A4260" t="s">
        <v>1294</v>
      </c>
      <c r="B4260" t="s">
        <v>1301</v>
      </c>
      <c r="C4260" t="s">
        <v>1302</v>
      </c>
      <c r="D4260" t="s">
        <v>1195</v>
      </c>
      <c r="E4260">
        <v>0.7</v>
      </c>
      <c r="F4260" t="s">
        <v>1690</v>
      </c>
    </row>
    <row r="4261" spans="1:6" x14ac:dyDescent="0.25">
      <c r="A4261" t="s">
        <v>1294</v>
      </c>
      <c r="B4261" t="s">
        <v>1301</v>
      </c>
      <c r="C4261" t="s">
        <v>1303</v>
      </c>
      <c r="D4261" t="s">
        <v>1195</v>
      </c>
      <c r="E4261">
        <v>0.14000000000000001</v>
      </c>
      <c r="F4261" t="s">
        <v>1690</v>
      </c>
    </row>
    <row r="4262" spans="1:6" x14ac:dyDescent="0.25">
      <c r="A4262" t="s">
        <v>1305</v>
      </c>
      <c r="B4262" t="s">
        <v>1246</v>
      </c>
      <c r="C4262" t="s">
        <v>1671</v>
      </c>
      <c r="D4262" t="s">
        <v>1195</v>
      </c>
      <c r="E4262">
        <v>0.05</v>
      </c>
      <c r="F4262" t="s">
        <v>1690</v>
      </c>
    </row>
    <row r="4263" spans="1:6" x14ac:dyDescent="0.25">
      <c r="A4263" t="s">
        <v>1305</v>
      </c>
      <c r="B4263" t="s">
        <v>1246</v>
      </c>
      <c r="C4263" t="s">
        <v>1186</v>
      </c>
      <c r="D4263" t="s">
        <v>1195</v>
      </c>
      <c r="E4263">
        <v>0.1</v>
      </c>
      <c r="F4263" t="s">
        <v>1690</v>
      </c>
    </row>
    <row r="4264" spans="1:6" x14ac:dyDescent="0.25">
      <c r="A4264" t="s">
        <v>1305</v>
      </c>
      <c r="B4264" t="s">
        <v>1503</v>
      </c>
      <c r="C4264" t="s">
        <v>1186</v>
      </c>
      <c r="D4264" t="s">
        <v>1195</v>
      </c>
      <c r="E4264">
        <v>0</v>
      </c>
      <c r="F4264" t="s">
        <v>1690</v>
      </c>
    </row>
    <row r="4265" spans="1:6" x14ac:dyDescent="0.25">
      <c r="A4265" t="s">
        <v>1305</v>
      </c>
      <c r="B4265" t="s">
        <v>1241</v>
      </c>
      <c r="C4265" t="s">
        <v>1675</v>
      </c>
      <c r="D4265" t="s">
        <v>1195</v>
      </c>
      <c r="E4265">
        <v>5.28E-2</v>
      </c>
      <c r="F4265" t="s">
        <v>1690</v>
      </c>
    </row>
    <row r="4266" spans="1:6" x14ac:dyDescent="0.25">
      <c r="A4266" t="s">
        <v>1305</v>
      </c>
      <c r="B4266" t="s">
        <v>1241</v>
      </c>
      <c r="C4266" t="s">
        <v>1676</v>
      </c>
      <c r="D4266" t="s">
        <v>1195</v>
      </c>
      <c r="E4266">
        <v>4.2000000000000003E-2</v>
      </c>
      <c r="F4266" t="s">
        <v>1690</v>
      </c>
    </row>
    <row r="4267" spans="1:6" x14ac:dyDescent="0.25">
      <c r="A4267" t="s">
        <v>1305</v>
      </c>
      <c r="B4267" t="s">
        <v>1241</v>
      </c>
      <c r="C4267" t="s">
        <v>1186</v>
      </c>
      <c r="D4267" t="s">
        <v>1195</v>
      </c>
      <c r="E4267">
        <v>0.06</v>
      </c>
      <c r="F4267" t="s">
        <v>1690</v>
      </c>
    </row>
    <row r="4268" spans="1:6" x14ac:dyDescent="0.25">
      <c r="A4268" t="s">
        <v>1305</v>
      </c>
      <c r="B4268" t="s">
        <v>1217</v>
      </c>
      <c r="C4268" t="s">
        <v>1671</v>
      </c>
      <c r="D4268" t="s">
        <v>1195</v>
      </c>
      <c r="E4268">
        <v>3.5000000000000003E-2</v>
      </c>
      <c r="F4268" t="s">
        <v>1690</v>
      </c>
    </row>
    <row r="4269" spans="1:6" x14ac:dyDescent="0.25">
      <c r="A4269" t="s">
        <v>1305</v>
      </c>
      <c r="B4269" t="s">
        <v>1217</v>
      </c>
      <c r="C4269" t="s">
        <v>1186</v>
      </c>
      <c r="D4269" t="s">
        <v>1195</v>
      </c>
      <c r="E4269">
        <v>7.0000000000000007E-2</v>
      </c>
      <c r="F4269" t="s">
        <v>1690</v>
      </c>
    </row>
    <row r="4270" spans="1:6" x14ac:dyDescent="0.25">
      <c r="A4270" t="s">
        <v>1305</v>
      </c>
      <c r="B4270" t="s">
        <v>1220</v>
      </c>
      <c r="C4270" t="s">
        <v>1671</v>
      </c>
      <c r="D4270" t="s">
        <v>1195</v>
      </c>
      <c r="E4270">
        <v>3.5000000000000003E-2</v>
      </c>
      <c r="F4270" t="s">
        <v>1690</v>
      </c>
    </row>
    <row r="4271" spans="1:6" x14ac:dyDescent="0.25">
      <c r="A4271" t="s">
        <v>1305</v>
      </c>
      <c r="B4271" t="s">
        <v>1220</v>
      </c>
      <c r="C4271" t="s">
        <v>1186</v>
      </c>
      <c r="D4271" t="s">
        <v>1195</v>
      </c>
      <c r="E4271">
        <v>7.0000000000000007E-2</v>
      </c>
      <c r="F4271" t="s">
        <v>1690</v>
      </c>
    </row>
    <row r="4272" spans="1:6" x14ac:dyDescent="0.25">
      <c r="A4272" t="s">
        <v>1305</v>
      </c>
      <c r="B4272" t="s">
        <v>1247</v>
      </c>
      <c r="C4272" t="s">
        <v>1671</v>
      </c>
      <c r="D4272" t="s">
        <v>1195</v>
      </c>
      <c r="E4272">
        <v>3.5000000000000003E-2</v>
      </c>
      <c r="F4272" t="s">
        <v>1690</v>
      </c>
    </row>
    <row r="4273" spans="1:6" x14ac:dyDescent="0.25">
      <c r="A4273" t="s">
        <v>1305</v>
      </c>
      <c r="B4273" t="s">
        <v>1247</v>
      </c>
      <c r="C4273" t="s">
        <v>1186</v>
      </c>
      <c r="D4273" t="s">
        <v>1195</v>
      </c>
      <c r="E4273">
        <v>7.0000000000000007E-2</v>
      </c>
      <c r="F4273" t="s">
        <v>1690</v>
      </c>
    </row>
    <row r="4274" spans="1:6" x14ac:dyDescent="0.25">
      <c r="A4274" t="s">
        <v>1305</v>
      </c>
      <c r="B4274" t="s">
        <v>1223</v>
      </c>
      <c r="C4274" t="s">
        <v>1671</v>
      </c>
      <c r="D4274" t="s">
        <v>1195</v>
      </c>
      <c r="E4274">
        <v>3.5000000000000003E-2</v>
      </c>
      <c r="F4274" t="s">
        <v>1690</v>
      </c>
    </row>
    <row r="4275" spans="1:6" x14ac:dyDescent="0.25">
      <c r="A4275" t="s">
        <v>1305</v>
      </c>
      <c r="B4275" t="s">
        <v>1223</v>
      </c>
      <c r="C4275" t="s">
        <v>1186</v>
      </c>
      <c r="D4275" t="s">
        <v>1195</v>
      </c>
      <c r="E4275">
        <v>7.0000000000000007E-2</v>
      </c>
      <c r="F4275" t="s">
        <v>1690</v>
      </c>
    </row>
    <row r="4276" spans="1:6" x14ac:dyDescent="0.25">
      <c r="A4276" t="s">
        <v>1305</v>
      </c>
      <c r="B4276" t="s">
        <v>1248</v>
      </c>
      <c r="C4276" t="s">
        <v>1671</v>
      </c>
      <c r="D4276" t="s">
        <v>1195</v>
      </c>
      <c r="E4276">
        <v>3.5000000000000003E-2</v>
      </c>
      <c r="F4276" t="s">
        <v>1690</v>
      </c>
    </row>
    <row r="4277" spans="1:6" x14ac:dyDescent="0.25">
      <c r="A4277" t="s">
        <v>1305</v>
      </c>
      <c r="B4277" t="s">
        <v>1248</v>
      </c>
      <c r="C4277" t="s">
        <v>1186</v>
      </c>
      <c r="D4277" t="s">
        <v>1195</v>
      </c>
      <c r="E4277">
        <v>7.0000000000000007E-2</v>
      </c>
      <c r="F4277" t="s">
        <v>1690</v>
      </c>
    </row>
    <row r="4278" spans="1:6" x14ac:dyDescent="0.25">
      <c r="A4278" t="s">
        <v>1305</v>
      </c>
      <c r="B4278" t="s">
        <v>1272</v>
      </c>
      <c r="C4278" t="s">
        <v>1266</v>
      </c>
      <c r="D4278" t="s">
        <v>1195</v>
      </c>
      <c r="E4278">
        <v>0.23200000000000001</v>
      </c>
      <c r="F4278" t="s">
        <v>1690</v>
      </c>
    </row>
    <row r="4279" spans="1:6" x14ac:dyDescent="0.25">
      <c r="A4279" t="s">
        <v>1305</v>
      </c>
      <c r="B4279" t="s">
        <v>1272</v>
      </c>
      <c r="C4279" t="s">
        <v>1267</v>
      </c>
      <c r="D4279" t="s">
        <v>1195</v>
      </c>
      <c r="E4279">
        <v>0.104</v>
      </c>
      <c r="F4279" t="s">
        <v>1690</v>
      </c>
    </row>
    <row r="4280" spans="1:6" x14ac:dyDescent="0.25">
      <c r="A4280" t="s">
        <v>1305</v>
      </c>
      <c r="B4280" t="s">
        <v>1272</v>
      </c>
      <c r="C4280" t="s">
        <v>1268</v>
      </c>
      <c r="D4280" t="s">
        <v>1195</v>
      </c>
      <c r="E4280">
        <v>6.4000000000000001E-2</v>
      </c>
      <c r="F4280" t="s">
        <v>1690</v>
      </c>
    </row>
    <row r="4281" spans="1:6" x14ac:dyDescent="0.25">
      <c r="A4281" t="s">
        <v>1305</v>
      </c>
      <c r="B4281" t="s">
        <v>1272</v>
      </c>
      <c r="C4281" t="s">
        <v>1269</v>
      </c>
      <c r="D4281" t="s">
        <v>1195</v>
      </c>
      <c r="E4281">
        <v>3.2000000000000001E-2</v>
      </c>
      <c r="F4281" t="s">
        <v>1690</v>
      </c>
    </row>
    <row r="4282" spans="1:6" x14ac:dyDescent="0.25">
      <c r="A4282" t="s">
        <v>1305</v>
      </c>
      <c r="B4282" t="s">
        <v>1272</v>
      </c>
      <c r="C4282" t="s">
        <v>1270</v>
      </c>
      <c r="D4282" t="s">
        <v>1195</v>
      </c>
      <c r="E4282">
        <v>2.4E-2</v>
      </c>
      <c r="F4282" t="s">
        <v>1690</v>
      </c>
    </row>
    <row r="4283" spans="1:6" x14ac:dyDescent="0.25">
      <c r="A4283" t="s">
        <v>1305</v>
      </c>
      <c r="B4283" t="s">
        <v>1272</v>
      </c>
      <c r="C4283" t="s">
        <v>1271</v>
      </c>
      <c r="D4283" t="s">
        <v>1195</v>
      </c>
      <c r="E4283">
        <v>1.6E-2</v>
      </c>
      <c r="F4283" t="s">
        <v>1690</v>
      </c>
    </row>
    <row r="4284" spans="1:6" x14ac:dyDescent="0.25">
      <c r="A4284" t="s">
        <v>1305</v>
      </c>
      <c r="B4284" t="s">
        <v>1272</v>
      </c>
      <c r="C4284" t="s">
        <v>1186</v>
      </c>
      <c r="D4284" t="s">
        <v>1195</v>
      </c>
      <c r="E4284">
        <v>0.8</v>
      </c>
      <c r="F4284" t="s">
        <v>1690</v>
      </c>
    </row>
    <row r="4285" spans="1:6" x14ac:dyDescent="0.25">
      <c r="A4285" t="s">
        <v>1305</v>
      </c>
      <c r="B4285" t="s">
        <v>1273</v>
      </c>
      <c r="C4285" t="s">
        <v>1266</v>
      </c>
      <c r="D4285" t="s">
        <v>1195</v>
      </c>
      <c r="E4285">
        <v>0.23200000000000001</v>
      </c>
      <c r="F4285" t="s">
        <v>1690</v>
      </c>
    </row>
    <row r="4286" spans="1:6" x14ac:dyDescent="0.25">
      <c r="A4286" t="s">
        <v>1305</v>
      </c>
      <c r="B4286" t="s">
        <v>1273</v>
      </c>
      <c r="C4286" t="s">
        <v>1267</v>
      </c>
      <c r="D4286" t="s">
        <v>1195</v>
      </c>
      <c r="E4286">
        <v>0.104</v>
      </c>
      <c r="F4286" t="s">
        <v>1690</v>
      </c>
    </row>
    <row r="4287" spans="1:6" x14ac:dyDescent="0.25">
      <c r="A4287" t="s">
        <v>1305</v>
      </c>
      <c r="B4287" t="s">
        <v>1273</v>
      </c>
      <c r="C4287" t="s">
        <v>1268</v>
      </c>
      <c r="D4287" t="s">
        <v>1195</v>
      </c>
      <c r="E4287">
        <v>6.4000000000000001E-2</v>
      </c>
      <c r="F4287" t="s">
        <v>1690</v>
      </c>
    </row>
    <row r="4288" spans="1:6" x14ac:dyDescent="0.25">
      <c r="A4288" t="s">
        <v>1305</v>
      </c>
      <c r="B4288" t="s">
        <v>1273</v>
      </c>
      <c r="C4288" t="s">
        <v>1269</v>
      </c>
      <c r="D4288" t="s">
        <v>1195</v>
      </c>
      <c r="E4288">
        <v>3.2000000000000001E-2</v>
      </c>
      <c r="F4288" t="s">
        <v>1690</v>
      </c>
    </row>
    <row r="4289" spans="1:6" x14ac:dyDescent="0.25">
      <c r="A4289" t="s">
        <v>1305</v>
      </c>
      <c r="B4289" t="s">
        <v>1273</v>
      </c>
      <c r="C4289" t="s">
        <v>1270</v>
      </c>
      <c r="D4289" t="s">
        <v>1195</v>
      </c>
      <c r="E4289">
        <v>2.4E-2</v>
      </c>
      <c r="F4289" t="s">
        <v>1690</v>
      </c>
    </row>
    <row r="4290" spans="1:6" x14ac:dyDescent="0.25">
      <c r="A4290" t="s">
        <v>1305</v>
      </c>
      <c r="B4290" t="s">
        <v>1273</v>
      </c>
      <c r="C4290" t="s">
        <v>1271</v>
      </c>
      <c r="D4290" t="s">
        <v>1195</v>
      </c>
      <c r="E4290">
        <v>1.6E-2</v>
      </c>
      <c r="F4290" t="s">
        <v>1690</v>
      </c>
    </row>
    <row r="4291" spans="1:6" x14ac:dyDescent="0.25">
      <c r="A4291" t="s">
        <v>1305</v>
      </c>
      <c r="B4291" t="s">
        <v>1273</v>
      </c>
      <c r="C4291" t="s">
        <v>1186</v>
      </c>
      <c r="D4291" t="s">
        <v>1195</v>
      </c>
      <c r="E4291">
        <v>0.8</v>
      </c>
      <c r="F4291" t="s">
        <v>1690</v>
      </c>
    </row>
    <row r="4292" spans="1:6" x14ac:dyDescent="0.25">
      <c r="A4292" t="s">
        <v>1305</v>
      </c>
      <c r="B4292" t="s">
        <v>1274</v>
      </c>
      <c r="C4292" t="s">
        <v>1266</v>
      </c>
      <c r="D4292" t="s">
        <v>1195</v>
      </c>
      <c r="E4292">
        <v>0.23200000000000001</v>
      </c>
      <c r="F4292" t="s">
        <v>1690</v>
      </c>
    </row>
    <row r="4293" spans="1:6" x14ac:dyDescent="0.25">
      <c r="A4293" t="s">
        <v>1305</v>
      </c>
      <c r="B4293" t="s">
        <v>1274</v>
      </c>
      <c r="C4293" t="s">
        <v>1267</v>
      </c>
      <c r="D4293" t="s">
        <v>1195</v>
      </c>
      <c r="E4293">
        <v>0.104</v>
      </c>
      <c r="F4293" t="s">
        <v>1690</v>
      </c>
    </row>
    <row r="4294" spans="1:6" x14ac:dyDescent="0.25">
      <c r="A4294" t="s">
        <v>1305</v>
      </c>
      <c r="B4294" t="s">
        <v>1274</v>
      </c>
      <c r="C4294" t="s">
        <v>1268</v>
      </c>
      <c r="D4294" t="s">
        <v>1195</v>
      </c>
      <c r="E4294">
        <v>6.4000000000000001E-2</v>
      </c>
      <c r="F4294" t="s">
        <v>1690</v>
      </c>
    </row>
    <row r="4295" spans="1:6" x14ac:dyDescent="0.25">
      <c r="A4295" t="s">
        <v>1305</v>
      </c>
      <c r="B4295" t="s">
        <v>1274</v>
      </c>
      <c r="C4295" t="s">
        <v>1269</v>
      </c>
      <c r="D4295" t="s">
        <v>1195</v>
      </c>
      <c r="E4295">
        <v>3.2000000000000001E-2</v>
      </c>
      <c r="F4295" t="s">
        <v>1690</v>
      </c>
    </row>
    <row r="4296" spans="1:6" x14ac:dyDescent="0.25">
      <c r="A4296" t="s">
        <v>1305</v>
      </c>
      <c r="B4296" t="s">
        <v>1274</v>
      </c>
      <c r="C4296" t="s">
        <v>1270</v>
      </c>
      <c r="D4296" t="s">
        <v>1195</v>
      </c>
      <c r="E4296">
        <v>2.4E-2</v>
      </c>
      <c r="F4296" t="s">
        <v>1690</v>
      </c>
    </row>
    <row r="4297" spans="1:6" x14ac:dyDescent="0.25">
      <c r="A4297" t="s">
        <v>1305</v>
      </c>
      <c r="B4297" t="s">
        <v>1274</v>
      </c>
      <c r="C4297" t="s">
        <v>1271</v>
      </c>
      <c r="D4297" t="s">
        <v>1195</v>
      </c>
      <c r="E4297">
        <v>1.6E-2</v>
      </c>
      <c r="F4297" t="s">
        <v>1690</v>
      </c>
    </row>
    <row r="4298" spans="1:6" x14ac:dyDescent="0.25">
      <c r="A4298" t="s">
        <v>1305</v>
      </c>
      <c r="B4298" t="s">
        <v>1274</v>
      </c>
      <c r="C4298" t="s">
        <v>1186</v>
      </c>
      <c r="D4298" t="s">
        <v>1195</v>
      </c>
      <c r="E4298">
        <v>0.8</v>
      </c>
      <c r="F4298" t="s">
        <v>1690</v>
      </c>
    </row>
    <row r="4299" spans="1:6" x14ac:dyDescent="0.25">
      <c r="A4299" t="s">
        <v>1305</v>
      </c>
      <c r="B4299" t="s">
        <v>1185</v>
      </c>
      <c r="C4299" t="s">
        <v>1275</v>
      </c>
      <c r="D4299" t="s">
        <v>1195</v>
      </c>
      <c r="E4299">
        <v>0.14399999999999999</v>
      </c>
      <c r="F4299" t="s">
        <v>1690</v>
      </c>
    </row>
    <row r="4300" spans="1:6" x14ac:dyDescent="0.25">
      <c r="A4300" t="s">
        <v>1305</v>
      </c>
      <c r="B4300" t="s">
        <v>1185</v>
      </c>
      <c r="C4300" t="s">
        <v>1276</v>
      </c>
      <c r="D4300" t="s">
        <v>1195</v>
      </c>
      <c r="E4300">
        <v>0.08</v>
      </c>
      <c r="F4300" t="s">
        <v>1690</v>
      </c>
    </row>
    <row r="4301" spans="1:6" x14ac:dyDescent="0.25">
      <c r="A4301" t="s">
        <v>1305</v>
      </c>
      <c r="B4301" t="s">
        <v>1185</v>
      </c>
      <c r="C4301" t="s">
        <v>1277</v>
      </c>
      <c r="D4301" t="s">
        <v>1195</v>
      </c>
      <c r="E4301">
        <v>5.6000000000000001E-2</v>
      </c>
      <c r="F4301" t="s">
        <v>1690</v>
      </c>
    </row>
    <row r="4302" spans="1:6" x14ac:dyDescent="0.25">
      <c r="A4302" t="s">
        <v>1305</v>
      </c>
      <c r="B4302" t="s">
        <v>1185</v>
      </c>
      <c r="C4302" t="s">
        <v>1186</v>
      </c>
      <c r="D4302" t="s">
        <v>1195</v>
      </c>
      <c r="E4302">
        <v>0.8</v>
      </c>
      <c r="F4302" t="s">
        <v>1690</v>
      </c>
    </row>
    <row r="4303" spans="1:6" x14ac:dyDescent="0.25">
      <c r="A4303" t="s">
        <v>1305</v>
      </c>
      <c r="B4303" t="s">
        <v>1188</v>
      </c>
      <c r="C4303" t="s">
        <v>1275</v>
      </c>
      <c r="D4303" t="s">
        <v>1195</v>
      </c>
      <c r="E4303">
        <v>0.14399999999999999</v>
      </c>
      <c r="F4303" t="s">
        <v>1690</v>
      </c>
    </row>
    <row r="4304" spans="1:6" x14ac:dyDescent="0.25">
      <c r="A4304" t="s">
        <v>1305</v>
      </c>
      <c r="B4304" t="s">
        <v>1188</v>
      </c>
      <c r="C4304" t="s">
        <v>1276</v>
      </c>
      <c r="D4304" t="s">
        <v>1195</v>
      </c>
      <c r="E4304">
        <v>0.08</v>
      </c>
      <c r="F4304" t="s">
        <v>1690</v>
      </c>
    </row>
    <row r="4305" spans="1:6" x14ac:dyDescent="0.25">
      <c r="A4305" t="s">
        <v>1305</v>
      </c>
      <c r="B4305" t="s">
        <v>1188</v>
      </c>
      <c r="C4305" t="s">
        <v>1277</v>
      </c>
      <c r="D4305" t="s">
        <v>1195</v>
      </c>
      <c r="E4305">
        <v>5.6000000000000001E-2</v>
      </c>
      <c r="F4305" t="s">
        <v>1690</v>
      </c>
    </row>
    <row r="4306" spans="1:6" x14ac:dyDescent="0.25">
      <c r="A4306" t="s">
        <v>1305</v>
      </c>
      <c r="B4306" t="s">
        <v>1188</v>
      </c>
      <c r="C4306" t="s">
        <v>1186</v>
      </c>
      <c r="D4306" t="s">
        <v>1195</v>
      </c>
      <c r="E4306">
        <v>0.8</v>
      </c>
      <c r="F4306" t="s">
        <v>1690</v>
      </c>
    </row>
    <row r="4307" spans="1:6" x14ac:dyDescent="0.25">
      <c r="A4307" t="s">
        <v>1305</v>
      </c>
      <c r="B4307" t="s">
        <v>1189</v>
      </c>
      <c r="C4307" t="s">
        <v>1278</v>
      </c>
      <c r="D4307" t="s">
        <v>1195</v>
      </c>
      <c r="E4307">
        <v>0.2</v>
      </c>
      <c r="F4307" t="s">
        <v>1690</v>
      </c>
    </row>
    <row r="4308" spans="1:6" x14ac:dyDescent="0.25">
      <c r="A4308" t="s">
        <v>1305</v>
      </c>
      <c r="B4308" t="s">
        <v>1189</v>
      </c>
      <c r="C4308" t="s">
        <v>1279</v>
      </c>
      <c r="D4308" t="s">
        <v>1195</v>
      </c>
      <c r="E4308">
        <v>0.2</v>
      </c>
      <c r="F4308" t="s">
        <v>1690</v>
      </c>
    </row>
    <row r="4309" spans="1:6" x14ac:dyDescent="0.25">
      <c r="A4309" t="s">
        <v>1305</v>
      </c>
      <c r="B4309" t="s">
        <v>1189</v>
      </c>
      <c r="C4309" t="s">
        <v>1280</v>
      </c>
      <c r="D4309" t="s">
        <v>1195</v>
      </c>
      <c r="E4309">
        <v>0.14799999999999999</v>
      </c>
      <c r="F4309" t="s">
        <v>1690</v>
      </c>
    </row>
    <row r="4310" spans="1:6" x14ac:dyDescent="0.25">
      <c r="A4310" t="s">
        <v>1305</v>
      </c>
      <c r="B4310" t="s">
        <v>1189</v>
      </c>
      <c r="C4310" t="s">
        <v>1186</v>
      </c>
      <c r="D4310" t="s">
        <v>1195</v>
      </c>
      <c r="E4310">
        <v>0.2</v>
      </c>
      <c r="F4310" t="s">
        <v>1690</v>
      </c>
    </row>
    <row r="4311" spans="1:6" x14ac:dyDescent="0.25">
      <c r="A4311" t="s">
        <v>1305</v>
      </c>
      <c r="B4311" t="s">
        <v>1190</v>
      </c>
      <c r="C4311" t="s">
        <v>1266</v>
      </c>
      <c r="D4311" t="s">
        <v>1195</v>
      </c>
      <c r="E4311">
        <v>0.22040000000000001</v>
      </c>
      <c r="F4311" t="s">
        <v>1690</v>
      </c>
    </row>
    <row r="4312" spans="1:6" x14ac:dyDescent="0.25">
      <c r="A4312" t="s">
        <v>1305</v>
      </c>
      <c r="B4312" t="s">
        <v>1190</v>
      </c>
      <c r="C4312" t="s">
        <v>1267</v>
      </c>
      <c r="D4312" t="s">
        <v>1195</v>
      </c>
      <c r="E4312">
        <v>9.8799999999999999E-2</v>
      </c>
      <c r="F4312" t="s">
        <v>1690</v>
      </c>
    </row>
    <row r="4313" spans="1:6" x14ac:dyDescent="0.25">
      <c r="A4313" t="s">
        <v>1305</v>
      </c>
      <c r="B4313" t="s">
        <v>1190</v>
      </c>
      <c r="C4313" t="s">
        <v>1268</v>
      </c>
      <c r="D4313" t="s">
        <v>1195</v>
      </c>
      <c r="E4313">
        <v>6.08E-2</v>
      </c>
      <c r="F4313" t="s">
        <v>1690</v>
      </c>
    </row>
    <row r="4314" spans="1:6" x14ac:dyDescent="0.25">
      <c r="A4314" t="s">
        <v>1305</v>
      </c>
      <c r="B4314" t="s">
        <v>1190</v>
      </c>
      <c r="C4314" t="s">
        <v>1269</v>
      </c>
      <c r="D4314" t="s">
        <v>1195</v>
      </c>
      <c r="E4314">
        <v>3.04E-2</v>
      </c>
      <c r="F4314" t="s">
        <v>1690</v>
      </c>
    </row>
    <row r="4315" spans="1:6" x14ac:dyDescent="0.25">
      <c r="A4315" t="s">
        <v>1305</v>
      </c>
      <c r="B4315" t="s">
        <v>1190</v>
      </c>
      <c r="C4315" t="s">
        <v>1270</v>
      </c>
      <c r="D4315" t="s">
        <v>1195</v>
      </c>
      <c r="E4315">
        <v>2.2800000000000001E-2</v>
      </c>
      <c r="F4315" t="s">
        <v>1690</v>
      </c>
    </row>
    <row r="4316" spans="1:6" x14ac:dyDescent="0.25">
      <c r="A4316" t="s">
        <v>1305</v>
      </c>
      <c r="B4316" t="s">
        <v>1190</v>
      </c>
      <c r="C4316" t="s">
        <v>1271</v>
      </c>
      <c r="D4316" t="s">
        <v>1195</v>
      </c>
      <c r="E4316">
        <v>1.52E-2</v>
      </c>
      <c r="F4316" t="s">
        <v>1690</v>
      </c>
    </row>
    <row r="4317" spans="1:6" x14ac:dyDescent="0.25">
      <c r="A4317" t="s">
        <v>1305</v>
      </c>
      <c r="B4317" t="s">
        <v>1190</v>
      </c>
      <c r="C4317" t="s">
        <v>1186</v>
      </c>
      <c r="D4317" t="s">
        <v>1195</v>
      </c>
      <c r="E4317">
        <v>0.76</v>
      </c>
      <c r="F4317" t="s">
        <v>1690</v>
      </c>
    </row>
    <row r="4318" spans="1:6" x14ac:dyDescent="0.25">
      <c r="A4318" t="s">
        <v>1305</v>
      </c>
      <c r="B4318" t="s">
        <v>1191</v>
      </c>
      <c r="C4318" t="s">
        <v>1266</v>
      </c>
      <c r="D4318" t="s">
        <v>1195</v>
      </c>
      <c r="E4318">
        <v>0.22040000000000001</v>
      </c>
      <c r="F4318" t="s">
        <v>1690</v>
      </c>
    </row>
    <row r="4319" spans="1:6" x14ac:dyDescent="0.25">
      <c r="A4319" t="s">
        <v>1305</v>
      </c>
      <c r="B4319" t="s">
        <v>1191</v>
      </c>
      <c r="C4319" t="s">
        <v>1267</v>
      </c>
      <c r="D4319" t="s">
        <v>1195</v>
      </c>
      <c r="E4319">
        <v>9.8799999999999999E-2</v>
      </c>
      <c r="F4319" t="s">
        <v>1690</v>
      </c>
    </row>
    <row r="4320" spans="1:6" x14ac:dyDescent="0.25">
      <c r="A4320" t="s">
        <v>1305</v>
      </c>
      <c r="B4320" t="s">
        <v>1191</v>
      </c>
      <c r="C4320" t="s">
        <v>1268</v>
      </c>
      <c r="D4320" t="s">
        <v>1195</v>
      </c>
      <c r="E4320">
        <v>6.08E-2</v>
      </c>
      <c r="F4320" t="s">
        <v>1690</v>
      </c>
    </row>
    <row r="4321" spans="1:6" x14ac:dyDescent="0.25">
      <c r="A4321" t="s">
        <v>1305</v>
      </c>
      <c r="B4321" t="s">
        <v>1191</v>
      </c>
      <c r="C4321" t="s">
        <v>1269</v>
      </c>
      <c r="D4321" t="s">
        <v>1195</v>
      </c>
      <c r="E4321">
        <v>3.04E-2</v>
      </c>
      <c r="F4321" t="s">
        <v>1690</v>
      </c>
    </row>
    <row r="4322" spans="1:6" x14ac:dyDescent="0.25">
      <c r="A4322" t="s">
        <v>1305</v>
      </c>
      <c r="B4322" t="s">
        <v>1191</v>
      </c>
      <c r="C4322" t="s">
        <v>1270</v>
      </c>
      <c r="D4322" t="s">
        <v>1195</v>
      </c>
      <c r="E4322">
        <v>2.2800000000000001E-2</v>
      </c>
      <c r="F4322" t="s">
        <v>1690</v>
      </c>
    </row>
    <row r="4323" spans="1:6" x14ac:dyDescent="0.25">
      <c r="A4323" t="s">
        <v>1305</v>
      </c>
      <c r="B4323" t="s">
        <v>1191</v>
      </c>
      <c r="C4323" t="s">
        <v>1271</v>
      </c>
      <c r="D4323" t="s">
        <v>1195</v>
      </c>
      <c r="E4323">
        <v>1.52E-2</v>
      </c>
      <c r="F4323" t="s">
        <v>1690</v>
      </c>
    </row>
    <row r="4324" spans="1:6" x14ac:dyDescent="0.25">
      <c r="A4324" t="s">
        <v>1305</v>
      </c>
      <c r="B4324" t="s">
        <v>1191</v>
      </c>
      <c r="C4324" t="s">
        <v>1186</v>
      </c>
      <c r="D4324" t="s">
        <v>1195</v>
      </c>
      <c r="E4324">
        <v>0.76</v>
      </c>
      <c r="F4324" t="s">
        <v>1690</v>
      </c>
    </row>
    <row r="4325" spans="1:6" x14ac:dyDescent="0.25">
      <c r="A4325" t="s">
        <v>1305</v>
      </c>
      <c r="B4325" t="s">
        <v>1192</v>
      </c>
      <c r="C4325" t="s">
        <v>1281</v>
      </c>
      <c r="D4325" t="s">
        <v>1195</v>
      </c>
      <c r="E4325">
        <v>0.13</v>
      </c>
      <c r="F4325" t="s">
        <v>1690</v>
      </c>
    </row>
    <row r="4326" spans="1:6" x14ac:dyDescent="0.25">
      <c r="A4326" t="s">
        <v>1305</v>
      </c>
      <c r="B4326" t="s">
        <v>1192</v>
      </c>
      <c r="C4326" t="s">
        <v>1282</v>
      </c>
      <c r="D4326" t="s">
        <v>1195</v>
      </c>
      <c r="E4326">
        <v>0.1157</v>
      </c>
      <c r="F4326" t="s">
        <v>1690</v>
      </c>
    </row>
    <row r="4327" spans="1:6" x14ac:dyDescent="0.25">
      <c r="A4327" t="s">
        <v>1305</v>
      </c>
      <c r="B4327" t="s">
        <v>1192</v>
      </c>
      <c r="C4327" t="s">
        <v>1283</v>
      </c>
      <c r="D4327" t="s">
        <v>1195</v>
      </c>
      <c r="E4327">
        <v>5.8500000000000003E-2</v>
      </c>
      <c r="F4327" t="s">
        <v>1690</v>
      </c>
    </row>
    <row r="4328" spans="1:6" x14ac:dyDescent="0.25">
      <c r="A4328" t="s">
        <v>1305</v>
      </c>
      <c r="B4328" t="s">
        <v>1192</v>
      </c>
      <c r="C4328" t="s">
        <v>1186</v>
      </c>
      <c r="D4328" t="s">
        <v>1195</v>
      </c>
      <c r="E4328">
        <v>0.13</v>
      </c>
      <c r="F4328" t="s">
        <v>1690</v>
      </c>
    </row>
    <row r="4329" spans="1:6" x14ac:dyDescent="0.25">
      <c r="A4329" t="s">
        <v>92</v>
      </c>
      <c r="B4329" t="s">
        <v>1246</v>
      </c>
      <c r="C4329" t="s">
        <v>1671</v>
      </c>
      <c r="D4329" t="s">
        <v>1195</v>
      </c>
      <c r="E4329">
        <v>7.4999999999999997E-2</v>
      </c>
      <c r="F4329" t="s">
        <v>1690</v>
      </c>
    </row>
    <row r="4330" spans="1:6" x14ac:dyDescent="0.25">
      <c r="A4330" t="s">
        <v>92</v>
      </c>
      <c r="B4330" t="s">
        <v>1246</v>
      </c>
      <c r="C4330" t="s">
        <v>1186</v>
      </c>
      <c r="D4330" t="s">
        <v>1195</v>
      </c>
      <c r="E4330">
        <v>0.15</v>
      </c>
      <c r="F4330" t="s">
        <v>1690</v>
      </c>
    </row>
    <row r="4331" spans="1:6" x14ac:dyDescent="0.25">
      <c r="A4331" t="s">
        <v>92</v>
      </c>
      <c r="B4331" t="s">
        <v>1503</v>
      </c>
      <c r="C4331" t="s">
        <v>1186</v>
      </c>
      <c r="D4331" t="s">
        <v>1195</v>
      </c>
      <c r="E4331">
        <v>0</v>
      </c>
      <c r="F4331" t="s">
        <v>1690</v>
      </c>
    </row>
    <row r="4332" spans="1:6" x14ac:dyDescent="0.25">
      <c r="A4332" t="s">
        <v>92</v>
      </c>
      <c r="B4332" t="s">
        <v>1241</v>
      </c>
      <c r="C4332" t="s">
        <v>1675</v>
      </c>
      <c r="D4332" t="s">
        <v>1195</v>
      </c>
      <c r="E4332">
        <v>5.28E-2</v>
      </c>
      <c r="F4332" t="s">
        <v>1690</v>
      </c>
    </row>
    <row r="4333" spans="1:6" x14ac:dyDescent="0.25">
      <c r="A4333" t="s">
        <v>92</v>
      </c>
      <c r="B4333" t="s">
        <v>1241</v>
      </c>
      <c r="C4333" t="s">
        <v>1676</v>
      </c>
      <c r="D4333" t="s">
        <v>1195</v>
      </c>
      <c r="E4333">
        <v>4.2000000000000003E-2</v>
      </c>
      <c r="F4333" t="s">
        <v>1690</v>
      </c>
    </row>
    <row r="4334" spans="1:6" x14ac:dyDescent="0.25">
      <c r="A4334" t="s">
        <v>92</v>
      </c>
      <c r="B4334" t="s">
        <v>1241</v>
      </c>
      <c r="C4334" t="s">
        <v>1186</v>
      </c>
      <c r="D4334" t="s">
        <v>1195</v>
      </c>
      <c r="E4334">
        <v>0.06</v>
      </c>
      <c r="F4334" t="s">
        <v>1690</v>
      </c>
    </row>
    <row r="4335" spans="1:6" x14ac:dyDescent="0.25">
      <c r="A4335" t="s">
        <v>92</v>
      </c>
      <c r="B4335" t="s">
        <v>1217</v>
      </c>
      <c r="C4335" t="s">
        <v>1671</v>
      </c>
      <c r="D4335" t="s">
        <v>1195</v>
      </c>
      <c r="E4335">
        <v>7.4999999999999997E-2</v>
      </c>
      <c r="F4335" t="s">
        <v>1690</v>
      </c>
    </row>
    <row r="4336" spans="1:6" x14ac:dyDescent="0.25">
      <c r="A4336" t="s">
        <v>92</v>
      </c>
      <c r="B4336" t="s">
        <v>1217</v>
      </c>
      <c r="C4336" t="s">
        <v>1186</v>
      </c>
      <c r="D4336" t="s">
        <v>1195</v>
      </c>
      <c r="E4336">
        <v>0.15</v>
      </c>
      <c r="F4336" t="s">
        <v>1690</v>
      </c>
    </row>
    <row r="4337" spans="1:6" x14ac:dyDescent="0.25">
      <c r="A4337" t="s">
        <v>92</v>
      </c>
      <c r="B4337" t="s">
        <v>1220</v>
      </c>
      <c r="C4337" t="s">
        <v>1671</v>
      </c>
      <c r="D4337" t="s">
        <v>1195</v>
      </c>
      <c r="E4337">
        <v>7.4999999999999997E-2</v>
      </c>
      <c r="F4337" t="s">
        <v>1690</v>
      </c>
    </row>
    <row r="4338" spans="1:6" x14ac:dyDescent="0.25">
      <c r="A4338" t="s">
        <v>92</v>
      </c>
      <c r="B4338" t="s">
        <v>1220</v>
      </c>
      <c r="C4338" t="s">
        <v>1186</v>
      </c>
      <c r="D4338" t="s">
        <v>1195</v>
      </c>
      <c r="E4338">
        <v>0.15</v>
      </c>
      <c r="F4338" t="s">
        <v>1690</v>
      </c>
    </row>
    <row r="4339" spans="1:6" x14ac:dyDescent="0.25">
      <c r="A4339" t="s">
        <v>92</v>
      </c>
      <c r="B4339" t="s">
        <v>1247</v>
      </c>
      <c r="C4339" t="s">
        <v>1671</v>
      </c>
      <c r="D4339" t="s">
        <v>1195</v>
      </c>
      <c r="E4339">
        <v>7.4999999999999997E-2</v>
      </c>
      <c r="F4339" t="s">
        <v>1690</v>
      </c>
    </row>
    <row r="4340" spans="1:6" x14ac:dyDescent="0.25">
      <c r="A4340" t="s">
        <v>92</v>
      </c>
      <c r="B4340" t="s">
        <v>1247</v>
      </c>
      <c r="C4340" t="s">
        <v>1186</v>
      </c>
      <c r="D4340" t="s">
        <v>1195</v>
      </c>
      <c r="E4340">
        <v>0.15</v>
      </c>
      <c r="F4340" t="s">
        <v>1690</v>
      </c>
    </row>
    <row r="4341" spans="1:6" x14ac:dyDescent="0.25">
      <c r="A4341" t="s">
        <v>92</v>
      </c>
      <c r="B4341" t="s">
        <v>1223</v>
      </c>
      <c r="C4341" t="s">
        <v>1671</v>
      </c>
      <c r="D4341" t="s">
        <v>1195</v>
      </c>
      <c r="E4341">
        <v>7.4999999999999997E-2</v>
      </c>
      <c r="F4341" t="s">
        <v>1690</v>
      </c>
    </row>
    <row r="4342" spans="1:6" x14ac:dyDescent="0.25">
      <c r="A4342" t="s">
        <v>92</v>
      </c>
      <c r="B4342" t="s">
        <v>1223</v>
      </c>
      <c r="C4342" t="s">
        <v>1186</v>
      </c>
      <c r="D4342" t="s">
        <v>1195</v>
      </c>
      <c r="E4342">
        <v>0.15</v>
      </c>
      <c r="F4342" t="s">
        <v>1690</v>
      </c>
    </row>
    <row r="4343" spans="1:6" x14ac:dyDescent="0.25">
      <c r="A4343" t="s">
        <v>92</v>
      </c>
      <c r="B4343" t="s">
        <v>1248</v>
      </c>
      <c r="C4343" t="s">
        <v>1671</v>
      </c>
      <c r="D4343" t="s">
        <v>1195</v>
      </c>
      <c r="E4343">
        <v>7.4999999999999997E-2</v>
      </c>
      <c r="F4343" t="s">
        <v>1690</v>
      </c>
    </row>
    <row r="4344" spans="1:6" x14ac:dyDescent="0.25">
      <c r="A4344" t="s">
        <v>92</v>
      </c>
      <c r="B4344" t="s">
        <v>1248</v>
      </c>
      <c r="C4344" t="s">
        <v>1186</v>
      </c>
      <c r="D4344" t="s">
        <v>1195</v>
      </c>
      <c r="E4344">
        <v>0.15</v>
      </c>
      <c r="F4344" t="s">
        <v>1690</v>
      </c>
    </row>
    <row r="4345" spans="1:6" x14ac:dyDescent="0.25">
      <c r="A4345" t="s">
        <v>92</v>
      </c>
      <c r="B4345" t="s">
        <v>1265</v>
      </c>
      <c r="C4345" t="s">
        <v>1186</v>
      </c>
      <c r="D4345" t="s">
        <v>1195</v>
      </c>
      <c r="E4345">
        <v>1.1000000000000001</v>
      </c>
      <c r="F4345" t="s">
        <v>1690</v>
      </c>
    </row>
    <row r="4346" spans="1:6" x14ac:dyDescent="0.25">
      <c r="A4346" t="s">
        <v>92</v>
      </c>
      <c r="B4346" t="s">
        <v>1265</v>
      </c>
      <c r="C4346" t="s">
        <v>1275</v>
      </c>
      <c r="D4346" t="s">
        <v>1195</v>
      </c>
      <c r="E4346">
        <v>0.72599999999999998</v>
      </c>
      <c r="F4346" t="s">
        <v>1690</v>
      </c>
    </row>
    <row r="4347" spans="1:6" x14ac:dyDescent="0.25">
      <c r="A4347" t="s">
        <v>92</v>
      </c>
      <c r="B4347" t="s">
        <v>1265</v>
      </c>
      <c r="C4347" t="s">
        <v>1276</v>
      </c>
      <c r="D4347" t="s">
        <v>1195</v>
      </c>
      <c r="E4347">
        <v>0.66</v>
      </c>
      <c r="F4347" t="s">
        <v>1690</v>
      </c>
    </row>
    <row r="4348" spans="1:6" x14ac:dyDescent="0.25">
      <c r="A4348" t="s">
        <v>92</v>
      </c>
      <c r="B4348" t="s">
        <v>1265</v>
      </c>
      <c r="C4348" t="s">
        <v>1297</v>
      </c>
      <c r="D4348" t="s">
        <v>1195</v>
      </c>
      <c r="E4348">
        <v>0.495</v>
      </c>
      <c r="F4348" t="s">
        <v>1690</v>
      </c>
    </row>
    <row r="4349" spans="1:6" x14ac:dyDescent="0.25">
      <c r="A4349" t="s">
        <v>92</v>
      </c>
      <c r="B4349" t="s">
        <v>1265</v>
      </c>
      <c r="C4349" t="s">
        <v>1298</v>
      </c>
      <c r="D4349" t="s">
        <v>1195</v>
      </c>
      <c r="E4349">
        <v>0.33</v>
      </c>
      <c r="F4349" t="s">
        <v>1690</v>
      </c>
    </row>
    <row r="4350" spans="1:6" x14ac:dyDescent="0.25">
      <c r="A4350" t="s">
        <v>92</v>
      </c>
      <c r="B4350" t="s">
        <v>1265</v>
      </c>
      <c r="C4350" t="s">
        <v>1299</v>
      </c>
      <c r="D4350" t="s">
        <v>1195</v>
      </c>
      <c r="E4350">
        <v>0.20899999999999999</v>
      </c>
      <c r="F4350" t="s">
        <v>1690</v>
      </c>
    </row>
    <row r="4351" spans="1:6" x14ac:dyDescent="0.25">
      <c r="A4351" t="s">
        <v>92</v>
      </c>
      <c r="B4351" t="s">
        <v>1265</v>
      </c>
      <c r="C4351" t="s">
        <v>1300</v>
      </c>
      <c r="D4351" t="s">
        <v>1195</v>
      </c>
      <c r="E4351">
        <v>4.9500000000000002E-2</v>
      </c>
      <c r="F4351" t="s">
        <v>1690</v>
      </c>
    </row>
    <row r="4352" spans="1:6" x14ac:dyDescent="0.25">
      <c r="A4352" t="s">
        <v>92</v>
      </c>
      <c r="B4352" t="s">
        <v>1249</v>
      </c>
      <c r="C4352" t="s">
        <v>1186</v>
      </c>
      <c r="D4352" t="s">
        <v>1195</v>
      </c>
      <c r="E4352">
        <v>0.08</v>
      </c>
      <c r="F4352" t="s">
        <v>1690</v>
      </c>
    </row>
    <row r="4353" spans="1:6" x14ac:dyDescent="0.25">
      <c r="A4353" t="s">
        <v>92</v>
      </c>
      <c r="B4353" t="s">
        <v>1249</v>
      </c>
      <c r="C4353" t="s">
        <v>1674</v>
      </c>
      <c r="D4353" t="s">
        <v>1195</v>
      </c>
      <c r="E4353">
        <v>2.8000000000000001E-2</v>
      </c>
      <c r="F4353" t="s">
        <v>1690</v>
      </c>
    </row>
    <row r="4354" spans="1:6" x14ac:dyDescent="0.25">
      <c r="A4354" t="s">
        <v>92</v>
      </c>
      <c r="B4354" t="s">
        <v>1250</v>
      </c>
      <c r="C4354" t="s">
        <v>1186</v>
      </c>
      <c r="D4354" t="s">
        <v>1195</v>
      </c>
      <c r="E4354">
        <v>0.05</v>
      </c>
      <c r="F4354" t="s">
        <v>1690</v>
      </c>
    </row>
    <row r="4355" spans="1:6" x14ac:dyDescent="0.25">
      <c r="A4355" t="s">
        <v>92</v>
      </c>
      <c r="B4355" t="s">
        <v>1301</v>
      </c>
      <c r="C4355" t="s">
        <v>1186</v>
      </c>
      <c r="D4355" t="s">
        <v>1195</v>
      </c>
      <c r="E4355">
        <v>1.4</v>
      </c>
      <c r="F4355" t="s">
        <v>1690</v>
      </c>
    </row>
    <row r="4356" spans="1:6" x14ac:dyDescent="0.25">
      <c r="A4356" t="s">
        <v>92</v>
      </c>
      <c r="B4356" t="s">
        <v>1301</v>
      </c>
      <c r="C4356" t="s">
        <v>1306</v>
      </c>
      <c r="D4356" t="s">
        <v>1195</v>
      </c>
      <c r="E4356">
        <v>0.7</v>
      </c>
      <c r="F4356" t="s">
        <v>1690</v>
      </c>
    </row>
    <row r="4357" spans="1:6" x14ac:dyDescent="0.25">
      <c r="A4357" t="s">
        <v>92</v>
      </c>
      <c r="B4357" t="s">
        <v>1301</v>
      </c>
      <c r="C4357" t="s">
        <v>1303</v>
      </c>
      <c r="D4357" t="s">
        <v>1195</v>
      </c>
      <c r="E4357">
        <v>0.14000000000000001</v>
      </c>
      <c r="F4357" t="s">
        <v>1690</v>
      </c>
    </row>
    <row r="4358" spans="1:6" x14ac:dyDescent="0.25">
      <c r="A4358" t="s">
        <v>92</v>
      </c>
      <c r="B4358" t="s">
        <v>1307</v>
      </c>
      <c r="C4358" t="s">
        <v>1186</v>
      </c>
      <c r="D4358" t="s">
        <v>1195</v>
      </c>
      <c r="E4358">
        <v>1.4</v>
      </c>
      <c r="F4358" t="s">
        <v>1690</v>
      </c>
    </row>
    <row r="4359" spans="1:6" x14ac:dyDescent="0.25">
      <c r="A4359" t="s">
        <v>92</v>
      </c>
      <c r="B4359" t="s">
        <v>1307</v>
      </c>
      <c r="C4359" t="s">
        <v>1308</v>
      </c>
      <c r="D4359" t="s">
        <v>1195</v>
      </c>
      <c r="E4359">
        <v>0.7</v>
      </c>
      <c r="F4359" t="s">
        <v>1690</v>
      </c>
    </row>
    <row r="4360" spans="1:6" x14ac:dyDescent="0.25">
      <c r="A4360" t="s">
        <v>92</v>
      </c>
      <c r="B4360" t="s">
        <v>1307</v>
      </c>
      <c r="C4360" t="s">
        <v>1303</v>
      </c>
      <c r="D4360" t="s">
        <v>1195</v>
      </c>
      <c r="E4360">
        <v>0.14000000000000001</v>
      </c>
      <c r="F4360" t="s">
        <v>1690</v>
      </c>
    </row>
    <row r="4361" spans="1:6" x14ac:dyDescent="0.25">
      <c r="A4361" t="s">
        <v>92</v>
      </c>
      <c r="B4361" t="s">
        <v>1272</v>
      </c>
      <c r="C4361" t="s">
        <v>1275</v>
      </c>
      <c r="D4361" t="s">
        <v>1195</v>
      </c>
      <c r="E4361">
        <v>0.72599999999999998</v>
      </c>
      <c r="F4361" t="s">
        <v>1690</v>
      </c>
    </row>
    <row r="4362" spans="1:6" x14ac:dyDescent="0.25">
      <c r="A4362" t="s">
        <v>92</v>
      </c>
      <c r="B4362" t="s">
        <v>1272</v>
      </c>
      <c r="C4362" t="s">
        <v>1276</v>
      </c>
      <c r="D4362" t="s">
        <v>1195</v>
      </c>
      <c r="E4362">
        <v>0.55000000000000004</v>
      </c>
      <c r="F4362" t="s">
        <v>1690</v>
      </c>
    </row>
    <row r="4363" spans="1:6" x14ac:dyDescent="0.25">
      <c r="A4363" t="s">
        <v>92</v>
      </c>
      <c r="B4363" t="s">
        <v>1272</v>
      </c>
      <c r="C4363" t="s">
        <v>1297</v>
      </c>
      <c r="D4363" t="s">
        <v>1195</v>
      </c>
      <c r="E4363">
        <v>0.33</v>
      </c>
      <c r="F4363" t="s">
        <v>1690</v>
      </c>
    </row>
    <row r="4364" spans="1:6" x14ac:dyDescent="0.25">
      <c r="A4364" t="s">
        <v>92</v>
      </c>
      <c r="B4364" t="s">
        <v>1272</v>
      </c>
      <c r="C4364" t="s">
        <v>1309</v>
      </c>
      <c r="D4364" t="s">
        <v>1195</v>
      </c>
      <c r="E4364">
        <v>0</v>
      </c>
      <c r="F4364" t="s">
        <v>1690</v>
      </c>
    </row>
    <row r="4365" spans="1:6" x14ac:dyDescent="0.25">
      <c r="A4365" t="s">
        <v>92</v>
      </c>
      <c r="B4365" t="s">
        <v>1272</v>
      </c>
      <c r="C4365" t="s">
        <v>1298</v>
      </c>
      <c r="D4365" t="s">
        <v>1195</v>
      </c>
      <c r="E4365">
        <v>0.28599999999999998</v>
      </c>
      <c r="F4365" t="s">
        <v>1690</v>
      </c>
    </row>
    <row r="4366" spans="1:6" x14ac:dyDescent="0.25">
      <c r="A4366" t="s">
        <v>92</v>
      </c>
      <c r="B4366" t="s">
        <v>1272</v>
      </c>
      <c r="C4366" t="s">
        <v>1299</v>
      </c>
      <c r="D4366" t="s">
        <v>1195</v>
      </c>
      <c r="E4366">
        <v>6.6000000000000003E-2</v>
      </c>
      <c r="F4366" t="s">
        <v>1690</v>
      </c>
    </row>
    <row r="4367" spans="1:6" x14ac:dyDescent="0.25">
      <c r="A4367" t="s">
        <v>92</v>
      </c>
      <c r="B4367" t="s">
        <v>1272</v>
      </c>
      <c r="C4367" t="s">
        <v>1300</v>
      </c>
      <c r="D4367" t="s">
        <v>1195</v>
      </c>
      <c r="E4367">
        <v>3.3000000000000002E-2</v>
      </c>
      <c r="F4367" t="s">
        <v>1690</v>
      </c>
    </row>
    <row r="4368" spans="1:6" x14ac:dyDescent="0.25">
      <c r="A4368" t="s">
        <v>92</v>
      </c>
      <c r="B4368" t="s">
        <v>1272</v>
      </c>
      <c r="C4368" t="s">
        <v>1186</v>
      </c>
      <c r="D4368" t="s">
        <v>1195</v>
      </c>
      <c r="E4368">
        <v>1.1000000000000001</v>
      </c>
      <c r="F4368" t="s">
        <v>1690</v>
      </c>
    </row>
    <row r="4369" spans="1:6" x14ac:dyDescent="0.25">
      <c r="A4369" t="s">
        <v>92</v>
      </c>
      <c r="B4369" t="s">
        <v>1273</v>
      </c>
      <c r="C4369" t="s">
        <v>1275</v>
      </c>
      <c r="D4369" t="s">
        <v>1195</v>
      </c>
      <c r="E4369">
        <v>0.72599999999999998</v>
      </c>
      <c r="F4369" t="s">
        <v>1690</v>
      </c>
    </row>
    <row r="4370" spans="1:6" x14ac:dyDescent="0.25">
      <c r="A4370" t="s">
        <v>92</v>
      </c>
      <c r="B4370" t="s">
        <v>1273</v>
      </c>
      <c r="C4370" t="s">
        <v>1276</v>
      </c>
      <c r="D4370" t="s">
        <v>1195</v>
      </c>
      <c r="E4370">
        <v>0.55000000000000004</v>
      </c>
      <c r="F4370" t="s">
        <v>1690</v>
      </c>
    </row>
    <row r="4371" spans="1:6" x14ac:dyDescent="0.25">
      <c r="A4371" t="s">
        <v>92</v>
      </c>
      <c r="B4371" t="s">
        <v>1273</v>
      </c>
      <c r="C4371" t="s">
        <v>1297</v>
      </c>
      <c r="D4371" t="s">
        <v>1195</v>
      </c>
      <c r="E4371">
        <v>0.33</v>
      </c>
      <c r="F4371" t="s">
        <v>1690</v>
      </c>
    </row>
    <row r="4372" spans="1:6" x14ac:dyDescent="0.25">
      <c r="A4372" t="s">
        <v>92</v>
      </c>
      <c r="B4372" t="s">
        <v>1273</v>
      </c>
      <c r="C4372" t="s">
        <v>1309</v>
      </c>
      <c r="D4372" t="s">
        <v>1195</v>
      </c>
      <c r="E4372">
        <v>0</v>
      </c>
      <c r="F4372" t="s">
        <v>1690</v>
      </c>
    </row>
    <row r="4373" spans="1:6" x14ac:dyDescent="0.25">
      <c r="A4373" t="s">
        <v>92</v>
      </c>
      <c r="B4373" t="s">
        <v>1273</v>
      </c>
      <c r="C4373" t="s">
        <v>1298</v>
      </c>
      <c r="D4373" t="s">
        <v>1195</v>
      </c>
      <c r="E4373">
        <v>0.28599999999999998</v>
      </c>
      <c r="F4373" t="s">
        <v>1690</v>
      </c>
    </row>
    <row r="4374" spans="1:6" x14ac:dyDescent="0.25">
      <c r="A4374" t="s">
        <v>92</v>
      </c>
      <c r="B4374" t="s">
        <v>1273</v>
      </c>
      <c r="C4374" t="s">
        <v>1299</v>
      </c>
      <c r="D4374" t="s">
        <v>1195</v>
      </c>
      <c r="E4374">
        <v>6.6000000000000003E-2</v>
      </c>
      <c r="F4374" t="s">
        <v>1690</v>
      </c>
    </row>
    <row r="4375" spans="1:6" x14ac:dyDescent="0.25">
      <c r="A4375" t="s">
        <v>92</v>
      </c>
      <c r="B4375" t="s">
        <v>1273</v>
      </c>
      <c r="C4375" t="s">
        <v>1300</v>
      </c>
      <c r="D4375" t="s">
        <v>1195</v>
      </c>
      <c r="E4375">
        <v>3.3000000000000002E-2</v>
      </c>
      <c r="F4375" t="s">
        <v>1690</v>
      </c>
    </row>
    <row r="4376" spans="1:6" x14ac:dyDescent="0.25">
      <c r="A4376" t="s">
        <v>92</v>
      </c>
      <c r="B4376" t="s">
        <v>1273</v>
      </c>
      <c r="C4376" t="s">
        <v>1186</v>
      </c>
      <c r="D4376" t="s">
        <v>1195</v>
      </c>
      <c r="E4376">
        <v>1.1000000000000001</v>
      </c>
      <c r="F4376" t="s">
        <v>1690</v>
      </c>
    </row>
    <row r="4377" spans="1:6" x14ac:dyDescent="0.25">
      <c r="A4377" t="s">
        <v>92</v>
      </c>
      <c r="B4377" t="s">
        <v>1288</v>
      </c>
      <c r="C4377" t="s">
        <v>1186</v>
      </c>
      <c r="D4377" t="s">
        <v>1195</v>
      </c>
      <c r="E4377">
        <v>1.1000000000000001</v>
      </c>
      <c r="F4377" t="s">
        <v>1690</v>
      </c>
    </row>
    <row r="4378" spans="1:6" x14ac:dyDescent="0.25">
      <c r="A4378" t="s">
        <v>92</v>
      </c>
      <c r="B4378" t="s">
        <v>1288</v>
      </c>
      <c r="C4378" t="s">
        <v>1275</v>
      </c>
      <c r="D4378" t="s">
        <v>1195</v>
      </c>
      <c r="E4378">
        <v>0.72599999999999998</v>
      </c>
      <c r="F4378" t="s">
        <v>1690</v>
      </c>
    </row>
    <row r="4379" spans="1:6" x14ac:dyDescent="0.25">
      <c r="A4379" t="s">
        <v>92</v>
      </c>
      <c r="B4379" t="s">
        <v>1288</v>
      </c>
      <c r="C4379" t="s">
        <v>1276</v>
      </c>
      <c r="D4379" t="s">
        <v>1195</v>
      </c>
      <c r="E4379">
        <v>0.66</v>
      </c>
      <c r="F4379" t="s">
        <v>1690</v>
      </c>
    </row>
    <row r="4380" spans="1:6" x14ac:dyDescent="0.25">
      <c r="A4380" t="s">
        <v>92</v>
      </c>
      <c r="B4380" t="s">
        <v>1288</v>
      </c>
      <c r="C4380" t="s">
        <v>1297</v>
      </c>
      <c r="D4380" t="s">
        <v>1195</v>
      </c>
      <c r="E4380">
        <v>0.495</v>
      </c>
      <c r="F4380" t="s">
        <v>1690</v>
      </c>
    </row>
    <row r="4381" spans="1:6" x14ac:dyDescent="0.25">
      <c r="A4381" t="s">
        <v>92</v>
      </c>
      <c r="B4381" t="s">
        <v>1288</v>
      </c>
      <c r="C4381" t="s">
        <v>1309</v>
      </c>
      <c r="D4381" t="s">
        <v>1195</v>
      </c>
      <c r="E4381">
        <v>0</v>
      </c>
      <c r="F4381" t="s">
        <v>1690</v>
      </c>
    </row>
    <row r="4382" spans="1:6" x14ac:dyDescent="0.25">
      <c r="A4382" t="s">
        <v>92</v>
      </c>
      <c r="B4382" t="s">
        <v>1288</v>
      </c>
      <c r="C4382" t="s">
        <v>1298</v>
      </c>
      <c r="D4382" t="s">
        <v>1195</v>
      </c>
      <c r="E4382">
        <v>0.33</v>
      </c>
      <c r="F4382" t="s">
        <v>1690</v>
      </c>
    </row>
    <row r="4383" spans="1:6" x14ac:dyDescent="0.25">
      <c r="A4383" t="s">
        <v>92</v>
      </c>
      <c r="B4383" t="s">
        <v>1288</v>
      </c>
      <c r="C4383" t="s">
        <v>1299</v>
      </c>
      <c r="D4383" t="s">
        <v>1195</v>
      </c>
      <c r="E4383">
        <v>0.20899999999999999</v>
      </c>
      <c r="F4383" t="s">
        <v>1690</v>
      </c>
    </row>
    <row r="4384" spans="1:6" x14ac:dyDescent="0.25">
      <c r="A4384" t="s">
        <v>92</v>
      </c>
      <c r="B4384" t="s">
        <v>1288</v>
      </c>
      <c r="C4384" t="s">
        <v>1300</v>
      </c>
      <c r="D4384" t="s">
        <v>1195</v>
      </c>
      <c r="E4384">
        <v>4.9500000000000002E-2</v>
      </c>
      <c r="F4384" t="s">
        <v>1690</v>
      </c>
    </row>
    <row r="4385" spans="1:6" x14ac:dyDescent="0.25">
      <c r="A4385" t="s">
        <v>92</v>
      </c>
      <c r="B4385" t="s">
        <v>1274</v>
      </c>
      <c r="C4385" t="s">
        <v>1310</v>
      </c>
      <c r="D4385" t="s">
        <v>1195</v>
      </c>
      <c r="E4385">
        <v>1.0449999999999999</v>
      </c>
      <c r="F4385" t="s">
        <v>1690</v>
      </c>
    </row>
    <row r="4386" spans="1:6" x14ac:dyDescent="0.25">
      <c r="A4386" t="s">
        <v>92</v>
      </c>
      <c r="B4386" t="s">
        <v>1274</v>
      </c>
      <c r="C4386" t="s">
        <v>1311</v>
      </c>
      <c r="D4386" t="s">
        <v>1195</v>
      </c>
      <c r="E4386">
        <v>0.99</v>
      </c>
      <c r="F4386" t="s">
        <v>1690</v>
      </c>
    </row>
    <row r="4387" spans="1:6" x14ac:dyDescent="0.25">
      <c r="A4387" t="s">
        <v>92</v>
      </c>
      <c r="B4387" t="s">
        <v>1274</v>
      </c>
      <c r="C4387" t="s">
        <v>1312</v>
      </c>
      <c r="D4387" t="s">
        <v>1195</v>
      </c>
      <c r="E4387">
        <v>0.99</v>
      </c>
      <c r="F4387" t="s">
        <v>1690</v>
      </c>
    </row>
    <row r="4388" spans="1:6" x14ac:dyDescent="0.25">
      <c r="A4388" t="s">
        <v>92</v>
      </c>
      <c r="B4388" t="s">
        <v>1274</v>
      </c>
      <c r="C4388" t="s">
        <v>1313</v>
      </c>
      <c r="D4388" t="s">
        <v>1195</v>
      </c>
      <c r="E4388">
        <v>0.71499999999999997</v>
      </c>
      <c r="F4388" t="s">
        <v>1690</v>
      </c>
    </row>
    <row r="4389" spans="1:6" x14ac:dyDescent="0.25">
      <c r="A4389" t="s">
        <v>92</v>
      </c>
      <c r="B4389" t="s">
        <v>1274</v>
      </c>
      <c r="C4389" t="s">
        <v>1314</v>
      </c>
      <c r="D4389" t="s">
        <v>1195</v>
      </c>
      <c r="E4389">
        <v>0.33</v>
      </c>
      <c r="F4389" t="s">
        <v>1690</v>
      </c>
    </row>
    <row r="4390" spans="1:6" x14ac:dyDescent="0.25">
      <c r="A4390" t="s">
        <v>92</v>
      </c>
      <c r="B4390" t="s">
        <v>1274</v>
      </c>
      <c r="C4390" t="s">
        <v>1315</v>
      </c>
      <c r="D4390" t="s">
        <v>1195</v>
      </c>
      <c r="E4390">
        <v>4.9500000000000002E-2</v>
      </c>
      <c r="F4390" t="s">
        <v>1690</v>
      </c>
    </row>
    <row r="4391" spans="1:6" x14ac:dyDescent="0.25">
      <c r="A4391" t="s">
        <v>92</v>
      </c>
      <c r="B4391" t="s">
        <v>1274</v>
      </c>
      <c r="C4391" t="s">
        <v>1186</v>
      </c>
      <c r="D4391" t="s">
        <v>1195</v>
      </c>
      <c r="E4391">
        <v>1.1000000000000001</v>
      </c>
      <c r="F4391" t="s">
        <v>1690</v>
      </c>
    </row>
    <row r="4392" spans="1:6" x14ac:dyDescent="0.25">
      <c r="A4392" t="s">
        <v>92</v>
      </c>
      <c r="B4392" t="s">
        <v>1290</v>
      </c>
      <c r="C4392" t="s">
        <v>1186</v>
      </c>
      <c r="D4392" t="s">
        <v>1195</v>
      </c>
      <c r="E4392">
        <v>1.1000000000000001</v>
      </c>
      <c r="F4392" t="s">
        <v>1690</v>
      </c>
    </row>
    <row r="4393" spans="1:6" x14ac:dyDescent="0.25">
      <c r="A4393" t="s">
        <v>92</v>
      </c>
      <c r="B4393" t="s">
        <v>1290</v>
      </c>
      <c r="C4393" t="s">
        <v>1275</v>
      </c>
      <c r="D4393" t="s">
        <v>1195</v>
      </c>
      <c r="E4393">
        <v>0.72599999999999998</v>
      </c>
      <c r="F4393" t="s">
        <v>1690</v>
      </c>
    </row>
    <row r="4394" spans="1:6" x14ac:dyDescent="0.25">
      <c r="A4394" t="s">
        <v>92</v>
      </c>
      <c r="B4394" t="s">
        <v>1290</v>
      </c>
      <c r="C4394" t="s">
        <v>1276</v>
      </c>
      <c r="D4394" t="s">
        <v>1195</v>
      </c>
      <c r="E4394">
        <v>0.66</v>
      </c>
      <c r="F4394" t="s">
        <v>1690</v>
      </c>
    </row>
    <row r="4395" spans="1:6" x14ac:dyDescent="0.25">
      <c r="A4395" t="s">
        <v>92</v>
      </c>
      <c r="B4395" t="s">
        <v>1290</v>
      </c>
      <c r="C4395" t="s">
        <v>1297</v>
      </c>
      <c r="D4395" t="s">
        <v>1195</v>
      </c>
      <c r="E4395">
        <v>0.495</v>
      </c>
      <c r="F4395" t="s">
        <v>1690</v>
      </c>
    </row>
    <row r="4396" spans="1:6" x14ac:dyDescent="0.25">
      <c r="A4396" t="s">
        <v>92</v>
      </c>
      <c r="B4396" t="s">
        <v>1290</v>
      </c>
      <c r="C4396" t="s">
        <v>1309</v>
      </c>
      <c r="D4396" t="s">
        <v>1195</v>
      </c>
      <c r="E4396">
        <v>0</v>
      </c>
      <c r="F4396" t="s">
        <v>1690</v>
      </c>
    </row>
    <row r="4397" spans="1:6" x14ac:dyDescent="0.25">
      <c r="A4397" t="s">
        <v>92</v>
      </c>
      <c r="B4397" t="s">
        <v>1290</v>
      </c>
      <c r="C4397" t="s">
        <v>1298</v>
      </c>
      <c r="D4397" t="s">
        <v>1195</v>
      </c>
      <c r="E4397">
        <v>0.33</v>
      </c>
      <c r="F4397" t="s">
        <v>1690</v>
      </c>
    </row>
    <row r="4398" spans="1:6" x14ac:dyDescent="0.25">
      <c r="A4398" t="s">
        <v>92</v>
      </c>
      <c r="B4398" t="s">
        <v>1290</v>
      </c>
      <c r="C4398" t="s">
        <v>1299</v>
      </c>
      <c r="D4398" t="s">
        <v>1195</v>
      </c>
      <c r="E4398">
        <v>0.20899999999999999</v>
      </c>
      <c r="F4398" t="s">
        <v>1690</v>
      </c>
    </row>
    <row r="4399" spans="1:6" x14ac:dyDescent="0.25">
      <c r="A4399" t="s">
        <v>92</v>
      </c>
      <c r="B4399" t="s">
        <v>1290</v>
      </c>
      <c r="C4399" t="s">
        <v>1300</v>
      </c>
      <c r="D4399" t="s">
        <v>1195</v>
      </c>
      <c r="E4399">
        <v>4.9500000000000002E-2</v>
      </c>
      <c r="F4399" t="s">
        <v>1690</v>
      </c>
    </row>
    <row r="4400" spans="1:6" x14ac:dyDescent="0.25">
      <c r="A4400" t="s">
        <v>92</v>
      </c>
      <c r="B4400" t="s">
        <v>1185</v>
      </c>
      <c r="C4400" t="s">
        <v>1310</v>
      </c>
      <c r="D4400" t="s">
        <v>1195</v>
      </c>
      <c r="E4400">
        <v>1.0449999999999999</v>
      </c>
      <c r="F4400" t="s">
        <v>1690</v>
      </c>
    </row>
    <row r="4401" spans="1:6" x14ac:dyDescent="0.25">
      <c r="A4401" t="s">
        <v>92</v>
      </c>
      <c r="B4401" t="s">
        <v>1185</v>
      </c>
      <c r="C4401" t="s">
        <v>1311</v>
      </c>
      <c r="D4401" t="s">
        <v>1195</v>
      </c>
      <c r="E4401">
        <v>0.99</v>
      </c>
      <c r="F4401" t="s">
        <v>1690</v>
      </c>
    </row>
    <row r="4402" spans="1:6" x14ac:dyDescent="0.25">
      <c r="A4402" t="s">
        <v>92</v>
      </c>
      <c r="B4402" t="s">
        <v>1185</v>
      </c>
      <c r="C4402" t="s">
        <v>1312</v>
      </c>
      <c r="D4402" t="s">
        <v>1195</v>
      </c>
      <c r="E4402">
        <v>0.99</v>
      </c>
      <c r="F4402" t="s">
        <v>1690</v>
      </c>
    </row>
    <row r="4403" spans="1:6" x14ac:dyDescent="0.25">
      <c r="A4403" t="s">
        <v>92</v>
      </c>
      <c r="B4403" t="s">
        <v>1185</v>
      </c>
      <c r="C4403" t="s">
        <v>1313</v>
      </c>
      <c r="D4403" t="s">
        <v>1195</v>
      </c>
      <c r="E4403">
        <v>0.71499999999999997</v>
      </c>
      <c r="F4403" t="s">
        <v>1690</v>
      </c>
    </row>
    <row r="4404" spans="1:6" x14ac:dyDescent="0.25">
      <c r="A4404" t="s">
        <v>92</v>
      </c>
      <c r="B4404" t="s">
        <v>1185</v>
      </c>
      <c r="C4404" t="s">
        <v>1314</v>
      </c>
      <c r="D4404" t="s">
        <v>1195</v>
      </c>
      <c r="E4404">
        <v>0.33</v>
      </c>
      <c r="F4404" t="s">
        <v>1690</v>
      </c>
    </row>
    <row r="4405" spans="1:6" x14ac:dyDescent="0.25">
      <c r="A4405" t="s">
        <v>92</v>
      </c>
      <c r="B4405" t="s">
        <v>1185</v>
      </c>
      <c r="C4405" t="s">
        <v>1315</v>
      </c>
      <c r="D4405" t="s">
        <v>1195</v>
      </c>
      <c r="E4405">
        <v>4.9500000000000002E-2</v>
      </c>
      <c r="F4405" t="s">
        <v>1690</v>
      </c>
    </row>
    <row r="4406" spans="1:6" x14ac:dyDescent="0.25">
      <c r="A4406" t="s">
        <v>92</v>
      </c>
      <c r="B4406" t="s">
        <v>1185</v>
      </c>
      <c r="C4406" t="s">
        <v>1316</v>
      </c>
      <c r="D4406" t="s">
        <v>1195</v>
      </c>
      <c r="E4406">
        <v>2.4750000000000001E-2</v>
      </c>
      <c r="F4406" t="s">
        <v>1690</v>
      </c>
    </row>
    <row r="4407" spans="1:6" x14ac:dyDescent="0.25">
      <c r="A4407" t="s">
        <v>92</v>
      </c>
      <c r="B4407" t="s">
        <v>1185</v>
      </c>
      <c r="C4407" t="s">
        <v>1186</v>
      </c>
      <c r="D4407" t="s">
        <v>1195</v>
      </c>
      <c r="E4407">
        <v>1.1000000000000001</v>
      </c>
      <c r="F4407" t="s">
        <v>1690</v>
      </c>
    </row>
    <row r="4408" spans="1:6" x14ac:dyDescent="0.25">
      <c r="A4408" t="s">
        <v>92</v>
      </c>
      <c r="B4408" t="s">
        <v>1188</v>
      </c>
      <c r="C4408" t="s">
        <v>1310</v>
      </c>
      <c r="D4408" t="s">
        <v>1195</v>
      </c>
      <c r="E4408">
        <v>1.0449999999999999</v>
      </c>
      <c r="F4408" t="s">
        <v>1690</v>
      </c>
    </row>
    <row r="4409" spans="1:6" x14ac:dyDescent="0.25">
      <c r="A4409" t="s">
        <v>92</v>
      </c>
      <c r="B4409" t="s">
        <v>1188</v>
      </c>
      <c r="C4409" t="s">
        <v>1311</v>
      </c>
      <c r="D4409" t="s">
        <v>1195</v>
      </c>
      <c r="E4409">
        <v>0.99</v>
      </c>
      <c r="F4409" t="s">
        <v>1690</v>
      </c>
    </row>
    <row r="4410" spans="1:6" x14ac:dyDescent="0.25">
      <c r="A4410" t="s">
        <v>92</v>
      </c>
      <c r="B4410" t="s">
        <v>1188</v>
      </c>
      <c r="C4410" t="s">
        <v>1312</v>
      </c>
      <c r="D4410" t="s">
        <v>1195</v>
      </c>
      <c r="E4410">
        <v>0.99</v>
      </c>
      <c r="F4410" t="s">
        <v>1690</v>
      </c>
    </row>
    <row r="4411" spans="1:6" x14ac:dyDescent="0.25">
      <c r="A4411" t="s">
        <v>92</v>
      </c>
      <c r="B4411" t="s">
        <v>1188</v>
      </c>
      <c r="C4411" t="s">
        <v>1313</v>
      </c>
      <c r="D4411" t="s">
        <v>1195</v>
      </c>
      <c r="E4411">
        <v>0.71499999999999997</v>
      </c>
      <c r="F4411" t="s">
        <v>1690</v>
      </c>
    </row>
    <row r="4412" spans="1:6" x14ac:dyDescent="0.25">
      <c r="A4412" t="s">
        <v>92</v>
      </c>
      <c r="B4412" t="s">
        <v>1188</v>
      </c>
      <c r="C4412" t="s">
        <v>1314</v>
      </c>
      <c r="D4412" t="s">
        <v>1195</v>
      </c>
      <c r="E4412">
        <v>0.33</v>
      </c>
      <c r="F4412" t="s">
        <v>1690</v>
      </c>
    </row>
    <row r="4413" spans="1:6" x14ac:dyDescent="0.25">
      <c r="A4413" t="s">
        <v>92</v>
      </c>
      <c r="B4413" t="s">
        <v>1188</v>
      </c>
      <c r="C4413" t="s">
        <v>1315</v>
      </c>
      <c r="D4413" t="s">
        <v>1195</v>
      </c>
      <c r="E4413">
        <v>4.9500000000000002E-2</v>
      </c>
      <c r="F4413" t="s">
        <v>1690</v>
      </c>
    </row>
    <row r="4414" spans="1:6" x14ac:dyDescent="0.25">
      <c r="A4414" t="s">
        <v>92</v>
      </c>
      <c r="B4414" t="s">
        <v>1188</v>
      </c>
      <c r="C4414" t="s">
        <v>1316</v>
      </c>
      <c r="D4414" t="s">
        <v>1195</v>
      </c>
      <c r="E4414">
        <v>2.4750000000000001E-2</v>
      </c>
      <c r="F4414" t="s">
        <v>1690</v>
      </c>
    </row>
    <row r="4415" spans="1:6" x14ac:dyDescent="0.25">
      <c r="A4415" t="s">
        <v>92</v>
      </c>
      <c r="B4415" t="s">
        <v>1188</v>
      </c>
      <c r="C4415" t="s">
        <v>1186</v>
      </c>
      <c r="D4415" t="s">
        <v>1195</v>
      </c>
      <c r="E4415">
        <v>1.1000000000000001</v>
      </c>
      <c r="F4415" t="s">
        <v>1690</v>
      </c>
    </row>
    <row r="4416" spans="1:6" x14ac:dyDescent="0.25">
      <c r="A4416" t="s">
        <v>92</v>
      </c>
      <c r="B4416" t="s">
        <v>1190</v>
      </c>
      <c r="C4416" t="s">
        <v>1266</v>
      </c>
      <c r="D4416" t="s">
        <v>1195</v>
      </c>
      <c r="E4416">
        <v>0.36749999999999999</v>
      </c>
      <c r="F4416" t="s">
        <v>1690</v>
      </c>
    </row>
    <row r="4417" spans="1:6" x14ac:dyDescent="0.25">
      <c r="A4417" t="s">
        <v>92</v>
      </c>
      <c r="B4417" t="s">
        <v>1190</v>
      </c>
      <c r="C4417" t="s">
        <v>1267</v>
      </c>
      <c r="D4417" t="s">
        <v>1195</v>
      </c>
      <c r="E4417">
        <v>0.38500000000000001</v>
      </c>
      <c r="F4417" t="s">
        <v>1690</v>
      </c>
    </row>
    <row r="4418" spans="1:6" x14ac:dyDescent="0.25">
      <c r="A4418" t="s">
        <v>92</v>
      </c>
      <c r="B4418" t="s">
        <v>1190</v>
      </c>
      <c r="C4418" t="s">
        <v>1268</v>
      </c>
      <c r="D4418" t="s">
        <v>1195</v>
      </c>
      <c r="E4418">
        <v>0.40250000000000002</v>
      </c>
      <c r="F4418" t="s">
        <v>1690</v>
      </c>
    </row>
    <row r="4419" spans="1:6" x14ac:dyDescent="0.25">
      <c r="A4419" t="s">
        <v>92</v>
      </c>
      <c r="B4419" t="s">
        <v>1190</v>
      </c>
      <c r="C4419" t="s">
        <v>1269</v>
      </c>
      <c r="D4419" t="s">
        <v>1195</v>
      </c>
      <c r="E4419">
        <v>0.38500000000000001</v>
      </c>
      <c r="F4419" t="s">
        <v>1690</v>
      </c>
    </row>
    <row r="4420" spans="1:6" x14ac:dyDescent="0.25">
      <c r="A4420" t="s">
        <v>92</v>
      </c>
      <c r="B4420" t="s">
        <v>1190</v>
      </c>
      <c r="C4420" t="s">
        <v>1270</v>
      </c>
      <c r="D4420" t="s">
        <v>1195</v>
      </c>
      <c r="E4420">
        <v>0.35</v>
      </c>
      <c r="F4420" t="s">
        <v>1690</v>
      </c>
    </row>
    <row r="4421" spans="1:6" x14ac:dyDescent="0.25">
      <c r="A4421" t="s">
        <v>92</v>
      </c>
      <c r="B4421" t="s">
        <v>1190</v>
      </c>
      <c r="C4421" t="s">
        <v>1271</v>
      </c>
      <c r="D4421" t="s">
        <v>1195</v>
      </c>
      <c r="E4421">
        <v>0.17499999999999999</v>
      </c>
      <c r="F4421" t="s">
        <v>1690</v>
      </c>
    </row>
    <row r="4422" spans="1:6" x14ac:dyDescent="0.25">
      <c r="A4422" t="s">
        <v>92</v>
      </c>
      <c r="B4422" t="s">
        <v>1190</v>
      </c>
      <c r="C4422" t="s">
        <v>1317</v>
      </c>
      <c r="D4422" t="s">
        <v>1195</v>
      </c>
      <c r="E4422">
        <v>5.2499999999999998E-2</v>
      </c>
      <c r="F4422" t="s">
        <v>1690</v>
      </c>
    </row>
    <row r="4423" spans="1:6" x14ac:dyDescent="0.25">
      <c r="A4423" t="s">
        <v>92</v>
      </c>
      <c r="B4423" t="s">
        <v>1190</v>
      </c>
      <c r="C4423" t="s">
        <v>1318</v>
      </c>
      <c r="D4423" t="s">
        <v>1195</v>
      </c>
      <c r="E4423">
        <v>6.0199999999999997E-2</v>
      </c>
      <c r="F4423" t="s">
        <v>1690</v>
      </c>
    </row>
    <row r="4424" spans="1:6" x14ac:dyDescent="0.25">
      <c r="A4424" t="s">
        <v>92</v>
      </c>
      <c r="B4424" t="s">
        <v>1190</v>
      </c>
      <c r="C4424" t="s">
        <v>1186</v>
      </c>
      <c r="D4424" t="s">
        <v>1195</v>
      </c>
      <c r="E4424">
        <v>0.35</v>
      </c>
      <c r="F4424" t="s">
        <v>1690</v>
      </c>
    </row>
    <row r="4425" spans="1:6" x14ac:dyDescent="0.25">
      <c r="A4425" t="s">
        <v>92</v>
      </c>
      <c r="B4425" t="s">
        <v>1191</v>
      </c>
      <c r="C4425" t="s">
        <v>1266</v>
      </c>
      <c r="D4425" t="s">
        <v>1195</v>
      </c>
      <c r="E4425">
        <v>0.36749999999999999</v>
      </c>
      <c r="F4425" t="s">
        <v>1690</v>
      </c>
    </row>
    <row r="4426" spans="1:6" x14ac:dyDescent="0.25">
      <c r="A4426" t="s">
        <v>92</v>
      </c>
      <c r="B4426" t="s">
        <v>1191</v>
      </c>
      <c r="C4426" t="s">
        <v>1267</v>
      </c>
      <c r="D4426" t="s">
        <v>1195</v>
      </c>
      <c r="E4426">
        <v>0.38500000000000001</v>
      </c>
      <c r="F4426" t="s">
        <v>1690</v>
      </c>
    </row>
    <row r="4427" spans="1:6" x14ac:dyDescent="0.25">
      <c r="A4427" t="s">
        <v>92</v>
      </c>
      <c r="B4427" t="s">
        <v>1191</v>
      </c>
      <c r="C4427" t="s">
        <v>1268</v>
      </c>
      <c r="D4427" t="s">
        <v>1195</v>
      </c>
      <c r="E4427">
        <v>0.40250000000000002</v>
      </c>
      <c r="F4427" t="s">
        <v>1690</v>
      </c>
    </row>
    <row r="4428" spans="1:6" x14ac:dyDescent="0.25">
      <c r="A4428" t="s">
        <v>92</v>
      </c>
      <c r="B4428" t="s">
        <v>1191</v>
      </c>
      <c r="C4428" t="s">
        <v>1269</v>
      </c>
      <c r="D4428" t="s">
        <v>1195</v>
      </c>
      <c r="E4428">
        <v>0.38500000000000001</v>
      </c>
      <c r="F4428" t="s">
        <v>1690</v>
      </c>
    </row>
    <row r="4429" spans="1:6" x14ac:dyDescent="0.25">
      <c r="A4429" t="s">
        <v>92</v>
      </c>
      <c r="B4429" t="s">
        <v>1191</v>
      </c>
      <c r="C4429" t="s">
        <v>1270</v>
      </c>
      <c r="D4429" t="s">
        <v>1195</v>
      </c>
      <c r="E4429">
        <v>0.35</v>
      </c>
      <c r="F4429" t="s">
        <v>1690</v>
      </c>
    </row>
    <row r="4430" spans="1:6" x14ac:dyDescent="0.25">
      <c r="A4430" t="s">
        <v>92</v>
      </c>
      <c r="B4430" t="s">
        <v>1191</v>
      </c>
      <c r="C4430" t="s">
        <v>1271</v>
      </c>
      <c r="D4430" t="s">
        <v>1195</v>
      </c>
      <c r="E4430">
        <v>0.17499999999999999</v>
      </c>
      <c r="F4430" t="s">
        <v>1690</v>
      </c>
    </row>
    <row r="4431" spans="1:6" x14ac:dyDescent="0.25">
      <c r="A4431" t="s">
        <v>92</v>
      </c>
      <c r="B4431" t="s">
        <v>1191</v>
      </c>
      <c r="C4431" t="s">
        <v>1317</v>
      </c>
      <c r="D4431" t="s">
        <v>1195</v>
      </c>
      <c r="E4431">
        <v>5.2499999999999998E-2</v>
      </c>
      <c r="F4431" t="s">
        <v>1690</v>
      </c>
    </row>
    <row r="4432" spans="1:6" x14ac:dyDescent="0.25">
      <c r="A4432" t="s">
        <v>92</v>
      </c>
      <c r="B4432" t="s">
        <v>1191</v>
      </c>
      <c r="C4432" t="s">
        <v>1318</v>
      </c>
      <c r="D4432" t="s">
        <v>1195</v>
      </c>
      <c r="E4432">
        <v>6.0199999999999997E-2</v>
      </c>
      <c r="F4432" t="s">
        <v>1690</v>
      </c>
    </row>
    <row r="4433" spans="1:6" x14ac:dyDescent="0.25">
      <c r="A4433" t="s">
        <v>92</v>
      </c>
      <c r="B4433" t="s">
        <v>1191</v>
      </c>
      <c r="C4433" t="s">
        <v>1186</v>
      </c>
      <c r="D4433" t="s">
        <v>1195</v>
      </c>
      <c r="E4433">
        <v>0.35</v>
      </c>
      <c r="F4433" t="s">
        <v>1690</v>
      </c>
    </row>
    <row r="4434" spans="1:6" x14ac:dyDescent="0.25">
      <c r="A4434" t="s">
        <v>1319</v>
      </c>
      <c r="B4434" t="s">
        <v>1680</v>
      </c>
      <c r="C4434" t="s">
        <v>1186</v>
      </c>
      <c r="D4434" t="s">
        <v>1681</v>
      </c>
      <c r="E4434">
        <v>1</v>
      </c>
      <c r="F4434" t="s">
        <v>1690</v>
      </c>
    </row>
    <row r="4435" spans="1:6" x14ac:dyDescent="0.25">
      <c r="A4435" t="s">
        <v>1319</v>
      </c>
      <c r="B4435" t="s">
        <v>1357</v>
      </c>
      <c r="C4435" t="s">
        <v>1358</v>
      </c>
      <c r="D4435" t="s">
        <v>1346</v>
      </c>
      <c r="E4435">
        <v>1E-4</v>
      </c>
      <c r="F4435" t="s">
        <v>1690</v>
      </c>
    </row>
    <row r="4436" spans="1:6" x14ac:dyDescent="0.25">
      <c r="A4436" t="s">
        <v>1319</v>
      </c>
      <c r="B4436" t="s">
        <v>1357</v>
      </c>
      <c r="C4436" t="s">
        <v>1359</v>
      </c>
      <c r="D4436" t="s">
        <v>1346</v>
      </c>
      <c r="E4436">
        <v>5.0000000000000002E-5</v>
      </c>
      <c r="F4436" t="s">
        <v>1690</v>
      </c>
    </row>
    <row r="4437" spans="1:6" x14ac:dyDescent="0.25">
      <c r="A4437" t="s">
        <v>1319</v>
      </c>
      <c r="B4437" t="s">
        <v>1357</v>
      </c>
      <c r="C4437" t="s">
        <v>1360</v>
      </c>
      <c r="D4437" t="s">
        <v>1346</v>
      </c>
      <c r="E4437">
        <v>6.7000000000000004E-2</v>
      </c>
      <c r="F4437" t="s">
        <v>1690</v>
      </c>
    </row>
    <row r="4438" spans="1:6" x14ac:dyDescent="0.25">
      <c r="A4438" t="s">
        <v>1319</v>
      </c>
      <c r="B4438" t="s">
        <v>1357</v>
      </c>
      <c r="C4438" t="s">
        <v>1361</v>
      </c>
      <c r="D4438" t="s">
        <v>1346</v>
      </c>
      <c r="E4438">
        <v>5.0000000000000002E-5</v>
      </c>
      <c r="F4438" t="s">
        <v>1690</v>
      </c>
    </row>
    <row r="4439" spans="1:6" x14ac:dyDescent="0.25">
      <c r="A4439" t="s">
        <v>1319</v>
      </c>
      <c r="B4439" t="s">
        <v>1357</v>
      </c>
      <c r="C4439" t="s">
        <v>1362</v>
      </c>
      <c r="D4439" t="s">
        <v>1346</v>
      </c>
      <c r="E4439">
        <v>5.0000000000000002E-5</v>
      </c>
      <c r="F4439" t="s">
        <v>1690</v>
      </c>
    </row>
    <row r="4440" spans="1:6" x14ac:dyDescent="0.25">
      <c r="A4440" t="s">
        <v>1319</v>
      </c>
      <c r="B4440" t="s">
        <v>1357</v>
      </c>
      <c r="C4440" t="s">
        <v>1363</v>
      </c>
      <c r="D4440" t="s">
        <v>1346</v>
      </c>
      <c r="E4440">
        <v>6.0000000000000002E-5</v>
      </c>
      <c r="F4440" t="s">
        <v>1690</v>
      </c>
    </row>
    <row r="4441" spans="1:6" x14ac:dyDescent="0.25">
      <c r="A4441" t="s">
        <v>1319</v>
      </c>
      <c r="B4441" t="s">
        <v>1357</v>
      </c>
      <c r="C4441" t="s">
        <v>1186</v>
      </c>
      <c r="D4441" t="s">
        <v>1346</v>
      </c>
      <c r="E4441">
        <v>1.4999999999999999E-4</v>
      </c>
      <c r="F4441" t="s">
        <v>1690</v>
      </c>
    </row>
    <row r="4442" spans="1:6" x14ac:dyDescent="0.25">
      <c r="A4442" t="s">
        <v>1319</v>
      </c>
      <c r="B4442" t="s">
        <v>1357</v>
      </c>
      <c r="C4442" t="s">
        <v>1364</v>
      </c>
      <c r="D4442" t="s">
        <v>1346</v>
      </c>
      <c r="E4442">
        <v>1.7999999999999999E-2</v>
      </c>
      <c r="F4442" t="s">
        <v>1690</v>
      </c>
    </row>
    <row r="4443" spans="1:6" x14ac:dyDescent="0.25">
      <c r="A4443" t="s">
        <v>1319</v>
      </c>
      <c r="B4443" t="s">
        <v>1357</v>
      </c>
      <c r="C4443" t="s">
        <v>1365</v>
      </c>
      <c r="D4443" t="s">
        <v>1346</v>
      </c>
      <c r="E4443">
        <v>1.7999999999999999E-2</v>
      </c>
      <c r="F4443" t="s">
        <v>1690</v>
      </c>
    </row>
    <row r="4444" spans="1:6" x14ac:dyDescent="0.25">
      <c r="A4444" t="s">
        <v>1319</v>
      </c>
      <c r="B4444" t="s">
        <v>1357</v>
      </c>
      <c r="C4444" t="s">
        <v>1366</v>
      </c>
      <c r="D4444" t="s">
        <v>1346</v>
      </c>
      <c r="E4444">
        <v>0.23699999999999999</v>
      </c>
      <c r="F4444" t="s">
        <v>1690</v>
      </c>
    </row>
    <row r="4445" spans="1:6" x14ac:dyDescent="0.25">
      <c r="A4445" t="s">
        <v>1319</v>
      </c>
      <c r="B4445" t="s">
        <v>1357</v>
      </c>
      <c r="C4445" t="s">
        <v>1367</v>
      </c>
      <c r="D4445" t="s">
        <v>1346</v>
      </c>
      <c r="E4445">
        <v>1.2749999999999999E-2</v>
      </c>
      <c r="F4445" t="s">
        <v>1690</v>
      </c>
    </row>
    <row r="4446" spans="1:6" x14ac:dyDescent="0.25">
      <c r="A4446" t="s">
        <v>1319</v>
      </c>
      <c r="B4446" t="s">
        <v>1357</v>
      </c>
      <c r="C4446" t="s">
        <v>1368</v>
      </c>
      <c r="D4446" t="s">
        <v>1346</v>
      </c>
      <c r="E4446">
        <v>4.0000000000000003E-5</v>
      </c>
      <c r="F4446" t="s">
        <v>1690</v>
      </c>
    </row>
    <row r="4447" spans="1:6" x14ac:dyDescent="0.25">
      <c r="A4447" t="s">
        <v>1319</v>
      </c>
      <c r="B4447" t="s">
        <v>1375</v>
      </c>
      <c r="C4447" t="s">
        <v>1186</v>
      </c>
      <c r="D4447" t="s">
        <v>1346</v>
      </c>
      <c r="E4447">
        <v>2.57</v>
      </c>
      <c r="F4447" t="s">
        <v>1690</v>
      </c>
    </row>
    <row r="4448" spans="1:6" x14ac:dyDescent="0.25">
      <c r="A4448" t="s">
        <v>1319</v>
      </c>
      <c r="B4448" t="s">
        <v>1375</v>
      </c>
      <c r="C4448" t="s">
        <v>1682</v>
      </c>
      <c r="D4448" t="s">
        <v>1346</v>
      </c>
      <c r="E4448">
        <v>1.542</v>
      </c>
      <c r="F4448" t="s">
        <v>1690</v>
      </c>
    </row>
    <row r="4449" spans="1:6" x14ac:dyDescent="0.25">
      <c r="A4449" t="s">
        <v>1319</v>
      </c>
      <c r="B4449" t="s">
        <v>1375</v>
      </c>
      <c r="C4449" t="s">
        <v>1683</v>
      </c>
      <c r="D4449" t="s">
        <v>1346</v>
      </c>
      <c r="E4449">
        <v>1.028</v>
      </c>
      <c r="F4449" t="s">
        <v>1690</v>
      </c>
    </row>
    <row r="4450" spans="1:6" x14ac:dyDescent="0.25">
      <c r="A4450" t="s">
        <v>1319</v>
      </c>
      <c r="B4450" t="s">
        <v>1375</v>
      </c>
      <c r="C4450" t="s">
        <v>1684</v>
      </c>
      <c r="D4450" t="s">
        <v>1346</v>
      </c>
      <c r="E4450">
        <v>0.51400000000000001</v>
      </c>
      <c r="F4450" t="s">
        <v>1690</v>
      </c>
    </row>
    <row r="4451" spans="1:6" x14ac:dyDescent="0.25">
      <c r="A4451" t="s">
        <v>1319</v>
      </c>
      <c r="B4451" t="s">
        <v>1376</v>
      </c>
      <c r="C4451" t="s">
        <v>1186</v>
      </c>
      <c r="D4451" t="s">
        <v>1346</v>
      </c>
      <c r="E4451">
        <v>1</v>
      </c>
      <c r="F4451" t="s">
        <v>1690</v>
      </c>
    </row>
    <row r="4452" spans="1:6" x14ac:dyDescent="0.25">
      <c r="A4452" t="s">
        <v>1319</v>
      </c>
      <c r="B4452" t="s">
        <v>1376</v>
      </c>
      <c r="C4452" t="s">
        <v>1682</v>
      </c>
      <c r="D4452" t="s">
        <v>1346</v>
      </c>
      <c r="E4452">
        <v>0.6</v>
      </c>
      <c r="F4452" t="s">
        <v>1690</v>
      </c>
    </row>
    <row r="4453" spans="1:6" x14ac:dyDescent="0.25">
      <c r="A4453" t="s">
        <v>1319</v>
      </c>
      <c r="B4453" t="s">
        <v>1376</v>
      </c>
      <c r="C4453" t="s">
        <v>1683</v>
      </c>
      <c r="D4453" t="s">
        <v>1346</v>
      </c>
      <c r="E4453">
        <v>0.4</v>
      </c>
      <c r="F4453" t="s">
        <v>1690</v>
      </c>
    </row>
    <row r="4454" spans="1:6" x14ac:dyDescent="0.25">
      <c r="A4454" t="s">
        <v>1319</v>
      </c>
      <c r="B4454" t="s">
        <v>1376</v>
      </c>
      <c r="C4454" t="s">
        <v>1684</v>
      </c>
      <c r="D4454" t="s">
        <v>1346</v>
      </c>
      <c r="E4454">
        <v>0.2</v>
      </c>
      <c r="F4454" t="s">
        <v>1690</v>
      </c>
    </row>
    <row r="4455" spans="1:6" x14ac:dyDescent="0.25">
      <c r="A4455" t="s">
        <v>1319</v>
      </c>
      <c r="B4455" t="s">
        <v>1381</v>
      </c>
      <c r="C4455" t="s">
        <v>1186</v>
      </c>
      <c r="D4455" t="s">
        <v>1346</v>
      </c>
      <c r="E4455">
        <v>8.1199999999999992</v>
      </c>
      <c r="F4455" t="s">
        <v>1690</v>
      </c>
    </row>
    <row r="4456" spans="1:6" x14ac:dyDescent="0.25">
      <c r="A4456" t="s">
        <v>1319</v>
      </c>
      <c r="B4456" t="s">
        <v>1381</v>
      </c>
      <c r="C4456" t="s">
        <v>1682</v>
      </c>
      <c r="D4456" t="s">
        <v>1346</v>
      </c>
      <c r="E4456">
        <v>4.8719999999999999</v>
      </c>
      <c r="F4456" t="s">
        <v>1690</v>
      </c>
    </row>
    <row r="4457" spans="1:6" x14ac:dyDescent="0.25">
      <c r="A4457" t="s">
        <v>1319</v>
      </c>
      <c r="B4457" t="s">
        <v>1381</v>
      </c>
      <c r="C4457" t="s">
        <v>1683</v>
      </c>
      <c r="D4457" t="s">
        <v>1346</v>
      </c>
      <c r="E4457">
        <v>2.9232</v>
      </c>
      <c r="F4457" t="s">
        <v>1690</v>
      </c>
    </row>
    <row r="4458" spans="1:6" x14ac:dyDescent="0.25">
      <c r="A4458" t="s">
        <v>1319</v>
      </c>
      <c r="B4458" t="s">
        <v>1381</v>
      </c>
      <c r="C4458" t="s">
        <v>1684</v>
      </c>
      <c r="D4458" t="s">
        <v>1346</v>
      </c>
      <c r="E4458">
        <v>1.6240000000000001</v>
      </c>
      <c r="F4458" t="s">
        <v>1690</v>
      </c>
    </row>
    <row r="4459" spans="1:6" x14ac:dyDescent="0.25">
      <c r="A4459" t="s">
        <v>1319</v>
      </c>
      <c r="B4459" t="s">
        <v>1383</v>
      </c>
      <c r="C4459" t="s">
        <v>1186</v>
      </c>
      <c r="D4459" t="s">
        <v>1346</v>
      </c>
      <c r="E4459">
        <v>3.59</v>
      </c>
      <c r="F4459" t="s">
        <v>1690</v>
      </c>
    </row>
    <row r="4460" spans="1:6" x14ac:dyDescent="0.25">
      <c r="A4460" t="s">
        <v>1319</v>
      </c>
      <c r="B4460" t="s">
        <v>1383</v>
      </c>
      <c r="C4460" t="s">
        <v>1682</v>
      </c>
      <c r="D4460" t="s">
        <v>1346</v>
      </c>
      <c r="E4460">
        <v>2.1539999999999999</v>
      </c>
      <c r="F4460" t="s">
        <v>1690</v>
      </c>
    </row>
    <row r="4461" spans="1:6" x14ac:dyDescent="0.25">
      <c r="A4461" t="s">
        <v>1319</v>
      </c>
      <c r="B4461" t="s">
        <v>1383</v>
      </c>
      <c r="C4461" t="s">
        <v>1683</v>
      </c>
      <c r="D4461" t="s">
        <v>1346</v>
      </c>
      <c r="E4461">
        <v>1.4359999999999999</v>
      </c>
      <c r="F4461" t="s">
        <v>1690</v>
      </c>
    </row>
    <row r="4462" spans="1:6" x14ac:dyDescent="0.25">
      <c r="A4462" t="s">
        <v>1319</v>
      </c>
      <c r="B4462" t="s">
        <v>1383</v>
      </c>
      <c r="C4462" t="s">
        <v>1684</v>
      </c>
      <c r="D4462" t="s">
        <v>1346</v>
      </c>
      <c r="E4462">
        <v>0.71799999999999997</v>
      </c>
      <c r="F4462" t="s">
        <v>1690</v>
      </c>
    </row>
    <row r="4463" spans="1:6" x14ac:dyDescent="0.25">
      <c r="A4463" t="s">
        <v>1319</v>
      </c>
      <c r="B4463" t="s">
        <v>1657</v>
      </c>
      <c r="C4463" t="s">
        <v>1186</v>
      </c>
      <c r="D4463" t="s">
        <v>1346</v>
      </c>
      <c r="E4463">
        <v>7</v>
      </c>
      <c r="F4463" t="s">
        <v>1690</v>
      </c>
    </row>
    <row r="4464" spans="1:6" x14ac:dyDescent="0.25">
      <c r="A4464" t="s">
        <v>1319</v>
      </c>
      <c r="B4464" t="s">
        <v>1657</v>
      </c>
      <c r="C4464" t="s">
        <v>1682</v>
      </c>
      <c r="D4464" t="s">
        <v>1346</v>
      </c>
      <c r="E4464">
        <v>4.2</v>
      </c>
      <c r="F4464" t="s">
        <v>1690</v>
      </c>
    </row>
    <row r="4465" spans="1:6" x14ac:dyDescent="0.25">
      <c r="A4465" t="s">
        <v>1319</v>
      </c>
      <c r="B4465" t="s">
        <v>1657</v>
      </c>
      <c r="C4465" t="s">
        <v>1683</v>
      </c>
      <c r="D4465" t="s">
        <v>1346</v>
      </c>
      <c r="E4465">
        <v>2.8</v>
      </c>
      <c r="F4465" t="s">
        <v>1690</v>
      </c>
    </row>
    <row r="4466" spans="1:6" x14ac:dyDescent="0.25">
      <c r="A4466" t="s">
        <v>1319</v>
      </c>
      <c r="B4466" t="s">
        <v>1657</v>
      </c>
      <c r="C4466" t="s">
        <v>1684</v>
      </c>
      <c r="D4466" t="s">
        <v>1346</v>
      </c>
      <c r="E4466">
        <v>1.4</v>
      </c>
      <c r="F4466" t="s">
        <v>1690</v>
      </c>
    </row>
    <row r="4467" spans="1:6" x14ac:dyDescent="0.25">
      <c r="A4467" t="s">
        <v>1319</v>
      </c>
      <c r="B4467" t="s">
        <v>1385</v>
      </c>
      <c r="C4467" t="s">
        <v>1186</v>
      </c>
      <c r="D4467" t="s">
        <v>1346</v>
      </c>
      <c r="E4467">
        <v>0</v>
      </c>
      <c r="F4467" t="s">
        <v>1690</v>
      </c>
    </row>
    <row r="4468" spans="1:6" x14ac:dyDescent="0.25">
      <c r="A4468" t="s">
        <v>1319</v>
      </c>
      <c r="B4468" t="s">
        <v>1385</v>
      </c>
      <c r="C4468" t="s">
        <v>1682</v>
      </c>
      <c r="D4468" t="s">
        <v>1346</v>
      </c>
      <c r="E4468">
        <v>0</v>
      </c>
      <c r="F4468" t="s">
        <v>1690</v>
      </c>
    </row>
    <row r="4469" spans="1:6" x14ac:dyDescent="0.25">
      <c r="A4469" t="s">
        <v>1319</v>
      </c>
      <c r="B4469" t="s">
        <v>1385</v>
      </c>
      <c r="C4469" t="s">
        <v>1683</v>
      </c>
      <c r="D4469" t="s">
        <v>1346</v>
      </c>
      <c r="E4469">
        <v>0</v>
      </c>
      <c r="F4469" t="s">
        <v>1690</v>
      </c>
    </row>
    <row r="4470" spans="1:6" x14ac:dyDescent="0.25">
      <c r="A4470" t="s">
        <v>1319</v>
      </c>
      <c r="B4470" t="s">
        <v>1385</v>
      </c>
      <c r="C4470" t="s">
        <v>1684</v>
      </c>
      <c r="D4470" t="s">
        <v>1346</v>
      </c>
      <c r="E4470">
        <v>0</v>
      </c>
      <c r="F4470" t="s">
        <v>1690</v>
      </c>
    </row>
    <row r="4471" spans="1:6" x14ac:dyDescent="0.25">
      <c r="A4471" t="s">
        <v>1319</v>
      </c>
      <c r="B4471" t="s">
        <v>1387</v>
      </c>
      <c r="C4471" t="s">
        <v>1186</v>
      </c>
      <c r="D4471" t="s">
        <v>1346</v>
      </c>
      <c r="E4471">
        <v>0.3</v>
      </c>
      <c r="F4471" t="s">
        <v>1690</v>
      </c>
    </row>
    <row r="4472" spans="1:6" x14ac:dyDescent="0.25">
      <c r="A4472" t="s">
        <v>1319</v>
      </c>
      <c r="B4472" t="s">
        <v>1387</v>
      </c>
      <c r="C4472" t="s">
        <v>1682</v>
      </c>
      <c r="D4472" t="s">
        <v>1346</v>
      </c>
      <c r="E4472">
        <v>0.18</v>
      </c>
      <c r="F4472" t="s">
        <v>1690</v>
      </c>
    </row>
    <row r="4473" spans="1:6" x14ac:dyDescent="0.25">
      <c r="A4473" t="s">
        <v>1319</v>
      </c>
      <c r="B4473" t="s">
        <v>1387</v>
      </c>
      <c r="C4473" t="s">
        <v>1683</v>
      </c>
      <c r="D4473" t="s">
        <v>1346</v>
      </c>
      <c r="E4473">
        <v>0.12</v>
      </c>
      <c r="F4473" t="s">
        <v>1690</v>
      </c>
    </row>
    <row r="4474" spans="1:6" x14ac:dyDescent="0.25">
      <c r="A4474" t="s">
        <v>1319</v>
      </c>
      <c r="B4474" t="s">
        <v>1387</v>
      </c>
      <c r="C4474" t="s">
        <v>1684</v>
      </c>
      <c r="D4474" t="s">
        <v>1346</v>
      </c>
      <c r="E4474">
        <v>0.06</v>
      </c>
      <c r="F4474" t="s">
        <v>1690</v>
      </c>
    </row>
    <row r="4475" spans="1:6" x14ac:dyDescent="0.25">
      <c r="A4475" t="s">
        <v>1319</v>
      </c>
      <c r="B4475" t="s">
        <v>1389</v>
      </c>
      <c r="C4475" t="s">
        <v>1186</v>
      </c>
      <c r="D4475" t="s">
        <v>1346</v>
      </c>
      <c r="E4475">
        <v>1.4</v>
      </c>
      <c r="F4475" t="s">
        <v>1690</v>
      </c>
    </row>
    <row r="4476" spans="1:6" x14ac:dyDescent="0.25">
      <c r="A4476" t="s">
        <v>1319</v>
      </c>
      <c r="B4476" t="s">
        <v>1389</v>
      </c>
      <c r="C4476" t="s">
        <v>1682</v>
      </c>
      <c r="D4476" t="s">
        <v>1346</v>
      </c>
      <c r="E4476">
        <v>0.84</v>
      </c>
      <c r="F4476" t="s">
        <v>1690</v>
      </c>
    </row>
    <row r="4477" spans="1:6" x14ac:dyDescent="0.25">
      <c r="A4477" t="s">
        <v>1319</v>
      </c>
      <c r="B4477" t="s">
        <v>1389</v>
      </c>
      <c r="C4477" t="s">
        <v>1683</v>
      </c>
      <c r="D4477" t="s">
        <v>1346</v>
      </c>
      <c r="E4477">
        <v>0.56000000000000005</v>
      </c>
      <c r="F4477" t="s">
        <v>1690</v>
      </c>
    </row>
    <row r="4478" spans="1:6" x14ac:dyDescent="0.25">
      <c r="A4478" t="s">
        <v>1319</v>
      </c>
      <c r="B4478" t="s">
        <v>1389</v>
      </c>
      <c r="C4478" t="s">
        <v>1684</v>
      </c>
      <c r="D4478" t="s">
        <v>1346</v>
      </c>
      <c r="E4478">
        <v>0.28000000000000003</v>
      </c>
      <c r="F4478" t="s">
        <v>1690</v>
      </c>
    </row>
    <row r="4479" spans="1:6" x14ac:dyDescent="0.25">
      <c r="A4479" t="s">
        <v>1319</v>
      </c>
      <c r="B4479" t="s">
        <v>1390</v>
      </c>
      <c r="C4479" t="s">
        <v>1186</v>
      </c>
      <c r="D4479" t="s">
        <v>1346</v>
      </c>
      <c r="E4479">
        <v>0.5</v>
      </c>
      <c r="F4479" t="s">
        <v>1690</v>
      </c>
    </row>
    <row r="4480" spans="1:6" x14ac:dyDescent="0.25">
      <c r="A4480" t="s">
        <v>1319</v>
      </c>
      <c r="B4480" t="s">
        <v>1390</v>
      </c>
      <c r="C4480" t="s">
        <v>1682</v>
      </c>
      <c r="D4480" t="s">
        <v>1346</v>
      </c>
      <c r="E4480">
        <v>0.3</v>
      </c>
      <c r="F4480" t="s">
        <v>1690</v>
      </c>
    </row>
    <row r="4481" spans="1:6" x14ac:dyDescent="0.25">
      <c r="A4481" t="s">
        <v>1319</v>
      </c>
      <c r="B4481" t="s">
        <v>1390</v>
      </c>
      <c r="C4481" t="s">
        <v>1683</v>
      </c>
      <c r="D4481" t="s">
        <v>1346</v>
      </c>
      <c r="E4481">
        <v>0.2</v>
      </c>
      <c r="F4481" t="s">
        <v>1690</v>
      </c>
    </row>
    <row r="4482" spans="1:6" x14ac:dyDescent="0.25">
      <c r="A4482" t="s">
        <v>1319</v>
      </c>
      <c r="B4482" t="s">
        <v>1390</v>
      </c>
      <c r="C4482" t="s">
        <v>1684</v>
      </c>
      <c r="D4482" t="s">
        <v>1346</v>
      </c>
      <c r="E4482">
        <v>0.1</v>
      </c>
      <c r="F4482" t="s">
        <v>1690</v>
      </c>
    </row>
    <row r="4483" spans="1:6" x14ac:dyDescent="0.25">
      <c r="A4483" t="s">
        <v>1319</v>
      </c>
      <c r="B4483" t="s">
        <v>1391</v>
      </c>
      <c r="C4483" t="s">
        <v>1186</v>
      </c>
      <c r="D4483" t="s">
        <v>1346</v>
      </c>
      <c r="E4483">
        <v>1</v>
      </c>
      <c r="F4483" t="s">
        <v>1690</v>
      </c>
    </row>
    <row r="4484" spans="1:6" x14ac:dyDescent="0.25">
      <c r="A4484" t="s">
        <v>1319</v>
      </c>
      <c r="B4484" t="s">
        <v>1391</v>
      </c>
      <c r="C4484" t="s">
        <v>1682</v>
      </c>
      <c r="D4484" t="s">
        <v>1346</v>
      </c>
      <c r="E4484">
        <v>0.6</v>
      </c>
      <c r="F4484" t="s">
        <v>1690</v>
      </c>
    </row>
    <row r="4485" spans="1:6" x14ac:dyDescent="0.25">
      <c r="A4485" t="s">
        <v>1319</v>
      </c>
      <c r="B4485" t="s">
        <v>1391</v>
      </c>
      <c r="C4485" t="s">
        <v>1683</v>
      </c>
      <c r="D4485" t="s">
        <v>1346</v>
      </c>
      <c r="E4485">
        <v>0.4</v>
      </c>
      <c r="F4485" t="s">
        <v>1690</v>
      </c>
    </row>
    <row r="4486" spans="1:6" x14ac:dyDescent="0.25">
      <c r="A4486" t="s">
        <v>1319</v>
      </c>
      <c r="B4486" t="s">
        <v>1391</v>
      </c>
      <c r="C4486" t="s">
        <v>1684</v>
      </c>
      <c r="D4486" t="s">
        <v>1346</v>
      </c>
      <c r="E4486">
        <v>0.2</v>
      </c>
      <c r="F4486" t="s">
        <v>1690</v>
      </c>
    </row>
    <row r="4487" spans="1:6" x14ac:dyDescent="0.25">
      <c r="A4487" t="s">
        <v>1319</v>
      </c>
      <c r="B4487" t="s">
        <v>1685</v>
      </c>
      <c r="C4487" t="s">
        <v>1186</v>
      </c>
      <c r="D4487" t="s">
        <v>1346</v>
      </c>
      <c r="E4487">
        <v>0</v>
      </c>
      <c r="F4487" t="s">
        <v>1690</v>
      </c>
    </row>
    <row r="4488" spans="1:6" x14ac:dyDescent="0.25">
      <c r="A4488" t="s">
        <v>1319</v>
      </c>
      <c r="B4488" t="s">
        <v>1685</v>
      </c>
      <c r="C4488" t="s">
        <v>1682</v>
      </c>
      <c r="D4488" t="s">
        <v>1346</v>
      </c>
      <c r="E4488">
        <v>0</v>
      </c>
      <c r="F4488" t="s">
        <v>1690</v>
      </c>
    </row>
    <row r="4489" spans="1:6" x14ac:dyDescent="0.25">
      <c r="A4489" t="s">
        <v>1319</v>
      </c>
      <c r="B4489" t="s">
        <v>1685</v>
      </c>
      <c r="C4489" t="s">
        <v>1683</v>
      </c>
      <c r="D4489" t="s">
        <v>1346</v>
      </c>
      <c r="E4489">
        <v>0</v>
      </c>
      <c r="F4489" t="s">
        <v>1690</v>
      </c>
    </row>
    <row r="4490" spans="1:6" x14ac:dyDescent="0.25">
      <c r="A4490" t="s">
        <v>1319</v>
      </c>
      <c r="B4490" t="s">
        <v>1685</v>
      </c>
      <c r="C4490" t="s">
        <v>1684</v>
      </c>
      <c r="D4490" t="s">
        <v>1346</v>
      </c>
      <c r="E4490">
        <v>0</v>
      </c>
      <c r="F4490" t="s">
        <v>1690</v>
      </c>
    </row>
    <row r="4491" spans="1:6" x14ac:dyDescent="0.25">
      <c r="A4491" t="s">
        <v>1319</v>
      </c>
      <c r="B4491" t="s">
        <v>1405</v>
      </c>
      <c r="C4491" t="s">
        <v>1339</v>
      </c>
      <c r="D4491" t="s">
        <v>1346</v>
      </c>
      <c r="E4491">
        <v>0</v>
      </c>
      <c r="F4491" t="s">
        <v>1690</v>
      </c>
    </row>
    <row r="4492" spans="1:6" x14ac:dyDescent="0.25">
      <c r="A4492" t="s">
        <v>1319</v>
      </c>
      <c r="B4492" t="s">
        <v>1405</v>
      </c>
      <c r="C4492" t="s">
        <v>1186</v>
      </c>
      <c r="D4492" t="s">
        <v>1346</v>
      </c>
      <c r="E4492">
        <v>1.37</v>
      </c>
      <c r="F4492" t="s">
        <v>1690</v>
      </c>
    </row>
    <row r="4493" spans="1:6" x14ac:dyDescent="0.25">
      <c r="A4493" t="s">
        <v>1319</v>
      </c>
      <c r="B4493" t="s">
        <v>1406</v>
      </c>
      <c r="C4493" t="s">
        <v>1407</v>
      </c>
      <c r="D4493" t="s">
        <v>1195</v>
      </c>
      <c r="E4493">
        <v>1.5E-3</v>
      </c>
      <c r="F4493" t="s">
        <v>1690</v>
      </c>
    </row>
    <row r="4494" spans="1:6" x14ac:dyDescent="0.25">
      <c r="A4494" t="s">
        <v>1319</v>
      </c>
      <c r="B4494" t="s">
        <v>1406</v>
      </c>
      <c r="C4494" t="s">
        <v>1186</v>
      </c>
      <c r="D4494" t="s">
        <v>1195</v>
      </c>
      <c r="E4494">
        <v>0.03</v>
      </c>
      <c r="F4494" t="s">
        <v>1690</v>
      </c>
    </row>
    <row r="4495" spans="1:6" x14ac:dyDescent="0.25">
      <c r="A4495" t="s">
        <v>1319</v>
      </c>
      <c r="B4495" t="s">
        <v>1408</v>
      </c>
      <c r="C4495" t="s">
        <v>1339</v>
      </c>
      <c r="D4495" t="s">
        <v>1346</v>
      </c>
      <c r="E4495">
        <v>0</v>
      </c>
      <c r="F4495" t="s">
        <v>1690</v>
      </c>
    </row>
    <row r="4496" spans="1:6" x14ac:dyDescent="0.25">
      <c r="A4496" t="s">
        <v>1319</v>
      </c>
      <c r="B4496" t="s">
        <v>1408</v>
      </c>
      <c r="C4496" t="s">
        <v>1186</v>
      </c>
      <c r="D4496" t="s">
        <v>1346</v>
      </c>
      <c r="E4496">
        <v>1.37</v>
      </c>
      <c r="F4496" t="s">
        <v>1690</v>
      </c>
    </row>
    <row r="4497" spans="1:6" x14ac:dyDescent="0.25">
      <c r="A4497" t="s">
        <v>1409</v>
      </c>
      <c r="B4497" t="s">
        <v>1246</v>
      </c>
      <c r="C4497" t="s">
        <v>1667</v>
      </c>
      <c r="D4497" t="s">
        <v>1195</v>
      </c>
      <c r="E4497">
        <v>6.5000000000000002E-2</v>
      </c>
      <c r="F4497" t="s">
        <v>1690</v>
      </c>
    </row>
    <row r="4498" spans="1:6" x14ac:dyDescent="0.25">
      <c r="A4498" t="s">
        <v>1409</v>
      </c>
      <c r="B4498" t="s">
        <v>1246</v>
      </c>
      <c r="C4498" t="s">
        <v>1186</v>
      </c>
      <c r="D4498" t="s">
        <v>1195</v>
      </c>
      <c r="E4498">
        <v>0.13</v>
      </c>
      <c r="F4498" t="s">
        <v>1690</v>
      </c>
    </row>
    <row r="4499" spans="1:6" x14ac:dyDescent="0.25">
      <c r="A4499" t="s">
        <v>1409</v>
      </c>
      <c r="B4499" t="s">
        <v>1503</v>
      </c>
      <c r="C4499" t="s">
        <v>1186</v>
      </c>
      <c r="D4499" t="s">
        <v>1195</v>
      </c>
      <c r="E4499">
        <v>0</v>
      </c>
      <c r="F4499" t="s">
        <v>1690</v>
      </c>
    </row>
    <row r="4500" spans="1:6" x14ac:dyDescent="0.25">
      <c r="A4500" t="s">
        <v>1409</v>
      </c>
      <c r="B4500" t="s">
        <v>1241</v>
      </c>
      <c r="C4500" t="s">
        <v>1186</v>
      </c>
      <c r="D4500" t="s">
        <v>1195</v>
      </c>
      <c r="E4500">
        <v>0.06</v>
      </c>
      <c r="F4500" t="s">
        <v>1690</v>
      </c>
    </row>
    <row r="4501" spans="1:6" x14ac:dyDescent="0.25">
      <c r="A4501" t="s">
        <v>1409</v>
      </c>
      <c r="B4501" t="s">
        <v>1217</v>
      </c>
      <c r="C4501" t="s">
        <v>1667</v>
      </c>
      <c r="D4501" t="s">
        <v>1195</v>
      </c>
      <c r="E4501">
        <v>6.5000000000000002E-2</v>
      </c>
      <c r="F4501" t="s">
        <v>1690</v>
      </c>
    </row>
    <row r="4502" spans="1:6" x14ac:dyDescent="0.25">
      <c r="A4502" t="s">
        <v>1409</v>
      </c>
      <c r="B4502" t="s">
        <v>1217</v>
      </c>
      <c r="C4502" t="s">
        <v>1186</v>
      </c>
      <c r="D4502" t="s">
        <v>1195</v>
      </c>
      <c r="E4502">
        <v>0.13</v>
      </c>
      <c r="F4502" t="s">
        <v>1690</v>
      </c>
    </row>
    <row r="4503" spans="1:6" x14ac:dyDescent="0.25">
      <c r="A4503" t="s">
        <v>1409</v>
      </c>
      <c r="B4503" t="s">
        <v>1220</v>
      </c>
      <c r="C4503" t="s">
        <v>1667</v>
      </c>
      <c r="D4503" t="s">
        <v>1195</v>
      </c>
      <c r="E4503">
        <v>6.5000000000000002E-2</v>
      </c>
      <c r="F4503" t="s">
        <v>1690</v>
      </c>
    </row>
    <row r="4504" spans="1:6" x14ac:dyDescent="0.25">
      <c r="A4504" t="s">
        <v>1409</v>
      </c>
      <c r="B4504" t="s">
        <v>1220</v>
      </c>
      <c r="C4504" t="s">
        <v>1186</v>
      </c>
      <c r="D4504" t="s">
        <v>1195</v>
      </c>
      <c r="E4504">
        <v>0.13</v>
      </c>
      <c r="F4504" t="s">
        <v>1690</v>
      </c>
    </row>
    <row r="4505" spans="1:6" x14ac:dyDescent="0.25">
      <c r="A4505" t="s">
        <v>1409</v>
      </c>
      <c r="B4505" t="s">
        <v>1247</v>
      </c>
      <c r="C4505" t="s">
        <v>1667</v>
      </c>
      <c r="D4505" t="s">
        <v>1195</v>
      </c>
      <c r="E4505">
        <v>6.5000000000000002E-2</v>
      </c>
      <c r="F4505" t="s">
        <v>1690</v>
      </c>
    </row>
    <row r="4506" spans="1:6" x14ac:dyDescent="0.25">
      <c r="A4506" t="s">
        <v>1409</v>
      </c>
      <c r="B4506" t="s">
        <v>1247</v>
      </c>
      <c r="C4506" t="s">
        <v>1186</v>
      </c>
      <c r="D4506" t="s">
        <v>1195</v>
      </c>
      <c r="E4506">
        <v>0.13</v>
      </c>
      <c r="F4506" t="s">
        <v>1690</v>
      </c>
    </row>
    <row r="4507" spans="1:6" x14ac:dyDescent="0.25">
      <c r="A4507" t="s">
        <v>1409</v>
      </c>
      <c r="B4507" t="s">
        <v>1223</v>
      </c>
      <c r="C4507" t="s">
        <v>1667</v>
      </c>
      <c r="D4507" t="s">
        <v>1195</v>
      </c>
      <c r="E4507">
        <v>6.5000000000000002E-2</v>
      </c>
      <c r="F4507" t="s">
        <v>1690</v>
      </c>
    </row>
    <row r="4508" spans="1:6" x14ac:dyDescent="0.25">
      <c r="A4508" t="s">
        <v>1409</v>
      </c>
      <c r="B4508" t="s">
        <v>1223</v>
      </c>
      <c r="C4508" t="s">
        <v>1186</v>
      </c>
      <c r="D4508" t="s">
        <v>1195</v>
      </c>
      <c r="E4508">
        <v>0.13</v>
      </c>
      <c r="F4508" t="s">
        <v>1690</v>
      </c>
    </row>
    <row r="4509" spans="1:6" x14ac:dyDescent="0.25">
      <c r="A4509" t="s">
        <v>1409</v>
      </c>
      <c r="B4509" t="s">
        <v>1248</v>
      </c>
      <c r="C4509" t="s">
        <v>1667</v>
      </c>
      <c r="D4509" t="s">
        <v>1195</v>
      </c>
      <c r="E4509">
        <v>6.5000000000000002E-2</v>
      </c>
      <c r="F4509" t="s">
        <v>1690</v>
      </c>
    </row>
    <row r="4510" spans="1:6" x14ac:dyDescent="0.25">
      <c r="A4510" t="s">
        <v>1409</v>
      </c>
      <c r="B4510" t="s">
        <v>1248</v>
      </c>
      <c r="C4510" t="s">
        <v>1186</v>
      </c>
      <c r="D4510" t="s">
        <v>1195</v>
      </c>
      <c r="E4510">
        <v>0.13</v>
      </c>
      <c r="F4510" t="s">
        <v>1690</v>
      </c>
    </row>
    <row r="4511" spans="1:6" x14ac:dyDescent="0.25">
      <c r="A4511" t="s">
        <v>1409</v>
      </c>
      <c r="B4511" t="s">
        <v>1249</v>
      </c>
      <c r="C4511" t="s">
        <v>1186</v>
      </c>
      <c r="D4511" t="s">
        <v>1195</v>
      </c>
      <c r="E4511">
        <v>0.13</v>
      </c>
      <c r="F4511" t="s">
        <v>1690</v>
      </c>
    </row>
    <row r="4512" spans="1:6" x14ac:dyDescent="0.25">
      <c r="A4512" t="s">
        <v>1409</v>
      </c>
      <c r="B4512" t="s">
        <v>1249</v>
      </c>
      <c r="C4512" t="s">
        <v>1677</v>
      </c>
      <c r="D4512" t="s">
        <v>1195</v>
      </c>
      <c r="E4512">
        <v>6.5000000000000002E-2</v>
      </c>
      <c r="F4512" t="s">
        <v>1690</v>
      </c>
    </row>
    <row r="4513" spans="1:6" x14ac:dyDescent="0.25">
      <c r="A4513" t="s">
        <v>1409</v>
      </c>
      <c r="B4513" t="s">
        <v>1249</v>
      </c>
      <c r="C4513" t="s">
        <v>1686</v>
      </c>
      <c r="D4513" t="s">
        <v>1195</v>
      </c>
      <c r="E4513">
        <v>3.9E-2</v>
      </c>
      <c r="F4513" t="s">
        <v>1690</v>
      </c>
    </row>
    <row r="4514" spans="1:6" x14ac:dyDescent="0.25">
      <c r="A4514" t="s">
        <v>1409</v>
      </c>
      <c r="B4514" t="s">
        <v>1231</v>
      </c>
      <c r="C4514" t="s">
        <v>1186</v>
      </c>
      <c r="D4514" t="s">
        <v>1195</v>
      </c>
      <c r="E4514">
        <v>8.9999999999999993E-3</v>
      </c>
      <c r="F4514" t="s">
        <v>1690</v>
      </c>
    </row>
    <row r="4515" spans="1:6" x14ac:dyDescent="0.25">
      <c r="A4515" t="s">
        <v>1409</v>
      </c>
      <c r="B4515" t="s">
        <v>1232</v>
      </c>
      <c r="C4515" t="s">
        <v>1186</v>
      </c>
      <c r="D4515" t="s">
        <v>1195</v>
      </c>
      <c r="E4515">
        <v>8.9999999999999993E-3</v>
      </c>
      <c r="F4515" t="s">
        <v>1690</v>
      </c>
    </row>
    <row r="4516" spans="1:6" x14ac:dyDescent="0.25">
      <c r="A4516" t="s">
        <v>1409</v>
      </c>
      <c r="B4516" t="s">
        <v>1233</v>
      </c>
      <c r="C4516" t="s">
        <v>1186</v>
      </c>
      <c r="D4516" t="s">
        <v>1195</v>
      </c>
      <c r="E4516">
        <v>6.5000000000000002E-2</v>
      </c>
      <c r="F4516" t="s">
        <v>1690</v>
      </c>
    </row>
    <row r="4517" spans="1:6" x14ac:dyDescent="0.25">
      <c r="A4517" t="s">
        <v>1409</v>
      </c>
      <c r="B4517" t="s">
        <v>1237</v>
      </c>
      <c r="C4517" t="s">
        <v>1186</v>
      </c>
      <c r="D4517" t="s">
        <v>1195</v>
      </c>
      <c r="E4517">
        <v>8.9999999999999993E-3</v>
      </c>
      <c r="F4517" t="s">
        <v>1690</v>
      </c>
    </row>
    <row r="4518" spans="1:6" x14ac:dyDescent="0.25">
      <c r="A4518" t="s">
        <v>1409</v>
      </c>
      <c r="B4518" t="s">
        <v>1250</v>
      </c>
      <c r="C4518" t="s">
        <v>1186</v>
      </c>
      <c r="D4518" t="s">
        <v>1195</v>
      </c>
      <c r="E4518">
        <v>6.5000000000000002E-2</v>
      </c>
      <c r="F4518" t="s">
        <v>1690</v>
      </c>
    </row>
    <row r="4519" spans="1:6" x14ac:dyDescent="0.25">
      <c r="A4519" t="s">
        <v>1409</v>
      </c>
      <c r="B4519" t="s">
        <v>1250</v>
      </c>
      <c r="C4519" t="s">
        <v>1687</v>
      </c>
      <c r="D4519" t="s">
        <v>1195</v>
      </c>
      <c r="E4519">
        <v>3.9E-2</v>
      </c>
      <c r="F4519" t="s">
        <v>1690</v>
      </c>
    </row>
    <row r="4520" spans="1:6" x14ac:dyDescent="0.25">
      <c r="A4520" t="s">
        <v>1410</v>
      </c>
      <c r="B4520" t="s">
        <v>1246</v>
      </c>
      <c r="C4520" t="s">
        <v>1667</v>
      </c>
      <c r="D4520" t="s">
        <v>1195</v>
      </c>
      <c r="E4520">
        <v>6.5000000000000002E-2</v>
      </c>
      <c r="F4520" t="s">
        <v>1690</v>
      </c>
    </row>
    <row r="4521" spans="1:6" x14ac:dyDescent="0.25">
      <c r="A4521" t="s">
        <v>1410</v>
      </c>
      <c r="B4521" t="s">
        <v>1246</v>
      </c>
      <c r="C4521" t="s">
        <v>1552</v>
      </c>
      <c r="D4521" t="s">
        <v>1195</v>
      </c>
      <c r="E4521">
        <v>2.5999999999999999E-2</v>
      </c>
      <c r="F4521" t="s">
        <v>1690</v>
      </c>
    </row>
    <row r="4522" spans="1:6" x14ac:dyDescent="0.25">
      <c r="A4522" t="s">
        <v>1410</v>
      </c>
      <c r="B4522" t="s">
        <v>1246</v>
      </c>
      <c r="C4522" t="s">
        <v>1645</v>
      </c>
      <c r="D4522" t="s">
        <v>1195</v>
      </c>
      <c r="E4522">
        <v>3.9E-2</v>
      </c>
      <c r="F4522" t="s">
        <v>1690</v>
      </c>
    </row>
    <row r="4523" spans="1:6" x14ac:dyDescent="0.25">
      <c r="A4523" t="s">
        <v>1410</v>
      </c>
      <c r="B4523" t="s">
        <v>1246</v>
      </c>
      <c r="C4523" t="s">
        <v>1186</v>
      </c>
      <c r="D4523" t="s">
        <v>1195</v>
      </c>
      <c r="E4523">
        <v>0.13</v>
      </c>
      <c r="F4523" t="s">
        <v>1690</v>
      </c>
    </row>
    <row r="4524" spans="1:6" x14ac:dyDescent="0.25">
      <c r="A4524" t="s">
        <v>1410</v>
      </c>
      <c r="B4524" t="s">
        <v>1503</v>
      </c>
      <c r="C4524" t="s">
        <v>1186</v>
      </c>
      <c r="D4524" t="s">
        <v>1195</v>
      </c>
      <c r="E4524">
        <v>0</v>
      </c>
      <c r="F4524" t="s">
        <v>1690</v>
      </c>
    </row>
    <row r="4525" spans="1:6" x14ac:dyDescent="0.25">
      <c r="A4525" t="s">
        <v>1410</v>
      </c>
      <c r="B4525" t="s">
        <v>1241</v>
      </c>
      <c r="C4525" t="s">
        <v>1186</v>
      </c>
      <c r="D4525" t="s">
        <v>1195</v>
      </c>
      <c r="E4525">
        <v>0.06</v>
      </c>
      <c r="F4525" t="s">
        <v>1690</v>
      </c>
    </row>
    <row r="4526" spans="1:6" x14ac:dyDescent="0.25">
      <c r="A4526" t="s">
        <v>1410</v>
      </c>
      <c r="B4526" t="s">
        <v>1217</v>
      </c>
      <c r="C4526" t="s">
        <v>1667</v>
      </c>
      <c r="D4526" t="s">
        <v>1195</v>
      </c>
      <c r="E4526">
        <v>6.5000000000000002E-2</v>
      </c>
      <c r="F4526" t="s">
        <v>1690</v>
      </c>
    </row>
    <row r="4527" spans="1:6" x14ac:dyDescent="0.25">
      <c r="A4527" t="s">
        <v>1410</v>
      </c>
      <c r="B4527" t="s">
        <v>1217</v>
      </c>
      <c r="C4527" t="s">
        <v>1552</v>
      </c>
      <c r="D4527" t="s">
        <v>1195</v>
      </c>
      <c r="E4527">
        <v>2.5999999999999999E-2</v>
      </c>
      <c r="F4527" t="s">
        <v>1690</v>
      </c>
    </row>
    <row r="4528" spans="1:6" x14ac:dyDescent="0.25">
      <c r="A4528" t="s">
        <v>1410</v>
      </c>
      <c r="B4528" t="s">
        <v>1217</v>
      </c>
      <c r="C4528" t="s">
        <v>1645</v>
      </c>
      <c r="D4528" t="s">
        <v>1195</v>
      </c>
      <c r="E4528">
        <v>3.9E-2</v>
      </c>
      <c r="F4528" t="s">
        <v>1690</v>
      </c>
    </row>
    <row r="4529" spans="1:6" x14ac:dyDescent="0.25">
      <c r="A4529" t="s">
        <v>1410</v>
      </c>
      <c r="B4529" t="s">
        <v>1217</v>
      </c>
      <c r="C4529" t="s">
        <v>1186</v>
      </c>
      <c r="D4529" t="s">
        <v>1195</v>
      </c>
      <c r="E4529">
        <v>0.13</v>
      </c>
      <c r="F4529" t="s">
        <v>1690</v>
      </c>
    </row>
    <row r="4530" spans="1:6" x14ac:dyDescent="0.25">
      <c r="A4530" t="s">
        <v>1410</v>
      </c>
      <c r="B4530" t="s">
        <v>1220</v>
      </c>
      <c r="C4530" t="s">
        <v>1667</v>
      </c>
      <c r="D4530" t="s">
        <v>1195</v>
      </c>
      <c r="E4530">
        <v>6.5000000000000002E-2</v>
      </c>
      <c r="F4530" t="s">
        <v>1690</v>
      </c>
    </row>
    <row r="4531" spans="1:6" x14ac:dyDescent="0.25">
      <c r="A4531" t="s">
        <v>1410</v>
      </c>
      <c r="B4531" t="s">
        <v>1220</v>
      </c>
      <c r="C4531" t="s">
        <v>1552</v>
      </c>
      <c r="D4531" t="s">
        <v>1195</v>
      </c>
      <c r="E4531">
        <v>2.5999999999999999E-2</v>
      </c>
      <c r="F4531" t="s">
        <v>1690</v>
      </c>
    </row>
    <row r="4532" spans="1:6" x14ac:dyDescent="0.25">
      <c r="A4532" t="s">
        <v>1410</v>
      </c>
      <c r="B4532" t="s">
        <v>1220</v>
      </c>
      <c r="C4532" t="s">
        <v>1645</v>
      </c>
      <c r="D4532" t="s">
        <v>1195</v>
      </c>
      <c r="E4532">
        <v>3.9E-2</v>
      </c>
      <c r="F4532" t="s">
        <v>1690</v>
      </c>
    </row>
    <row r="4533" spans="1:6" x14ac:dyDescent="0.25">
      <c r="A4533" t="s">
        <v>1410</v>
      </c>
      <c r="B4533" t="s">
        <v>1220</v>
      </c>
      <c r="C4533" t="s">
        <v>1186</v>
      </c>
      <c r="D4533" t="s">
        <v>1195</v>
      </c>
      <c r="E4533">
        <v>0.13</v>
      </c>
      <c r="F4533" t="s">
        <v>1690</v>
      </c>
    </row>
    <row r="4534" spans="1:6" x14ac:dyDescent="0.25">
      <c r="A4534" t="s">
        <v>1410</v>
      </c>
      <c r="B4534" t="s">
        <v>1247</v>
      </c>
      <c r="C4534" t="s">
        <v>1667</v>
      </c>
      <c r="D4534" t="s">
        <v>1195</v>
      </c>
      <c r="E4534">
        <v>6.5000000000000002E-2</v>
      </c>
      <c r="F4534" t="s">
        <v>1690</v>
      </c>
    </row>
    <row r="4535" spans="1:6" x14ac:dyDescent="0.25">
      <c r="A4535" t="s">
        <v>1410</v>
      </c>
      <c r="B4535" t="s">
        <v>1247</v>
      </c>
      <c r="C4535" t="s">
        <v>1552</v>
      </c>
      <c r="D4535" t="s">
        <v>1195</v>
      </c>
      <c r="E4535">
        <v>2.5999999999999999E-2</v>
      </c>
      <c r="F4535" t="s">
        <v>1690</v>
      </c>
    </row>
    <row r="4536" spans="1:6" x14ac:dyDescent="0.25">
      <c r="A4536" t="s">
        <v>1410</v>
      </c>
      <c r="B4536" t="s">
        <v>1247</v>
      </c>
      <c r="C4536" t="s">
        <v>1645</v>
      </c>
      <c r="D4536" t="s">
        <v>1195</v>
      </c>
      <c r="E4536">
        <v>3.9E-2</v>
      </c>
      <c r="F4536" t="s">
        <v>1690</v>
      </c>
    </row>
    <row r="4537" spans="1:6" x14ac:dyDescent="0.25">
      <c r="A4537" t="s">
        <v>1410</v>
      </c>
      <c r="B4537" t="s">
        <v>1247</v>
      </c>
      <c r="C4537" t="s">
        <v>1186</v>
      </c>
      <c r="D4537" t="s">
        <v>1195</v>
      </c>
      <c r="E4537">
        <v>0.13</v>
      </c>
      <c r="F4537" t="s">
        <v>1690</v>
      </c>
    </row>
    <row r="4538" spans="1:6" x14ac:dyDescent="0.25">
      <c r="A4538" t="s">
        <v>1410</v>
      </c>
      <c r="B4538" t="s">
        <v>1223</v>
      </c>
      <c r="C4538" t="s">
        <v>1667</v>
      </c>
      <c r="D4538" t="s">
        <v>1195</v>
      </c>
      <c r="E4538">
        <v>6.5000000000000002E-2</v>
      </c>
      <c r="F4538" t="s">
        <v>1690</v>
      </c>
    </row>
    <row r="4539" spans="1:6" x14ac:dyDescent="0.25">
      <c r="A4539" t="s">
        <v>1410</v>
      </c>
      <c r="B4539" t="s">
        <v>1223</v>
      </c>
      <c r="C4539" t="s">
        <v>1552</v>
      </c>
      <c r="D4539" t="s">
        <v>1195</v>
      </c>
      <c r="E4539">
        <v>2.5999999999999999E-2</v>
      </c>
      <c r="F4539" t="s">
        <v>1690</v>
      </c>
    </row>
    <row r="4540" spans="1:6" x14ac:dyDescent="0.25">
      <c r="A4540" t="s">
        <v>1410</v>
      </c>
      <c r="B4540" t="s">
        <v>1223</v>
      </c>
      <c r="C4540" t="s">
        <v>1645</v>
      </c>
      <c r="D4540" t="s">
        <v>1195</v>
      </c>
      <c r="E4540">
        <v>3.9E-2</v>
      </c>
      <c r="F4540" t="s">
        <v>1690</v>
      </c>
    </row>
    <row r="4541" spans="1:6" x14ac:dyDescent="0.25">
      <c r="A4541" t="s">
        <v>1410</v>
      </c>
      <c r="B4541" t="s">
        <v>1223</v>
      </c>
      <c r="C4541" t="s">
        <v>1186</v>
      </c>
      <c r="D4541" t="s">
        <v>1195</v>
      </c>
      <c r="E4541">
        <v>0.13</v>
      </c>
      <c r="F4541" t="s">
        <v>1690</v>
      </c>
    </row>
    <row r="4542" spans="1:6" x14ac:dyDescent="0.25">
      <c r="A4542" t="s">
        <v>1410</v>
      </c>
      <c r="B4542" t="s">
        <v>1248</v>
      </c>
      <c r="C4542" t="s">
        <v>1667</v>
      </c>
      <c r="D4542" t="s">
        <v>1195</v>
      </c>
      <c r="E4542">
        <v>6.5000000000000002E-2</v>
      </c>
      <c r="F4542" t="s">
        <v>1690</v>
      </c>
    </row>
    <row r="4543" spans="1:6" x14ac:dyDescent="0.25">
      <c r="A4543" t="s">
        <v>1410</v>
      </c>
      <c r="B4543" t="s">
        <v>1248</v>
      </c>
      <c r="C4543" t="s">
        <v>1552</v>
      </c>
      <c r="D4543" t="s">
        <v>1195</v>
      </c>
      <c r="E4543">
        <v>2.5999999999999999E-2</v>
      </c>
      <c r="F4543" t="s">
        <v>1690</v>
      </c>
    </row>
    <row r="4544" spans="1:6" x14ac:dyDescent="0.25">
      <c r="A4544" t="s">
        <v>1410</v>
      </c>
      <c r="B4544" t="s">
        <v>1248</v>
      </c>
      <c r="C4544" t="s">
        <v>1645</v>
      </c>
      <c r="D4544" t="s">
        <v>1195</v>
      </c>
      <c r="E4544">
        <v>3.9E-2</v>
      </c>
      <c r="F4544" t="s">
        <v>1690</v>
      </c>
    </row>
    <row r="4545" spans="1:6" x14ac:dyDescent="0.25">
      <c r="A4545" t="s">
        <v>1410</v>
      </c>
      <c r="B4545" t="s">
        <v>1248</v>
      </c>
      <c r="C4545" t="s">
        <v>1186</v>
      </c>
      <c r="D4545" t="s">
        <v>1195</v>
      </c>
      <c r="E4545">
        <v>0.13</v>
      </c>
      <c r="F4545" t="s">
        <v>1690</v>
      </c>
    </row>
    <row r="4546" spans="1:6" x14ac:dyDescent="0.25">
      <c r="A4546" t="s">
        <v>1410</v>
      </c>
      <c r="B4546" t="s">
        <v>1249</v>
      </c>
      <c r="C4546" t="s">
        <v>1186</v>
      </c>
      <c r="D4546" t="s">
        <v>1195</v>
      </c>
      <c r="E4546">
        <v>0.13</v>
      </c>
      <c r="F4546" t="s">
        <v>1690</v>
      </c>
    </row>
    <row r="4547" spans="1:6" x14ac:dyDescent="0.25">
      <c r="A4547" t="s">
        <v>1410</v>
      </c>
      <c r="B4547" t="s">
        <v>1249</v>
      </c>
      <c r="C4547" t="s">
        <v>1677</v>
      </c>
      <c r="D4547" t="s">
        <v>1195</v>
      </c>
      <c r="E4547">
        <v>6.5000000000000002E-2</v>
      </c>
      <c r="F4547" t="s">
        <v>1690</v>
      </c>
    </row>
    <row r="4548" spans="1:6" x14ac:dyDescent="0.25">
      <c r="A4548" t="s">
        <v>1410</v>
      </c>
      <c r="B4548" t="s">
        <v>1249</v>
      </c>
      <c r="C4548" t="s">
        <v>1686</v>
      </c>
      <c r="D4548" t="s">
        <v>1195</v>
      </c>
      <c r="E4548">
        <v>3.9E-2</v>
      </c>
      <c r="F4548" t="s">
        <v>1690</v>
      </c>
    </row>
    <row r="4549" spans="1:6" x14ac:dyDescent="0.25">
      <c r="A4549" t="s">
        <v>1410</v>
      </c>
      <c r="B4549" t="s">
        <v>1231</v>
      </c>
      <c r="C4549" t="s">
        <v>1186</v>
      </c>
      <c r="D4549" t="s">
        <v>1195</v>
      </c>
      <c r="E4549">
        <v>8.9999999999999993E-3</v>
      </c>
      <c r="F4549" t="s">
        <v>1690</v>
      </c>
    </row>
    <row r="4550" spans="1:6" x14ac:dyDescent="0.25">
      <c r="A4550" t="s">
        <v>1410</v>
      </c>
      <c r="B4550" t="s">
        <v>1250</v>
      </c>
      <c r="C4550" t="s">
        <v>1186</v>
      </c>
      <c r="D4550" t="s">
        <v>1195</v>
      </c>
      <c r="E4550">
        <v>6.5000000000000002E-2</v>
      </c>
      <c r="F4550" t="s">
        <v>1690</v>
      </c>
    </row>
    <row r="4551" spans="1:6" x14ac:dyDescent="0.25">
      <c r="A4551" t="s">
        <v>1410</v>
      </c>
      <c r="B4551" t="s">
        <v>1250</v>
      </c>
      <c r="C4551" t="s">
        <v>1553</v>
      </c>
      <c r="D4551" t="s">
        <v>1195</v>
      </c>
      <c r="E4551">
        <v>1.2999999999999999E-2</v>
      </c>
      <c r="F4551" t="s">
        <v>1690</v>
      </c>
    </row>
    <row r="4552" spans="1:6" x14ac:dyDescent="0.25">
      <c r="A4552" t="s">
        <v>1410</v>
      </c>
      <c r="B4552" t="s">
        <v>1250</v>
      </c>
      <c r="C4552" t="s">
        <v>1687</v>
      </c>
      <c r="D4552" t="s">
        <v>1195</v>
      </c>
      <c r="E4552">
        <v>3.9E-2</v>
      </c>
      <c r="F4552" t="s">
        <v>1690</v>
      </c>
    </row>
    <row r="4553" spans="1:6" x14ac:dyDescent="0.25">
      <c r="A4553" t="s">
        <v>1688</v>
      </c>
      <c r="B4553" t="s">
        <v>1246</v>
      </c>
      <c r="C4553" t="s">
        <v>1186</v>
      </c>
      <c r="D4553" t="s">
        <v>1195</v>
      </c>
      <c r="E4553">
        <v>0</v>
      </c>
      <c r="F4553" t="s">
        <v>1690</v>
      </c>
    </row>
    <row r="4554" spans="1:6" x14ac:dyDescent="0.25">
      <c r="A4554" t="s">
        <v>1688</v>
      </c>
      <c r="B4554" t="s">
        <v>1503</v>
      </c>
      <c r="C4554" t="s">
        <v>1186</v>
      </c>
      <c r="D4554" t="s">
        <v>1195</v>
      </c>
      <c r="E4554">
        <v>0</v>
      </c>
      <c r="F4554" t="s">
        <v>1690</v>
      </c>
    </row>
    <row r="4555" spans="1:6" x14ac:dyDescent="0.25">
      <c r="A4555" t="s">
        <v>1688</v>
      </c>
      <c r="B4555" t="s">
        <v>1241</v>
      </c>
      <c r="C4555" t="s">
        <v>1186</v>
      </c>
      <c r="D4555" t="s">
        <v>1195</v>
      </c>
      <c r="E4555">
        <v>0</v>
      </c>
      <c r="F4555" t="s">
        <v>1690</v>
      </c>
    </row>
    <row r="4556" spans="1:6" x14ac:dyDescent="0.25">
      <c r="A4556" t="s">
        <v>1688</v>
      </c>
      <c r="B4556" t="s">
        <v>1217</v>
      </c>
      <c r="C4556" t="s">
        <v>1186</v>
      </c>
      <c r="D4556" t="s">
        <v>1195</v>
      </c>
      <c r="E4556">
        <v>0</v>
      </c>
      <c r="F4556" t="s">
        <v>1690</v>
      </c>
    </row>
    <row r="4557" spans="1:6" x14ac:dyDescent="0.25">
      <c r="A4557" t="s">
        <v>1688</v>
      </c>
      <c r="B4557" t="s">
        <v>1220</v>
      </c>
      <c r="C4557" t="s">
        <v>1186</v>
      </c>
      <c r="D4557" t="s">
        <v>1195</v>
      </c>
      <c r="E4557">
        <v>0</v>
      </c>
      <c r="F4557" t="s">
        <v>1690</v>
      </c>
    </row>
    <row r="4558" spans="1:6" x14ac:dyDescent="0.25">
      <c r="A4558" t="s">
        <v>1688</v>
      </c>
      <c r="B4558" t="s">
        <v>1247</v>
      </c>
      <c r="C4558" t="s">
        <v>1186</v>
      </c>
      <c r="D4558" t="s">
        <v>1195</v>
      </c>
      <c r="E4558">
        <v>0</v>
      </c>
      <c r="F4558" t="s">
        <v>1690</v>
      </c>
    </row>
    <row r="4559" spans="1:6" x14ac:dyDescent="0.25">
      <c r="A4559" t="s">
        <v>1688</v>
      </c>
      <c r="B4559" t="s">
        <v>1223</v>
      </c>
      <c r="C4559" t="s">
        <v>1186</v>
      </c>
      <c r="D4559" t="s">
        <v>1195</v>
      </c>
      <c r="E4559">
        <v>0</v>
      </c>
      <c r="F4559" t="s">
        <v>1690</v>
      </c>
    </row>
    <row r="4560" spans="1:6" x14ac:dyDescent="0.25">
      <c r="A4560" t="s">
        <v>1688</v>
      </c>
      <c r="B4560" t="s">
        <v>1248</v>
      </c>
      <c r="C4560" t="s">
        <v>1186</v>
      </c>
      <c r="D4560" t="s">
        <v>1195</v>
      </c>
      <c r="E4560">
        <v>0</v>
      </c>
      <c r="F4560" t="s">
        <v>1690</v>
      </c>
    </row>
    <row r="4561" spans="1:6" x14ac:dyDescent="0.25">
      <c r="A4561" t="s">
        <v>1688</v>
      </c>
      <c r="B4561" t="s">
        <v>1689</v>
      </c>
      <c r="C4561" t="s">
        <v>1186</v>
      </c>
      <c r="D4561" t="s">
        <v>1195</v>
      </c>
      <c r="E4561">
        <v>0</v>
      </c>
      <c r="F4561" t="s">
        <v>1690</v>
      </c>
    </row>
    <row r="4562" spans="1:6" x14ac:dyDescent="0.25">
      <c r="A4562" t="s">
        <v>1184</v>
      </c>
      <c r="B4562" t="s">
        <v>1185</v>
      </c>
      <c r="C4562" t="s">
        <v>1186</v>
      </c>
      <c r="D4562" t="s">
        <v>1187</v>
      </c>
      <c r="E4562">
        <v>2.128E-2</v>
      </c>
      <c r="F4562" t="s">
        <v>1691</v>
      </c>
    </row>
    <row r="4563" spans="1:6" x14ac:dyDescent="0.25">
      <c r="A4563" t="s">
        <v>1184</v>
      </c>
      <c r="B4563" t="s">
        <v>1188</v>
      </c>
      <c r="C4563" t="s">
        <v>1186</v>
      </c>
      <c r="D4563" t="s">
        <v>1187</v>
      </c>
      <c r="E4563">
        <v>2.128E-2</v>
      </c>
      <c r="F4563" t="s">
        <v>1691</v>
      </c>
    </row>
    <row r="4564" spans="1:6" x14ac:dyDescent="0.25">
      <c r="A4564" t="s">
        <v>1184</v>
      </c>
      <c r="B4564" t="s">
        <v>1189</v>
      </c>
      <c r="C4564" t="s">
        <v>1186</v>
      </c>
      <c r="D4564" t="s">
        <v>1187</v>
      </c>
      <c r="E4564">
        <v>1.6199999999999999E-3</v>
      </c>
      <c r="F4564" t="s">
        <v>1691</v>
      </c>
    </row>
    <row r="4565" spans="1:6" x14ac:dyDescent="0.25">
      <c r="A4565" t="s">
        <v>1184</v>
      </c>
      <c r="B4565" t="s">
        <v>1190</v>
      </c>
      <c r="C4565" t="s">
        <v>1186</v>
      </c>
      <c r="D4565" t="s">
        <v>1187</v>
      </c>
      <c r="E4565">
        <v>4.1999999999999997E-3</v>
      </c>
      <c r="F4565" t="s">
        <v>1691</v>
      </c>
    </row>
    <row r="4566" spans="1:6" x14ac:dyDescent="0.25">
      <c r="A4566" t="s">
        <v>1184</v>
      </c>
      <c r="B4566" t="s">
        <v>1191</v>
      </c>
      <c r="C4566" t="s">
        <v>1186</v>
      </c>
      <c r="D4566" t="s">
        <v>1187</v>
      </c>
      <c r="E4566">
        <v>4.1999999999999997E-3</v>
      </c>
      <c r="F4566" t="s">
        <v>1691</v>
      </c>
    </row>
    <row r="4567" spans="1:6" x14ac:dyDescent="0.25">
      <c r="A4567" t="s">
        <v>1184</v>
      </c>
      <c r="B4567" t="s">
        <v>1192</v>
      </c>
      <c r="C4567" t="s">
        <v>1186</v>
      </c>
      <c r="D4567" t="s">
        <v>1187</v>
      </c>
      <c r="E4567">
        <v>1.6199999999999999E-3</v>
      </c>
      <c r="F4567" t="s">
        <v>1691</v>
      </c>
    </row>
    <row r="4568" spans="1:6" x14ac:dyDescent="0.25">
      <c r="A4568" t="s">
        <v>1193</v>
      </c>
      <c r="B4568" t="s">
        <v>1194</v>
      </c>
      <c r="C4568" t="s">
        <v>1131</v>
      </c>
      <c r="D4568" t="s">
        <v>1195</v>
      </c>
      <c r="E4568">
        <v>4.7969999999999999E-2</v>
      </c>
      <c r="F4568" t="s">
        <v>1691</v>
      </c>
    </row>
    <row r="4569" spans="1:6" x14ac:dyDescent="0.25">
      <c r="A4569" t="s">
        <v>1193</v>
      </c>
      <c r="B4569" t="s">
        <v>1194</v>
      </c>
      <c r="C4569" t="s">
        <v>1196</v>
      </c>
      <c r="D4569" t="s">
        <v>1195</v>
      </c>
      <c r="E4569">
        <v>6.8999999999999997E-4</v>
      </c>
      <c r="F4569" t="s">
        <v>1691</v>
      </c>
    </row>
    <row r="4570" spans="1:6" x14ac:dyDescent="0.25">
      <c r="A4570" t="s">
        <v>1193</v>
      </c>
      <c r="B4570" t="s">
        <v>1194</v>
      </c>
      <c r="C4570" t="s">
        <v>1186</v>
      </c>
      <c r="D4570" t="s">
        <v>1195</v>
      </c>
      <c r="E4570">
        <v>6.8529999999999994E-2</v>
      </c>
      <c r="F4570" t="s">
        <v>1691</v>
      </c>
    </row>
    <row r="4571" spans="1:6" x14ac:dyDescent="0.25">
      <c r="A4571" t="s">
        <v>1193</v>
      </c>
      <c r="B4571" t="s">
        <v>1197</v>
      </c>
      <c r="C4571" t="s">
        <v>1186</v>
      </c>
      <c r="D4571" t="s">
        <v>1195</v>
      </c>
      <c r="E4571">
        <v>0.33479999999999999</v>
      </c>
      <c r="F4571" t="s">
        <v>1691</v>
      </c>
    </row>
    <row r="4572" spans="1:6" x14ac:dyDescent="0.25">
      <c r="A4572" t="s">
        <v>1193</v>
      </c>
      <c r="B4572" t="s">
        <v>1198</v>
      </c>
      <c r="C4572" t="s">
        <v>1186</v>
      </c>
      <c r="D4572" t="s">
        <v>1195</v>
      </c>
      <c r="E4572">
        <v>2.325E-2</v>
      </c>
      <c r="F4572" t="s">
        <v>1691</v>
      </c>
    </row>
    <row r="4573" spans="1:6" x14ac:dyDescent="0.25">
      <c r="A4573" t="s">
        <v>1193</v>
      </c>
      <c r="B4573" t="s">
        <v>1198</v>
      </c>
      <c r="C4573" t="s">
        <v>1199</v>
      </c>
      <c r="D4573" t="s">
        <v>1195</v>
      </c>
      <c r="E4573">
        <v>2.32E-3</v>
      </c>
      <c r="F4573" t="s">
        <v>1691</v>
      </c>
    </row>
    <row r="4574" spans="1:6" x14ac:dyDescent="0.25">
      <c r="A4574" t="s">
        <v>1193</v>
      </c>
      <c r="B4574" t="s">
        <v>1200</v>
      </c>
      <c r="C4574" t="s">
        <v>1186</v>
      </c>
      <c r="D4574" t="s">
        <v>1195</v>
      </c>
      <c r="E4574">
        <v>0.44640000000000002</v>
      </c>
      <c r="F4574" t="s">
        <v>1691</v>
      </c>
    </row>
    <row r="4575" spans="1:6" x14ac:dyDescent="0.25">
      <c r="A4575" t="s">
        <v>1193</v>
      </c>
      <c r="B4575" t="s">
        <v>1200</v>
      </c>
      <c r="C4575" t="s">
        <v>1201</v>
      </c>
      <c r="D4575" t="s">
        <v>1195</v>
      </c>
      <c r="E4575">
        <v>1.7000000000000001E-2</v>
      </c>
      <c r="F4575" t="s">
        <v>1691</v>
      </c>
    </row>
    <row r="4576" spans="1:6" x14ac:dyDescent="0.25">
      <c r="A4576" t="s">
        <v>1193</v>
      </c>
      <c r="B4576" t="s">
        <v>1200</v>
      </c>
      <c r="C4576" t="s">
        <v>1202</v>
      </c>
      <c r="D4576" t="s">
        <v>1195</v>
      </c>
      <c r="E4576">
        <v>0.17856</v>
      </c>
      <c r="F4576" t="s">
        <v>1691</v>
      </c>
    </row>
    <row r="4577" spans="1:6" x14ac:dyDescent="0.25">
      <c r="A4577" t="s">
        <v>1193</v>
      </c>
      <c r="B4577" t="s">
        <v>1200</v>
      </c>
      <c r="C4577" t="s">
        <v>1203</v>
      </c>
      <c r="D4577" t="s">
        <v>1195</v>
      </c>
      <c r="E4577">
        <v>8.9279999999999998E-2</v>
      </c>
      <c r="F4577" t="s">
        <v>1691</v>
      </c>
    </row>
    <row r="4578" spans="1:6" x14ac:dyDescent="0.25">
      <c r="A4578" t="s">
        <v>1193</v>
      </c>
      <c r="B4578" t="s">
        <v>1204</v>
      </c>
      <c r="C4578" t="s">
        <v>1186</v>
      </c>
      <c r="D4578" t="s">
        <v>1195</v>
      </c>
      <c r="E4578">
        <v>0.5766</v>
      </c>
      <c r="F4578" t="s">
        <v>1691</v>
      </c>
    </row>
    <row r="4579" spans="1:6" x14ac:dyDescent="0.25">
      <c r="A4579" t="s">
        <v>1193</v>
      </c>
      <c r="B4579" t="s">
        <v>1204</v>
      </c>
      <c r="C4579" t="s">
        <v>1202</v>
      </c>
      <c r="D4579" t="s">
        <v>1195</v>
      </c>
      <c r="E4579">
        <v>0.23064000000000001</v>
      </c>
      <c r="F4579" t="s">
        <v>1691</v>
      </c>
    </row>
    <row r="4580" spans="1:6" x14ac:dyDescent="0.25">
      <c r="A4580" t="s">
        <v>1193</v>
      </c>
      <c r="B4580" t="s">
        <v>1204</v>
      </c>
      <c r="C4580" t="s">
        <v>1203</v>
      </c>
      <c r="D4580" t="s">
        <v>1195</v>
      </c>
      <c r="E4580">
        <v>0.11532000000000001</v>
      </c>
      <c r="F4580" t="s">
        <v>1691</v>
      </c>
    </row>
    <row r="4581" spans="1:6" x14ac:dyDescent="0.25">
      <c r="A4581" t="s">
        <v>1205</v>
      </c>
      <c r="B4581" t="s">
        <v>1206</v>
      </c>
      <c r="C4581" t="s">
        <v>1131</v>
      </c>
      <c r="D4581" t="s">
        <v>1195</v>
      </c>
      <c r="E4581">
        <v>0.16181000000000001</v>
      </c>
      <c r="F4581" t="s">
        <v>1691</v>
      </c>
    </row>
    <row r="4582" spans="1:6" x14ac:dyDescent="0.25">
      <c r="A4582" t="s">
        <v>1205</v>
      </c>
      <c r="B4582" t="s">
        <v>1206</v>
      </c>
      <c r="C4582" t="s">
        <v>1207</v>
      </c>
      <c r="D4582" t="s">
        <v>1195</v>
      </c>
      <c r="E4582">
        <v>1.618E-2</v>
      </c>
      <c r="F4582" t="s">
        <v>1691</v>
      </c>
    </row>
    <row r="4583" spans="1:6" x14ac:dyDescent="0.25">
      <c r="A4583" t="s">
        <v>1205</v>
      </c>
      <c r="B4583" t="s">
        <v>1206</v>
      </c>
      <c r="C4583" t="s">
        <v>1208</v>
      </c>
      <c r="D4583" t="s">
        <v>1195</v>
      </c>
      <c r="E4583">
        <v>9.2499999999999995E-3</v>
      </c>
      <c r="F4583" t="s">
        <v>1691</v>
      </c>
    </row>
    <row r="4584" spans="1:6" x14ac:dyDescent="0.25">
      <c r="A4584" t="s">
        <v>1205</v>
      </c>
      <c r="B4584" t="s">
        <v>1206</v>
      </c>
      <c r="C4584" t="s">
        <v>1196</v>
      </c>
      <c r="D4584" t="s">
        <v>1195</v>
      </c>
      <c r="E4584">
        <v>2.31E-3</v>
      </c>
      <c r="F4584" t="s">
        <v>1691</v>
      </c>
    </row>
    <row r="4585" spans="1:6" x14ac:dyDescent="0.25">
      <c r="A4585" t="s">
        <v>1205</v>
      </c>
      <c r="B4585" t="s">
        <v>1206</v>
      </c>
      <c r="C4585" t="s">
        <v>1186</v>
      </c>
      <c r="D4585" t="s">
        <v>1195</v>
      </c>
      <c r="E4585">
        <v>0.23114999999999999</v>
      </c>
      <c r="F4585" t="s">
        <v>1691</v>
      </c>
    </row>
    <row r="4586" spans="1:6" x14ac:dyDescent="0.25">
      <c r="A4586" t="s">
        <v>1205</v>
      </c>
      <c r="B4586" t="s">
        <v>1209</v>
      </c>
      <c r="C4586" t="s">
        <v>1207</v>
      </c>
      <c r="D4586" t="s">
        <v>1195</v>
      </c>
      <c r="E4586">
        <v>4.1610000000000001E-2</v>
      </c>
      <c r="F4586" t="s">
        <v>1691</v>
      </c>
    </row>
    <row r="4587" spans="1:6" x14ac:dyDescent="0.25">
      <c r="A4587" t="s">
        <v>1205</v>
      </c>
      <c r="B4587" t="s">
        <v>1209</v>
      </c>
      <c r="C4587" t="s">
        <v>1208</v>
      </c>
      <c r="D4587" t="s">
        <v>1195</v>
      </c>
      <c r="E4587">
        <v>2.3779999999999999E-2</v>
      </c>
      <c r="F4587" t="s">
        <v>1691</v>
      </c>
    </row>
    <row r="4588" spans="1:6" x14ac:dyDescent="0.25">
      <c r="A4588" t="s">
        <v>1205</v>
      </c>
      <c r="B4588" t="s">
        <v>1209</v>
      </c>
      <c r="C4588" t="s">
        <v>1196</v>
      </c>
      <c r="D4588" t="s">
        <v>1195</v>
      </c>
      <c r="E4588">
        <v>5.94E-3</v>
      </c>
      <c r="F4588" t="s">
        <v>1691</v>
      </c>
    </row>
    <row r="4589" spans="1:6" x14ac:dyDescent="0.25">
      <c r="A4589" t="s">
        <v>1205</v>
      </c>
      <c r="B4589" t="s">
        <v>1209</v>
      </c>
      <c r="C4589" t="s">
        <v>1186</v>
      </c>
      <c r="D4589" t="s">
        <v>1195</v>
      </c>
      <c r="E4589">
        <v>0.59438999999999997</v>
      </c>
      <c r="F4589" t="s">
        <v>1691</v>
      </c>
    </row>
    <row r="4590" spans="1:6" x14ac:dyDescent="0.25">
      <c r="A4590" t="s">
        <v>1205</v>
      </c>
      <c r="B4590" t="s">
        <v>1210</v>
      </c>
      <c r="C4590" t="s">
        <v>1207</v>
      </c>
      <c r="D4590" t="s">
        <v>1195</v>
      </c>
      <c r="E4590">
        <v>7.8589999999999993E-2</v>
      </c>
      <c r="F4590" t="s">
        <v>1691</v>
      </c>
    </row>
    <row r="4591" spans="1:6" x14ac:dyDescent="0.25">
      <c r="A4591" t="s">
        <v>1205</v>
      </c>
      <c r="B4591" t="s">
        <v>1210</v>
      </c>
      <c r="C4591" t="s">
        <v>1208</v>
      </c>
      <c r="D4591" t="s">
        <v>1195</v>
      </c>
      <c r="E4591">
        <v>4.4909999999999999E-2</v>
      </c>
      <c r="F4591" t="s">
        <v>1691</v>
      </c>
    </row>
    <row r="4592" spans="1:6" x14ac:dyDescent="0.25">
      <c r="A4592" t="s">
        <v>1205</v>
      </c>
      <c r="B4592" t="s">
        <v>1210</v>
      </c>
      <c r="C4592" t="s">
        <v>1196</v>
      </c>
      <c r="D4592" t="s">
        <v>1195</v>
      </c>
      <c r="E4592">
        <v>1.123E-2</v>
      </c>
      <c r="F4592" t="s">
        <v>1691</v>
      </c>
    </row>
    <row r="4593" spans="1:6" x14ac:dyDescent="0.25">
      <c r="A4593" t="s">
        <v>1205</v>
      </c>
      <c r="B4593" t="s">
        <v>1210</v>
      </c>
      <c r="C4593" t="s">
        <v>1186</v>
      </c>
      <c r="D4593" t="s">
        <v>1195</v>
      </c>
      <c r="E4593">
        <v>1.12273</v>
      </c>
      <c r="F4593" t="s">
        <v>1691</v>
      </c>
    </row>
    <row r="4594" spans="1:6" x14ac:dyDescent="0.25">
      <c r="A4594" t="s">
        <v>1205</v>
      </c>
      <c r="B4594" t="s">
        <v>1194</v>
      </c>
      <c r="C4594" t="s">
        <v>1131</v>
      </c>
      <c r="D4594" t="s">
        <v>1195</v>
      </c>
      <c r="E4594">
        <v>0.46229999999999999</v>
      </c>
      <c r="F4594" t="s">
        <v>1691</v>
      </c>
    </row>
    <row r="4595" spans="1:6" x14ac:dyDescent="0.25">
      <c r="A4595" t="s">
        <v>1205</v>
      </c>
      <c r="B4595" t="s">
        <v>1194</v>
      </c>
      <c r="C4595" t="s">
        <v>1196</v>
      </c>
      <c r="D4595" t="s">
        <v>1195</v>
      </c>
      <c r="E4595">
        <v>6.6E-3</v>
      </c>
      <c r="F4595" t="s">
        <v>1691</v>
      </c>
    </row>
    <row r="4596" spans="1:6" x14ac:dyDescent="0.25">
      <c r="A4596" t="s">
        <v>1205</v>
      </c>
      <c r="B4596" t="s">
        <v>1194</v>
      </c>
      <c r="C4596" t="s">
        <v>1186</v>
      </c>
      <c r="D4596" t="s">
        <v>1195</v>
      </c>
      <c r="E4596">
        <v>0.66042999999999996</v>
      </c>
      <c r="F4596" t="s">
        <v>1691</v>
      </c>
    </row>
    <row r="4597" spans="1:6" x14ac:dyDescent="0.25">
      <c r="A4597" t="s">
        <v>1205</v>
      </c>
      <c r="B4597" t="s">
        <v>1211</v>
      </c>
      <c r="C4597" t="s">
        <v>1131</v>
      </c>
      <c r="D4597" t="s">
        <v>1195</v>
      </c>
      <c r="E4597">
        <v>0.46229999999999999</v>
      </c>
      <c r="F4597" t="s">
        <v>1691</v>
      </c>
    </row>
    <row r="4598" spans="1:6" x14ac:dyDescent="0.25">
      <c r="A4598" t="s">
        <v>1205</v>
      </c>
      <c r="B4598" t="s">
        <v>1211</v>
      </c>
      <c r="C4598" t="s">
        <v>1186</v>
      </c>
      <c r="D4598" t="s">
        <v>1195</v>
      </c>
      <c r="E4598">
        <v>0.66042999999999996</v>
      </c>
      <c r="F4598" t="s">
        <v>1691</v>
      </c>
    </row>
    <row r="4599" spans="1:6" x14ac:dyDescent="0.25">
      <c r="A4599" t="s">
        <v>1205</v>
      </c>
      <c r="B4599" t="s">
        <v>1212</v>
      </c>
      <c r="C4599" t="s">
        <v>1186</v>
      </c>
      <c r="D4599" t="s">
        <v>1195</v>
      </c>
      <c r="E4599">
        <v>0.29749999999999999</v>
      </c>
      <c r="F4599" t="s">
        <v>1691</v>
      </c>
    </row>
    <row r="4600" spans="1:6" x14ac:dyDescent="0.25">
      <c r="A4600" t="s">
        <v>1205</v>
      </c>
      <c r="B4600" t="s">
        <v>1212</v>
      </c>
      <c r="C4600" t="s">
        <v>1213</v>
      </c>
      <c r="D4600" t="s">
        <v>1195</v>
      </c>
      <c r="E4600">
        <v>0.17849999999999999</v>
      </c>
      <c r="F4600" t="s">
        <v>1691</v>
      </c>
    </row>
    <row r="4601" spans="1:6" x14ac:dyDescent="0.25">
      <c r="A4601" t="s">
        <v>1205</v>
      </c>
      <c r="B4601" t="s">
        <v>1200</v>
      </c>
      <c r="C4601" t="s">
        <v>1186</v>
      </c>
      <c r="D4601" t="s">
        <v>1195</v>
      </c>
      <c r="E4601">
        <v>0.48</v>
      </c>
      <c r="F4601" t="s">
        <v>1691</v>
      </c>
    </row>
    <row r="4602" spans="1:6" x14ac:dyDescent="0.25">
      <c r="A4602" t="s">
        <v>1205</v>
      </c>
      <c r="B4602" t="s">
        <v>1200</v>
      </c>
      <c r="C4602" t="s">
        <v>1214</v>
      </c>
      <c r="D4602" t="s">
        <v>1195</v>
      </c>
      <c r="E4602">
        <v>5.2650000000000002E-2</v>
      </c>
      <c r="F4602" t="s">
        <v>1691</v>
      </c>
    </row>
    <row r="4603" spans="1:6" x14ac:dyDescent="0.25">
      <c r="A4603" t="s">
        <v>1205</v>
      </c>
      <c r="B4603" t="s">
        <v>1200</v>
      </c>
      <c r="C4603" t="s">
        <v>1215</v>
      </c>
      <c r="D4603" t="s">
        <v>1195</v>
      </c>
      <c r="E4603">
        <v>0.33600000000000002</v>
      </c>
      <c r="F4603" t="s">
        <v>1691</v>
      </c>
    </row>
    <row r="4604" spans="1:6" x14ac:dyDescent="0.25">
      <c r="A4604" t="s">
        <v>1205</v>
      </c>
      <c r="B4604" t="s">
        <v>1200</v>
      </c>
      <c r="C4604" t="s">
        <v>1216</v>
      </c>
      <c r="D4604" t="s">
        <v>1195</v>
      </c>
      <c r="E4604">
        <v>0.24</v>
      </c>
      <c r="F4604" t="s">
        <v>1691</v>
      </c>
    </row>
    <row r="4605" spans="1:6" x14ac:dyDescent="0.25">
      <c r="A4605" t="s">
        <v>1205</v>
      </c>
      <c r="B4605" t="s">
        <v>1204</v>
      </c>
      <c r="C4605" t="s">
        <v>1186</v>
      </c>
      <c r="D4605" t="s">
        <v>1195</v>
      </c>
      <c r="E4605">
        <v>0.48</v>
      </c>
      <c r="F4605" t="s">
        <v>1691</v>
      </c>
    </row>
    <row r="4606" spans="1:6" x14ac:dyDescent="0.25">
      <c r="A4606" t="s">
        <v>1205</v>
      </c>
      <c r="B4606" t="s">
        <v>1204</v>
      </c>
      <c r="C4606" t="s">
        <v>1214</v>
      </c>
      <c r="D4606" t="s">
        <v>1195</v>
      </c>
      <c r="E4606">
        <v>5.2650000000000002E-2</v>
      </c>
      <c r="F4606" t="s">
        <v>1691</v>
      </c>
    </row>
    <row r="4607" spans="1:6" x14ac:dyDescent="0.25">
      <c r="A4607" t="s">
        <v>1205</v>
      </c>
      <c r="B4607" t="s">
        <v>1204</v>
      </c>
      <c r="C4607" t="s">
        <v>1215</v>
      </c>
      <c r="D4607" t="s">
        <v>1195</v>
      </c>
      <c r="E4607">
        <v>0.33600000000000002</v>
      </c>
      <c r="F4607" t="s">
        <v>1691</v>
      </c>
    </row>
    <row r="4608" spans="1:6" x14ac:dyDescent="0.25">
      <c r="A4608" t="s">
        <v>1205</v>
      </c>
      <c r="B4608" t="s">
        <v>1204</v>
      </c>
      <c r="C4608" t="s">
        <v>1216</v>
      </c>
      <c r="D4608" t="s">
        <v>1195</v>
      </c>
      <c r="E4608">
        <v>0.24</v>
      </c>
      <c r="F4608" t="s">
        <v>1691</v>
      </c>
    </row>
    <row r="4609" spans="1:6" x14ac:dyDescent="0.25">
      <c r="A4609" t="s">
        <v>1205</v>
      </c>
      <c r="B4609" t="s">
        <v>1217</v>
      </c>
      <c r="C4609" t="s">
        <v>1207</v>
      </c>
      <c r="D4609" t="s">
        <v>1195</v>
      </c>
      <c r="E4609">
        <v>7.8589999999999993E-2</v>
      </c>
      <c r="F4609" t="s">
        <v>1691</v>
      </c>
    </row>
    <row r="4610" spans="1:6" x14ac:dyDescent="0.25">
      <c r="A4610" t="s">
        <v>1205</v>
      </c>
      <c r="B4610" t="s">
        <v>1217</v>
      </c>
      <c r="C4610" t="s">
        <v>1208</v>
      </c>
      <c r="D4610" t="s">
        <v>1195</v>
      </c>
      <c r="E4610">
        <v>4.4909999999999999E-2</v>
      </c>
      <c r="F4610" t="s">
        <v>1691</v>
      </c>
    </row>
    <row r="4611" spans="1:6" x14ac:dyDescent="0.25">
      <c r="A4611" t="s">
        <v>1205</v>
      </c>
      <c r="B4611" t="s">
        <v>1217</v>
      </c>
      <c r="C4611" t="s">
        <v>1196</v>
      </c>
      <c r="D4611" t="s">
        <v>1195</v>
      </c>
      <c r="E4611">
        <v>1.123E-2</v>
      </c>
      <c r="F4611" t="s">
        <v>1691</v>
      </c>
    </row>
    <row r="4612" spans="1:6" x14ac:dyDescent="0.25">
      <c r="A4612" t="s">
        <v>1205</v>
      </c>
      <c r="B4612" t="s">
        <v>1217</v>
      </c>
      <c r="C4612" t="s">
        <v>1218</v>
      </c>
      <c r="D4612" t="s">
        <v>1195</v>
      </c>
      <c r="E4612">
        <v>1.123E-2</v>
      </c>
      <c r="F4612" t="s">
        <v>1691</v>
      </c>
    </row>
    <row r="4613" spans="1:6" x14ac:dyDescent="0.25">
      <c r="A4613" t="s">
        <v>1205</v>
      </c>
      <c r="B4613" t="s">
        <v>1217</v>
      </c>
      <c r="C4613" t="s">
        <v>1219</v>
      </c>
      <c r="D4613" t="s">
        <v>1195</v>
      </c>
      <c r="E4613">
        <v>7.8589999999999993E-2</v>
      </c>
      <c r="F4613" t="s">
        <v>1691</v>
      </c>
    </row>
    <row r="4614" spans="1:6" x14ac:dyDescent="0.25">
      <c r="A4614" t="s">
        <v>1205</v>
      </c>
      <c r="B4614" t="s">
        <v>1217</v>
      </c>
      <c r="C4614" t="s">
        <v>1186</v>
      </c>
      <c r="D4614" t="s">
        <v>1195</v>
      </c>
      <c r="E4614">
        <v>1.12273</v>
      </c>
      <c r="F4614" t="s">
        <v>1691</v>
      </c>
    </row>
    <row r="4615" spans="1:6" x14ac:dyDescent="0.25">
      <c r="A4615" t="s">
        <v>1205</v>
      </c>
      <c r="B4615" t="s">
        <v>1220</v>
      </c>
      <c r="C4615" t="s">
        <v>1207</v>
      </c>
      <c r="D4615" t="s">
        <v>1195</v>
      </c>
      <c r="E4615">
        <v>7.8589999999999993E-2</v>
      </c>
      <c r="F4615" t="s">
        <v>1691</v>
      </c>
    </row>
    <row r="4616" spans="1:6" x14ac:dyDescent="0.25">
      <c r="A4616" t="s">
        <v>1205</v>
      </c>
      <c r="B4616" t="s">
        <v>1220</v>
      </c>
      <c r="C4616" t="s">
        <v>1208</v>
      </c>
      <c r="D4616" t="s">
        <v>1195</v>
      </c>
      <c r="E4616">
        <v>4.4909999999999999E-2</v>
      </c>
      <c r="F4616" t="s">
        <v>1691</v>
      </c>
    </row>
    <row r="4617" spans="1:6" x14ac:dyDescent="0.25">
      <c r="A4617" t="s">
        <v>1205</v>
      </c>
      <c r="B4617" t="s">
        <v>1220</v>
      </c>
      <c r="C4617" t="s">
        <v>1196</v>
      </c>
      <c r="D4617" t="s">
        <v>1195</v>
      </c>
      <c r="E4617">
        <v>1.123E-2</v>
      </c>
      <c r="F4617" t="s">
        <v>1691</v>
      </c>
    </row>
    <row r="4618" spans="1:6" x14ac:dyDescent="0.25">
      <c r="A4618" t="s">
        <v>1205</v>
      </c>
      <c r="B4618" t="s">
        <v>1220</v>
      </c>
      <c r="C4618" t="s">
        <v>1218</v>
      </c>
      <c r="D4618" t="s">
        <v>1195</v>
      </c>
      <c r="E4618">
        <v>1.123E-2</v>
      </c>
      <c r="F4618" t="s">
        <v>1691</v>
      </c>
    </row>
    <row r="4619" spans="1:6" x14ac:dyDescent="0.25">
      <c r="A4619" t="s">
        <v>1205</v>
      </c>
      <c r="B4619" t="s">
        <v>1220</v>
      </c>
      <c r="C4619" t="s">
        <v>1219</v>
      </c>
      <c r="D4619" t="s">
        <v>1195</v>
      </c>
      <c r="E4619">
        <v>7.8589999999999993E-2</v>
      </c>
      <c r="F4619" t="s">
        <v>1691</v>
      </c>
    </row>
    <row r="4620" spans="1:6" x14ac:dyDescent="0.25">
      <c r="A4620" t="s">
        <v>1205</v>
      </c>
      <c r="B4620" t="s">
        <v>1220</v>
      </c>
      <c r="C4620" t="s">
        <v>1186</v>
      </c>
      <c r="D4620" t="s">
        <v>1195</v>
      </c>
      <c r="E4620">
        <v>1.12273</v>
      </c>
      <c r="F4620" t="s">
        <v>1691</v>
      </c>
    </row>
    <row r="4621" spans="1:6" x14ac:dyDescent="0.25">
      <c r="A4621" t="s">
        <v>1205</v>
      </c>
      <c r="B4621" t="s">
        <v>1221</v>
      </c>
      <c r="C4621" t="s">
        <v>1207</v>
      </c>
      <c r="D4621" t="s">
        <v>1195</v>
      </c>
      <c r="E4621">
        <v>7.8589999999999993E-2</v>
      </c>
      <c r="F4621" t="s">
        <v>1691</v>
      </c>
    </row>
    <row r="4622" spans="1:6" x14ac:dyDescent="0.25">
      <c r="A4622" t="s">
        <v>1205</v>
      </c>
      <c r="B4622" t="s">
        <v>1221</v>
      </c>
      <c r="C4622" t="s">
        <v>1208</v>
      </c>
      <c r="D4622" t="s">
        <v>1195</v>
      </c>
      <c r="E4622">
        <v>4.4909999999999999E-2</v>
      </c>
      <c r="F4622" t="s">
        <v>1691</v>
      </c>
    </row>
    <row r="4623" spans="1:6" x14ac:dyDescent="0.25">
      <c r="A4623" t="s">
        <v>1205</v>
      </c>
      <c r="B4623" t="s">
        <v>1221</v>
      </c>
      <c r="C4623" t="s">
        <v>1196</v>
      </c>
      <c r="D4623" t="s">
        <v>1195</v>
      </c>
      <c r="E4623">
        <v>1.123E-2</v>
      </c>
      <c r="F4623" t="s">
        <v>1691</v>
      </c>
    </row>
    <row r="4624" spans="1:6" x14ac:dyDescent="0.25">
      <c r="A4624" t="s">
        <v>1205</v>
      </c>
      <c r="B4624" t="s">
        <v>1221</v>
      </c>
      <c r="C4624" t="s">
        <v>1218</v>
      </c>
      <c r="D4624" t="s">
        <v>1195</v>
      </c>
      <c r="E4624">
        <v>1.123E-2</v>
      </c>
      <c r="F4624" t="s">
        <v>1691</v>
      </c>
    </row>
    <row r="4625" spans="1:6" x14ac:dyDescent="0.25">
      <c r="A4625" t="s">
        <v>1205</v>
      </c>
      <c r="B4625" t="s">
        <v>1221</v>
      </c>
      <c r="C4625" t="s">
        <v>1219</v>
      </c>
      <c r="D4625" t="s">
        <v>1195</v>
      </c>
      <c r="E4625">
        <v>7.8589999999999993E-2</v>
      </c>
      <c r="F4625" t="s">
        <v>1691</v>
      </c>
    </row>
    <row r="4626" spans="1:6" x14ac:dyDescent="0.25">
      <c r="A4626" t="s">
        <v>1205</v>
      </c>
      <c r="B4626" t="s">
        <v>1221</v>
      </c>
      <c r="C4626" t="s">
        <v>1186</v>
      </c>
      <c r="D4626" t="s">
        <v>1195</v>
      </c>
      <c r="E4626">
        <v>1.12273</v>
      </c>
      <c r="F4626" t="s">
        <v>1691</v>
      </c>
    </row>
    <row r="4627" spans="1:6" x14ac:dyDescent="0.25">
      <c r="A4627" t="s">
        <v>1205</v>
      </c>
      <c r="B4627" t="s">
        <v>1222</v>
      </c>
      <c r="C4627" t="s">
        <v>1131</v>
      </c>
      <c r="D4627" t="s">
        <v>1195</v>
      </c>
      <c r="E4627">
        <v>0.16181000000000001</v>
      </c>
      <c r="F4627" t="s">
        <v>1691</v>
      </c>
    </row>
    <row r="4628" spans="1:6" x14ac:dyDescent="0.25">
      <c r="A4628" t="s">
        <v>1205</v>
      </c>
      <c r="B4628" t="s">
        <v>1222</v>
      </c>
      <c r="C4628" t="s">
        <v>1207</v>
      </c>
      <c r="D4628" t="s">
        <v>1195</v>
      </c>
      <c r="E4628">
        <v>1.618E-2</v>
      </c>
      <c r="F4628" t="s">
        <v>1691</v>
      </c>
    </row>
    <row r="4629" spans="1:6" x14ac:dyDescent="0.25">
      <c r="A4629" t="s">
        <v>1205</v>
      </c>
      <c r="B4629" t="s">
        <v>1222</v>
      </c>
      <c r="C4629" t="s">
        <v>1208</v>
      </c>
      <c r="D4629" t="s">
        <v>1195</v>
      </c>
      <c r="E4629">
        <v>9.2499999999999995E-3</v>
      </c>
      <c r="F4629" t="s">
        <v>1691</v>
      </c>
    </row>
    <row r="4630" spans="1:6" x14ac:dyDescent="0.25">
      <c r="A4630" t="s">
        <v>1205</v>
      </c>
      <c r="B4630" t="s">
        <v>1222</v>
      </c>
      <c r="C4630" t="s">
        <v>1196</v>
      </c>
      <c r="D4630" t="s">
        <v>1195</v>
      </c>
      <c r="E4630">
        <v>2.31E-3</v>
      </c>
      <c r="F4630" t="s">
        <v>1691</v>
      </c>
    </row>
    <row r="4631" spans="1:6" x14ac:dyDescent="0.25">
      <c r="A4631" t="s">
        <v>1205</v>
      </c>
      <c r="B4631" t="s">
        <v>1222</v>
      </c>
      <c r="C4631" t="s">
        <v>1218</v>
      </c>
      <c r="D4631" t="s">
        <v>1195</v>
      </c>
      <c r="E4631">
        <v>2.31E-3</v>
      </c>
      <c r="F4631" t="s">
        <v>1691</v>
      </c>
    </row>
    <row r="4632" spans="1:6" x14ac:dyDescent="0.25">
      <c r="A4632" t="s">
        <v>1205</v>
      </c>
      <c r="B4632" t="s">
        <v>1222</v>
      </c>
      <c r="C4632" t="s">
        <v>1219</v>
      </c>
      <c r="D4632" t="s">
        <v>1195</v>
      </c>
      <c r="E4632">
        <v>1.618E-2</v>
      </c>
      <c r="F4632" t="s">
        <v>1691</v>
      </c>
    </row>
    <row r="4633" spans="1:6" x14ac:dyDescent="0.25">
      <c r="A4633" t="s">
        <v>1205</v>
      </c>
      <c r="B4633" t="s">
        <v>1222</v>
      </c>
      <c r="C4633" t="s">
        <v>1186</v>
      </c>
      <c r="D4633" t="s">
        <v>1195</v>
      </c>
      <c r="E4633">
        <v>0.23114999999999999</v>
      </c>
      <c r="F4633" t="s">
        <v>1691</v>
      </c>
    </row>
    <row r="4634" spans="1:6" x14ac:dyDescent="0.25">
      <c r="A4634" t="s">
        <v>1205</v>
      </c>
      <c r="B4634" t="s">
        <v>1223</v>
      </c>
      <c r="C4634" t="s">
        <v>1207</v>
      </c>
      <c r="D4634" t="s">
        <v>1195</v>
      </c>
      <c r="E4634">
        <v>7.8589999999999993E-2</v>
      </c>
      <c r="F4634" t="s">
        <v>1691</v>
      </c>
    </row>
    <row r="4635" spans="1:6" x14ac:dyDescent="0.25">
      <c r="A4635" t="s">
        <v>1205</v>
      </c>
      <c r="B4635" t="s">
        <v>1223</v>
      </c>
      <c r="C4635" t="s">
        <v>1208</v>
      </c>
      <c r="D4635" t="s">
        <v>1195</v>
      </c>
      <c r="E4635">
        <v>4.4909999999999999E-2</v>
      </c>
      <c r="F4635" t="s">
        <v>1691</v>
      </c>
    </row>
    <row r="4636" spans="1:6" x14ac:dyDescent="0.25">
      <c r="A4636" t="s">
        <v>1205</v>
      </c>
      <c r="B4636" t="s">
        <v>1223</v>
      </c>
      <c r="C4636" t="s">
        <v>1196</v>
      </c>
      <c r="D4636" t="s">
        <v>1195</v>
      </c>
      <c r="E4636">
        <v>1.123E-2</v>
      </c>
      <c r="F4636" t="s">
        <v>1691</v>
      </c>
    </row>
    <row r="4637" spans="1:6" x14ac:dyDescent="0.25">
      <c r="A4637" t="s">
        <v>1205</v>
      </c>
      <c r="B4637" t="s">
        <v>1223</v>
      </c>
      <c r="C4637" t="s">
        <v>1218</v>
      </c>
      <c r="D4637" t="s">
        <v>1195</v>
      </c>
      <c r="E4637">
        <v>1.123E-2</v>
      </c>
      <c r="F4637" t="s">
        <v>1691</v>
      </c>
    </row>
    <row r="4638" spans="1:6" x14ac:dyDescent="0.25">
      <c r="A4638" t="s">
        <v>1205</v>
      </c>
      <c r="B4638" t="s">
        <v>1223</v>
      </c>
      <c r="C4638" t="s">
        <v>1219</v>
      </c>
      <c r="D4638" t="s">
        <v>1195</v>
      </c>
      <c r="E4638">
        <v>7.8589999999999993E-2</v>
      </c>
      <c r="F4638" t="s">
        <v>1691</v>
      </c>
    </row>
    <row r="4639" spans="1:6" x14ac:dyDescent="0.25">
      <c r="A4639" t="s">
        <v>1205</v>
      </c>
      <c r="B4639" t="s">
        <v>1223</v>
      </c>
      <c r="C4639" t="s">
        <v>1186</v>
      </c>
      <c r="D4639" t="s">
        <v>1195</v>
      </c>
      <c r="E4639">
        <v>1.12273</v>
      </c>
      <c r="F4639" t="s">
        <v>1691</v>
      </c>
    </row>
    <row r="4640" spans="1:6" x14ac:dyDescent="0.25">
      <c r="A4640" t="s">
        <v>1205</v>
      </c>
      <c r="B4640" t="s">
        <v>1224</v>
      </c>
      <c r="C4640" t="s">
        <v>1131</v>
      </c>
      <c r="D4640" t="s">
        <v>1195</v>
      </c>
      <c r="E4640">
        <v>0.16181000000000001</v>
      </c>
      <c r="F4640" t="s">
        <v>1691</v>
      </c>
    </row>
    <row r="4641" spans="1:6" x14ac:dyDescent="0.25">
      <c r="A4641" t="s">
        <v>1205</v>
      </c>
      <c r="B4641" t="s">
        <v>1224</v>
      </c>
      <c r="C4641" t="s">
        <v>1207</v>
      </c>
      <c r="D4641" t="s">
        <v>1195</v>
      </c>
      <c r="E4641">
        <v>1.618E-2</v>
      </c>
      <c r="F4641" t="s">
        <v>1691</v>
      </c>
    </row>
    <row r="4642" spans="1:6" x14ac:dyDescent="0.25">
      <c r="A4642" t="s">
        <v>1205</v>
      </c>
      <c r="B4642" t="s">
        <v>1224</v>
      </c>
      <c r="C4642" t="s">
        <v>1208</v>
      </c>
      <c r="D4642" t="s">
        <v>1195</v>
      </c>
      <c r="E4642">
        <v>9.2499999999999995E-3</v>
      </c>
      <c r="F4642" t="s">
        <v>1691</v>
      </c>
    </row>
    <row r="4643" spans="1:6" x14ac:dyDescent="0.25">
      <c r="A4643" t="s">
        <v>1205</v>
      </c>
      <c r="B4643" t="s">
        <v>1224</v>
      </c>
      <c r="C4643" t="s">
        <v>1196</v>
      </c>
      <c r="D4643" t="s">
        <v>1195</v>
      </c>
      <c r="E4643">
        <v>2.31E-3</v>
      </c>
      <c r="F4643" t="s">
        <v>1691</v>
      </c>
    </row>
    <row r="4644" spans="1:6" x14ac:dyDescent="0.25">
      <c r="A4644" t="s">
        <v>1205</v>
      </c>
      <c r="B4644" t="s">
        <v>1224</v>
      </c>
      <c r="C4644" t="s">
        <v>1186</v>
      </c>
      <c r="D4644" t="s">
        <v>1195</v>
      </c>
      <c r="E4644">
        <v>0.23114999999999999</v>
      </c>
      <c r="F4644" t="s">
        <v>1691</v>
      </c>
    </row>
    <row r="4645" spans="1:6" x14ac:dyDescent="0.25">
      <c r="A4645" t="s">
        <v>1205</v>
      </c>
      <c r="B4645" t="s">
        <v>1225</v>
      </c>
      <c r="C4645" t="s">
        <v>1207</v>
      </c>
      <c r="D4645" t="s">
        <v>1195</v>
      </c>
      <c r="E4645">
        <v>4.1610000000000001E-2</v>
      </c>
      <c r="F4645" t="s">
        <v>1691</v>
      </c>
    </row>
    <row r="4646" spans="1:6" x14ac:dyDescent="0.25">
      <c r="A4646" t="s">
        <v>1205</v>
      </c>
      <c r="B4646" t="s">
        <v>1225</v>
      </c>
      <c r="C4646" t="s">
        <v>1208</v>
      </c>
      <c r="D4646" t="s">
        <v>1195</v>
      </c>
      <c r="E4646">
        <v>2.3779999999999999E-2</v>
      </c>
      <c r="F4646" t="s">
        <v>1691</v>
      </c>
    </row>
    <row r="4647" spans="1:6" x14ac:dyDescent="0.25">
      <c r="A4647" t="s">
        <v>1205</v>
      </c>
      <c r="B4647" t="s">
        <v>1225</v>
      </c>
      <c r="C4647" t="s">
        <v>1196</v>
      </c>
      <c r="D4647" t="s">
        <v>1195</v>
      </c>
      <c r="E4647">
        <v>5.94E-3</v>
      </c>
      <c r="F4647" t="s">
        <v>1691</v>
      </c>
    </row>
    <row r="4648" spans="1:6" x14ac:dyDescent="0.25">
      <c r="A4648" t="s">
        <v>1205</v>
      </c>
      <c r="B4648" t="s">
        <v>1225</v>
      </c>
      <c r="C4648" t="s">
        <v>1186</v>
      </c>
      <c r="D4648" t="s">
        <v>1195</v>
      </c>
      <c r="E4648">
        <v>0.59438999999999997</v>
      </c>
      <c r="F4648" t="s">
        <v>1691</v>
      </c>
    </row>
    <row r="4649" spans="1:6" x14ac:dyDescent="0.25">
      <c r="A4649" t="s">
        <v>1205</v>
      </c>
      <c r="B4649" t="s">
        <v>1226</v>
      </c>
      <c r="C4649" t="s">
        <v>1207</v>
      </c>
      <c r="D4649" t="s">
        <v>1195</v>
      </c>
      <c r="E4649">
        <v>7.8589999999999993E-2</v>
      </c>
      <c r="F4649" t="s">
        <v>1691</v>
      </c>
    </row>
    <row r="4650" spans="1:6" x14ac:dyDescent="0.25">
      <c r="A4650" t="s">
        <v>1205</v>
      </c>
      <c r="B4650" t="s">
        <v>1226</v>
      </c>
      <c r="C4650" t="s">
        <v>1208</v>
      </c>
      <c r="D4650" t="s">
        <v>1195</v>
      </c>
      <c r="E4650">
        <v>4.4909999999999999E-2</v>
      </c>
      <c r="F4650" t="s">
        <v>1691</v>
      </c>
    </row>
    <row r="4651" spans="1:6" x14ac:dyDescent="0.25">
      <c r="A4651" t="s">
        <v>1205</v>
      </c>
      <c r="B4651" t="s">
        <v>1226</v>
      </c>
      <c r="C4651" t="s">
        <v>1196</v>
      </c>
      <c r="D4651" t="s">
        <v>1195</v>
      </c>
      <c r="E4651">
        <v>1.123E-2</v>
      </c>
      <c r="F4651" t="s">
        <v>1691</v>
      </c>
    </row>
    <row r="4652" spans="1:6" x14ac:dyDescent="0.25">
      <c r="A4652" t="s">
        <v>1205</v>
      </c>
      <c r="B4652" t="s">
        <v>1226</v>
      </c>
      <c r="C4652" t="s">
        <v>1186</v>
      </c>
      <c r="D4652" t="s">
        <v>1195</v>
      </c>
      <c r="E4652">
        <v>1.12273</v>
      </c>
      <c r="F4652" t="s">
        <v>1691</v>
      </c>
    </row>
    <row r="4653" spans="1:6" x14ac:dyDescent="0.25">
      <c r="A4653" t="s">
        <v>1205</v>
      </c>
      <c r="B4653" t="s">
        <v>1227</v>
      </c>
      <c r="C4653" t="s">
        <v>1186</v>
      </c>
      <c r="D4653" t="s">
        <v>1195</v>
      </c>
      <c r="E4653">
        <v>0</v>
      </c>
      <c r="F4653" t="s">
        <v>1691</v>
      </c>
    </row>
    <row r="4654" spans="1:6" x14ac:dyDescent="0.25">
      <c r="A4654" t="s">
        <v>1205</v>
      </c>
      <c r="B4654" t="s">
        <v>1228</v>
      </c>
      <c r="C4654" t="s">
        <v>1207</v>
      </c>
      <c r="D4654" t="s">
        <v>1195</v>
      </c>
      <c r="E4654">
        <v>7.8589999999999993E-2</v>
      </c>
      <c r="F4654" t="s">
        <v>1691</v>
      </c>
    </row>
    <row r="4655" spans="1:6" x14ac:dyDescent="0.25">
      <c r="A4655" t="s">
        <v>1205</v>
      </c>
      <c r="B4655" t="s">
        <v>1228</v>
      </c>
      <c r="C4655" t="s">
        <v>1208</v>
      </c>
      <c r="D4655" t="s">
        <v>1195</v>
      </c>
      <c r="E4655">
        <v>4.4909999999999999E-2</v>
      </c>
      <c r="F4655" t="s">
        <v>1691</v>
      </c>
    </row>
    <row r="4656" spans="1:6" x14ac:dyDescent="0.25">
      <c r="A4656" t="s">
        <v>1205</v>
      </c>
      <c r="B4656" t="s">
        <v>1228</v>
      </c>
      <c r="C4656" t="s">
        <v>1196</v>
      </c>
      <c r="D4656" t="s">
        <v>1195</v>
      </c>
      <c r="E4656">
        <v>5.6100000000000004E-3</v>
      </c>
      <c r="F4656" t="s">
        <v>1691</v>
      </c>
    </row>
    <row r="4657" spans="1:6" x14ac:dyDescent="0.25">
      <c r="A4657" t="s">
        <v>1205</v>
      </c>
      <c r="B4657" t="s">
        <v>1228</v>
      </c>
      <c r="C4657" t="s">
        <v>1229</v>
      </c>
      <c r="D4657" t="s">
        <v>1195</v>
      </c>
      <c r="E4657">
        <v>5.6100000000000004E-3</v>
      </c>
      <c r="F4657" t="s">
        <v>1691</v>
      </c>
    </row>
    <row r="4658" spans="1:6" x14ac:dyDescent="0.25">
      <c r="A4658" t="s">
        <v>1205</v>
      </c>
      <c r="B4658" t="s">
        <v>1228</v>
      </c>
      <c r="C4658" t="s">
        <v>1186</v>
      </c>
      <c r="D4658" t="s">
        <v>1195</v>
      </c>
      <c r="E4658">
        <v>1.12273</v>
      </c>
      <c r="F4658" t="s">
        <v>1691</v>
      </c>
    </row>
    <row r="4659" spans="1:6" x14ac:dyDescent="0.25">
      <c r="A4659" t="s">
        <v>1205</v>
      </c>
      <c r="B4659" t="s">
        <v>1228</v>
      </c>
      <c r="C4659" t="s">
        <v>1219</v>
      </c>
      <c r="D4659" t="s">
        <v>1195</v>
      </c>
      <c r="E4659">
        <v>7.8589999999999993E-2</v>
      </c>
      <c r="F4659" t="s">
        <v>1691</v>
      </c>
    </row>
    <row r="4660" spans="1:6" x14ac:dyDescent="0.25">
      <c r="A4660" t="s">
        <v>1205</v>
      </c>
      <c r="B4660" t="s">
        <v>1230</v>
      </c>
      <c r="C4660" t="s">
        <v>1131</v>
      </c>
      <c r="D4660" t="s">
        <v>1195</v>
      </c>
      <c r="E4660">
        <v>0.32361000000000001</v>
      </c>
      <c r="F4660" t="s">
        <v>1691</v>
      </c>
    </row>
    <row r="4661" spans="1:6" x14ac:dyDescent="0.25">
      <c r="A4661" t="s">
        <v>1205</v>
      </c>
      <c r="B4661" t="s">
        <v>1230</v>
      </c>
      <c r="C4661" t="s">
        <v>1207</v>
      </c>
      <c r="D4661" t="s">
        <v>1195</v>
      </c>
      <c r="E4661">
        <v>3.236E-2</v>
      </c>
      <c r="F4661" t="s">
        <v>1691</v>
      </c>
    </row>
    <row r="4662" spans="1:6" x14ac:dyDescent="0.25">
      <c r="A4662" t="s">
        <v>1205</v>
      </c>
      <c r="B4662" t="s">
        <v>1230</v>
      </c>
      <c r="C4662" t="s">
        <v>1208</v>
      </c>
      <c r="D4662" t="s">
        <v>1195</v>
      </c>
      <c r="E4662">
        <v>1.8489999999999999E-2</v>
      </c>
      <c r="F4662" t="s">
        <v>1691</v>
      </c>
    </row>
    <row r="4663" spans="1:6" x14ac:dyDescent="0.25">
      <c r="A4663" t="s">
        <v>1205</v>
      </c>
      <c r="B4663" t="s">
        <v>1230</v>
      </c>
      <c r="C4663" t="s">
        <v>1196</v>
      </c>
      <c r="D4663" t="s">
        <v>1195</v>
      </c>
      <c r="E4663">
        <v>2.31E-3</v>
      </c>
      <c r="F4663" t="s">
        <v>1691</v>
      </c>
    </row>
    <row r="4664" spans="1:6" x14ac:dyDescent="0.25">
      <c r="A4664" t="s">
        <v>1205</v>
      </c>
      <c r="B4664" t="s">
        <v>1230</v>
      </c>
      <c r="C4664" t="s">
        <v>1229</v>
      </c>
      <c r="D4664" t="s">
        <v>1195</v>
      </c>
      <c r="E4664">
        <v>2.31E-3</v>
      </c>
      <c r="F4664" t="s">
        <v>1691</v>
      </c>
    </row>
    <row r="4665" spans="1:6" x14ac:dyDescent="0.25">
      <c r="A4665" t="s">
        <v>1205</v>
      </c>
      <c r="B4665" t="s">
        <v>1230</v>
      </c>
      <c r="C4665" t="s">
        <v>1186</v>
      </c>
      <c r="D4665" t="s">
        <v>1195</v>
      </c>
      <c r="E4665">
        <v>0.46229999999999999</v>
      </c>
      <c r="F4665" t="s">
        <v>1691</v>
      </c>
    </row>
    <row r="4666" spans="1:6" x14ac:dyDescent="0.25">
      <c r="A4666" t="s">
        <v>1205</v>
      </c>
      <c r="B4666" t="s">
        <v>1230</v>
      </c>
      <c r="C4666" t="s">
        <v>1219</v>
      </c>
      <c r="D4666" t="s">
        <v>1195</v>
      </c>
      <c r="E4666">
        <v>3.236E-2</v>
      </c>
      <c r="F4666" t="s">
        <v>1691</v>
      </c>
    </row>
    <row r="4667" spans="1:6" x14ac:dyDescent="0.25">
      <c r="A4667" t="s">
        <v>1205</v>
      </c>
      <c r="B4667" t="s">
        <v>1231</v>
      </c>
      <c r="C4667" t="s">
        <v>1186</v>
      </c>
      <c r="D4667" t="s">
        <v>1195</v>
      </c>
      <c r="E4667">
        <v>2.4399999999999999E-3</v>
      </c>
      <c r="F4667" t="s">
        <v>1691</v>
      </c>
    </row>
    <row r="4668" spans="1:6" x14ac:dyDescent="0.25">
      <c r="A4668" t="s">
        <v>1205</v>
      </c>
      <c r="B4668" t="s">
        <v>1232</v>
      </c>
      <c r="C4668" t="s">
        <v>1186</v>
      </c>
      <c r="D4668" t="s">
        <v>1195</v>
      </c>
      <c r="E4668">
        <v>0</v>
      </c>
      <c r="F4668" t="s">
        <v>1691</v>
      </c>
    </row>
    <row r="4669" spans="1:6" x14ac:dyDescent="0.25">
      <c r="A4669" t="s">
        <v>1205</v>
      </c>
      <c r="B4669" t="s">
        <v>1233</v>
      </c>
      <c r="C4669" t="s">
        <v>1207</v>
      </c>
      <c r="D4669" t="s">
        <v>1195</v>
      </c>
      <c r="E4669">
        <v>7.8589999999999993E-2</v>
      </c>
      <c r="F4669" t="s">
        <v>1691</v>
      </c>
    </row>
    <row r="4670" spans="1:6" x14ac:dyDescent="0.25">
      <c r="A4670" t="s">
        <v>1205</v>
      </c>
      <c r="B4670" t="s">
        <v>1233</v>
      </c>
      <c r="C4670" t="s">
        <v>1208</v>
      </c>
      <c r="D4670" t="s">
        <v>1195</v>
      </c>
      <c r="E4670">
        <v>4.4909999999999999E-2</v>
      </c>
      <c r="F4670" t="s">
        <v>1691</v>
      </c>
    </row>
    <row r="4671" spans="1:6" x14ac:dyDescent="0.25">
      <c r="A4671" t="s">
        <v>1205</v>
      </c>
      <c r="B4671" t="s">
        <v>1233</v>
      </c>
      <c r="C4671" t="s">
        <v>1234</v>
      </c>
      <c r="D4671" t="s">
        <v>1195</v>
      </c>
      <c r="E4671">
        <v>5.6100000000000004E-3</v>
      </c>
      <c r="F4671" t="s">
        <v>1691</v>
      </c>
    </row>
    <row r="4672" spans="1:6" x14ac:dyDescent="0.25">
      <c r="A4672" t="s">
        <v>1205</v>
      </c>
      <c r="B4672" t="s">
        <v>1233</v>
      </c>
      <c r="C4672" t="s">
        <v>1235</v>
      </c>
      <c r="D4672" t="s">
        <v>1195</v>
      </c>
      <c r="E4672">
        <v>5.6100000000000004E-3</v>
      </c>
      <c r="F4672" t="s">
        <v>1691</v>
      </c>
    </row>
    <row r="4673" spans="1:6" x14ac:dyDescent="0.25">
      <c r="A4673" t="s">
        <v>1205</v>
      </c>
      <c r="B4673" t="s">
        <v>1233</v>
      </c>
      <c r="C4673" t="s">
        <v>1236</v>
      </c>
      <c r="D4673" t="s">
        <v>1195</v>
      </c>
      <c r="E4673">
        <v>5.6100000000000004E-3</v>
      </c>
      <c r="F4673" t="s">
        <v>1691</v>
      </c>
    </row>
    <row r="4674" spans="1:6" x14ac:dyDescent="0.25">
      <c r="A4674" t="s">
        <v>1205</v>
      </c>
      <c r="B4674" t="s">
        <v>1233</v>
      </c>
      <c r="C4674" t="s">
        <v>1196</v>
      </c>
      <c r="D4674" t="s">
        <v>1195</v>
      </c>
      <c r="E4674">
        <v>5.6100000000000004E-3</v>
      </c>
      <c r="F4674" t="s">
        <v>1691</v>
      </c>
    </row>
    <row r="4675" spans="1:6" x14ac:dyDescent="0.25">
      <c r="A4675" t="s">
        <v>1205</v>
      </c>
      <c r="B4675" t="s">
        <v>1233</v>
      </c>
      <c r="C4675" t="s">
        <v>1229</v>
      </c>
      <c r="D4675" t="s">
        <v>1195</v>
      </c>
      <c r="E4675">
        <v>5.6100000000000004E-3</v>
      </c>
      <c r="F4675" t="s">
        <v>1691</v>
      </c>
    </row>
    <row r="4676" spans="1:6" x14ac:dyDescent="0.25">
      <c r="A4676" t="s">
        <v>1205</v>
      </c>
      <c r="B4676" t="s">
        <v>1233</v>
      </c>
      <c r="C4676" t="s">
        <v>1186</v>
      </c>
      <c r="D4676" t="s">
        <v>1195</v>
      </c>
      <c r="E4676">
        <v>1.12273</v>
      </c>
      <c r="F4676" t="s">
        <v>1691</v>
      </c>
    </row>
    <row r="4677" spans="1:6" x14ac:dyDescent="0.25">
      <c r="A4677" t="s">
        <v>1205</v>
      </c>
      <c r="B4677" t="s">
        <v>1237</v>
      </c>
      <c r="C4677" t="s">
        <v>1186</v>
      </c>
      <c r="D4677" t="s">
        <v>1195</v>
      </c>
      <c r="E4677">
        <v>4.0600000000000002E-3</v>
      </c>
      <c r="F4677" t="s">
        <v>1691</v>
      </c>
    </row>
    <row r="4678" spans="1:6" x14ac:dyDescent="0.25">
      <c r="A4678" t="s">
        <v>1205</v>
      </c>
      <c r="B4678" t="s">
        <v>1238</v>
      </c>
      <c r="C4678" t="s">
        <v>1207</v>
      </c>
      <c r="D4678" t="s">
        <v>1195</v>
      </c>
      <c r="E4678">
        <v>7.8589999999999993E-2</v>
      </c>
      <c r="F4678" t="s">
        <v>1691</v>
      </c>
    </row>
    <row r="4679" spans="1:6" x14ac:dyDescent="0.25">
      <c r="A4679" t="s">
        <v>1205</v>
      </c>
      <c r="B4679" t="s">
        <v>1238</v>
      </c>
      <c r="C4679" t="s">
        <v>1208</v>
      </c>
      <c r="D4679" t="s">
        <v>1195</v>
      </c>
      <c r="E4679">
        <v>4.4909999999999999E-2</v>
      </c>
      <c r="F4679" t="s">
        <v>1691</v>
      </c>
    </row>
    <row r="4680" spans="1:6" x14ac:dyDescent="0.25">
      <c r="A4680" t="s">
        <v>1205</v>
      </c>
      <c r="B4680" t="s">
        <v>1238</v>
      </c>
      <c r="C4680" t="s">
        <v>1234</v>
      </c>
      <c r="D4680" t="s">
        <v>1195</v>
      </c>
      <c r="E4680">
        <v>5.6100000000000004E-3</v>
      </c>
      <c r="F4680" t="s">
        <v>1691</v>
      </c>
    </row>
    <row r="4681" spans="1:6" x14ac:dyDescent="0.25">
      <c r="A4681" t="s">
        <v>1205</v>
      </c>
      <c r="B4681" t="s">
        <v>1238</v>
      </c>
      <c r="C4681" t="s">
        <v>1235</v>
      </c>
      <c r="D4681" t="s">
        <v>1195</v>
      </c>
      <c r="E4681">
        <v>5.6100000000000004E-3</v>
      </c>
      <c r="F4681" t="s">
        <v>1691</v>
      </c>
    </row>
    <row r="4682" spans="1:6" x14ac:dyDescent="0.25">
      <c r="A4682" t="s">
        <v>1205</v>
      </c>
      <c r="B4682" t="s">
        <v>1238</v>
      </c>
      <c r="C4682" t="s">
        <v>1236</v>
      </c>
      <c r="D4682" t="s">
        <v>1195</v>
      </c>
      <c r="E4682">
        <v>5.6100000000000004E-3</v>
      </c>
      <c r="F4682" t="s">
        <v>1691</v>
      </c>
    </row>
    <row r="4683" spans="1:6" x14ac:dyDescent="0.25">
      <c r="A4683" t="s">
        <v>1205</v>
      </c>
      <c r="B4683" t="s">
        <v>1238</v>
      </c>
      <c r="C4683" t="s">
        <v>1196</v>
      </c>
      <c r="D4683" t="s">
        <v>1195</v>
      </c>
      <c r="E4683">
        <v>5.6100000000000004E-3</v>
      </c>
      <c r="F4683" t="s">
        <v>1691</v>
      </c>
    </row>
    <row r="4684" spans="1:6" x14ac:dyDescent="0.25">
      <c r="A4684" t="s">
        <v>1205</v>
      </c>
      <c r="B4684" t="s">
        <v>1238</v>
      </c>
      <c r="C4684" t="s">
        <v>1229</v>
      </c>
      <c r="D4684" t="s">
        <v>1195</v>
      </c>
      <c r="E4684">
        <v>5.6100000000000004E-3</v>
      </c>
      <c r="F4684" t="s">
        <v>1691</v>
      </c>
    </row>
    <row r="4685" spans="1:6" x14ac:dyDescent="0.25">
      <c r="A4685" t="s">
        <v>1205</v>
      </c>
      <c r="B4685" t="s">
        <v>1238</v>
      </c>
      <c r="C4685" t="s">
        <v>1186</v>
      </c>
      <c r="D4685" t="s">
        <v>1195</v>
      </c>
      <c r="E4685">
        <v>1.12273</v>
      </c>
      <c r="F4685" t="s">
        <v>1691</v>
      </c>
    </row>
    <row r="4686" spans="1:6" x14ac:dyDescent="0.25">
      <c r="A4686" t="s">
        <v>1205</v>
      </c>
      <c r="B4686" t="s">
        <v>1239</v>
      </c>
      <c r="C4686" t="s">
        <v>1186</v>
      </c>
      <c r="D4686" t="s">
        <v>1195</v>
      </c>
      <c r="E4686">
        <v>0</v>
      </c>
      <c r="F4686" t="s">
        <v>1691</v>
      </c>
    </row>
    <row r="4687" spans="1:6" x14ac:dyDescent="0.25">
      <c r="A4687" t="s">
        <v>1240</v>
      </c>
      <c r="B4687" t="s">
        <v>1206</v>
      </c>
      <c r="C4687" t="s">
        <v>1131</v>
      </c>
      <c r="D4687" t="s">
        <v>1195</v>
      </c>
      <c r="E4687">
        <v>0.16181000000000001</v>
      </c>
      <c r="F4687" t="s">
        <v>1691</v>
      </c>
    </row>
    <row r="4688" spans="1:6" x14ac:dyDescent="0.25">
      <c r="A4688" t="s">
        <v>1240</v>
      </c>
      <c r="B4688" t="s">
        <v>1206</v>
      </c>
      <c r="C4688" t="s">
        <v>1207</v>
      </c>
      <c r="D4688" t="s">
        <v>1195</v>
      </c>
      <c r="E4688">
        <v>1.618E-2</v>
      </c>
      <c r="F4688" t="s">
        <v>1691</v>
      </c>
    </row>
    <row r="4689" spans="1:6" x14ac:dyDescent="0.25">
      <c r="A4689" t="s">
        <v>1240</v>
      </c>
      <c r="B4689" t="s">
        <v>1206</v>
      </c>
      <c r="C4689" t="s">
        <v>1208</v>
      </c>
      <c r="D4689" t="s">
        <v>1195</v>
      </c>
      <c r="E4689">
        <v>9.2499999999999995E-3</v>
      </c>
      <c r="F4689" t="s">
        <v>1691</v>
      </c>
    </row>
    <row r="4690" spans="1:6" x14ac:dyDescent="0.25">
      <c r="A4690" t="s">
        <v>1240</v>
      </c>
      <c r="B4690" t="s">
        <v>1206</v>
      </c>
      <c r="C4690" t="s">
        <v>1196</v>
      </c>
      <c r="D4690" t="s">
        <v>1195</v>
      </c>
      <c r="E4690">
        <v>2.31E-3</v>
      </c>
      <c r="F4690" t="s">
        <v>1691</v>
      </c>
    </row>
    <row r="4691" spans="1:6" x14ac:dyDescent="0.25">
      <c r="A4691" t="s">
        <v>1240</v>
      </c>
      <c r="B4691" t="s">
        <v>1206</v>
      </c>
      <c r="C4691" t="s">
        <v>1186</v>
      </c>
      <c r="D4691" t="s">
        <v>1195</v>
      </c>
      <c r="E4691">
        <v>0.23114999999999999</v>
      </c>
      <c r="F4691" t="s">
        <v>1691</v>
      </c>
    </row>
    <row r="4692" spans="1:6" x14ac:dyDescent="0.25">
      <c r="A4692" t="s">
        <v>1240</v>
      </c>
      <c r="B4692" t="s">
        <v>1209</v>
      </c>
      <c r="C4692" t="s">
        <v>1207</v>
      </c>
      <c r="D4692" t="s">
        <v>1195</v>
      </c>
      <c r="E4692">
        <v>4.1610000000000001E-2</v>
      </c>
      <c r="F4692" t="s">
        <v>1691</v>
      </c>
    </row>
    <row r="4693" spans="1:6" x14ac:dyDescent="0.25">
      <c r="A4693" t="s">
        <v>1240</v>
      </c>
      <c r="B4693" t="s">
        <v>1209</v>
      </c>
      <c r="C4693" t="s">
        <v>1208</v>
      </c>
      <c r="D4693" t="s">
        <v>1195</v>
      </c>
      <c r="E4693">
        <v>2.3779999999999999E-2</v>
      </c>
      <c r="F4693" t="s">
        <v>1691</v>
      </c>
    </row>
    <row r="4694" spans="1:6" x14ac:dyDescent="0.25">
      <c r="A4694" t="s">
        <v>1240</v>
      </c>
      <c r="B4694" t="s">
        <v>1209</v>
      </c>
      <c r="C4694" t="s">
        <v>1196</v>
      </c>
      <c r="D4694" t="s">
        <v>1195</v>
      </c>
      <c r="E4694">
        <v>5.94E-3</v>
      </c>
      <c r="F4694" t="s">
        <v>1691</v>
      </c>
    </row>
    <row r="4695" spans="1:6" x14ac:dyDescent="0.25">
      <c r="A4695" t="s">
        <v>1240</v>
      </c>
      <c r="B4695" t="s">
        <v>1209</v>
      </c>
      <c r="C4695" t="s">
        <v>1186</v>
      </c>
      <c r="D4695" t="s">
        <v>1195</v>
      </c>
      <c r="E4695">
        <v>0.59438999999999997</v>
      </c>
      <c r="F4695" t="s">
        <v>1691</v>
      </c>
    </row>
    <row r="4696" spans="1:6" x14ac:dyDescent="0.25">
      <c r="A4696" t="s">
        <v>1240</v>
      </c>
      <c r="B4696" t="s">
        <v>1210</v>
      </c>
      <c r="C4696" t="s">
        <v>1207</v>
      </c>
      <c r="D4696" t="s">
        <v>1195</v>
      </c>
      <c r="E4696">
        <v>7.8589999999999993E-2</v>
      </c>
      <c r="F4696" t="s">
        <v>1691</v>
      </c>
    </row>
    <row r="4697" spans="1:6" x14ac:dyDescent="0.25">
      <c r="A4697" t="s">
        <v>1240</v>
      </c>
      <c r="B4697" t="s">
        <v>1210</v>
      </c>
      <c r="C4697" t="s">
        <v>1208</v>
      </c>
      <c r="D4697" t="s">
        <v>1195</v>
      </c>
      <c r="E4697">
        <v>4.4909999999999999E-2</v>
      </c>
      <c r="F4697" t="s">
        <v>1691</v>
      </c>
    </row>
    <row r="4698" spans="1:6" x14ac:dyDescent="0.25">
      <c r="A4698" t="s">
        <v>1240</v>
      </c>
      <c r="B4698" t="s">
        <v>1210</v>
      </c>
      <c r="C4698" t="s">
        <v>1196</v>
      </c>
      <c r="D4698" t="s">
        <v>1195</v>
      </c>
      <c r="E4698">
        <v>1.123E-2</v>
      </c>
      <c r="F4698" t="s">
        <v>1691</v>
      </c>
    </row>
    <row r="4699" spans="1:6" x14ac:dyDescent="0.25">
      <c r="A4699" t="s">
        <v>1240</v>
      </c>
      <c r="B4699" t="s">
        <v>1210</v>
      </c>
      <c r="C4699" t="s">
        <v>1186</v>
      </c>
      <c r="D4699" t="s">
        <v>1195</v>
      </c>
      <c r="E4699">
        <v>1.12273</v>
      </c>
      <c r="F4699" t="s">
        <v>1691</v>
      </c>
    </row>
    <row r="4700" spans="1:6" x14ac:dyDescent="0.25">
      <c r="A4700" t="s">
        <v>1240</v>
      </c>
      <c r="B4700" t="s">
        <v>1194</v>
      </c>
      <c r="C4700" t="s">
        <v>1131</v>
      </c>
      <c r="D4700" t="s">
        <v>1195</v>
      </c>
      <c r="E4700">
        <v>0.46229999999999999</v>
      </c>
      <c r="F4700" t="s">
        <v>1691</v>
      </c>
    </row>
    <row r="4701" spans="1:6" x14ac:dyDescent="0.25">
      <c r="A4701" t="s">
        <v>1240</v>
      </c>
      <c r="B4701" t="s">
        <v>1194</v>
      </c>
      <c r="C4701" t="s">
        <v>1196</v>
      </c>
      <c r="D4701" t="s">
        <v>1195</v>
      </c>
      <c r="E4701">
        <v>6.6E-3</v>
      </c>
      <c r="F4701" t="s">
        <v>1691</v>
      </c>
    </row>
    <row r="4702" spans="1:6" x14ac:dyDescent="0.25">
      <c r="A4702" t="s">
        <v>1240</v>
      </c>
      <c r="B4702" t="s">
        <v>1194</v>
      </c>
      <c r="C4702" t="s">
        <v>1186</v>
      </c>
      <c r="D4702" t="s">
        <v>1195</v>
      </c>
      <c r="E4702">
        <v>0.66042999999999996</v>
      </c>
      <c r="F4702" t="s">
        <v>1691</v>
      </c>
    </row>
    <row r="4703" spans="1:6" x14ac:dyDescent="0.25">
      <c r="A4703" t="s">
        <v>1240</v>
      </c>
      <c r="B4703" t="s">
        <v>1211</v>
      </c>
      <c r="C4703" t="s">
        <v>1131</v>
      </c>
      <c r="D4703" t="s">
        <v>1195</v>
      </c>
      <c r="E4703">
        <v>0.46229999999999999</v>
      </c>
      <c r="F4703" t="s">
        <v>1691</v>
      </c>
    </row>
    <row r="4704" spans="1:6" x14ac:dyDescent="0.25">
      <c r="A4704" t="s">
        <v>1240</v>
      </c>
      <c r="B4704" t="s">
        <v>1211</v>
      </c>
      <c r="C4704" t="s">
        <v>1186</v>
      </c>
      <c r="D4704" t="s">
        <v>1195</v>
      </c>
      <c r="E4704">
        <v>0.66042999999999996</v>
      </c>
      <c r="F4704" t="s">
        <v>1691</v>
      </c>
    </row>
    <row r="4705" spans="1:6" x14ac:dyDescent="0.25">
      <c r="A4705" t="s">
        <v>1240</v>
      </c>
      <c r="B4705" t="s">
        <v>1212</v>
      </c>
      <c r="C4705" t="s">
        <v>1186</v>
      </c>
      <c r="D4705" t="s">
        <v>1195</v>
      </c>
      <c r="E4705">
        <v>0.29749999999999999</v>
      </c>
      <c r="F4705" t="s">
        <v>1691</v>
      </c>
    </row>
    <row r="4706" spans="1:6" x14ac:dyDescent="0.25">
      <c r="A4706" t="s">
        <v>1240</v>
      </c>
      <c r="B4706" t="s">
        <v>1212</v>
      </c>
      <c r="C4706" t="s">
        <v>1213</v>
      </c>
      <c r="D4706" t="s">
        <v>1195</v>
      </c>
      <c r="E4706">
        <v>0.17849999999999999</v>
      </c>
      <c r="F4706" t="s">
        <v>1691</v>
      </c>
    </row>
    <row r="4707" spans="1:6" x14ac:dyDescent="0.25">
      <c r="A4707" t="s">
        <v>1240</v>
      </c>
      <c r="B4707" t="s">
        <v>1200</v>
      </c>
      <c r="C4707" t="s">
        <v>1186</v>
      </c>
      <c r="D4707" t="s">
        <v>1195</v>
      </c>
      <c r="E4707">
        <v>0.48</v>
      </c>
      <c r="F4707" t="s">
        <v>1691</v>
      </c>
    </row>
    <row r="4708" spans="1:6" x14ac:dyDescent="0.25">
      <c r="A4708" t="s">
        <v>1240</v>
      </c>
      <c r="B4708" t="s">
        <v>1200</v>
      </c>
      <c r="C4708" t="s">
        <v>1214</v>
      </c>
      <c r="D4708" t="s">
        <v>1195</v>
      </c>
      <c r="E4708">
        <v>5.2650000000000002E-2</v>
      </c>
      <c r="F4708" t="s">
        <v>1691</v>
      </c>
    </row>
    <row r="4709" spans="1:6" x14ac:dyDescent="0.25">
      <c r="A4709" t="s">
        <v>1240</v>
      </c>
      <c r="B4709" t="s">
        <v>1200</v>
      </c>
      <c r="C4709" t="s">
        <v>1215</v>
      </c>
      <c r="D4709" t="s">
        <v>1195</v>
      </c>
      <c r="E4709">
        <v>0.33600000000000002</v>
      </c>
      <c r="F4709" t="s">
        <v>1691</v>
      </c>
    </row>
    <row r="4710" spans="1:6" x14ac:dyDescent="0.25">
      <c r="A4710" t="s">
        <v>1240</v>
      </c>
      <c r="B4710" t="s">
        <v>1200</v>
      </c>
      <c r="C4710" t="s">
        <v>1216</v>
      </c>
      <c r="D4710" t="s">
        <v>1195</v>
      </c>
      <c r="E4710">
        <v>0.24</v>
      </c>
      <c r="F4710" t="s">
        <v>1691</v>
      </c>
    </row>
    <row r="4711" spans="1:6" x14ac:dyDescent="0.25">
      <c r="A4711" t="s">
        <v>1240</v>
      </c>
      <c r="B4711" t="s">
        <v>1204</v>
      </c>
      <c r="C4711" t="s">
        <v>1186</v>
      </c>
      <c r="D4711" t="s">
        <v>1195</v>
      </c>
      <c r="E4711">
        <v>0.48</v>
      </c>
      <c r="F4711" t="s">
        <v>1691</v>
      </c>
    </row>
    <row r="4712" spans="1:6" x14ac:dyDescent="0.25">
      <c r="A4712" t="s">
        <v>1240</v>
      </c>
      <c r="B4712" t="s">
        <v>1204</v>
      </c>
      <c r="C4712" t="s">
        <v>1214</v>
      </c>
      <c r="D4712" t="s">
        <v>1195</v>
      </c>
      <c r="E4712">
        <v>5.2650000000000002E-2</v>
      </c>
      <c r="F4712" t="s">
        <v>1691</v>
      </c>
    </row>
    <row r="4713" spans="1:6" x14ac:dyDescent="0.25">
      <c r="A4713" t="s">
        <v>1240</v>
      </c>
      <c r="B4713" t="s">
        <v>1204</v>
      </c>
      <c r="C4713" t="s">
        <v>1215</v>
      </c>
      <c r="D4713" t="s">
        <v>1195</v>
      </c>
      <c r="E4713">
        <v>0.33600000000000002</v>
      </c>
      <c r="F4713" t="s">
        <v>1691</v>
      </c>
    </row>
    <row r="4714" spans="1:6" x14ac:dyDescent="0.25">
      <c r="A4714" t="s">
        <v>1240</v>
      </c>
      <c r="B4714" t="s">
        <v>1204</v>
      </c>
      <c r="C4714" t="s">
        <v>1216</v>
      </c>
      <c r="D4714" t="s">
        <v>1195</v>
      </c>
      <c r="E4714">
        <v>0.24</v>
      </c>
      <c r="F4714" t="s">
        <v>1691</v>
      </c>
    </row>
    <row r="4715" spans="1:6" x14ac:dyDescent="0.25">
      <c r="A4715" t="s">
        <v>1240</v>
      </c>
      <c r="B4715" t="s">
        <v>1217</v>
      </c>
      <c r="C4715" t="s">
        <v>1207</v>
      </c>
      <c r="D4715" t="s">
        <v>1195</v>
      </c>
      <c r="E4715">
        <v>7.8589999999999993E-2</v>
      </c>
      <c r="F4715" t="s">
        <v>1691</v>
      </c>
    </row>
    <row r="4716" spans="1:6" x14ac:dyDescent="0.25">
      <c r="A4716" t="s">
        <v>1240</v>
      </c>
      <c r="B4716" t="s">
        <v>1217</v>
      </c>
      <c r="C4716" t="s">
        <v>1208</v>
      </c>
      <c r="D4716" t="s">
        <v>1195</v>
      </c>
      <c r="E4716">
        <v>4.4909999999999999E-2</v>
      </c>
      <c r="F4716" t="s">
        <v>1691</v>
      </c>
    </row>
    <row r="4717" spans="1:6" x14ac:dyDescent="0.25">
      <c r="A4717" t="s">
        <v>1240</v>
      </c>
      <c r="B4717" t="s">
        <v>1217</v>
      </c>
      <c r="C4717" t="s">
        <v>1196</v>
      </c>
      <c r="D4717" t="s">
        <v>1195</v>
      </c>
      <c r="E4717">
        <v>1.123E-2</v>
      </c>
      <c r="F4717" t="s">
        <v>1691</v>
      </c>
    </row>
    <row r="4718" spans="1:6" x14ac:dyDescent="0.25">
      <c r="A4718" t="s">
        <v>1240</v>
      </c>
      <c r="B4718" t="s">
        <v>1217</v>
      </c>
      <c r="C4718" t="s">
        <v>1218</v>
      </c>
      <c r="D4718" t="s">
        <v>1195</v>
      </c>
      <c r="E4718">
        <v>1.123E-2</v>
      </c>
      <c r="F4718" t="s">
        <v>1691</v>
      </c>
    </row>
    <row r="4719" spans="1:6" x14ac:dyDescent="0.25">
      <c r="A4719" t="s">
        <v>1240</v>
      </c>
      <c r="B4719" t="s">
        <v>1217</v>
      </c>
      <c r="C4719" t="s">
        <v>1219</v>
      </c>
      <c r="D4719" t="s">
        <v>1195</v>
      </c>
      <c r="E4719">
        <v>7.8589999999999993E-2</v>
      </c>
      <c r="F4719" t="s">
        <v>1691</v>
      </c>
    </row>
    <row r="4720" spans="1:6" x14ac:dyDescent="0.25">
      <c r="A4720" t="s">
        <v>1240</v>
      </c>
      <c r="B4720" t="s">
        <v>1217</v>
      </c>
      <c r="C4720" t="s">
        <v>1186</v>
      </c>
      <c r="D4720" t="s">
        <v>1195</v>
      </c>
      <c r="E4720">
        <v>1.12273</v>
      </c>
      <c r="F4720" t="s">
        <v>1691</v>
      </c>
    </row>
    <row r="4721" spans="1:6" x14ac:dyDescent="0.25">
      <c r="A4721" t="s">
        <v>1240</v>
      </c>
      <c r="B4721" t="s">
        <v>1220</v>
      </c>
      <c r="C4721" t="s">
        <v>1207</v>
      </c>
      <c r="D4721" t="s">
        <v>1195</v>
      </c>
      <c r="E4721">
        <v>7.8589999999999993E-2</v>
      </c>
      <c r="F4721" t="s">
        <v>1691</v>
      </c>
    </row>
    <row r="4722" spans="1:6" x14ac:dyDescent="0.25">
      <c r="A4722" t="s">
        <v>1240</v>
      </c>
      <c r="B4722" t="s">
        <v>1220</v>
      </c>
      <c r="C4722" t="s">
        <v>1208</v>
      </c>
      <c r="D4722" t="s">
        <v>1195</v>
      </c>
      <c r="E4722">
        <v>4.4909999999999999E-2</v>
      </c>
      <c r="F4722" t="s">
        <v>1691</v>
      </c>
    </row>
    <row r="4723" spans="1:6" x14ac:dyDescent="0.25">
      <c r="A4723" t="s">
        <v>1240</v>
      </c>
      <c r="B4723" t="s">
        <v>1220</v>
      </c>
      <c r="C4723" t="s">
        <v>1196</v>
      </c>
      <c r="D4723" t="s">
        <v>1195</v>
      </c>
      <c r="E4723">
        <v>1.123E-2</v>
      </c>
      <c r="F4723" t="s">
        <v>1691</v>
      </c>
    </row>
    <row r="4724" spans="1:6" x14ac:dyDescent="0.25">
      <c r="A4724" t="s">
        <v>1240</v>
      </c>
      <c r="B4724" t="s">
        <v>1220</v>
      </c>
      <c r="C4724" t="s">
        <v>1218</v>
      </c>
      <c r="D4724" t="s">
        <v>1195</v>
      </c>
      <c r="E4724">
        <v>1.123E-2</v>
      </c>
      <c r="F4724" t="s">
        <v>1691</v>
      </c>
    </row>
    <row r="4725" spans="1:6" x14ac:dyDescent="0.25">
      <c r="A4725" t="s">
        <v>1240</v>
      </c>
      <c r="B4725" t="s">
        <v>1220</v>
      </c>
      <c r="C4725" t="s">
        <v>1219</v>
      </c>
      <c r="D4725" t="s">
        <v>1195</v>
      </c>
      <c r="E4725">
        <v>7.8589999999999993E-2</v>
      </c>
      <c r="F4725" t="s">
        <v>1691</v>
      </c>
    </row>
    <row r="4726" spans="1:6" x14ac:dyDescent="0.25">
      <c r="A4726" t="s">
        <v>1240</v>
      </c>
      <c r="B4726" t="s">
        <v>1220</v>
      </c>
      <c r="C4726" t="s">
        <v>1186</v>
      </c>
      <c r="D4726" t="s">
        <v>1195</v>
      </c>
      <c r="E4726">
        <v>1.12273</v>
      </c>
      <c r="F4726" t="s">
        <v>1691</v>
      </c>
    </row>
    <row r="4727" spans="1:6" x14ac:dyDescent="0.25">
      <c r="A4727" t="s">
        <v>1240</v>
      </c>
      <c r="B4727" t="s">
        <v>1221</v>
      </c>
      <c r="C4727" t="s">
        <v>1207</v>
      </c>
      <c r="D4727" t="s">
        <v>1195</v>
      </c>
      <c r="E4727">
        <v>7.8589999999999993E-2</v>
      </c>
      <c r="F4727" t="s">
        <v>1691</v>
      </c>
    </row>
    <row r="4728" spans="1:6" x14ac:dyDescent="0.25">
      <c r="A4728" t="s">
        <v>1240</v>
      </c>
      <c r="B4728" t="s">
        <v>1221</v>
      </c>
      <c r="C4728" t="s">
        <v>1208</v>
      </c>
      <c r="D4728" t="s">
        <v>1195</v>
      </c>
      <c r="E4728">
        <v>4.4909999999999999E-2</v>
      </c>
      <c r="F4728" t="s">
        <v>1691</v>
      </c>
    </row>
    <row r="4729" spans="1:6" x14ac:dyDescent="0.25">
      <c r="A4729" t="s">
        <v>1240</v>
      </c>
      <c r="B4729" t="s">
        <v>1221</v>
      </c>
      <c r="C4729" t="s">
        <v>1196</v>
      </c>
      <c r="D4729" t="s">
        <v>1195</v>
      </c>
      <c r="E4729">
        <v>1.123E-2</v>
      </c>
      <c r="F4729" t="s">
        <v>1691</v>
      </c>
    </row>
    <row r="4730" spans="1:6" x14ac:dyDescent="0.25">
      <c r="A4730" t="s">
        <v>1240</v>
      </c>
      <c r="B4730" t="s">
        <v>1221</v>
      </c>
      <c r="C4730" t="s">
        <v>1218</v>
      </c>
      <c r="D4730" t="s">
        <v>1195</v>
      </c>
      <c r="E4730">
        <v>1.123E-2</v>
      </c>
      <c r="F4730" t="s">
        <v>1691</v>
      </c>
    </row>
    <row r="4731" spans="1:6" x14ac:dyDescent="0.25">
      <c r="A4731" t="s">
        <v>1240</v>
      </c>
      <c r="B4731" t="s">
        <v>1221</v>
      </c>
      <c r="C4731" t="s">
        <v>1219</v>
      </c>
      <c r="D4731" t="s">
        <v>1195</v>
      </c>
      <c r="E4731">
        <v>7.8589999999999993E-2</v>
      </c>
      <c r="F4731" t="s">
        <v>1691</v>
      </c>
    </row>
    <row r="4732" spans="1:6" x14ac:dyDescent="0.25">
      <c r="A4732" t="s">
        <v>1240</v>
      </c>
      <c r="B4732" t="s">
        <v>1221</v>
      </c>
      <c r="C4732" t="s">
        <v>1186</v>
      </c>
      <c r="D4732" t="s">
        <v>1195</v>
      </c>
      <c r="E4732">
        <v>1.12273</v>
      </c>
      <c r="F4732" t="s">
        <v>1691</v>
      </c>
    </row>
    <row r="4733" spans="1:6" x14ac:dyDescent="0.25">
      <c r="A4733" t="s">
        <v>1240</v>
      </c>
      <c r="B4733" t="s">
        <v>1222</v>
      </c>
      <c r="C4733" t="s">
        <v>1131</v>
      </c>
      <c r="D4733" t="s">
        <v>1195</v>
      </c>
      <c r="E4733">
        <v>0.16181000000000001</v>
      </c>
      <c r="F4733" t="s">
        <v>1691</v>
      </c>
    </row>
    <row r="4734" spans="1:6" x14ac:dyDescent="0.25">
      <c r="A4734" t="s">
        <v>1240</v>
      </c>
      <c r="B4734" t="s">
        <v>1222</v>
      </c>
      <c r="C4734" t="s">
        <v>1207</v>
      </c>
      <c r="D4734" t="s">
        <v>1195</v>
      </c>
      <c r="E4734">
        <v>1.618E-2</v>
      </c>
      <c r="F4734" t="s">
        <v>1691</v>
      </c>
    </row>
    <row r="4735" spans="1:6" x14ac:dyDescent="0.25">
      <c r="A4735" t="s">
        <v>1240</v>
      </c>
      <c r="B4735" t="s">
        <v>1222</v>
      </c>
      <c r="C4735" t="s">
        <v>1208</v>
      </c>
      <c r="D4735" t="s">
        <v>1195</v>
      </c>
      <c r="E4735">
        <v>9.2499999999999995E-3</v>
      </c>
      <c r="F4735" t="s">
        <v>1691</v>
      </c>
    </row>
    <row r="4736" spans="1:6" x14ac:dyDescent="0.25">
      <c r="A4736" t="s">
        <v>1240</v>
      </c>
      <c r="B4736" t="s">
        <v>1222</v>
      </c>
      <c r="C4736" t="s">
        <v>1196</v>
      </c>
      <c r="D4736" t="s">
        <v>1195</v>
      </c>
      <c r="E4736">
        <v>2.31E-3</v>
      </c>
      <c r="F4736" t="s">
        <v>1691</v>
      </c>
    </row>
    <row r="4737" spans="1:6" x14ac:dyDescent="0.25">
      <c r="A4737" t="s">
        <v>1240</v>
      </c>
      <c r="B4737" t="s">
        <v>1222</v>
      </c>
      <c r="C4737" t="s">
        <v>1218</v>
      </c>
      <c r="D4737" t="s">
        <v>1195</v>
      </c>
      <c r="E4737">
        <v>2.31E-3</v>
      </c>
      <c r="F4737" t="s">
        <v>1691</v>
      </c>
    </row>
    <row r="4738" spans="1:6" x14ac:dyDescent="0.25">
      <c r="A4738" t="s">
        <v>1240</v>
      </c>
      <c r="B4738" t="s">
        <v>1222</v>
      </c>
      <c r="C4738" t="s">
        <v>1219</v>
      </c>
      <c r="D4738" t="s">
        <v>1195</v>
      </c>
      <c r="E4738">
        <v>1.618E-2</v>
      </c>
      <c r="F4738" t="s">
        <v>1691</v>
      </c>
    </row>
    <row r="4739" spans="1:6" x14ac:dyDescent="0.25">
      <c r="A4739" t="s">
        <v>1240</v>
      </c>
      <c r="B4739" t="s">
        <v>1222</v>
      </c>
      <c r="C4739" t="s">
        <v>1186</v>
      </c>
      <c r="D4739" t="s">
        <v>1195</v>
      </c>
      <c r="E4739">
        <v>0.23114999999999999</v>
      </c>
      <c r="F4739" t="s">
        <v>1691</v>
      </c>
    </row>
    <row r="4740" spans="1:6" x14ac:dyDescent="0.25">
      <c r="A4740" t="s">
        <v>1240</v>
      </c>
      <c r="B4740" t="s">
        <v>1223</v>
      </c>
      <c r="C4740" t="s">
        <v>1207</v>
      </c>
      <c r="D4740" t="s">
        <v>1195</v>
      </c>
      <c r="E4740">
        <v>7.8589999999999993E-2</v>
      </c>
      <c r="F4740" t="s">
        <v>1691</v>
      </c>
    </row>
    <row r="4741" spans="1:6" x14ac:dyDescent="0.25">
      <c r="A4741" t="s">
        <v>1240</v>
      </c>
      <c r="B4741" t="s">
        <v>1223</v>
      </c>
      <c r="C4741" t="s">
        <v>1208</v>
      </c>
      <c r="D4741" t="s">
        <v>1195</v>
      </c>
      <c r="E4741">
        <v>4.4909999999999999E-2</v>
      </c>
      <c r="F4741" t="s">
        <v>1691</v>
      </c>
    </row>
    <row r="4742" spans="1:6" x14ac:dyDescent="0.25">
      <c r="A4742" t="s">
        <v>1240</v>
      </c>
      <c r="B4742" t="s">
        <v>1223</v>
      </c>
      <c r="C4742" t="s">
        <v>1196</v>
      </c>
      <c r="D4742" t="s">
        <v>1195</v>
      </c>
      <c r="E4742">
        <v>1.123E-2</v>
      </c>
      <c r="F4742" t="s">
        <v>1691</v>
      </c>
    </row>
    <row r="4743" spans="1:6" x14ac:dyDescent="0.25">
      <c r="A4743" t="s">
        <v>1240</v>
      </c>
      <c r="B4743" t="s">
        <v>1223</v>
      </c>
      <c r="C4743" t="s">
        <v>1218</v>
      </c>
      <c r="D4743" t="s">
        <v>1195</v>
      </c>
      <c r="E4743">
        <v>1.123E-2</v>
      </c>
      <c r="F4743" t="s">
        <v>1691</v>
      </c>
    </row>
    <row r="4744" spans="1:6" x14ac:dyDescent="0.25">
      <c r="A4744" t="s">
        <v>1240</v>
      </c>
      <c r="B4744" t="s">
        <v>1223</v>
      </c>
      <c r="C4744" t="s">
        <v>1219</v>
      </c>
      <c r="D4744" t="s">
        <v>1195</v>
      </c>
      <c r="E4744">
        <v>7.8589999999999993E-2</v>
      </c>
      <c r="F4744" t="s">
        <v>1691</v>
      </c>
    </row>
    <row r="4745" spans="1:6" x14ac:dyDescent="0.25">
      <c r="A4745" t="s">
        <v>1240</v>
      </c>
      <c r="B4745" t="s">
        <v>1223</v>
      </c>
      <c r="C4745" t="s">
        <v>1186</v>
      </c>
      <c r="D4745" t="s">
        <v>1195</v>
      </c>
      <c r="E4745">
        <v>1.12273</v>
      </c>
      <c r="F4745" t="s">
        <v>1691</v>
      </c>
    </row>
    <row r="4746" spans="1:6" x14ac:dyDescent="0.25">
      <c r="A4746" t="s">
        <v>1240</v>
      </c>
      <c r="B4746" t="s">
        <v>1224</v>
      </c>
      <c r="C4746" t="s">
        <v>1131</v>
      </c>
      <c r="D4746" t="s">
        <v>1195</v>
      </c>
      <c r="E4746">
        <v>0.16181000000000001</v>
      </c>
      <c r="F4746" t="s">
        <v>1691</v>
      </c>
    </row>
    <row r="4747" spans="1:6" x14ac:dyDescent="0.25">
      <c r="A4747" t="s">
        <v>1240</v>
      </c>
      <c r="B4747" t="s">
        <v>1224</v>
      </c>
      <c r="C4747" t="s">
        <v>1207</v>
      </c>
      <c r="D4747" t="s">
        <v>1195</v>
      </c>
      <c r="E4747">
        <v>1.618E-2</v>
      </c>
      <c r="F4747" t="s">
        <v>1691</v>
      </c>
    </row>
    <row r="4748" spans="1:6" x14ac:dyDescent="0.25">
      <c r="A4748" t="s">
        <v>1240</v>
      </c>
      <c r="B4748" t="s">
        <v>1224</v>
      </c>
      <c r="C4748" t="s">
        <v>1208</v>
      </c>
      <c r="D4748" t="s">
        <v>1195</v>
      </c>
      <c r="E4748">
        <v>9.2499999999999995E-3</v>
      </c>
      <c r="F4748" t="s">
        <v>1691</v>
      </c>
    </row>
    <row r="4749" spans="1:6" x14ac:dyDescent="0.25">
      <c r="A4749" t="s">
        <v>1240</v>
      </c>
      <c r="B4749" t="s">
        <v>1224</v>
      </c>
      <c r="C4749" t="s">
        <v>1196</v>
      </c>
      <c r="D4749" t="s">
        <v>1195</v>
      </c>
      <c r="E4749">
        <v>2.31E-3</v>
      </c>
      <c r="F4749" t="s">
        <v>1691</v>
      </c>
    </row>
    <row r="4750" spans="1:6" x14ac:dyDescent="0.25">
      <c r="A4750" t="s">
        <v>1240</v>
      </c>
      <c r="B4750" t="s">
        <v>1224</v>
      </c>
      <c r="C4750" t="s">
        <v>1186</v>
      </c>
      <c r="D4750" t="s">
        <v>1195</v>
      </c>
      <c r="E4750">
        <v>0.23114999999999999</v>
      </c>
      <c r="F4750" t="s">
        <v>1691</v>
      </c>
    </row>
    <row r="4751" spans="1:6" x14ac:dyDescent="0.25">
      <c r="A4751" t="s">
        <v>1240</v>
      </c>
      <c r="B4751" t="s">
        <v>1225</v>
      </c>
      <c r="C4751" t="s">
        <v>1207</v>
      </c>
      <c r="D4751" t="s">
        <v>1195</v>
      </c>
      <c r="E4751">
        <v>4.1610000000000001E-2</v>
      </c>
      <c r="F4751" t="s">
        <v>1691</v>
      </c>
    </row>
    <row r="4752" spans="1:6" x14ac:dyDescent="0.25">
      <c r="A4752" t="s">
        <v>1240</v>
      </c>
      <c r="B4752" t="s">
        <v>1225</v>
      </c>
      <c r="C4752" t="s">
        <v>1208</v>
      </c>
      <c r="D4752" t="s">
        <v>1195</v>
      </c>
      <c r="E4752">
        <v>2.3779999999999999E-2</v>
      </c>
      <c r="F4752" t="s">
        <v>1691</v>
      </c>
    </row>
    <row r="4753" spans="1:6" x14ac:dyDescent="0.25">
      <c r="A4753" t="s">
        <v>1240</v>
      </c>
      <c r="B4753" t="s">
        <v>1225</v>
      </c>
      <c r="C4753" t="s">
        <v>1196</v>
      </c>
      <c r="D4753" t="s">
        <v>1195</v>
      </c>
      <c r="E4753">
        <v>5.94E-3</v>
      </c>
      <c r="F4753" t="s">
        <v>1691</v>
      </c>
    </row>
    <row r="4754" spans="1:6" x14ac:dyDescent="0.25">
      <c r="A4754" t="s">
        <v>1240</v>
      </c>
      <c r="B4754" t="s">
        <v>1225</v>
      </c>
      <c r="C4754" t="s">
        <v>1186</v>
      </c>
      <c r="D4754" t="s">
        <v>1195</v>
      </c>
      <c r="E4754">
        <v>0.59438999999999997</v>
      </c>
      <c r="F4754" t="s">
        <v>1691</v>
      </c>
    </row>
    <row r="4755" spans="1:6" x14ac:dyDescent="0.25">
      <c r="A4755" t="s">
        <v>1240</v>
      </c>
      <c r="B4755" t="s">
        <v>1226</v>
      </c>
      <c r="C4755" t="s">
        <v>1207</v>
      </c>
      <c r="D4755" t="s">
        <v>1195</v>
      </c>
      <c r="E4755">
        <v>7.8589999999999993E-2</v>
      </c>
      <c r="F4755" t="s">
        <v>1691</v>
      </c>
    </row>
    <row r="4756" spans="1:6" x14ac:dyDescent="0.25">
      <c r="A4756" t="s">
        <v>1240</v>
      </c>
      <c r="B4756" t="s">
        <v>1226</v>
      </c>
      <c r="C4756" t="s">
        <v>1208</v>
      </c>
      <c r="D4756" t="s">
        <v>1195</v>
      </c>
      <c r="E4756">
        <v>4.4909999999999999E-2</v>
      </c>
      <c r="F4756" t="s">
        <v>1691</v>
      </c>
    </row>
    <row r="4757" spans="1:6" x14ac:dyDescent="0.25">
      <c r="A4757" t="s">
        <v>1240</v>
      </c>
      <c r="B4757" t="s">
        <v>1226</v>
      </c>
      <c r="C4757" t="s">
        <v>1196</v>
      </c>
      <c r="D4757" t="s">
        <v>1195</v>
      </c>
      <c r="E4757">
        <v>1.123E-2</v>
      </c>
      <c r="F4757" t="s">
        <v>1691</v>
      </c>
    </row>
    <row r="4758" spans="1:6" x14ac:dyDescent="0.25">
      <c r="A4758" t="s">
        <v>1240</v>
      </c>
      <c r="B4758" t="s">
        <v>1226</v>
      </c>
      <c r="C4758" t="s">
        <v>1186</v>
      </c>
      <c r="D4758" t="s">
        <v>1195</v>
      </c>
      <c r="E4758">
        <v>1.12273</v>
      </c>
      <c r="F4758" t="s">
        <v>1691</v>
      </c>
    </row>
    <row r="4759" spans="1:6" x14ac:dyDescent="0.25">
      <c r="A4759" t="s">
        <v>1240</v>
      </c>
      <c r="B4759" t="s">
        <v>1227</v>
      </c>
      <c r="C4759" t="s">
        <v>1186</v>
      </c>
      <c r="D4759" t="s">
        <v>1195</v>
      </c>
      <c r="E4759">
        <v>0</v>
      </c>
      <c r="F4759" t="s">
        <v>1691</v>
      </c>
    </row>
    <row r="4760" spans="1:6" x14ac:dyDescent="0.25">
      <c r="A4760" t="s">
        <v>1240</v>
      </c>
      <c r="B4760" t="s">
        <v>1228</v>
      </c>
      <c r="C4760" t="s">
        <v>1207</v>
      </c>
      <c r="D4760" t="s">
        <v>1195</v>
      </c>
      <c r="E4760">
        <v>7.8589999999999993E-2</v>
      </c>
      <c r="F4760" t="s">
        <v>1691</v>
      </c>
    </row>
    <row r="4761" spans="1:6" x14ac:dyDescent="0.25">
      <c r="A4761" t="s">
        <v>1240</v>
      </c>
      <c r="B4761" t="s">
        <v>1228</v>
      </c>
      <c r="C4761" t="s">
        <v>1208</v>
      </c>
      <c r="D4761" t="s">
        <v>1195</v>
      </c>
      <c r="E4761">
        <v>4.4909999999999999E-2</v>
      </c>
      <c r="F4761" t="s">
        <v>1691</v>
      </c>
    </row>
    <row r="4762" spans="1:6" x14ac:dyDescent="0.25">
      <c r="A4762" t="s">
        <v>1240</v>
      </c>
      <c r="B4762" t="s">
        <v>1228</v>
      </c>
      <c r="C4762" t="s">
        <v>1196</v>
      </c>
      <c r="D4762" t="s">
        <v>1195</v>
      </c>
      <c r="E4762">
        <v>5.6100000000000004E-3</v>
      </c>
      <c r="F4762" t="s">
        <v>1691</v>
      </c>
    </row>
    <row r="4763" spans="1:6" x14ac:dyDescent="0.25">
      <c r="A4763" t="s">
        <v>1240</v>
      </c>
      <c r="B4763" t="s">
        <v>1228</v>
      </c>
      <c r="C4763" t="s">
        <v>1229</v>
      </c>
      <c r="D4763" t="s">
        <v>1195</v>
      </c>
      <c r="E4763">
        <v>5.6100000000000004E-3</v>
      </c>
      <c r="F4763" t="s">
        <v>1691</v>
      </c>
    </row>
    <row r="4764" spans="1:6" x14ac:dyDescent="0.25">
      <c r="A4764" t="s">
        <v>1240</v>
      </c>
      <c r="B4764" t="s">
        <v>1228</v>
      </c>
      <c r="C4764" t="s">
        <v>1186</v>
      </c>
      <c r="D4764" t="s">
        <v>1195</v>
      </c>
      <c r="E4764">
        <v>1.12273</v>
      </c>
      <c r="F4764" t="s">
        <v>1691</v>
      </c>
    </row>
    <row r="4765" spans="1:6" x14ac:dyDescent="0.25">
      <c r="A4765" t="s">
        <v>1240</v>
      </c>
      <c r="B4765" t="s">
        <v>1228</v>
      </c>
      <c r="C4765" t="s">
        <v>1219</v>
      </c>
      <c r="D4765" t="s">
        <v>1195</v>
      </c>
      <c r="E4765">
        <v>7.8589999999999993E-2</v>
      </c>
      <c r="F4765" t="s">
        <v>1691</v>
      </c>
    </row>
    <row r="4766" spans="1:6" x14ac:dyDescent="0.25">
      <c r="A4766" t="s">
        <v>1240</v>
      </c>
      <c r="B4766" t="s">
        <v>1230</v>
      </c>
      <c r="C4766" t="s">
        <v>1131</v>
      </c>
      <c r="D4766" t="s">
        <v>1195</v>
      </c>
      <c r="E4766">
        <v>0.32361000000000001</v>
      </c>
      <c r="F4766" t="s">
        <v>1691</v>
      </c>
    </row>
    <row r="4767" spans="1:6" x14ac:dyDescent="0.25">
      <c r="A4767" t="s">
        <v>1240</v>
      </c>
      <c r="B4767" t="s">
        <v>1230</v>
      </c>
      <c r="C4767" t="s">
        <v>1207</v>
      </c>
      <c r="D4767" t="s">
        <v>1195</v>
      </c>
      <c r="E4767">
        <v>3.236E-2</v>
      </c>
      <c r="F4767" t="s">
        <v>1691</v>
      </c>
    </row>
    <row r="4768" spans="1:6" x14ac:dyDescent="0.25">
      <c r="A4768" t="s">
        <v>1240</v>
      </c>
      <c r="B4768" t="s">
        <v>1230</v>
      </c>
      <c r="C4768" t="s">
        <v>1208</v>
      </c>
      <c r="D4768" t="s">
        <v>1195</v>
      </c>
      <c r="E4768">
        <v>1.8489999999999999E-2</v>
      </c>
      <c r="F4768" t="s">
        <v>1691</v>
      </c>
    </row>
    <row r="4769" spans="1:6" x14ac:dyDescent="0.25">
      <c r="A4769" t="s">
        <v>1240</v>
      </c>
      <c r="B4769" t="s">
        <v>1230</v>
      </c>
      <c r="C4769" t="s">
        <v>1196</v>
      </c>
      <c r="D4769" t="s">
        <v>1195</v>
      </c>
      <c r="E4769">
        <v>2.31E-3</v>
      </c>
      <c r="F4769" t="s">
        <v>1691</v>
      </c>
    </row>
    <row r="4770" spans="1:6" x14ac:dyDescent="0.25">
      <c r="A4770" t="s">
        <v>1240</v>
      </c>
      <c r="B4770" t="s">
        <v>1230</v>
      </c>
      <c r="C4770" t="s">
        <v>1229</v>
      </c>
      <c r="D4770" t="s">
        <v>1195</v>
      </c>
      <c r="E4770">
        <v>2.31E-3</v>
      </c>
      <c r="F4770" t="s">
        <v>1691</v>
      </c>
    </row>
    <row r="4771" spans="1:6" x14ac:dyDescent="0.25">
      <c r="A4771" t="s">
        <v>1240</v>
      </c>
      <c r="B4771" t="s">
        <v>1230</v>
      </c>
      <c r="C4771" t="s">
        <v>1186</v>
      </c>
      <c r="D4771" t="s">
        <v>1195</v>
      </c>
      <c r="E4771">
        <v>0.46229999999999999</v>
      </c>
      <c r="F4771" t="s">
        <v>1691</v>
      </c>
    </row>
    <row r="4772" spans="1:6" x14ac:dyDescent="0.25">
      <c r="A4772" t="s">
        <v>1240</v>
      </c>
      <c r="B4772" t="s">
        <v>1230</v>
      </c>
      <c r="C4772" t="s">
        <v>1219</v>
      </c>
      <c r="D4772" t="s">
        <v>1195</v>
      </c>
      <c r="E4772">
        <v>3.236E-2</v>
      </c>
      <c r="F4772" t="s">
        <v>1691</v>
      </c>
    </row>
    <row r="4773" spans="1:6" x14ac:dyDescent="0.25">
      <c r="A4773" t="s">
        <v>1240</v>
      </c>
      <c r="B4773" t="s">
        <v>1231</v>
      </c>
      <c r="C4773" t="s">
        <v>1186</v>
      </c>
      <c r="D4773" t="s">
        <v>1195</v>
      </c>
      <c r="E4773">
        <v>2.4399999999999999E-3</v>
      </c>
      <c r="F4773" t="s">
        <v>1691</v>
      </c>
    </row>
    <row r="4774" spans="1:6" x14ac:dyDescent="0.25">
      <c r="A4774" t="s">
        <v>1240</v>
      </c>
      <c r="B4774" t="s">
        <v>1232</v>
      </c>
      <c r="C4774" t="s">
        <v>1186</v>
      </c>
      <c r="D4774" t="s">
        <v>1195</v>
      </c>
      <c r="E4774">
        <v>0</v>
      </c>
      <c r="F4774" t="s">
        <v>1691</v>
      </c>
    </row>
    <row r="4775" spans="1:6" x14ac:dyDescent="0.25">
      <c r="A4775" t="s">
        <v>1240</v>
      </c>
      <c r="B4775" t="s">
        <v>1233</v>
      </c>
      <c r="C4775" t="s">
        <v>1207</v>
      </c>
      <c r="D4775" t="s">
        <v>1195</v>
      </c>
      <c r="E4775">
        <v>7.8589999999999993E-2</v>
      </c>
      <c r="F4775" t="s">
        <v>1691</v>
      </c>
    </row>
    <row r="4776" spans="1:6" x14ac:dyDescent="0.25">
      <c r="A4776" t="s">
        <v>1240</v>
      </c>
      <c r="B4776" t="s">
        <v>1233</v>
      </c>
      <c r="C4776" t="s">
        <v>1208</v>
      </c>
      <c r="D4776" t="s">
        <v>1195</v>
      </c>
      <c r="E4776">
        <v>4.4909999999999999E-2</v>
      </c>
      <c r="F4776" t="s">
        <v>1691</v>
      </c>
    </row>
    <row r="4777" spans="1:6" x14ac:dyDescent="0.25">
      <c r="A4777" t="s">
        <v>1240</v>
      </c>
      <c r="B4777" t="s">
        <v>1233</v>
      </c>
      <c r="C4777" t="s">
        <v>1234</v>
      </c>
      <c r="D4777" t="s">
        <v>1195</v>
      </c>
      <c r="E4777">
        <v>5.6100000000000004E-3</v>
      </c>
      <c r="F4777" t="s">
        <v>1691</v>
      </c>
    </row>
    <row r="4778" spans="1:6" x14ac:dyDescent="0.25">
      <c r="A4778" t="s">
        <v>1240</v>
      </c>
      <c r="B4778" t="s">
        <v>1233</v>
      </c>
      <c r="C4778" t="s">
        <v>1235</v>
      </c>
      <c r="D4778" t="s">
        <v>1195</v>
      </c>
      <c r="E4778">
        <v>5.6100000000000004E-3</v>
      </c>
      <c r="F4778" t="s">
        <v>1691</v>
      </c>
    </row>
    <row r="4779" spans="1:6" x14ac:dyDescent="0.25">
      <c r="A4779" t="s">
        <v>1240</v>
      </c>
      <c r="B4779" t="s">
        <v>1233</v>
      </c>
      <c r="C4779" t="s">
        <v>1236</v>
      </c>
      <c r="D4779" t="s">
        <v>1195</v>
      </c>
      <c r="E4779">
        <v>5.6100000000000004E-3</v>
      </c>
      <c r="F4779" t="s">
        <v>1691</v>
      </c>
    </row>
    <row r="4780" spans="1:6" x14ac:dyDescent="0.25">
      <c r="A4780" t="s">
        <v>1240</v>
      </c>
      <c r="B4780" t="s">
        <v>1233</v>
      </c>
      <c r="C4780" t="s">
        <v>1196</v>
      </c>
      <c r="D4780" t="s">
        <v>1195</v>
      </c>
      <c r="E4780">
        <v>5.6100000000000004E-3</v>
      </c>
      <c r="F4780" t="s">
        <v>1691</v>
      </c>
    </row>
    <row r="4781" spans="1:6" x14ac:dyDescent="0.25">
      <c r="A4781" t="s">
        <v>1240</v>
      </c>
      <c r="B4781" t="s">
        <v>1233</v>
      </c>
      <c r="C4781" t="s">
        <v>1229</v>
      </c>
      <c r="D4781" t="s">
        <v>1195</v>
      </c>
      <c r="E4781">
        <v>5.6100000000000004E-3</v>
      </c>
      <c r="F4781" t="s">
        <v>1691</v>
      </c>
    </row>
    <row r="4782" spans="1:6" x14ac:dyDescent="0.25">
      <c r="A4782" t="s">
        <v>1240</v>
      </c>
      <c r="B4782" t="s">
        <v>1233</v>
      </c>
      <c r="C4782" t="s">
        <v>1186</v>
      </c>
      <c r="D4782" t="s">
        <v>1195</v>
      </c>
      <c r="E4782">
        <v>1.12273</v>
      </c>
      <c r="F4782" t="s">
        <v>1691</v>
      </c>
    </row>
    <row r="4783" spans="1:6" x14ac:dyDescent="0.25">
      <c r="A4783" t="s">
        <v>1240</v>
      </c>
      <c r="B4783" t="s">
        <v>1237</v>
      </c>
      <c r="C4783" t="s">
        <v>1186</v>
      </c>
      <c r="D4783" t="s">
        <v>1195</v>
      </c>
      <c r="E4783">
        <v>4.0600000000000002E-3</v>
      </c>
      <c r="F4783" t="s">
        <v>1691</v>
      </c>
    </row>
    <row r="4784" spans="1:6" x14ac:dyDescent="0.25">
      <c r="A4784" t="s">
        <v>1240</v>
      </c>
      <c r="B4784" t="s">
        <v>1238</v>
      </c>
      <c r="C4784" t="s">
        <v>1207</v>
      </c>
      <c r="D4784" t="s">
        <v>1195</v>
      </c>
      <c r="E4784">
        <v>7.8589999999999993E-2</v>
      </c>
      <c r="F4784" t="s">
        <v>1691</v>
      </c>
    </row>
    <row r="4785" spans="1:6" x14ac:dyDescent="0.25">
      <c r="A4785" t="s">
        <v>1240</v>
      </c>
      <c r="B4785" t="s">
        <v>1238</v>
      </c>
      <c r="C4785" t="s">
        <v>1208</v>
      </c>
      <c r="D4785" t="s">
        <v>1195</v>
      </c>
      <c r="E4785">
        <v>4.4909999999999999E-2</v>
      </c>
      <c r="F4785" t="s">
        <v>1691</v>
      </c>
    </row>
    <row r="4786" spans="1:6" x14ac:dyDescent="0.25">
      <c r="A4786" t="s">
        <v>1240</v>
      </c>
      <c r="B4786" t="s">
        <v>1238</v>
      </c>
      <c r="C4786" t="s">
        <v>1234</v>
      </c>
      <c r="D4786" t="s">
        <v>1195</v>
      </c>
      <c r="E4786">
        <v>5.6100000000000004E-3</v>
      </c>
      <c r="F4786" t="s">
        <v>1691</v>
      </c>
    </row>
    <row r="4787" spans="1:6" x14ac:dyDescent="0.25">
      <c r="A4787" t="s">
        <v>1240</v>
      </c>
      <c r="B4787" t="s">
        <v>1238</v>
      </c>
      <c r="C4787" t="s">
        <v>1235</v>
      </c>
      <c r="D4787" t="s">
        <v>1195</v>
      </c>
      <c r="E4787">
        <v>5.6100000000000004E-3</v>
      </c>
      <c r="F4787" t="s">
        <v>1691</v>
      </c>
    </row>
    <row r="4788" spans="1:6" x14ac:dyDescent="0.25">
      <c r="A4788" t="s">
        <v>1240</v>
      </c>
      <c r="B4788" t="s">
        <v>1238</v>
      </c>
      <c r="C4788" t="s">
        <v>1236</v>
      </c>
      <c r="D4788" t="s">
        <v>1195</v>
      </c>
      <c r="E4788">
        <v>5.6100000000000004E-3</v>
      </c>
      <c r="F4788" t="s">
        <v>1691</v>
      </c>
    </row>
    <row r="4789" spans="1:6" x14ac:dyDescent="0.25">
      <c r="A4789" t="s">
        <v>1240</v>
      </c>
      <c r="B4789" t="s">
        <v>1238</v>
      </c>
      <c r="C4789" t="s">
        <v>1196</v>
      </c>
      <c r="D4789" t="s">
        <v>1195</v>
      </c>
      <c r="E4789">
        <v>5.6100000000000004E-3</v>
      </c>
      <c r="F4789" t="s">
        <v>1691</v>
      </c>
    </row>
    <row r="4790" spans="1:6" x14ac:dyDescent="0.25">
      <c r="A4790" t="s">
        <v>1240</v>
      </c>
      <c r="B4790" t="s">
        <v>1238</v>
      </c>
      <c r="C4790" t="s">
        <v>1229</v>
      </c>
      <c r="D4790" t="s">
        <v>1195</v>
      </c>
      <c r="E4790">
        <v>5.6100000000000004E-3</v>
      </c>
      <c r="F4790" t="s">
        <v>1691</v>
      </c>
    </row>
    <row r="4791" spans="1:6" x14ac:dyDescent="0.25">
      <c r="A4791" t="s">
        <v>1240</v>
      </c>
      <c r="B4791" t="s">
        <v>1238</v>
      </c>
      <c r="C4791" t="s">
        <v>1186</v>
      </c>
      <c r="D4791" t="s">
        <v>1195</v>
      </c>
      <c r="E4791">
        <v>1.12273</v>
      </c>
      <c r="F4791" t="s">
        <v>1691</v>
      </c>
    </row>
    <row r="4792" spans="1:6" x14ac:dyDescent="0.25">
      <c r="A4792" t="s">
        <v>32</v>
      </c>
      <c r="B4792" t="s">
        <v>1241</v>
      </c>
      <c r="C4792" t="s">
        <v>1186</v>
      </c>
      <c r="D4792" t="s">
        <v>1195</v>
      </c>
      <c r="E4792">
        <v>0</v>
      </c>
      <c r="F4792" t="s">
        <v>1691</v>
      </c>
    </row>
    <row r="4793" spans="1:6" x14ac:dyDescent="0.25">
      <c r="A4793" t="s">
        <v>1242</v>
      </c>
      <c r="B4793" t="s">
        <v>1241</v>
      </c>
      <c r="C4793" t="s">
        <v>1186</v>
      </c>
      <c r="D4793" t="s">
        <v>1195</v>
      </c>
      <c r="E4793">
        <v>0</v>
      </c>
      <c r="F4793" t="s">
        <v>1691</v>
      </c>
    </row>
    <row r="4794" spans="1:6" x14ac:dyDescent="0.25">
      <c r="A4794" t="s">
        <v>1243</v>
      </c>
      <c r="B4794" t="s">
        <v>1185</v>
      </c>
      <c r="C4794" t="s">
        <v>1186</v>
      </c>
      <c r="D4794" t="s">
        <v>1187</v>
      </c>
      <c r="E4794">
        <v>1.4789999999999999E-2</v>
      </c>
      <c r="F4794" t="s">
        <v>1691</v>
      </c>
    </row>
    <row r="4795" spans="1:6" x14ac:dyDescent="0.25">
      <c r="A4795" t="s">
        <v>1243</v>
      </c>
      <c r="B4795" t="s">
        <v>1188</v>
      </c>
      <c r="C4795" t="s">
        <v>1186</v>
      </c>
      <c r="D4795" t="s">
        <v>1187</v>
      </c>
      <c r="E4795">
        <v>1.4789999999999999E-2</v>
      </c>
      <c r="F4795" t="s">
        <v>1691</v>
      </c>
    </row>
    <row r="4796" spans="1:6" x14ac:dyDescent="0.25">
      <c r="A4796" t="s">
        <v>1243</v>
      </c>
      <c r="B4796" t="s">
        <v>1189</v>
      </c>
      <c r="C4796" t="s">
        <v>1186</v>
      </c>
      <c r="D4796" t="s">
        <v>1187</v>
      </c>
      <c r="E4796">
        <v>8.7000000000000001E-4</v>
      </c>
      <c r="F4796" t="s">
        <v>1691</v>
      </c>
    </row>
    <row r="4797" spans="1:6" x14ac:dyDescent="0.25">
      <c r="A4797" t="s">
        <v>1243</v>
      </c>
      <c r="B4797" t="s">
        <v>1190</v>
      </c>
      <c r="C4797" t="s">
        <v>1186</v>
      </c>
      <c r="D4797" t="s">
        <v>1187</v>
      </c>
      <c r="E4797">
        <v>3.7799999999999999E-3</v>
      </c>
      <c r="F4797" t="s">
        <v>1691</v>
      </c>
    </row>
    <row r="4798" spans="1:6" x14ac:dyDescent="0.25">
      <c r="A4798" t="s">
        <v>1243</v>
      </c>
      <c r="B4798" t="s">
        <v>1191</v>
      </c>
      <c r="C4798" t="s">
        <v>1186</v>
      </c>
      <c r="D4798" t="s">
        <v>1187</v>
      </c>
      <c r="E4798">
        <v>3.7799999999999999E-3</v>
      </c>
      <c r="F4798" t="s">
        <v>1691</v>
      </c>
    </row>
    <row r="4799" spans="1:6" x14ac:dyDescent="0.25">
      <c r="A4799" t="s">
        <v>1243</v>
      </c>
      <c r="B4799" t="s">
        <v>1192</v>
      </c>
      <c r="C4799" t="s">
        <v>1186</v>
      </c>
      <c r="D4799" t="s">
        <v>1187</v>
      </c>
      <c r="E4799">
        <v>8.7000000000000001E-4</v>
      </c>
      <c r="F4799" t="s">
        <v>1691</v>
      </c>
    </row>
    <row r="4800" spans="1:6" x14ac:dyDescent="0.25">
      <c r="A4800" t="s">
        <v>1244</v>
      </c>
      <c r="B4800" t="s">
        <v>1241</v>
      </c>
      <c r="C4800" t="s">
        <v>1186</v>
      </c>
      <c r="D4800" t="s">
        <v>1195</v>
      </c>
      <c r="E4800">
        <v>0</v>
      </c>
      <c r="F4800" t="s">
        <v>1691</v>
      </c>
    </row>
    <row r="4801" spans="1:6" x14ac:dyDescent="0.25">
      <c r="A4801" t="s">
        <v>1245</v>
      </c>
      <c r="B4801" t="s">
        <v>1246</v>
      </c>
      <c r="C4801" t="s">
        <v>1131</v>
      </c>
      <c r="D4801" t="s">
        <v>1195</v>
      </c>
      <c r="E4801">
        <v>5.6860000000000001E-2</v>
      </c>
      <c r="F4801" t="s">
        <v>1691</v>
      </c>
    </row>
    <row r="4802" spans="1:6" x14ac:dyDescent="0.25">
      <c r="A4802" t="s">
        <v>1245</v>
      </c>
      <c r="B4802" t="s">
        <v>1246</v>
      </c>
      <c r="C4802" t="s">
        <v>1207</v>
      </c>
      <c r="D4802" t="s">
        <v>1195</v>
      </c>
      <c r="E4802">
        <v>5.6899999999999997E-3</v>
      </c>
      <c r="F4802" t="s">
        <v>1691</v>
      </c>
    </row>
    <row r="4803" spans="1:6" x14ac:dyDescent="0.25">
      <c r="A4803" t="s">
        <v>1245</v>
      </c>
      <c r="B4803" t="s">
        <v>1246</v>
      </c>
      <c r="C4803" t="s">
        <v>1208</v>
      </c>
      <c r="D4803" t="s">
        <v>1195</v>
      </c>
      <c r="E4803">
        <v>3.2499999999999999E-3</v>
      </c>
      <c r="F4803" t="s">
        <v>1691</v>
      </c>
    </row>
    <row r="4804" spans="1:6" x14ac:dyDescent="0.25">
      <c r="A4804" t="s">
        <v>1245</v>
      </c>
      <c r="B4804" t="s">
        <v>1246</v>
      </c>
      <c r="C4804" t="s">
        <v>1196</v>
      </c>
      <c r="D4804" t="s">
        <v>1195</v>
      </c>
      <c r="E4804">
        <v>8.0999999999999996E-4</v>
      </c>
      <c r="F4804" t="s">
        <v>1691</v>
      </c>
    </row>
    <row r="4805" spans="1:6" x14ac:dyDescent="0.25">
      <c r="A4805" t="s">
        <v>1245</v>
      </c>
      <c r="B4805" t="s">
        <v>1246</v>
      </c>
      <c r="C4805" t="s">
        <v>1186</v>
      </c>
      <c r="D4805" t="s">
        <v>1195</v>
      </c>
      <c r="E4805">
        <v>8.1229999999999997E-2</v>
      </c>
      <c r="F4805" t="s">
        <v>1691</v>
      </c>
    </row>
    <row r="4806" spans="1:6" x14ac:dyDescent="0.25">
      <c r="A4806" t="s">
        <v>1245</v>
      </c>
      <c r="B4806" t="s">
        <v>1194</v>
      </c>
      <c r="C4806" t="s">
        <v>1131</v>
      </c>
      <c r="D4806" t="s">
        <v>1195</v>
      </c>
      <c r="E4806">
        <v>3.9800000000000002E-2</v>
      </c>
      <c r="F4806" t="s">
        <v>1691</v>
      </c>
    </row>
    <row r="4807" spans="1:6" x14ac:dyDescent="0.25">
      <c r="A4807" t="s">
        <v>1245</v>
      </c>
      <c r="B4807" t="s">
        <v>1194</v>
      </c>
      <c r="C4807" t="s">
        <v>1196</v>
      </c>
      <c r="D4807" t="s">
        <v>1195</v>
      </c>
      <c r="E4807">
        <v>5.6999999999999998E-4</v>
      </c>
      <c r="F4807" t="s">
        <v>1691</v>
      </c>
    </row>
    <row r="4808" spans="1:6" x14ac:dyDescent="0.25">
      <c r="A4808" t="s">
        <v>1245</v>
      </c>
      <c r="B4808" t="s">
        <v>1194</v>
      </c>
      <c r="C4808" t="s">
        <v>1186</v>
      </c>
      <c r="D4808" t="s">
        <v>1195</v>
      </c>
      <c r="E4808">
        <v>5.6860000000000001E-2</v>
      </c>
      <c r="F4808" t="s">
        <v>1691</v>
      </c>
    </row>
    <row r="4809" spans="1:6" x14ac:dyDescent="0.25">
      <c r="A4809" t="s">
        <v>1245</v>
      </c>
      <c r="B4809" t="s">
        <v>1211</v>
      </c>
      <c r="C4809" t="s">
        <v>1131</v>
      </c>
      <c r="D4809" t="s">
        <v>1195</v>
      </c>
      <c r="E4809">
        <v>3.9800000000000002E-2</v>
      </c>
      <c r="F4809" t="s">
        <v>1691</v>
      </c>
    </row>
    <row r="4810" spans="1:6" x14ac:dyDescent="0.25">
      <c r="A4810" t="s">
        <v>1245</v>
      </c>
      <c r="B4810" t="s">
        <v>1211</v>
      </c>
      <c r="C4810" t="s">
        <v>1186</v>
      </c>
      <c r="D4810" t="s">
        <v>1195</v>
      </c>
      <c r="E4810">
        <v>5.6860000000000001E-2</v>
      </c>
      <c r="F4810" t="s">
        <v>1691</v>
      </c>
    </row>
    <row r="4811" spans="1:6" x14ac:dyDescent="0.25">
      <c r="A4811" t="s">
        <v>1245</v>
      </c>
      <c r="B4811" t="s">
        <v>1212</v>
      </c>
      <c r="C4811" t="s">
        <v>1186</v>
      </c>
      <c r="D4811" t="s">
        <v>1195</v>
      </c>
      <c r="E4811">
        <v>3.3750000000000002E-2</v>
      </c>
      <c r="F4811" t="s">
        <v>1691</v>
      </c>
    </row>
    <row r="4812" spans="1:6" x14ac:dyDescent="0.25">
      <c r="A4812" t="s">
        <v>1245</v>
      </c>
      <c r="B4812" t="s">
        <v>1212</v>
      </c>
      <c r="C4812" t="s">
        <v>1213</v>
      </c>
      <c r="D4812" t="s">
        <v>1195</v>
      </c>
      <c r="E4812">
        <v>2.0250000000000001E-2</v>
      </c>
      <c r="F4812" t="s">
        <v>1691</v>
      </c>
    </row>
    <row r="4813" spans="1:6" x14ac:dyDescent="0.25">
      <c r="A4813" t="s">
        <v>1245</v>
      </c>
      <c r="B4813" t="s">
        <v>1200</v>
      </c>
      <c r="C4813" t="s">
        <v>1186</v>
      </c>
      <c r="D4813" t="s">
        <v>1195</v>
      </c>
      <c r="E4813">
        <v>4.4999999999999998E-2</v>
      </c>
      <c r="F4813" t="s">
        <v>1691</v>
      </c>
    </row>
    <row r="4814" spans="1:6" x14ac:dyDescent="0.25">
      <c r="A4814" t="s">
        <v>1245</v>
      </c>
      <c r="B4814" t="s">
        <v>1200</v>
      </c>
      <c r="C4814" t="s">
        <v>1215</v>
      </c>
      <c r="D4814" t="s">
        <v>1195</v>
      </c>
      <c r="E4814">
        <v>3.15E-2</v>
      </c>
      <c r="F4814" t="s">
        <v>1691</v>
      </c>
    </row>
    <row r="4815" spans="1:6" x14ac:dyDescent="0.25">
      <c r="A4815" t="s">
        <v>1245</v>
      </c>
      <c r="B4815" t="s">
        <v>1200</v>
      </c>
      <c r="C4815" t="s">
        <v>1216</v>
      </c>
      <c r="D4815" t="s">
        <v>1195</v>
      </c>
      <c r="E4815">
        <v>2.2499999999999999E-2</v>
      </c>
      <c r="F4815" t="s">
        <v>1691</v>
      </c>
    </row>
    <row r="4816" spans="1:6" x14ac:dyDescent="0.25">
      <c r="A4816" t="s">
        <v>1245</v>
      </c>
      <c r="B4816" t="s">
        <v>1204</v>
      </c>
      <c r="C4816" t="s">
        <v>1186</v>
      </c>
      <c r="D4816" t="s">
        <v>1195</v>
      </c>
      <c r="E4816">
        <v>4.4999999999999998E-2</v>
      </c>
      <c r="F4816" t="s">
        <v>1691</v>
      </c>
    </row>
    <row r="4817" spans="1:6" x14ac:dyDescent="0.25">
      <c r="A4817" t="s">
        <v>1245</v>
      </c>
      <c r="B4817" t="s">
        <v>1204</v>
      </c>
      <c r="C4817" t="s">
        <v>1215</v>
      </c>
      <c r="D4817" t="s">
        <v>1195</v>
      </c>
      <c r="E4817">
        <v>3.15E-2</v>
      </c>
      <c r="F4817" t="s">
        <v>1691</v>
      </c>
    </row>
    <row r="4818" spans="1:6" x14ac:dyDescent="0.25">
      <c r="A4818" t="s">
        <v>1245</v>
      </c>
      <c r="B4818" t="s">
        <v>1204</v>
      </c>
      <c r="C4818" t="s">
        <v>1216</v>
      </c>
      <c r="D4818" t="s">
        <v>1195</v>
      </c>
      <c r="E4818">
        <v>2.2499999999999999E-2</v>
      </c>
      <c r="F4818" t="s">
        <v>1691</v>
      </c>
    </row>
    <row r="4819" spans="1:6" x14ac:dyDescent="0.25">
      <c r="A4819" t="s">
        <v>1245</v>
      </c>
      <c r="B4819" t="s">
        <v>1217</v>
      </c>
      <c r="C4819" t="s">
        <v>1131</v>
      </c>
      <c r="D4819" t="s">
        <v>1195</v>
      </c>
      <c r="E4819">
        <v>5.6860000000000001E-2</v>
      </c>
      <c r="F4819" t="s">
        <v>1691</v>
      </c>
    </row>
    <row r="4820" spans="1:6" x14ac:dyDescent="0.25">
      <c r="A4820" t="s">
        <v>1245</v>
      </c>
      <c r="B4820" t="s">
        <v>1217</v>
      </c>
      <c r="C4820" t="s">
        <v>1207</v>
      </c>
      <c r="D4820" t="s">
        <v>1195</v>
      </c>
      <c r="E4820">
        <v>5.6899999999999997E-3</v>
      </c>
      <c r="F4820" t="s">
        <v>1691</v>
      </c>
    </row>
    <row r="4821" spans="1:6" x14ac:dyDescent="0.25">
      <c r="A4821" t="s">
        <v>1245</v>
      </c>
      <c r="B4821" t="s">
        <v>1217</v>
      </c>
      <c r="C4821" t="s">
        <v>1208</v>
      </c>
      <c r="D4821" t="s">
        <v>1195</v>
      </c>
      <c r="E4821">
        <v>3.2499999999999999E-3</v>
      </c>
      <c r="F4821" t="s">
        <v>1691</v>
      </c>
    </row>
    <row r="4822" spans="1:6" x14ac:dyDescent="0.25">
      <c r="A4822" t="s">
        <v>1245</v>
      </c>
      <c r="B4822" t="s">
        <v>1217</v>
      </c>
      <c r="C4822" t="s">
        <v>1196</v>
      </c>
      <c r="D4822" t="s">
        <v>1195</v>
      </c>
      <c r="E4822">
        <v>8.0999999999999996E-4</v>
      </c>
      <c r="F4822" t="s">
        <v>1691</v>
      </c>
    </row>
    <row r="4823" spans="1:6" x14ac:dyDescent="0.25">
      <c r="A4823" t="s">
        <v>1245</v>
      </c>
      <c r="B4823" t="s">
        <v>1217</v>
      </c>
      <c r="C4823" t="s">
        <v>1186</v>
      </c>
      <c r="D4823" t="s">
        <v>1195</v>
      </c>
      <c r="E4823">
        <v>8.1229999999999997E-2</v>
      </c>
      <c r="F4823" t="s">
        <v>1691</v>
      </c>
    </row>
    <row r="4824" spans="1:6" x14ac:dyDescent="0.25">
      <c r="A4824" t="s">
        <v>1245</v>
      </c>
      <c r="B4824" t="s">
        <v>1220</v>
      </c>
      <c r="C4824" t="s">
        <v>1131</v>
      </c>
      <c r="D4824" t="s">
        <v>1195</v>
      </c>
      <c r="E4824">
        <v>5.6860000000000001E-2</v>
      </c>
      <c r="F4824" t="s">
        <v>1691</v>
      </c>
    </row>
    <row r="4825" spans="1:6" x14ac:dyDescent="0.25">
      <c r="A4825" t="s">
        <v>1245</v>
      </c>
      <c r="B4825" t="s">
        <v>1220</v>
      </c>
      <c r="C4825" t="s">
        <v>1207</v>
      </c>
      <c r="D4825" t="s">
        <v>1195</v>
      </c>
      <c r="E4825">
        <v>5.6899999999999997E-3</v>
      </c>
      <c r="F4825" t="s">
        <v>1691</v>
      </c>
    </row>
    <row r="4826" spans="1:6" x14ac:dyDescent="0.25">
      <c r="A4826" t="s">
        <v>1245</v>
      </c>
      <c r="B4826" t="s">
        <v>1220</v>
      </c>
      <c r="C4826" t="s">
        <v>1208</v>
      </c>
      <c r="D4826" t="s">
        <v>1195</v>
      </c>
      <c r="E4826">
        <v>3.2499999999999999E-3</v>
      </c>
      <c r="F4826" t="s">
        <v>1691</v>
      </c>
    </row>
    <row r="4827" spans="1:6" x14ac:dyDescent="0.25">
      <c r="A4827" t="s">
        <v>1245</v>
      </c>
      <c r="B4827" t="s">
        <v>1220</v>
      </c>
      <c r="C4827" t="s">
        <v>1196</v>
      </c>
      <c r="D4827" t="s">
        <v>1195</v>
      </c>
      <c r="E4827">
        <v>8.0999999999999996E-4</v>
      </c>
      <c r="F4827" t="s">
        <v>1691</v>
      </c>
    </row>
    <row r="4828" spans="1:6" x14ac:dyDescent="0.25">
      <c r="A4828" t="s">
        <v>1245</v>
      </c>
      <c r="B4828" t="s">
        <v>1220</v>
      </c>
      <c r="C4828" t="s">
        <v>1186</v>
      </c>
      <c r="D4828" t="s">
        <v>1195</v>
      </c>
      <c r="E4828">
        <v>8.1229999999999997E-2</v>
      </c>
      <c r="F4828" t="s">
        <v>1691</v>
      </c>
    </row>
    <row r="4829" spans="1:6" x14ac:dyDescent="0.25">
      <c r="A4829" t="s">
        <v>1245</v>
      </c>
      <c r="B4829" t="s">
        <v>1247</v>
      </c>
      <c r="C4829" t="s">
        <v>1131</v>
      </c>
      <c r="D4829" t="s">
        <v>1195</v>
      </c>
      <c r="E4829">
        <v>5.6860000000000001E-2</v>
      </c>
      <c r="F4829" t="s">
        <v>1691</v>
      </c>
    </row>
    <row r="4830" spans="1:6" x14ac:dyDescent="0.25">
      <c r="A4830" t="s">
        <v>1245</v>
      </c>
      <c r="B4830" t="s">
        <v>1247</v>
      </c>
      <c r="C4830" t="s">
        <v>1207</v>
      </c>
      <c r="D4830" t="s">
        <v>1195</v>
      </c>
      <c r="E4830">
        <v>5.6899999999999997E-3</v>
      </c>
      <c r="F4830" t="s">
        <v>1691</v>
      </c>
    </row>
    <row r="4831" spans="1:6" x14ac:dyDescent="0.25">
      <c r="A4831" t="s">
        <v>1245</v>
      </c>
      <c r="B4831" t="s">
        <v>1247</v>
      </c>
      <c r="C4831" t="s">
        <v>1208</v>
      </c>
      <c r="D4831" t="s">
        <v>1195</v>
      </c>
      <c r="E4831">
        <v>3.2499999999999999E-3</v>
      </c>
      <c r="F4831" t="s">
        <v>1691</v>
      </c>
    </row>
    <row r="4832" spans="1:6" x14ac:dyDescent="0.25">
      <c r="A4832" t="s">
        <v>1245</v>
      </c>
      <c r="B4832" t="s">
        <v>1247</v>
      </c>
      <c r="C4832" t="s">
        <v>1196</v>
      </c>
      <c r="D4832" t="s">
        <v>1195</v>
      </c>
      <c r="E4832">
        <v>8.0999999999999996E-4</v>
      </c>
      <c r="F4832" t="s">
        <v>1691</v>
      </c>
    </row>
    <row r="4833" spans="1:6" x14ac:dyDescent="0.25">
      <c r="A4833" t="s">
        <v>1245</v>
      </c>
      <c r="B4833" t="s">
        <v>1247</v>
      </c>
      <c r="C4833" t="s">
        <v>1186</v>
      </c>
      <c r="D4833" t="s">
        <v>1195</v>
      </c>
      <c r="E4833">
        <v>8.1229999999999997E-2</v>
      </c>
      <c r="F4833" t="s">
        <v>1691</v>
      </c>
    </row>
    <row r="4834" spans="1:6" x14ac:dyDescent="0.25">
      <c r="A4834" t="s">
        <v>1245</v>
      </c>
      <c r="B4834" t="s">
        <v>1223</v>
      </c>
      <c r="C4834" t="s">
        <v>1131</v>
      </c>
      <c r="D4834" t="s">
        <v>1195</v>
      </c>
      <c r="E4834">
        <v>5.6860000000000001E-2</v>
      </c>
      <c r="F4834" t="s">
        <v>1691</v>
      </c>
    </row>
    <row r="4835" spans="1:6" x14ac:dyDescent="0.25">
      <c r="A4835" t="s">
        <v>1245</v>
      </c>
      <c r="B4835" t="s">
        <v>1223</v>
      </c>
      <c r="C4835" t="s">
        <v>1207</v>
      </c>
      <c r="D4835" t="s">
        <v>1195</v>
      </c>
      <c r="E4835">
        <v>5.6899999999999997E-3</v>
      </c>
      <c r="F4835" t="s">
        <v>1691</v>
      </c>
    </row>
    <row r="4836" spans="1:6" x14ac:dyDescent="0.25">
      <c r="A4836" t="s">
        <v>1245</v>
      </c>
      <c r="B4836" t="s">
        <v>1223</v>
      </c>
      <c r="C4836" t="s">
        <v>1208</v>
      </c>
      <c r="D4836" t="s">
        <v>1195</v>
      </c>
      <c r="E4836">
        <v>3.2499999999999999E-3</v>
      </c>
      <c r="F4836" t="s">
        <v>1691</v>
      </c>
    </row>
    <row r="4837" spans="1:6" x14ac:dyDescent="0.25">
      <c r="A4837" t="s">
        <v>1245</v>
      </c>
      <c r="B4837" t="s">
        <v>1223</v>
      </c>
      <c r="C4837" t="s">
        <v>1196</v>
      </c>
      <c r="D4837" t="s">
        <v>1195</v>
      </c>
      <c r="E4837">
        <v>8.0999999999999996E-4</v>
      </c>
      <c r="F4837" t="s">
        <v>1691</v>
      </c>
    </row>
    <row r="4838" spans="1:6" x14ac:dyDescent="0.25">
      <c r="A4838" t="s">
        <v>1245</v>
      </c>
      <c r="B4838" t="s">
        <v>1223</v>
      </c>
      <c r="C4838" t="s">
        <v>1186</v>
      </c>
      <c r="D4838" t="s">
        <v>1195</v>
      </c>
      <c r="E4838">
        <v>8.1229999999999997E-2</v>
      </c>
      <c r="F4838" t="s">
        <v>1691</v>
      </c>
    </row>
    <row r="4839" spans="1:6" x14ac:dyDescent="0.25">
      <c r="A4839" t="s">
        <v>1245</v>
      </c>
      <c r="B4839" t="s">
        <v>1248</v>
      </c>
      <c r="C4839" t="s">
        <v>1131</v>
      </c>
      <c r="D4839" t="s">
        <v>1195</v>
      </c>
      <c r="E4839">
        <v>1.137E-2</v>
      </c>
      <c r="F4839" t="s">
        <v>1691</v>
      </c>
    </row>
    <row r="4840" spans="1:6" x14ac:dyDescent="0.25">
      <c r="A4840" t="s">
        <v>1245</v>
      </c>
      <c r="B4840" t="s">
        <v>1248</v>
      </c>
      <c r="C4840" t="s">
        <v>1207</v>
      </c>
      <c r="D4840" t="s">
        <v>1195</v>
      </c>
      <c r="E4840">
        <v>1.14E-3</v>
      </c>
      <c r="F4840" t="s">
        <v>1691</v>
      </c>
    </row>
    <row r="4841" spans="1:6" x14ac:dyDescent="0.25">
      <c r="A4841" t="s">
        <v>1245</v>
      </c>
      <c r="B4841" t="s">
        <v>1248</v>
      </c>
      <c r="C4841" t="s">
        <v>1208</v>
      </c>
      <c r="D4841" t="s">
        <v>1195</v>
      </c>
      <c r="E4841">
        <v>6.4999999999999997E-4</v>
      </c>
      <c r="F4841" t="s">
        <v>1691</v>
      </c>
    </row>
    <row r="4842" spans="1:6" x14ac:dyDescent="0.25">
      <c r="A4842" t="s">
        <v>1245</v>
      </c>
      <c r="B4842" t="s">
        <v>1248</v>
      </c>
      <c r="C4842" t="s">
        <v>1196</v>
      </c>
      <c r="D4842" t="s">
        <v>1195</v>
      </c>
      <c r="E4842">
        <v>1.6000000000000001E-4</v>
      </c>
      <c r="F4842" t="s">
        <v>1691</v>
      </c>
    </row>
    <row r="4843" spans="1:6" x14ac:dyDescent="0.25">
      <c r="A4843" t="s">
        <v>1245</v>
      </c>
      <c r="B4843" t="s">
        <v>1248</v>
      </c>
      <c r="C4843" t="s">
        <v>1186</v>
      </c>
      <c r="D4843" t="s">
        <v>1195</v>
      </c>
      <c r="E4843">
        <v>1.6250000000000001E-2</v>
      </c>
      <c r="F4843" t="s">
        <v>1691</v>
      </c>
    </row>
    <row r="4844" spans="1:6" x14ac:dyDescent="0.25">
      <c r="A4844" t="s">
        <v>1245</v>
      </c>
      <c r="B4844" t="s">
        <v>1227</v>
      </c>
      <c r="C4844" t="s">
        <v>1186</v>
      </c>
      <c r="D4844" t="s">
        <v>1195</v>
      </c>
      <c r="E4844">
        <v>0</v>
      </c>
      <c r="F4844" t="s">
        <v>1691</v>
      </c>
    </row>
    <row r="4845" spans="1:6" x14ac:dyDescent="0.25">
      <c r="A4845" t="s">
        <v>1245</v>
      </c>
      <c r="B4845" t="s">
        <v>1249</v>
      </c>
      <c r="C4845" t="s">
        <v>1131</v>
      </c>
      <c r="D4845" t="s">
        <v>1195</v>
      </c>
      <c r="E4845">
        <v>5.6860000000000001E-2</v>
      </c>
      <c r="F4845" t="s">
        <v>1691</v>
      </c>
    </row>
    <row r="4846" spans="1:6" x14ac:dyDescent="0.25">
      <c r="A4846" t="s">
        <v>1245</v>
      </c>
      <c r="B4846" t="s">
        <v>1249</v>
      </c>
      <c r="C4846" t="s">
        <v>1207</v>
      </c>
      <c r="D4846" t="s">
        <v>1195</v>
      </c>
      <c r="E4846">
        <v>5.6899999999999997E-3</v>
      </c>
      <c r="F4846" t="s">
        <v>1691</v>
      </c>
    </row>
    <row r="4847" spans="1:6" x14ac:dyDescent="0.25">
      <c r="A4847" t="s">
        <v>1245</v>
      </c>
      <c r="B4847" t="s">
        <v>1249</v>
      </c>
      <c r="C4847" t="s">
        <v>1208</v>
      </c>
      <c r="D4847" t="s">
        <v>1195</v>
      </c>
      <c r="E4847">
        <v>3.2499999999999999E-3</v>
      </c>
      <c r="F4847" t="s">
        <v>1691</v>
      </c>
    </row>
    <row r="4848" spans="1:6" x14ac:dyDescent="0.25">
      <c r="A4848" t="s">
        <v>1245</v>
      </c>
      <c r="B4848" t="s">
        <v>1249</v>
      </c>
      <c r="C4848" t="s">
        <v>1234</v>
      </c>
      <c r="D4848" t="s">
        <v>1195</v>
      </c>
      <c r="E4848">
        <v>4.0999999999999999E-4</v>
      </c>
      <c r="F4848" t="s">
        <v>1691</v>
      </c>
    </row>
    <row r="4849" spans="1:6" x14ac:dyDescent="0.25">
      <c r="A4849" t="s">
        <v>1245</v>
      </c>
      <c r="B4849" t="s">
        <v>1249</v>
      </c>
      <c r="C4849" t="s">
        <v>1196</v>
      </c>
      <c r="D4849" t="s">
        <v>1195</v>
      </c>
      <c r="E4849">
        <v>4.0999999999999999E-4</v>
      </c>
      <c r="F4849" t="s">
        <v>1691</v>
      </c>
    </row>
    <row r="4850" spans="1:6" x14ac:dyDescent="0.25">
      <c r="A4850" t="s">
        <v>1245</v>
      </c>
      <c r="B4850" t="s">
        <v>1249</v>
      </c>
      <c r="C4850" t="s">
        <v>1186</v>
      </c>
      <c r="D4850" t="s">
        <v>1195</v>
      </c>
      <c r="E4850">
        <v>8.1229999999999997E-2</v>
      </c>
      <c r="F4850" t="s">
        <v>1691</v>
      </c>
    </row>
    <row r="4851" spans="1:6" x14ac:dyDescent="0.25">
      <c r="A4851" t="s">
        <v>1245</v>
      </c>
      <c r="B4851" t="s">
        <v>1250</v>
      </c>
      <c r="C4851" t="s">
        <v>1186</v>
      </c>
      <c r="D4851" t="s">
        <v>1195</v>
      </c>
      <c r="E4851">
        <v>8.1229999999999997E-2</v>
      </c>
      <c r="F4851" t="s">
        <v>1691</v>
      </c>
    </row>
    <row r="4852" spans="1:6" x14ac:dyDescent="0.25">
      <c r="A4852" t="s">
        <v>1245</v>
      </c>
      <c r="B4852" t="s">
        <v>1239</v>
      </c>
      <c r="C4852" t="s">
        <v>1186</v>
      </c>
      <c r="D4852" t="s">
        <v>1195</v>
      </c>
      <c r="E4852">
        <v>3.3750000000000002E-2</v>
      </c>
      <c r="F4852" t="s">
        <v>1691</v>
      </c>
    </row>
    <row r="4853" spans="1:6" x14ac:dyDescent="0.25">
      <c r="A4853" t="s">
        <v>1251</v>
      </c>
      <c r="B4853" t="s">
        <v>1197</v>
      </c>
      <c r="C4853" t="s">
        <v>1186</v>
      </c>
      <c r="D4853" t="s">
        <v>1195</v>
      </c>
      <c r="E4853">
        <v>0.24179999999999999</v>
      </c>
      <c r="F4853" t="s">
        <v>1691</v>
      </c>
    </row>
    <row r="4854" spans="1:6" x14ac:dyDescent="0.25">
      <c r="A4854" t="s">
        <v>1251</v>
      </c>
      <c r="B4854" t="s">
        <v>1200</v>
      </c>
      <c r="C4854" t="s">
        <v>1186</v>
      </c>
      <c r="D4854" t="s">
        <v>1195</v>
      </c>
      <c r="E4854">
        <v>0.27900000000000003</v>
      </c>
      <c r="F4854" t="s">
        <v>1691</v>
      </c>
    </row>
    <row r="4855" spans="1:6" x14ac:dyDescent="0.25">
      <c r="A4855" t="s">
        <v>1251</v>
      </c>
      <c r="B4855" t="s">
        <v>1200</v>
      </c>
      <c r="C4855" t="s">
        <v>1201</v>
      </c>
      <c r="D4855" t="s">
        <v>1195</v>
      </c>
      <c r="E4855">
        <v>1.7000000000000001E-2</v>
      </c>
      <c r="F4855" t="s">
        <v>1691</v>
      </c>
    </row>
    <row r="4856" spans="1:6" x14ac:dyDescent="0.25">
      <c r="A4856" t="s">
        <v>1251</v>
      </c>
      <c r="B4856" t="s">
        <v>1200</v>
      </c>
      <c r="C4856" t="s">
        <v>1202</v>
      </c>
      <c r="D4856" t="s">
        <v>1195</v>
      </c>
      <c r="E4856">
        <v>0.1116</v>
      </c>
      <c r="F4856" t="s">
        <v>1691</v>
      </c>
    </row>
    <row r="4857" spans="1:6" x14ac:dyDescent="0.25">
      <c r="A4857" t="s">
        <v>1251</v>
      </c>
      <c r="B4857" t="s">
        <v>1200</v>
      </c>
      <c r="C4857" t="s">
        <v>1203</v>
      </c>
      <c r="D4857" t="s">
        <v>1195</v>
      </c>
      <c r="E4857">
        <v>5.5800000000000002E-2</v>
      </c>
      <c r="F4857" t="s">
        <v>1691</v>
      </c>
    </row>
    <row r="4858" spans="1:6" x14ac:dyDescent="0.25">
      <c r="A4858" t="s">
        <v>1251</v>
      </c>
      <c r="B4858" t="s">
        <v>1204</v>
      </c>
      <c r="C4858" t="s">
        <v>1186</v>
      </c>
      <c r="D4858" t="s">
        <v>1195</v>
      </c>
      <c r="E4858">
        <v>0.34875</v>
      </c>
      <c r="F4858" t="s">
        <v>1691</v>
      </c>
    </row>
    <row r="4859" spans="1:6" x14ac:dyDescent="0.25">
      <c r="A4859" t="s">
        <v>1251</v>
      </c>
      <c r="B4859" t="s">
        <v>1204</v>
      </c>
      <c r="C4859" t="s">
        <v>1202</v>
      </c>
      <c r="D4859" t="s">
        <v>1195</v>
      </c>
      <c r="E4859">
        <v>0.13950000000000001</v>
      </c>
      <c r="F4859" t="s">
        <v>1691</v>
      </c>
    </row>
    <row r="4860" spans="1:6" x14ac:dyDescent="0.25">
      <c r="A4860" t="s">
        <v>1251</v>
      </c>
      <c r="B4860" t="s">
        <v>1204</v>
      </c>
      <c r="C4860" t="s">
        <v>1203</v>
      </c>
      <c r="D4860" t="s">
        <v>1195</v>
      </c>
      <c r="E4860">
        <v>6.9750000000000006E-2</v>
      </c>
      <c r="F4860" t="s">
        <v>1691</v>
      </c>
    </row>
    <row r="4861" spans="1:6" x14ac:dyDescent="0.25">
      <c r="A4861" t="s">
        <v>1252</v>
      </c>
      <c r="B4861" t="s">
        <v>1253</v>
      </c>
      <c r="C4861" t="s">
        <v>1254</v>
      </c>
      <c r="D4861" t="s">
        <v>1195</v>
      </c>
      <c r="E4861">
        <v>0.3906</v>
      </c>
      <c r="F4861" t="s">
        <v>1691</v>
      </c>
    </row>
    <row r="4862" spans="1:6" x14ac:dyDescent="0.25">
      <c r="A4862" t="s">
        <v>1252</v>
      </c>
      <c r="B4862" t="s">
        <v>1253</v>
      </c>
      <c r="C4862" t="s">
        <v>1255</v>
      </c>
      <c r="D4862" t="s">
        <v>1195</v>
      </c>
      <c r="E4862">
        <v>0.20924999999999999</v>
      </c>
      <c r="F4862" t="s">
        <v>1691</v>
      </c>
    </row>
    <row r="4863" spans="1:6" x14ac:dyDescent="0.25">
      <c r="A4863" t="s">
        <v>1252</v>
      </c>
      <c r="B4863" t="s">
        <v>1253</v>
      </c>
      <c r="C4863" t="s">
        <v>1186</v>
      </c>
      <c r="D4863" t="s">
        <v>1195</v>
      </c>
      <c r="E4863">
        <v>0.69750000000000001</v>
      </c>
      <c r="F4863" t="s">
        <v>1691</v>
      </c>
    </row>
    <row r="4864" spans="1:6" x14ac:dyDescent="0.25">
      <c r="A4864" t="s">
        <v>1252</v>
      </c>
      <c r="B4864" t="s">
        <v>1194</v>
      </c>
      <c r="C4864" t="s">
        <v>1131</v>
      </c>
      <c r="D4864" t="s">
        <v>1195</v>
      </c>
      <c r="E4864">
        <v>2.6950000000000002E-2</v>
      </c>
      <c r="F4864" t="s">
        <v>1691</v>
      </c>
    </row>
    <row r="4865" spans="1:6" x14ac:dyDescent="0.25">
      <c r="A4865" t="s">
        <v>1252</v>
      </c>
      <c r="B4865" t="s">
        <v>1194</v>
      </c>
      <c r="C4865" t="s">
        <v>1196</v>
      </c>
      <c r="D4865" t="s">
        <v>1195</v>
      </c>
      <c r="E4865">
        <v>3.8000000000000002E-4</v>
      </c>
      <c r="F4865" t="s">
        <v>1691</v>
      </c>
    </row>
    <row r="4866" spans="1:6" x14ac:dyDescent="0.25">
      <c r="A4866" t="s">
        <v>1252</v>
      </c>
      <c r="B4866" t="s">
        <v>1194</v>
      </c>
      <c r="C4866" t="s">
        <v>1256</v>
      </c>
      <c r="D4866" t="s">
        <v>1195</v>
      </c>
      <c r="E4866">
        <v>4.2399999999999998E-3</v>
      </c>
      <c r="F4866" t="s">
        <v>1691</v>
      </c>
    </row>
    <row r="4867" spans="1:6" x14ac:dyDescent="0.25">
      <c r="A4867" t="s">
        <v>1252</v>
      </c>
      <c r="B4867" t="s">
        <v>1194</v>
      </c>
      <c r="C4867" t="s">
        <v>1186</v>
      </c>
      <c r="D4867" t="s">
        <v>1195</v>
      </c>
      <c r="E4867">
        <v>3.85E-2</v>
      </c>
      <c r="F4867" t="s">
        <v>1691</v>
      </c>
    </row>
    <row r="4868" spans="1:6" x14ac:dyDescent="0.25">
      <c r="A4868" t="s">
        <v>1252</v>
      </c>
      <c r="B4868" t="s">
        <v>1211</v>
      </c>
      <c r="C4868" t="s">
        <v>1131</v>
      </c>
      <c r="D4868" t="s">
        <v>1195</v>
      </c>
      <c r="E4868">
        <v>0.13475000000000001</v>
      </c>
      <c r="F4868" t="s">
        <v>1691</v>
      </c>
    </row>
    <row r="4869" spans="1:6" x14ac:dyDescent="0.25">
      <c r="A4869" t="s">
        <v>1252</v>
      </c>
      <c r="B4869" t="s">
        <v>1211</v>
      </c>
      <c r="C4869" t="s">
        <v>1196</v>
      </c>
      <c r="D4869" t="s">
        <v>1195</v>
      </c>
      <c r="E4869">
        <v>1.9300000000000001E-3</v>
      </c>
      <c r="F4869" t="s">
        <v>1691</v>
      </c>
    </row>
    <row r="4870" spans="1:6" x14ac:dyDescent="0.25">
      <c r="A4870" t="s">
        <v>1252</v>
      </c>
      <c r="B4870" t="s">
        <v>1211</v>
      </c>
      <c r="C4870" t="s">
        <v>1256</v>
      </c>
      <c r="D4870" t="s">
        <v>1195</v>
      </c>
      <c r="E4870">
        <v>2.1170000000000001E-2</v>
      </c>
      <c r="F4870" t="s">
        <v>1691</v>
      </c>
    </row>
    <row r="4871" spans="1:6" x14ac:dyDescent="0.25">
      <c r="A4871" t="s">
        <v>1252</v>
      </c>
      <c r="B4871" t="s">
        <v>1211</v>
      </c>
      <c r="C4871" t="s">
        <v>1186</v>
      </c>
      <c r="D4871" t="s">
        <v>1195</v>
      </c>
      <c r="E4871">
        <v>0.1925</v>
      </c>
      <c r="F4871" t="s">
        <v>1691</v>
      </c>
    </row>
    <row r="4872" spans="1:6" x14ac:dyDescent="0.25">
      <c r="A4872" t="s">
        <v>1252</v>
      </c>
      <c r="B4872" t="s">
        <v>1197</v>
      </c>
      <c r="C4872" t="s">
        <v>1186</v>
      </c>
      <c r="D4872" t="s">
        <v>1195</v>
      </c>
      <c r="E4872">
        <v>0.35339999999999999</v>
      </c>
      <c r="F4872" t="s">
        <v>1691</v>
      </c>
    </row>
    <row r="4873" spans="1:6" x14ac:dyDescent="0.25">
      <c r="A4873" t="s">
        <v>1252</v>
      </c>
      <c r="B4873" t="s">
        <v>1198</v>
      </c>
      <c r="C4873" t="s">
        <v>1186</v>
      </c>
      <c r="D4873" t="s">
        <v>1195</v>
      </c>
      <c r="E4873">
        <v>4.65E-2</v>
      </c>
      <c r="F4873" t="s">
        <v>1691</v>
      </c>
    </row>
    <row r="4874" spans="1:6" x14ac:dyDescent="0.25">
      <c r="A4874" t="s">
        <v>1252</v>
      </c>
      <c r="B4874" t="s">
        <v>1198</v>
      </c>
      <c r="C4874" t="s">
        <v>1199</v>
      </c>
      <c r="D4874" t="s">
        <v>1195</v>
      </c>
      <c r="E4874">
        <v>4.6499999999999996E-3</v>
      </c>
      <c r="F4874" t="s">
        <v>1691</v>
      </c>
    </row>
    <row r="4875" spans="1:6" x14ac:dyDescent="0.25">
      <c r="A4875" t="s">
        <v>1252</v>
      </c>
      <c r="B4875" t="s">
        <v>1212</v>
      </c>
      <c r="C4875" t="s">
        <v>1186</v>
      </c>
      <c r="D4875" t="s">
        <v>1195</v>
      </c>
      <c r="E4875">
        <v>0.23250000000000001</v>
      </c>
      <c r="F4875" t="s">
        <v>1691</v>
      </c>
    </row>
    <row r="4876" spans="1:6" x14ac:dyDescent="0.25">
      <c r="A4876" t="s">
        <v>1252</v>
      </c>
      <c r="B4876" t="s">
        <v>1212</v>
      </c>
      <c r="C4876" t="s">
        <v>1257</v>
      </c>
      <c r="D4876" t="s">
        <v>1195</v>
      </c>
      <c r="E4876">
        <v>9.2999999999999999E-2</v>
      </c>
      <c r="F4876" t="s">
        <v>1691</v>
      </c>
    </row>
    <row r="4877" spans="1:6" x14ac:dyDescent="0.25">
      <c r="A4877" t="s">
        <v>1252</v>
      </c>
      <c r="B4877" t="s">
        <v>1212</v>
      </c>
      <c r="C4877" t="s">
        <v>1258</v>
      </c>
      <c r="D4877" t="s">
        <v>1195</v>
      </c>
      <c r="E4877">
        <v>4.65E-2</v>
      </c>
      <c r="F4877" t="s">
        <v>1691</v>
      </c>
    </row>
    <row r="4878" spans="1:6" x14ac:dyDescent="0.25">
      <c r="A4878" t="s">
        <v>1252</v>
      </c>
      <c r="B4878" t="s">
        <v>1212</v>
      </c>
      <c r="C4878" t="s">
        <v>1259</v>
      </c>
      <c r="D4878" t="s">
        <v>1195</v>
      </c>
      <c r="E4878">
        <v>2.325E-2</v>
      </c>
      <c r="F4878" t="s">
        <v>1691</v>
      </c>
    </row>
    <row r="4879" spans="1:6" x14ac:dyDescent="0.25">
      <c r="A4879" t="s">
        <v>1252</v>
      </c>
      <c r="B4879" t="s">
        <v>1212</v>
      </c>
      <c r="C4879" t="s">
        <v>1260</v>
      </c>
      <c r="D4879" t="s">
        <v>1195</v>
      </c>
      <c r="E4879">
        <v>2.32E-3</v>
      </c>
      <c r="F4879" t="s">
        <v>1691</v>
      </c>
    </row>
    <row r="4880" spans="1:6" x14ac:dyDescent="0.25">
      <c r="A4880" t="s">
        <v>1252</v>
      </c>
      <c r="B4880" t="s">
        <v>1200</v>
      </c>
      <c r="C4880" t="s">
        <v>1186</v>
      </c>
      <c r="D4880" t="s">
        <v>1195</v>
      </c>
      <c r="E4880">
        <v>0.51149999999999995</v>
      </c>
      <c r="F4880" t="s">
        <v>1691</v>
      </c>
    </row>
    <row r="4881" spans="1:6" x14ac:dyDescent="0.25">
      <c r="A4881" t="s">
        <v>1252</v>
      </c>
      <c r="B4881" t="s">
        <v>1200</v>
      </c>
      <c r="C4881" t="s">
        <v>1201</v>
      </c>
      <c r="D4881" t="s">
        <v>1195</v>
      </c>
      <c r="E4881">
        <v>1.7000000000000001E-2</v>
      </c>
      <c r="F4881" t="s">
        <v>1691</v>
      </c>
    </row>
    <row r="4882" spans="1:6" x14ac:dyDescent="0.25">
      <c r="A4882" t="s">
        <v>1252</v>
      </c>
      <c r="B4882" t="s">
        <v>1200</v>
      </c>
      <c r="C4882" t="s">
        <v>1202</v>
      </c>
      <c r="D4882" t="s">
        <v>1195</v>
      </c>
      <c r="E4882">
        <v>0.2046</v>
      </c>
      <c r="F4882" t="s">
        <v>1691</v>
      </c>
    </row>
    <row r="4883" spans="1:6" x14ac:dyDescent="0.25">
      <c r="A4883" t="s">
        <v>1252</v>
      </c>
      <c r="B4883" t="s">
        <v>1200</v>
      </c>
      <c r="C4883" t="s">
        <v>1203</v>
      </c>
      <c r="D4883" t="s">
        <v>1195</v>
      </c>
      <c r="E4883">
        <v>0.1023</v>
      </c>
      <c r="F4883" t="s">
        <v>1691</v>
      </c>
    </row>
    <row r="4884" spans="1:6" x14ac:dyDescent="0.25">
      <c r="A4884" t="s">
        <v>1252</v>
      </c>
      <c r="B4884" t="s">
        <v>1204</v>
      </c>
      <c r="C4884" t="s">
        <v>1186</v>
      </c>
      <c r="D4884" t="s">
        <v>1195</v>
      </c>
      <c r="E4884">
        <v>0.93</v>
      </c>
      <c r="F4884" t="s">
        <v>1691</v>
      </c>
    </row>
    <row r="4885" spans="1:6" x14ac:dyDescent="0.25">
      <c r="A4885" t="s">
        <v>1252</v>
      </c>
      <c r="B4885" t="s">
        <v>1204</v>
      </c>
      <c r="C4885" t="s">
        <v>1261</v>
      </c>
      <c r="D4885" t="s">
        <v>1195</v>
      </c>
      <c r="E4885">
        <v>3.9759999999999997E-2</v>
      </c>
      <c r="F4885" t="s">
        <v>1691</v>
      </c>
    </row>
    <row r="4886" spans="1:6" x14ac:dyDescent="0.25">
      <c r="A4886" t="s">
        <v>1252</v>
      </c>
      <c r="B4886" t="s">
        <v>1204</v>
      </c>
      <c r="C4886" t="s">
        <v>1202</v>
      </c>
      <c r="D4886" t="s">
        <v>1195</v>
      </c>
      <c r="E4886">
        <v>0.372</v>
      </c>
      <c r="F4886" t="s">
        <v>1691</v>
      </c>
    </row>
    <row r="4887" spans="1:6" x14ac:dyDescent="0.25">
      <c r="A4887" t="s">
        <v>1252</v>
      </c>
      <c r="B4887" t="s">
        <v>1204</v>
      </c>
      <c r="C4887" t="s">
        <v>1203</v>
      </c>
      <c r="D4887" t="s">
        <v>1195</v>
      </c>
      <c r="E4887">
        <v>0.186</v>
      </c>
      <c r="F4887" t="s">
        <v>1691</v>
      </c>
    </row>
    <row r="4888" spans="1:6" x14ac:dyDescent="0.25">
      <c r="A4888" t="s">
        <v>1252</v>
      </c>
      <c r="B4888" t="s">
        <v>1204</v>
      </c>
      <c r="C4888" t="s">
        <v>1262</v>
      </c>
      <c r="D4888" t="s">
        <v>1195</v>
      </c>
      <c r="E4888">
        <v>4.65E-2</v>
      </c>
      <c r="F4888" t="s">
        <v>1691</v>
      </c>
    </row>
    <row r="4889" spans="1:6" x14ac:dyDescent="0.25">
      <c r="A4889" t="s">
        <v>1252</v>
      </c>
      <c r="B4889" t="s">
        <v>1204</v>
      </c>
      <c r="C4889" t="s">
        <v>1263</v>
      </c>
      <c r="D4889" t="s">
        <v>1195</v>
      </c>
      <c r="E4889">
        <v>6.9800000000000001E-3</v>
      </c>
      <c r="F4889" t="s">
        <v>1691</v>
      </c>
    </row>
    <row r="4890" spans="1:6" x14ac:dyDescent="0.25">
      <c r="A4890" t="s">
        <v>1264</v>
      </c>
      <c r="B4890" t="s">
        <v>1246</v>
      </c>
      <c r="C4890" t="s">
        <v>1186</v>
      </c>
      <c r="D4890" t="s">
        <v>1195</v>
      </c>
      <c r="E4890">
        <v>1E-4</v>
      </c>
      <c r="F4890" t="s">
        <v>1691</v>
      </c>
    </row>
    <row r="4891" spans="1:6" x14ac:dyDescent="0.25">
      <c r="A4891" t="s">
        <v>1264</v>
      </c>
      <c r="B4891" t="s">
        <v>1241</v>
      </c>
      <c r="C4891" t="s">
        <v>1186</v>
      </c>
      <c r="D4891" t="s">
        <v>1195</v>
      </c>
      <c r="E4891">
        <v>1E-4</v>
      </c>
      <c r="F4891" t="s">
        <v>1691</v>
      </c>
    </row>
    <row r="4892" spans="1:6" x14ac:dyDescent="0.25">
      <c r="A4892" t="s">
        <v>1264</v>
      </c>
      <c r="B4892" t="s">
        <v>1217</v>
      </c>
      <c r="C4892" t="s">
        <v>1186</v>
      </c>
      <c r="D4892" t="s">
        <v>1195</v>
      </c>
      <c r="E4892">
        <v>1E-4</v>
      </c>
      <c r="F4892" t="s">
        <v>1691</v>
      </c>
    </row>
    <row r="4893" spans="1:6" x14ac:dyDescent="0.25">
      <c r="A4893" t="s">
        <v>1264</v>
      </c>
      <c r="B4893" t="s">
        <v>1220</v>
      </c>
      <c r="C4893" t="s">
        <v>1186</v>
      </c>
      <c r="D4893" t="s">
        <v>1195</v>
      </c>
      <c r="E4893">
        <v>1E-4</v>
      </c>
      <c r="F4893" t="s">
        <v>1691</v>
      </c>
    </row>
    <row r="4894" spans="1:6" x14ac:dyDescent="0.25">
      <c r="A4894" t="s">
        <v>1264</v>
      </c>
      <c r="B4894" t="s">
        <v>1247</v>
      </c>
      <c r="C4894" t="s">
        <v>1186</v>
      </c>
      <c r="D4894" t="s">
        <v>1195</v>
      </c>
      <c r="E4894">
        <v>1E-4</v>
      </c>
      <c r="F4894" t="s">
        <v>1691</v>
      </c>
    </row>
    <row r="4895" spans="1:6" x14ac:dyDescent="0.25">
      <c r="A4895" t="s">
        <v>1264</v>
      </c>
      <c r="B4895" t="s">
        <v>1223</v>
      </c>
      <c r="C4895" t="s">
        <v>1186</v>
      </c>
      <c r="D4895" t="s">
        <v>1195</v>
      </c>
      <c r="E4895">
        <v>1E-4</v>
      </c>
      <c r="F4895" t="s">
        <v>1691</v>
      </c>
    </row>
    <row r="4896" spans="1:6" x14ac:dyDescent="0.25">
      <c r="A4896" t="s">
        <v>1264</v>
      </c>
      <c r="B4896" t="s">
        <v>1248</v>
      </c>
      <c r="C4896" t="s">
        <v>1186</v>
      </c>
      <c r="D4896" t="s">
        <v>1195</v>
      </c>
      <c r="E4896">
        <v>1E-4</v>
      </c>
      <c r="F4896" t="s">
        <v>1691</v>
      </c>
    </row>
    <row r="4897" spans="1:6" x14ac:dyDescent="0.25">
      <c r="A4897" t="s">
        <v>1264</v>
      </c>
      <c r="B4897" t="s">
        <v>1227</v>
      </c>
      <c r="C4897" t="s">
        <v>1186</v>
      </c>
      <c r="D4897" t="s">
        <v>1195</v>
      </c>
      <c r="E4897">
        <v>0</v>
      </c>
      <c r="F4897" t="s">
        <v>1691</v>
      </c>
    </row>
    <row r="4898" spans="1:6" x14ac:dyDescent="0.25">
      <c r="A4898" t="s">
        <v>1264</v>
      </c>
      <c r="B4898" t="s">
        <v>1265</v>
      </c>
      <c r="C4898" t="s">
        <v>1266</v>
      </c>
      <c r="D4898" t="s">
        <v>1195</v>
      </c>
      <c r="E4898">
        <v>1.09E-3</v>
      </c>
      <c r="F4898" t="s">
        <v>1691</v>
      </c>
    </row>
    <row r="4899" spans="1:6" x14ac:dyDescent="0.25">
      <c r="A4899" t="s">
        <v>1264</v>
      </c>
      <c r="B4899" t="s">
        <v>1265</v>
      </c>
      <c r="C4899" t="s">
        <v>1267</v>
      </c>
      <c r="D4899" t="s">
        <v>1195</v>
      </c>
      <c r="E4899">
        <v>1.09E-3</v>
      </c>
      <c r="F4899" t="s">
        <v>1691</v>
      </c>
    </row>
    <row r="4900" spans="1:6" x14ac:dyDescent="0.25">
      <c r="A4900" t="s">
        <v>1264</v>
      </c>
      <c r="B4900" t="s">
        <v>1265</v>
      </c>
      <c r="C4900" t="s">
        <v>1268</v>
      </c>
      <c r="D4900" t="s">
        <v>1195</v>
      </c>
      <c r="E4900">
        <v>3.6000000000000002E-4</v>
      </c>
      <c r="F4900" t="s">
        <v>1691</v>
      </c>
    </row>
    <row r="4901" spans="1:6" x14ac:dyDescent="0.25">
      <c r="A4901" t="s">
        <v>1264</v>
      </c>
      <c r="B4901" t="s">
        <v>1265</v>
      </c>
      <c r="C4901" t="s">
        <v>1269</v>
      </c>
      <c r="D4901" t="s">
        <v>1195</v>
      </c>
      <c r="E4901">
        <v>3.6000000000000002E-4</v>
      </c>
      <c r="F4901" t="s">
        <v>1691</v>
      </c>
    </row>
    <row r="4902" spans="1:6" x14ac:dyDescent="0.25">
      <c r="A4902" t="s">
        <v>1264</v>
      </c>
      <c r="B4902" t="s">
        <v>1265</v>
      </c>
      <c r="C4902" t="s">
        <v>1270</v>
      </c>
      <c r="D4902" t="s">
        <v>1195</v>
      </c>
      <c r="E4902">
        <v>3.4000000000000002E-4</v>
      </c>
      <c r="F4902" t="s">
        <v>1691</v>
      </c>
    </row>
    <row r="4903" spans="1:6" x14ac:dyDescent="0.25">
      <c r="A4903" t="s">
        <v>1264</v>
      </c>
      <c r="B4903" t="s">
        <v>1265</v>
      </c>
      <c r="C4903" t="s">
        <v>1271</v>
      </c>
      <c r="D4903" t="s">
        <v>1195</v>
      </c>
      <c r="E4903">
        <v>3.2000000000000003E-4</v>
      </c>
      <c r="F4903" t="s">
        <v>1691</v>
      </c>
    </row>
    <row r="4904" spans="1:6" x14ac:dyDescent="0.25">
      <c r="A4904" t="s">
        <v>1264</v>
      </c>
      <c r="B4904" t="s">
        <v>1265</v>
      </c>
      <c r="C4904" t="s">
        <v>1186</v>
      </c>
      <c r="D4904" t="s">
        <v>1195</v>
      </c>
      <c r="E4904">
        <v>1.99E-3</v>
      </c>
      <c r="F4904" t="s">
        <v>1691</v>
      </c>
    </row>
    <row r="4905" spans="1:6" x14ac:dyDescent="0.25">
      <c r="A4905" t="s">
        <v>1264</v>
      </c>
      <c r="B4905" t="s">
        <v>1249</v>
      </c>
      <c r="C4905" t="s">
        <v>1186</v>
      </c>
      <c r="D4905" t="s">
        <v>1195</v>
      </c>
      <c r="E4905">
        <v>1E-4</v>
      </c>
      <c r="F4905" t="s">
        <v>1691</v>
      </c>
    </row>
    <row r="4906" spans="1:6" x14ac:dyDescent="0.25">
      <c r="A4906" t="s">
        <v>1264</v>
      </c>
      <c r="B4906" t="s">
        <v>1233</v>
      </c>
      <c r="C4906" t="s">
        <v>1186</v>
      </c>
      <c r="D4906" t="s">
        <v>1195</v>
      </c>
      <c r="E4906">
        <v>1E-4</v>
      </c>
      <c r="F4906" t="s">
        <v>1691</v>
      </c>
    </row>
    <row r="4907" spans="1:6" x14ac:dyDescent="0.25">
      <c r="A4907" t="s">
        <v>1264</v>
      </c>
      <c r="B4907" t="s">
        <v>1237</v>
      </c>
      <c r="C4907" t="s">
        <v>1186</v>
      </c>
      <c r="D4907" t="s">
        <v>1195</v>
      </c>
      <c r="E4907">
        <v>6.4999999999999997E-3</v>
      </c>
      <c r="F4907" t="s">
        <v>1691</v>
      </c>
    </row>
    <row r="4908" spans="1:6" x14ac:dyDescent="0.25">
      <c r="A4908" t="s">
        <v>1264</v>
      </c>
      <c r="B4908" t="s">
        <v>1250</v>
      </c>
      <c r="C4908" t="s">
        <v>1186</v>
      </c>
      <c r="D4908" t="s">
        <v>1195</v>
      </c>
      <c r="E4908">
        <v>1E-4</v>
      </c>
      <c r="F4908" t="s">
        <v>1691</v>
      </c>
    </row>
    <row r="4909" spans="1:6" x14ac:dyDescent="0.25">
      <c r="A4909" t="s">
        <v>1264</v>
      </c>
      <c r="B4909" t="s">
        <v>1272</v>
      </c>
      <c r="C4909" t="s">
        <v>1266</v>
      </c>
      <c r="D4909" t="s">
        <v>1195</v>
      </c>
      <c r="E4909">
        <v>1.5389999999999999E-2</v>
      </c>
      <c r="F4909" t="s">
        <v>1691</v>
      </c>
    </row>
    <row r="4910" spans="1:6" x14ac:dyDescent="0.25">
      <c r="A4910" t="s">
        <v>1264</v>
      </c>
      <c r="B4910" t="s">
        <v>1272</v>
      </c>
      <c r="C4910" t="s">
        <v>1267</v>
      </c>
      <c r="D4910" t="s">
        <v>1195</v>
      </c>
      <c r="E4910">
        <v>1.5389999999999999E-2</v>
      </c>
      <c r="F4910" t="s">
        <v>1691</v>
      </c>
    </row>
    <row r="4911" spans="1:6" x14ac:dyDescent="0.25">
      <c r="A4911" t="s">
        <v>1264</v>
      </c>
      <c r="B4911" t="s">
        <v>1272</v>
      </c>
      <c r="C4911" t="s">
        <v>1268</v>
      </c>
      <c r="D4911" t="s">
        <v>1195</v>
      </c>
      <c r="E4911">
        <v>5.0400000000000002E-3</v>
      </c>
      <c r="F4911" t="s">
        <v>1691</v>
      </c>
    </row>
    <row r="4912" spans="1:6" x14ac:dyDescent="0.25">
      <c r="A4912" t="s">
        <v>1264</v>
      </c>
      <c r="B4912" t="s">
        <v>1272</v>
      </c>
      <c r="C4912" t="s">
        <v>1269</v>
      </c>
      <c r="D4912" t="s">
        <v>1195</v>
      </c>
      <c r="E4912">
        <v>5.0400000000000002E-3</v>
      </c>
      <c r="F4912" t="s">
        <v>1691</v>
      </c>
    </row>
    <row r="4913" spans="1:6" x14ac:dyDescent="0.25">
      <c r="A4913" t="s">
        <v>1264</v>
      </c>
      <c r="B4913" t="s">
        <v>1272</v>
      </c>
      <c r="C4913" t="s">
        <v>1270</v>
      </c>
      <c r="D4913" t="s">
        <v>1195</v>
      </c>
      <c r="E4913">
        <v>4.7600000000000003E-3</v>
      </c>
      <c r="F4913" t="s">
        <v>1691</v>
      </c>
    </row>
    <row r="4914" spans="1:6" x14ac:dyDescent="0.25">
      <c r="A4914" t="s">
        <v>1264</v>
      </c>
      <c r="B4914" t="s">
        <v>1272</v>
      </c>
      <c r="C4914" t="s">
        <v>1271</v>
      </c>
      <c r="D4914" t="s">
        <v>1195</v>
      </c>
      <c r="E4914">
        <v>4.4799999999999996E-3</v>
      </c>
      <c r="F4914" t="s">
        <v>1691</v>
      </c>
    </row>
    <row r="4915" spans="1:6" x14ac:dyDescent="0.25">
      <c r="A4915" t="s">
        <v>1264</v>
      </c>
      <c r="B4915" t="s">
        <v>1272</v>
      </c>
      <c r="C4915" t="s">
        <v>1186</v>
      </c>
      <c r="D4915" t="s">
        <v>1195</v>
      </c>
      <c r="E4915">
        <v>2.7990000000000001E-2</v>
      </c>
      <c r="F4915" t="s">
        <v>1691</v>
      </c>
    </row>
    <row r="4916" spans="1:6" x14ac:dyDescent="0.25">
      <c r="A4916" t="s">
        <v>1264</v>
      </c>
      <c r="B4916" t="s">
        <v>1273</v>
      </c>
      <c r="C4916" t="s">
        <v>1266</v>
      </c>
      <c r="D4916" t="s">
        <v>1195</v>
      </c>
      <c r="E4916">
        <v>1.5389999999999999E-2</v>
      </c>
      <c r="F4916" t="s">
        <v>1691</v>
      </c>
    </row>
    <row r="4917" spans="1:6" x14ac:dyDescent="0.25">
      <c r="A4917" t="s">
        <v>1264</v>
      </c>
      <c r="B4917" t="s">
        <v>1273</v>
      </c>
      <c r="C4917" t="s">
        <v>1267</v>
      </c>
      <c r="D4917" t="s">
        <v>1195</v>
      </c>
      <c r="E4917">
        <v>1.5389999999999999E-2</v>
      </c>
      <c r="F4917" t="s">
        <v>1691</v>
      </c>
    </row>
    <row r="4918" spans="1:6" x14ac:dyDescent="0.25">
      <c r="A4918" t="s">
        <v>1264</v>
      </c>
      <c r="B4918" t="s">
        <v>1273</v>
      </c>
      <c r="C4918" t="s">
        <v>1268</v>
      </c>
      <c r="D4918" t="s">
        <v>1195</v>
      </c>
      <c r="E4918">
        <v>5.0400000000000002E-3</v>
      </c>
      <c r="F4918" t="s">
        <v>1691</v>
      </c>
    </row>
    <row r="4919" spans="1:6" x14ac:dyDescent="0.25">
      <c r="A4919" t="s">
        <v>1264</v>
      </c>
      <c r="B4919" t="s">
        <v>1273</v>
      </c>
      <c r="C4919" t="s">
        <v>1269</v>
      </c>
      <c r="D4919" t="s">
        <v>1195</v>
      </c>
      <c r="E4919">
        <v>5.0400000000000002E-3</v>
      </c>
      <c r="F4919" t="s">
        <v>1691</v>
      </c>
    </row>
    <row r="4920" spans="1:6" x14ac:dyDescent="0.25">
      <c r="A4920" t="s">
        <v>1264</v>
      </c>
      <c r="B4920" t="s">
        <v>1273</v>
      </c>
      <c r="C4920" t="s">
        <v>1270</v>
      </c>
      <c r="D4920" t="s">
        <v>1195</v>
      </c>
      <c r="E4920">
        <v>4.7600000000000003E-3</v>
      </c>
      <c r="F4920" t="s">
        <v>1691</v>
      </c>
    </row>
    <row r="4921" spans="1:6" x14ac:dyDescent="0.25">
      <c r="A4921" t="s">
        <v>1264</v>
      </c>
      <c r="B4921" t="s">
        <v>1273</v>
      </c>
      <c r="C4921" t="s">
        <v>1271</v>
      </c>
      <c r="D4921" t="s">
        <v>1195</v>
      </c>
      <c r="E4921">
        <v>4.4799999999999996E-3</v>
      </c>
      <c r="F4921" t="s">
        <v>1691</v>
      </c>
    </row>
    <row r="4922" spans="1:6" x14ac:dyDescent="0.25">
      <c r="A4922" t="s">
        <v>1264</v>
      </c>
      <c r="B4922" t="s">
        <v>1273</v>
      </c>
      <c r="C4922" t="s">
        <v>1186</v>
      </c>
      <c r="D4922" t="s">
        <v>1195</v>
      </c>
      <c r="E4922">
        <v>2.7990000000000001E-2</v>
      </c>
      <c r="F4922" t="s">
        <v>1691</v>
      </c>
    </row>
    <row r="4923" spans="1:6" x14ac:dyDescent="0.25">
      <c r="A4923" t="s">
        <v>1264</v>
      </c>
      <c r="B4923" t="s">
        <v>1274</v>
      </c>
      <c r="C4923" t="s">
        <v>1266</v>
      </c>
      <c r="D4923" t="s">
        <v>1195</v>
      </c>
      <c r="E4923">
        <v>1.5389999999999999E-2</v>
      </c>
      <c r="F4923" t="s">
        <v>1691</v>
      </c>
    </row>
    <row r="4924" spans="1:6" x14ac:dyDescent="0.25">
      <c r="A4924" t="s">
        <v>1264</v>
      </c>
      <c r="B4924" t="s">
        <v>1274</v>
      </c>
      <c r="C4924" t="s">
        <v>1267</v>
      </c>
      <c r="D4924" t="s">
        <v>1195</v>
      </c>
      <c r="E4924">
        <v>1.5389999999999999E-2</v>
      </c>
      <c r="F4924" t="s">
        <v>1691</v>
      </c>
    </row>
    <row r="4925" spans="1:6" x14ac:dyDescent="0.25">
      <c r="A4925" t="s">
        <v>1264</v>
      </c>
      <c r="B4925" t="s">
        <v>1274</v>
      </c>
      <c r="C4925" t="s">
        <v>1268</v>
      </c>
      <c r="D4925" t="s">
        <v>1195</v>
      </c>
      <c r="E4925">
        <v>5.0400000000000002E-3</v>
      </c>
      <c r="F4925" t="s">
        <v>1691</v>
      </c>
    </row>
    <row r="4926" spans="1:6" x14ac:dyDescent="0.25">
      <c r="A4926" t="s">
        <v>1264</v>
      </c>
      <c r="B4926" t="s">
        <v>1274</v>
      </c>
      <c r="C4926" t="s">
        <v>1269</v>
      </c>
      <c r="D4926" t="s">
        <v>1195</v>
      </c>
      <c r="E4926">
        <v>5.0400000000000002E-3</v>
      </c>
      <c r="F4926" t="s">
        <v>1691</v>
      </c>
    </row>
    <row r="4927" spans="1:6" x14ac:dyDescent="0.25">
      <c r="A4927" t="s">
        <v>1264</v>
      </c>
      <c r="B4927" t="s">
        <v>1274</v>
      </c>
      <c r="C4927" t="s">
        <v>1270</v>
      </c>
      <c r="D4927" t="s">
        <v>1195</v>
      </c>
      <c r="E4927">
        <v>4.7600000000000003E-3</v>
      </c>
      <c r="F4927" t="s">
        <v>1691</v>
      </c>
    </row>
    <row r="4928" spans="1:6" x14ac:dyDescent="0.25">
      <c r="A4928" t="s">
        <v>1264</v>
      </c>
      <c r="B4928" t="s">
        <v>1274</v>
      </c>
      <c r="C4928" t="s">
        <v>1271</v>
      </c>
      <c r="D4928" t="s">
        <v>1195</v>
      </c>
      <c r="E4928">
        <v>4.4799999999999996E-3</v>
      </c>
      <c r="F4928" t="s">
        <v>1691</v>
      </c>
    </row>
    <row r="4929" spans="1:6" x14ac:dyDescent="0.25">
      <c r="A4929" t="s">
        <v>1264</v>
      </c>
      <c r="B4929" t="s">
        <v>1274</v>
      </c>
      <c r="C4929" t="s">
        <v>1186</v>
      </c>
      <c r="D4929" t="s">
        <v>1195</v>
      </c>
      <c r="E4929">
        <v>2.7990000000000001E-2</v>
      </c>
      <c r="F4929" t="s">
        <v>1691</v>
      </c>
    </row>
    <row r="4930" spans="1:6" x14ac:dyDescent="0.25">
      <c r="A4930" t="s">
        <v>1264</v>
      </c>
      <c r="B4930" t="s">
        <v>1185</v>
      </c>
      <c r="C4930" t="s">
        <v>1275</v>
      </c>
      <c r="D4930" t="s">
        <v>1195</v>
      </c>
      <c r="E4930">
        <v>1.01E-3</v>
      </c>
      <c r="F4930" t="s">
        <v>1691</v>
      </c>
    </row>
    <row r="4931" spans="1:6" x14ac:dyDescent="0.25">
      <c r="A4931" t="s">
        <v>1264</v>
      </c>
      <c r="B4931" t="s">
        <v>1185</v>
      </c>
      <c r="C4931" t="s">
        <v>1276</v>
      </c>
      <c r="D4931" t="s">
        <v>1195</v>
      </c>
      <c r="E4931">
        <v>3.3E-4</v>
      </c>
      <c r="F4931" t="s">
        <v>1691</v>
      </c>
    </row>
    <row r="4932" spans="1:6" x14ac:dyDescent="0.25">
      <c r="A4932" t="s">
        <v>1264</v>
      </c>
      <c r="B4932" t="s">
        <v>1185</v>
      </c>
      <c r="C4932" t="s">
        <v>1277</v>
      </c>
      <c r="D4932" t="s">
        <v>1195</v>
      </c>
      <c r="E4932">
        <v>3.1E-4</v>
      </c>
      <c r="F4932" t="s">
        <v>1691</v>
      </c>
    </row>
    <row r="4933" spans="1:6" x14ac:dyDescent="0.25">
      <c r="A4933" t="s">
        <v>1264</v>
      </c>
      <c r="B4933" t="s">
        <v>1185</v>
      </c>
      <c r="C4933" t="s">
        <v>1186</v>
      </c>
      <c r="D4933" t="s">
        <v>1195</v>
      </c>
      <c r="E4933">
        <v>1.8400000000000001E-3</v>
      </c>
      <c r="F4933" t="s">
        <v>1691</v>
      </c>
    </row>
    <row r="4934" spans="1:6" x14ac:dyDescent="0.25">
      <c r="A4934" t="s">
        <v>1264</v>
      </c>
      <c r="B4934" t="s">
        <v>1188</v>
      </c>
      <c r="C4934" t="s">
        <v>1275</v>
      </c>
      <c r="D4934" t="s">
        <v>1195</v>
      </c>
      <c r="E4934">
        <v>1.01E-3</v>
      </c>
      <c r="F4934" t="s">
        <v>1691</v>
      </c>
    </row>
    <row r="4935" spans="1:6" x14ac:dyDescent="0.25">
      <c r="A4935" t="s">
        <v>1264</v>
      </c>
      <c r="B4935" t="s">
        <v>1188</v>
      </c>
      <c r="C4935" t="s">
        <v>1276</v>
      </c>
      <c r="D4935" t="s">
        <v>1195</v>
      </c>
      <c r="E4935">
        <v>3.3E-4</v>
      </c>
      <c r="F4935" t="s">
        <v>1691</v>
      </c>
    </row>
    <row r="4936" spans="1:6" x14ac:dyDescent="0.25">
      <c r="A4936" t="s">
        <v>1264</v>
      </c>
      <c r="B4936" t="s">
        <v>1188</v>
      </c>
      <c r="C4936" t="s">
        <v>1277</v>
      </c>
      <c r="D4936" t="s">
        <v>1195</v>
      </c>
      <c r="E4936">
        <v>3.1E-4</v>
      </c>
      <c r="F4936" t="s">
        <v>1691</v>
      </c>
    </row>
    <row r="4937" spans="1:6" x14ac:dyDescent="0.25">
      <c r="A4937" t="s">
        <v>1264</v>
      </c>
      <c r="B4937" t="s">
        <v>1188</v>
      </c>
      <c r="C4937" t="s">
        <v>1186</v>
      </c>
      <c r="D4937" t="s">
        <v>1195</v>
      </c>
      <c r="E4937">
        <v>1.8400000000000001E-3</v>
      </c>
      <c r="F4937" t="s">
        <v>1691</v>
      </c>
    </row>
    <row r="4938" spans="1:6" x14ac:dyDescent="0.25">
      <c r="A4938" t="s">
        <v>1264</v>
      </c>
      <c r="B4938" t="s">
        <v>1189</v>
      </c>
      <c r="C4938" t="s">
        <v>1278</v>
      </c>
      <c r="D4938" t="s">
        <v>1195</v>
      </c>
      <c r="E4938">
        <v>6.0449999999999997E-2</v>
      </c>
      <c r="F4938" t="s">
        <v>1691</v>
      </c>
    </row>
    <row r="4939" spans="1:6" x14ac:dyDescent="0.25">
      <c r="A4939" t="s">
        <v>1264</v>
      </c>
      <c r="B4939" t="s">
        <v>1189</v>
      </c>
      <c r="C4939" t="s">
        <v>1279</v>
      </c>
      <c r="D4939" t="s">
        <v>1195</v>
      </c>
      <c r="E4939">
        <v>3.7199999999999997E-2</v>
      </c>
      <c r="F4939" t="s">
        <v>1691</v>
      </c>
    </row>
    <row r="4940" spans="1:6" x14ac:dyDescent="0.25">
      <c r="A4940" t="s">
        <v>1264</v>
      </c>
      <c r="B4940" t="s">
        <v>1189</v>
      </c>
      <c r="C4940" t="s">
        <v>1280</v>
      </c>
      <c r="D4940" t="s">
        <v>1195</v>
      </c>
      <c r="E4940">
        <v>1.4880000000000001E-2</v>
      </c>
      <c r="F4940" t="s">
        <v>1691</v>
      </c>
    </row>
    <row r="4941" spans="1:6" x14ac:dyDescent="0.25">
      <c r="A4941" t="s">
        <v>1264</v>
      </c>
      <c r="B4941" t="s">
        <v>1189</v>
      </c>
      <c r="C4941" t="s">
        <v>1186</v>
      </c>
      <c r="D4941" t="s">
        <v>1195</v>
      </c>
      <c r="E4941">
        <v>0.186</v>
      </c>
      <c r="F4941" t="s">
        <v>1691</v>
      </c>
    </row>
    <row r="4942" spans="1:6" x14ac:dyDescent="0.25">
      <c r="A4942" t="s">
        <v>1264</v>
      </c>
      <c r="B4942" t="s">
        <v>1190</v>
      </c>
      <c r="C4942" t="s">
        <v>1266</v>
      </c>
      <c r="D4942" t="s">
        <v>1195</v>
      </c>
      <c r="E4942">
        <v>1.01E-3</v>
      </c>
      <c r="F4942" t="s">
        <v>1691</v>
      </c>
    </row>
    <row r="4943" spans="1:6" x14ac:dyDescent="0.25">
      <c r="A4943" t="s">
        <v>1264</v>
      </c>
      <c r="B4943" t="s">
        <v>1190</v>
      </c>
      <c r="C4943" t="s">
        <v>1267</v>
      </c>
      <c r="D4943" t="s">
        <v>1195</v>
      </c>
      <c r="E4943">
        <v>1.01E-3</v>
      </c>
      <c r="F4943" t="s">
        <v>1691</v>
      </c>
    </row>
    <row r="4944" spans="1:6" x14ac:dyDescent="0.25">
      <c r="A4944" t="s">
        <v>1264</v>
      </c>
      <c r="B4944" t="s">
        <v>1190</v>
      </c>
      <c r="C4944" t="s">
        <v>1268</v>
      </c>
      <c r="D4944" t="s">
        <v>1195</v>
      </c>
      <c r="E4944">
        <v>3.3E-4</v>
      </c>
      <c r="F4944" t="s">
        <v>1691</v>
      </c>
    </row>
    <row r="4945" spans="1:6" x14ac:dyDescent="0.25">
      <c r="A4945" t="s">
        <v>1264</v>
      </c>
      <c r="B4945" t="s">
        <v>1190</v>
      </c>
      <c r="C4945" t="s">
        <v>1269</v>
      </c>
      <c r="D4945" t="s">
        <v>1195</v>
      </c>
      <c r="E4945">
        <v>3.3E-4</v>
      </c>
      <c r="F4945" t="s">
        <v>1691</v>
      </c>
    </row>
    <row r="4946" spans="1:6" x14ac:dyDescent="0.25">
      <c r="A4946" t="s">
        <v>1264</v>
      </c>
      <c r="B4946" t="s">
        <v>1190</v>
      </c>
      <c r="C4946" t="s">
        <v>1270</v>
      </c>
      <c r="D4946" t="s">
        <v>1195</v>
      </c>
      <c r="E4946">
        <v>3.1E-4</v>
      </c>
      <c r="F4946" t="s">
        <v>1691</v>
      </c>
    </row>
    <row r="4947" spans="1:6" x14ac:dyDescent="0.25">
      <c r="A4947" t="s">
        <v>1264</v>
      </c>
      <c r="B4947" t="s">
        <v>1190</v>
      </c>
      <c r="C4947" t="s">
        <v>1271</v>
      </c>
      <c r="D4947" t="s">
        <v>1195</v>
      </c>
      <c r="E4947">
        <v>2.9E-4</v>
      </c>
      <c r="F4947" t="s">
        <v>1691</v>
      </c>
    </row>
    <row r="4948" spans="1:6" x14ac:dyDescent="0.25">
      <c r="A4948" t="s">
        <v>1264</v>
      </c>
      <c r="B4948" t="s">
        <v>1190</v>
      </c>
      <c r="C4948" t="s">
        <v>1186</v>
      </c>
      <c r="D4948" t="s">
        <v>1195</v>
      </c>
      <c r="E4948">
        <v>1.8400000000000001E-3</v>
      </c>
      <c r="F4948" t="s">
        <v>1691</v>
      </c>
    </row>
    <row r="4949" spans="1:6" x14ac:dyDescent="0.25">
      <c r="A4949" t="s">
        <v>1264</v>
      </c>
      <c r="B4949" t="s">
        <v>1191</v>
      </c>
      <c r="C4949" t="s">
        <v>1266</v>
      </c>
      <c r="D4949" t="s">
        <v>1195</v>
      </c>
      <c r="E4949">
        <v>1.01E-3</v>
      </c>
      <c r="F4949" t="s">
        <v>1691</v>
      </c>
    </row>
    <row r="4950" spans="1:6" x14ac:dyDescent="0.25">
      <c r="A4950" t="s">
        <v>1264</v>
      </c>
      <c r="B4950" t="s">
        <v>1191</v>
      </c>
      <c r="C4950" t="s">
        <v>1267</v>
      </c>
      <c r="D4950" t="s">
        <v>1195</v>
      </c>
      <c r="E4950">
        <v>1.01E-3</v>
      </c>
      <c r="F4950" t="s">
        <v>1691</v>
      </c>
    </row>
    <row r="4951" spans="1:6" x14ac:dyDescent="0.25">
      <c r="A4951" t="s">
        <v>1264</v>
      </c>
      <c r="B4951" t="s">
        <v>1191</v>
      </c>
      <c r="C4951" t="s">
        <v>1268</v>
      </c>
      <c r="D4951" t="s">
        <v>1195</v>
      </c>
      <c r="E4951">
        <v>3.3E-4</v>
      </c>
      <c r="F4951" t="s">
        <v>1691</v>
      </c>
    </row>
    <row r="4952" spans="1:6" x14ac:dyDescent="0.25">
      <c r="A4952" t="s">
        <v>1264</v>
      </c>
      <c r="B4952" t="s">
        <v>1191</v>
      </c>
      <c r="C4952" t="s">
        <v>1269</v>
      </c>
      <c r="D4952" t="s">
        <v>1195</v>
      </c>
      <c r="E4952">
        <v>3.3E-4</v>
      </c>
      <c r="F4952" t="s">
        <v>1691</v>
      </c>
    </row>
    <row r="4953" spans="1:6" x14ac:dyDescent="0.25">
      <c r="A4953" t="s">
        <v>1264</v>
      </c>
      <c r="B4953" t="s">
        <v>1191</v>
      </c>
      <c r="C4953" t="s">
        <v>1270</v>
      </c>
      <c r="D4953" t="s">
        <v>1195</v>
      </c>
      <c r="E4953">
        <v>3.1E-4</v>
      </c>
      <c r="F4953" t="s">
        <v>1691</v>
      </c>
    </row>
    <row r="4954" spans="1:6" x14ac:dyDescent="0.25">
      <c r="A4954" t="s">
        <v>1264</v>
      </c>
      <c r="B4954" t="s">
        <v>1191</v>
      </c>
      <c r="C4954" t="s">
        <v>1271</v>
      </c>
      <c r="D4954" t="s">
        <v>1195</v>
      </c>
      <c r="E4954">
        <v>2.9E-4</v>
      </c>
      <c r="F4954" t="s">
        <v>1691</v>
      </c>
    </row>
    <row r="4955" spans="1:6" x14ac:dyDescent="0.25">
      <c r="A4955" t="s">
        <v>1264</v>
      </c>
      <c r="B4955" t="s">
        <v>1191</v>
      </c>
      <c r="C4955" t="s">
        <v>1186</v>
      </c>
      <c r="D4955" t="s">
        <v>1195</v>
      </c>
      <c r="E4955">
        <v>1.8400000000000001E-3</v>
      </c>
      <c r="F4955" t="s">
        <v>1691</v>
      </c>
    </row>
    <row r="4956" spans="1:6" x14ac:dyDescent="0.25">
      <c r="A4956" t="s">
        <v>1264</v>
      </c>
      <c r="B4956" t="s">
        <v>1192</v>
      </c>
      <c r="C4956" t="s">
        <v>1281</v>
      </c>
      <c r="D4956" t="s">
        <v>1195</v>
      </c>
      <c r="E4956">
        <v>5.3699999999999998E-3</v>
      </c>
      <c r="F4956" t="s">
        <v>1691</v>
      </c>
    </row>
    <row r="4957" spans="1:6" x14ac:dyDescent="0.25">
      <c r="A4957" t="s">
        <v>1264</v>
      </c>
      <c r="B4957" t="s">
        <v>1192</v>
      </c>
      <c r="C4957" t="s">
        <v>1282</v>
      </c>
      <c r="D4957" t="s">
        <v>1195</v>
      </c>
      <c r="E4957">
        <v>3.5799999999999998E-3</v>
      </c>
      <c r="F4957" t="s">
        <v>1691</v>
      </c>
    </row>
    <row r="4958" spans="1:6" x14ac:dyDescent="0.25">
      <c r="A4958" t="s">
        <v>1264</v>
      </c>
      <c r="B4958" t="s">
        <v>1192</v>
      </c>
      <c r="C4958" t="s">
        <v>1283</v>
      </c>
      <c r="D4958" t="s">
        <v>1195</v>
      </c>
      <c r="E4958">
        <v>1.7899999999999999E-3</v>
      </c>
      <c r="F4958" t="s">
        <v>1691</v>
      </c>
    </row>
    <row r="4959" spans="1:6" x14ac:dyDescent="0.25">
      <c r="A4959" t="s">
        <v>1264</v>
      </c>
      <c r="B4959" t="s">
        <v>1192</v>
      </c>
      <c r="C4959" t="s">
        <v>1186</v>
      </c>
      <c r="D4959" t="s">
        <v>1195</v>
      </c>
      <c r="E4959">
        <v>5.9699999999999996E-3</v>
      </c>
      <c r="F4959" t="s">
        <v>1691</v>
      </c>
    </row>
    <row r="4960" spans="1:6" x14ac:dyDescent="0.25">
      <c r="A4960" t="s">
        <v>18</v>
      </c>
      <c r="B4960" t="s">
        <v>1246</v>
      </c>
      <c r="C4960" t="s">
        <v>1186</v>
      </c>
      <c r="D4960" t="s">
        <v>1195</v>
      </c>
      <c r="E4960">
        <v>5.0000000000000001E-4</v>
      </c>
      <c r="F4960" t="s">
        <v>1691</v>
      </c>
    </row>
    <row r="4961" spans="1:6" x14ac:dyDescent="0.25">
      <c r="A4961" t="s">
        <v>18</v>
      </c>
      <c r="B4961" t="s">
        <v>1241</v>
      </c>
      <c r="C4961" t="s">
        <v>1186</v>
      </c>
      <c r="D4961" t="s">
        <v>1195</v>
      </c>
      <c r="E4961">
        <v>5.0000000000000001E-4</v>
      </c>
      <c r="F4961" t="s">
        <v>1691</v>
      </c>
    </row>
    <row r="4962" spans="1:6" x14ac:dyDescent="0.25">
      <c r="A4962" t="s">
        <v>18</v>
      </c>
      <c r="B4962" t="s">
        <v>1284</v>
      </c>
      <c r="C4962" t="s">
        <v>1285</v>
      </c>
      <c r="D4962" t="s">
        <v>1195</v>
      </c>
      <c r="E4962">
        <v>0.26845000000000002</v>
      </c>
      <c r="F4962" t="s">
        <v>1691</v>
      </c>
    </row>
    <row r="4963" spans="1:6" x14ac:dyDescent="0.25">
      <c r="A4963" t="s">
        <v>18</v>
      </c>
      <c r="B4963" t="s">
        <v>1284</v>
      </c>
      <c r="C4963" t="s">
        <v>1286</v>
      </c>
      <c r="D4963" t="s">
        <v>1195</v>
      </c>
      <c r="E4963">
        <v>0</v>
      </c>
      <c r="F4963" t="s">
        <v>1691</v>
      </c>
    </row>
    <row r="4964" spans="1:6" x14ac:dyDescent="0.25">
      <c r="A4964" t="s">
        <v>18</v>
      </c>
      <c r="B4964" t="s">
        <v>1284</v>
      </c>
      <c r="C4964" t="s">
        <v>1186</v>
      </c>
      <c r="D4964" t="s">
        <v>1195</v>
      </c>
      <c r="E4964">
        <v>1.92042</v>
      </c>
      <c r="F4964" t="s">
        <v>1691</v>
      </c>
    </row>
    <row r="4965" spans="1:6" x14ac:dyDescent="0.25">
      <c r="A4965" t="s">
        <v>18</v>
      </c>
      <c r="B4965" t="s">
        <v>1217</v>
      </c>
      <c r="C4965" t="s">
        <v>1186</v>
      </c>
      <c r="D4965" t="s">
        <v>1195</v>
      </c>
      <c r="E4965">
        <v>5.0000000000000001E-4</v>
      </c>
      <c r="F4965" t="s">
        <v>1691</v>
      </c>
    </row>
    <row r="4966" spans="1:6" x14ac:dyDescent="0.25">
      <c r="A4966" t="s">
        <v>18</v>
      </c>
      <c r="B4966" t="s">
        <v>1220</v>
      </c>
      <c r="C4966" t="s">
        <v>1186</v>
      </c>
      <c r="D4966" t="s">
        <v>1195</v>
      </c>
      <c r="E4966">
        <v>5.0000000000000001E-4</v>
      </c>
      <c r="F4966" t="s">
        <v>1691</v>
      </c>
    </row>
    <row r="4967" spans="1:6" x14ac:dyDescent="0.25">
      <c r="A4967" t="s">
        <v>18</v>
      </c>
      <c r="B4967" t="s">
        <v>1247</v>
      </c>
      <c r="C4967" t="s">
        <v>1186</v>
      </c>
      <c r="D4967" t="s">
        <v>1195</v>
      </c>
      <c r="E4967">
        <v>5.0000000000000001E-4</v>
      </c>
      <c r="F4967" t="s">
        <v>1691</v>
      </c>
    </row>
    <row r="4968" spans="1:6" x14ac:dyDescent="0.25">
      <c r="A4968" t="s">
        <v>18</v>
      </c>
      <c r="B4968" t="s">
        <v>1223</v>
      </c>
      <c r="C4968" t="s">
        <v>1186</v>
      </c>
      <c r="D4968" t="s">
        <v>1195</v>
      </c>
      <c r="E4968">
        <v>5.0000000000000001E-4</v>
      </c>
      <c r="F4968" t="s">
        <v>1691</v>
      </c>
    </row>
    <row r="4969" spans="1:6" x14ac:dyDescent="0.25">
      <c r="A4969" t="s">
        <v>18</v>
      </c>
      <c r="B4969" t="s">
        <v>1248</v>
      </c>
      <c r="C4969" t="s">
        <v>1186</v>
      </c>
      <c r="D4969" t="s">
        <v>1195</v>
      </c>
      <c r="E4969">
        <v>5.0000000000000001E-4</v>
      </c>
      <c r="F4969" t="s">
        <v>1691</v>
      </c>
    </row>
    <row r="4970" spans="1:6" x14ac:dyDescent="0.25">
      <c r="A4970" t="s">
        <v>18</v>
      </c>
      <c r="B4970" t="s">
        <v>1227</v>
      </c>
      <c r="C4970" t="s">
        <v>1186</v>
      </c>
      <c r="D4970" t="s">
        <v>1195</v>
      </c>
      <c r="E4970">
        <v>0</v>
      </c>
      <c r="F4970" t="s">
        <v>1691</v>
      </c>
    </row>
    <row r="4971" spans="1:6" x14ac:dyDescent="0.25">
      <c r="A4971" t="s">
        <v>18</v>
      </c>
      <c r="B4971" t="s">
        <v>1265</v>
      </c>
      <c r="C4971" t="s">
        <v>1186</v>
      </c>
      <c r="D4971" t="s">
        <v>1195</v>
      </c>
      <c r="E4971">
        <v>2.7990000000000001E-2</v>
      </c>
      <c r="F4971" t="s">
        <v>1691</v>
      </c>
    </row>
    <row r="4972" spans="1:6" x14ac:dyDescent="0.25">
      <c r="A4972" t="s">
        <v>18</v>
      </c>
      <c r="B4972" t="s">
        <v>1249</v>
      </c>
      <c r="C4972" t="s">
        <v>1186</v>
      </c>
      <c r="D4972" t="s">
        <v>1195</v>
      </c>
      <c r="E4972">
        <v>5.0000000000000001E-4</v>
      </c>
      <c r="F4972" t="s">
        <v>1691</v>
      </c>
    </row>
    <row r="4973" spans="1:6" x14ac:dyDescent="0.25">
      <c r="A4973" t="s">
        <v>18</v>
      </c>
      <c r="B4973" t="s">
        <v>1250</v>
      </c>
      <c r="C4973" t="s">
        <v>1186</v>
      </c>
      <c r="D4973" t="s">
        <v>1195</v>
      </c>
      <c r="E4973">
        <v>5.0000000000000001E-4</v>
      </c>
      <c r="F4973" t="s">
        <v>1691</v>
      </c>
    </row>
    <row r="4974" spans="1:6" x14ac:dyDescent="0.25">
      <c r="A4974" t="s">
        <v>18</v>
      </c>
      <c r="B4974" t="s">
        <v>1272</v>
      </c>
      <c r="C4974" t="s">
        <v>1266</v>
      </c>
      <c r="D4974" t="s">
        <v>1195</v>
      </c>
      <c r="E4974">
        <v>1.5389999999999999E-2</v>
      </c>
      <c r="F4974" t="s">
        <v>1691</v>
      </c>
    </row>
    <row r="4975" spans="1:6" x14ac:dyDescent="0.25">
      <c r="A4975" t="s">
        <v>18</v>
      </c>
      <c r="B4975" t="s">
        <v>1272</v>
      </c>
      <c r="C4975" t="s">
        <v>1267</v>
      </c>
      <c r="D4975" t="s">
        <v>1195</v>
      </c>
      <c r="E4975">
        <v>1.5389999999999999E-2</v>
      </c>
      <c r="F4975" t="s">
        <v>1691</v>
      </c>
    </row>
    <row r="4976" spans="1:6" x14ac:dyDescent="0.25">
      <c r="A4976" t="s">
        <v>18</v>
      </c>
      <c r="B4976" t="s">
        <v>1272</v>
      </c>
      <c r="C4976" t="s">
        <v>1268</v>
      </c>
      <c r="D4976" t="s">
        <v>1195</v>
      </c>
      <c r="E4976">
        <v>5.0400000000000002E-3</v>
      </c>
      <c r="F4976" t="s">
        <v>1691</v>
      </c>
    </row>
    <row r="4977" spans="1:6" x14ac:dyDescent="0.25">
      <c r="A4977" t="s">
        <v>18</v>
      </c>
      <c r="B4977" t="s">
        <v>1272</v>
      </c>
      <c r="C4977" t="s">
        <v>1269</v>
      </c>
      <c r="D4977" t="s">
        <v>1195</v>
      </c>
      <c r="E4977">
        <v>5.0400000000000002E-3</v>
      </c>
      <c r="F4977" t="s">
        <v>1691</v>
      </c>
    </row>
    <row r="4978" spans="1:6" x14ac:dyDescent="0.25">
      <c r="A4978" t="s">
        <v>18</v>
      </c>
      <c r="B4978" t="s">
        <v>1272</v>
      </c>
      <c r="C4978" t="s">
        <v>1270</v>
      </c>
      <c r="D4978" t="s">
        <v>1195</v>
      </c>
      <c r="E4978">
        <v>4.7600000000000003E-3</v>
      </c>
      <c r="F4978" t="s">
        <v>1691</v>
      </c>
    </row>
    <row r="4979" spans="1:6" x14ac:dyDescent="0.25">
      <c r="A4979" t="s">
        <v>18</v>
      </c>
      <c r="B4979" t="s">
        <v>1272</v>
      </c>
      <c r="C4979" t="s">
        <v>1271</v>
      </c>
      <c r="D4979" t="s">
        <v>1195</v>
      </c>
      <c r="E4979">
        <v>4.4799999999999996E-3</v>
      </c>
      <c r="F4979" t="s">
        <v>1691</v>
      </c>
    </row>
    <row r="4980" spans="1:6" x14ac:dyDescent="0.25">
      <c r="A4980" t="s">
        <v>18</v>
      </c>
      <c r="B4980" t="s">
        <v>1272</v>
      </c>
      <c r="C4980" t="s">
        <v>1186</v>
      </c>
      <c r="D4980" t="s">
        <v>1195</v>
      </c>
      <c r="E4980">
        <v>2.7990000000000001E-2</v>
      </c>
      <c r="F4980" t="s">
        <v>1691</v>
      </c>
    </row>
    <row r="4981" spans="1:6" x14ac:dyDescent="0.25">
      <c r="A4981" t="s">
        <v>18</v>
      </c>
      <c r="B4981" t="s">
        <v>1287</v>
      </c>
      <c r="C4981" t="s">
        <v>1186</v>
      </c>
      <c r="D4981" t="s">
        <v>1195</v>
      </c>
      <c r="E4981">
        <v>3.6000000000000002E-4</v>
      </c>
      <c r="F4981" t="s">
        <v>1691</v>
      </c>
    </row>
    <row r="4982" spans="1:6" x14ac:dyDescent="0.25">
      <c r="A4982" t="s">
        <v>18</v>
      </c>
      <c r="B4982" t="s">
        <v>1273</v>
      </c>
      <c r="C4982" t="s">
        <v>1266</v>
      </c>
      <c r="D4982" t="s">
        <v>1195</v>
      </c>
      <c r="E4982">
        <v>1.5389999999999999E-2</v>
      </c>
      <c r="F4982" t="s">
        <v>1691</v>
      </c>
    </row>
    <row r="4983" spans="1:6" x14ac:dyDescent="0.25">
      <c r="A4983" t="s">
        <v>18</v>
      </c>
      <c r="B4983" t="s">
        <v>1273</v>
      </c>
      <c r="C4983" t="s">
        <v>1267</v>
      </c>
      <c r="D4983" t="s">
        <v>1195</v>
      </c>
      <c r="E4983">
        <v>1.5389999999999999E-2</v>
      </c>
      <c r="F4983" t="s">
        <v>1691</v>
      </c>
    </row>
    <row r="4984" spans="1:6" x14ac:dyDescent="0.25">
      <c r="A4984" t="s">
        <v>18</v>
      </c>
      <c r="B4984" t="s">
        <v>1273</v>
      </c>
      <c r="C4984" t="s">
        <v>1268</v>
      </c>
      <c r="D4984" t="s">
        <v>1195</v>
      </c>
      <c r="E4984">
        <v>5.0400000000000002E-3</v>
      </c>
      <c r="F4984" t="s">
        <v>1691</v>
      </c>
    </row>
    <row r="4985" spans="1:6" x14ac:dyDescent="0.25">
      <c r="A4985" t="s">
        <v>18</v>
      </c>
      <c r="B4985" t="s">
        <v>1273</v>
      </c>
      <c r="C4985" t="s">
        <v>1269</v>
      </c>
      <c r="D4985" t="s">
        <v>1195</v>
      </c>
      <c r="E4985">
        <v>5.0400000000000002E-3</v>
      </c>
      <c r="F4985" t="s">
        <v>1691</v>
      </c>
    </row>
    <row r="4986" spans="1:6" x14ac:dyDescent="0.25">
      <c r="A4986" t="s">
        <v>18</v>
      </c>
      <c r="B4986" t="s">
        <v>1273</v>
      </c>
      <c r="C4986" t="s">
        <v>1270</v>
      </c>
      <c r="D4986" t="s">
        <v>1195</v>
      </c>
      <c r="E4986">
        <v>4.7600000000000003E-3</v>
      </c>
      <c r="F4986" t="s">
        <v>1691</v>
      </c>
    </row>
    <row r="4987" spans="1:6" x14ac:dyDescent="0.25">
      <c r="A4987" t="s">
        <v>18</v>
      </c>
      <c r="B4987" t="s">
        <v>1273</v>
      </c>
      <c r="C4987" t="s">
        <v>1271</v>
      </c>
      <c r="D4987" t="s">
        <v>1195</v>
      </c>
      <c r="E4987">
        <v>4.4799999999999996E-3</v>
      </c>
      <c r="F4987" t="s">
        <v>1691</v>
      </c>
    </row>
    <row r="4988" spans="1:6" x14ac:dyDescent="0.25">
      <c r="A4988" t="s">
        <v>18</v>
      </c>
      <c r="B4988" t="s">
        <v>1273</v>
      </c>
      <c r="C4988" t="s">
        <v>1186</v>
      </c>
      <c r="D4988" t="s">
        <v>1195</v>
      </c>
      <c r="E4988">
        <v>2.7990000000000001E-2</v>
      </c>
      <c r="F4988" t="s">
        <v>1691</v>
      </c>
    </row>
    <row r="4989" spans="1:6" x14ac:dyDescent="0.25">
      <c r="A4989" t="s">
        <v>18</v>
      </c>
      <c r="B4989" t="s">
        <v>1288</v>
      </c>
      <c r="C4989" t="s">
        <v>1266</v>
      </c>
      <c r="D4989" t="s">
        <v>1195</v>
      </c>
      <c r="E4989">
        <v>2.9569999999999999E-2</v>
      </c>
      <c r="F4989" t="s">
        <v>1691</v>
      </c>
    </row>
    <row r="4990" spans="1:6" x14ac:dyDescent="0.25">
      <c r="A4990" t="s">
        <v>18</v>
      </c>
      <c r="B4990" t="s">
        <v>1288</v>
      </c>
      <c r="C4990" t="s">
        <v>1267</v>
      </c>
      <c r="D4990" t="s">
        <v>1195</v>
      </c>
      <c r="E4990">
        <v>2.9569999999999999E-2</v>
      </c>
      <c r="F4990" t="s">
        <v>1691</v>
      </c>
    </row>
    <row r="4991" spans="1:6" x14ac:dyDescent="0.25">
      <c r="A4991" t="s">
        <v>18</v>
      </c>
      <c r="B4991" t="s">
        <v>1288</v>
      </c>
      <c r="C4991" t="s">
        <v>1268</v>
      </c>
      <c r="D4991" t="s">
        <v>1195</v>
      </c>
      <c r="E4991">
        <v>9.6799999999999994E-3</v>
      </c>
      <c r="F4991" t="s">
        <v>1691</v>
      </c>
    </row>
    <row r="4992" spans="1:6" x14ac:dyDescent="0.25">
      <c r="A4992" t="s">
        <v>18</v>
      </c>
      <c r="B4992" t="s">
        <v>1288</v>
      </c>
      <c r="C4992" t="s">
        <v>1269</v>
      </c>
      <c r="D4992" t="s">
        <v>1195</v>
      </c>
      <c r="E4992">
        <v>9.6799999999999994E-3</v>
      </c>
      <c r="F4992" t="s">
        <v>1691</v>
      </c>
    </row>
    <row r="4993" spans="1:6" x14ac:dyDescent="0.25">
      <c r="A4993" t="s">
        <v>18</v>
      </c>
      <c r="B4993" t="s">
        <v>1288</v>
      </c>
      <c r="C4993" t="s">
        <v>1270</v>
      </c>
      <c r="D4993" t="s">
        <v>1195</v>
      </c>
      <c r="E4993">
        <v>9.1400000000000006E-3</v>
      </c>
      <c r="F4993" t="s">
        <v>1691</v>
      </c>
    </row>
    <row r="4994" spans="1:6" x14ac:dyDescent="0.25">
      <c r="A4994" t="s">
        <v>18</v>
      </c>
      <c r="B4994" t="s">
        <v>1288</v>
      </c>
      <c r="C4994" t="s">
        <v>1271</v>
      </c>
      <c r="D4994" t="s">
        <v>1195</v>
      </c>
      <c r="E4994">
        <v>8.6E-3</v>
      </c>
      <c r="F4994" t="s">
        <v>1691</v>
      </c>
    </row>
    <row r="4995" spans="1:6" x14ac:dyDescent="0.25">
      <c r="A4995" t="s">
        <v>18</v>
      </c>
      <c r="B4995" t="s">
        <v>1288</v>
      </c>
      <c r="C4995" t="s">
        <v>1186</v>
      </c>
      <c r="D4995" t="s">
        <v>1195</v>
      </c>
      <c r="E4995">
        <v>5.3769999999999998E-2</v>
      </c>
      <c r="F4995" t="s">
        <v>1691</v>
      </c>
    </row>
    <row r="4996" spans="1:6" x14ac:dyDescent="0.25">
      <c r="A4996" t="s">
        <v>18</v>
      </c>
      <c r="B4996" t="s">
        <v>1274</v>
      </c>
      <c r="C4996" t="s">
        <v>1266</v>
      </c>
      <c r="D4996" t="s">
        <v>1195</v>
      </c>
      <c r="E4996">
        <v>1.5389999999999999E-2</v>
      </c>
      <c r="F4996" t="s">
        <v>1691</v>
      </c>
    </row>
    <row r="4997" spans="1:6" x14ac:dyDescent="0.25">
      <c r="A4997" t="s">
        <v>18</v>
      </c>
      <c r="B4997" t="s">
        <v>1274</v>
      </c>
      <c r="C4997" t="s">
        <v>1267</v>
      </c>
      <c r="D4997" t="s">
        <v>1195</v>
      </c>
      <c r="E4997">
        <v>1.5389999999999999E-2</v>
      </c>
      <c r="F4997" t="s">
        <v>1691</v>
      </c>
    </row>
    <row r="4998" spans="1:6" x14ac:dyDescent="0.25">
      <c r="A4998" t="s">
        <v>18</v>
      </c>
      <c r="B4998" t="s">
        <v>1274</v>
      </c>
      <c r="C4998" t="s">
        <v>1268</v>
      </c>
      <c r="D4998" t="s">
        <v>1195</v>
      </c>
      <c r="E4998">
        <v>5.0400000000000002E-3</v>
      </c>
      <c r="F4998" t="s">
        <v>1691</v>
      </c>
    </row>
    <row r="4999" spans="1:6" x14ac:dyDescent="0.25">
      <c r="A4999" t="s">
        <v>18</v>
      </c>
      <c r="B4999" t="s">
        <v>1274</v>
      </c>
      <c r="C4999" t="s">
        <v>1269</v>
      </c>
      <c r="D4999" t="s">
        <v>1195</v>
      </c>
      <c r="E4999">
        <v>5.0400000000000002E-3</v>
      </c>
      <c r="F4999" t="s">
        <v>1691</v>
      </c>
    </row>
    <row r="5000" spans="1:6" x14ac:dyDescent="0.25">
      <c r="A5000" t="s">
        <v>18</v>
      </c>
      <c r="B5000" t="s">
        <v>1274</v>
      </c>
      <c r="C5000" t="s">
        <v>1270</v>
      </c>
      <c r="D5000" t="s">
        <v>1195</v>
      </c>
      <c r="E5000">
        <v>4.7600000000000003E-3</v>
      </c>
      <c r="F5000" t="s">
        <v>1691</v>
      </c>
    </row>
    <row r="5001" spans="1:6" x14ac:dyDescent="0.25">
      <c r="A5001" t="s">
        <v>18</v>
      </c>
      <c r="B5001" t="s">
        <v>1274</v>
      </c>
      <c r="C5001" t="s">
        <v>1271</v>
      </c>
      <c r="D5001" t="s">
        <v>1195</v>
      </c>
      <c r="E5001">
        <v>4.4799999999999996E-3</v>
      </c>
      <c r="F5001" t="s">
        <v>1691</v>
      </c>
    </row>
    <row r="5002" spans="1:6" x14ac:dyDescent="0.25">
      <c r="A5002" t="s">
        <v>18</v>
      </c>
      <c r="B5002" t="s">
        <v>1274</v>
      </c>
      <c r="C5002" t="s">
        <v>1186</v>
      </c>
      <c r="D5002" t="s">
        <v>1195</v>
      </c>
      <c r="E5002">
        <v>2.7990000000000001E-2</v>
      </c>
      <c r="F5002" t="s">
        <v>1691</v>
      </c>
    </row>
    <row r="5003" spans="1:6" x14ac:dyDescent="0.25">
      <c r="A5003" t="s">
        <v>18</v>
      </c>
      <c r="B5003" t="s">
        <v>1289</v>
      </c>
      <c r="C5003" t="s">
        <v>1278</v>
      </c>
      <c r="D5003" t="s">
        <v>1195</v>
      </c>
      <c r="E5003">
        <v>0.11394</v>
      </c>
      <c r="F5003" t="s">
        <v>1691</v>
      </c>
    </row>
    <row r="5004" spans="1:6" x14ac:dyDescent="0.25">
      <c r="A5004" t="s">
        <v>18</v>
      </c>
      <c r="B5004" t="s">
        <v>1289</v>
      </c>
      <c r="C5004" t="s">
        <v>1279</v>
      </c>
      <c r="D5004" t="s">
        <v>1195</v>
      </c>
      <c r="E5004">
        <v>7.0120000000000002E-2</v>
      </c>
      <c r="F5004" t="s">
        <v>1691</v>
      </c>
    </row>
    <row r="5005" spans="1:6" x14ac:dyDescent="0.25">
      <c r="A5005" t="s">
        <v>18</v>
      </c>
      <c r="B5005" t="s">
        <v>1289</v>
      </c>
      <c r="C5005" t="s">
        <v>1280</v>
      </c>
      <c r="D5005" t="s">
        <v>1195</v>
      </c>
      <c r="E5005">
        <v>2.8049999999999999E-2</v>
      </c>
      <c r="F5005" t="s">
        <v>1691</v>
      </c>
    </row>
    <row r="5006" spans="1:6" x14ac:dyDescent="0.25">
      <c r="A5006" t="s">
        <v>18</v>
      </c>
      <c r="B5006" t="s">
        <v>1289</v>
      </c>
      <c r="C5006" t="s">
        <v>1186</v>
      </c>
      <c r="D5006" t="s">
        <v>1195</v>
      </c>
      <c r="E5006">
        <v>0.35059000000000001</v>
      </c>
      <c r="F5006" t="s">
        <v>1691</v>
      </c>
    </row>
    <row r="5007" spans="1:6" x14ac:dyDescent="0.25">
      <c r="A5007" t="s">
        <v>18</v>
      </c>
      <c r="B5007" t="s">
        <v>1290</v>
      </c>
      <c r="C5007" t="s">
        <v>1266</v>
      </c>
      <c r="D5007" t="s">
        <v>1195</v>
      </c>
      <c r="E5007">
        <v>1.5389999999999999E-2</v>
      </c>
      <c r="F5007" t="s">
        <v>1691</v>
      </c>
    </row>
    <row r="5008" spans="1:6" x14ac:dyDescent="0.25">
      <c r="A5008" t="s">
        <v>18</v>
      </c>
      <c r="B5008" t="s">
        <v>1290</v>
      </c>
      <c r="C5008" t="s">
        <v>1267</v>
      </c>
      <c r="D5008" t="s">
        <v>1195</v>
      </c>
      <c r="E5008">
        <v>1.5389999999999999E-2</v>
      </c>
      <c r="F5008" t="s">
        <v>1691</v>
      </c>
    </row>
    <row r="5009" spans="1:6" x14ac:dyDescent="0.25">
      <c r="A5009" t="s">
        <v>18</v>
      </c>
      <c r="B5009" t="s">
        <v>1290</v>
      </c>
      <c r="C5009" t="s">
        <v>1268</v>
      </c>
      <c r="D5009" t="s">
        <v>1195</v>
      </c>
      <c r="E5009">
        <v>5.0400000000000002E-3</v>
      </c>
      <c r="F5009" t="s">
        <v>1691</v>
      </c>
    </row>
    <row r="5010" spans="1:6" x14ac:dyDescent="0.25">
      <c r="A5010" t="s">
        <v>18</v>
      </c>
      <c r="B5010" t="s">
        <v>1290</v>
      </c>
      <c r="C5010" t="s">
        <v>1269</v>
      </c>
      <c r="D5010" t="s">
        <v>1195</v>
      </c>
      <c r="E5010">
        <v>5.0400000000000002E-3</v>
      </c>
      <c r="F5010" t="s">
        <v>1691</v>
      </c>
    </row>
    <row r="5011" spans="1:6" x14ac:dyDescent="0.25">
      <c r="A5011" t="s">
        <v>18</v>
      </c>
      <c r="B5011" t="s">
        <v>1290</v>
      </c>
      <c r="C5011" t="s">
        <v>1270</v>
      </c>
      <c r="D5011" t="s">
        <v>1195</v>
      </c>
      <c r="E5011">
        <v>4.7600000000000003E-3</v>
      </c>
      <c r="F5011" t="s">
        <v>1691</v>
      </c>
    </row>
    <row r="5012" spans="1:6" x14ac:dyDescent="0.25">
      <c r="A5012" t="s">
        <v>18</v>
      </c>
      <c r="B5012" t="s">
        <v>1290</v>
      </c>
      <c r="C5012" t="s">
        <v>1271</v>
      </c>
      <c r="D5012" t="s">
        <v>1195</v>
      </c>
      <c r="E5012">
        <v>4.4799999999999996E-3</v>
      </c>
      <c r="F5012" t="s">
        <v>1691</v>
      </c>
    </row>
    <row r="5013" spans="1:6" x14ac:dyDescent="0.25">
      <c r="A5013" t="s">
        <v>18</v>
      </c>
      <c r="B5013" t="s">
        <v>1290</v>
      </c>
      <c r="C5013" t="s">
        <v>1186</v>
      </c>
      <c r="D5013" t="s">
        <v>1195</v>
      </c>
      <c r="E5013">
        <v>2.7990000000000001E-2</v>
      </c>
      <c r="F5013" t="s">
        <v>1691</v>
      </c>
    </row>
    <row r="5014" spans="1:6" x14ac:dyDescent="0.25">
      <c r="A5014" t="s">
        <v>18</v>
      </c>
      <c r="B5014" t="s">
        <v>1185</v>
      </c>
      <c r="C5014" t="s">
        <v>1275</v>
      </c>
      <c r="D5014" t="s">
        <v>1195</v>
      </c>
      <c r="E5014">
        <v>1.3180000000000001E-2</v>
      </c>
      <c r="F5014" t="s">
        <v>1691</v>
      </c>
    </row>
    <row r="5015" spans="1:6" x14ac:dyDescent="0.25">
      <c r="A5015" t="s">
        <v>18</v>
      </c>
      <c r="B5015" t="s">
        <v>1185</v>
      </c>
      <c r="C5015" t="s">
        <v>1276</v>
      </c>
      <c r="D5015" t="s">
        <v>1195</v>
      </c>
      <c r="E5015">
        <v>4.3099999999999996E-3</v>
      </c>
      <c r="F5015" t="s">
        <v>1691</v>
      </c>
    </row>
    <row r="5016" spans="1:6" x14ac:dyDescent="0.25">
      <c r="A5016" t="s">
        <v>18</v>
      </c>
      <c r="B5016" t="s">
        <v>1185</v>
      </c>
      <c r="C5016" t="s">
        <v>1277</v>
      </c>
      <c r="D5016" t="s">
        <v>1195</v>
      </c>
      <c r="E5016">
        <v>4.0699999999999998E-3</v>
      </c>
      <c r="F5016" t="s">
        <v>1691</v>
      </c>
    </row>
    <row r="5017" spans="1:6" x14ac:dyDescent="0.25">
      <c r="A5017" t="s">
        <v>18</v>
      </c>
      <c r="B5017" t="s">
        <v>1185</v>
      </c>
      <c r="C5017" t="s">
        <v>1186</v>
      </c>
      <c r="D5017" t="s">
        <v>1195</v>
      </c>
      <c r="E5017">
        <v>2.3959999999999999E-2</v>
      </c>
      <c r="F5017" t="s">
        <v>1691</v>
      </c>
    </row>
    <row r="5018" spans="1:6" x14ac:dyDescent="0.25">
      <c r="A5018" t="s">
        <v>18</v>
      </c>
      <c r="B5018" t="s">
        <v>1188</v>
      </c>
      <c r="C5018" t="s">
        <v>1275</v>
      </c>
      <c r="D5018" t="s">
        <v>1195</v>
      </c>
      <c r="E5018">
        <v>1.3180000000000001E-2</v>
      </c>
      <c r="F5018" t="s">
        <v>1691</v>
      </c>
    </row>
    <row r="5019" spans="1:6" x14ac:dyDescent="0.25">
      <c r="A5019" t="s">
        <v>18</v>
      </c>
      <c r="B5019" t="s">
        <v>1188</v>
      </c>
      <c r="C5019" t="s">
        <v>1276</v>
      </c>
      <c r="D5019" t="s">
        <v>1195</v>
      </c>
      <c r="E5019">
        <v>4.3099999999999996E-3</v>
      </c>
      <c r="F5019" t="s">
        <v>1691</v>
      </c>
    </row>
    <row r="5020" spans="1:6" x14ac:dyDescent="0.25">
      <c r="A5020" t="s">
        <v>18</v>
      </c>
      <c r="B5020" t="s">
        <v>1188</v>
      </c>
      <c r="C5020" t="s">
        <v>1277</v>
      </c>
      <c r="D5020" t="s">
        <v>1195</v>
      </c>
      <c r="E5020">
        <v>4.0699999999999998E-3</v>
      </c>
      <c r="F5020" t="s">
        <v>1691</v>
      </c>
    </row>
    <row r="5021" spans="1:6" x14ac:dyDescent="0.25">
      <c r="A5021" t="s">
        <v>18</v>
      </c>
      <c r="B5021" t="s">
        <v>1188</v>
      </c>
      <c r="C5021" t="s">
        <v>1186</v>
      </c>
      <c r="D5021" t="s">
        <v>1195</v>
      </c>
      <c r="E5021">
        <v>2.3959999999999999E-2</v>
      </c>
      <c r="F5021" t="s">
        <v>1691</v>
      </c>
    </row>
    <row r="5022" spans="1:6" x14ac:dyDescent="0.25">
      <c r="A5022" t="s">
        <v>18</v>
      </c>
      <c r="B5022" t="s">
        <v>1189</v>
      </c>
      <c r="C5022" t="s">
        <v>1278</v>
      </c>
      <c r="D5022" t="s">
        <v>1195</v>
      </c>
      <c r="E5022">
        <v>0.30225000000000002</v>
      </c>
      <c r="F5022" t="s">
        <v>1691</v>
      </c>
    </row>
    <row r="5023" spans="1:6" x14ac:dyDescent="0.25">
      <c r="A5023" t="s">
        <v>18</v>
      </c>
      <c r="B5023" t="s">
        <v>1189</v>
      </c>
      <c r="C5023" t="s">
        <v>1279</v>
      </c>
      <c r="D5023" t="s">
        <v>1195</v>
      </c>
      <c r="E5023">
        <v>0.186</v>
      </c>
      <c r="F5023" t="s">
        <v>1691</v>
      </c>
    </row>
    <row r="5024" spans="1:6" x14ac:dyDescent="0.25">
      <c r="A5024" t="s">
        <v>18</v>
      </c>
      <c r="B5024" t="s">
        <v>1189</v>
      </c>
      <c r="C5024" t="s">
        <v>1280</v>
      </c>
      <c r="D5024" t="s">
        <v>1195</v>
      </c>
      <c r="E5024">
        <v>7.4399999999999994E-2</v>
      </c>
      <c r="F5024" t="s">
        <v>1691</v>
      </c>
    </row>
    <row r="5025" spans="1:6" x14ac:dyDescent="0.25">
      <c r="A5025" t="s">
        <v>18</v>
      </c>
      <c r="B5025" t="s">
        <v>1189</v>
      </c>
      <c r="C5025" t="s">
        <v>1186</v>
      </c>
      <c r="D5025" t="s">
        <v>1195</v>
      </c>
      <c r="E5025">
        <v>0.93</v>
      </c>
      <c r="F5025" t="s">
        <v>1691</v>
      </c>
    </row>
    <row r="5026" spans="1:6" x14ac:dyDescent="0.25">
      <c r="A5026" t="s">
        <v>18</v>
      </c>
      <c r="B5026" t="s">
        <v>1190</v>
      </c>
      <c r="C5026" t="s">
        <v>1266</v>
      </c>
      <c r="D5026" t="s">
        <v>1195</v>
      </c>
      <c r="E5026">
        <v>1.9890000000000001E-2</v>
      </c>
      <c r="F5026" t="s">
        <v>1691</v>
      </c>
    </row>
    <row r="5027" spans="1:6" x14ac:dyDescent="0.25">
      <c r="A5027" t="s">
        <v>18</v>
      </c>
      <c r="B5027" t="s">
        <v>1190</v>
      </c>
      <c r="C5027" t="s">
        <v>1267</v>
      </c>
      <c r="D5027" t="s">
        <v>1195</v>
      </c>
      <c r="E5027">
        <v>1.9890000000000001E-2</v>
      </c>
      <c r="F5027" t="s">
        <v>1691</v>
      </c>
    </row>
    <row r="5028" spans="1:6" x14ac:dyDescent="0.25">
      <c r="A5028" t="s">
        <v>18</v>
      </c>
      <c r="B5028" t="s">
        <v>1190</v>
      </c>
      <c r="C5028" t="s">
        <v>1268</v>
      </c>
      <c r="D5028" t="s">
        <v>1195</v>
      </c>
      <c r="E5028">
        <v>6.5100000000000002E-3</v>
      </c>
      <c r="F5028" t="s">
        <v>1691</v>
      </c>
    </row>
    <row r="5029" spans="1:6" x14ac:dyDescent="0.25">
      <c r="A5029" t="s">
        <v>18</v>
      </c>
      <c r="B5029" t="s">
        <v>1190</v>
      </c>
      <c r="C5029" t="s">
        <v>1269</v>
      </c>
      <c r="D5029" t="s">
        <v>1195</v>
      </c>
      <c r="E5029">
        <v>6.5100000000000002E-3</v>
      </c>
      <c r="F5029" t="s">
        <v>1691</v>
      </c>
    </row>
    <row r="5030" spans="1:6" x14ac:dyDescent="0.25">
      <c r="A5030" t="s">
        <v>18</v>
      </c>
      <c r="B5030" t="s">
        <v>1190</v>
      </c>
      <c r="C5030" t="s">
        <v>1270</v>
      </c>
      <c r="D5030" t="s">
        <v>1195</v>
      </c>
      <c r="E5030">
        <v>6.1500000000000001E-3</v>
      </c>
      <c r="F5030" t="s">
        <v>1691</v>
      </c>
    </row>
    <row r="5031" spans="1:6" x14ac:dyDescent="0.25">
      <c r="A5031" t="s">
        <v>18</v>
      </c>
      <c r="B5031" t="s">
        <v>1190</v>
      </c>
      <c r="C5031" t="s">
        <v>1271</v>
      </c>
      <c r="D5031" t="s">
        <v>1195</v>
      </c>
      <c r="E5031">
        <v>5.79E-3</v>
      </c>
      <c r="F5031" t="s">
        <v>1691</v>
      </c>
    </row>
    <row r="5032" spans="1:6" x14ac:dyDescent="0.25">
      <c r="A5032" t="s">
        <v>18</v>
      </c>
      <c r="B5032" t="s">
        <v>1190</v>
      </c>
      <c r="C5032" t="s">
        <v>1186</v>
      </c>
      <c r="D5032" t="s">
        <v>1195</v>
      </c>
      <c r="E5032">
        <v>3.6159999999999998E-2</v>
      </c>
      <c r="F5032" t="s">
        <v>1691</v>
      </c>
    </row>
    <row r="5033" spans="1:6" x14ac:dyDescent="0.25">
      <c r="A5033" t="s">
        <v>18</v>
      </c>
      <c r="B5033" t="s">
        <v>1191</v>
      </c>
      <c r="C5033" t="s">
        <v>1266</v>
      </c>
      <c r="D5033" t="s">
        <v>1195</v>
      </c>
      <c r="E5033">
        <v>1.9890000000000001E-2</v>
      </c>
      <c r="F5033" t="s">
        <v>1691</v>
      </c>
    </row>
    <row r="5034" spans="1:6" x14ac:dyDescent="0.25">
      <c r="A5034" t="s">
        <v>18</v>
      </c>
      <c r="B5034" t="s">
        <v>1191</v>
      </c>
      <c r="C5034" t="s">
        <v>1267</v>
      </c>
      <c r="D5034" t="s">
        <v>1195</v>
      </c>
      <c r="E5034">
        <v>1.9890000000000001E-2</v>
      </c>
      <c r="F5034" t="s">
        <v>1691</v>
      </c>
    </row>
    <row r="5035" spans="1:6" x14ac:dyDescent="0.25">
      <c r="A5035" t="s">
        <v>18</v>
      </c>
      <c r="B5035" t="s">
        <v>1191</v>
      </c>
      <c r="C5035" t="s">
        <v>1268</v>
      </c>
      <c r="D5035" t="s">
        <v>1195</v>
      </c>
      <c r="E5035">
        <v>6.5100000000000002E-3</v>
      </c>
      <c r="F5035" t="s">
        <v>1691</v>
      </c>
    </row>
    <row r="5036" spans="1:6" x14ac:dyDescent="0.25">
      <c r="A5036" t="s">
        <v>18</v>
      </c>
      <c r="B5036" t="s">
        <v>1191</v>
      </c>
      <c r="C5036" t="s">
        <v>1269</v>
      </c>
      <c r="D5036" t="s">
        <v>1195</v>
      </c>
      <c r="E5036">
        <v>6.5100000000000002E-3</v>
      </c>
      <c r="F5036" t="s">
        <v>1691</v>
      </c>
    </row>
    <row r="5037" spans="1:6" x14ac:dyDescent="0.25">
      <c r="A5037" t="s">
        <v>18</v>
      </c>
      <c r="B5037" t="s">
        <v>1191</v>
      </c>
      <c r="C5037" t="s">
        <v>1270</v>
      </c>
      <c r="D5037" t="s">
        <v>1195</v>
      </c>
      <c r="E5037">
        <v>6.1500000000000001E-3</v>
      </c>
      <c r="F5037" t="s">
        <v>1691</v>
      </c>
    </row>
    <row r="5038" spans="1:6" x14ac:dyDescent="0.25">
      <c r="A5038" t="s">
        <v>18</v>
      </c>
      <c r="B5038" t="s">
        <v>1191</v>
      </c>
      <c r="C5038" t="s">
        <v>1271</v>
      </c>
      <c r="D5038" t="s">
        <v>1195</v>
      </c>
      <c r="E5038">
        <v>5.79E-3</v>
      </c>
      <c r="F5038" t="s">
        <v>1691</v>
      </c>
    </row>
    <row r="5039" spans="1:6" x14ac:dyDescent="0.25">
      <c r="A5039" t="s">
        <v>18</v>
      </c>
      <c r="B5039" t="s">
        <v>1191</v>
      </c>
      <c r="C5039" t="s">
        <v>1186</v>
      </c>
      <c r="D5039" t="s">
        <v>1195</v>
      </c>
      <c r="E5039">
        <v>3.6159999999999998E-2</v>
      </c>
      <c r="F5039" t="s">
        <v>1691</v>
      </c>
    </row>
    <row r="5040" spans="1:6" x14ac:dyDescent="0.25">
      <c r="A5040" t="s">
        <v>18</v>
      </c>
      <c r="B5040" t="s">
        <v>1192</v>
      </c>
      <c r="C5040" t="s">
        <v>1281</v>
      </c>
      <c r="D5040" t="s">
        <v>1195</v>
      </c>
      <c r="E5040">
        <v>5.3299999999999997E-3</v>
      </c>
      <c r="F5040" t="s">
        <v>1691</v>
      </c>
    </row>
    <row r="5041" spans="1:6" x14ac:dyDescent="0.25">
      <c r="A5041" t="s">
        <v>18</v>
      </c>
      <c r="B5041" t="s">
        <v>1192</v>
      </c>
      <c r="C5041" t="s">
        <v>1282</v>
      </c>
      <c r="D5041" t="s">
        <v>1195</v>
      </c>
      <c r="E5041">
        <v>3.5500000000000002E-3</v>
      </c>
      <c r="F5041" t="s">
        <v>1691</v>
      </c>
    </row>
    <row r="5042" spans="1:6" x14ac:dyDescent="0.25">
      <c r="A5042" t="s">
        <v>18</v>
      </c>
      <c r="B5042" t="s">
        <v>1192</v>
      </c>
      <c r="C5042" t="s">
        <v>1283</v>
      </c>
      <c r="D5042" t="s">
        <v>1195</v>
      </c>
      <c r="E5042">
        <v>1.7799999999999999E-3</v>
      </c>
      <c r="F5042" t="s">
        <v>1691</v>
      </c>
    </row>
    <row r="5043" spans="1:6" x14ac:dyDescent="0.25">
      <c r="A5043" t="s">
        <v>18</v>
      </c>
      <c r="B5043" t="s">
        <v>1192</v>
      </c>
      <c r="C5043" t="s">
        <v>1186</v>
      </c>
      <c r="D5043" t="s">
        <v>1195</v>
      </c>
      <c r="E5043">
        <v>5.9199999999999999E-3</v>
      </c>
      <c r="F5043" t="s">
        <v>1691</v>
      </c>
    </row>
    <row r="5044" spans="1:6" x14ac:dyDescent="0.25">
      <c r="A5044" t="s">
        <v>30</v>
      </c>
      <c r="B5044" t="s">
        <v>1246</v>
      </c>
      <c r="C5044" t="s">
        <v>1186</v>
      </c>
      <c r="D5044" t="s">
        <v>1195</v>
      </c>
      <c r="E5044">
        <v>0</v>
      </c>
      <c r="F5044" t="s">
        <v>1691</v>
      </c>
    </row>
    <row r="5045" spans="1:6" x14ac:dyDescent="0.25">
      <c r="A5045" t="s">
        <v>30</v>
      </c>
      <c r="B5045" t="s">
        <v>1227</v>
      </c>
      <c r="C5045" t="s">
        <v>1186</v>
      </c>
      <c r="D5045" t="s">
        <v>1195</v>
      </c>
      <c r="E5045">
        <v>0</v>
      </c>
      <c r="F5045" t="s">
        <v>1691</v>
      </c>
    </row>
    <row r="5046" spans="1:6" x14ac:dyDescent="0.25">
      <c r="A5046" t="s">
        <v>30</v>
      </c>
      <c r="B5046" t="s">
        <v>1272</v>
      </c>
      <c r="C5046" t="s">
        <v>1186</v>
      </c>
      <c r="D5046" t="s">
        <v>1195</v>
      </c>
      <c r="E5046">
        <v>0</v>
      </c>
      <c r="F5046" t="s">
        <v>1691</v>
      </c>
    </row>
    <row r="5047" spans="1:6" x14ac:dyDescent="0.25">
      <c r="A5047" t="s">
        <v>30</v>
      </c>
      <c r="B5047" t="s">
        <v>1273</v>
      </c>
      <c r="C5047" t="s">
        <v>1186</v>
      </c>
      <c r="D5047" t="s">
        <v>1195</v>
      </c>
      <c r="E5047">
        <v>0</v>
      </c>
      <c r="F5047" t="s">
        <v>1691</v>
      </c>
    </row>
    <row r="5048" spans="1:6" x14ac:dyDescent="0.25">
      <c r="A5048" t="s">
        <v>30</v>
      </c>
      <c r="B5048" t="s">
        <v>1288</v>
      </c>
      <c r="C5048" t="s">
        <v>1186</v>
      </c>
      <c r="D5048" t="s">
        <v>1195</v>
      </c>
      <c r="E5048">
        <v>0</v>
      </c>
      <c r="F5048" t="s">
        <v>1691</v>
      </c>
    </row>
    <row r="5049" spans="1:6" x14ac:dyDescent="0.25">
      <c r="A5049" t="s">
        <v>30</v>
      </c>
      <c r="B5049" t="s">
        <v>1274</v>
      </c>
      <c r="C5049" t="s">
        <v>1186</v>
      </c>
      <c r="D5049" t="s">
        <v>1195</v>
      </c>
      <c r="E5049">
        <v>0</v>
      </c>
      <c r="F5049" t="s">
        <v>1691</v>
      </c>
    </row>
    <row r="5050" spans="1:6" x14ac:dyDescent="0.25">
      <c r="A5050" t="s">
        <v>30</v>
      </c>
      <c r="B5050" t="s">
        <v>1290</v>
      </c>
      <c r="C5050" t="s">
        <v>1186</v>
      </c>
      <c r="D5050" t="s">
        <v>1195</v>
      </c>
      <c r="E5050">
        <v>0</v>
      </c>
      <c r="F5050" t="s">
        <v>1691</v>
      </c>
    </row>
    <row r="5051" spans="1:6" x14ac:dyDescent="0.25">
      <c r="A5051" t="s">
        <v>1291</v>
      </c>
      <c r="B5051" t="s">
        <v>1206</v>
      </c>
      <c r="C5051" t="s">
        <v>1131</v>
      </c>
      <c r="D5051" t="s">
        <v>1195</v>
      </c>
      <c r="E5051">
        <v>4.9399999999999999E-2</v>
      </c>
      <c r="F5051" t="s">
        <v>1691</v>
      </c>
    </row>
    <row r="5052" spans="1:6" x14ac:dyDescent="0.25">
      <c r="A5052" t="s">
        <v>1291</v>
      </c>
      <c r="B5052" t="s">
        <v>1206</v>
      </c>
      <c r="C5052" t="s">
        <v>1207</v>
      </c>
      <c r="D5052" t="s">
        <v>1195</v>
      </c>
      <c r="E5052">
        <v>4.9399999999999999E-3</v>
      </c>
      <c r="F5052" t="s">
        <v>1691</v>
      </c>
    </row>
    <row r="5053" spans="1:6" x14ac:dyDescent="0.25">
      <c r="A5053" t="s">
        <v>1291</v>
      </c>
      <c r="B5053" t="s">
        <v>1206</v>
      </c>
      <c r="C5053" t="s">
        <v>1208</v>
      </c>
      <c r="D5053" t="s">
        <v>1195</v>
      </c>
      <c r="E5053">
        <v>2.82E-3</v>
      </c>
      <c r="F5053" t="s">
        <v>1691</v>
      </c>
    </row>
    <row r="5054" spans="1:6" x14ac:dyDescent="0.25">
      <c r="A5054" t="s">
        <v>1291</v>
      </c>
      <c r="B5054" t="s">
        <v>1206</v>
      </c>
      <c r="C5054" t="s">
        <v>1196</v>
      </c>
      <c r="D5054" t="s">
        <v>1195</v>
      </c>
      <c r="E5054">
        <v>7.1000000000000002E-4</v>
      </c>
      <c r="F5054" t="s">
        <v>1691</v>
      </c>
    </row>
    <row r="5055" spans="1:6" x14ac:dyDescent="0.25">
      <c r="A5055" t="s">
        <v>1291</v>
      </c>
      <c r="B5055" t="s">
        <v>1206</v>
      </c>
      <c r="C5055" t="s">
        <v>1186</v>
      </c>
      <c r="D5055" t="s">
        <v>1195</v>
      </c>
      <c r="E5055">
        <v>7.0569999999999994E-2</v>
      </c>
      <c r="F5055" t="s">
        <v>1691</v>
      </c>
    </row>
    <row r="5056" spans="1:6" x14ac:dyDescent="0.25">
      <c r="A5056" t="s">
        <v>1291</v>
      </c>
      <c r="B5056" t="s">
        <v>1209</v>
      </c>
      <c r="C5056" t="s">
        <v>1207</v>
      </c>
      <c r="D5056" t="s">
        <v>1195</v>
      </c>
      <c r="E5056">
        <v>1.2699999999999999E-2</v>
      </c>
      <c r="F5056" t="s">
        <v>1691</v>
      </c>
    </row>
    <row r="5057" spans="1:6" x14ac:dyDescent="0.25">
      <c r="A5057" t="s">
        <v>1291</v>
      </c>
      <c r="B5057" t="s">
        <v>1209</v>
      </c>
      <c r="C5057" t="s">
        <v>1208</v>
      </c>
      <c r="D5057" t="s">
        <v>1195</v>
      </c>
      <c r="E5057">
        <v>7.26E-3</v>
      </c>
      <c r="F5057" t="s">
        <v>1691</v>
      </c>
    </row>
    <row r="5058" spans="1:6" x14ac:dyDescent="0.25">
      <c r="A5058" t="s">
        <v>1291</v>
      </c>
      <c r="B5058" t="s">
        <v>1209</v>
      </c>
      <c r="C5058" t="s">
        <v>1196</v>
      </c>
      <c r="D5058" t="s">
        <v>1195</v>
      </c>
      <c r="E5058">
        <v>1.81E-3</v>
      </c>
      <c r="F5058" t="s">
        <v>1691</v>
      </c>
    </row>
    <row r="5059" spans="1:6" x14ac:dyDescent="0.25">
      <c r="A5059" t="s">
        <v>1291</v>
      </c>
      <c r="B5059" t="s">
        <v>1209</v>
      </c>
      <c r="C5059" t="s">
        <v>1186</v>
      </c>
      <c r="D5059" t="s">
        <v>1195</v>
      </c>
      <c r="E5059">
        <v>0.18146000000000001</v>
      </c>
      <c r="F5059" t="s">
        <v>1691</v>
      </c>
    </row>
    <row r="5060" spans="1:6" x14ac:dyDescent="0.25">
      <c r="A5060" t="s">
        <v>1291</v>
      </c>
      <c r="B5060" t="s">
        <v>1210</v>
      </c>
      <c r="C5060" t="s">
        <v>1207</v>
      </c>
      <c r="D5060" t="s">
        <v>1195</v>
      </c>
      <c r="E5060">
        <v>1.355E-2</v>
      </c>
      <c r="F5060" t="s">
        <v>1691</v>
      </c>
    </row>
    <row r="5061" spans="1:6" x14ac:dyDescent="0.25">
      <c r="A5061" t="s">
        <v>1291</v>
      </c>
      <c r="B5061" t="s">
        <v>1210</v>
      </c>
      <c r="C5061" t="s">
        <v>1208</v>
      </c>
      <c r="D5061" t="s">
        <v>1195</v>
      </c>
      <c r="E5061">
        <v>7.7400000000000004E-3</v>
      </c>
      <c r="F5061" t="s">
        <v>1691</v>
      </c>
    </row>
    <row r="5062" spans="1:6" x14ac:dyDescent="0.25">
      <c r="A5062" t="s">
        <v>1291</v>
      </c>
      <c r="B5062" t="s">
        <v>1210</v>
      </c>
      <c r="C5062" t="s">
        <v>1196</v>
      </c>
      <c r="D5062" t="s">
        <v>1195</v>
      </c>
      <c r="E5062">
        <v>1.9400000000000001E-3</v>
      </c>
      <c r="F5062" t="s">
        <v>1691</v>
      </c>
    </row>
    <row r="5063" spans="1:6" x14ac:dyDescent="0.25">
      <c r="A5063" t="s">
        <v>1291</v>
      </c>
      <c r="B5063" t="s">
        <v>1210</v>
      </c>
      <c r="C5063" t="s">
        <v>1186</v>
      </c>
      <c r="D5063" t="s">
        <v>1195</v>
      </c>
      <c r="E5063">
        <v>0.19356000000000001</v>
      </c>
      <c r="F5063" t="s">
        <v>1691</v>
      </c>
    </row>
    <row r="5064" spans="1:6" x14ac:dyDescent="0.25">
      <c r="A5064" t="s">
        <v>1291</v>
      </c>
      <c r="B5064" t="s">
        <v>1194</v>
      </c>
      <c r="C5064" t="s">
        <v>1131</v>
      </c>
      <c r="D5064" t="s">
        <v>1195</v>
      </c>
      <c r="E5064">
        <v>0.14113999999999999</v>
      </c>
      <c r="F5064" t="s">
        <v>1691</v>
      </c>
    </row>
    <row r="5065" spans="1:6" x14ac:dyDescent="0.25">
      <c r="A5065" t="s">
        <v>1291</v>
      </c>
      <c r="B5065" t="s">
        <v>1194</v>
      </c>
      <c r="C5065" t="s">
        <v>1196</v>
      </c>
      <c r="D5065" t="s">
        <v>1195</v>
      </c>
      <c r="E5065">
        <v>2.0200000000000001E-3</v>
      </c>
      <c r="F5065" t="s">
        <v>1691</v>
      </c>
    </row>
    <row r="5066" spans="1:6" x14ac:dyDescent="0.25">
      <c r="A5066" t="s">
        <v>1291</v>
      </c>
      <c r="B5066" t="s">
        <v>1194</v>
      </c>
      <c r="C5066" t="s">
        <v>1186</v>
      </c>
      <c r="D5066" t="s">
        <v>1195</v>
      </c>
      <c r="E5066">
        <v>0.20161999999999999</v>
      </c>
      <c r="F5066" t="s">
        <v>1691</v>
      </c>
    </row>
    <row r="5067" spans="1:6" x14ac:dyDescent="0.25">
      <c r="A5067" t="s">
        <v>1291</v>
      </c>
      <c r="B5067" t="s">
        <v>1211</v>
      </c>
      <c r="C5067" t="s">
        <v>1131</v>
      </c>
      <c r="D5067" t="s">
        <v>1195</v>
      </c>
      <c r="E5067">
        <v>0.14113999999999999</v>
      </c>
      <c r="F5067" t="s">
        <v>1691</v>
      </c>
    </row>
    <row r="5068" spans="1:6" x14ac:dyDescent="0.25">
      <c r="A5068" t="s">
        <v>1291</v>
      </c>
      <c r="B5068" t="s">
        <v>1211</v>
      </c>
      <c r="C5068" t="s">
        <v>1186</v>
      </c>
      <c r="D5068" t="s">
        <v>1195</v>
      </c>
      <c r="E5068">
        <v>0.20161999999999999</v>
      </c>
      <c r="F5068" t="s">
        <v>1691</v>
      </c>
    </row>
    <row r="5069" spans="1:6" x14ac:dyDescent="0.25">
      <c r="A5069" t="s">
        <v>1291</v>
      </c>
      <c r="B5069" t="s">
        <v>1198</v>
      </c>
      <c r="C5069" t="s">
        <v>1186</v>
      </c>
      <c r="D5069" t="s">
        <v>1195</v>
      </c>
      <c r="E5069">
        <v>0.12</v>
      </c>
      <c r="F5069" t="s">
        <v>1691</v>
      </c>
    </row>
    <row r="5070" spans="1:6" x14ac:dyDescent="0.25">
      <c r="A5070" t="s">
        <v>1291</v>
      </c>
      <c r="B5070" t="s">
        <v>1212</v>
      </c>
      <c r="C5070" t="s">
        <v>1186</v>
      </c>
      <c r="D5070" t="s">
        <v>1195</v>
      </c>
      <c r="E5070">
        <v>0.23630000000000001</v>
      </c>
      <c r="F5070" t="s">
        <v>1691</v>
      </c>
    </row>
    <row r="5071" spans="1:6" x14ac:dyDescent="0.25">
      <c r="A5071" t="s">
        <v>1291</v>
      </c>
      <c r="B5071" t="s">
        <v>1212</v>
      </c>
      <c r="C5071" t="s">
        <v>1213</v>
      </c>
      <c r="D5071" t="s">
        <v>1195</v>
      </c>
      <c r="E5071">
        <v>0.14177999999999999</v>
      </c>
      <c r="F5071" t="s">
        <v>1691</v>
      </c>
    </row>
    <row r="5072" spans="1:6" x14ac:dyDescent="0.25">
      <c r="A5072" t="s">
        <v>1291</v>
      </c>
      <c r="B5072" t="s">
        <v>1200</v>
      </c>
      <c r="C5072" t="s">
        <v>1186</v>
      </c>
      <c r="D5072" t="s">
        <v>1195</v>
      </c>
      <c r="E5072">
        <v>0.35099999999999998</v>
      </c>
      <c r="F5072" t="s">
        <v>1691</v>
      </c>
    </row>
    <row r="5073" spans="1:6" x14ac:dyDescent="0.25">
      <c r="A5073" t="s">
        <v>1291</v>
      </c>
      <c r="B5073" t="s">
        <v>1200</v>
      </c>
      <c r="C5073" t="s">
        <v>1214</v>
      </c>
      <c r="D5073" t="s">
        <v>1195</v>
      </c>
      <c r="E5073">
        <v>5.2650000000000002E-2</v>
      </c>
      <c r="F5073" t="s">
        <v>1691</v>
      </c>
    </row>
    <row r="5074" spans="1:6" x14ac:dyDescent="0.25">
      <c r="A5074" t="s">
        <v>1291</v>
      </c>
      <c r="B5074" t="s">
        <v>1200</v>
      </c>
      <c r="C5074" t="s">
        <v>1215</v>
      </c>
      <c r="D5074" t="s">
        <v>1195</v>
      </c>
      <c r="E5074">
        <v>0.2457</v>
      </c>
      <c r="F5074" t="s">
        <v>1691</v>
      </c>
    </row>
    <row r="5075" spans="1:6" x14ac:dyDescent="0.25">
      <c r="A5075" t="s">
        <v>1291</v>
      </c>
      <c r="B5075" t="s">
        <v>1200</v>
      </c>
      <c r="C5075" t="s">
        <v>1216</v>
      </c>
      <c r="D5075" t="s">
        <v>1195</v>
      </c>
      <c r="E5075">
        <v>0.17549999999999999</v>
      </c>
      <c r="F5075" t="s">
        <v>1691</v>
      </c>
    </row>
    <row r="5076" spans="1:6" x14ac:dyDescent="0.25">
      <c r="A5076" t="s">
        <v>1291</v>
      </c>
      <c r="B5076" t="s">
        <v>1204</v>
      </c>
      <c r="C5076" t="s">
        <v>1186</v>
      </c>
      <c r="D5076" t="s">
        <v>1195</v>
      </c>
      <c r="E5076">
        <v>0.495</v>
      </c>
      <c r="F5076" t="s">
        <v>1691</v>
      </c>
    </row>
    <row r="5077" spans="1:6" x14ac:dyDescent="0.25">
      <c r="A5077" t="s">
        <v>1291</v>
      </c>
      <c r="B5077" t="s">
        <v>1204</v>
      </c>
      <c r="C5077" t="s">
        <v>1214</v>
      </c>
      <c r="D5077" t="s">
        <v>1195</v>
      </c>
      <c r="E5077">
        <v>5.2650000000000002E-2</v>
      </c>
      <c r="F5077" t="s">
        <v>1691</v>
      </c>
    </row>
    <row r="5078" spans="1:6" x14ac:dyDescent="0.25">
      <c r="A5078" t="s">
        <v>1291</v>
      </c>
      <c r="B5078" t="s">
        <v>1204</v>
      </c>
      <c r="C5078" t="s">
        <v>1215</v>
      </c>
      <c r="D5078" t="s">
        <v>1195</v>
      </c>
      <c r="E5078">
        <v>0.34649999999999997</v>
      </c>
      <c r="F5078" t="s">
        <v>1691</v>
      </c>
    </row>
    <row r="5079" spans="1:6" x14ac:dyDescent="0.25">
      <c r="A5079" t="s">
        <v>1291</v>
      </c>
      <c r="B5079" t="s">
        <v>1204</v>
      </c>
      <c r="C5079" t="s">
        <v>1216</v>
      </c>
      <c r="D5079" t="s">
        <v>1195</v>
      </c>
      <c r="E5079">
        <v>0.2475</v>
      </c>
      <c r="F5079" t="s">
        <v>1691</v>
      </c>
    </row>
    <row r="5080" spans="1:6" x14ac:dyDescent="0.25">
      <c r="A5080" t="s">
        <v>1291</v>
      </c>
      <c r="B5080" t="s">
        <v>1217</v>
      </c>
      <c r="C5080" t="s">
        <v>1207</v>
      </c>
      <c r="D5080" t="s">
        <v>1195</v>
      </c>
      <c r="E5080">
        <v>1.355E-2</v>
      </c>
      <c r="F5080" t="s">
        <v>1691</v>
      </c>
    </row>
    <row r="5081" spans="1:6" x14ac:dyDescent="0.25">
      <c r="A5081" t="s">
        <v>1291</v>
      </c>
      <c r="B5081" t="s">
        <v>1217</v>
      </c>
      <c r="C5081" t="s">
        <v>1208</v>
      </c>
      <c r="D5081" t="s">
        <v>1195</v>
      </c>
      <c r="E5081">
        <v>7.7400000000000004E-3</v>
      </c>
      <c r="F5081" t="s">
        <v>1691</v>
      </c>
    </row>
    <row r="5082" spans="1:6" x14ac:dyDescent="0.25">
      <c r="A5082" t="s">
        <v>1291</v>
      </c>
      <c r="B5082" t="s">
        <v>1217</v>
      </c>
      <c r="C5082" t="s">
        <v>1196</v>
      </c>
      <c r="D5082" t="s">
        <v>1195</v>
      </c>
      <c r="E5082">
        <v>1.9400000000000001E-3</v>
      </c>
      <c r="F5082" t="s">
        <v>1691</v>
      </c>
    </row>
    <row r="5083" spans="1:6" x14ac:dyDescent="0.25">
      <c r="A5083" t="s">
        <v>1291</v>
      </c>
      <c r="B5083" t="s">
        <v>1217</v>
      </c>
      <c r="C5083" t="s">
        <v>1218</v>
      </c>
      <c r="D5083" t="s">
        <v>1195</v>
      </c>
      <c r="E5083">
        <v>1.9400000000000001E-3</v>
      </c>
      <c r="F5083" t="s">
        <v>1691</v>
      </c>
    </row>
    <row r="5084" spans="1:6" x14ac:dyDescent="0.25">
      <c r="A5084" t="s">
        <v>1291</v>
      </c>
      <c r="B5084" t="s">
        <v>1217</v>
      </c>
      <c r="C5084" t="s">
        <v>1219</v>
      </c>
      <c r="D5084" t="s">
        <v>1195</v>
      </c>
      <c r="E5084">
        <v>1.355E-2</v>
      </c>
      <c r="F5084" t="s">
        <v>1691</v>
      </c>
    </row>
    <row r="5085" spans="1:6" x14ac:dyDescent="0.25">
      <c r="A5085" t="s">
        <v>1291</v>
      </c>
      <c r="B5085" t="s">
        <v>1217</v>
      </c>
      <c r="C5085" t="s">
        <v>1186</v>
      </c>
      <c r="D5085" t="s">
        <v>1195</v>
      </c>
      <c r="E5085">
        <v>0.19356000000000001</v>
      </c>
      <c r="F5085" t="s">
        <v>1691</v>
      </c>
    </row>
    <row r="5086" spans="1:6" x14ac:dyDescent="0.25">
      <c r="A5086" t="s">
        <v>1291</v>
      </c>
      <c r="B5086" t="s">
        <v>1220</v>
      </c>
      <c r="C5086" t="s">
        <v>1207</v>
      </c>
      <c r="D5086" t="s">
        <v>1195</v>
      </c>
      <c r="E5086">
        <v>1.355E-2</v>
      </c>
      <c r="F5086" t="s">
        <v>1691</v>
      </c>
    </row>
    <row r="5087" spans="1:6" x14ac:dyDescent="0.25">
      <c r="A5087" t="s">
        <v>1291</v>
      </c>
      <c r="B5087" t="s">
        <v>1220</v>
      </c>
      <c r="C5087" t="s">
        <v>1208</v>
      </c>
      <c r="D5087" t="s">
        <v>1195</v>
      </c>
      <c r="E5087">
        <v>7.7400000000000004E-3</v>
      </c>
      <c r="F5087" t="s">
        <v>1691</v>
      </c>
    </row>
    <row r="5088" spans="1:6" x14ac:dyDescent="0.25">
      <c r="A5088" t="s">
        <v>1291</v>
      </c>
      <c r="B5088" t="s">
        <v>1220</v>
      </c>
      <c r="C5088" t="s">
        <v>1196</v>
      </c>
      <c r="D5088" t="s">
        <v>1195</v>
      </c>
      <c r="E5088">
        <v>1.9400000000000001E-3</v>
      </c>
      <c r="F5088" t="s">
        <v>1691</v>
      </c>
    </row>
    <row r="5089" spans="1:6" x14ac:dyDescent="0.25">
      <c r="A5089" t="s">
        <v>1291</v>
      </c>
      <c r="B5089" t="s">
        <v>1220</v>
      </c>
      <c r="C5089" t="s">
        <v>1218</v>
      </c>
      <c r="D5089" t="s">
        <v>1195</v>
      </c>
      <c r="E5089">
        <v>1.9400000000000001E-3</v>
      </c>
      <c r="F5089" t="s">
        <v>1691</v>
      </c>
    </row>
    <row r="5090" spans="1:6" x14ac:dyDescent="0.25">
      <c r="A5090" t="s">
        <v>1291</v>
      </c>
      <c r="B5090" t="s">
        <v>1220</v>
      </c>
      <c r="C5090" t="s">
        <v>1219</v>
      </c>
      <c r="D5090" t="s">
        <v>1195</v>
      </c>
      <c r="E5090">
        <v>1.355E-2</v>
      </c>
      <c r="F5090" t="s">
        <v>1691</v>
      </c>
    </row>
    <row r="5091" spans="1:6" x14ac:dyDescent="0.25">
      <c r="A5091" t="s">
        <v>1291</v>
      </c>
      <c r="B5091" t="s">
        <v>1220</v>
      </c>
      <c r="C5091" t="s">
        <v>1186</v>
      </c>
      <c r="D5091" t="s">
        <v>1195</v>
      </c>
      <c r="E5091">
        <v>0.19356000000000001</v>
      </c>
      <c r="F5091" t="s">
        <v>1691</v>
      </c>
    </row>
    <row r="5092" spans="1:6" x14ac:dyDescent="0.25">
      <c r="A5092" t="s">
        <v>1291</v>
      </c>
      <c r="B5092" t="s">
        <v>1221</v>
      </c>
      <c r="C5092" t="s">
        <v>1207</v>
      </c>
      <c r="D5092" t="s">
        <v>1195</v>
      </c>
      <c r="E5092">
        <v>1.355E-2</v>
      </c>
      <c r="F5092" t="s">
        <v>1691</v>
      </c>
    </row>
    <row r="5093" spans="1:6" x14ac:dyDescent="0.25">
      <c r="A5093" t="s">
        <v>1291</v>
      </c>
      <c r="B5093" t="s">
        <v>1221</v>
      </c>
      <c r="C5093" t="s">
        <v>1208</v>
      </c>
      <c r="D5093" t="s">
        <v>1195</v>
      </c>
      <c r="E5093">
        <v>7.7400000000000004E-3</v>
      </c>
      <c r="F5093" t="s">
        <v>1691</v>
      </c>
    </row>
    <row r="5094" spans="1:6" x14ac:dyDescent="0.25">
      <c r="A5094" t="s">
        <v>1291</v>
      </c>
      <c r="B5094" t="s">
        <v>1221</v>
      </c>
      <c r="C5094" t="s">
        <v>1196</v>
      </c>
      <c r="D5094" t="s">
        <v>1195</v>
      </c>
      <c r="E5094">
        <v>1.9400000000000001E-3</v>
      </c>
      <c r="F5094" t="s">
        <v>1691</v>
      </c>
    </row>
    <row r="5095" spans="1:6" x14ac:dyDescent="0.25">
      <c r="A5095" t="s">
        <v>1291</v>
      </c>
      <c r="B5095" t="s">
        <v>1221</v>
      </c>
      <c r="C5095" t="s">
        <v>1218</v>
      </c>
      <c r="D5095" t="s">
        <v>1195</v>
      </c>
      <c r="E5095">
        <v>1.9400000000000001E-3</v>
      </c>
      <c r="F5095" t="s">
        <v>1691</v>
      </c>
    </row>
    <row r="5096" spans="1:6" x14ac:dyDescent="0.25">
      <c r="A5096" t="s">
        <v>1291</v>
      </c>
      <c r="B5096" t="s">
        <v>1221</v>
      </c>
      <c r="C5096" t="s">
        <v>1219</v>
      </c>
      <c r="D5096" t="s">
        <v>1195</v>
      </c>
      <c r="E5096">
        <v>1.355E-2</v>
      </c>
      <c r="F5096" t="s">
        <v>1691</v>
      </c>
    </row>
    <row r="5097" spans="1:6" x14ac:dyDescent="0.25">
      <c r="A5097" t="s">
        <v>1291</v>
      </c>
      <c r="B5097" t="s">
        <v>1221</v>
      </c>
      <c r="C5097" t="s">
        <v>1186</v>
      </c>
      <c r="D5097" t="s">
        <v>1195</v>
      </c>
      <c r="E5097">
        <v>0.19356000000000001</v>
      </c>
      <c r="F5097" t="s">
        <v>1691</v>
      </c>
    </row>
    <row r="5098" spans="1:6" x14ac:dyDescent="0.25">
      <c r="A5098" t="s">
        <v>1291</v>
      </c>
      <c r="B5098" t="s">
        <v>1222</v>
      </c>
      <c r="C5098" t="s">
        <v>1131</v>
      </c>
      <c r="D5098" t="s">
        <v>1195</v>
      </c>
      <c r="E5098">
        <v>4.9399999999999999E-2</v>
      </c>
      <c r="F5098" t="s">
        <v>1691</v>
      </c>
    </row>
    <row r="5099" spans="1:6" x14ac:dyDescent="0.25">
      <c r="A5099" t="s">
        <v>1291</v>
      </c>
      <c r="B5099" t="s">
        <v>1222</v>
      </c>
      <c r="C5099" t="s">
        <v>1207</v>
      </c>
      <c r="D5099" t="s">
        <v>1195</v>
      </c>
      <c r="E5099">
        <v>4.9399999999999999E-3</v>
      </c>
      <c r="F5099" t="s">
        <v>1691</v>
      </c>
    </row>
    <row r="5100" spans="1:6" x14ac:dyDescent="0.25">
      <c r="A5100" t="s">
        <v>1291</v>
      </c>
      <c r="B5100" t="s">
        <v>1222</v>
      </c>
      <c r="C5100" t="s">
        <v>1208</v>
      </c>
      <c r="D5100" t="s">
        <v>1195</v>
      </c>
      <c r="E5100">
        <v>2.82E-3</v>
      </c>
      <c r="F5100" t="s">
        <v>1691</v>
      </c>
    </row>
    <row r="5101" spans="1:6" x14ac:dyDescent="0.25">
      <c r="A5101" t="s">
        <v>1291</v>
      </c>
      <c r="B5101" t="s">
        <v>1222</v>
      </c>
      <c r="C5101" t="s">
        <v>1196</v>
      </c>
      <c r="D5101" t="s">
        <v>1195</v>
      </c>
      <c r="E5101">
        <v>7.1000000000000002E-4</v>
      </c>
      <c r="F5101" t="s">
        <v>1691</v>
      </c>
    </row>
    <row r="5102" spans="1:6" x14ac:dyDescent="0.25">
      <c r="A5102" t="s">
        <v>1291</v>
      </c>
      <c r="B5102" t="s">
        <v>1222</v>
      </c>
      <c r="C5102" t="s">
        <v>1218</v>
      </c>
      <c r="D5102" t="s">
        <v>1195</v>
      </c>
      <c r="E5102">
        <v>7.1000000000000002E-4</v>
      </c>
      <c r="F5102" t="s">
        <v>1691</v>
      </c>
    </row>
    <row r="5103" spans="1:6" x14ac:dyDescent="0.25">
      <c r="A5103" t="s">
        <v>1291</v>
      </c>
      <c r="B5103" t="s">
        <v>1222</v>
      </c>
      <c r="C5103" t="s">
        <v>1219</v>
      </c>
      <c r="D5103" t="s">
        <v>1195</v>
      </c>
      <c r="E5103">
        <v>4.9399999999999999E-3</v>
      </c>
      <c r="F5103" t="s">
        <v>1691</v>
      </c>
    </row>
    <row r="5104" spans="1:6" x14ac:dyDescent="0.25">
      <c r="A5104" t="s">
        <v>1291</v>
      </c>
      <c r="B5104" t="s">
        <v>1222</v>
      </c>
      <c r="C5104" t="s">
        <v>1186</v>
      </c>
      <c r="D5104" t="s">
        <v>1195</v>
      </c>
      <c r="E5104">
        <v>7.0569999999999994E-2</v>
      </c>
      <c r="F5104" t="s">
        <v>1691</v>
      </c>
    </row>
    <row r="5105" spans="1:6" x14ac:dyDescent="0.25">
      <c r="A5105" t="s">
        <v>1291</v>
      </c>
      <c r="B5105" t="s">
        <v>1223</v>
      </c>
      <c r="C5105" t="s">
        <v>1207</v>
      </c>
      <c r="D5105" t="s">
        <v>1195</v>
      </c>
      <c r="E5105">
        <v>1.355E-2</v>
      </c>
      <c r="F5105" t="s">
        <v>1691</v>
      </c>
    </row>
    <row r="5106" spans="1:6" x14ac:dyDescent="0.25">
      <c r="A5106" t="s">
        <v>1291</v>
      </c>
      <c r="B5106" t="s">
        <v>1223</v>
      </c>
      <c r="C5106" t="s">
        <v>1208</v>
      </c>
      <c r="D5106" t="s">
        <v>1195</v>
      </c>
      <c r="E5106">
        <v>7.7400000000000004E-3</v>
      </c>
      <c r="F5106" t="s">
        <v>1691</v>
      </c>
    </row>
    <row r="5107" spans="1:6" x14ac:dyDescent="0.25">
      <c r="A5107" t="s">
        <v>1291</v>
      </c>
      <c r="B5107" t="s">
        <v>1223</v>
      </c>
      <c r="C5107" t="s">
        <v>1196</v>
      </c>
      <c r="D5107" t="s">
        <v>1195</v>
      </c>
      <c r="E5107">
        <v>1.9400000000000001E-3</v>
      </c>
      <c r="F5107" t="s">
        <v>1691</v>
      </c>
    </row>
    <row r="5108" spans="1:6" x14ac:dyDescent="0.25">
      <c r="A5108" t="s">
        <v>1291</v>
      </c>
      <c r="B5108" t="s">
        <v>1223</v>
      </c>
      <c r="C5108" t="s">
        <v>1218</v>
      </c>
      <c r="D5108" t="s">
        <v>1195</v>
      </c>
      <c r="E5108">
        <v>1.9400000000000001E-3</v>
      </c>
      <c r="F5108" t="s">
        <v>1691</v>
      </c>
    </row>
    <row r="5109" spans="1:6" x14ac:dyDescent="0.25">
      <c r="A5109" t="s">
        <v>1291</v>
      </c>
      <c r="B5109" t="s">
        <v>1223</v>
      </c>
      <c r="C5109" t="s">
        <v>1219</v>
      </c>
      <c r="D5109" t="s">
        <v>1195</v>
      </c>
      <c r="E5109">
        <v>1.355E-2</v>
      </c>
      <c r="F5109" t="s">
        <v>1691</v>
      </c>
    </row>
    <row r="5110" spans="1:6" x14ac:dyDescent="0.25">
      <c r="A5110" t="s">
        <v>1291</v>
      </c>
      <c r="B5110" t="s">
        <v>1223</v>
      </c>
      <c r="C5110" t="s">
        <v>1186</v>
      </c>
      <c r="D5110" t="s">
        <v>1195</v>
      </c>
      <c r="E5110">
        <v>0.19356000000000001</v>
      </c>
      <c r="F5110" t="s">
        <v>1691</v>
      </c>
    </row>
    <row r="5111" spans="1:6" x14ac:dyDescent="0.25">
      <c r="A5111" t="s">
        <v>1291</v>
      </c>
      <c r="B5111" t="s">
        <v>1224</v>
      </c>
      <c r="C5111" t="s">
        <v>1131</v>
      </c>
      <c r="D5111" t="s">
        <v>1195</v>
      </c>
      <c r="E5111">
        <v>4.9399999999999999E-2</v>
      </c>
      <c r="F5111" t="s">
        <v>1691</v>
      </c>
    </row>
    <row r="5112" spans="1:6" x14ac:dyDescent="0.25">
      <c r="A5112" t="s">
        <v>1291</v>
      </c>
      <c r="B5112" t="s">
        <v>1224</v>
      </c>
      <c r="C5112" t="s">
        <v>1207</v>
      </c>
      <c r="D5112" t="s">
        <v>1195</v>
      </c>
      <c r="E5112">
        <v>4.9399999999999999E-3</v>
      </c>
      <c r="F5112" t="s">
        <v>1691</v>
      </c>
    </row>
    <row r="5113" spans="1:6" x14ac:dyDescent="0.25">
      <c r="A5113" t="s">
        <v>1291</v>
      </c>
      <c r="B5113" t="s">
        <v>1224</v>
      </c>
      <c r="C5113" t="s">
        <v>1208</v>
      </c>
      <c r="D5113" t="s">
        <v>1195</v>
      </c>
      <c r="E5113">
        <v>2.82E-3</v>
      </c>
      <c r="F5113" t="s">
        <v>1691</v>
      </c>
    </row>
    <row r="5114" spans="1:6" x14ac:dyDescent="0.25">
      <c r="A5114" t="s">
        <v>1291</v>
      </c>
      <c r="B5114" t="s">
        <v>1224</v>
      </c>
      <c r="C5114" t="s">
        <v>1196</v>
      </c>
      <c r="D5114" t="s">
        <v>1195</v>
      </c>
      <c r="E5114">
        <v>7.1000000000000002E-4</v>
      </c>
      <c r="F5114" t="s">
        <v>1691</v>
      </c>
    </row>
    <row r="5115" spans="1:6" x14ac:dyDescent="0.25">
      <c r="A5115" t="s">
        <v>1291</v>
      </c>
      <c r="B5115" t="s">
        <v>1224</v>
      </c>
      <c r="C5115" t="s">
        <v>1186</v>
      </c>
      <c r="D5115" t="s">
        <v>1195</v>
      </c>
      <c r="E5115">
        <v>7.0569999999999994E-2</v>
      </c>
      <c r="F5115" t="s">
        <v>1691</v>
      </c>
    </row>
    <row r="5116" spans="1:6" x14ac:dyDescent="0.25">
      <c r="A5116" t="s">
        <v>1291</v>
      </c>
      <c r="B5116" t="s">
        <v>1225</v>
      </c>
      <c r="C5116" t="s">
        <v>1207</v>
      </c>
      <c r="D5116" t="s">
        <v>1195</v>
      </c>
      <c r="E5116">
        <v>1.2699999999999999E-2</v>
      </c>
      <c r="F5116" t="s">
        <v>1691</v>
      </c>
    </row>
    <row r="5117" spans="1:6" x14ac:dyDescent="0.25">
      <c r="A5117" t="s">
        <v>1291</v>
      </c>
      <c r="B5117" t="s">
        <v>1225</v>
      </c>
      <c r="C5117" t="s">
        <v>1208</v>
      </c>
      <c r="D5117" t="s">
        <v>1195</v>
      </c>
      <c r="E5117">
        <v>7.26E-3</v>
      </c>
      <c r="F5117" t="s">
        <v>1691</v>
      </c>
    </row>
    <row r="5118" spans="1:6" x14ac:dyDescent="0.25">
      <c r="A5118" t="s">
        <v>1291</v>
      </c>
      <c r="B5118" t="s">
        <v>1225</v>
      </c>
      <c r="C5118" t="s">
        <v>1196</v>
      </c>
      <c r="D5118" t="s">
        <v>1195</v>
      </c>
      <c r="E5118">
        <v>1.81E-3</v>
      </c>
      <c r="F5118" t="s">
        <v>1691</v>
      </c>
    </row>
    <row r="5119" spans="1:6" x14ac:dyDescent="0.25">
      <c r="A5119" t="s">
        <v>1291</v>
      </c>
      <c r="B5119" t="s">
        <v>1225</v>
      </c>
      <c r="C5119" t="s">
        <v>1186</v>
      </c>
      <c r="D5119" t="s">
        <v>1195</v>
      </c>
      <c r="E5119">
        <v>0.18146000000000001</v>
      </c>
      <c r="F5119" t="s">
        <v>1691</v>
      </c>
    </row>
    <row r="5120" spans="1:6" x14ac:dyDescent="0.25">
      <c r="A5120" t="s">
        <v>1291</v>
      </c>
      <c r="B5120" t="s">
        <v>1226</v>
      </c>
      <c r="C5120" t="s">
        <v>1207</v>
      </c>
      <c r="D5120" t="s">
        <v>1195</v>
      </c>
      <c r="E5120">
        <v>1.355E-2</v>
      </c>
      <c r="F5120" t="s">
        <v>1691</v>
      </c>
    </row>
    <row r="5121" spans="1:6" x14ac:dyDescent="0.25">
      <c r="A5121" t="s">
        <v>1291</v>
      </c>
      <c r="B5121" t="s">
        <v>1226</v>
      </c>
      <c r="C5121" t="s">
        <v>1208</v>
      </c>
      <c r="D5121" t="s">
        <v>1195</v>
      </c>
      <c r="E5121">
        <v>7.7400000000000004E-3</v>
      </c>
      <c r="F5121" t="s">
        <v>1691</v>
      </c>
    </row>
    <row r="5122" spans="1:6" x14ac:dyDescent="0.25">
      <c r="A5122" t="s">
        <v>1291</v>
      </c>
      <c r="B5122" t="s">
        <v>1226</v>
      </c>
      <c r="C5122" t="s">
        <v>1196</v>
      </c>
      <c r="D5122" t="s">
        <v>1195</v>
      </c>
      <c r="E5122">
        <v>1.9400000000000001E-3</v>
      </c>
      <c r="F5122" t="s">
        <v>1691</v>
      </c>
    </row>
    <row r="5123" spans="1:6" x14ac:dyDescent="0.25">
      <c r="A5123" t="s">
        <v>1291</v>
      </c>
      <c r="B5123" t="s">
        <v>1226</v>
      </c>
      <c r="C5123" t="s">
        <v>1186</v>
      </c>
      <c r="D5123" t="s">
        <v>1195</v>
      </c>
      <c r="E5123">
        <v>0.19356000000000001</v>
      </c>
      <c r="F5123" t="s">
        <v>1691</v>
      </c>
    </row>
    <row r="5124" spans="1:6" x14ac:dyDescent="0.25">
      <c r="A5124" t="s">
        <v>1291</v>
      </c>
      <c r="B5124" t="s">
        <v>1227</v>
      </c>
      <c r="C5124" t="s">
        <v>1186</v>
      </c>
      <c r="D5124" t="s">
        <v>1195</v>
      </c>
      <c r="E5124">
        <v>0</v>
      </c>
      <c r="F5124" t="s">
        <v>1691</v>
      </c>
    </row>
    <row r="5125" spans="1:6" x14ac:dyDescent="0.25">
      <c r="A5125" t="s">
        <v>1291</v>
      </c>
      <c r="B5125" t="s">
        <v>1228</v>
      </c>
      <c r="C5125" t="s">
        <v>1207</v>
      </c>
      <c r="D5125" t="s">
        <v>1195</v>
      </c>
      <c r="E5125">
        <v>1.355E-2</v>
      </c>
      <c r="F5125" t="s">
        <v>1691</v>
      </c>
    </row>
    <row r="5126" spans="1:6" x14ac:dyDescent="0.25">
      <c r="A5126" t="s">
        <v>1291</v>
      </c>
      <c r="B5126" t="s">
        <v>1228</v>
      </c>
      <c r="C5126" t="s">
        <v>1208</v>
      </c>
      <c r="D5126" t="s">
        <v>1195</v>
      </c>
      <c r="E5126">
        <v>7.7400000000000004E-3</v>
      </c>
      <c r="F5126" t="s">
        <v>1691</v>
      </c>
    </row>
    <row r="5127" spans="1:6" x14ac:dyDescent="0.25">
      <c r="A5127" t="s">
        <v>1291</v>
      </c>
      <c r="B5127" t="s">
        <v>1228</v>
      </c>
      <c r="C5127" t="s">
        <v>1196</v>
      </c>
      <c r="D5127" t="s">
        <v>1195</v>
      </c>
      <c r="E5127">
        <v>9.7000000000000005E-4</v>
      </c>
      <c r="F5127" t="s">
        <v>1691</v>
      </c>
    </row>
    <row r="5128" spans="1:6" x14ac:dyDescent="0.25">
      <c r="A5128" t="s">
        <v>1291</v>
      </c>
      <c r="B5128" t="s">
        <v>1228</v>
      </c>
      <c r="C5128" t="s">
        <v>1229</v>
      </c>
      <c r="D5128" t="s">
        <v>1195</v>
      </c>
      <c r="E5128">
        <v>9.7000000000000005E-4</v>
      </c>
      <c r="F5128" t="s">
        <v>1691</v>
      </c>
    </row>
    <row r="5129" spans="1:6" x14ac:dyDescent="0.25">
      <c r="A5129" t="s">
        <v>1291</v>
      </c>
      <c r="B5129" t="s">
        <v>1228</v>
      </c>
      <c r="C5129" t="s">
        <v>1186</v>
      </c>
      <c r="D5129" t="s">
        <v>1195</v>
      </c>
      <c r="E5129">
        <v>0.19356000000000001</v>
      </c>
      <c r="F5129" t="s">
        <v>1691</v>
      </c>
    </row>
    <row r="5130" spans="1:6" x14ac:dyDescent="0.25">
      <c r="A5130" t="s">
        <v>1291</v>
      </c>
      <c r="B5130" t="s">
        <v>1228</v>
      </c>
      <c r="C5130" t="s">
        <v>1219</v>
      </c>
      <c r="D5130" t="s">
        <v>1195</v>
      </c>
      <c r="E5130">
        <v>1.355E-2</v>
      </c>
      <c r="F5130" t="s">
        <v>1691</v>
      </c>
    </row>
    <row r="5131" spans="1:6" x14ac:dyDescent="0.25">
      <c r="A5131" t="s">
        <v>1291</v>
      </c>
      <c r="B5131" t="s">
        <v>1230</v>
      </c>
      <c r="C5131" t="s">
        <v>1131</v>
      </c>
      <c r="D5131" t="s">
        <v>1195</v>
      </c>
      <c r="E5131">
        <v>9.8799999999999999E-2</v>
      </c>
      <c r="F5131" t="s">
        <v>1691</v>
      </c>
    </row>
    <row r="5132" spans="1:6" x14ac:dyDescent="0.25">
      <c r="A5132" t="s">
        <v>1291</v>
      </c>
      <c r="B5132" t="s">
        <v>1230</v>
      </c>
      <c r="C5132" t="s">
        <v>1207</v>
      </c>
      <c r="D5132" t="s">
        <v>1195</v>
      </c>
      <c r="E5132">
        <v>9.8799999999999999E-3</v>
      </c>
      <c r="F5132" t="s">
        <v>1691</v>
      </c>
    </row>
    <row r="5133" spans="1:6" x14ac:dyDescent="0.25">
      <c r="A5133" t="s">
        <v>1291</v>
      </c>
      <c r="B5133" t="s">
        <v>1230</v>
      </c>
      <c r="C5133" t="s">
        <v>1208</v>
      </c>
      <c r="D5133" t="s">
        <v>1195</v>
      </c>
      <c r="E5133">
        <v>5.6499999999999996E-3</v>
      </c>
      <c r="F5133" t="s">
        <v>1691</v>
      </c>
    </row>
    <row r="5134" spans="1:6" x14ac:dyDescent="0.25">
      <c r="A5134" t="s">
        <v>1291</v>
      </c>
      <c r="B5134" t="s">
        <v>1230</v>
      </c>
      <c r="C5134" t="s">
        <v>1196</v>
      </c>
      <c r="D5134" t="s">
        <v>1195</v>
      </c>
      <c r="E5134">
        <v>7.1000000000000002E-4</v>
      </c>
      <c r="F5134" t="s">
        <v>1691</v>
      </c>
    </row>
    <row r="5135" spans="1:6" x14ac:dyDescent="0.25">
      <c r="A5135" t="s">
        <v>1291</v>
      </c>
      <c r="B5135" t="s">
        <v>1230</v>
      </c>
      <c r="C5135" t="s">
        <v>1229</v>
      </c>
      <c r="D5135" t="s">
        <v>1195</v>
      </c>
      <c r="E5135">
        <v>7.1000000000000002E-4</v>
      </c>
      <c r="F5135" t="s">
        <v>1691</v>
      </c>
    </row>
    <row r="5136" spans="1:6" x14ac:dyDescent="0.25">
      <c r="A5136" t="s">
        <v>1291</v>
      </c>
      <c r="B5136" t="s">
        <v>1230</v>
      </c>
      <c r="C5136" t="s">
        <v>1186</v>
      </c>
      <c r="D5136" t="s">
        <v>1195</v>
      </c>
      <c r="E5136">
        <v>0.14113999999999999</v>
      </c>
      <c r="F5136" t="s">
        <v>1691</v>
      </c>
    </row>
    <row r="5137" spans="1:6" x14ac:dyDescent="0.25">
      <c r="A5137" t="s">
        <v>1291</v>
      </c>
      <c r="B5137" t="s">
        <v>1230</v>
      </c>
      <c r="C5137" t="s">
        <v>1219</v>
      </c>
      <c r="D5137" t="s">
        <v>1195</v>
      </c>
      <c r="E5137">
        <v>9.8799999999999999E-3</v>
      </c>
      <c r="F5137" t="s">
        <v>1691</v>
      </c>
    </row>
    <row r="5138" spans="1:6" x14ac:dyDescent="0.25">
      <c r="A5138" t="s">
        <v>1291</v>
      </c>
      <c r="B5138" t="s">
        <v>1231</v>
      </c>
      <c r="C5138" t="s">
        <v>1186</v>
      </c>
      <c r="D5138" t="s">
        <v>1195</v>
      </c>
      <c r="E5138">
        <v>2.4399999999999999E-3</v>
      </c>
      <c r="F5138" t="s">
        <v>1691</v>
      </c>
    </row>
    <row r="5139" spans="1:6" x14ac:dyDescent="0.25">
      <c r="A5139" t="s">
        <v>1291</v>
      </c>
      <c r="B5139" t="s">
        <v>1232</v>
      </c>
      <c r="C5139" t="s">
        <v>1186</v>
      </c>
      <c r="D5139" t="s">
        <v>1195</v>
      </c>
      <c r="E5139">
        <v>0</v>
      </c>
      <c r="F5139" t="s">
        <v>1691</v>
      </c>
    </row>
    <row r="5140" spans="1:6" x14ac:dyDescent="0.25">
      <c r="A5140" t="s">
        <v>1291</v>
      </c>
      <c r="B5140" t="s">
        <v>1233</v>
      </c>
      <c r="C5140" t="s">
        <v>1207</v>
      </c>
      <c r="D5140" t="s">
        <v>1195</v>
      </c>
      <c r="E5140">
        <v>1.355E-2</v>
      </c>
      <c r="F5140" t="s">
        <v>1691</v>
      </c>
    </row>
    <row r="5141" spans="1:6" x14ac:dyDescent="0.25">
      <c r="A5141" t="s">
        <v>1291</v>
      </c>
      <c r="B5141" t="s">
        <v>1233</v>
      </c>
      <c r="C5141" t="s">
        <v>1208</v>
      </c>
      <c r="D5141" t="s">
        <v>1195</v>
      </c>
      <c r="E5141">
        <v>7.7400000000000004E-3</v>
      </c>
      <c r="F5141" t="s">
        <v>1691</v>
      </c>
    </row>
    <row r="5142" spans="1:6" x14ac:dyDescent="0.25">
      <c r="A5142" t="s">
        <v>1291</v>
      </c>
      <c r="B5142" t="s">
        <v>1233</v>
      </c>
      <c r="C5142" t="s">
        <v>1234</v>
      </c>
      <c r="D5142" t="s">
        <v>1195</v>
      </c>
      <c r="E5142">
        <v>9.7000000000000005E-4</v>
      </c>
      <c r="F5142" t="s">
        <v>1691</v>
      </c>
    </row>
    <row r="5143" spans="1:6" x14ac:dyDescent="0.25">
      <c r="A5143" t="s">
        <v>1291</v>
      </c>
      <c r="B5143" t="s">
        <v>1233</v>
      </c>
      <c r="C5143" t="s">
        <v>1235</v>
      </c>
      <c r="D5143" t="s">
        <v>1195</v>
      </c>
      <c r="E5143">
        <v>9.7000000000000005E-4</v>
      </c>
      <c r="F5143" t="s">
        <v>1691</v>
      </c>
    </row>
    <row r="5144" spans="1:6" x14ac:dyDescent="0.25">
      <c r="A5144" t="s">
        <v>1291</v>
      </c>
      <c r="B5144" t="s">
        <v>1233</v>
      </c>
      <c r="C5144" t="s">
        <v>1236</v>
      </c>
      <c r="D5144" t="s">
        <v>1195</v>
      </c>
      <c r="E5144">
        <v>9.7000000000000005E-4</v>
      </c>
      <c r="F5144" t="s">
        <v>1691</v>
      </c>
    </row>
    <row r="5145" spans="1:6" x14ac:dyDescent="0.25">
      <c r="A5145" t="s">
        <v>1291</v>
      </c>
      <c r="B5145" t="s">
        <v>1233</v>
      </c>
      <c r="C5145" t="s">
        <v>1196</v>
      </c>
      <c r="D5145" t="s">
        <v>1195</v>
      </c>
      <c r="E5145">
        <v>9.7000000000000005E-4</v>
      </c>
      <c r="F5145" t="s">
        <v>1691</v>
      </c>
    </row>
    <row r="5146" spans="1:6" x14ac:dyDescent="0.25">
      <c r="A5146" t="s">
        <v>1291</v>
      </c>
      <c r="B5146" t="s">
        <v>1233</v>
      </c>
      <c r="C5146" t="s">
        <v>1229</v>
      </c>
      <c r="D5146" t="s">
        <v>1195</v>
      </c>
      <c r="E5146">
        <v>9.7000000000000005E-4</v>
      </c>
      <c r="F5146" t="s">
        <v>1691</v>
      </c>
    </row>
    <row r="5147" spans="1:6" x14ac:dyDescent="0.25">
      <c r="A5147" t="s">
        <v>1291</v>
      </c>
      <c r="B5147" t="s">
        <v>1233</v>
      </c>
      <c r="C5147" t="s">
        <v>1186</v>
      </c>
      <c r="D5147" t="s">
        <v>1195</v>
      </c>
      <c r="E5147">
        <v>0.19356000000000001</v>
      </c>
      <c r="F5147" t="s">
        <v>1691</v>
      </c>
    </row>
    <row r="5148" spans="1:6" x14ac:dyDescent="0.25">
      <c r="A5148" t="s">
        <v>1291</v>
      </c>
      <c r="B5148" t="s">
        <v>1237</v>
      </c>
      <c r="C5148" t="s">
        <v>1186</v>
      </c>
      <c r="D5148" t="s">
        <v>1195</v>
      </c>
      <c r="E5148">
        <v>4.0600000000000002E-3</v>
      </c>
      <c r="F5148" t="s">
        <v>1691</v>
      </c>
    </row>
    <row r="5149" spans="1:6" x14ac:dyDescent="0.25">
      <c r="A5149" t="s">
        <v>1291</v>
      </c>
      <c r="B5149" t="s">
        <v>1238</v>
      </c>
      <c r="C5149" t="s">
        <v>1207</v>
      </c>
      <c r="D5149" t="s">
        <v>1195</v>
      </c>
      <c r="E5149">
        <v>1.355E-2</v>
      </c>
      <c r="F5149" t="s">
        <v>1691</v>
      </c>
    </row>
    <row r="5150" spans="1:6" x14ac:dyDescent="0.25">
      <c r="A5150" t="s">
        <v>1291</v>
      </c>
      <c r="B5150" t="s">
        <v>1238</v>
      </c>
      <c r="C5150" t="s">
        <v>1208</v>
      </c>
      <c r="D5150" t="s">
        <v>1195</v>
      </c>
      <c r="E5150">
        <v>7.7400000000000004E-3</v>
      </c>
      <c r="F5150" t="s">
        <v>1691</v>
      </c>
    </row>
    <row r="5151" spans="1:6" x14ac:dyDescent="0.25">
      <c r="A5151" t="s">
        <v>1291</v>
      </c>
      <c r="B5151" t="s">
        <v>1238</v>
      </c>
      <c r="C5151" t="s">
        <v>1234</v>
      </c>
      <c r="D5151" t="s">
        <v>1195</v>
      </c>
      <c r="E5151">
        <v>9.7000000000000005E-4</v>
      </c>
      <c r="F5151" t="s">
        <v>1691</v>
      </c>
    </row>
    <row r="5152" spans="1:6" x14ac:dyDescent="0.25">
      <c r="A5152" t="s">
        <v>1291</v>
      </c>
      <c r="B5152" t="s">
        <v>1238</v>
      </c>
      <c r="C5152" t="s">
        <v>1235</v>
      </c>
      <c r="D5152" t="s">
        <v>1195</v>
      </c>
      <c r="E5152">
        <v>9.7000000000000005E-4</v>
      </c>
      <c r="F5152" t="s">
        <v>1691</v>
      </c>
    </row>
    <row r="5153" spans="1:6" x14ac:dyDescent="0.25">
      <c r="A5153" t="s">
        <v>1291</v>
      </c>
      <c r="B5153" t="s">
        <v>1238</v>
      </c>
      <c r="C5153" t="s">
        <v>1236</v>
      </c>
      <c r="D5153" t="s">
        <v>1195</v>
      </c>
      <c r="E5153">
        <v>9.7000000000000005E-4</v>
      </c>
      <c r="F5153" t="s">
        <v>1691</v>
      </c>
    </row>
    <row r="5154" spans="1:6" x14ac:dyDescent="0.25">
      <c r="A5154" t="s">
        <v>1291</v>
      </c>
      <c r="B5154" t="s">
        <v>1238</v>
      </c>
      <c r="C5154" t="s">
        <v>1196</v>
      </c>
      <c r="D5154" t="s">
        <v>1195</v>
      </c>
      <c r="E5154">
        <v>9.7000000000000005E-4</v>
      </c>
      <c r="F5154" t="s">
        <v>1691</v>
      </c>
    </row>
    <row r="5155" spans="1:6" x14ac:dyDescent="0.25">
      <c r="A5155" t="s">
        <v>1291</v>
      </c>
      <c r="B5155" t="s">
        <v>1238</v>
      </c>
      <c r="C5155" t="s">
        <v>1229</v>
      </c>
      <c r="D5155" t="s">
        <v>1195</v>
      </c>
      <c r="E5155">
        <v>9.7000000000000005E-4</v>
      </c>
      <c r="F5155" t="s">
        <v>1691</v>
      </c>
    </row>
    <row r="5156" spans="1:6" x14ac:dyDescent="0.25">
      <c r="A5156" t="s">
        <v>1291</v>
      </c>
      <c r="B5156" t="s">
        <v>1238</v>
      </c>
      <c r="C5156" t="s">
        <v>1186</v>
      </c>
      <c r="D5156" t="s">
        <v>1195</v>
      </c>
      <c r="E5156">
        <v>0.19356000000000001</v>
      </c>
      <c r="F5156" t="s">
        <v>1691</v>
      </c>
    </row>
    <row r="5157" spans="1:6" x14ac:dyDescent="0.25">
      <c r="A5157" t="s">
        <v>1291</v>
      </c>
      <c r="B5157" t="s">
        <v>1239</v>
      </c>
      <c r="C5157" t="s">
        <v>1186</v>
      </c>
      <c r="D5157" t="s">
        <v>1195</v>
      </c>
      <c r="E5157">
        <v>3.5000000000000003E-2</v>
      </c>
      <c r="F5157" t="s">
        <v>1691</v>
      </c>
    </row>
    <row r="5158" spans="1:6" x14ac:dyDescent="0.25">
      <c r="A5158" t="s">
        <v>1292</v>
      </c>
      <c r="B5158" t="s">
        <v>1206</v>
      </c>
      <c r="C5158" t="s">
        <v>1131</v>
      </c>
      <c r="D5158" t="s">
        <v>1195</v>
      </c>
      <c r="E5158">
        <v>4.9399999999999999E-2</v>
      </c>
      <c r="F5158" t="s">
        <v>1691</v>
      </c>
    </row>
    <row r="5159" spans="1:6" x14ac:dyDescent="0.25">
      <c r="A5159" t="s">
        <v>1292</v>
      </c>
      <c r="B5159" t="s">
        <v>1206</v>
      </c>
      <c r="C5159" t="s">
        <v>1207</v>
      </c>
      <c r="D5159" t="s">
        <v>1195</v>
      </c>
      <c r="E5159">
        <v>4.9399999999999999E-3</v>
      </c>
      <c r="F5159" t="s">
        <v>1691</v>
      </c>
    </row>
    <row r="5160" spans="1:6" x14ac:dyDescent="0.25">
      <c r="A5160" t="s">
        <v>1292</v>
      </c>
      <c r="B5160" t="s">
        <v>1206</v>
      </c>
      <c r="C5160" t="s">
        <v>1208</v>
      </c>
      <c r="D5160" t="s">
        <v>1195</v>
      </c>
      <c r="E5160">
        <v>2.82E-3</v>
      </c>
      <c r="F5160" t="s">
        <v>1691</v>
      </c>
    </row>
    <row r="5161" spans="1:6" x14ac:dyDescent="0.25">
      <c r="A5161" t="s">
        <v>1292</v>
      </c>
      <c r="B5161" t="s">
        <v>1206</v>
      </c>
      <c r="C5161" t="s">
        <v>1196</v>
      </c>
      <c r="D5161" t="s">
        <v>1195</v>
      </c>
      <c r="E5161">
        <v>7.1000000000000002E-4</v>
      </c>
      <c r="F5161" t="s">
        <v>1691</v>
      </c>
    </row>
    <row r="5162" spans="1:6" x14ac:dyDescent="0.25">
      <c r="A5162" t="s">
        <v>1292</v>
      </c>
      <c r="B5162" t="s">
        <v>1206</v>
      </c>
      <c r="C5162" t="s">
        <v>1186</v>
      </c>
      <c r="D5162" t="s">
        <v>1195</v>
      </c>
      <c r="E5162">
        <v>7.0569999999999994E-2</v>
      </c>
      <c r="F5162" t="s">
        <v>1691</v>
      </c>
    </row>
    <row r="5163" spans="1:6" x14ac:dyDescent="0.25">
      <c r="A5163" t="s">
        <v>1292</v>
      </c>
      <c r="B5163" t="s">
        <v>1209</v>
      </c>
      <c r="C5163" t="s">
        <v>1207</v>
      </c>
      <c r="D5163" t="s">
        <v>1195</v>
      </c>
      <c r="E5163">
        <v>1.2699999999999999E-2</v>
      </c>
      <c r="F5163" t="s">
        <v>1691</v>
      </c>
    </row>
    <row r="5164" spans="1:6" x14ac:dyDescent="0.25">
      <c r="A5164" t="s">
        <v>1292</v>
      </c>
      <c r="B5164" t="s">
        <v>1209</v>
      </c>
      <c r="C5164" t="s">
        <v>1208</v>
      </c>
      <c r="D5164" t="s">
        <v>1195</v>
      </c>
      <c r="E5164">
        <v>7.26E-3</v>
      </c>
      <c r="F5164" t="s">
        <v>1691</v>
      </c>
    </row>
    <row r="5165" spans="1:6" x14ac:dyDescent="0.25">
      <c r="A5165" t="s">
        <v>1292</v>
      </c>
      <c r="B5165" t="s">
        <v>1209</v>
      </c>
      <c r="C5165" t="s">
        <v>1196</v>
      </c>
      <c r="D5165" t="s">
        <v>1195</v>
      </c>
      <c r="E5165">
        <v>1.81E-3</v>
      </c>
      <c r="F5165" t="s">
        <v>1691</v>
      </c>
    </row>
    <row r="5166" spans="1:6" x14ac:dyDescent="0.25">
      <c r="A5166" t="s">
        <v>1292</v>
      </c>
      <c r="B5166" t="s">
        <v>1209</v>
      </c>
      <c r="C5166" t="s">
        <v>1186</v>
      </c>
      <c r="D5166" t="s">
        <v>1195</v>
      </c>
      <c r="E5166">
        <v>0.18146000000000001</v>
      </c>
      <c r="F5166" t="s">
        <v>1691</v>
      </c>
    </row>
    <row r="5167" spans="1:6" x14ac:dyDescent="0.25">
      <c r="A5167" t="s">
        <v>1292</v>
      </c>
      <c r="B5167" t="s">
        <v>1210</v>
      </c>
      <c r="C5167" t="s">
        <v>1207</v>
      </c>
      <c r="D5167" t="s">
        <v>1195</v>
      </c>
      <c r="E5167">
        <v>1.355E-2</v>
      </c>
      <c r="F5167" t="s">
        <v>1691</v>
      </c>
    </row>
    <row r="5168" spans="1:6" x14ac:dyDescent="0.25">
      <c r="A5168" t="s">
        <v>1292</v>
      </c>
      <c r="B5168" t="s">
        <v>1210</v>
      </c>
      <c r="C5168" t="s">
        <v>1208</v>
      </c>
      <c r="D5168" t="s">
        <v>1195</v>
      </c>
      <c r="E5168">
        <v>7.7400000000000004E-3</v>
      </c>
      <c r="F5168" t="s">
        <v>1691</v>
      </c>
    </row>
    <row r="5169" spans="1:6" x14ac:dyDescent="0.25">
      <c r="A5169" t="s">
        <v>1292</v>
      </c>
      <c r="B5169" t="s">
        <v>1210</v>
      </c>
      <c r="C5169" t="s">
        <v>1196</v>
      </c>
      <c r="D5169" t="s">
        <v>1195</v>
      </c>
      <c r="E5169">
        <v>1.9400000000000001E-3</v>
      </c>
      <c r="F5169" t="s">
        <v>1691</v>
      </c>
    </row>
    <row r="5170" spans="1:6" x14ac:dyDescent="0.25">
      <c r="A5170" t="s">
        <v>1292</v>
      </c>
      <c r="B5170" t="s">
        <v>1210</v>
      </c>
      <c r="C5170" t="s">
        <v>1186</v>
      </c>
      <c r="D5170" t="s">
        <v>1195</v>
      </c>
      <c r="E5170">
        <v>0.19356000000000001</v>
      </c>
      <c r="F5170" t="s">
        <v>1691</v>
      </c>
    </row>
    <row r="5171" spans="1:6" x14ac:dyDescent="0.25">
      <c r="A5171" t="s">
        <v>1292</v>
      </c>
      <c r="B5171" t="s">
        <v>1194</v>
      </c>
      <c r="C5171" t="s">
        <v>1131</v>
      </c>
      <c r="D5171" t="s">
        <v>1195</v>
      </c>
      <c r="E5171">
        <v>0.14113999999999999</v>
      </c>
      <c r="F5171" t="s">
        <v>1691</v>
      </c>
    </row>
    <row r="5172" spans="1:6" x14ac:dyDescent="0.25">
      <c r="A5172" t="s">
        <v>1292</v>
      </c>
      <c r="B5172" t="s">
        <v>1194</v>
      </c>
      <c r="C5172" t="s">
        <v>1196</v>
      </c>
      <c r="D5172" t="s">
        <v>1195</v>
      </c>
      <c r="E5172">
        <v>2.0200000000000001E-3</v>
      </c>
      <c r="F5172" t="s">
        <v>1691</v>
      </c>
    </row>
    <row r="5173" spans="1:6" x14ac:dyDescent="0.25">
      <c r="A5173" t="s">
        <v>1292</v>
      </c>
      <c r="B5173" t="s">
        <v>1194</v>
      </c>
      <c r="C5173" t="s">
        <v>1186</v>
      </c>
      <c r="D5173" t="s">
        <v>1195</v>
      </c>
      <c r="E5173">
        <v>0.20161999999999999</v>
      </c>
      <c r="F5173" t="s">
        <v>1691</v>
      </c>
    </row>
    <row r="5174" spans="1:6" x14ac:dyDescent="0.25">
      <c r="A5174" t="s">
        <v>1292</v>
      </c>
      <c r="B5174" t="s">
        <v>1211</v>
      </c>
      <c r="C5174" t="s">
        <v>1131</v>
      </c>
      <c r="D5174" t="s">
        <v>1195</v>
      </c>
      <c r="E5174">
        <v>0.14113999999999999</v>
      </c>
      <c r="F5174" t="s">
        <v>1691</v>
      </c>
    </row>
    <row r="5175" spans="1:6" x14ac:dyDescent="0.25">
      <c r="A5175" t="s">
        <v>1292</v>
      </c>
      <c r="B5175" t="s">
        <v>1211</v>
      </c>
      <c r="C5175" t="s">
        <v>1186</v>
      </c>
      <c r="D5175" t="s">
        <v>1195</v>
      </c>
      <c r="E5175">
        <v>0.20161999999999999</v>
      </c>
      <c r="F5175" t="s">
        <v>1691</v>
      </c>
    </row>
    <row r="5176" spans="1:6" x14ac:dyDescent="0.25">
      <c r="A5176" t="s">
        <v>1292</v>
      </c>
      <c r="B5176" t="s">
        <v>1198</v>
      </c>
      <c r="C5176" t="s">
        <v>1186</v>
      </c>
      <c r="D5176" t="s">
        <v>1195</v>
      </c>
      <c r="E5176">
        <v>0.12</v>
      </c>
      <c r="F5176" t="s">
        <v>1691</v>
      </c>
    </row>
    <row r="5177" spans="1:6" x14ac:dyDescent="0.25">
      <c r="A5177" t="s">
        <v>1292</v>
      </c>
      <c r="B5177" t="s">
        <v>1212</v>
      </c>
      <c r="C5177" t="s">
        <v>1186</v>
      </c>
      <c r="D5177" t="s">
        <v>1195</v>
      </c>
      <c r="E5177">
        <v>0.23630000000000001</v>
      </c>
      <c r="F5177" t="s">
        <v>1691</v>
      </c>
    </row>
    <row r="5178" spans="1:6" x14ac:dyDescent="0.25">
      <c r="A5178" t="s">
        <v>1292</v>
      </c>
      <c r="B5178" t="s">
        <v>1212</v>
      </c>
      <c r="C5178" t="s">
        <v>1213</v>
      </c>
      <c r="D5178" t="s">
        <v>1195</v>
      </c>
      <c r="E5178">
        <v>0.14177999999999999</v>
      </c>
      <c r="F5178" t="s">
        <v>1691</v>
      </c>
    </row>
    <row r="5179" spans="1:6" x14ac:dyDescent="0.25">
      <c r="A5179" t="s">
        <v>1292</v>
      </c>
      <c r="B5179" t="s">
        <v>1200</v>
      </c>
      <c r="C5179" t="s">
        <v>1186</v>
      </c>
      <c r="D5179" t="s">
        <v>1195</v>
      </c>
      <c r="E5179">
        <v>0.35099999999999998</v>
      </c>
      <c r="F5179" t="s">
        <v>1691</v>
      </c>
    </row>
    <row r="5180" spans="1:6" x14ac:dyDescent="0.25">
      <c r="A5180" t="s">
        <v>1292</v>
      </c>
      <c r="B5180" t="s">
        <v>1200</v>
      </c>
      <c r="C5180" t="s">
        <v>1214</v>
      </c>
      <c r="D5180" t="s">
        <v>1195</v>
      </c>
      <c r="E5180">
        <v>5.2650000000000002E-2</v>
      </c>
      <c r="F5180" t="s">
        <v>1691</v>
      </c>
    </row>
    <row r="5181" spans="1:6" x14ac:dyDescent="0.25">
      <c r="A5181" t="s">
        <v>1292</v>
      </c>
      <c r="B5181" t="s">
        <v>1200</v>
      </c>
      <c r="C5181" t="s">
        <v>1215</v>
      </c>
      <c r="D5181" t="s">
        <v>1195</v>
      </c>
      <c r="E5181">
        <v>0.2457</v>
      </c>
      <c r="F5181" t="s">
        <v>1691</v>
      </c>
    </row>
    <row r="5182" spans="1:6" x14ac:dyDescent="0.25">
      <c r="A5182" t="s">
        <v>1292</v>
      </c>
      <c r="B5182" t="s">
        <v>1200</v>
      </c>
      <c r="C5182" t="s">
        <v>1216</v>
      </c>
      <c r="D5182" t="s">
        <v>1195</v>
      </c>
      <c r="E5182">
        <v>0.17549999999999999</v>
      </c>
      <c r="F5182" t="s">
        <v>1691</v>
      </c>
    </row>
    <row r="5183" spans="1:6" x14ac:dyDescent="0.25">
      <c r="A5183" t="s">
        <v>1292</v>
      </c>
      <c r="B5183" t="s">
        <v>1204</v>
      </c>
      <c r="C5183" t="s">
        <v>1186</v>
      </c>
      <c r="D5183" t="s">
        <v>1195</v>
      </c>
      <c r="E5183">
        <v>0.495</v>
      </c>
      <c r="F5183" t="s">
        <v>1691</v>
      </c>
    </row>
    <row r="5184" spans="1:6" x14ac:dyDescent="0.25">
      <c r="A5184" t="s">
        <v>1292</v>
      </c>
      <c r="B5184" t="s">
        <v>1204</v>
      </c>
      <c r="C5184" t="s">
        <v>1214</v>
      </c>
      <c r="D5184" t="s">
        <v>1195</v>
      </c>
      <c r="E5184">
        <v>5.2650000000000002E-2</v>
      </c>
      <c r="F5184" t="s">
        <v>1691</v>
      </c>
    </row>
    <row r="5185" spans="1:6" x14ac:dyDescent="0.25">
      <c r="A5185" t="s">
        <v>1292</v>
      </c>
      <c r="B5185" t="s">
        <v>1204</v>
      </c>
      <c r="C5185" t="s">
        <v>1215</v>
      </c>
      <c r="D5185" t="s">
        <v>1195</v>
      </c>
      <c r="E5185">
        <v>0.34649999999999997</v>
      </c>
      <c r="F5185" t="s">
        <v>1691</v>
      </c>
    </row>
    <row r="5186" spans="1:6" x14ac:dyDescent="0.25">
      <c r="A5186" t="s">
        <v>1292</v>
      </c>
      <c r="B5186" t="s">
        <v>1204</v>
      </c>
      <c r="C5186" t="s">
        <v>1216</v>
      </c>
      <c r="D5186" t="s">
        <v>1195</v>
      </c>
      <c r="E5186">
        <v>0.2475</v>
      </c>
      <c r="F5186" t="s">
        <v>1691</v>
      </c>
    </row>
    <row r="5187" spans="1:6" x14ac:dyDescent="0.25">
      <c r="A5187" t="s">
        <v>1292</v>
      </c>
      <c r="B5187" t="s">
        <v>1217</v>
      </c>
      <c r="C5187" t="s">
        <v>1207</v>
      </c>
      <c r="D5187" t="s">
        <v>1195</v>
      </c>
      <c r="E5187">
        <v>1.355E-2</v>
      </c>
      <c r="F5187" t="s">
        <v>1691</v>
      </c>
    </row>
    <row r="5188" spans="1:6" x14ac:dyDescent="0.25">
      <c r="A5188" t="s">
        <v>1292</v>
      </c>
      <c r="B5188" t="s">
        <v>1217</v>
      </c>
      <c r="C5188" t="s">
        <v>1208</v>
      </c>
      <c r="D5188" t="s">
        <v>1195</v>
      </c>
      <c r="E5188">
        <v>7.7400000000000004E-3</v>
      </c>
      <c r="F5188" t="s">
        <v>1691</v>
      </c>
    </row>
    <row r="5189" spans="1:6" x14ac:dyDescent="0.25">
      <c r="A5189" t="s">
        <v>1292</v>
      </c>
      <c r="B5189" t="s">
        <v>1217</v>
      </c>
      <c r="C5189" t="s">
        <v>1196</v>
      </c>
      <c r="D5189" t="s">
        <v>1195</v>
      </c>
      <c r="E5189">
        <v>1.9400000000000001E-3</v>
      </c>
      <c r="F5189" t="s">
        <v>1691</v>
      </c>
    </row>
    <row r="5190" spans="1:6" x14ac:dyDescent="0.25">
      <c r="A5190" t="s">
        <v>1292</v>
      </c>
      <c r="B5190" t="s">
        <v>1217</v>
      </c>
      <c r="C5190" t="s">
        <v>1218</v>
      </c>
      <c r="D5190" t="s">
        <v>1195</v>
      </c>
      <c r="E5190">
        <v>1.9400000000000001E-3</v>
      </c>
      <c r="F5190" t="s">
        <v>1691</v>
      </c>
    </row>
    <row r="5191" spans="1:6" x14ac:dyDescent="0.25">
      <c r="A5191" t="s">
        <v>1292</v>
      </c>
      <c r="B5191" t="s">
        <v>1217</v>
      </c>
      <c r="C5191" t="s">
        <v>1219</v>
      </c>
      <c r="D5191" t="s">
        <v>1195</v>
      </c>
      <c r="E5191">
        <v>1.355E-2</v>
      </c>
      <c r="F5191" t="s">
        <v>1691</v>
      </c>
    </row>
    <row r="5192" spans="1:6" x14ac:dyDescent="0.25">
      <c r="A5192" t="s">
        <v>1292</v>
      </c>
      <c r="B5192" t="s">
        <v>1217</v>
      </c>
      <c r="C5192" t="s">
        <v>1186</v>
      </c>
      <c r="D5192" t="s">
        <v>1195</v>
      </c>
      <c r="E5192">
        <v>0.19356000000000001</v>
      </c>
      <c r="F5192" t="s">
        <v>1691</v>
      </c>
    </row>
    <row r="5193" spans="1:6" x14ac:dyDescent="0.25">
      <c r="A5193" t="s">
        <v>1292</v>
      </c>
      <c r="B5193" t="s">
        <v>1220</v>
      </c>
      <c r="C5193" t="s">
        <v>1207</v>
      </c>
      <c r="D5193" t="s">
        <v>1195</v>
      </c>
      <c r="E5193">
        <v>1.355E-2</v>
      </c>
      <c r="F5193" t="s">
        <v>1691</v>
      </c>
    </row>
    <row r="5194" spans="1:6" x14ac:dyDescent="0.25">
      <c r="A5194" t="s">
        <v>1292</v>
      </c>
      <c r="B5194" t="s">
        <v>1220</v>
      </c>
      <c r="C5194" t="s">
        <v>1208</v>
      </c>
      <c r="D5194" t="s">
        <v>1195</v>
      </c>
      <c r="E5194">
        <v>7.7400000000000004E-3</v>
      </c>
      <c r="F5194" t="s">
        <v>1691</v>
      </c>
    </row>
    <row r="5195" spans="1:6" x14ac:dyDescent="0.25">
      <c r="A5195" t="s">
        <v>1292</v>
      </c>
      <c r="B5195" t="s">
        <v>1220</v>
      </c>
      <c r="C5195" t="s">
        <v>1196</v>
      </c>
      <c r="D5195" t="s">
        <v>1195</v>
      </c>
      <c r="E5195">
        <v>1.9400000000000001E-3</v>
      </c>
      <c r="F5195" t="s">
        <v>1691</v>
      </c>
    </row>
    <row r="5196" spans="1:6" x14ac:dyDescent="0.25">
      <c r="A5196" t="s">
        <v>1292</v>
      </c>
      <c r="B5196" t="s">
        <v>1220</v>
      </c>
      <c r="C5196" t="s">
        <v>1218</v>
      </c>
      <c r="D5196" t="s">
        <v>1195</v>
      </c>
      <c r="E5196">
        <v>1.9400000000000001E-3</v>
      </c>
      <c r="F5196" t="s">
        <v>1691</v>
      </c>
    </row>
    <row r="5197" spans="1:6" x14ac:dyDescent="0.25">
      <c r="A5197" t="s">
        <v>1292</v>
      </c>
      <c r="B5197" t="s">
        <v>1220</v>
      </c>
      <c r="C5197" t="s">
        <v>1219</v>
      </c>
      <c r="D5197" t="s">
        <v>1195</v>
      </c>
      <c r="E5197">
        <v>1.355E-2</v>
      </c>
      <c r="F5197" t="s">
        <v>1691</v>
      </c>
    </row>
    <row r="5198" spans="1:6" x14ac:dyDescent="0.25">
      <c r="A5198" t="s">
        <v>1292</v>
      </c>
      <c r="B5198" t="s">
        <v>1220</v>
      </c>
      <c r="C5198" t="s">
        <v>1186</v>
      </c>
      <c r="D5198" t="s">
        <v>1195</v>
      </c>
      <c r="E5198">
        <v>0.19356000000000001</v>
      </c>
      <c r="F5198" t="s">
        <v>1691</v>
      </c>
    </row>
    <row r="5199" spans="1:6" x14ac:dyDescent="0.25">
      <c r="A5199" t="s">
        <v>1292</v>
      </c>
      <c r="B5199" t="s">
        <v>1221</v>
      </c>
      <c r="C5199" t="s">
        <v>1207</v>
      </c>
      <c r="D5199" t="s">
        <v>1195</v>
      </c>
      <c r="E5199">
        <v>1.355E-2</v>
      </c>
      <c r="F5199" t="s">
        <v>1691</v>
      </c>
    </row>
    <row r="5200" spans="1:6" x14ac:dyDescent="0.25">
      <c r="A5200" t="s">
        <v>1292</v>
      </c>
      <c r="B5200" t="s">
        <v>1221</v>
      </c>
      <c r="C5200" t="s">
        <v>1208</v>
      </c>
      <c r="D5200" t="s">
        <v>1195</v>
      </c>
      <c r="E5200">
        <v>7.7400000000000004E-3</v>
      </c>
      <c r="F5200" t="s">
        <v>1691</v>
      </c>
    </row>
    <row r="5201" spans="1:6" x14ac:dyDescent="0.25">
      <c r="A5201" t="s">
        <v>1292</v>
      </c>
      <c r="B5201" t="s">
        <v>1221</v>
      </c>
      <c r="C5201" t="s">
        <v>1196</v>
      </c>
      <c r="D5201" t="s">
        <v>1195</v>
      </c>
      <c r="E5201">
        <v>1.9400000000000001E-3</v>
      </c>
      <c r="F5201" t="s">
        <v>1691</v>
      </c>
    </row>
    <row r="5202" spans="1:6" x14ac:dyDescent="0.25">
      <c r="A5202" t="s">
        <v>1292</v>
      </c>
      <c r="B5202" t="s">
        <v>1221</v>
      </c>
      <c r="C5202" t="s">
        <v>1218</v>
      </c>
      <c r="D5202" t="s">
        <v>1195</v>
      </c>
      <c r="E5202">
        <v>1.9400000000000001E-3</v>
      </c>
      <c r="F5202" t="s">
        <v>1691</v>
      </c>
    </row>
    <row r="5203" spans="1:6" x14ac:dyDescent="0.25">
      <c r="A5203" t="s">
        <v>1292</v>
      </c>
      <c r="B5203" t="s">
        <v>1221</v>
      </c>
      <c r="C5203" t="s">
        <v>1219</v>
      </c>
      <c r="D5203" t="s">
        <v>1195</v>
      </c>
      <c r="E5203">
        <v>1.355E-2</v>
      </c>
      <c r="F5203" t="s">
        <v>1691</v>
      </c>
    </row>
    <row r="5204" spans="1:6" x14ac:dyDescent="0.25">
      <c r="A5204" t="s">
        <v>1292</v>
      </c>
      <c r="B5204" t="s">
        <v>1221</v>
      </c>
      <c r="C5204" t="s">
        <v>1186</v>
      </c>
      <c r="D5204" t="s">
        <v>1195</v>
      </c>
      <c r="E5204">
        <v>0.19356000000000001</v>
      </c>
      <c r="F5204" t="s">
        <v>1691</v>
      </c>
    </row>
    <row r="5205" spans="1:6" x14ac:dyDescent="0.25">
      <c r="A5205" t="s">
        <v>1292</v>
      </c>
      <c r="B5205" t="s">
        <v>1222</v>
      </c>
      <c r="C5205" t="s">
        <v>1131</v>
      </c>
      <c r="D5205" t="s">
        <v>1195</v>
      </c>
      <c r="E5205">
        <v>4.9399999999999999E-2</v>
      </c>
      <c r="F5205" t="s">
        <v>1691</v>
      </c>
    </row>
    <row r="5206" spans="1:6" x14ac:dyDescent="0.25">
      <c r="A5206" t="s">
        <v>1292</v>
      </c>
      <c r="B5206" t="s">
        <v>1222</v>
      </c>
      <c r="C5206" t="s">
        <v>1207</v>
      </c>
      <c r="D5206" t="s">
        <v>1195</v>
      </c>
      <c r="E5206">
        <v>4.9399999999999999E-3</v>
      </c>
      <c r="F5206" t="s">
        <v>1691</v>
      </c>
    </row>
    <row r="5207" spans="1:6" x14ac:dyDescent="0.25">
      <c r="A5207" t="s">
        <v>1292</v>
      </c>
      <c r="B5207" t="s">
        <v>1222</v>
      </c>
      <c r="C5207" t="s">
        <v>1208</v>
      </c>
      <c r="D5207" t="s">
        <v>1195</v>
      </c>
      <c r="E5207">
        <v>2.82E-3</v>
      </c>
      <c r="F5207" t="s">
        <v>1691</v>
      </c>
    </row>
    <row r="5208" spans="1:6" x14ac:dyDescent="0.25">
      <c r="A5208" t="s">
        <v>1292</v>
      </c>
      <c r="B5208" t="s">
        <v>1222</v>
      </c>
      <c r="C5208" t="s">
        <v>1196</v>
      </c>
      <c r="D5208" t="s">
        <v>1195</v>
      </c>
      <c r="E5208">
        <v>7.1000000000000002E-4</v>
      </c>
      <c r="F5208" t="s">
        <v>1691</v>
      </c>
    </row>
    <row r="5209" spans="1:6" x14ac:dyDescent="0.25">
      <c r="A5209" t="s">
        <v>1292</v>
      </c>
      <c r="B5209" t="s">
        <v>1222</v>
      </c>
      <c r="C5209" t="s">
        <v>1218</v>
      </c>
      <c r="D5209" t="s">
        <v>1195</v>
      </c>
      <c r="E5209">
        <v>7.1000000000000002E-4</v>
      </c>
      <c r="F5209" t="s">
        <v>1691</v>
      </c>
    </row>
    <row r="5210" spans="1:6" x14ac:dyDescent="0.25">
      <c r="A5210" t="s">
        <v>1292</v>
      </c>
      <c r="B5210" t="s">
        <v>1222</v>
      </c>
      <c r="C5210" t="s">
        <v>1219</v>
      </c>
      <c r="D5210" t="s">
        <v>1195</v>
      </c>
      <c r="E5210">
        <v>4.9399999999999999E-3</v>
      </c>
      <c r="F5210" t="s">
        <v>1691</v>
      </c>
    </row>
    <row r="5211" spans="1:6" x14ac:dyDescent="0.25">
      <c r="A5211" t="s">
        <v>1292</v>
      </c>
      <c r="B5211" t="s">
        <v>1222</v>
      </c>
      <c r="C5211" t="s">
        <v>1186</v>
      </c>
      <c r="D5211" t="s">
        <v>1195</v>
      </c>
      <c r="E5211">
        <v>7.0569999999999994E-2</v>
      </c>
      <c r="F5211" t="s">
        <v>1691</v>
      </c>
    </row>
    <row r="5212" spans="1:6" x14ac:dyDescent="0.25">
      <c r="A5212" t="s">
        <v>1292</v>
      </c>
      <c r="B5212" t="s">
        <v>1223</v>
      </c>
      <c r="C5212" t="s">
        <v>1207</v>
      </c>
      <c r="D5212" t="s">
        <v>1195</v>
      </c>
      <c r="E5212">
        <v>1.355E-2</v>
      </c>
      <c r="F5212" t="s">
        <v>1691</v>
      </c>
    </row>
    <row r="5213" spans="1:6" x14ac:dyDescent="0.25">
      <c r="A5213" t="s">
        <v>1292</v>
      </c>
      <c r="B5213" t="s">
        <v>1223</v>
      </c>
      <c r="C5213" t="s">
        <v>1208</v>
      </c>
      <c r="D5213" t="s">
        <v>1195</v>
      </c>
      <c r="E5213">
        <v>7.7400000000000004E-3</v>
      </c>
      <c r="F5213" t="s">
        <v>1691</v>
      </c>
    </row>
    <row r="5214" spans="1:6" x14ac:dyDescent="0.25">
      <c r="A5214" t="s">
        <v>1292</v>
      </c>
      <c r="B5214" t="s">
        <v>1223</v>
      </c>
      <c r="C5214" t="s">
        <v>1196</v>
      </c>
      <c r="D5214" t="s">
        <v>1195</v>
      </c>
      <c r="E5214">
        <v>1.9400000000000001E-3</v>
      </c>
      <c r="F5214" t="s">
        <v>1691</v>
      </c>
    </row>
    <row r="5215" spans="1:6" x14ac:dyDescent="0.25">
      <c r="A5215" t="s">
        <v>1292</v>
      </c>
      <c r="B5215" t="s">
        <v>1223</v>
      </c>
      <c r="C5215" t="s">
        <v>1218</v>
      </c>
      <c r="D5215" t="s">
        <v>1195</v>
      </c>
      <c r="E5215">
        <v>1.9400000000000001E-3</v>
      </c>
      <c r="F5215" t="s">
        <v>1691</v>
      </c>
    </row>
    <row r="5216" spans="1:6" x14ac:dyDescent="0.25">
      <c r="A5216" t="s">
        <v>1292</v>
      </c>
      <c r="B5216" t="s">
        <v>1223</v>
      </c>
      <c r="C5216" t="s">
        <v>1219</v>
      </c>
      <c r="D5216" t="s">
        <v>1195</v>
      </c>
      <c r="E5216">
        <v>1.355E-2</v>
      </c>
      <c r="F5216" t="s">
        <v>1691</v>
      </c>
    </row>
    <row r="5217" spans="1:6" x14ac:dyDescent="0.25">
      <c r="A5217" t="s">
        <v>1292</v>
      </c>
      <c r="B5217" t="s">
        <v>1223</v>
      </c>
      <c r="C5217" t="s">
        <v>1186</v>
      </c>
      <c r="D5217" t="s">
        <v>1195</v>
      </c>
      <c r="E5217">
        <v>0.19356000000000001</v>
      </c>
      <c r="F5217" t="s">
        <v>1691</v>
      </c>
    </row>
    <row r="5218" spans="1:6" x14ac:dyDescent="0.25">
      <c r="A5218" t="s">
        <v>1292</v>
      </c>
      <c r="B5218" t="s">
        <v>1224</v>
      </c>
      <c r="C5218" t="s">
        <v>1131</v>
      </c>
      <c r="D5218" t="s">
        <v>1195</v>
      </c>
      <c r="E5218">
        <v>4.9399999999999999E-2</v>
      </c>
      <c r="F5218" t="s">
        <v>1691</v>
      </c>
    </row>
    <row r="5219" spans="1:6" x14ac:dyDescent="0.25">
      <c r="A5219" t="s">
        <v>1292</v>
      </c>
      <c r="B5219" t="s">
        <v>1224</v>
      </c>
      <c r="C5219" t="s">
        <v>1207</v>
      </c>
      <c r="D5219" t="s">
        <v>1195</v>
      </c>
      <c r="E5219">
        <v>4.9399999999999999E-3</v>
      </c>
      <c r="F5219" t="s">
        <v>1691</v>
      </c>
    </row>
    <row r="5220" spans="1:6" x14ac:dyDescent="0.25">
      <c r="A5220" t="s">
        <v>1292</v>
      </c>
      <c r="B5220" t="s">
        <v>1224</v>
      </c>
      <c r="C5220" t="s">
        <v>1208</v>
      </c>
      <c r="D5220" t="s">
        <v>1195</v>
      </c>
      <c r="E5220">
        <v>2.82E-3</v>
      </c>
      <c r="F5220" t="s">
        <v>1691</v>
      </c>
    </row>
    <row r="5221" spans="1:6" x14ac:dyDescent="0.25">
      <c r="A5221" t="s">
        <v>1292</v>
      </c>
      <c r="B5221" t="s">
        <v>1224</v>
      </c>
      <c r="C5221" t="s">
        <v>1196</v>
      </c>
      <c r="D5221" t="s">
        <v>1195</v>
      </c>
      <c r="E5221">
        <v>7.1000000000000002E-4</v>
      </c>
      <c r="F5221" t="s">
        <v>1691</v>
      </c>
    </row>
    <row r="5222" spans="1:6" x14ac:dyDescent="0.25">
      <c r="A5222" t="s">
        <v>1292</v>
      </c>
      <c r="B5222" t="s">
        <v>1224</v>
      </c>
      <c r="C5222" t="s">
        <v>1186</v>
      </c>
      <c r="D5222" t="s">
        <v>1195</v>
      </c>
      <c r="E5222">
        <v>7.0569999999999994E-2</v>
      </c>
      <c r="F5222" t="s">
        <v>1691</v>
      </c>
    </row>
    <row r="5223" spans="1:6" x14ac:dyDescent="0.25">
      <c r="A5223" t="s">
        <v>1292</v>
      </c>
      <c r="B5223" t="s">
        <v>1225</v>
      </c>
      <c r="C5223" t="s">
        <v>1207</v>
      </c>
      <c r="D5223" t="s">
        <v>1195</v>
      </c>
      <c r="E5223">
        <v>1.2699999999999999E-2</v>
      </c>
      <c r="F5223" t="s">
        <v>1691</v>
      </c>
    </row>
    <row r="5224" spans="1:6" x14ac:dyDescent="0.25">
      <c r="A5224" t="s">
        <v>1292</v>
      </c>
      <c r="B5224" t="s">
        <v>1225</v>
      </c>
      <c r="C5224" t="s">
        <v>1208</v>
      </c>
      <c r="D5224" t="s">
        <v>1195</v>
      </c>
      <c r="E5224">
        <v>7.26E-3</v>
      </c>
      <c r="F5224" t="s">
        <v>1691</v>
      </c>
    </row>
    <row r="5225" spans="1:6" x14ac:dyDescent="0.25">
      <c r="A5225" t="s">
        <v>1292</v>
      </c>
      <c r="B5225" t="s">
        <v>1225</v>
      </c>
      <c r="C5225" t="s">
        <v>1196</v>
      </c>
      <c r="D5225" t="s">
        <v>1195</v>
      </c>
      <c r="E5225">
        <v>1.81E-3</v>
      </c>
      <c r="F5225" t="s">
        <v>1691</v>
      </c>
    </row>
    <row r="5226" spans="1:6" x14ac:dyDescent="0.25">
      <c r="A5226" t="s">
        <v>1292</v>
      </c>
      <c r="B5226" t="s">
        <v>1225</v>
      </c>
      <c r="C5226" t="s">
        <v>1186</v>
      </c>
      <c r="D5226" t="s">
        <v>1195</v>
      </c>
      <c r="E5226">
        <v>0.18146000000000001</v>
      </c>
      <c r="F5226" t="s">
        <v>1691</v>
      </c>
    </row>
    <row r="5227" spans="1:6" x14ac:dyDescent="0.25">
      <c r="A5227" t="s">
        <v>1292</v>
      </c>
      <c r="B5227" t="s">
        <v>1226</v>
      </c>
      <c r="C5227" t="s">
        <v>1207</v>
      </c>
      <c r="D5227" t="s">
        <v>1195</v>
      </c>
      <c r="E5227">
        <v>1.355E-2</v>
      </c>
      <c r="F5227" t="s">
        <v>1691</v>
      </c>
    </row>
    <row r="5228" spans="1:6" x14ac:dyDescent="0.25">
      <c r="A5228" t="s">
        <v>1292</v>
      </c>
      <c r="B5228" t="s">
        <v>1226</v>
      </c>
      <c r="C5228" t="s">
        <v>1208</v>
      </c>
      <c r="D5228" t="s">
        <v>1195</v>
      </c>
      <c r="E5228">
        <v>7.7400000000000004E-3</v>
      </c>
      <c r="F5228" t="s">
        <v>1691</v>
      </c>
    </row>
    <row r="5229" spans="1:6" x14ac:dyDescent="0.25">
      <c r="A5229" t="s">
        <v>1292</v>
      </c>
      <c r="B5229" t="s">
        <v>1226</v>
      </c>
      <c r="C5229" t="s">
        <v>1196</v>
      </c>
      <c r="D5229" t="s">
        <v>1195</v>
      </c>
      <c r="E5229">
        <v>1.9400000000000001E-3</v>
      </c>
      <c r="F5229" t="s">
        <v>1691</v>
      </c>
    </row>
    <row r="5230" spans="1:6" x14ac:dyDescent="0.25">
      <c r="A5230" t="s">
        <v>1292</v>
      </c>
      <c r="B5230" t="s">
        <v>1226</v>
      </c>
      <c r="C5230" t="s">
        <v>1186</v>
      </c>
      <c r="D5230" t="s">
        <v>1195</v>
      </c>
      <c r="E5230">
        <v>0.19356000000000001</v>
      </c>
      <c r="F5230" t="s">
        <v>1691</v>
      </c>
    </row>
    <row r="5231" spans="1:6" x14ac:dyDescent="0.25">
      <c r="A5231" t="s">
        <v>1292</v>
      </c>
      <c r="B5231" t="s">
        <v>1227</v>
      </c>
      <c r="C5231" t="s">
        <v>1186</v>
      </c>
      <c r="D5231" t="s">
        <v>1195</v>
      </c>
      <c r="E5231">
        <v>0</v>
      </c>
      <c r="F5231" t="s">
        <v>1691</v>
      </c>
    </row>
    <row r="5232" spans="1:6" x14ac:dyDescent="0.25">
      <c r="A5232" t="s">
        <v>1292</v>
      </c>
      <c r="B5232" t="s">
        <v>1228</v>
      </c>
      <c r="C5232" t="s">
        <v>1207</v>
      </c>
      <c r="D5232" t="s">
        <v>1195</v>
      </c>
      <c r="E5232">
        <v>1.355E-2</v>
      </c>
      <c r="F5232" t="s">
        <v>1691</v>
      </c>
    </row>
    <row r="5233" spans="1:6" x14ac:dyDescent="0.25">
      <c r="A5233" t="s">
        <v>1292</v>
      </c>
      <c r="B5233" t="s">
        <v>1228</v>
      </c>
      <c r="C5233" t="s">
        <v>1208</v>
      </c>
      <c r="D5233" t="s">
        <v>1195</v>
      </c>
      <c r="E5233">
        <v>7.7400000000000004E-3</v>
      </c>
      <c r="F5233" t="s">
        <v>1691</v>
      </c>
    </row>
    <row r="5234" spans="1:6" x14ac:dyDescent="0.25">
      <c r="A5234" t="s">
        <v>1292</v>
      </c>
      <c r="B5234" t="s">
        <v>1228</v>
      </c>
      <c r="C5234" t="s">
        <v>1196</v>
      </c>
      <c r="D5234" t="s">
        <v>1195</v>
      </c>
      <c r="E5234">
        <v>9.7000000000000005E-4</v>
      </c>
      <c r="F5234" t="s">
        <v>1691</v>
      </c>
    </row>
    <row r="5235" spans="1:6" x14ac:dyDescent="0.25">
      <c r="A5235" t="s">
        <v>1292</v>
      </c>
      <c r="B5235" t="s">
        <v>1228</v>
      </c>
      <c r="C5235" t="s">
        <v>1229</v>
      </c>
      <c r="D5235" t="s">
        <v>1195</v>
      </c>
      <c r="E5235">
        <v>9.7000000000000005E-4</v>
      </c>
      <c r="F5235" t="s">
        <v>1691</v>
      </c>
    </row>
    <row r="5236" spans="1:6" x14ac:dyDescent="0.25">
      <c r="A5236" t="s">
        <v>1292</v>
      </c>
      <c r="B5236" t="s">
        <v>1228</v>
      </c>
      <c r="C5236" t="s">
        <v>1186</v>
      </c>
      <c r="D5236" t="s">
        <v>1195</v>
      </c>
      <c r="E5236">
        <v>0.19356000000000001</v>
      </c>
      <c r="F5236" t="s">
        <v>1691</v>
      </c>
    </row>
    <row r="5237" spans="1:6" x14ac:dyDescent="0.25">
      <c r="A5237" t="s">
        <v>1292</v>
      </c>
      <c r="B5237" t="s">
        <v>1228</v>
      </c>
      <c r="C5237" t="s">
        <v>1219</v>
      </c>
      <c r="D5237" t="s">
        <v>1195</v>
      </c>
      <c r="E5237">
        <v>1.355E-2</v>
      </c>
      <c r="F5237" t="s">
        <v>1691</v>
      </c>
    </row>
    <row r="5238" spans="1:6" x14ac:dyDescent="0.25">
      <c r="A5238" t="s">
        <v>1292</v>
      </c>
      <c r="B5238" t="s">
        <v>1230</v>
      </c>
      <c r="C5238" t="s">
        <v>1131</v>
      </c>
      <c r="D5238" t="s">
        <v>1195</v>
      </c>
      <c r="E5238">
        <v>9.8799999999999999E-2</v>
      </c>
      <c r="F5238" t="s">
        <v>1691</v>
      </c>
    </row>
    <row r="5239" spans="1:6" x14ac:dyDescent="0.25">
      <c r="A5239" t="s">
        <v>1292</v>
      </c>
      <c r="B5239" t="s">
        <v>1230</v>
      </c>
      <c r="C5239" t="s">
        <v>1207</v>
      </c>
      <c r="D5239" t="s">
        <v>1195</v>
      </c>
      <c r="E5239">
        <v>9.8799999999999999E-3</v>
      </c>
      <c r="F5239" t="s">
        <v>1691</v>
      </c>
    </row>
    <row r="5240" spans="1:6" x14ac:dyDescent="0.25">
      <c r="A5240" t="s">
        <v>1292</v>
      </c>
      <c r="B5240" t="s">
        <v>1230</v>
      </c>
      <c r="C5240" t="s">
        <v>1208</v>
      </c>
      <c r="D5240" t="s">
        <v>1195</v>
      </c>
      <c r="E5240">
        <v>5.6499999999999996E-3</v>
      </c>
      <c r="F5240" t="s">
        <v>1691</v>
      </c>
    </row>
    <row r="5241" spans="1:6" x14ac:dyDescent="0.25">
      <c r="A5241" t="s">
        <v>1292</v>
      </c>
      <c r="B5241" t="s">
        <v>1230</v>
      </c>
      <c r="C5241" t="s">
        <v>1196</v>
      </c>
      <c r="D5241" t="s">
        <v>1195</v>
      </c>
      <c r="E5241">
        <v>7.1000000000000002E-4</v>
      </c>
      <c r="F5241" t="s">
        <v>1691</v>
      </c>
    </row>
    <row r="5242" spans="1:6" x14ac:dyDescent="0.25">
      <c r="A5242" t="s">
        <v>1292</v>
      </c>
      <c r="B5242" t="s">
        <v>1230</v>
      </c>
      <c r="C5242" t="s">
        <v>1229</v>
      </c>
      <c r="D5242" t="s">
        <v>1195</v>
      </c>
      <c r="E5242">
        <v>7.1000000000000002E-4</v>
      </c>
      <c r="F5242" t="s">
        <v>1691</v>
      </c>
    </row>
    <row r="5243" spans="1:6" x14ac:dyDescent="0.25">
      <c r="A5243" t="s">
        <v>1292</v>
      </c>
      <c r="B5243" t="s">
        <v>1230</v>
      </c>
      <c r="C5243" t="s">
        <v>1186</v>
      </c>
      <c r="D5243" t="s">
        <v>1195</v>
      </c>
      <c r="E5243">
        <v>0.14113999999999999</v>
      </c>
      <c r="F5243" t="s">
        <v>1691</v>
      </c>
    </row>
    <row r="5244" spans="1:6" x14ac:dyDescent="0.25">
      <c r="A5244" t="s">
        <v>1292</v>
      </c>
      <c r="B5244" t="s">
        <v>1230</v>
      </c>
      <c r="C5244" t="s">
        <v>1219</v>
      </c>
      <c r="D5244" t="s">
        <v>1195</v>
      </c>
      <c r="E5244">
        <v>9.8799999999999999E-3</v>
      </c>
      <c r="F5244" t="s">
        <v>1691</v>
      </c>
    </row>
    <row r="5245" spans="1:6" x14ac:dyDescent="0.25">
      <c r="A5245" t="s">
        <v>1292</v>
      </c>
      <c r="B5245" t="s">
        <v>1231</v>
      </c>
      <c r="C5245" t="s">
        <v>1186</v>
      </c>
      <c r="D5245" t="s">
        <v>1195</v>
      </c>
      <c r="E5245">
        <v>2.4399999999999999E-3</v>
      </c>
      <c r="F5245" t="s">
        <v>1691</v>
      </c>
    </row>
    <row r="5246" spans="1:6" x14ac:dyDescent="0.25">
      <c r="A5246" t="s">
        <v>1292</v>
      </c>
      <c r="B5246" t="s">
        <v>1232</v>
      </c>
      <c r="C5246" t="s">
        <v>1186</v>
      </c>
      <c r="D5246" t="s">
        <v>1195</v>
      </c>
      <c r="E5246">
        <v>0</v>
      </c>
      <c r="F5246" t="s">
        <v>1691</v>
      </c>
    </row>
    <row r="5247" spans="1:6" x14ac:dyDescent="0.25">
      <c r="A5247" t="s">
        <v>1292</v>
      </c>
      <c r="B5247" t="s">
        <v>1233</v>
      </c>
      <c r="C5247" t="s">
        <v>1207</v>
      </c>
      <c r="D5247" t="s">
        <v>1195</v>
      </c>
      <c r="E5247">
        <v>1.355E-2</v>
      </c>
      <c r="F5247" t="s">
        <v>1691</v>
      </c>
    </row>
    <row r="5248" spans="1:6" x14ac:dyDescent="0.25">
      <c r="A5248" t="s">
        <v>1292</v>
      </c>
      <c r="B5248" t="s">
        <v>1233</v>
      </c>
      <c r="C5248" t="s">
        <v>1208</v>
      </c>
      <c r="D5248" t="s">
        <v>1195</v>
      </c>
      <c r="E5248">
        <v>7.7400000000000004E-3</v>
      </c>
      <c r="F5248" t="s">
        <v>1691</v>
      </c>
    </row>
    <row r="5249" spans="1:6" x14ac:dyDescent="0.25">
      <c r="A5249" t="s">
        <v>1292</v>
      </c>
      <c r="B5249" t="s">
        <v>1233</v>
      </c>
      <c r="C5249" t="s">
        <v>1234</v>
      </c>
      <c r="D5249" t="s">
        <v>1195</v>
      </c>
      <c r="E5249">
        <v>9.7000000000000005E-4</v>
      </c>
      <c r="F5249" t="s">
        <v>1691</v>
      </c>
    </row>
    <row r="5250" spans="1:6" x14ac:dyDescent="0.25">
      <c r="A5250" t="s">
        <v>1292</v>
      </c>
      <c r="B5250" t="s">
        <v>1233</v>
      </c>
      <c r="C5250" t="s">
        <v>1235</v>
      </c>
      <c r="D5250" t="s">
        <v>1195</v>
      </c>
      <c r="E5250">
        <v>9.7000000000000005E-4</v>
      </c>
      <c r="F5250" t="s">
        <v>1691</v>
      </c>
    </row>
    <row r="5251" spans="1:6" x14ac:dyDescent="0.25">
      <c r="A5251" t="s">
        <v>1292</v>
      </c>
      <c r="B5251" t="s">
        <v>1233</v>
      </c>
      <c r="C5251" t="s">
        <v>1236</v>
      </c>
      <c r="D5251" t="s">
        <v>1195</v>
      </c>
      <c r="E5251">
        <v>9.7000000000000005E-4</v>
      </c>
      <c r="F5251" t="s">
        <v>1691</v>
      </c>
    </row>
    <row r="5252" spans="1:6" x14ac:dyDescent="0.25">
      <c r="A5252" t="s">
        <v>1292</v>
      </c>
      <c r="B5252" t="s">
        <v>1233</v>
      </c>
      <c r="C5252" t="s">
        <v>1196</v>
      </c>
      <c r="D5252" t="s">
        <v>1195</v>
      </c>
      <c r="E5252">
        <v>9.7000000000000005E-4</v>
      </c>
      <c r="F5252" t="s">
        <v>1691</v>
      </c>
    </row>
    <row r="5253" spans="1:6" x14ac:dyDescent="0.25">
      <c r="A5253" t="s">
        <v>1292</v>
      </c>
      <c r="B5253" t="s">
        <v>1233</v>
      </c>
      <c r="C5253" t="s">
        <v>1229</v>
      </c>
      <c r="D5253" t="s">
        <v>1195</v>
      </c>
      <c r="E5253">
        <v>9.7000000000000005E-4</v>
      </c>
      <c r="F5253" t="s">
        <v>1691</v>
      </c>
    </row>
    <row r="5254" spans="1:6" x14ac:dyDescent="0.25">
      <c r="A5254" t="s">
        <v>1292</v>
      </c>
      <c r="B5254" t="s">
        <v>1233</v>
      </c>
      <c r="C5254" t="s">
        <v>1186</v>
      </c>
      <c r="D5254" t="s">
        <v>1195</v>
      </c>
      <c r="E5254">
        <v>0.19356000000000001</v>
      </c>
      <c r="F5254" t="s">
        <v>1691</v>
      </c>
    </row>
    <row r="5255" spans="1:6" x14ac:dyDescent="0.25">
      <c r="A5255" t="s">
        <v>1292</v>
      </c>
      <c r="B5255" t="s">
        <v>1237</v>
      </c>
      <c r="C5255" t="s">
        <v>1186</v>
      </c>
      <c r="D5255" t="s">
        <v>1195</v>
      </c>
      <c r="E5255">
        <v>4.0600000000000002E-3</v>
      </c>
      <c r="F5255" t="s">
        <v>1691</v>
      </c>
    </row>
    <row r="5256" spans="1:6" x14ac:dyDescent="0.25">
      <c r="A5256" t="s">
        <v>1292</v>
      </c>
      <c r="B5256" t="s">
        <v>1238</v>
      </c>
      <c r="C5256" t="s">
        <v>1207</v>
      </c>
      <c r="D5256" t="s">
        <v>1195</v>
      </c>
      <c r="E5256">
        <v>1.355E-2</v>
      </c>
      <c r="F5256" t="s">
        <v>1691</v>
      </c>
    </row>
    <row r="5257" spans="1:6" x14ac:dyDescent="0.25">
      <c r="A5257" t="s">
        <v>1292</v>
      </c>
      <c r="B5257" t="s">
        <v>1238</v>
      </c>
      <c r="C5257" t="s">
        <v>1208</v>
      </c>
      <c r="D5257" t="s">
        <v>1195</v>
      </c>
      <c r="E5257">
        <v>7.7400000000000004E-3</v>
      </c>
      <c r="F5257" t="s">
        <v>1691</v>
      </c>
    </row>
    <row r="5258" spans="1:6" x14ac:dyDescent="0.25">
      <c r="A5258" t="s">
        <v>1292</v>
      </c>
      <c r="B5258" t="s">
        <v>1238</v>
      </c>
      <c r="C5258" t="s">
        <v>1234</v>
      </c>
      <c r="D5258" t="s">
        <v>1195</v>
      </c>
      <c r="E5258">
        <v>9.7000000000000005E-4</v>
      </c>
      <c r="F5258" t="s">
        <v>1691</v>
      </c>
    </row>
    <row r="5259" spans="1:6" x14ac:dyDescent="0.25">
      <c r="A5259" t="s">
        <v>1292</v>
      </c>
      <c r="B5259" t="s">
        <v>1238</v>
      </c>
      <c r="C5259" t="s">
        <v>1235</v>
      </c>
      <c r="D5259" t="s">
        <v>1195</v>
      </c>
      <c r="E5259">
        <v>9.7000000000000005E-4</v>
      </c>
      <c r="F5259" t="s">
        <v>1691</v>
      </c>
    </row>
    <row r="5260" spans="1:6" x14ac:dyDescent="0.25">
      <c r="A5260" t="s">
        <v>1292</v>
      </c>
      <c r="B5260" t="s">
        <v>1238</v>
      </c>
      <c r="C5260" t="s">
        <v>1236</v>
      </c>
      <c r="D5260" t="s">
        <v>1195</v>
      </c>
      <c r="E5260">
        <v>9.7000000000000005E-4</v>
      </c>
      <c r="F5260" t="s">
        <v>1691</v>
      </c>
    </row>
    <row r="5261" spans="1:6" x14ac:dyDescent="0.25">
      <c r="A5261" t="s">
        <v>1292</v>
      </c>
      <c r="B5261" t="s">
        <v>1238</v>
      </c>
      <c r="C5261" t="s">
        <v>1196</v>
      </c>
      <c r="D5261" t="s">
        <v>1195</v>
      </c>
      <c r="E5261">
        <v>9.7000000000000005E-4</v>
      </c>
      <c r="F5261" t="s">
        <v>1691</v>
      </c>
    </row>
    <row r="5262" spans="1:6" x14ac:dyDescent="0.25">
      <c r="A5262" t="s">
        <v>1292</v>
      </c>
      <c r="B5262" t="s">
        <v>1238</v>
      </c>
      <c r="C5262" t="s">
        <v>1229</v>
      </c>
      <c r="D5262" t="s">
        <v>1195</v>
      </c>
      <c r="E5262">
        <v>9.7000000000000005E-4</v>
      </c>
      <c r="F5262" t="s">
        <v>1691</v>
      </c>
    </row>
    <row r="5263" spans="1:6" x14ac:dyDescent="0.25">
      <c r="A5263" t="s">
        <v>1292</v>
      </c>
      <c r="B5263" t="s">
        <v>1238</v>
      </c>
      <c r="C5263" t="s">
        <v>1186</v>
      </c>
      <c r="D5263" t="s">
        <v>1195</v>
      </c>
      <c r="E5263">
        <v>0.19356000000000001</v>
      </c>
      <c r="F5263" t="s">
        <v>1691</v>
      </c>
    </row>
    <row r="5264" spans="1:6" x14ac:dyDescent="0.25">
      <c r="A5264" t="s">
        <v>1292</v>
      </c>
      <c r="B5264" t="s">
        <v>1239</v>
      </c>
      <c r="C5264" t="s">
        <v>1186</v>
      </c>
      <c r="D5264" t="s">
        <v>1195</v>
      </c>
      <c r="E5264">
        <v>3.5000000000000003E-2</v>
      </c>
      <c r="F5264" t="s">
        <v>1691</v>
      </c>
    </row>
    <row r="5265" spans="1:6" x14ac:dyDescent="0.25">
      <c r="A5265" t="s">
        <v>1293</v>
      </c>
      <c r="B5265" t="s">
        <v>1206</v>
      </c>
      <c r="C5265" t="s">
        <v>1131</v>
      </c>
      <c r="D5265" t="s">
        <v>1195</v>
      </c>
      <c r="E5265">
        <v>4.9399999999999999E-2</v>
      </c>
      <c r="F5265" t="s">
        <v>1691</v>
      </c>
    </row>
    <row r="5266" spans="1:6" x14ac:dyDescent="0.25">
      <c r="A5266" t="s">
        <v>1293</v>
      </c>
      <c r="B5266" t="s">
        <v>1206</v>
      </c>
      <c r="C5266" t="s">
        <v>1207</v>
      </c>
      <c r="D5266" t="s">
        <v>1195</v>
      </c>
      <c r="E5266">
        <v>4.9399999999999999E-3</v>
      </c>
      <c r="F5266" t="s">
        <v>1691</v>
      </c>
    </row>
    <row r="5267" spans="1:6" x14ac:dyDescent="0.25">
      <c r="A5267" t="s">
        <v>1293</v>
      </c>
      <c r="B5267" t="s">
        <v>1206</v>
      </c>
      <c r="C5267" t="s">
        <v>1208</v>
      </c>
      <c r="D5267" t="s">
        <v>1195</v>
      </c>
      <c r="E5267">
        <v>2.82E-3</v>
      </c>
      <c r="F5267" t="s">
        <v>1691</v>
      </c>
    </row>
    <row r="5268" spans="1:6" x14ac:dyDescent="0.25">
      <c r="A5268" t="s">
        <v>1293</v>
      </c>
      <c r="B5268" t="s">
        <v>1206</v>
      </c>
      <c r="C5268" t="s">
        <v>1196</v>
      </c>
      <c r="D5268" t="s">
        <v>1195</v>
      </c>
      <c r="E5268">
        <v>7.1000000000000002E-4</v>
      </c>
      <c r="F5268" t="s">
        <v>1691</v>
      </c>
    </row>
    <row r="5269" spans="1:6" x14ac:dyDescent="0.25">
      <c r="A5269" t="s">
        <v>1293</v>
      </c>
      <c r="B5269" t="s">
        <v>1206</v>
      </c>
      <c r="C5269" t="s">
        <v>1186</v>
      </c>
      <c r="D5269" t="s">
        <v>1195</v>
      </c>
      <c r="E5269">
        <v>7.0569999999999994E-2</v>
      </c>
      <c r="F5269" t="s">
        <v>1691</v>
      </c>
    </row>
    <row r="5270" spans="1:6" x14ac:dyDescent="0.25">
      <c r="A5270" t="s">
        <v>1293</v>
      </c>
      <c r="B5270" t="s">
        <v>1209</v>
      </c>
      <c r="C5270" t="s">
        <v>1207</v>
      </c>
      <c r="D5270" t="s">
        <v>1195</v>
      </c>
      <c r="E5270">
        <v>1.2699999999999999E-2</v>
      </c>
      <c r="F5270" t="s">
        <v>1691</v>
      </c>
    </row>
    <row r="5271" spans="1:6" x14ac:dyDescent="0.25">
      <c r="A5271" t="s">
        <v>1293</v>
      </c>
      <c r="B5271" t="s">
        <v>1209</v>
      </c>
      <c r="C5271" t="s">
        <v>1208</v>
      </c>
      <c r="D5271" t="s">
        <v>1195</v>
      </c>
      <c r="E5271">
        <v>7.26E-3</v>
      </c>
      <c r="F5271" t="s">
        <v>1691</v>
      </c>
    </row>
    <row r="5272" spans="1:6" x14ac:dyDescent="0.25">
      <c r="A5272" t="s">
        <v>1293</v>
      </c>
      <c r="B5272" t="s">
        <v>1209</v>
      </c>
      <c r="C5272" t="s">
        <v>1196</v>
      </c>
      <c r="D5272" t="s">
        <v>1195</v>
      </c>
      <c r="E5272">
        <v>1.81E-3</v>
      </c>
      <c r="F5272" t="s">
        <v>1691</v>
      </c>
    </row>
    <row r="5273" spans="1:6" x14ac:dyDescent="0.25">
      <c r="A5273" t="s">
        <v>1293</v>
      </c>
      <c r="B5273" t="s">
        <v>1209</v>
      </c>
      <c r="C5273" t="s">
        <v>1186</v>
      </c>
      <c r="D5273" t="s">
        <v>1195</v>
      </c>
      <c r="E5273">
        <v>0.18146000000000001</v>
      </c>
      <c r="F5273" t="s">
        <v>1691</v>
      </c>
    </row>
    <row r="5274" spans="1:6" x14ac:dyDescent="0.25">
      <c r="A5274" t="s">
        <v>1293</v>
      </c>
      <c r="B5274" t="s">
        <v>1210</v>
      </c>
      <c r="C5274" t="s">
        <v>1207</v>
      </c>
      <c r="D5274" t="s">
        <v>1195</v>
      </c>
      <c r="E5274">
        <v>1.355E-2</v>
      </c>
      <c r="F5274" t="s">
        <v>1691</v>
      </c>
    </row>
    <row r="5275" spans="1:6" x14ac:dyDescent="0.25">
      <c r="A5275" t="s">
        <v>1293</v>
      </c>
      <c r="B5275" t="s">
        <v>1210</v>
      </c>
      <c r="C5275" t="s">
        <v>1208</v>
      </c>
      <c r="D5275" t="s">
        <v>1195</v>
      </c>
      <c r="E5275">
        <v>7.7400000000000004E-3</v>
      </c>
      <c r="F5275" t="s">
        <v>1691</v>
      </c>
    </row>
    <row r="5276" spans="1:6" x14ac:dyDescent="0.25">
      <c r="A5276" t="s">
        <v>1293</v>
      </c>
      <c r="B5276" t="s">
        <v>1210</v>
      </c>
      <c r="C5276" t="s">
        <v>1196</v>
      </c>
      <c r="D5276" t="s">
        <v>1195</v>
      </c>
      <c r="E5276">
        <v>1.9400000000000001E-3</v>
      </c>
      <c r="F5276" t="s">
        <v>1691</v>
      </c>
    </row>
    <row r="5277" spans="1:6" x14ac:dyDescent="0.25">
      <c r="A5277" t="s">
        <v>1293</v>
      </c>
      <c r="B5277" t="s">
        <v>1210</v>
      </c>
      <c r="C5277" t="s">
        <v>1186</v>
      </c>
      <c r="D5277" t="s">
        <v>1195</v>
      </c>
      <c r="E5277">
        <v>0.19356000000000001</v>
      </c>
      <c r="F5277" t="s">
        <v>1691</v>
      </c>
    </row>
    <row r="5278" spans="1:6" x14ac:dyDescent="0.25">
      <c r="A5278" t="s">
        <v>1293</v>
      </c>
      <c r="B5278" t="s">
        <v>1194</v>
      </c>
      <c r="C5278" t="s">
        <v>1131</v>
      </c>
      <c r="D5278" t="s">
        <v>1195</v>
      </c>
      <c r="E5278">
        <v>0.14113999999999999</v>
      </c>
      <c r="F5278" t="s">
        <v>1691</v>
      </c>
    </row>
    <row r="5279" spans="1:6" x14ac:dyDescent="0.25">
      <c r="A5279" t="s">
        <v>1293</v>
      </c>
      <c r="B5279" t="s">
        <v>1194</v>
      </c>
      <c r="C5279" t="s">
        <v>1196</v>
      </c>
      <c r="D5279" t="s">
        <v>1195</v>
      </c>
      <c r="E5279">
        <v>2.0200000000000001E-3</v>
      </c>
      <c r="F5279" t="s">
        <v>1691</v>
      </c>
    </row>
    <row r="5280" spans="1:6" x14ac:dyDescent="0.25">
      <c r="A5280" t="s">
        <v>1293</v>
      </c>
      <c r="B5280" t="s">
        <v>1194</v>
      </c>
      <c r="C5280" t="s">
        <v>1186</v>
      </c>
      <c r="D5280" t="s">
        <v>1195</v>
      </c>
      <c r="E5280">
        <v>0.20161999999999999</v>
      </c>
      <c r="F5280" t="s">
        <v>1691</v>
      </c>
    </row>
    <row r="5281" spans="1:6" x14ac:dyDescent="0.25">
      <c r="A5281" t="s">
        <v>1293</v>
      </c>
      <c r="B5281" t="s">
        <v>1211</v>
      </c>
      <c r="C5281" t="s">
        <v>1131</v>
      </c>
      <c r="D5281" t="s">
        <v>1195</v>
      </c>
      <c r="E5281">
        <v>0.14113999999999999</v>
      </c>
      <c r="F5281" t="s">
        <v>1691</v>
      </c>
    </row>
    <row r="5282" spans="1:6" x14ac:dyDescent="0.25">
      <c r="A5282" t="s">
        <v>1293</v>
      </c>
      <c r="B5282" t="s">
        <v>1211</v>
      </c>
      <c r="C5282" t="s">
        <v>1186</v>
      </c>
      <c r="D5282" t="s">
        <v>1195</v>
      </c>
      <c r="E5282">
        <v>0.20161999999999999</v>
      </c>
      <c r="F5282" t="s">
        <v>1691</v>
      </c>
    </row>
    <row r="5283" spans="1:6" x14ac:dyDescent="0.25">
      <c r="A5283" t="s">
        <v>1293</v>
      </c>
      <c r="B5283" t="s">
        <v>1198</v>
      </c>
      <c r="C5283" t="s">
        <v>1186</v>
      </c>
      <c r="D5283" t="s">
        <v>1195</v>
      </c>
      <c r="E5283">
        <v>0.12</v>
      </c>
      <c r="F5283" t="s">
        <v>1691</v>
      </c>
    </row>
    <row r="5284" spans="1:6" x14ac:dyDescent="0.25">
      <c r="A5284" t="s">
        <v>1293</v>
      </c>
      <c r="B5284" t="s">
        <v>1212</v>
      </c>
      <c r="C5284" t="s">
        <v>1186</v>
      </c>
      <c r="D5284" t="s">
        <v>1195</v>
      </c>
      <c r="E5284">
        <v>0.23630000000000001</v>
      </c>
      <c r="F5284" t="s">
        <v>1691</v>
      </c>
    </row>
    <row r="5285" spans="1:6" x14ac:dyDescent="0.25">
      <c r="A5285" t="s">
        <v>1293</v>
      </c>
      <c r="B5285" t="s">
        <v>1212</v>
      </c>
      <c r="C5285" t="s">
        <v>1213</v>
      </c>
      <c r="D5285" t="s">
        <v>1195</v>
      </c>
      <c r="E5285">
        <v>0.14177999999999999</v>
      </c>
      <c r="F5285" t="s">
        <v>1691</v>
      </c>
    </row>
    <row r="5286" spans="1:6" x14ac:dyDescent="0.25">
      <c r="A5286" t="s">
        <v>1293</v>
      </c>
      <c r="B5286" t="s">
        <v>1200</v>
      </c>
      <c r="C5286" t="s">
        <v>1186</v>
      </c>
      <c r="D5286" t="s">
        <v>1195</v>
      </c>
      <c r="E5286">
        <v>0.35099999999999998</v>
      </c>
      <c r="F5286" t="s">
        <v>1691</v>
      </c>
    </row>
    <row r="5287" spans="1:6" x14ac:dyDescent="0.25">
      <c r="A5287" t="s">
        <v>1293</v>
      </c>
      <c r="B5287" t="s">
        <v>1200</v>
      </c>
      <c r="C5287" t="s">
        <v>1214</v>
      </c>
      <c r="D5287" t="s">
        <v>1195</v>
      </c>
      <c r="E5287">
        <v>5.2650000000000002E-2</v>
      </c>
      <c r="F5287" t="s">
        <v>1691</v>
      </c>
    </row>
    <row r="5288" spans="1:6" x14ac:dyDescent="0.25">
      <c r="A5288" t="s">
        <v>1293</v>
      </c>
      <c r="B5288" t="s">
        <v>1200</v>
      </c>
      <c r="C5288" t="s">
        <v>1215</v>
      </c>
      <c r="D5288" t="s">
        <v>1195</v>
      </c>
      <c r="E5288">
        <v>0.2457</v>
      </c>
      <c r="F5288" t="s">
        <v>1691</v>
      </c>
    </row>
    <row r="5289" spans="1:6" x14ac:dyDescent="0.25">
      <c r="A5289" t="s">
        <v>1293</v>
      </c>
      <c r="B5289" t="s">
        <v>1200</v>
      </c>
      <c r="C5289" t="s">
        <v>1216</v>
      </c>
      <c r="D5289" t="s">
        <v>1195</v>
      </c>
      <c r="E5289">
        <v>0.17549999999999999</v>
      </c>
      <c r="F5289" t="s">
        <v>1691</v>
      </c>
    </row>
    <row r="5290" spans="1:6" x14ac:dyDescent="0.25">
      <c r="A5290" t="s">
        <v>1293</v>
      </c>
      <c r="B5290" t="s">
        <v>1204</v>
      </c>
      <c r="C5290" t="s">
        <v>1186</v>
      </c>
      <c r="D5290" t="s">
        <v>1195</v>
      </c>
      <c r="E5290">
        <v>0.495</v>
      </c>
      <c r="F5290" t="s">
        <v>1691</v>
      </c>
    </row>
    <row r="5291" spans="1:6" x14ac:dyDescent="0.25">
      <c r="A5291" t="s">
        <v>1293</v>
      </c>
      <c r="B5291" t="s">
        <v>1204</v>
      </c>
      <c r="C5291" t="s">
        <v>1214</v>
      </c>
      <c r="D5291" t="s">
        <v>1195</v>
      </c>
      <c r="E5291">
        <v>5.2650000000000002E-2</v>
      </c>
      <c r="F5291" t="s">
        <v>1691</v>
      </c>
    </row>
    <row r="5292" spans="1:6" x14ac:dyDescent="0.25">
      <c r="A5292" t="s">
        <v>1293</v>
      </c>
      <c r="B5292" t="s">
        <v>1204</v>
      </c>
      <c r="C5292" t="s">
        <v>1215</v>
      </c>
      <c r="D5292" t="s">
        <v>1195</v>
      </c>
      <c r="E5292">
        <v>0.34649999999999997</v>
      </c>
      <c r="F5292" t="s">
        <v>1691</v>
      </c>
    </row>
    <row r="5293" spans="1:6" x14ac:dyDescent="0.25">
      <c r="A5293" t="s">
        <v>1293</v>
      </c>
      <c r="B5293" t="s">
        <v>1204</v>
      </c>
      <c r="C5293" t="s">
        <v>1216</v>
      </c>
      <c r="D5293" t="s">
        <v>1195</v>
      </c>
      <c r="E5293">
        <v>0.2475</v>
      </c>
      <c r="F5293" t="s">
        <v>1691</v>
      </c>
    </row>
    <row r="5294" spans="1:6" x14ac:dyDescent="0.25">
      <c r="A5294" t="s">
        <v>1293</v>
      </c>
      <c r="B5294" t="s">
        <v>1217</v>
      </c>
      <c r="C5294" t="s">
        <v>1207</v>
      </c>
      <c r="D5294" t="s">
        <v>1195</v>
      </c>
      <c r="E5294">
        <v>1.355E-2</v>
      </c>
      <c r="F5294" t="s">
        <v>1691</v>
      </c>
    </row>
    <row r="5295" spans="1:6" x14ac:dyDescent="0.25">
      <c r="A5295" t="s">
        <v>1293</v>
      </c>
      <c r="B5295" t="s">
        <v>1217</v>
      </c>
      <c r="C5295" t="s">
        <v>1208</v>
      </c>
      <c r="D5295" t="s">
        <v>1195</v>
      </c>
      <c r="E5295">
        <v>7.7400000000000004E-3</v>
      </c>
      <c r="F5295" t="s">
        <v>1691</v>
      </c>
    </row>
    <row r="5296" spans="1:6" x14ac:dyDescent="0.25">
      <c r="A5296" t="s">
        <v>1293</v>
      </c>
      <c r="B5296" t="s">
        <v>1217</v>
      </c>
      <c r="C5296" t="s">
        <v>1196</v>
      </c>
      <c r="D5296" t="s">
        <v>1195</v>
      </c>
      <c r="E5296">
        <v>1.9400000000000001E-3</v>
      </c>
      <c r="F5296" t="s">
        <v>1691</v>
      </c>
    </row>
    <row r="5297" spans="1:6" x14ac:dyDescent="0.25">
      <c r="A5297" t="s">
        <v>1293</v>
      </c>
      <c r="B5297" t="s">
        <v>1217</v>
      </c>
      <c r="C5297" t="s">
        <v>1218</v>
      </c>
      <c r="D5297" t="s">
        <v>1195</v>
      </c>
      <c r="E5297">
        <v>1.9400000000000001E-3</v>
      </c>
      <c r="F5297" t="s">
        <v>1691</v>
      </c>
    </row>
    <row r="5298" spans="1:6" x14ac:dyDescent="0.25">
      <c r="A5298" t="s">
        <v>1293</v>
      </c>
      <c r="B5298" t="s">
        <v>1217</v>
      </c>
      <c r="C5298" t="s">
        <v>1219</v>
      </c>
      <c r="D5298" t="s">
        <v>1195</v>
      </c>
      <c r="E5298">
        <v>1.355E-2</v>
      </c>
      <c r="F5298" t="s">
        <v>1691</v>
      </c>
    </row>
    <row r="5299" spans="1:6" x14ac:dyDescent="0.25">
      <c r="A5299" t="s">
        <v>1293</v>
      </c>
      <c r="B5299" t="s">
        <v>1217</v>
      </c>
      <c r="C5299" t="s">
        <v>1186</v>
      </c>
      <c r="D5299" t="s">
        <v>1195</v>
      </c>
      <c r="E5299">
        <v>0.19356000000000001</v>
      </c>
      <c r="F5299" t="s">
        <v>1691</v>
      </c>
    </row>
    <row r="5300" spans="1:6" x14ac:dyDescent="0.25">
      <c r="A5300" t="s">
        <v>1293</v>
      </c>
      <c r="B5300" t="s">
        <v>1220</v>
      </c>
      <c r="C5300" t="s">
        <v>1207</v>
      </c>
      <c r="D5300" t="s">
        <v>1195</v>
      </c>
      <c r="E5300">
        <v>1.355E-2</v>
      </c>
      <c r="F5300" t="s">
        <v>1691</v>
      </c>
    </row>
    <row r="5301" spans="1:6" x14ac:dyDescent="0.25">
      <c r="A5301" t="s">
        <v>1293</v>
      </c>
      <c r="B5301" t="s">
        <v>1220</v>
      </c>
      <c r="C5301" t="s">
        <v>1208</v>
      </c>
      <c r="D5301" t="s">
        <v>1195</v>
      </c>
      <c r="E5301">
        <v>7.7400000000000004E-3</v>
      </c>
      <c r="F5301" t="s">
        <v>1691</v>
      </c>
    </row>
    <row r="5302" spans="1:6" x14ac:dyDescent="0.25">
      <c r="A5302" t="s">
        <v>1293</v>
      </c>
      <c r="B5302" t="s">
        <v>1220</v>
      </c>
      <c r="C5302" t="s">
        <v>1196</v>
      </c>
      <c r="D5302" t="s">
        <v>1195</v>
      </c>
      <c r="E5302">
        <v>1.9400000000000001E-3</v>
      </c>
      <c r="F5302" t="s">
        <v>1691</v>
      </c>
    </row>
    <row r="5303" spans="1:6" x14ac:dyDescent="0.25">
      <c r="A5303" t="s">
        <v>1293</v>
      </c>
      <c r="B5303" t="s">
        <v>1220</v>
      </c>
      <c r="C5303" t="s">
        <v>1218</v>
      </c>
      <c r="D5303" t="s">
        <v>1195</v>
      </c>
      <c r="E5303">
        <v>1.9400000000000001E-3</v>
      </c>
      <c r="F5303" t="s">
        <v>1691</v>
      </c>
    </row>
    <row r="5304" spans="1:6" x14ac:dyDescent="0.25">
      <c r="A5304" t="s">
        <v>1293</v>
      </c>
      <c r="B5304" t="s">
        <v>1220</v>
      </c>
      <c r="C5304" t="s">
        <v>1219</v>
      </c>
      <c r="D5304" t="s">
        <v>1195</v>
      </c>
      <c r="E5304">
        <v>1.355E-2</v>
      </c>
      <c r="F5304" t="s">
        <v>1691</v>
      </c>
    </row>
    <row r="5305" spans="1:6" x14ac:dyDescent="0.25">
      <c r="A5305" t="s">
        <v>1293</v>
      </c>
      <c r="B5305" t="s">
        <v>1220</v>
      </c>
      <c r="C5305" t="s">
        <v>1186</v>
      </c>
      <c r="D5305" t="s">
        <v>1195</v>
      </c>
      <c r="E5305">
        <v>0.19356000000000001</v>
      </c>
      <c r="F5305" t="s">
        <v>1691</v>
      </c>
    </row>
    <row r="5306" spans="1:6" x14ac:dyDescent="0.25">
      <c r="A5306" t="s">
        <v>1293</v>
      </c>
      <c r="B5306" t="s">
        <v>1221</v>
      </c>
      <c r="C5306" t="s">
        <v>1207</v>
      </c>
      <c r="D5306" t="s">
        <v>1195</v>
      </c>
      <c r="E5306">
        <v>1.355E-2</v>
      </c>
      <c r="F5306" t="s">
        <v>1691</v>
      </c>
    </row>
    <row r="5307" spans="1:6" x14ac:dyDescent="0.25">
      <c r="A5307" t="s">
        <v>1293</v>
      </c>
      <c r="B5307" t="s">
        <v>1221</v>
      </c>
      <c r="C5307" t="s">
        <v>1208</v>
      </c>
      <c r="D5307" t="s">
        <v>1195</v>
      </c>
      <c r="E5307">
        <v>7.7400000000000004E-3</v>
      </c>
      <c r="F5307" t="s">
        <v>1691</v>
      </c>
    </row>
    <row r="5308" spans="1:6" x14ac:dyDescent="0.25">
      <c r="A5308" t="s">
        <v>1293</v>
      </c>
      <c r="B5308" t="s">
        <v>1221</v>
      </c>
      <c r="C5308" t="s">
        <v>1196</v>
      </c>
      <c r="D5308" t="s">
        <v>1195</v>
      </c>
      <c r="E5308">
        <v>1.9400000000000001E-3</v>
      </c>
      <c r="F5308" t="s">
        <v>1691</v>
      </c>
    </row>
    <row r="5309" spans="1:6" x14ac:dyDescent="0.25">
      <c r="A5309" t="s">
        <v>1293</v>
      </c>
      <c r="B5309" t="s">
        <v>1221</v>
      </c>
      <c r="C5309" t="s">
        <v>1218</v>
      </c>
      <c r="D5309" t="s">
        <v>1195</v>
      </c>
      <c r="E5309">
        <v>1.9400000000000001E-3</v>
      </c>
      <c r="F5309" t="s">
        <v>1691</v>
      </c>
    </row>
    <row r="5310" spans="1:6" x14ac:dyDescent="0.25">
      <c r="A5310" t="s">
        <v>1293</v>
      </c>
      <c r="B5310" t="s">
        <v>1221</v>
      </c>
      <c r="C5310" t="s">
        <v>1219</v>
      </c>
      <c r="D5310" t="s">
        <v>1195</v>
      </c>
      <c r="E5310">
        <v>1.355E-2</v>
      </c>
      <c r="F5310" t="s">
        <v>1691</v>
      </c>
    </row>
    <row r="5311" spans="1:6" x14ac:dyDescent="0.25">
      <c r="A5311" t="s">
        <v>1293</v>
      </c>
      <c r="B5311" t="s">
        <v>1221</v>
      </c>
      <c r="C5311" t="s">
        <v>1186</v>
      </c>
      <c r="D5311" t="s">
        <v>1195</v>
      </c>
      <c r="E5311">
        <v>0.19356000000000001</v>
      </c>
      <c r="F5311" t="s">
        <v>1691</v>
      </c>
    </row>
    <row r="5312" spans="1:6" x14ac:dyDescent="0.25">
      <c r="A5312" t="s">
        <v>1293</v>
      </c>
      <c r="B5312" t="s">
        <v>1222</v>
      </c>
      <c r="C5312" t="s">
        <v>1131</v>
      </c>
      <c r="D5312" t="s">
        <v>1195</v>
      </c>
      <c r="E5312">
        <v>4.9399999999999999E-2</v>
      </c>
      <c r="F5312" t="s">
        <v>1691</v>
      </c>
    </row>
    <row r="5313" spans="1:6" x14ac:dyDescent="0.25">
      <c r="A5313" t="s">
        <v>1293</v>
      </c>
      <c r="B5313" t="s">
        <v>1222</v>
      </c>
      <c r="C5313" t="s">
        <v>1207</v>
      </c>
      <c r="D5313" t="s">
        <v>1195</v>
      </c>
      <c r="E5313">
        <v>4.9399999999999999E-3</v>
      </c>
      <c r="F5313" t="s">
        <v>1691</v>
      </c>
    </row>
    <row r="5314" spans="1:6" x14ac:dyDescent="0.25">
      <c r="A5314" t="s">
        <v>1293</v>
      </c>
      <c r="B5314" t="s">
        <v>1222</v>
      </c>
      <c r="C5314" t="s">
        <v>1208</v>
      </c>
      <c r="D5314" t="s">
        <v>1195</v>
      </c>
      <c r="E5314">
        <v>2.82E-3</v>
      </c>
      <c r="F5314" t="s">
        <v>1691</v>
      </c>
    </row>
    <row r="5315" spans="1:6" x14ac:dyDescent="0.25">
      <c r="A5315" t="s">
        <v>1293</v>
      </c>
      <c r="B5315" t="s">
        <v>1222</v>
      </c>
      <c r="C5315" t="s">
        <v>1196</v>
      </c>
      <c r="D5315" t="s">
        <v>1195</v>
      </c>
      <c r="E5315">
        <v>7.1000000000000002E-4</v>
      </c>
      <c r="F5315" t="s">
        <v>1691</v>
      </c>
    </row>
    <row r="5316" spans="1:6" x14ac:dyDescent="0.25">
      <c r="A5316" t="s">
        <v>1293</v>
      </c>
      <c r="B5316" t="s">
        <v>1222</v>
      </c>
      <c r="C5316" t="s">
        <v>1218</v>
      </c>
      <c r="D5316" t="s">
        <v>1195</v>
      </c>
      <c r="E5316">
        <v>7.1000000000000002E-4</v>
      </c>
      <c r="F5316" t="s">
        <v>1691</v>
      </c>
    </row>
    <row r="5317" spans="1:6" x14ac:dyDescent="0.25">
      <c r="A5317" t="s">
        <v>1293</v>
      </c>
      <c r="B5317" t="s">
        <v>1222</v>
      </c>
      <c r="C5317" t="s">
        <v>1219</v>
      </c>
      <c r="D5317" t="s">
        <v>1195</v>
      </c>
      <c r="E5317">
        <v>4.9399999999999999E-3</v>
      </c>
      <c r="F5317" t="s">
        <v>1691</v>
      </c>
    </row>
    <row r="5318" spans="1:6" x14ac:dyDescent="0.25">
      <c r="A5318" t="s">
        <v>1293</v>
      </c>
      <c r="B5318" t="s">
        <v>1222</v>
      </c>
      <c r="C5318" t="s">
        <v>1186</v>
      </c>
      <c r="D5318" t="s">
        <v>1195</v>
      </c>
      <c r="E5318">
        <v>7.0569999999999994E-2</v>
      </c>
      <c r="F5318" t="s">
        <v>1691</v>
      </c>
    </row>
    <row r="5319" spans="1:6" x14ac:dyDescent="0.25">
      <c r="A5319" t="s">
        <v>1293</v>
      </c>
      <c r="B5319" t="s">
        <v>1223</v>
      </c>
      <c r="C5319" t="s">
        <v>1207</v>
      </c>
      <c r="D5319" t="s">
        <v>1195</v>
      </c>
      <c r="E5319">
        <v>1.355E-2</v>
      </c>
      <c r="F5319" t="s">
        <v>1691</v>
      </c>
    </row>
    <row r="5320" spans="1:6" x14ac:dyDescent="0.25">
      <c r="A5320" t="s">
        <v>1293</v>
      </c>
      <c r="B5320" t="s">
        <v>1223</v>
      </c>
      <c r="C5320" t="s">
        <v>1208</v>
      </c>
      <c r="D5320" t="s">
        <v>1195</v>
      </c>
      <c r="E5320">
        <v>7.7400000000000004E-3</v>
      </c>
      <c r="F5320" t="s">
        <v>1691</v>
      </c>
    </row>
    <row r="5321" spans="1:6" x14ac:dyDescent="0.25">
      <c r="A5321" t="s">
        <v>1293</v>
      </c>
      <c r="B5321" t="s">
        <v>1223</v>
      </c>
      <c r="C5321" t="s">
        <v>1196</v>
      </c>
      <c r="D5321" t="s">
        <v>1195</v>
      </c>
      <c r="E5321">
        <v>1.9400000000000001E-3</v>
      </c>
      <c r="F5321" t="s">
        <v>1691</v>
      </c>
    </row>
    <row r="5322" spans="1:6" x14ac:dyDescent="0.25">
      <c r="A5322" t="s">
        <v>1293</v>
      </c>
      <c r="B5322" t="s">
        <v>1223</v>
      </c>
      <c r="C5322" t="s">
        <v>1218</v>
      </c>
      <c r="D5322" t="s">
        <v>1195</v>
      </c>
      <c r="E5322">
        <v>1.9400000000000001E-3</v>
      </c>
      <c r="F5322" t="s">
        <v>1691</v>
      </c>
    </row>
    <row r="5323" spans="1:6" x14ac:dyDescent="0.25">
      <c r="A5323" t="s">
        <v>1293</v>
      </c>
      <c r="B5323" t="s">
        <v>1223</v>
      </c>
      <c r="C5323" t="s">
        <v>1219</v>
      </c>
      <c r="D5323" t="s">
        <v>1195</v>
      </c>
      <c r="E5323">
        <v>1.355E-2</v>
      </c>
      <c r="F5323" t="s">
        <v>1691</v>
      </c>
    </row>
    <row r="5324" spans="1:6" x14ac:dyDescent="0.25">
      <c r="A5324" t="s">
        <v>1293</v>
      </c>
      <c r="B5324" t="s">
        <v>1223</v>
      </c>
      <c r="C5324" t="s">
        <v>1186</v>
      </c>
      <c r="D5324" t="s">
        <v>1195</v>
      </c>
      <c r="E5324">
        <v>0.19356000000000001</v>
      </c>
      <c r="F5324" t="s">
        <v>1691</v>
      </c>
    </row>
    <row r="5325" spans="1:6" x14ac:dyDescent="0.25">
      <c r="A5325" t="s">
        <v>1293</v>
      </c>
      <c r="B5325" t="s">
        <v>1224</v>
      </c>
      <c r="C5325" t="s">
        <v>1131</v>
      </c>
      <c r="D5325" t="s">
        <v>1195</v>
      </c>
      <c r="E5325">
        <v>4.9399999999999999E-2</v>
      </c>
      <c r="F5325" t="s">
        <v>1691</v>
      </c>
    </row>
    <row r="5326" spans="1:6" x14ac:dyDescent="0.25">
      <c r="A5326" t="s">
        <v>1293</v>
      </c>
      <c r="B5326" t="s">
        <v>1224</v>
      </c>
      <c r="C5326" t="s">
        <v>1207</v>
      </c>
      <c r="D5326" t="s">
        <v>1195</v>
      </c>
      <c r="E5326">
        <v>4.9399999999999999E-3</v>
      </c>
      <c r="F5326" t="s">
        <v>1691</v>
      </c>
    </row>
    <row r="5327" spans="1:6" x14ac:dyDescent="0.25">
      <c r="A5327" t="s">
        <v>1293</v>
      </c>
      <c r="B5327" t="s">
        <v>1224</v>
      </c>
      <c r="C5327" t="s">
        <v>1208</v>
      </c>
      <c r="D5327" t="s">
        <v>1195</v>
      </c>
      <c r="E5327">
        <v>2.82E-3</v>
      </c>
      <c r="F5327" t="s">
        <v>1691</v>
      </c>
    </row>
    <row r="5328" spans="1:6" x14ac:dyDescent="0.25">
      <c r="A5328" t="s">
        <v>1293</v>
      </c>
      <c r="B5328" t="s">
        <v>1224</v>
      </c>
      <c r="C5328" t="s">
        <v>1196</v>
      </c>
      <c r="D5328" t="s">
        <v>1195</v>
      </c>
      <c r="E5328">
        <v>7.1000000000000002E-4</v>
      </c>
      <c r="F5328" t="s">
        <v>1691</v>
      </c>
    </row>
    <row r="5329" spans="1:6" x14ac:dyDescent="0.25">
      <c r="A5329" t="s">
        <v>1293</v>
      </c>
      <c r="B5329" t="s">
        <v>1224</v>
      </c>
      <c r="C5329" t="s">
        <v>1186</v>
      </c>
      <c r="D5329" t="s">
        <v>1195</v>
      </c>
      <c r="E5329">
        <v>7.0569999999999994E-2</v>
      </c>
      <c r="F5329" t="s">
        <v>1691</v>
      </c>
    </row>
    <row r="5330" spans="1:6" x14ac:dyDescent="0.25">
      <c r="A5330" t="s">
        <v>1293</v>
      </c>
      <c r="B5330" t="s">
        <v>1225</v>
      </c>
      <c r="C5330" t="s">
        <v>1207</v>
      </c>
      <c r="D5330" t="s">
        <v>1195</v>
      </c>
      <c r="E5330">
        <v>1.2699999999999999E-2</v>
      </c>
      <c r="F5330" t="s">
        <v>1691</v>
      </c>
    </row>
    <row r="5331" spans="1:6" x14ac:dyDescent="0.25">
      <c r="A5331" t="s">
        <v>1293</v>
      </c>
      <c r="B5331" t="s">
        <v>1225</v>
      </c>
      <c r="C5331" t="s">
        <v>1208</v>
      </c>
      <c r="D5331" t="s">
        <v>1195</v>
      </c>
      <c r="E5331">
        <v>7.26E-3</v>
      </c>
      <c r="F5331" t="s">
        <v>1691</v>
      </c>
    </row>
    <row r="5332" spans="1:6" x14ac:dyDescent="0.25">
      <c r="A5332" t="s">
        <v>1293</v>
      </c>
      <c r="B5332" t="s">
        <v>1225</v>
      </c>
      <c r="C5332" t="s">
        <v>1196</v>
      </c>
      <c r="D5332" t="s">
        <v>1195</v>
      </c>
      <c r="E5332">
        <v>1.81E-3</v>
      </c>
      <c r="F5332" t="s">
        <v>1691</v>
      </c>
    </row>
    <row r="5333" spans="1:6" x14ac:dyDescent="0.25">
      <c r="A5333" t="s">
        <v>1293</v>
      </c>
      <c r="B5333" t="s">
        <v>1225</v>
      </c>
      <c r="C5333" t="s">
        <v>1186</v>
      </c>
      <c r="D5333" t="s">
        <v>1195</v>
      </c>
      <c r="E5333">
        <v>0.18146000000000001</v>
      </c>
      <c r="F5333" t="s">
        <v>1691</v>
      </c>
    </row>
    <row r="5334" spans="1:6" x14ac:dyDescent="0.25">
      <c r="A5334" t="s">
        <v>1293</v>
      </c>
      <c r="B5334" t="s">
        <v>1226</v>
      </c>
      <c r="C5334" t="s">
        <v>1207</v>
      </c>
      <c r="D5334" t="s">
        <v>1195</v>
      </c>
      <c r="E5334">
        <v>1.355E-2</v>
      </c>
      <c r="F5334" t="s">
        <v>1691</v>
      </c>
    </row>
    <row r="5335" spans="1:6" x14ac:dyDescent="0.25">
      <c r="A5335" t="s">
        <v>1293</v>
      </c>
      <c r="B5335" t="s">
        <v>1226</v>
      </c>
      <c r="C5335" t="s">
        <v>1208</v>
      </c>
      <c r="D5335" t="s">
        <v>1195</v>
      </c>
      <c r="E5335">
        <v>7.7400000000000004E-3</v>
      </c>
      <c r="F5335" t="s">
        <v>1691</v>
      </c>
    </row>
    <row r="5336" spans="1:6" x14ac:dyDescent="0.25">
      <c r="A5336" t="s">
        <v>1293</v>
      </c>
      <c r="B5336" t="s">
        <v>1226</v>
      </c>
      <c r="C5336" t="s">
        <v>1196</v>
      </c>
      <c r="D5336" t="s">
        <v>1195</v>
      </c>
      <c r="E5336">
        <v>1.9400000000000001E-3</v>
      </c>
      <c r="F5336" t="s">
        <v>1691</v>
      </c>
    </row>
    <row r="5337" spans="1:6" x14ac:dyDescent="0.25">
      <c r="A5337" t="s">
        <v>1293</v>
      </c>
      <c r="B5337" t="s">
        <v>1226</v>
      </c>
      <c r="C5337" t="s">
        <v>1186</v>
      </c>
      <c r="D5337" t="s">
        <v>1195</v>
      </c>
      <c r="E5337">
        <v>0.19356000000000001</v>
      </c>
      <c r="F5337" t="s">
        <v>1691</v>
      </c>
    </row>
    <row r="5338" spans="1:6" x14ac:dyDescent="0.25">
      <c r="A5338" t="s">
        <v>1293</v>
      </c>
      <c r="B5338" t="s">
        <v>1227</v>
      </c>
      <c r="C5338" t="s">
        <v>1186</v>
      </c>
      <c r="D5338" t="s">
        <v>1195</v>
      </c>
      <c r="E5338">
        <v>0</v>
      </c>
      <c r="F5338" t="s">
        <v>1691</v>
      </c>
    </row>
    <row r="5339" spans="1:6" x14ac:dyDescent="0.25">
      <c r="A5339" t="s">
        <v>1293</v>
      </c>
      <c r="B5339" t="s">
        <v>1228</v>
      </c>
      <c r="C5339" t="s">
        <v>1207</v>
      </c>
      <c r="D5339" t="s">
        <v>1195</v>
      </c>
      <c r="E5339">
        <v>1.355E-2</v>
      </c>
      <c r="F5339" t="s">
        <v>1691</v>
      </c>
    </row>
    <row r="5340" spans="1:6" x14ac:dyDescent="0.25">
      <c r="A5340" t="s">
        <v>1293</v>
      </c>
      <c r="B5340" t="s">
        <v>1228</v>
      </c>
      <c r="C5340" t="s">
        <v>1208</v>
      </c>
      <c r="D5340" t="s">
        <v>1195</v>
      </c>
      <c r="E5340">
        <v>7.7400000000000004E-3</v>
      </c>
      <c r="F5340" t="s">
        <v>1691</v>
      </c>
    </row>
    <row r="5341" spans="1:6" x14ac:dyDescent="0.25">
      <c r="A5341" t="s">
        <v>1293</v>
      </c>
      <c r="B5341" t="s">
        <v>1228</v>
      </c>
      <c r="C5341" t="s">
        <v>1196</v>
      </c>
      <c r="D5341" t="s">
        <v>1195</v>
      </c>
      <c r="E5341">
        <v>9.7000000000000005E-4</v>
      </c>
      <c r="F5341" t="s">
        <v>1691</v>
      </c>
    </row>
    <row r="5342" spans="1:6" x14ac:dyDescent="0.25">
      <c r="A5342" t="s">
        <v>1293</v>
      </c>
      <c r="B5342" t="s">
        <v>1228</v>
      </c>
      <c r="C5342" t="s">
        <v>1229</v>
      </c>
      <c r="D5342" t="s">
        <v>1195</v>
      </c>
      <c r="E5342">
        <v>9.7000000000000005E-4</v>
      </c>
      <c r="F5342" t="s">
        <v>1691</v>
      </c>
    </row>
    <row r="5343" spans="1:6" x14ac:dyDescent="0.25">
      <c r="A5343" t="s">
        <v>1293</v>
      </c>
      <c r="B5343" t="s">
        <v>1228</v>
      </c>
      <c r="C5343" t="s">
        <v>1186</v>
      </c>
      <c r="D5343" t="s">
        <v>1195</v>
      </c>
      <c r="E5343">
        <v>0.19356000000000001</v>
      </c>
      <c r="F5343" t="s">
        <v>1691</v>
      </c>
    </row>
    <row r="5344" spans="1:6" x14ac:dyDescent="0.25">
      <c r="A5344" t="s">
        <v>1293</v>
      </c>
      <c r="B5344" t="s">
        <v>1228</v>
      </c>
      <c r="C5344" t="s">
        <v>1219</v>
      </c>
      <c r="D5344" t="s">
        <v>1195</v>
      </c>
      <c r="E5344">
        <v>1.355E-2</v>
      </c>
      <c r="F5344" t="s">
        <v>1691</v>
      </c>
    </row>
    <row r="5345" spans="1:6" x14ac:dyDescent="0.25">
      <c r="A5345" t="s">
        <v>1293</v>
      </c>
      <c r="B5345" t="s">
        <v>1230</v>
      </c>
      <c r="C5345" t="s">
        <v>1131</v>
      </c>
      <c r="D5345" t="s">
        <v>1195</v>
      </c>
      <c r="E5345">
        <v>9.8799999999999999E-2</v>
      </c>
      <c r="F5345" t="s">
        <v>1691</v>
      </c>
    </row>
    <row r="5346" spans="1:6" x14ac:dyDescent="0.25">
      <c r="A5346" t="s">
        <v>1293</v>
      </c>
      <c r="B5346" t="s">
        <v>1230</v>
      </c>
      <c r="C5346" t="s">
        <v>1207</v>
      </c>
      <c r="D5346" t="s">
        <v>1195</v>
      </c>
      <c r="E5346">
        <v>9.8799999999999999E-3</v>
      </c>
      <c r="F5346" t="s">
        <v>1691</v>
      </c>
    </row>
    <row r="5347" spans="1:6" x14ac:dyDescent="0.25">
      <c r="A5347" t="s">
        <v>1293</v>
      </c>
      <c r="B5347" t="s">
        <v>1230</v>
      </c>
      <c r="C5347" t="s">
        <v>1208</v>
      </c>
      <c r="D5347" t="s">
        <v>1195</v>
      </c>
      <c r="E5347">
        <v>5.6499999999999996E-3</v>
      </c>
      <c r="F5347" t="s">
        <v>1691</v>
      </c>
    </row>
    <row r="5348" spans="1:6" x14ac:dyDescent="0.25">
      <c r="A5348" t="s">
        <v>1293</v>
      </c>
      <c r="B5348" t="s">
        <v>1230</v>
      </c>
      <c r="C5348" t="s">
        <v>1196</v>
      </c>
      <c r="D5348" t="s">
        <v>1195</v>
      </c>
      <c r="E5348">
        <v>7.1000000000000002E-4</v>
      </c>
      <c r="F5348" t="s">
        <v>1691</v>
      </c>
    </row>
    <row r="5349" spans="1:6" x14ac:dyDescent="0.25">
      <c r="A5349" t="s">
        <v>1293</v>
      </c>
      <c r="B5349" t="s">
        <v>1230</v>
      </c>
      <c r="C5349" t="s">
        <v>1229</v>
      </c>
      <c r="D5349" t="s">
        <v>1195</v>
      </c>
      <c r="E5349">
        <v>7.1000000000000002E-4</v>
      </c>
      <c r="F5349" t="s">
        <v>1691</v>
      </c>
    </row>
    <row r="5350" spans="1:6" x14ac:dyDescent="0.25">
      <c r="A5350" t="s">
        <v>1293</v>
      </c>
      <c r="B5350" t="s">
        <v>1230</v>
      </c>
      <c r="C5350" t="s">
        <v>1186</v>
      </c>
      <c r="D5350" t="s">
        <v>1195</v>
      </c>
      <c r="E5350">
        <v>0.14113999999999999</v>
      </c>
      <c r="F5350" t="s">
        <v>1691</v>
      </c>
    </row>
    <row r="5351" spans="1:6" x14ac:dyDescent="0.25">
      <c r="A5351" t="s">
        <v>1293</v>
      </c>
      <c r="B5351" t="s">
        <v>1230</v>
      </c>
      <c r="C5351" t="s">
        <v>1219</v>
      </c>
      <c r="D5351" t="s">
        <v>1195</v>
      </c>
      <c r="E5351">
        <v>9.8799999999999999E-3</v>
      </c>
      <c r="F5351" t="s">
        <v>1691</v>
      </c>
    </row>
    <row r="5352" spans="1:6" x14ac:dyDescent="0.25">
      <c r="A5352" t="s">
        <v>1293</v>
      </c>
      <c r="B5352" t="s">
        <v>1231</v>
      </c>
      <c r="C5352" t="s">
        <v>1186</v>
      </c>
      <c r="D5352" t="s">
        <v>1195</v>
      </c>
      <c r="E5352">
        <v>2.4399999999999999E-3</v>
      </c>
      <c r="F5352" t="s">
        <v>1691</v>
      </c>
    </row>
    <row r="5353" spans="1:6" x14ac:dyDescent="0.25">
      <c r="A5353" t="s">
        <v>1293</v>
      </c>
      <c r="B5353" t="s">
        <v>1232</v>
      </c>
      <c r="C5353" t="s">
        <v>1186</v>
      </c>
      <c r="D5353" t="s">
        <v>1195</v>
      </c>
      <c r="E5353">
        <v>0</v>
      </c>
      <c r="F5353" t="s">
        <v>1691</v>
      </c>
    </row>
    <row r="5354" spans="1:6" x14ac:dyDescent="0.25">
      <c r="A5354" t="s">
        <v>1293</v>
      </c>
      <c r="B5354" t="s">
        <v>1233</v>
      </c>
      <c r="C5354" t="s">
        <v>1207</v>
      </c>
      <c r="D5354" t="s">
        <v>1195</v>
      </c>
      <c r="E5354">
        <v>1.355E-2</v>
      </c>
      <c r="F5354" t="s">
        <v>1691</v>
      </c>
    </row>
    <row r="5355" spans="1:6" x14ac:dyDescent="0.25">
      <c r="A5355" t="s">
        <v>1293</v>
      </c>
      <c r="B5355" t="s">
        <v>1233</v>
      </c>
      <c r="C5355" t="s">
        <v>1208</v>
      </c>
      <c r="D5355" t="s">
        <v>1195</v>
      </c>
      <c r="E5355">
        <v>7.7400000000000004E-3</v>
      </c>
      <c r="F5355" t="s">
        <v>1691</v>
      </c>
    </row>
    <row r="5356" spans="1:6" x14ac:dyDescent="0.25">
      <c r="A5356" t="s">
        <v>1293</v>
      </c>
      <c r="B5356" t="s">
        <v>1233</v>
      </c>
      <c r="C5356" t="s">
        <v>1234</v>
      </c>
      <c r="D5356" t="s">
        <v>1195</v>
      </c>
      <c r="E5356">
        <v>9.7000000000000005E-4</v>
      </c>
      <c r="F5356" t="s">
        <v>1691</v>
      </c>
    </row>
    <row r="5357" spans="1:6" x14ac:dyDescent="0.25">
      <c r="A5357" t="s">
        <v>1293</v>
      </c>
      <c r="B5357" t="s">
        <v>1233</v>
      </c>
      <c r="C5357" t="s">
        <v>1235</v>
      </c>
      <c r="D5357" t="s">
        <v>1195</v>
      </c>
      <c r="E5357">
        <v>9.7000000000000005E-4</v>
      </c>
      <c r="F5357" t="s">
        <v>1691</v>
      </c>
    </row>
    <row r="5358" spans="1:6" x14ac:dyDescent="0.25">
      <c r="A5358" t="s">
        <v>1293</v>
      </c>
      <c r="B5358" t="s">
        <v>1233</v>
      </c>
      <c r="C5358" t="s">
        <v>1236</v>
      </c>
      <c r="D5358" t="s">
        <v>1195</v>
      </c>
      <c r="E5358">
        <v>9.7000000000000005E-4</v>
      </c>
      <c r="F5358" t="s">
        <v>1691</v>
      </c>
    </row>
    <row r="5359" spans="1:6" x14ac:dyDescent="0.25">
      <c r="A5359" t="s">
        <v>1293</v>
      </c>
      <c r="B5359" t="s">
        <v>1233</v>
      </c>
      <c r="C5359" t="s">
        <v>1196</v>
      </c>
      <c r="D5359" t="s">
        <v>1195</v>
      </c>
      <c r="E5359">
        <v>9.7000000000000005E-4</v>
      </c>
      <c r="F5359" t="s">
        <v>1691</v>
      </c>
    </row>
    <row r="5360" spans="1:6" x14ac:dyDescent="0.25">
      <c r="A5360" t="s">
        <v>1293</v>
      </c>
      <c r="B5360" t="s">
        <v>1233</v>
      </c>
      <c r="C5360" t="s">
        <v>1229</v>
      </c>
      <c r="D5360" t="s">
        <v>1195</v>
      </c>
      <c r="E5360">
        <v>9.7000000000000005E-4</v>
      </c>
      <c r="F5360" t="s">
        <v>1691</v>
      </c>
    </row>
    <row r="5361" spans="1:6" x14ac:dyDescent="0.25">
      <c r="A5361" t="s">
        <v>1293</v>
      </c>
      <c r="B5361" t="s">
        <v>1233</v>
      </c>
      <c r="C5361" t="s">
        <v>1186</v>
      </c>
      <c r="D5361" t="s">
        <v>1195</v>
      </c>
      <c r="E5361">
        <v>0.19356000000000001</v>
      </c>
      <c r="F5361" t="s">
        <v>1691</v>
      </c>
    </row>
    <row r="5362" spans="1:6" x14ac:dyDescent="0.25">
      <c r="A5362" t="s">
        <v>1293</v>
      </c>
      <c r="B5362" t="s">
        <v>1237</v>
      </c>
      <c r="C5362" t="s">
        <v>1186</v>
      </c>
      <c r="D5362" t="s">
        <v>1195</v>
      </c>
      <c r="E5362">
        <v>4.0600000000000002E-3</v>
      </c>
      <c r="F5362" t="s">
        <v>1691</v>
      </c>
    </row>
    <row r="5363" spans="1:6" x14ac:dyDescent="0.25">
      <c r="A5363" t="s">
        <v>1293</v>
      </c>
      <c r="B5363" t="s">
        <v>1238</v>
      </c>
      <c r="C5363" t="s">
        <v>1207</v>
      </c>
      <c r="D5363" t="s">
        <v>1195</v>
      </c>
      <c r="E5363">
        <v>1.355E-2</v>
      </c>
      <c r="F5363" t="s">
        <v>1691</v>
      </c>
    </row>
    <row r="5364" spans="1:6" x14ac:dyDescent="0.25">
      <c r="A5364" t="s">
        <v>1293</v>
      </c>
      <c r="B5364" t="s">
        <v>1238</v>
      </c>
      <c r="C5364" t="s">
        <v>1208</v>
      </c>
      <c r="D5364" t="s">
        <v>1195</v>
      </c>
      <c r="E5364">
        <v>7.7400000000000004E-3</v>
      </c>
      <c r="F5364" t="s">
        <v>1691</v>
      </c>
    </row>
    <row r="5365" spans="1:6" x14ac:dyDescent="0.25">
      <c r="A5365" t="s">
        <v>1293</v>
      </c>
      <c r="B5365" t="s">
        <v>1238</v>
      </c>
      <c r="C5365" t="s">
        <v>1234</v>
      </c>
      <c r="D5365" t="s">
        <v>1195</v>
      </c>
      <c r="E5365">
        <v>9.7000000000000005E-4</v>
      </c>
      <c r="F5365" t="s">
        <v>1691</v>
      </c>
    </row>
    <row r="5366" spans="1:6" x14ac:dyDescent="0.25">
      <c r="A5366" t="s">
        <v>1293</v>
      </c>
      <c r="B5366" t="s">
        <v>1238</v>
      </c>
      <c r="C5366" t="s">
        <v>1235</v>
      </c>
      <c r="D5366" t="s">
        <v>1195</v>
      </c>
      <c r="E5366">
        <v>9.7000000000000005E-4</v>
      </c>
      <c r="F5366" t="s">
        <v>1691</v>
      </c>
    </row>
    <row r="5367" spans="1:6" x14ac:dyDescent="0.25">
      <c r="A5367" t="s">
        <v>1293</v>
      </c>
      <c r="B5367" t="s">
        <v>1238</v>
      </c>
      <c r="C5367" t="s">
        <v>1236</v>
      </c>
      <c r="D5367" t="s">
        <v>1195</v>
      </c>
      <c r="E5367">
        <v>9.7000000000000005E-4</v>
      </c>
      <c r="F5367" t="s">
        <v>1691</v>
      </c>
    </row>
    <row r="5368" spans="1:6" x14ac:dyDescent="0.25">
      <c r="A5368" t="s">
        <v>1293</v>
      </c>
      <c r="B5368" t="s">
        <v>1238</v>
      </c>
      <c r="C5368" t="s">
        <v>1196</v>
      </c>
      <c r="D5368" t="s">
        <v>1195</v>
      </c>
      <c r="E5368">
        <v>9.7000000000000005E-4</v>
      </c>
      <c r="F5368" t="s">
        <v>1691</v>
      </c>
    </row>
    <row r="5369" spans="1:6" x14ac:dyDescent="0.25">
      <c r="A5369" t="s">
        <v>1293</v>
      </c>
      <c r="B5369" t="s">
        <v>1238</v>
      </c>
      <c r="C5369" t="s">
        <v>1229</v>
      </c>
      <c r="D5369" t="s">
        <v>1195</v>
      </c>
      <c r="E5369">
        <v>9.7000000000000005E-4</v>
      </c>
      <c r="F5369" t="s">
        <v>1691</v>
      </c>
    </row>
    <row r="5370" spans="1:6" x14ac:dyDescent="0.25">
      <c r="A5370" t="s">
        <v>1293</v>
      </c>
      <c r="B5370" t="s">
        <v>1238</v>
      </c>
      <c r="C5370" t="s">
        <v>1186</v>
      </c>
      <c r="D5370" t="s">
        <v>1195</v>
      </c>
      <c r="E5370">
        <v>0.19356000000000001</v>
      </c>
      <c r="F5370" t="s">
        <v>1691</v>
      </c>
    </row>
    <row r="5371" spans="1:6" x14ac:dyDescent="0.25">
      <c r="A5371" t="s">
        <v>1293</v>
      </c>
      <c r="B5371" t="s">
        <v>1239</v>
      </c>
      <c r="C5371" t="s">
        <v>1186</v>
      </c>
      <c r="D5371" t="s">
        <v>1195</v>
      </c>
      <c r="E5371">
        <v>3.5000000000000003E-2</v>
      </c>
      <c r="F5371" t="s">
        <v>1691</v>
      </c>
    </row>
    <row r="5372" spans="1:6" x14ac:dyDescent="0.25">
      <c r="A5372" t="s">
        <v>1294</v>
      </c>
      <c r="B5372" t="s">
        <v>1246</v>
      </c>
      <c r="C5372" t="s">
        <v>1295</v>
      </c>
      <c r="D5372" t="s">
        <v>1195</v>
      </c>
      <c r="E5372">
        <v>8.1899999999999994E-3</v>
      </c>
      <c r="F5372" t="s">
        <v>1691</v>
      </c>
    </row>
    <row r="5373" spans="1:6" x14ac:dyDescent="0.25">
      <c r="A5373" t="s">
        <v>1294</v>
      </c>
      <c r="B5373" t="s">
        <v>1246</v>
      </c>
      <c r="C5373" t="s">
        <v>1196</v>
      </c>
      <c r="D5373" t="s">
        <v>1195</v>
      </c>
      <c r="E5373">
        <v>1.2E-4</v>
      </c>
      <c r="F5373" t="s">
        <v>1691</v>
      </c>
    </row>
    <row r="5374" spans="1:6" x14ac:dyDescent="0.25">
      <c r="A5374" t="s">
        <v>1294</v>
      </c>
      <c r="B5374" t="s">
        <v>1246</v>
      </c>
      <c r="C5374" t="s">
        <v>1186</v>
      </c>
      <c r="D5374" t="s">
        <v>1195</v>
      </c>
      <c r="E5374">
        <v>1.17E-2</v>
      </c>
      <c r="F5374" t="s">
        <v>1691</v>
      </c>
    </row>
    <row r="5375" spans="1:6" x14ac:dyDescent="0.25">
      <c r="A5375" t="s">
        <v>1294</v>
      </c>
      <c r="B5375" t="s">
        <v>1241</v>
      </c>
      <c r="C5375" t="s">
        <v>1296</v>
      </c>
      <c r="D5375" t="s">
        <v>1195</v>
      </c>
      <c r="E5375">
        <v>6.6499999999999997E-3</v>
      </c>
      <c r="F5375" t="s">
        <v>1691</v>
      </c>
    </row>
    <row r="5376" spans="1:6" x14ac:dyDescent="0.25">
      <c r="A5376" t="s">
        <v>1294</v>
      </c>
      <c r="B5376" t="s">
        <v>1241</v>
      </c>
      <c r="C5376" t="s">
        <v>1186</v>
      </c>
      <c r="D5376" t="s">
        <v>1195</v>
      </c>
      <c r="E5376">
        <v>9.4999999999999998E-3</v>
      </c>
      <c r="F5376" t="s">
        <v>1691</v>
      </c>
    </row>
    <row r="5377" spans="1:6" x14ac:dyDescent="0.25">
      <c r="A5377" t="s">
        <v>1294</v>
      </c>
      <c r="B5377" t="s">
        <v>1217</v>
      </c>
      <c r="C5377" t="s">
        <v>1295</v>
      </c>
      <c r="D5377" t="s">
        <v>1195</v>
      </c>
      <c r="E5377">
        <v>7.2700000000000004E-3</v>
      </c>
      <c r="F5377" t="s">
        <v>1691</v>
      </c>
    </row>
    <row r="5378" spans="1:6" x14ac:dyDescent="0.25">
      <c r="A5378" t="s">
        <v>1294</v>
      </c>
      <c r="B5378" t="s">
        <v>1217</v>
      </c>
      <c r="C5378" t="s">
        <v>1196</v>
      </c>
      <c r="D5378" t="s">
        <v>1195</v>
      </c>
      <c r="E5378">
        <v>1E-4</v>
      </c>
      <c r="F5378" t="s">
        <v>1691</v>
      </c>
    </row>
    <row r="5379" spans="1:6" x14ac:dyDescent="0.25">
      <c r="A5379" t="s">
        <v>1294</v>
      </c>
      <c r="B5379" t="s">
        <v>1217</v>
      </c>
      <c r="C5379" t="s">
        <v>1186</v>
      </c>
      <c r="D5379" t="s">
        <v>1195</v>
      </c>
      <c r="E5379">
        <v>1.038E-2</v>
      </c>
      <c r="F5379" t="s">
        <v>1691</v>
      </c>
    </row>
    <row r="5380" spans="1:6" x14ac:dyDescent="0.25">
      <c r="A5380" t="s">
        <v>1294</v>
      </c>
      <c r="B5380" t="s">
        <v>1220</v>
      </c>
      <c r="C5380" t="s">
        <v>1295</v>
      </c>
      <c r="D5380" t="s">
        <v>1195</v>
      </c>
      <c r="E5380">
        <v>7.2700000000000004E-3</v>
      </c>
      <c r="F5380" t="s">
        <v>1691</v>
      </c>
    </row>
    <row r="5381" spans="1:6" x14ac:dyDescent="0.25">
      <c r="A5381" t="s">
        <v>1294</v>
      </c>
      <c r="B5381" t="s">
        <v>1220</v>
      </c>
      <c r="C5381" t="s">
        <v>1196</v>
      </c>
      <c r="D5381" t="s">
        <v>1195</v>
      </c>
      <c r="E5381">
        <v>1E-4</v>
      </c>
      <c r="F5381" t="s">
        <v>1691</v>
      </c>
    </row>
    <row r="5382" spans="1:6" x14ac:dyDescent="0.25">
      <c r="A5382" t="s">
        <v>1294</v>
      </c>
      <c r="B5382" t="s">
        <v>1220</v>
      </c>
      <c r="C5382" t="s">
        <v>1186</v>
      </c>
      <c r="D5382" t="s">
        <v>1195</v>
      </c>
      <c r="E5382">
        <v>1.038E-2</v>
      </c>
      <c r="F5382" t="s">
        <v>1691</v>
      </c>
    </row>
    <row r="5383" spans="1:6" x14ac:dyDescent="0.25">
      <c r="A5383" t="s">
        <v>1294</v>
      </c>
      <c r="B5383" t="s">
        <v>1247</v>
      </c>
      <c r="C5383" t="s">
        <v>1295</v>
      </c>
      <c r="D5383" t="s">
        <v>1195</v>
      </c>
      <c r="E5383">
        <v>7.2700000000000004E-3</v>
      </c>
      <c r="F5383" t="s">
        <v>1691</v>
      </c>
    </row>
    <row r="5384" spans="1:6" x14ac:dyDescent="0.25">
      <c r="A5384" t="s">
        <v>1294</v>
      </c>
      <c r="B5384" t="s">
        <v>1247</v>
      </c>
      <c r="C5384" t="s">
        <v>1196</v>
      </c>
      <c r="D5384" t="s">
        <v>1195</v>
      </c>
      <c r="E5384">
        <v>1E-4</v>
      </c>
      <c r="F5384" t="s">
        <v>1691</v>
      </c>
    </row>
    <row r="5385" spans="1:6" x14ac:dyDescent="0.25">
      <c r="A5385" t="s">
        <v>1294</v>
      </c>
      <c r="B5385" t="s">
        <v>1247</v>
      </c>
      <c r="C5385" t="s">
        <v>1186</v>
      </c>
      <c r="D5385" t="s">
        <v>1195</v>
      </c>
      <c r="E5385">
        <v>1.038E-2</v>
      </c>
      <c r="F5385" t="s">
        <v>1691</v>
      </c>
    </row>
    <row r="5386" spans="1:6" x14ac:dyDescent="0.25">
      <c r="A5386" t="s">
        <v>1294</v>
      </c>
      <c r="B5386" t="s">
        <v>1223</v>
      </c>
      <c r="C5386" t="s">
        <v>1295</v>
      </c>
      <c r="D5386" t="s">
        <v>1195</v>
      </c>
      <c r="E5386">
        <v>7.2700000000000004E-3</v>
      </c>
      <c r="F5386" t="s">
        <v>1691</v>
      </c>
    </row>
    <row r="5387" spans="1:6" x14ac:dyDescent="0.25">
      <c r="A5387" t="s">
        <v>1294</v>
      </c>
      <c r="B5387" t="s">
        <v>1223</v>
      </c>
      <c r="C5387" t="s">
        <v>1196</v>
      </c>
      <c r="D5387" t="s">
        <v>1195</v>
      </c>
      <c r="E5387">
        <v>1E-4</v>
      </c>
      <c r="F5387" t="s">
        <v>1691</v>
      </c>
    </row>
    <row r="5388" spans="1:6" x14ac:dyDescent="0.25">
      <c r="A5388" t="s">
        <v>1294</v>
      </c>
      <c r="B5388" t="s">
        <v>1223</v>
      </c>
      <c r="C5388" t="s">
        <v>1186</v>
      </c>
      <c r="D5388" t="s">
        <v>1195</v>
      </c>
      <c r="E5388">
        <v>1.038E-2</v>
      </c>
      <c r="F5388" t="s">
        <v>1691</v>
      </c>
    </row>
    <row r="5389" spans="1:6" x14ac:dyDescent="0.25">
      <c r="A5389" t="s">
        <v>1294</v>
      </c>
      <c r="B5389" t="s">
        <v>1248</v>
      </c>
      <c r="C5389" t="s">
        <v>1295</v>
      </c>
      <c r="D5389" t="s">
        <v>1195</v>
      </c>
      <c r="E5389">
        <v>7.2700000000000004E-3</v>
      </c>
      <c r="F5389" t="s">
        <v>1691</v>
      </c>
    </row>
    <row r="5390" spans="1:6" x14ac:dyDescent="0.25">
      <c r="A5390" t="s">
        <v>1294</v>
      </c>
      <c r="B5390" t="s">
        <v>1248</v>
      </c>
      <c r="C5390" t="s">
        <v>1196</v>
      </c>
      <c r="D5390" t="s">
        <v>1195</v>
      </c>
      <c r="E5390">
        <v>1E-4</v>
      </c>
      <c r="F5390" t="s">
        <v>1691</v>
      </c>
    </row>
    <row r="5391" spans="1:6" x14ac:dyDescent="0.25">
      <c r="A5391" t="s">
        <v>1294</v>
      </c>
      <c r="B5391" t="s">
        <v>1248</v>
      </c>
      <c r="C5391" t="s">
        <v>1186</v>
      </c>
      <c r="D5391" t="s">
        <v>1195</v>
      </c>
      <c r="E5391">
        <v>1.038E-2</v>
      </c>
      <c r="F5391" t="s">
        <v>1691</v>
      </c>
    </row>
    <row r="5392" spans="1:6" x14ac:dyDescent="0.25">
      <c r="A5392" t="s">
        <v>1294</v>
      </c>
      <c r="B5392" t="s">
        <v>1227</v>
      </c>
      <c r="C5392" t="s">
        <v>1186</v>
      </c>
      <c r="D5392" t="s">
        <v>1195</v>
      </c>
      <c r="E5392">
        <v>0</v>
      </c>
      <c r="F5392" t="s">
        <v>1691</v>
      </c>
    </row>
    <row r="5393" spans="1:6" x14ac:dyDescent="0.25">
      <c r="A5393" t="s">
        <v>1294</v>
      </c>
      <c r="B5393" t="s">
        <v>1265</v>
      </c>
      <c r="C5393" t="s">
        <v>1186</v>
      </c>
      <c r="D5393" t="s">
        <v>1195</v>
      </c>
      <c r="E5393">
        <v>0.13131000000000001</v>
      </c>
      <c r="F5393" t="s">
        <v>1691</v>
      </c>
    </row>
    <row r="5394" spans="1:6" x14ac:dyDescent="0.25">
      <c r="A5394" t="s">
        <v>1294</v>
      </c>
      <c r="B5394" t="s">
        <v>1265</v>
      </c>
      <c r="C5394" t="s">
        <v>1275</v>
      </c>
      <c r="D5394" t="s">
        <v>1195</v>
      </c>
      <c r="E5394">
        <v>8.7580000000000005E-2</v>
      </c>
      <c r="F5394" t="s">
        <v>1691</v>
      </c>
    </row>
    <row r="5395" spans="1:6" x14ac:dyDescent="0.25">
      <c r="A5395" t="s">
        <v>1294</v>
      </c>
      <c r="B5395" t="s">
        <v>1265</v>
      </c>
      <c r="C5395" t="s">
        <v>1276</v>
      </c>
      <c r="D5395" t="s">
        <v>1195</v>
      </c>
      <c r="E5395">
        <v>6.5659999999999996E-2</v>
      </c>
      <c r="F5395" t="s">
        <v>1691</v>
      </c>
    </row>
    <row r="5396" spans="1:6" x14ac:dyDescent="0.25">
      <c r="A5396" t="s">
        <v>1294</v>
      </c>
      <c r="B5396" t="s">
        <v>1265</v>
      </c>
      <c r="C5396" t="s">
        <v>1297</v>
      </c>
      <c r="D5396" t="s">
        <v>1195</v>
      </c>
      <c r="E5396">
        <v>1.9699999999999999E-2</v>
      </c>
      <c r="F5396" t="s">
        <v>1691</v>
      </c>
    </row>
    <row r="5397" spans="1:6" x14ac:dyDescent="0.25">
      <c r="A5397" t="s">
        <v>1294</v>
      </c>
      <c r="B5397" t="s">
        <v>1265</v>
      </c>
      <c r="C5397" t="s">
        <v>1298</v>
      </c>
      <c r="D5397" t="s">
        <v>1195</v>
      </c>
      <c r="E5397">
        <v>3.9399999999999999E-3</v>
      </c>
      <c r="F5397" t="s">
        <v>1691</v>
      </c>
    </row>
    <row r="5398" spans="1:6" x14ac:dyDescent="0.25">
      <c r="A5398" t="s">
        <v>1294</v>
      </c>
      <c r="B5398" t="s">
        <v>1265</v>
      </c>
      <c r="C5398" t="s">
        <v>1299</v>
      </c>
      <c r="D5398" t="s">
        <v>1195</v>
      </c>
      <c r="E5398">
        <v>7.8799999999999999E-3</v>
      </c>
      <c r="F5398" t="s">
        <v>1691</v>
      </c>
    </row>
    <row r="5399" spans="1:6" x14ac:dyDescent="0.25">
      <c r="A5399" t="s">
        <v>1294</v>
      </c>
      <c r="B5399" t="s">
        <v>1265</v>
      </c>
      <c r="C5399" t="s">
        <v>1300</v>
      </c>
      <c r="D5399" t="s">
        <v>1195</v>
      </c>
      <c r="E5399">
        <v>2.8900000000000002E-3</v>
      </c>
      <c r="F5399" t="s">
        <v>1691</v>
      </c>
    </row>
    <row r="5400" spans="1:6" x14ac:dyDescent="0.25">
      <c r="A5400" t="s">
        <v>1294</v>
      </c>
      <c r="B5400" t="s">
        <v>1249</v>
      </c>
      <c r="C5400" t="s">
        <v>1234</v>
      </c>
      <c r="D5400" t="s">
        <v>1195</v>
      </c>
      <c r="E5400">
        <v>5.0000000000000002E-5</v>
      </c>
      <c r="F5400" t="s">
        <v>1691</v>
      </c>
    </row>
    <row r="5401" spans="1:6" x14ac:dyDescent="0.25">
      <c r="A5401" t="s">
        <v>1294</v>
      </c>
      <c r="B5401" t="s">
        <v>1249</v>
      </c>
      <c r="C5401" t="s">
        <v>1295</v>
      </c>
      <c r="D5401" t="s">
        <v>1195</v>
      </c>
      <c r="E5401">
        <v>6.5100000000000002E-3</v>
      </c>
      <c r="F5401" t="s">
        <v>1691</v>
      </c>
    </row>
    <row r="5402" spans="1:6" x14ac:dyDescent="0.25">
      <c r="A5402" t="s">
        <v>1294</v>
      </c>
      <c r="B5402" t="s">
        <v>1249</v>
      </c>
      <c r="C5402" t="s">
        <v>1196</v>
      </c>
      <c r="D5402" t="s">
        <v>1195</v>
      </c>
      <c r="E5402">
        <v>5.0000000000000002E-5</v>
      </c>
      <c r="F5402" t="s">
        <v>1691</v>
      </c>
    </row>
    <row r="5403" spans="1:6" x14ac:dyDescent="0.25">
      <c r="A5403" t="s">
        <v>1294</v>
      </c>
      <c r="B5403" t="s">
        <v>1249</v>
      </c>
      <c r="C5403" t="s">
        <v>1186</v>
      </c>
      <c r="D5403" t="s">
        <v>1195</v>
      </c>
      <c r="E5403">
        <v>9.2999999999999992E-3</v>
      </c>
      <c r="F5403" t="s">
        <v>1691</v>
      </c>
    </row>
    <row r="5404" spans="1:6" x14ac:dyDescent="0.25">
      <c r="A5404" t="s">
        <v>1294</v>
      </c>
      <c r="B5404" t="s">
        <v>1231</v>
      </c>
      <c r="C5404" t="s">
        <v>1186</v>
      </c>
      <c r="D5404" t="s">
        <v>1195</v>
      </c>
      <c r="E5404">
        <v>9.2999999999999992E-3</v>
      </c>
      <c r="F5404" t="s">
        <v>1691</v>
      </c>
    </row>
    <row r="5405" spans="1:6" x14ac:dyDescent="0.25">
      <c r="A5405" t="s">
        <v>1294</v>
      </c>
      <c r="B5405" t="s">
        <v>1250</v>
      </c>
      <c r="C5405" t="s">
        <v>1234</v>
      </c>
      <c r="D5405" t="s">
        <v>1195</v>
      </c>
      <c r="E5405">
        <v>5.0000000000000002E-5</v>
      </c>
      <c r="F5405" t="s">
        <v>1691</v>
      </c>
    </row>
    <row r="5406" spans="1:6" x14ac:dyDescent="0.25">
      <c r="A5406" t="s">
        <v>1294</v>
      </c>
      <c r="B5406" t="s">
        <v>1250</v>
      </c>
      <c r="C5406" t="s">
        <v>1295</v>
      </c>
      <c r="D5406" t="s">
        <v>1195</v>
      </c>
      <c r="E5406">
        <v>6.5100000000000002E-3</v>
      </c>
      <c r="F5406" t="s">
        <v>1691</v>
      </c>
    </row>
    <row r="5407" spans="1:6" x14ac:dyDescent="0.25">
      <c r="A5407" t="s">
        <v>1294</v>
      </c>
      <c r="B5407" t="s">
        <v>1250</v>
      </c>
      <c r="C5407" t="s">
        <v>1196</v>
      </c>
      <c r="D5407" t="s">
        <v>1195</v>
      </c>
      <c r="E5407">
        <v>5.0000000000000002E-5</v>
      </c>
      <c r="F5407" t="s">
        <v>1691</v>
      </c>
    </row>
    <row r="5408" spans="1:6" x14ac:dyDescent="0.25">
      <c r="A5408" t="s">
        <v>1294</v>
      </c>
      <c r="B5408" t="s">
        <v>1250</v>
      </c>
      <c r="C5408" t="s">
        <v>1186</v>
      </c>
      <c r="D5408" t="s">
        <v>1195</v>
      </c>
      <c r="E5408">
        <v>9.2999999999999992E-3</v>
      </c>
      <c r="F5408" t="s">
        <v>1691</v>
      </c>
    </row>
    <row r="5409" spans="1:6" x14ac:dyDescent="0.25">
      <c r="A5409" t="s">
        <v>1294</v>
      </c>
      <c r="B5409" t="s">
        <v>1301</v>
      </c>
      <c r="C5409" t="s">
        <v>1186</v>
      </c>
      <c r="D5409" t="s">
        <v>1195</v>
      </c>
      <c r="E5409">
        <v>0.13131000000000001</v>
      </c>
      <c r="F5409" t="s">
        <v>1691</v>
      </c>
    </row>
    <row r="5410" spans="1:6" x14ac:dyDescent="0.25">
      <c r="A5410" t="s">
        <v>1294</v>
      </c>
      <c r="B5410" t="s">
        <v>1301</v>
      </c>
      <c r="C5410" t="s">
        <v>1302</v>
      </c>
      <c r="D5410" t="s">
        <v>1195</v>
      </c>
      <c r="E5410">
        <v>0.13131000000000001</v>
      </c>
      <c r="F5410" t="s">
        <v>1691</v>
      </c>
    </row>
    <row r="5411" spans="1:6" x14ac:dyDescent="0.25">
      <c r="A5411" t="s">
        <v>1294</v>
      </c>
      <c r="B5411" t="s">
        <v>1301</v>
      </c>
      <c r="C5411" t="s">
        <v>1303</v>
      </c>
      <c r="D5411" t="s">
        <v>1195</v>
      </c>
      <c r="E5411">
        <v>0.13131000000000001</v>
      </c>
      <c r="F5411" t="s">
        <v>1691</v>
      </c>
    </row>
    <row r="5412" spans="1:6" x14ac:dyDescent="0.25">
      <c r="A5412" t="s">
        <v>1304</v>
      </c>
      <c r="B5412" t="s">
        <v>1304</v>
      </c>
      <c r="C5412" t="s">
        <v>1186</v>
      </c>
      <c r="D5412" t="s">
        <v>1195</v>
      </c>
      <c r="E5412">
        <v>1.242E-2</v>
      </c>
      <c r="F5412" t="s">
        <v>1691</v>
      </c>
    </row>
    <row r="5413" spans="1:6" x14ac:dyDescent="0.25">
      <c r="A5413" t="s">
        <v>1305</v>
      </c>
      <c r="B5413" t="s">
        <v>1246</v>
      </c>
      <c r="C5413" t="s">
        <v>1186</v>
      </c>
      <c r="D5413" t="s">
        <v>1195</v>
      </c>
      <c r="E5413">
        <v>2.0000000000000001E-4</v>
      </c>
      <c r="F5413" t="s">
        <v>1691</v>
      </c>
    </row>
    <row r="5414" spans="1:6" x14ac:dyDescent="0.25">
      <c r="A5414" t="s">
        <v>1305</v>
      </c>
      <c r="B5414" t="s">
        <v>1241</v>
      </c>
      <c r="C5414" t="s">
        <v>1186</v>
      </c>
      <c r="D5414" t="s">
        <v>1195</v>
      </c>
      <c r="E5414">
        <v>2.9999999999999997E-4</v>
      </c>
      <c r="F5414" t="s">
        <v>1691</v>
      </c>
    </row>
    <row r="5415" spans="1:6" x14ac:dyDescent="0.25">
      <c r="A5415" t="s">
        <v>1305</v>
      </c>
      <c r="B5415" t="s">
        <v>1217</v>
      </c>
      <c r="C5415" t="s">
        <v>1186</v>
      </c>
      <c r="D5415" t="s">
        <v>1195</v>
      </c>
      <c r="E5415">
        <v>2.0000000000000001E-4</v>
      </c>
      <c r="F5415" t="s">
        <v>1691</v>
      </c>
    </row>
    <row r="5416" spans="1:6" x14ac:dyDescent="0.25">
      <c r="A5416" t="s">
        <v>1305</v>
      </c>
      <c r="B5416" t="s">
        <v>1220</v>
      </c>
      <c r="C5416" t="s">
        <v>1186</v>
      </c>
      <c r="D5416" t="s">
        <v>1195</v>
      </c>
      <c r="E5416">
        <v>2.0000000000000001E-4</v>
      </c>
      <c r="F5416" t="s">
        <v>1691</v>
      </c>
    </row>
    <row r="5417" spans="1:6" x14ac:dyDescent="0.25">
      <c r="A5417" t="s">
        <v>1305</v>
      </c>
      <c r="B5417" t="s">
        <v>1247</v>
      </c>
      <c r="C5417" t="s">
        <v>1186</v>
      </c>
      <c r="D5417" t="s">
        <v>1195</v>
      </c>
      <c r="E5417">
        <v>2.0000000000000001E-4</v>
      </c>
      <c r="F5417" t="s">
        <v>1691</v>
      </c>
    </row>
    <row r="5418" spans="1:6" x14ac:dyDescent="0.25">
      <c r="A5418" t="s">
        <v>1305</v>
      </c>
      <c r="B5418" t="s">
        <v>1223</v>
      </c>
      <c r="C5418" t="s">
        <v>1186</v>
      </c>
      <c r="D5418" t="s">
        <v>1195</v>
      </c>
      <c r="E5418">
        <v>2.0000000000000001E-4</v>
      </c>
      <c r="F5418" t="s">
        <v>1691</v>
      </c>
    </row>
    <row r="5419" spans="1:6" x14ac:dyDescent="0.25">
      <c r="A5419" t="s">
        <v>1305</v>
      </c>
      <c r="B5419" t="s">
        <v>1248</v>
      </c>
      <c r="C5419" t="s">
        <v>1186</v>
      </c>
      <c r="D5419" t="s">
        <v>1195</v>
      </c>
      <c r="E5419">
        <v>2.0000000000000001E-4</v>
      </c>
      <c r="F5419" t="s">
        <v>1691</v>
      </c>
    </row>
    <row r="5420" spans="1:6" x14ac:dyDescent="0.25">
      <c r="A5420" t="s">
        <v>1305</v>
      </c>
      <c r="B5420" t="s">
        <v>1227</v>
      </c>
      <c r="C5420" t="s">
        <v>1186</v>
      </c>
      <c r="D5420" t="s">
        <v>1195</v>
      </c>
      <c r="E5420">
        <v>0</v>
      </c>
      <c r="F5420" t="s">
        <v>1691</v>
      </c>
    </row>
    <row r="5421" spans="1:6" x14ac:dyDescent="0.25">
      <c r="A5421" t="s">
        <v>1305</v>
      </c>
      <c r="B5421" t="s">
        <v>1272</v>
      </c>
      <c r="C5421" t="s">
        <v>1266</v>
      </c>
      <c r="D5421" t="s">
        <v>1195</v>
      </c>
      <c r="E5421">
        <v>1.5389999999999999E-2</v>
      </c>
      <c r="F5421" t="s">
        <v>1691</v>
      </c>
    </row>
    <row r="5422" spans="1:6" x14ac:dyDescent="0.25">
      <c r="A5422" t="s">
        <v>1305</v>
      </c>
      <c r="B5422" t="s">
        <v>1272</v>
      </c>
      <c r="C5422" t="s">
        <v>1267</v>
      </c>
      <c r="D5422" t="s">
        <v>1195</v>
      </c>
      <c r="E5422">
        <v>1.5389999999999999E-2</v>
      </c>
      <c r="F5422" t="s">
        <v>1691</v>
      </c>
    </row>
    <row r="5423" spans="1:6" x14ac:dyDescent="0.25">
      <c r="A5423" t="s">
        <v>1305</v>
      </c>
      <c r="B5423" t="s">
        <v>1272</v>
      </c>
      <c r="C5423" t="s">
        <v>1268</v>
      </c>
      <c r="D5423" t="s">
        <v>1195</v>
      </c>
      <c r="E5423">
        <v>5.0400000000000002E-3</v>
      </c>
      <c r="F5423" t="s">
        <v>1691</v>
      </c>
    </row>
    <row r="5424" spans="1:6" x14ac:dyDescent="0.25">
      <c r="A5424" t="s">
        <v>1305</v>
      </c>
      <c r="B5424" t="s">
        <v>1272</v>
      </c>
      <c r="C5424" t="s">
        <v>1269</v>
      </c>
      <c r="D5424" t="s">
        <v>1195</v>
      </c>
      <c r="E5424">
        <v>5.0400000000000002E-3</v>
      </c>
      <c r="F5424" t="s">
        <v>1691</v>
      </c>
    </row>
    <row r="5425" spans="1:6" x14ac:dyDescent="0.25">
      <c r="A5425" t="s">
        <v>1305</v>
      </c>
      <c r="B5425" t="s">
        <v>1272</v>
      </c>
      <c r="C5425" t="s">
        <v>1270</v>
      </c>
      <c r="D5425" t="s">
        <v>1195</v>
      </c>
      <c r="E5425">
        <v>4.7600000000000003E-3</v>
      </c>
      <c r="F5425" t="s">
        <v>1691</v>
      </c>
    </row>
    <row r="5426" spans="1:6" x14ac:dyDescent="0.25">
      <c r="A5426" t="s">
        <v>1305</v>
      </c>
      <c r="B5426" t="s">
        <v>1272</v>
      </c>
      <c r="C5426" t="s">
        <v>1271</v>
      </c>
      <c r="D5426" t="s">
        <v>1195</v>
      </c>
      <c r="E5426">
        <v>4.4799999999999996E-3</v>
      </c>
      <c r="F5426" t="s">
        <v>1691</v>
      </c>
    </row>
    <row r="5427" spans="1:6" x14ac:dyDescent="0.25">
      <c r="A5427" t="s">
        <v>1305</v>
      </c>
      <c r="B5427" t="s">
        <v>1272</v>
      </c>
      <c r="C5427" t="s">
        <v>1186</v>
      </c>
      <c r="D5427" t="s">
        <v>1195</v>
      </c>
      <c r="E5427">
        <v>2.7990000000000001E-2</v>
      </c>
      <c r="F5427" t="s">
        <v>1691</v>
      </c>
    </row>
    <row r="5428" spans="1:6" x14ac:dyDescent="0.25">
      <c r="A5428" t="s">
        <v>1305</v>
      </c>
      <c r="B5428" t="s">
        <v>1273</v>
      </c>
      <c r="C5428" t="s">
        <v>1266</v>
      </c>
      <c r="D5428" t="s">
        <v>1195</v>
      </c>
      <c r="E5428">
        <v>1.5389999999999999E-2</v>
      </c>
      <c r="F5428" t="s">
        <v>1691</v>
      </c>
    </row>
    <row r="5429" spans="1:6" x14ac:dyDescent="0.25">
      <c r="A5429" t="s">
        <v>1305</v>
      </c>
      <c r="B5429" t="s">
        <v>1273</v>
      </c>
      <c r="C5429" t="s">
        <v>1267</v>
      </c>
      <c r="D5429" t="s">
        <v>1195</v>
      </c>
      <c r="E5429">
        <v>1.5389999999999999E-2</v>
      </c>
      <c r="F5429" t="s">
        <v>1691</v>
      </c>
    </row>
    <row r="5430" spans="1:6" x14ac:dyDescent="0.25">
      <c r="A5430" t="s">
        <v>1305</v>
      </c>
      <c r="B5430" t="s">
        <v>1273</v>
      </c>
      <c r="C5430" t="s">
        <v>1268</v>
      </c>
      <c r="D5430" t="s">
        <v>1195</v>
      </c>
      <c r="E5430">
        <v>5.0400000000000002E-3</v>
      </c>
      <c r="F5430" t="s">
        <v>1691</v>
      </c>
    </row>
    <row r="5431" spans="1:6" x14ac:dyDescent="0.25">
      <c r="A5431" t="s">
        <v>1305</v>
      </c>
      <c r="B5431" t="s">
        <v>1273</v>
      </c>
      <c r="C5431" t="s">
        <v>1269</v>
      </c>
      <c r="D5431" t="s">
        <v>1195</v>
      </c>
      <c r="E5431">
        <v>5.0400000000000002E-3</v>
      </c>
      <c r="F5431" t="s">
        <v>1691</v>
      </c>
    </row>
    <row r="5432" spans="1:6" x14ac:dyDescent="0.25">
      <c r="A5432" t="s">
        <v>1305</v>
      </c>
      <c r="B5432" t="s">
        <v>1273</v>
      </c>
      <c r="C5432" t="s">
        <v>1270</v>
      </c>
      <c r="D5432" t="s">
        <v>1195</v>
      </c>
      <c r="E5432">
        <v>4.7600000000000003E-3</v>
      </c>
      <c r="F5432" t="s">
        <v>1691</v>
      </c>
    </row>
    <row r="5433" spans="1:6" x14ac:dyDescent="0.25">
      <c r="A5433" t="s">
        <v>1305</v>
      </c>
      <c r="B5433" t="s">
        <v>1273</v>
      </c>
      <c r="C5433" t="s">
        <v>1271</v>
      </c>
      <c r="D5433" t="s">
        <v>1195</v>
      </c>
      <c r="E5433">
        <v>4.4799999999999996E-3</v>
      </c>
      <c r="F5433" t="s">
        <v>1691</v>
      </c>
    </row>
    <row r="5434" spans="1:6" x14ac:dyDescent="0.25">
      <c r="A5434" t="s">
        <v>1305</v>
      </c>
      <c r="B5434" t="s">
        <v>1273</v>
      </c>
      <c r="C5434" t="s">
        <v>1186</v>
      </c>
      <c r="D5434" t="s">
        <v>1195</v>
      </c>
      <c r="E5434">
        <v>2.7990000000000001E-2</v>
      </c>
      <c r="F5434" t="s">
        <v>1691</v>
      </c>
    </row>
    <row r="5435" spans="1:6" x14ac:dyDescent="0.25">
      <c r="A5435" t="s">
        <v>1305</v>
      </c>
      <c r="B5435" t="s">
        <v>1274</v>
      </c>
      <c r="C5435" t="s">
        <v>1266</v>
      </c>
      <c r="D5435" t="s">
        <v>1195</v>
      </c>
      <c r="E5435">
        <v>1.5389999999999999E-2</v>
      </c>
      <c r="F5435" t="s">
        <v>1691</v>
      </c>
    </row>
    <row r="5436" spans="1:6" x14ac:dyDescent="0.25">
      <c r="A5436" t="s">
        <v>1305</v>
      </c>
      <c r="B5436" t="s">
        <v>1274</v>
      </c>
      <c r="C5436" t="s">
        <v>1267</v>
      </c>
      <c r="D5436" t="s">
        <v>1195</v>
      </c>
      <c r="E5436">
        <v>1.5389999999999999E-2</v>
      </c>
      <c r="F5436" t="s">
        <v>1691</v>
      </c>
    </row>
    <row r="5437" spans="1:6" x14ac:dyDescent="0.25">
      <c r="A5437" t="s">
        <v>1305</v>
      </c>
      <c r="B5437" t="s">
        <v>1274</v>
      </c>
      <c r="C5437" t="s">
        <v>1268</v>
      </c>
      <c r="D5437" t="s">
        <v>1195</v>
      </c>
      <c r="E5437">
        <v>5.0400000000000002E-3</v>
      </c>
      <c r="F5437" t="s">
        <v>1691</v>
      </c>
    </row>
    <row r="5438" spans="1:6" x14ac:dyDescent="0.25">
      <c r="A5438" t="s">
        <v>1305</v>
      </c>
      <c r="B5438" t="s">
        <v>1274</v>
      </c>
      <c r="C5438" t="s">
        <v>1269</v>
      </c>
      <c r="D5438" t="s">
        <v>1195</v>
      </c>
      <c r="E5438">
        <v>5.0400000000000002E-3</v>
      </c>
      <c r="F5438" t="s">
        <v>1691</v>
      </c>
    </row>
    <row r="5439" spans="1:6" x14ac:dyDescent="0.25">
      <c r="A5439" t="s">
        <v>1305</v>
      </c>
      <c r="B5439" t="s">
        <v>1274</v>
      </c>
      <c r="C5439" t="s">
        <v>1270</v>
      </c>
      <c r="D5439" t="s">
        <v>1195</v>
      </c>
      <c r="E5439">
        <v>4.7600000000000003E-3</v>
      </c>
      <c r="F5439" t="s">
        <v>1691</v>
      </c>
    </row>
    <row r="5440" spans="1:6" x14ac:dyDescent="0.25">
      <c r="A5440" t="s">
        <v>1305</v>
      </c>
      <c r="B5440" t="s">
        <v>1274</v>
      </c>
      <c r="C5440" t="s">
        <v>1271</v>
      </c>
      <c r="D5440" t="s">
        <v>1195</v>
      </c>
      <c r="E5440">
        <v>4.4799999999999996E-3</v>
      </c>
      <c r="F5440" t="s">
        <v>1691</v>
      </c>
    </row>
    <row r="5441" spans="1:6" x14ac:dyDescent="0.25">
      <c r="A5441" t="s">
        <v>1305</v>
      </c>
      <c r="B5441" t="s">
        <v>1274</v>
      </c>
      <c r="C5441" t="s">
        <v>1186</v>
      </c>
      <c r="D5441" t="s">
        <v>1195</v>
      </c>
      <c r="E5441">
        <v>2.7990000000000001E-2</v>
      </c>
      <c r="F5441" t="s">
        <v>1691</v>
      </c>
    </row>
    <row r="5442" spans="1:6" x14ac:dyDescent="0.25">
      <c r="A5442" t="s">
        <v>1305</v>
      </c>
      <c r="B5442" t="s">
        <v>1185</v>
      </c>
      <c r="C5442" t="s">
        <v>1275</v>
      </c>
      <c r="D5442" t="s">
        <v>1195</v>
      </c>
      <c r="E5442">
        <v>1.01E-3</v>
      </c>
      <c r="F5442" t="s">
        <v>1691</v>
      </c>
    </row>
    <row r="5443" spans="1:6" x14ac:dyDescent="0.25">
      <c r="A5443" t="s">
        <v>1305</v>
      </c>
      <c r="B5443" t="s">
        <v>1185</v>
      </c>
      <c r="C5443" t="s">
        <v>1276</v>
      </c>
      <c r="D5443" t="s">
        <v>1195</v>
      </c>
      <c r="E5443">
        <v>3.3E-4</v>
      </c>
      <c r="F5443" t="s">
        <v>1691</v>
      </c>
    </row>
    <row r="5444" spans="1:6" x14ac:dyDescent="0.25">
      <c r="A5444" t="s">
        <v>1305</v>
      </c>
      <c r="B5444" t="s">
        <v>1185</v>
      </c>
      <c r="C5444" t="s">
        <v>1277</v>
      </c>
      <c r="D5444" t="s">
        <v>1195</v>
      </c>
      <c r="E5444">
        <v>3.1E-4</v>
      </c>
      <c r="F5444" t="s">
        <v>1691</v>
      </c>
    </row>
    <row r="5445" spans="1:6" x14ac:dyDescent="0.25">
      <c r="A5445" t="s">
        <v>1305</v>
      </c>
      <c r="B5445" t="s">
        <v>1185</v>
      </c>
      <c r="C5445" t="s">
        <v>1186</v>
      </c>
      <c r="D5445" t="s">
        <v>1195</v>
      </c>
      <c r="E5445">
        <v>1.8400000000000001E-3</v>
      </c>
      <c r="F5445" t="s">
        <v>1691</v>
      </c>
    </row>
    <row r="5446" spans="1:6" x14ac:dyDescent="0.25">
      <c r="A5446" t="s">
        <v>1305</v>
      </c>
      <c r="B5446" t="s">
        <v>1188</v>
      </c>
      <c r="C5446" t="s">
        <v>1275</v>
      </c>
      <c r="D5446" t="s">
        <v>1195</v>
      </c>
      <c r="E5446">
        <v>1.01E-3</v>
      </c>
      <c r="F5446" t="s">
        <v>1691</v>
      </c>
    </row>
    <row r="5447" spans="1:6" x14ac:dyDescent="0.25">
      <c r="A5447" t="s">
        <v>1305</v>
      </c>
      <c r="B5447" t="s">
        <v>1188</v>
      </c>
      <c r="C5447" t="s">
        <v>1276</v>
      </c>
      <c r="D5447" t="s">
        <v>1195</v>
      </c>
      <c r="E5447">
        <v>3.3E-4</v>
      </c>
      <c r="F5447" t="s">
        <v>1691</v>
      </c>
    </row>
    <row r="5448" spans="1:6" x14ac:dyDescent="0.25">
      <c r="A5448" t="s">
        <v>1305</v>
      </c>
      <c r="B5448" t="s">
        <v>1188</v>
      </c>
      <c r="C5448" t="s">
        <v>1277</v>
      </c>
      <c r="D5448" t="s">
        <v>1195</v>
      </c>
      <c r="E5448">
        <v>3.1E-4</v>
      </c>
      <c r="F5448" t="s">
        <v>1691</v>
      </c>
    </row>
    <row r="5449" spans="1:6" x14ac:dyDescent="0.25">
      <c r="A5449" t="s">
        <v>1305</v>
      </c>
      <c r="B5449" t="s">
        <v>1188</v>
      </c>
      <c r="C5449" t="s">
        <v>1186</v>
      </c>
      <c r="D5449" t="s">
        <v>1195</v>
      </c>
      <c r="E5449">
        <v>1.8400000000000001E-3</v>
      </c>
      <c r="F5449" t="s">
        <v>1691</v>
      </c>
    </row>
    <row r="5450" spans="1:6" x14ac:dyDescent="0.25">
      <c r="A5450" t="s">
        <v>1305</v>
      </c>
      <c r="B5450" t="s">
        <v>1189</v>
      </c>
      <c r="C5450" t="s">
        <v>1278</v>
      </c>
      <c r="D5450" t="s">
        <v>1195</v>
      </c>
      <c r="E5450">
        <v>6.0449999999999997E-2</v>
      </c>
      <c r="F5450" t="s">
        <v>1691</v>
      </c>
    </row>
    <row r="5451" spans="1:6" x14ac:dyDescent="0.25">
      <c r="A5451" t="s">
        <v>1305</v>
      </c>
      <c r="B5451" t="s">
        <v>1189</v>
      </c>
      <c r="C5451" t="s">
        <v>1279</v>
      </c>
      <c r="D5451" t="s">
        <v>1195</v>
      </c>
      <c r="E5451">
        <v>3.7199999999999997E-2</v>
      </c>
      <c r="F5451" t="s">
        <v>1691</v>
      </c>
    </row>
    <row r="5452" spans="1:6" x14ac:dyDescent="0.25">
      <c r="A5452" t="s">
        <v>1305</v>
      </c>
      <c r="B5452" t="s">
        <v>1189</v>
      </c>
      <c r="C5452" t="s">
        <v>1280</v>
      </c>
      <c r="D5452" t="s">
        <v>1195</v>
      </c>
      <c r="E5452">
        <v>1.4880000000000001E-2</v>
      </c>
      <c r="F5452" t="s">
        <v>1691</v>
      </c>
    </row>
    <row r="5453" spans="1:6" x14ac:dyDescent="0.25">
      <c r="A5453" t="s">
        <v>1305</v>
      </c>
      <c r="B5453" t="s">
        <v>1189</v>
      </c>
      <c r="C5453" t="s">
        <v>1186</v>
      </c>
      <c r="D5453" t="s">
        <v>1195</v>
      </c>
      <c r="E5453">
        <v>0.186</v>
      </c>
      <c r="F5453" t="s">
        <v>1691</v>
      </c>
    </row>
    <row r="5454" spans="1:6" x14ac:dyDescent="0.25">
      <c r="A5454" t="s">
        <v>1305</v>
      </c>
      <c r="B5454" t="s">
        <v>1190</v>
      </c>
      <c r="C5454" t="s">
        <v>1266</v>
      </c>
      <c r="D5454" t="s">
        <v>1195</v>
      </c>
      <c r="E5454">
        <v>1.01E-3</v>
      </c>
      <c r="F5454" t="s">
        <v>1691</v>
      </c>
    </row>
    <row r="5455" spans="1:6" x14ac:dyDescent="0.25">
      <c r="A5455" t="s">
        <v>1305</v>
      </c>
      <c r="B5455" t="s">
        <v>1190</v>
      </c>
      <c r="C5455" t="s">
        <v>1267</v>
      </c>
      <c r="D5455" t="s">
        <v>1195</v>
      </c>
      <c r="E5455">
        <v>1.01E-3</v>
      </c>
      <c r="F5455" t="s">
        <v>1691</v>
      </c>
    </row>
    <row r="5456" spans="1:6" x14ac:dyDescent="0.25">
      <c r="A5456" t="s">
        <v>1305</v>
      </c>
      <c r="B5456" t="s">
        <v>1190</v>
      </c>
      <c r="C5456" t="s">
        <v>1268</v>
      </c>
      <c r="D5456" t="s">
        <v>1195</v>
      </c>
      <c r="E5456">
        <v>3.3E-4</v>
      </c>
      <c r="F5456" t="s">
        <v>1691</v>
      </c>
    </row>
    <row r="5457" spans="1:6" x14ac:dyDescent="0.25">
      <c r="A5457" t="s">
        <v>1305</v>
      </c>
      <c r="B5457" t="s">
        <v>1190</v>
      </c>
      <c r="C5457" t="s">
        <v>1269</v>
      </c>
      <c r="D5457" t="s">
        <v>1195</v>
      </c>
      <c r="E5457">
        <v>3.3E-4</v>
      </c>
      <c r="F5457" t="s">
        <v>1691</v>
      </c>
    </row>
    <row r="5458" spans="1:6" x14ac:dyDescent="0.25">
      <c r="A5458" t="s">
        <v>1305</v>
      </c>
      <c r="B5458" t="s">
        <v>1190</v>
      </c>
      <c r="C5458" t="s">
        <v>1270</v>
      </c>
      <c r="D5458" t="s">
        <v>1195</v>
      </c>
      <c r="E5458">
        <v>3.1E-4</v>
      </c>
      <c r="F5458" t="s">
        <v>1691</v>
      </c>
    </row>
    <row r="5459" spans="1:6" x14ac:dyDescent="0.25">
      <c r="A5459" t="s">
        <v>1305</v>
      </c>
      <c r="B5459" t="s">
        <v>1190</v>
      </c>
      <c r="C5459" t="s">
        <v>1271</v>
      </c>
      <c r="D5459" t="s">
        <v>1195</v>
      </c>
      <c r="E5459">
        <v>2.9E-4</v>
      </c>
      <c r="F5459" t="s">
        <v>1691</v>
      </c>
    </row>
    <row r="5460" spans="1:6" x14ac:dyDescent="0.25">
      <c r="A5460" t="s">
        <v>1305</v>
      </c>
      <c r="B5460" t="s">
        <v>1190</v>
      </c>
      <c r="C5460" t="s">
        <v>1186</v>
      </c>
      <c r="D5460" t="s">
        <v>1195</v>
      </c>
      <c r="E5460">
        <v>1.8400000000000001E-3</v>
      </c>
      <c r="F5460" t="s">
        <v>1691</v>
      </c>
    </row>
    <row r="5461" spans="1:6" x14ac:dyDescent="0.25">
      <c r="A5461" t="s">
        <v>1305</v>
      </c>
      <c r="B5461" t="s">
        <v>1191</v>
      </c>
      <c r="C5461" t="s">
        <v>1266</v>
      </c>
      <c r="D5461" t="s">
        <v>1195</v>
      </c>
      <c r="E5461">
        <v>1.01E-3</v>
      </c>
      <c r="F5461" t="s">
        <v>1691</v>
      </c>
    </row>
    <row r="5462" spans="1:6" x14ac:dyDescent="0.25">
      <c r="A5462" t="s">
        <v>1305</v>
      </c>
      <c r="B5462" t="s">
        <v>1191</v>
      </c>
      <c r="C5462" t="s">
        <v>1267</v>
      </c>
      <c r="D5462" t="s">
        <v>1195</v>
      </c>
      <c r="E5462">
        <v>1.01E-3</v>
      </c>
      <c r="F5462" t="s">
        <v>1691</v>
      </c>
    </row>
    <row r="5463" spans="1:6" x14ac:dyDescent="0.25">
      <c r="A5463" t="s">
        <v>1305</v>
      </c>
      <c r="B5463" t="s">
        <v>1191</v>
      </c>
      <c r="C5463" t="s">
        <v>1268</v>
      </c>
      <c r="D5463" t="s">
        <v>1195</v>
      </c>
      <c r="E5463">
        <v>3.3E-4</v>
      </c>
      <c r="F5463" t="s">
        <v>1691</v>
      </c>
    </row>
    <row r="5464" spans="1:6" x14ac:dyDescent="0.25">
      <c r="A5464" t="s">
        <v>1305</v>
      </c>
      <c r="B5464" t="s">
        <v>1191</v>
      </c>
      <c r="C5464" t="s">
        <v>1269</v>
      </c>
      <c r="D5464" t="s">
        <v>1195</v>
      </c>
      <c r="E5464">
        <v>3.3E-4</v>
      </c>
      <c r="F5464" t="s">
        <v>1691</v>
      </c>
    </row>
    <row r="5465" spans="1:6" x14ac:dyDescent="0.25">
      <c r="A5465" t="s">
        <v>1305</v>
      </c>
      <c r="B5465" t="s">
        <v>1191</v>
      </c>
      <c r="C5465" t="s">
        <v>1270</v>
      </c>
      <c r="D5465" t="s">
        <v>1195</v>
      </c>
      <c r="E5465">
        <v>3.1E-4</v>
      </c>
      <c r="F5465" t="s">
        <v>1691</v>
      </c>
    </row>
    <row r="5466" spans="1:6" x14ac:dyDescent="0.25">
      <c r="A5466" t="s">
        <v>1305</v>
      </c>
      <c r="B5466" t="s">
        <v>1191</v>
      </c>
      <c r="C5466" t="s">
        <v>1271</v>
      </c>
      <c r="D5466" t="s">
        <v>1195</v>
      </c>
      <c r="E5466">
        <v>2.9E-4</v>
      </c>
      <c r="F5466" t="s">
        <v>1691</v>
      </c>
    </row>
    <row r="5467" spans="1:6" x14ac:dyDescent="0.25">
      <c r="A5467" t="s">
        <v>1305</v>
      </c>
      <c r="B5467" t="s">
        <v>1191</v>
      </c>
      <c r="C5467" t="s">
        <v>1186</v>
      </c>
      <c r="D5467" t="s">
        <v>1195</v>
      </c>
      <c r="E5467">
        <v>1.8400000000000001E-3</v>
      </c>
      <c r="F5467" t="s">
        <v>1691</v>
      </c>
    </row>
    <row r="5468" spans="1:6" x14ac:dyDescent="0.25">
      <c r="A5468" t="s">
        <v>1305</v>
      </c>
      <c r="B5468" t="s">
        <v>1192</v>
      </c>
      <c r="C5468" t="s">
        <v>1281</v>
      </c>
      <c r="D5468" t="s">
        <v>1195</v>
      </c>
      <c r="E5468">
        <v>5.3699999999999998E-3</v>
      </c>
      <c r="F5468" t="s">
        <v>1691</v>
      </c>
    </row>
    <row r="5469" spans="1:6" x14ac:dyDescent="0.25">
      <c r="A5469" t="s">
        <v>1305</v>
      </c>
      <c r="B5469" t="s">
        <v>1192</v>
      </c>
      <c r="C5469" t="s">
        <v>1282</v>
      </c>
      <c r="D5469" t="s">
        <v>1195</v>
      </c>
      <c r="E5469">
        <v>3.5799999999999998E-3</v>
      </c>
      <c r="F5469" t="s">
        <v>1691</v>
      </c>
    </row>
    <row r="5470" spans="1:6" x14ac:dyDescent="0.25">
      <c r="A5470" t="s">
        <v>1305</v>
      </c>
      <c r="B5470" t="s">
        <v>1192</v>
      </c>
      <c r="C5470" t="s">
        <v>1283</v>
      </c>
      <c r="D5470" t="s">
        <v>1195</v>
      </c>
      <c r="E5470">
        <v>1.7899999999999999E-3</v>
      </c>
      <c r="F5470" t="s">
        <v>1691</v>
      </c>
    </row>
    <row r="5471" spans="1:6" x14ac:dyDescent="0.25">
      <c r="A5471" t="s">
        <v>1305</v>
      </c>
      <c r="B5471" t="s">
        <v>1192</v>
      </c>
      <c r="C5471" t="s">
        <v>1186</v>
      </c>
      <c r="D5471" t="s">
        <v>1195</v>
      </c>
      <c r="E5471">
        <v>5.9699999999999996E-3</v>
      </c>
      <c r="F5471" t="s">
        <v>1691</v>
      </c>
    </row>
    <row r="5472" spans="1:6" x14ac:dyDescent="0.25">
      <c r="A5472" t="s">
        <v>92</v>
      </c>
      <c r="B5472" t="s">
        <v>1246</v>
      </c>
      <c r="C5472" t="s">
        <v>1295</v>
      </c>
      <c r="D5472" t="s">
        <v>1195</v>
      </c>
      <c r="E5472">
        <v>2.9999999999999997E-4</v>
      </c>
      <c r="F5472" t="s">
        <v>1691</v>
      </c>
    </row>
    <row r="5473" spans="1:6" x14ac:dyDescent="0.25">
      <c r="A5473" t="s">
        <v>92</v>
      </c>
      <c r="B5473" t="s">
        <v>1246</v>
      </c>
      <c r="C5473" t="s">
        <v>1186</v>
      </c>
      <c r="D5473" t="s">
        <v>1195</v>
      </c>
      <c r="E5473">
        <v>4.2999999999999999E-4</v>
      </c>
      <c r="F5473" t="s">
        <v>1691</v>
      </c>
    </row>
    <row r="5474" spans="1:6" x14ac:dyDescent="0.25">
      <c r="A5474" t="s">
        <v>92</v>
      </c>
      <c r="B5474" t="s">
        <v>1241</v>
      </c>
      <c r="C5474" t="s">
        <v>1296</v>
      </c>
      <c r="D5474" t="s">
        <v>1195</v>
      </c>
      <c r="E5474">
        <v>5.1999999999999995E-4</v>
      </c>
      <c r="F5474" t="s">
        <v>1691</v>
      </c>
    </row>
    <row r="5475" spans="1:6" x14ac:dyDescent="0.25">
      <c r="A5475" t="s">
        <v>92</v>
      </c>
      <c r="B5475" t="s">
        <v>1241</v>
      </c>
      <c r="C5475" t="s">
        <v>1186</v>
      </c>
      <c r="D5475" t="s">
        <v>1195</v>
      </c>
      <c r="E5475">
        <v>7.3999999999999999E-4</v>
      </c>
      <c r="F5475" t="s">
        <v>1691</v>
      </c>
    </row>
    <row r="5476" spans="1:6" x14ac:dyDescent="0.25">
      <c r="A5476" t="s">
        <v>92</v>
      </c>
      <c r="B5476" t="s">
        <v>1217</v>
      </c>
      <c r="C5476" t="s">
        <v>1295</v>
      </c>
      <c r="D5476" t="s">
        <v>1195</v>
      </c>
      <c r="E5476">
        <v>1.8000000000000001E-4</v>
      </c>
      <c r="F5476" t="s">
        <v>1691</v>
      </c>
    </row>
    <row r="5477" spans="1:6" x14ac:dyDescent="0.25">
      <c r="A5477" t="s">
        <v>92</v>
      </c>
      <c r="B5477" t="s">
        <v>1217</v>
      </c>
      <c r="C5477" t="s">
        <v>1186</v>
      </c>
      <c r="D5477" t="s">
        <v>1195</v>
      </c>
      <c r="E5477">
        <v>2.5999999999999998E-4</v>
      </c>
      <c r="F5477" t="s">
        <v>1691</v>
      </c>
    </row>
    <row r="5478" spans="1:6" x14ac:dyDescent="0.25">
      <c r="A5478" t="s">
        <v>92</v>
      </c>
      <c r="B5478" t="s">
        <v>1220</v>
      </c>
      <c r="C5478" t="s">
        <v>1295</v>
      </c>
      <c r="D5478" t="s">
        <v>1195</v>
      </c>
      <c r="E5478">
        <v>1.8000000000000001E-4</v>
      </c>
      <c r="F5478" t="s">
        <v>1691</v>
      </c>
    </row>
    <row r="5479" spans="1:6" x14ac:dyDescent="0.25">
      <c r="A5479" t="s">
        <v>92</v>
      </c>
      <c r="B5479" t="s">
        <v>1220</v>
      </c>
      <c r="C5479" t="s">
        <v>1186</v>
      </c>
      <c r="D5479" t="s">
        <v>1195</v>
      </c>
      <c r="E5479">
        <v>2.5999999999999998E-4</v>
      </c>
      <c r="F5479" t="s">
        <v>1691</v>
      </c>
    </row>
    <row r="5480" spans="1:6" x14ac:dyDescent="0.25">
      <c r="A5480" t="s">
        <v>92</v>
      </c>
      <c r="B5480" t="s">
        <v>1247</v>
      </c>
      <c r="C5480" t="s">
        <v>1295</v>
      </c>
      <c r="D5480" t="s">
        <v>1195</v>
      </c>
      <c r="E5480">
        <v>1.8000000000000001E-4</v>
      </c>
      <c r="F5480" t="s">
        <v>1691</v>
      </c>
    </row>
    <row r="5481" spans="1:6" x14ac:dyDescent="0.25">
      <c r="A5481" t="s">
        <v>92</v>
      </c>
      <c r="B5481" t="s">
        <v>1247</v>
      </c>
      <c r="C5481" t="s">
        <v>1186</v>
      </c>
      <c r="D5481" t="s">
        <v>1195</v>
      </c>
      <c r="E5481">
        <v>2.5999999999999998E-4</v>
      </c>
      <c r="F5481" t="s">
        <v>1691</v>
      </c>
    </row>
    <row r="5482" spans="1:6" x14ac:dyDescent="0.25">
      <c r="A5482" t="s">
        <v>92</v>
      </c>
      <c r="B5482" t="s">
        <v>1223</v>
      </c>
      <c r="C5482" t="s">
        <v>1295</v>
      </c>
      <c r="D5482" t="s">
        <v>1195</v>
      </c>
      <c r="E5482">
        <v>1.8000000000000001E-4</v>
      </c>
      <c r="F5482" t="s">
        <v>1691</v>
      </c>
    </row>
    <row r="5483" spans="1:6" x14ac:dyDescent="0.25">
      <c r="A5483" t="s">
        <v>92</v>
      </c>
      <c r="B5483" t="s">
        <v>1223</v>
      </c>
      <c r="C5483" t="s">
        <v>1186</v>
      </c>
      <c r="D5483" t="s">
        <v>1195</v>
      </c>
      <c r="E5483">
        <v>2.5999999999999998E-4</v>
      </c>
      <c r="F5483" t="s">
        <v>1691</v>
      </c>
    </row>
    <row r="5484" spans="1:6" x14ac:dyDescent="0.25">
      <c r="A5484" t="s">
        <v>92</v>
      </c>
      <c r="B5484" t="s">
        <v>1248</v>
      </c>
      <c r="C5484" t="s">
        <v>1295</v>
      </c>
      <c r="D5484" t="s">
        <v>1195</v>
      </c>
      <c r="E5484">
        <v>1.8000000000000001E-4</v>
      </c>
      <c r="F5484" t="s">
        <v>1691</v>
      </c>
    </row>
    <row r="5485" spans="1:6" x14ac:dyDescent="0.25">
      <c r="A5485" t="s">
        <v>92</v>
      </c>
      <c r="B5485" t="s">
        <v>1248</v>
      </c>
      <c r="C5485" t="s">
        <v>1186</v>
      </c>
      <c r="D5485" t="s">
        <v>1195</v>
      </c>
      <c r="E5485">
        <v>2.5999999999999998E-4</v>
      </c>
      <c r="F5485" t="s">
        <v>1691</v>
      </c>
    </row>
    <row r="5486" spans="1:6" x14ac:dyDescent="0.25">
      <c r="A5486" t="s">
        <v>92</v>
      </c>
      <c r="B5486" t="s">
        <v>1227</v>
      </c>
      <c r="C5486" t="s">
        <v>1186</v>
      </c>
      <c r="D5486" t="s">
        <v>1195</v>
      </c>
      <c r="E5486">
        <v>0</v>
      </c>
      <c r="F5486" t="s">
        <v>1691</v>
      </c>
    </row>
    <row r="5487" spans="1:6" x14ac:dyDescent="0.25">
      <c r="A5487" t="s">
        <v>92</v>
      </c>
      <c r="B5487" t="s">
        <v>1265</v>
      </c>
      <c r="C5487" t="s">
        <v>1186</v>
      </c>
      <c r="D5487" t="s">
        <v>1195</v>
      </c>
      <c r="E5487">
        <v>9.6299999999999997E-2</v>
      </c>
      <c r="F5487" t="s">
        <v>1691</v>
      </c>
    </row>
    <row r="5488" spans="1:6" x14ac:dyDescent="0.25">
      <c r="A5488" t="s">
        <v>92</v>
      </c>
      <c r="B5488" t="s">
        <v>1265</v>
      </c>
      <c r="C5488" t="s">
        <v>1275</v>
      </c>
      <c r="D5488" t="s">
        <v>1195</v>
      </c>
      <c r="E5488">
        <v>6.4229999999999995E-2</v>
      </c>
      <c r="F5488" t="s">
        <v>1691</v>
      </c>
    </row>
    <row r="5489" spans="1:6" x14ac:dyDescent="0.25">
      <c r="A5489" t="s">
        <v>92</v>
      </c>
      <c r="B5489" t="s">
        <v>1265</v>
      </c>
      <c r="C5489" t="s">
        <v>1276</v>
      </c>
      <c r="D5489" t="s">
        <v>1195</v>
      </c>
      <c r="E5489">
        <v>4.8149999999999998E-2</v>
      </c>
      <c r="F5489" t="s">
        <v>1691</v>
      </c>
    </row>
    <row r="5490" spans="1:6" x14ac:dyDescent="0.25">
      <c r="A5490" t="s">
        <v>92</v>
      </c>
      <c r="B5490" t="s">
        <v>1265</v>
      </c>
      <c r="C5490" t="s">
        <v>1297</v>
      </c>
      <c r="D5490" t="s">
        <v>1195</v>
      </c>
      <c r="E5490">
        <v>1.444E-2</v>
      </c>
      <c r="F5490" t="s">
        <v>1691</v>
      </c>
    </row>
    <row r="5491" spans="1:6" x14ac:dyDescent="0.25">
      <c r="A5491" t="s">
        <v>92</v>
      </c>
      <c r="B5491" t="s">
        <v>1265</v>
      </c>
      <c r="C5491" t="s">
        <v>1298</v>
      </c>
      <c r="D5491" t="s">
        <v>1195</v>
      </c>
      <c r="E5491">
        <v>2.8900000000000002E-3</v>
      </c>
      <c r="F5491" t="s">
        <v>1691</v>
      </c>
    </row>
    <row r="5492" spans="1:6" x14ac:dyDescent="0.25">
      <c r="A5492" t="s">
        <v>92</v>
      </c>
      <c r="B5492" t="s">
        <v>1265</v>
      </c>
      <c r="C5492" t="s">
        <v>1299</v>
      </c>
      <c r="D5492" t="s">
        <v>1195</v>
      </c>
      <c r="E5492">
        <v>5.7800000000000004E-3</v>
      </c>
      <c r="F5492" t="s">
        <v>1691</v>
      </c>
    </row>
    <row r="5493" spans="1:6" x14ac:dyDescent="0.25">
      <c r="A5493" t="s">
        <v>92</v>
      </c>
      <c r="B5493" t="s">
        <v>1265</v>
      </c>
      <c r="C5493" t="s">
        <v>1300</v>
      </c>
      <c r="D5493" t="s">
        <v>1195</v>
      </c>
      <c r="E5493">
        <v>2.1199999999999999E-3</v>
      </c>
      <c r="F5493" t="s">
        <v>1691</v>
      </c>
    </row>
    <row r="5494" spans="1:6" x14ac:dyDescent="0.25">
      <c r="A5494" t="s">
        <v>92</v>
      </c>
      <c r="B5494" t="s">
        <v>1249</v>
      </c>
      <c r="C5494" t="s">
        <v>1295</v>
      </c>
      <c r="D5494" t="s">
        <v>1195</v>
      </c>
      <c r="E5494">
        <v>5.0000000000000001E-4</v>
      </c>
      <c r="F5494" t="s">
        <v>1691</v>
      </c>
    </row>
    <row r="5495" spans="1:6" x14ac:dyDescent="0.25">
      <c r="A5495" t="s">
        <v>92</v>
      </c>
      <c r="B5495" t="s">
        <v>1249</v>
      </c>
      <c r="C5495" t="s">
        <v>1186</v>
      </c>
      <c r="D5495" t="s">
        <v>1195</v>
      </c>
      <c r="E5495">
        <v>7.2000000000000005E-4</v>
      </c>
      <c r="F5495" t="s">
        <v>1691</v>
      </c>
    </row>
    <row r="5496" spans="1:6" x14ac:dyDescent="0.25">
      <c r="A5496" t="s">
        <v>92</v>
      </c>
      <c r="B5496" t="s">
        <v>1250</v>
      </c>
      <c r="C5496" t="s">
        <v>1295</v>
      </c>
      <c r="D5496" t="s">
        <v>1195</v>
      </c>
      <c r="E5496">
        <v>3.1E-4</v>
      </c>
      <c r="F5496" t="s">
        <v>1691</v>
      </c>
    </row>
    <row r="5497" spans="1:6" x14ac:dyDescent="0.25">
      <c r="A5497" t="s">
        <v>92</v>
      </c>
      <c r="B5497" t="s">
        <v>1250</v>
      </c>
      <c r="C5497" t="s">
        <v>1186</v>
      </c>
      <c r="D5497" t="s">
        <v>1195</v>
      </c>
      <c r="E5497">
        <v>4.4000000000000002E-4</v>
      </c>
      <c r="F5497" t="s">
        <v>1691</v>
      </c>
    </row>
    <row r="5498" spans="1:6" x14ac:dyDescent="0.25">
      <c r="A5498" t="s">
        <v>92</v>
      </c>
      <c r="B5498" t="s">
        <v>1301</v>
      </c>
      <c r="C5498" t="s">
        <v>1186</v>
      </c>
      <c r="D5498" t="s">
        <v>1195</v>
      </c>
      <c r="E5498">
        <v>2.5739999999999999E-2</v>
      </c>
      <c r="F5498" t="s">
        <v>1691</v>
      </c>
    </row>
    <row r="5499" spans="1:6" x14ac:dyDescent="0.25">
      <c r="A5499" t="s">
        <v>92</v>
      </c>
      <c r="B5499" t="s">
        <v>1301</v>
      </c>
      <c r="C5499" t="s">
        <v>1306</v>
      </c>
      <c r="D5499" t="s">
        <v>1195</v>
      </c>
      <c r="E5499">
        <v>2.5739999999999999E-2</v>
      </c>
      <c r="F5499" t="s">
        <v>1691</v>
      </c>
    </row>
    <row r="5500" spans="1:6" x14ac:dyDescent="0.25">
      <c r="A5500" t="s">
        <v>92</v>
      </c>
      <c r="B5500" t="s">
        <v>1301</v>
      </c>
      <c r="C5500" t="s">
        <v>1303</v>
      </c>
      <c r="D5500" t="s">
        <v>1195</v>
      </c>
      <c r="E5500">
        <v>2.5739999999999999E-2</v>
      </c>
      <c r="F5500" t="s">
        <v>1691</v>
      </c>
    </row>
    <row r="5501" spans="1:6" x14ac:dyDescent="0.25">
      <c r="A5501" t="s">
        <v>92</v>
      </c>
      <c r="B5501" t="s">
        <v>1307</v>
      </c>
      <c r="C5501" t="s">
        <v>1186</v>
      </c>
      <c r="D5501" t="s">
        <v>1195</v>
      </c>
      <c r="E5501">
        <v>2.5739999999999999E-2</v>
      </c>
      <c r="F5501" t="s">
        <v>1691</v>
      </c>
    </row>
    <row r="5502" spans="1:6" x14ac:dyDescent="0.25">
      <c r="A5502" t="s">
        <v>92</v>
      </c>
      <c r="B5502" t="s">
        <v>1307</v>
      </c>
      <c r="C5502" t="s">
        <v>1308</v>
      </c>
      <c r="D5502" t="s">
        <v>1195</v>
      </c>
      <c r="E5502">
        <v>2.5739999999999999E-2</v>
      </c>
      <c r="F5502" t="s">
        <v>1691</v>
      </c>
    </row>
    <row r="5503" spans="1:6" x14ac:dyDescent="0.25">
      <c r="A5503" t="s">
        <v>92</v>
      </c>
      <c r="B5503" t="s">
        <v>1272</v>
      </c>
      <c r="C5503" t="s">
        <v>1275</v>
      </c>
      <c r="D5503" t="s">
        <v>1195</v>
      </c>
      <c r="E5503">
        <v>7.0959999999999995E-2</v>
      </c>
      <c r="F5503" t="s">
        <v>1691</v>
      </c>
    </row>
    <row r="5504" spans="1:6" x14ac:dyDescent="0.25">
      <c r="A5504" t="s">
        <v>92</v>
      </c>
      <c r="B5504" t="s">
        <v>1272</v>
      </c>
      <c r="C5504" t="s">
        <v>1276</v>
      </c>
      <c r="D5504" t="s">
        <v>1195</v>
      </c>
      <c r="E5504">
        <v>3.2030000000000003E-2</v>
      </c>
      <c r="F5504" t="s">
        <v>1691</v>
      </c>
    </row>
    <row r="5505" spans="1:6" x14ac:dyDescent="0.25">
      <c r="A5505" t="s">
        <v>92</v>
      </c>
      <c r="B5505" t="s">
        <v>1272</v>
      </c>
      <c r="C5505" t="s">
        <v>1297</v>
      </c>
      <c r="D5505" t="s">
        <v>1195</v>
      </c>
      <c r="E5505">
        <v>3.2030000000000003E-2</v>
      </c>
      <c r="F5505" t="s">
        <v>1691</v>
      </c>
    </row>
    <row r="5506" spans="1:6" x14ac:dyDescent="0.25">
      <c r="A5506" t="s">
        <v>92</v>
      </c>
      <c r="B5506" t="s">
        <v>1272</v>
      </c>
      <c r="C5506" t="s">
        <v>1309</v>
      </c>
      <c r="D5506" t="s">
        <v>1195</v>
      </c>
      <c r="E5506">
        <v>0</v>
      </c>
      <c r="F5506" t="s">
        <v>1691</v>
      </c>
    </row>
    <row r="5507" spans="1:6" x14ac:dyDescent="0.25">
      <c r="A5507" t="s">
        <v>92</v>
      </c>
      <c r="B5507" t="s">
        <v>1272</v>
      </c>
      <c r="C5507" t="s">
        <v>1298</v>
      </c>
      <c r="D5507" t="s">
        <v>1195</v>
      </c>
      <c r="E5507">
        <v>7.5199999999999998E-3</v>
      </c>
      <c r="F5507" t="s">
        <v>1691</v>
      </c>
    </row>
    <row r="5508" spans="1:6" x14ac:dyDescent="0.25">
      <c r="A5508" t="s">
        <v>92</v>
      </c>
      <c r="B5508" t="s">
        <v>1272</v>
      </c>
      <c r="C5508" t="s">
        <v>1299</v>
      </c>
      <c r="D5508" t="s">
        <v>1195</v>
      </c>
      <c r="E5508">
        <v>7.5199999999999998E-3</v>
      </c>
      <c r="F5508" t="s">
        <v>1691</v>
      </c>
    </row>
    <row r="5509" spans="1:6" x14ac:dyDescent="0.25">
      <c r="A5509" t="s">
        <v>92</v>
      </c>
      <c r="B5509" t="s">
        <v>1272</v>
      </c>
      <c r="C5509" t="s">
        <v>1300</v>
      </c>
      <c r="D5509" t="s">
        <v>1195</v>
      </c>
      <c r="E5509">
        <v>2.7599999999999999E-3</v>
      </c>
      <c r="F5509" t="s">
        <v>1691</v>
      </c>
    </row>
    <row r="5510" spans="1:6" x14ac:dyDescent="0.25">
      <c r="A5510" t="s">
        <v>92</v>
      </c>
      <c r="B5510" t="s">
        <v>1272</v>
      </c>
      <c r="C5510" t="s">
        <v>1186</v>
      </c>
      <c r="D5510" t="s">
        <v>1195</v>
      </c>
      <c r="E5510">
        <v>0.12537000000000001</v>
      </c>
      <c r="F5510" t="s">
        <v>1691</v>
      </c>
    </row>
    <row r="5511" spans="1:6" x14ac:dyDescent="0.25">
      <c r="A5511" t="s">
        <v>92</v>
      </c>
      <c r="B5511" t="s">
        <v>1273</v>
      </c>
      <c r="C5511" t="s">
        <v>1275</v>
      </c>
      <c r="D5511" t="s">
        <v>1195</v>
      </c>
      <c r="E5511">
        <v>6.948E-2</v>
      </c>
      <c r="F5511" t="s">
        <v>1691</v>
      </c>
    </row>
    <row r="5512" spans="1:6" x14ac:dyDescent="0.25">
      <c r="A5512" t="s">
        <v>92</v>
      </c>
      <c r="B5512" t="s">
        <v>1273</v>
      </c>
      <c r="C5512" t="s">
        <v>1276</v>
      </c>
      <c r="D5512" t="s">
        <v>1195</v>
      </c>
      <c r="E5512">
        <v>3.1370000000000002E-2</v>
      </c>
      <c r="F5512" t="s">
        <v>1691</v>
      </c>
    </row>
    <row r="5513" spans="1:6" x14ac:dyDescent="0.25">
      <c r="A5513" t="s">
        <v>92</v>
      </c>
      <c r="B5513" t="s">
        <v>1273</v>
      </c>
      <c r="C5513" t="s">
        <v>1297</v>
      </c>
      <c r="D5513" t="s">
        <v>1195</v>
      </c>
      <c r="E5513">
        <v>3.1370000000000002E-2</v>
      </c>
      <c r="F5513" t="s">
        <v>1691</v>
      </c>
    </row>
    <row r="5514" spans="1:6" x14ac:dyDescent="0.25">
      <c r="A5514" t="s">
        <v>92</v>
      </c>
      <c r="B5514" t="s">
        <v>1273</v>
      </c>
      <c r="C5514" t="s">
        <v>1309</v>
      </c>
      <c r="D5514" t="s">
        <v>1195</v>
      </c>
      <c r="E5514">
        <v>0</v>
      </c>
      <c r="F5514" t="s">
        <v>1691</v>
      </c>
    </row>
    <row r="5515" spans="1:6" x14ac:dyDescent="0.25">
      <c r="A5515" t="s">
        <v>92</v>
      </c>
      <c r="B5515" t="s">
        <v>1273</v>
      </c>
      <c r="C5515" t="s">
        <v>1298</v>
      </c>
      <c r="D5515" t="s">
        <v>1195</v>
      </c>
      <c r="E5515">
        <v>7.3699999999999998E-3</v>
      </c>
      <c r="F5515" t="s">
        <v>1691</v>
      </c>
    </row>
    <row r="5516" spans="1:6" x14ac:dyDescent="0.25">
      <c r="A5516" t="s">
        <v>92</v>
      </c>
      <c r="B5516" t="s">
        <v>1273</v>
      </c>
      <c r="C5516" t="s">
        <v>1299</v>
      </c>
      <c r="D5516" t="s">
        <v>1195</v>
      </c>
      <c r="E5516">
        <v>7.3699999999999998E-3</v>
      </c>
      <c r="F5516" t="s">
        <v>1691</v>
      </c>
    </row>
    <row r="5517" spans="1:6" x14ac:dyDescent="0.25">
      <c r="A5517" t="s">
        <v>92</v>
      </c>
      <c r="B5517" t="s">
        <v>1273</v>
      </c>
      <c r="C5517" t="s">
        <v>1300</v>
      </c>
      <c r="D5517" t="s">
        <v>1195</v>
      </c>
      <c r="E5517">
        <v>2.7000000000000001E-3</v>
      </c>
      <c r="F5517" t="s">
        <v>1691</v>
      </c>
    </row>
    <row r="5518" spans="1:6" x14ac:dyDescent="0.25">
      <c r="A5518" t="s">
        <v>92</v>
      </c>
      <c r="B5518" t="s">
        <v>1273</v>
      </c>
      <c r="C5518" t="s">
        <v>1186</v>
      </c>
      <c r="D5518" t="s">
        <v>1195</v>
      </c>
      <c r="E5518">
        <v>0.12275999999999999</v>
      </c>
      <c r="F5518" t="s">
        <v>1691</v>
      </c>
    </row>
    <row r="5519" spans="1:6" x14ac:dyDescent="0.25">
      <c r="A5519" t="s">
        <v>92</v>
      </c>
      <c r="B5519" t="s">
        <v>1288</v>
      </c>
      <c r="C5519" t="s">
        <v>1186</v>
      </c>
      <c r="D5519" t="s">
        <v>1195</v>
      </c>
      <c r="E5519">
        <v>9.6299999999999997E-2</v>
      </c>
      <c r="F5519" t="s">
        <v>1691</v>
      </c>
    </row>
    <row r="5520" spans="1:6" x14ac:dyDescent="0.25">
      <c r="A5520" t="s">
        <v>92</v>
      </c>
      <c r="B5520" t="s">
        <v>1288</v>
      </c>
      <c r="C5520" t="s">
        <v>1275</v>
      </c>
      <c r="D5520" t="s">
        <v>1195</v>
      </c>
      <c r="E5520">
        <v>6.4229999999999995E-2</v>
      </c>
      <c r="F5520" t="s">
        <v>1691</v>
      </c>
    </row>
    <row r="5521" spans="1:6" x14ac:dyDescent="0.25">
      <c r="A5521" t="s">
        <v>92</v>
      </c>
      <c r="B5521" t="s">
        <v>1288</v>
      </c>
      <c r="C5521" t="s">
        <v>1276</v>
      </c>
      <c r="D5521" t="s">
        <v>1195</v>
      </c>
      <c r="E5521">
        <v>4.8149999999999998E-2</v>
      </c>
      <c r="F5521" t="s">
        <v>1691</v>
      </c>
    </row>
    <row r="5522" spans="1:6" x14ac:dyDescent="0.25">
      <c r="A5522" t="s">
        <v>92</v>
      </c>
      <c r="B5522" t="s">
        <v>1288</v>
      </c>
      <c r="C5522" t="s">
        <v>1297</v>
      </c>
      <c r="D5522" t="s">
        <v>1195</v>
      </c>
      <c r="E5522">
        <v>1.444E-2</v>
      </c>
      <c r="F5522" t="s">
        <v>1691</v>
      </c>
    </row>
    <row r="5523" spans="1:6" x14ac:dyDescent="0.25">
      <c r="A5523" t="s">
        <v>92</v>
      </c>
      <c r="B5523" t="s">
        <v>1288</v>
      </c>
      <c r="C5523" t="s">
        <v>1309</v>
      </c>
      <c r="D5523" t="s">
        <v>1195</v>
      </c>
      <c r="E5523">
        <v>0</v>
      </c>
      <c r="F5523" t="s">
        <v>1691</v>
      </c>
    </row>
    <row r="5524" spans="1:6" x14ac:dyDescent="0.25">
      <c r="A5524" t="s">
        <v>92</v>
      </c>
      <c r="B5524" t="s">
        <v>1288</v>
      </c>
      <c r="C5524" t="s">
        <v>1298</v>
      </c>
      <c r="D5524" t="s">
        <v>1195</v>
      </c>
      <c r="E5524">
        <v>2.8900000000000002E-3</v>
      </c>
      <c r="F5524" t="s">
        <v>1691</v>
      </c>
    </row>
    <row r="5525" spans="1:6" x14ac:dyDescent="0.25">
      <c r="A5525" t="s">
        <v>92</v>
      </c>
      <c r="B5525" t="s">
        <v>1288</v>
      </c>
      <c r="C5525" t="s">
        <v>1299</v>
      </c>
      <c r="D5525" t="s">
        <v>1195</v>
      </c>
      <c r="E5525">
        <v>5.7800000000000004E-3</v>
      </c>
      <c r="F5525" t="s">
        <v>1691</v>
      </c>
    </row>
    <row r="5526" spans="1:6" x14ac:dyDescent="0.25">
      <c r="A5526" t="s">
        <v>92</v>
      </c>
      <c r="B5526" t="s">
        <v>1288</v>
      </c>
      <c r="C5526" t="s">
        <v>1300</v>
      </c>
      <c r="D5526" t="s">
        <v>1195</v>
      </c>
      <c r="E5526">
        <v>2.1199999999999999E-3</v>
      </c>
      <c r="F5526" t="s">
        <v>1691</v>
      </c>
    </row>
    <row r="5527" spans="1:6" x14ac:dyDescent="0.25">
      <c r="A5527" t="s">
        <v>92</v>
      </c>
      <c r="B5527" t="s">
        <v>1274</v>
      </c>
      <c r="C5527" t="s">
        <v>1310</v>
      </c>
      <c r="D5527" t="s">
        <v>1195</v>
      </c>
      <c r="E5527">
        <v>8.0399999999999999E-2</v>
      </c>
      <c r="F5527" t="s">
        <v>1691</v>
      </c>
    </row>
    <row r="5528" spans="1:6" x14ac:dyDescent="0.25">
      <c r="A5528" t="s">
        <v>92</v>
      </c>
      <c r="B5528" t="s">
        <v>1274</v>
      </c>
      <c r="C5528" t="s">
        <v>1311</v>
      </c>
      <c r="D5528" t="s">
        <v>1195</v>
      </c>
      <c r="E5528">
        <v>4.9700000000000001E-2</v>
      </c>
      <c r="F5528" t="s">
        <v>1691</v>
      </c>
    </row>
    <row r="5529" spans="1:6" x14ac:dyDescent="0.25">
      <c r="A5529" t="s">
        <v>92</v>
      </c>
      <c r="B5529" t="s">
        <v>1274</v>
      </c>
      <c r="C5529" t="s">
        <v>1312</v>
      </c>
      <c r="D5529" t="s">
        <v>1195</v>
      </c>
      <c r="E5529">
        <v>0.03</v>
      </c>
      <c r="F5529" t="s">
        <v>1691</v>
      </c>
    </row>
    <row r="5530" spans="1:6" x14ac:dyDescent="0.25">
      <c r="A5530" t="s">
        <v>92</v>
      </c>
      <c r="B5530" t="s">
        <v>1274</v>
      </c>
      <c r="C5530" t="s">
        <v>1313</v>
      </c>
      <c r="D5530" t="s">
        <v>1195</v>
      </c>
      <c r="E5530">
        <v>8.0300000000000007E-3</v>
      </c>
      <c r="F5530" t="s">
        <v>1691</v>
      </c>
    </row>
    <row r="5531" spans="1:6" x14ac:dyDescent="0.25">
      <c r="A5531" t="s">
        <v>92</v>
      </c>
      <c r="B5531" t="s">
        <v>1274</v>
      </c>
      <c r="C5531" t="s">
        <v>1314</v>
      </c>
      <c r="D5531" t="s">
        <v>1195</v>
      </c>
      <c r="E5531">
        <v>8.0800000000000004E-3</v>
      </c>
      <c r="F5531" t="s">
        <v>1691</v>
      </c>
    </row>
    <row r="5532" spans="1:6" x14ac:dyDescent="0.25">
      <c r="A5532" t="s">
        <v>92</v>
      </c>
      <c r="B5532" t="s">
        <v>1274</v>
      </c>
      <c r="C5532" t="s">
        <v>1315</v>
      </c>
      <c r="D5532" t="s">
        <v>1195</v>
      </c>
      <c r="E5532">
        <v>4.0999999999999999E-4</v>
      </c>
      <c r="F5532" t="s">
        <v>1691</v>
      </c>
    </row>
    <row r="5533" spans="1:6" x14ac:dyDescent="0.25">
      <c r="A5533" t="s">
        <v>92</v>
      </c>
      <c r="B5533" t="s">
        <v>1274</v>
      </c>
      <c r="C5533" t="s">
        <v>1186</v>
      </c>
      <c r="D5533" t="s">
        <v>1195</v>
      </c>
      <c r="E5533">
        <v>0.12</v>
      </c>
      <c r="F5533" t="s">
        <v>1691</v>
      </c>
    </row>
    <row r="5534" spans="1:6" x14ac:dyDescent="0.25">
      <c r="A5534" t="s">
        <v>92</v>
      </c>
      <c r="B5534" t="s">
        <v>1290</v>
      </c>
      <c r="C5534" t="s">
        <v>1186</v>
      </c>
      <c r="D5534" t="s">
        <v>1195</v>
      </c>
      <c r="E5534">
        <v>9.8100000000000007E-2</v>
      </c>
      <c r="F5534" t="s">
        <v>1691</v>
      </c>
    </row>
    <row r="5535" spans="1:6" x14ac:dyDescent="0.25">
      <c r="A5535" t="s">
        <v>92</v>
      </c>
      <c r="B5535" t="s">
        <v>1290</v>
      </c>
      <c r="C5535" t="s">
        <v>1275</v>
      </c>
      <c r="D5535" t="s">
        <v>1195</v>
      </c>
      <c r="E5535">
        <v>6.5430000000000002E-2</v>
      </c>
      <c r="F5535" t="s">
        <v>1691</v>
      </c>
    </row>
    <row r="5536" spans="1:6" x14ac:dyDescent="0.25">
      <c r="A5536" t="s">
        <v>92</v>
      </c>
      <c r="B5536" t="s">
        <v>1290</v>
      </c>
      <c r="C5536" t="s">
        <v>1276</v>
      </c>
      <c r="D5536" t="s">
        <v>1195</v>
      </c>
      <c r="E5536">
        <v>4.9050000000000003E-2</v>
      </c>
      <c r="F5536" t="s">
        <v>1691</v>
      </c>
    </row>
    <row r="5537" spans="1:6" x14ac:dyDescent="0.25">
      <c r="A5537" t="s">
        <v>92</v>
      </c>
      <c r="B5537" t="s">
        <v>1290</v>
      </c>
      <c r="C5537" t="s">
        <v>1297</v>
      </c>
      <c r="D5537" t="s">
        <v>1195</v>
      </c>
      <c r="E5537">
        <v>1.472E-2</v>
      </c>
      <c r="F5537" t="s">
        <v>1691</v>
      </c>
    </row>
    <row r="5538" spans="1:6" x14ac:dyDescent="0.25">
      <c r="A5538" t="s">
        <v>92</v>
      </c>
      <c r="B5538" t="s">
        <v>1290</v>
      </c>
      <c r="C5538" t="s">
        <v>1309</v>
      </c>
      <c r="D5538" t="s">
        <v>1195</v>
      </c>
      <c r="E5538">
        <v>0</v>
      </c>
      <c r="F5538" t="s">
        <v>1691</v>
      </c>
    </row>
    <row r="5539" spans="1:6" x14ac:dyDescent="0.25">
      <c r="A5539" t="s">
        <v>92</v>
      </c>
      <c r="B5539" t="s">
        <v>1290</v>
      </c>
      <c r="C5539" t="s">
        <v>1298</v>
      </c>
      <c r="D5539" t="s">
        <v>1195</v>
      </c>
      <c r="E5539">
        <v>2.9399999999999999E-3</v>
      </c>
      <c r="F5539" t="s">
        <v>1691</v>
      </c>
    </row>
    <row r="5540" spans="1:6" x14ac:dyDescent="0.25">
      <c r="A5540" t="s">
        <v>92</v>
      </c>
      <c r="B5540" t="s">
        <v>1290</v>
      </c>
      <c r="C5540" t="s">
        <v>1299</v>
      </c>
      <c r="D5540" t="s">
        <v>1195</v>
      </c>
      <c r="E5540">
        <v>5.8900000000000003E-3</v>
      </c>
      <c r="F5540" t="s">
        <v>1691</v>
      </c>
    </row>
    <row r="5541" spans="1:6" x14ac:dyDescent="0.25">
      <c r="A5541" t="s">
        <v>92</v>
      </c>
      <c r="B5541" t="s">
        <v>1290</v>
      </c>
      <c r="C5541" t="s">
        <v>1300</v>
      </c>
      <c r="D5541" t="s">
        <v>1195</v>
      </c>
      <c r="E5541">
        <v>2.16E-3</v>
      </c>
      <c r="F5541" t="s">
        <v>1691</v>
      </c>
    </row>
    <row r="5542" spans="1:6" x14ac:dyDescent="0.25">
      <c r="A5542" t="s">
        <v>92</v>
      </c>
      <c r="B5542" t="s">
        <v>1185</v>
      </c>
      <c r="C5542" t="s">
        <v>1310</v>
      </c>
      <c r="D5542" t="s">
        <v>1195</v>
      </c>
      <c r="E5542">
        <v>7.1419999999999997E-2</v>
      </c>
      <c r="F5542" t="s">
        <v>1691</v>
      </c>
    </row>
    <row r="5543" spans="1:6" x14ac:dyDescent="0.25">
      <c r="A5543" t="s">
        <v>92</v>
      </c>
      <c r="B5543" t="s">
        <v>1185</v>
      </c>
      <c r="C5543" t="s">
        <v>1311</v>
      </c>
      <c r="D5543" t="s">
        <v>1195</v>
      </c>
      <c r="E5543">
        <v>4.4150000000000002E-2</v>
      </c>
      <c r="F5543" t="s">
        <v>1691</v>
      </c>
    </row>
    <row r="5544" spans="1:6" x14ac:dyDescent="0.25">
      <c r="A5544" t="s">
        <v>92</v>
      </c>
      <c r="B5544" t="s">
        <v>1185</v>
      </c>
      <c r="C5544" t="s">
        <v>1312</v>
      </c>
      <c r="D5544" t="s">
        <v>1195</v>
      </c>
      <c r="E5544">
        <v>2.665E-2</v>
      </c>
      <c r="F5544" t="s">
        <v>1691</v>
      </c>
    </row>
    <row r="5545" spans="1:6" x14ac:dyDescent="0.25">
      <c r="A5545" t="s">
        <v>92</v>
      </c>
      <c r="B5545" t="s">
        <v>1185</v>
      </c>
      <c r="C5545" t="s">
        <v>1313</v>
      </c>
      <c r="D5545" t="s">
        <v>1195</v>
      </c>
      <c r="E5545">
        <v>7.1300000000000001E-3</v>
      </c>
      <c r="F5545" t="s">
        <v>1691</v>
      </c>
    </row>
    <row r="5546" spans="1:6" x14ac:dyDescent="0.25">
      <c r="A5546" t="s">
        <v>92</v>
      </c>
      <c r="B5546" t="s">
        <v>1185</v>
      </c>
      <c r="C5546" t="s">
        <v>1314</v>
      </c>
      <c r="D5546" t="s">
        <v>1195</v>
      </c>
      <c r="E5546">
        <v>7.1700000000000002E-3</v>
      </c>
      <c r="F5546" t="s">
        <v>1691</v>
      </c>
    </row>
    <row r="5547" spans="1:6" x14ac:dyDescent="0.25">
      <c r="A5547" t="s">
        <v>92</v>
      </c>
      <c r="B5547" t="s">
        <v>1185</v>
      </c>
      <c r="C5547" t="s">
        <v>1315</v>
      </c>
      <c r="D5547" t="s">
        <v>1195</v>
      </c>
      <c r="E5547">
        <v>3.6000000000000002E-4</v>
      </c>
      <c r="F5547" t="s">
        <v>1691</v>
      </c>
    </row>
    <row r="5548" spans="1:6" x14ac:dyDescent="0.25">
      <c r="A5548" t="s">
        <v>92</v>
      </c>
      <c r="B5548" t="s">
        <v>1185</v>
      </c>
      <c r="C5548" t="s">
        <v>1316</v>
      </c>
      <c r="D5548" t="s">
        <v>1195</v>
      </c>
      <c r="E5548">
        <v>3.6000000000000002E-4</v>
      </c>
      <c r="F5548" t="s">
        <v>1691</v>
      </c>
    </row>
    <row r="5549" spans="1:6" x14ac:dyDescent="0.25">
      <c r="A5549" t="s">
        <v>92</v>
      </c>
      <c r="B5549" t="s">
        <v>1185</v>
      </c>
      <c r="C5549" t="s">
        <v>1186</v>
      </c>
      <c r="D5549" t="s">
        <v>1195</v>
      </c>
      <c r="E5549">
        <v>0.10659</v>
      </c>
      <c r="F5549" t="s">
        <v>1691</v>
      </c>
    </row>
    <row r="5550" spans="1:6" x14ac:dyDescent="0.25">
      <c r="A5550" t="s">
        <v>92</v>
      </c>
      <c r="B5550" t="s">
        <v>1188</v>
      </c>
      <c r="C5550" t="s">
        <v>1310</v>
      </c>
      <c r="D5550" t="s">
        <v>1195</v>
      </c>
      <c r="E5550">
        <v>7.1419999999999997E-2</v>
      </c>
      <c r="F5550" t="s">
        <v>1691</v>
      </c>
    </row>
    <row r="5551" spans="1:6" x14ac:dyDescent="0.25">
      <c r="A5551" t="s">
        <v>92</v>
      </c>
      <c r="B5551" t="s">
        <v>1188</v>
      </c>
      <c r="C5551" t="s">
        <v>1311</v>
      </c>
      <c r="D5551" t="s">
        <v>1195</v>
      </c>
      <c r="E5551">
        <v>4.4150000000000002E-2</v>
      </c>
      <c r="F5551" t="s">
        <v>1691</v>
      </c>
    </row>
    <row r="5552" spans="1:6" x14ac:dyDescent="0.25">
      <c r="A5552" t="s">
        <v>92</v>
      </c>
      <c r="B5552" t="s">
        <v>1188</v>
      </c>
      <c r="C5552" t="s">
        <v>1312</v>
      </c>
      <c r="D5552" t="s">
        <v>1195</v>
      </c>
      <c r="E5552">
        <v>2.665E-2</v>
      </c>
      <c r="F5552" t="s">
        <v>1691</v>
      </c>
    </row>
    <row r="5553" spans="1:6" x14ac:dyDescent="0.25">
      <c r="A5553" t="s">
        <v>92</v>
      </c>
      <c r="B5553" t="s">
        <v>1188</v>
      </c>
      <c r="C5553" t="s">
        <v>1313</v>
      </c>
      <c r="D5553" t="s">
        <v>1195</v>
      </c>
      <c r="E5553">
        <v>7.1300000000000001E-3</v>
      </c>
      <c r="F5553" t="s">
        <v>1691</v>
      </c>
    </row>
    <row r="5554" spans="1:6" x14ac:dyDescent="0.25">
      <c r="A5554" t="s">
        <v>92</v>
      </c>
      <c r="B5554" t="s">
        <v>1188</v>
      </c>
      <c r="C5554" t="s">
        <v>1314</v>
      </c>
      <c r="D5554" t="s">
        <v>1195</v>
      </c>
      <c r="E5554">
        <v>7.1700000000000002E-3</v>
      </c>
      <c r="F5554" t="s">
        <v>1691</v>
      </c>
    </row>
    <row r="5555" spans="1:6" x14ac:dyDescent="0.25">
      <c r="A5555" t="s">
        <v>92</v>
      </c>
      <c r="B5555" t="s">
        <v>1188</v>
      </c>
      <c r="C5555" t="s">
        <v>1315</v>
      </c>
      <c r="D5555" t="s">
        <v>1195</v>
      </c>
      <c r="E5555">
        <v>3.6000000000000002E-4</v>
      </c>
      <c r="F5555" t="s">
        <v>1691</v>
      </c>
    </row>
    <row r="5556" spans="1:6" x14ac:dyDescent="0.25">
      <c r="A5556" t="s">
        <v>92</v>
      </c>
      <c r="B5556" t="s">
        <v>1188</v>
      </c>
      <c r="C5556" t="s">
        <v>1316</v>
      </c>
      <c r="D5556" t="s">
        <v>1195</v>
      </c>
      <c r="E5556">
        <v>3.6000000000000002E-4</v>
      </c>
      <c r="F5556" t="s">
        <v>1691</v>
      </c>
    </row>
    <row r="5557" spans="1:6" x14ac:dyDescent="0.25">
      <c r="A5557" t="s">
        <v>92</v>
      </c>
      <c r="B5557" t="s">
        <v>1188</v>
      </c>
      <c r="C5557" t="s">
        <v>1186</v>
      </c>
      <c r="D5557" t="s">
        <v>1195</v>
      </c>
      <c r="E5557">
        <v>0.10659</v>
      </c>
      <c r="F5557" t="s">
        <v>1691</v>
      </c>
    </row>
    <row r="5558" spans="1:6" x14ac:dyDescent="0.25">
      <c r="A5558" t="s">
        <v>92</v>
      </c>
      <c r="B5558" t="s">
        <v>1190</v>
      </c>
      <c r="C5558" t="s">
        <v>1266</v>
      </c>
      <c r="D5558" t="s">
        <v>1195</v>
      </c>
      <c r="E5558">
        <v>0.10464</v>
      </c>
      <c r="F5558" t="s">
        <v>1691</v>
      </c>
    </row>
    <row r="5559" spans="1:6" x14ac:dyDescent="0.25">
      <c r="A5559" t="s">
        <v>92</v>
      </c>
      <c r="B5559" t="s">
        <v>1190</v>
      </c>
      <c r="C5559" t="s">
        <v>1267</v>
      </c>
      <c r="D5559" t="s">
        <v>1195</v>
      </c>
      <c r="E5559">
        <v>8.8940000000000005E-2</v>
      </c>
      <c r="F5559" t="s">
        <v>1691</v>
      </c>
    </row>
    <row r="5560" spans="1:6" x14ac:dyDescent="0.25">
      <c r="A5560" t="s">
        <v>92</v>
      </c>
      <c r="B5560" t="s">
        <v>1190</v>
      </c>
      <c r="C5560" t="s">
        <v>1268</v>
      </c>
      <c r="D5560" t="s">
        <v>1195</v>
      </c>
      <c r="E5560">
        <v>1.9939999999999999E-2</v>
      </c>
      <c r="F5560" t="s">
        <v>1691</v>
      </c>
    </row>
    <row r="5561" spans="1:6" x14ac:dyDescent="0.25">
      <c r="A5561" t="s">
        <v>92</v>
      </c>
      <c r="B5561" t="s">
        <v>1190</v>
      </c>
      <c r="C5561" t="s">
        <v>1269</v>
      </c>
      <c r="D5561" t="s">
        <v>1195</v>
      </c>
      <c r="E5561">
        <v>1.9439999999999999E-2</v>
      </c>
      <c r="F5561" t="s">
        <v>1691</v>
      </c>
    </row>
    <row r="5562" spans="1:6" x14ac:dyDescent="0.25">
      <c r="A5562" t="s">
        <v>92</v>
      </c>
      <c r="B5562" t="s">
        <v>1190</v>
      </c>
      <c r="C5562" t="s">
        <v>1270</v>
      </c>
      <c r="D5562" t="s">
        <v>1195</v>
      </c>
      <c r="E5562">
        <v>1.0300000000000001E-3</v>
      </c>
      <c r="F5562" t="s">
        <v>1691</v>
      </c>
    </row>
    <row r="5563" spans="1:6" x14ac:dyDescent="0.25">
      <c r="A5563" t="s">
        <v>92</v>
      </c>
      <c r="B5563" t="s">
        <v>1190</v>
      </c>
      <c r="C5563" t="s">
        <v>1271</v>
      </c>
      <c r="D5563" t="s">
        <v>1195</v>
      </c>
      <c r="E5563">
        <v>1.1000000000000001E-3</v>
      </c>
      <c r="F5563" t="s">
        <v>1691</v>
      </c>
    </row>
    <row r="5564" spans="1:6" x14ac:dyDescent="0.25">
      <c r="A5564" t="s">
        <v>92</v>
      </c>
      <c r="B5564" t="s">
        <v>1190</v>
      </c>
      <c r="C5564" t="s">
        <v>1317</v>
      </c>
      <c r="D5564" t="s">
        <v>1195</v>
      </c>
      <c r="E5564">
        <v>5.1999999999999995E-4</v>
      </c>
      <c r="F5564" t="s">
        <v>1691</v>
      </c>
    </row>
    <row r="5565" spans="1:6" x14ac:dyDescent="0.25">
      <c r="A5565" t="s">
        <v>92</v>
      </c>
      <c r="B5565" t="s">
        <v>1190</v>
      </c>
      <c r="C5565" t="s">
        <v>1318</v>
      </c>
      <c r="D5565" t="s">
        <v>1195</v>
      </c>
      <c r="E5565">
        <v>1.1000000000000001E-3</v>
      </c>
      <c r="F5565" t="s">
        <v>1691</v>
      </c>
    </row>
    <row r="5566" spans="1:6" x14ac:dyDescent="0.25">
      <c r="A5566" t="s">
        <v>92</v>
      </c>
      <c r="B5566" t="s">
        <v>1190</v>
      </c>
      <c r="C5566" t="s">
        <v>1186</v>
      </c>
      <c r="D5566" t="s">
        <v>1195</v>
      </c>
      <c r="E5566">
        <v>0.10464</v>
      </c>
      <c r="F5566" t="s">
        <v>1691</v>
      </c>
    </row>
    <row r="5567" spans="1:6" x14ac:dyDescent="0.25">
      <c r="A5567" t="s">
        <v>92</v>
      </c>
      <c r="B5567" t="s">
        <v>1191</v>
      </c>
      <c r="C5567" t="s">
        <v>1266</v>
      </c>
      <c r="D5567" t="s">
        <v>1195</v>
      </c>
      <c r="E5567">
        <v>0.10464</v>
      </c>
      <c r="F5567" t="s">
        <v>1691</v>
      </c>
    </row>
    <row r="5568" spans="1:6" x14ac:dyDescent="0.25">
      <c r="A5568" t="s">
        <v>92</v>
      </c>
      <c r="B5568" t="s">
        <v>1191</v>
      </c>
      <c r="C5568" t="s">
        <v>1267</v>
      </c>
      <c r="D5568" t="s">
        <v>1195</v>
      </c>
      <c r="E5568">
        <v>8.8940000000000005E-2</v>
      </c>
      <c r="F5568" t="s">
        <v>1691</v>
      </c>
    </row>
    <row r="5569" spans="1:6" x14ac:dyDescent="0.25">
      <c r="A5569" t="s">
        <v>92</v>
      </c>
      <c r="B5569" t="s">
        <v>1191</v>
      </c>
      <c r="C5569" t="s">
        <v>1268</v>
      </c>
      <c r="D5569" t="s">
        <v>1195</v>
      </c>
      <c r="E5569">
        <v>1.9939999999999999E-2</v>
      </c>
      <c r="F5569" t="s">
        <v>1691</v>
      </c>
    </row>
    <row r="5570" spans="1:6" x14ac:dyDescent="0.25">
      <c r="A5570" t="s">
        <v>92</v>
      </c>
      <c r="B5570" t="s">
        <v>1191</v>
      </c>
      <c r="C5570" t="s">
        <v>1269</v>
      </c>
      <c r="D5570" t="s">
        <v>1195</v>
      </c>
      <c r="E5570">
        <v>1.9439999999999999E-2</v>
      </c>
      <c r="F5570" t="s">
        <v>1691</v>
      </c>
    </row>
    <row r="5571" spans="1:6" x14ac:dyDescent="0.25">
      <c r="A5571" t="s">
        <v>92</v>
      </c>
      <c r="B5571" t="s">
        <v>1191</v>
      </c>
      <c r="C5571" t="s">
        <v>1270</v>
      </c>
      <c r="D5571" t="s">
        <v>1195</v>
      </c>
      <c r="E5571">
        <v>1.0300000000000001E-3</v>
      </c>
      <c r="F5571" t="s">
        <v>1691</v>
      </c>
    </row>
    <row r="5572" spans="1:6" x14ac:dyDescent="0.25">
      <c r="A5572" t="s">
        <v>92</v>
      </c>
      <c r="B5572" t="s">
        <v>1191</v>
      </c>
      <c r="C5572" t="s">
        <v>1271</v>
      </c>
      <c r="D5572" t="s">
        <v>1195</v>
      </c>
      <c r="E5572">
        <v>1.1000000000000001E-3</v>
      </c>
      <c r="F5572" t="s">
        <v>1691</v>
      </c>
    </row>
    <row r="5573" spans="1:6" x14ac:dyDescent="0.25">
      <c r="A5573" t="s">
        <v>92</v>
      </c>
      <c r="B5573" t="s">
        <v>1191</v>
      </c>
      <c r="C5573" t="s">
        <v>1317</v>
      </c>
      <c r="D5573" t="s">
        <v>1195</v>
      </c>
      <c r="E5573">
        <v>5.1999999999999995E-4</v>
      </c>
      <c r="F5573" t="s">
        <v>1691</v>
      </c>
    </row>
    <row r="5574" spans="1:6" x14ac:dyDescent="0.25">
      <c r="A5574" t="s">
        <v>92</v>
      </c>
      <c r="B5574" t="s">
        <v>1191</v>
      </c>
      <c r="C5574" t="s">
        <v>1318</v>
      </c>
      <c r="D5574" t="s">
        <v>1195</v>
      </c>
      <c r="E5574">
        <v>1.1000000000000001E-3</v>
      </c>
      <c r="F5574" t="s">
        <v>1691</v>
      </c>
    </row>
    <row r="5575" spans="1:6" x14ac:dyDescent="0.25">
      <c r="A5575" t="s">
        <v>92</v>
      </c>
      <c r="B5575" t="s">
        <v>1191</v>
      </c>
      <c r="C5575" t="s">
        <v>1186</v>
      </c>
      <c r="D5575" t="s">
        <v>1195</v>
      </c>
      <c r="E5575">
        <v>0.10464</v>
      </c>
      <c r="F5575" t="s">
        <v>1691</v>
      </c>
    </row>
    <row r="5576" spans="1:6" x14ac:dyDescent="0.25">
      <c r="A5576" t="s">
        <v>1319</v>
      </c>
      <c r="B5576" t="s">
        <v>1320</v>
      </c>
      <c r="C5576" t="s">
        <v>1321</v>
      </c>
      <c r="D5576" t="s">
        <v>1322</v>
      </c>
      <c r="E5576">
        <v>0.17837</v>
      </c>
      <c r="F5576" t="s">
        <v>1691</v>
      </c>
    </row>
    <row r="5577" spans="1:6" x14ac:dyDescent="0.25">
      <c r="A5577" t="s">
        <v>1319</v>
      </c>
      <c r="B5577" t="s">
        <v>1320</v>
      </c>
      <c r="C5577" t="s">
        <v>1186</v>
      </c>
      <c r="D5577" t="s">
        <v>1322</v>
      </c>
      <c r="E5577">
        <v>0.18776000000000001</v>
      </c>
      <c r="F5577" t="s">
        <v>1691</v>
      </c>
    </row>
    <row r="5578" spans="1:6" x14ac:dyDescent="0.25">
      <c r="A5578" t="s">
        <v>1319</v>
      </c>
      <c r="B5578" t="s">
        <v>1323</v>
      </c>
      <c r="C5578" t="s">
        <v>1324</v>
      </c>
      <c r="D5578" t="s">
        <v>1325</v>
      </c>
      <c r="E5578">
        <v>4.514E-2</v>
      </c>
      <c r="F5578" t="s">
        <v>1691</v>
      </c>
    </row>
    <row r="5579" spans="1:6" x14ac:dyDescent="0.25">
      <c r="A5579" t="s">
        <v>1319</v>
      </c>
      <c r="B5579" t="s">
        <v>1323</v>
      </c>
      <c r="C5579" t="s">
        <v>1326</v>
      </c>
      <c r="D5579" t="s">
        <v>1325</v>
      </c>
      <c r="E5579">
        <v>4.514E-2</v>
      </c>
      <c r="F5579" t="s">
        <v>1691</v>
      </c>
    </row>
    <row r="5580" spans="1:6" x14ac:dyDescent="0.25">
      <c r="A5580" t="s">
        <v>1319</v>
      </c>
      <c r="B5580" t="s">
        <v>1323</v>
      </c>
      <c r="C5580" t="s">
        <v>1186</v>
      </c>
      <c r="D5580" t="s">
        <v>1325</v>
      </c>
      <c r="E5580">
        <v>5.0160000000000003E-2</v>
      </c>
      <c r="F5580" t="s">
        <v>1691</v>
      </c>
    </row>
    <row r="5581" spans="1:6" x14ac:dyDescent="0.25">
      <c r="A5581" t="s">
        <v>1319</v>
      </c>
      <c r="B5581" t="s">
        <v>1327</v>
      </c>
      <c r="C5581" t="s">
        <v>1324</v>
      </c>
      <c r="D5581" t="s">
        <v>1325</v>
      </c>
      <c r="E5581">
        <v>5.3460000000000001E-2</v>
      </c>
      <c r="F5581" t="s">
        <v>1691</v>
      </c>
    </row>
    <row r="5582" spans="1:6" x14ac:dyDescent="0.25">
      <c r="A5582" t="s">
        <v>1319</v>
      </c>
      <c r="B5582" t="s">
        <v>1327</v>
      </c>
      <c r="C5582" t="s">
        <v>1326</v>
      </c>
      <c r="D5582" t="s">
        <v>1325</v>
      </c>
      <c r="E5582">
        <v>5.3460000000000001E-2</v>
      </c>
      <c r="F5582" t="s">
        <v>1691</v>
      </c>
    </row>
    <row r="5583" spans="1:6" x14ac:dyDescent="0.25">
      <c r="A5583" t="s">
        <v>1319</v>
      </c>
      <c r="B5583" t="s">
        <v>1327</v>
      </c>
      <c r="C5583" t="s">
        <v>1186</v>
      </c>
      <c r="D5583" t="s">
        <v>1325</v>
      </c>
      <c r="E5583">
        <v>5.9400000000000001E-2</v>
      </c>
      <c r="F5583" t="s">
        <v>1691</v>
      </c>
    </row>
    <row r="5584" spans="1:6" x14ac:dyDescent="0.25">
      <c r="A5584" t="s">
        <v>1319</v>
      </c>
      <c r="B5584" t="s">
        <v>1328</v>
      </c>
      <c r="C5584" t="s">
        <v>1329</v>
      </c>
      <c r="D5584" t="s">
        <v>1325</v>
      </c>
      <c r="E5584">
        <v>0</v>
      </c>
      <c r="F5584" t="s">
        <v>1691</v>
      </c>
    </row>
    <row r="5585" spans="1:6" x14ac:dyDescent="0.25">
      <c r="A5585" t="s">
        <v>1319</v>
      </c>
      <c r="B5585" t="s">
        <v>1328</v>
      </c>
      <c r="C5585" t="s">
        <v>1186</v>
      </c>
      <c r="D5585" t="s">
        <v>1325</v>
      </c>
      <c r="E5585">
        <v>0</v>
      </c>
      <c r="F5585" t="s">
        <v>1691</v>
      </c>
    </row>
    <row r="5586" spans="1:6" x14ac:dyDescent="0.25">
      <c r="A5586" t="s">
        <v>1319</v>
      </c>
      <c r="B5586" t="s">
        <v>1330</v>
      </c>
      <c r="C5586" t="s">
        <v>1186</v>
      </c>
      <c r="D5586" t="s">
        <v>1331</v>
      </c>
      <c r="E5586">
        <v>0</v>
      </c>
      <c r="F5586" t="s">
        <v>1691</v>
      </c>
    </row>
    <row r="5587" spans="1:6" x14ac:dyDescent="0.25">
      <c r="A5587" t="s">
        <v>1319</v>
      </c>
      <c r="B5587" t="s">
        <v>1332</v>
      </c>
      <c r="C5587" t="s">
        <v>1324</v>
      </c>
      <c r="D5587" t="s">
        <v>1325</v>
      </c>
      <c r="E5587">
        <v>7.0010000000000003E-2</v>
      </c>
      <c r="F5587" t="s">
        <v>1691</v>
      </c>
    </row>
    <row r="5588" spans="1:6" x14ac:dyDescent="0.25">
      <c r="A5588" t="s">
        <v>1319</v>
      </c>
      <c r="B5588" t="s">
        <v>1332</v>
      </c>
      <c r="C5588" t="s">
        <v>1186</v>
      </c>
      <c r="D5588" t="s">
        <v>1325</v>
      </c>
      <c r="E5588">
        <v>7.7789999999999998E-2</v>
      </c>
      <c r="F5588" t="s">
        <v>1691</v>
      </c>
    </row>
    <row r="5589" spans="1:6" x14ac:dyDescent="0.25">
      <c r="A5589" t="s">
        <v>1319</v>
      </c>
      <c r="B5589" t="s">
        <v>1333</v>
      </c>
      <c r="C5589" t="s">
        <v>1324</v>
      </c>
      <c r="D5589" t="s">
        <v>1325</v>
      </c>
      <c r="E5589">
        <v>9.4599999999999997E-3</v>
      </c>
      <c r="F5589" t="s">
        <v>1691</v>
      </c>
    </row>
    <row r="5590" spans="1:6" x14ac:dyDescent="0.25">
      <c r="A5590" t="s">
        <v>1319</v>
      </c>
      <c r="B5590" t="s">
        <v>1333</v>
      </c>
      <c r="C5590" t="s">
        <v>1334</v>
      </c>
      <c r="D5590" t="s">
        <v>1325</v>
      </c>
      <c r="E5590">
        <v>9.9900000000000006E-3</v>
      </c>
      <c r="F5590" t="s">
        <v>1691</v>
      </c>
    </row>
    <row r="5591" spans="1:6" x14ac:dyDescent="0.25">
      <c r="A5591" t="s">
        <v>1319</v>
      </c>
      <c r="B5591" t="s">
        <v>1333</v>
      </c>
      <c r="C5591" t="s">
        <v>1186</v>
      </c>
      <c r="D5591" t="s">
        <v>1325</v>
      </c>
      <c r="E5591">
        <v>1.051E-2</v>
      </c>
      <c r="F5591" t="s">
        <v>1691</v>
      </c>
    </row>
    <row r="5592" spans="1:6" x14ac:dyDescent="0.25">
      <c r="A5592" t="s">
        <v>1319</v>
      </c>
      <c r="B5592" t="s">
        <v>1335</v>
      </c>
      <c r="C5592" t="s">
        <v>1234</v>
      </c>
      <c r="D5592" t="s">
        <v>1336</v>
      </c>
      <c r="E5592">
        <v>0</v>
      </c>
      <c r="F5592" t="s">
        <v>1691</v>
      </c>
    </row>
    <row r="5593" spans="1:6" x14ac:dyDescent="0.25">
      <c r="A5593" t="s">
        <v>1319</v>
      </c>
      <c r="B5593" t="s">
        <v>1335</v>
      </c>
      <c r="C5593" t="s">
        <v>1235</v>
      </c>
      <c r="D5593" t="s">
        <v>1336</v>
      </c>
      <c r="E5593">
        <v>0</v>
      </c>
      <c r="F5593" t="s">
        <v>1691</v>
      </c>
    </row>
    <row r="5594" spans="1:6" x14ac:dyDescent="0.25">
      <c r="A5594" t="s">
        <v>1319</v>
      </c>
      <c r="B5594" t="s">
        <v>1335</v>
      </c>
      <c r="C5594" t="s">
        <v>1186</v>
      </c>
      <c r="D5594" t="s">
        <v>1336</v>
      </c>
      <c r="E5594">
        <v>0</v>
      </c>
      <c r="F5594" t="s">
        <v>1691</v>
      </c>
    </row>
    <row r="5595" spans="1:6" x14ac:dyDescent="0.25">
      <c r="A5595" t="s">
        <v>1319</v>
      </c>
      <c r="B5595" t="s">
        <v>1335</v>
      </c>
      <c r="C5595" t="s">
        <v>1131</v>
      </c>
      <c r="D5595" t="s">
        <v>1336</v>
      </c>
      <c r="E5595">
        <v>0</v>
      </c>
      <c r="F5595" t="s">
        <v>1691</v>
      </c>
    </row>
    <row r="5596" spans="1:6" x14ac:dyDescent="0.25">
      <c r="A5596" t="s">
        <v>1319</v>
      </c>
      <c r="B5596" t="s">
        <v>1335</v>
      </c>
      <c r="C5596" t="s">
        <v>1196</v>
      </c>
      <c r="D5596" t="s">
        <v>1336</v>
      </c>
      <c r="E5596">
        <v>0</v>
      </c>
      <c r="F5596" t="s">
        <v>1691</v>
      </c>
    </row>
    <row r="5597" spans="1:6" x14ac:dyDescent="0.25">
      <c r="A5597" t="s">
        <v>1319</v>
      </c>
      <c r="B5597" t="s">
        <v>1335</v>
      </c>
      <c r="C5597" t="s">
        <v>1337</v>
      </c>
      <c r="D5597" t="s">
        <v>1336</v>
      </c>
      <c r="E5597">
        <v>0</v>
      </c>
      <c r="F5597" t="s">
        <v>1691</v>
      </c>
    </row>
    <row r="5598" spans="1:6" x14ac:dyDescent="0.25">
      <c r="A5598" t="s">
        <v>1319</v>
      </c>
      <c r="B5598" t="s">
        <v>1338</v>
      </c>
      <c r="C5598" t="s">
        <v>1339</v>
      </c>
      <c r="D5598" t="s">
        <v>1336</v>
      </c>
      <c r="E5598">
        <v>0</v>
      </c>
      <c r="F5598" t="s">
        <v>1691</v>
      </c>
    </row>
    <row r="5599" spans="1:6" x14ac:dyDescent="0.25">
      <c r="A5599" t="s">
        <v>1319</v>
      </c>
      <c r="B5599" t="s">
        <v>1338</v>
      </c>
      <c r="C5599" t="s">
        <v>1340</v>
      </c>
      <c r="D5599" t="s">
        <v>1336</v>
      </c>
      <c r="E5599">
        <v>0</v>
      </c>
      <c r="F5599" t="s">
        <v>1691</v>
      </c>
    </row>
    <row r="5600" spans="1:6" x14ac:dyDescent="0.25">
      <c r="A5600" t="s">
        <v>1319</v>
      </c>
      <c r="B5600" t="s">
        <v>1338</v>
      </c>
      <c r="C5600" t="s">
        <v>1186</v>
      </c>
      <c r="D5600" t="s">
        <v>1336</v>
      </c>
      <c r="E5600">
        <v>0</v>
      </c>
      <c r="F5600" t="s">
        <v>1691</v>
      </c>
    </row>
    <row r="5601" spans="1:6" x14ac:dyDescent="0.25">
      <c r="A5601" t="s">
        <v>1319</v>
      </c>
      <c r="B5601" t="s">
        <v>1338</v>
      </c>
      <c r="C5601" t="s">
        <v>1341</v>
      </c>
      <c r="D5601" t="s">
        <v>1336</v>
      </c>
      <c r="E5601">
        <v>0</v>
      </c>
      <c r="F5601" t="s">
        <v>1691</v>
      </c>
    </row>
    <row r="5602" spans="1:6" x14ac:dyDescent="0.25">
      <c r="A5602" t="s">
        <v>1319</v>
      </c>
      <c r="B5602" t="s">
        <v>1342</v>
      </c>
      <c r="C5602" t="s">
        <v>1186</v>
      </c>
      <c r="D5602" t="s">
        <v>1343</v>
      </c>
      <c r="E5602">
        <v>8.9999999999999993E-3</v>
      </c>
      <c r="F5602" t="s">
        <v>1691</v>
      </c>
    </row>
    <row r="5603" spans="1:6" x14ac:dyDescent="0.25">
      <c r="A5603" t="s">
        <v>1319</v>
      </c>
      <c r="B5603" t="s">
        <v>1342</v>
      </c>
      <c r="C5603" t="s">
        <v>1344</v>
      </c>
      <c r="D5603" t="s">
        <v>1343</v>
      </c>
      <c r="E5603">
        <v>8.0999999999999996E-3</v>
      </c>
      <c r="F5603" t="s">
        <v>1691</v>
      </c>
    </row>
    <row r="5604" spans="1:6" x14ac:dyDescent="0.25">
      <c r="A5604" t="s">
        <v>1319</v>
      </c>
      <c r="B5604" t="s">
        <v>1345</v>
      </c>
      <c r="C5604" t="s">
        <v>1340</v>
      </c>
      <c r="D5604" t="s">
        <v>1346</v>
      </c>
      <c r="E5604">
        <v>3.7499999999999999E-3</v>
      </c>
      <c r="F5604" t="s">
        <v>1691</v>
      </c>
    </row>
    <row r="5605" spans="1:6" x14ac:dyDescent="0.25">
      <c r="A5605" t="s">
        <v>1319</v>
      </c>
      <c r="B5605" t="s">
        <v>1345</v>
      </c>
      <c r="C5605" t="s">
        <v>1186</v>
      </c>
      <c r="D5605" t="s">
        <v>1346</v>
      </c>
      <c r="E5605">
        <v>5.0000000000000001E-3</v>
      </c>
      <c r="F5605" t="s">
        <v>1691</v>
      </c>
    </row>
    <row r="5606" spans="1:6" x14ac:dyDescent="0.25">
      <c r="A5606" t="s">
        <v>1319</v>
      </c>
      <c r="B5606" t="s">
        <v>1347</v>
      </c>
      <c r="C5606" t="s">
        <v>1340</v>
      </c>
      <c r="D5606" t="s">
        <v>1346</v>
      </c>
      <c r="E5606">
        <v>3.7499999999999999E-3</v>
      </c>
      <c r="F5606" t="s">
        <v>1691</v>
      </c>
    </row>
    <row r="5607" spans="1:6" x14ac:dyDescent="0.25">
      <c r="A5607" t="s">
        <v>1319</v>
      </c>
      <c r="B5607" t="s">
        <v>1347</v>
      </c>
      <c r="C5607" t="s">
        <v>1186</v>
      </c>
      <c r="D5607" t="s">
        <v>1346</v>
      </c>
      <c r="E5607">
        <v>5.0000000000000001E-3</v>
      </c>
      <c r="F5607" t="s">
        <v>1691</v>
      </c>
    </row>
    <row r="5608" spans="1:6" x14ac:dyDescent="0.25">
      <c r="A5608" t="s">
        <v>1319</v>
      </c>
      <c r="B5608" t="s">
        <v>1348</v>
      </c>
      <c r="C5608" t="s">
        <v>1340</v>
      </c>
      <c r="D5608" t="s">
        <v>1346</v>
      </c>
      <c r="E5608">
        <v>3.7499999999999999E-3</v>
      </c>
      <c r="F5608" t="s">
        <v>1691</v>
      </c>
    </row>
    <row r="5609" spans="1:6" x14ac:dyDescent="0.25">
      <c r="A5609" t="s">
        <v>1319</v>
      </c>
      <c r="B5609" t="s">
        <v>1348</v>
      </c>
      <c r="C5609" t="s">
        <v>1186</v>
      </c>
      <c r="D5609" t="s">
        <v>1346</v>
      </c>
      <c r="E5609">
        <v>5.0000000000000001E-3</v>
      </c>
      <c r="F5609" t="s">
        <v>1691</v>
      </c>
    </row>
    <row r="5610" spans="1:6" x14ac:dyDescent="0.25">
      <c r="A5610" t="s">
        <v>1319</v>
      </c>
      <c r="B5610" t="s">
        <v>1349</v>
      </c>
      <c r="C5610" t="s">
        <v>1186</v>
      </c>
      <c r="D5610" t="s">
        <v>1350</v>
      </c>
      <c r="E5610">
        <v>0</v>
      </c>
      <c r="F5610" t="s">
        <v>1691</v>
      </c>
    </row>
    <row r="5611" spans="1:6" x14ac:dyDescent="0.25">
      <c r="A5611" t="s">
        <v>1319</v>
      </c>
      <c r="B5611" t="s">
        <v>1351</v>
      </c>
      <c r="C5611" t="s">
        <v>1186</v>
      </c>
      <c r="D5611" t="s">
        <v>1352</v>
      </c>
      <c r="E5611">
        <v>0.64</v>
      </c>
      <c r="F5611" t="s">
        <v>1691</v>
      </c>
    </row>
    <row r="5612" spans="1:6" x14ac:dyDescent="0.25">
      <c r="A5612" t="s">
        <v>1319</v>
      </c>
      <c r="B5612" t="s">
        <v>1351</v>
      </c>
      <c r="C5612" t="s">
        <v>1353</v>
      </c>
      <c r="D5612" t="s">
        <v>1352</v>
      </c>
      <c r="E5612">
        <v>0.64</v>
      </c>
      <c r="F5612" t="s">
        <v>1691</v>
      </c>
    </row>
    <row r="5613" spans="1:6" x14ac:dyDescent="0.25">
      <c r="A5613" t="s">
        <v>1319</v>
      </c>
      <c r="B5613" t="s">
        <v>1354</v>
      </c>
      <c r="C5613" t="s">
        <v>1186</v>
      </c>
      <c r="D5613" t="s">
        <v>1346</v>
      </c>
      <c r="E5613">
        <v>18.5</v>
      </c>
      <c r="F5613" t="s">
        <v>1691</v>
      </c>
    </row>
    <row r="5614" spans="1:6" x14ac:dyDescent="0.25">
      <c r="A5614" t="s">
        <v>1319</v>
      </c>
      <c r="B5614" t="s">
        <v>1354</v>
      </c>
      <c r="C5614" t="s">
        <v>1131</v>
      </c>
      <c r="D5614" t="s">
        <v>1346</v>
      </c>
      <c r="E5614">
        <v>12.95</v>
      </c>
      <c r="F5614" t="s">
        <v>1691</v>
      </c>
    </row>
    <row r="5615" spans="1:6" x14ac:dyDescent="0.25">
      <c r="A5615" t="s">
        <v>1319</v>
      </c>
      <c r="B5615" t="s">
        <v>1354</v>
      </c>
      <c r="C5615" t="s">
        <v>1207</v>
      </c>
      <c r="D5615" t="s">
        <v>1346</v>
      </c>
      <c r="E5615">
        <v>9.25</v>
      </c>
      <c r="F5615" t="s">
        <v>1691</v>
      </c>
    </row>
    <row r="5616" spans="1:6" x14ac:dyDescent="0.25">
      <c r="A5616" t="s">
        <v>1319</v>
      </c>
      <c r="B5616" t="s">
        <v>1354</v>
      </c>
      <c r="C5616" t="s">
        <v>1208</v>
      </c>
      <c r="D5616" t="s">
        <v>1346</v>
      </c>
      <c r="E5616">
        <v>0.74</v>
      </c>
      <c r="F5616" t="s">
        <v>1691</v>
      </c>
    </row>
    <row r="5617" spans="1:6" x14ac:dyDescent="0.25">
      <c r="A5617" t="s">
        <v>1319</v>
      </c>
      <c r="B5617" t="s">
        <v>1354</v>
      </c>
      <c r="C5617" t="s">
        <v>1196</v>
      </c>
      <c r="D5617" t="s">
        <v>1346</v>
      </c>
      <c r="E5617">
        <v>0.185</v>
      </c>
      <c r="F5617" t="s">
        <v>1691</v>
      </c>
    </row>
    <row r="5618" spans="1:6" x14ac:dyDescent="0.25">
      <c r="A5618" t="s">
        <v>1319</v>
      </c>
      <c r="B5618" t="s">
        <v>1355</v>
      </c>
      <c r="C5618" t="s">
        <v>1186</v>
      </c>
      <c r="D5618" t="s">
        <v>1346</v>
      </c>
      <c r="E5618">
        <v>5.1952999999999996</v>
      </c>
      <c r="F5618" t="s">
        <v>1691</v>
      </c>
    </row>
    <row r="5619" spans="1:6" x14ac:dyDescent="0.25">
      <c r="A5619" t="s">
        <v>1319</v>
      </c>
      <c r="B5619" t="s">
        <v>1355</v>
      </c>
      <c r="C5619" t="s">
        <v>1131</v>
      </c>
      <c r="D5619" t="s">
        <v>1346</v>
      </c>
      <c r="E5619">
        <v>3.6367099999999999</v>
      </c>
      <c r="F5619" t="s">
        <v>1691</v>
      </c>
    </row>
    <row r="5620" spans="1:6" x14ac:dyDescent="0.25">
      <c r="A5620" t="s">
        <v>1319</v>
      </c>
      <c r="B5620" t="s">
        <v>1355</v>
      </c>
      <c r="C5620" t="s">
        <v>1196</v>
      </c>
      <c r="D5620" t="s">
        <v>1346</v>
      </c>
      <c r="E5620">
        <v>5.1950000000000003E-2</v>
      </c>
      <c r="F5620" t="s">
        <v>1691</v>
      </c>
    </row>
    <row r="5621" spans="1:6" x14ac:dyDescent="0.25">
      <c r="A5621" t="s">
        <v>1319</v>
      </c>
      <c r="B5621" t="s">
        <v>1356</v>
      </c>
      <c r="C5621" t="s">
        <v>1186</v>
      </c>
      <c r="D5621" t="s">
        <v>1346</v>
      </c>
      <c r="E5621">
        <v>10.45</v>
      </c>
      <c r="F5621" t="s">
        <v>1691</v>
      </c>
    </row>
    <row r="5622" spans="1:6" x14ac:dyDescent="0.25">
      <c r="A5622" t="s">
        <v>1319</v>
      </c>
      <c r="B5622" t="s">
        <v>1356</v>
      </c>
      <c r="C5622" t="s">
        <v>1131</v>
      </c>
      <c r="D5622" t="s">
        <v>1346</v>
      </c>
      <c r="E5622">
        <v>7.3150000000000004</v>
      </c>
      <c r="F5622" t="s">
        <v>1691</v>
      </c>
    </row>
    <row r="5623" spans="1:6" x14ac:dyDescent="0.25">
      <c r="A5623" t="s">
        <v>1319</v>
      </c>
      <c r="B5623" t="s">
        <v>1356</v>
      </c>
      <c r="C5623" t="s">
        <v>1207</v>
      </c>
      <c r="D5623" t="s">
        <v>1346</v>
      </c>
      <c r="E5623">
        <v>5.2249999999999996</v>
      </c>
      <c r="F5623" t="s">
        <v>1691</v>
      </c>
    </row>
    <row r="5624" spans="1:6" x14ac:dyDescent="0.25">
      <c r="A5624" t="s">
        <v>1319</v>
      </c>
      <c r="B5624" t="s">
        <v>1356</v>
      </c>
      <c r="C5624" t="s">
        <v>1208</v>
      </c>
      <c r="D5624" t="s">
        <v>1346</v>
      </c>
      <c r="E5624">
        <v>0.41799999999999998</v>
      </c>
      <c r="F5624" t="s">
        <v>1691</v>
      </c>
    </row>
    <row r="5625" spans="1:6" x14ac:dyDescent="0.25">
      <c r="A5625" t="s">
        <v>1319</v>
      </c>
      <c r="B5625" t="s">
        <v>1356</v>
      </c>
      <c r="C5625" t="s">
        <v>1196</v>
      </c>
      <c r="D5625" t="s">
        <v>1346</v>
      </c>
      <c r="E5625">
        <v>0.1045</v>
      </c>
      <c r="F5625" t="s">
        <v>1691</v>
      </c>
    </row>
    <row r="5626" spans="1:6" x14ac:dyDescent="0.25">
      <c r="A5626" t="s">
        <v>1319</v>
      </c>
      <c r="B5626" t="s">
        <v>1357</v>
      </c>
      <c r="C5626" t="s">
        <v>1358</v>
      </c>
      <c r="D5626" t="s">
        <v>1346</v>
      </c>
      <c r="E5626">
        <v>0.97</v>
      </c>
      <c r="F5626" t="s">
        <v>1691</v>
      </c>
    </row>
    <row r="5627" spans="1:6" x14ac:dyDescent="0.25">
      <c r="A5627" t="s">
        <v>1319</v>
      </c>
      <c r="B5627" t="s">
        <v>1357</v>
      </c>
      <c r="C5627" t="s">
        <v>1359</v>
      </c>
      <c r="D5627" t="s">
        <v>1346</v>
      </c>
      <c r="E5627">
        <v>0.18</v>
      </c>
      <c r="F5627" t="s">
        <v>1691</v>
      </c>
    </row>
    <row r="5628" spans="1:6" x14ac:dyDescent="0.25">
      <c r="A5628" t="s">
        <v>1319</v>
      </c>
      <c r="B5628" t="s">
        <v>1357</v>
      </c>
      <c r="C5628" t="s">
        <v>1360</v>
      </c>
      <c r="D5628" t="s">
        <v>1346</v>
      </c>
      <c r="E5628">
        <v>0.08</v>
      </c>
      <c r="F5628" t="s">
        <v>1691</v>
      </c>
    </row>
    <row r="5629" spans="1:6" x14ac:dyDescent="0.25">
      <c r="A5629" t="s">
        <v>1319</v>
      </c>
      <c r="B5629" t="s">
        <v>1357</v>
      </c>
      <c r="C5629" t="s">
        <v>1361</v>
      </c>
      <c r="D5629" t="s">
        <v>1346</v>
      </c>
      <c r="E5629">
        <v>0.8</v>
      </c>
      <c r="F5629" t="s">
        <v>1691</v>
      </c>
    </row>
    <row r="5630" spans="1:6" x14ac:dyDescent="0.25">
      <c r="A5630" t="s">
        <v>1319</v>
      </c>
      <c r="B5630" t="s">
        <v>1357</v>
      </c>
      <c r="C5630" t="s">
        <v>1362</v>
      </c>
      <c r="D5630" t="s">
        <v>1346</v>
      </c>
      <c r="E5630">
        <v>0.8</v>
      </c>
      <c r="F5630" t="s">
        <v>1691</v>
      </c>
    </row>
    <row r="5631" spans="1:6" x14ac:dyDescent="0.25">
      <c r="A5631" t="s">
        <v>1319</v>
      </c>
      <c r="B5631" t="s">
        <v>1357</v>
      </c>
      <c r="C5631" t="s">
        <v>1363</v>
      </c>
      <c r="D5631" t="s">
        <v>1346</v>
      </c>
      <c r="E5631">
        <v>0.15</v>
      </c>
      <c r="F5631" t="s">
        <v>1691</v>
      </c>
    </row>
    <row r="5632" spans="1:6" x14ac:dyDescent="0.25">
      <c r="A5632" t="s">
        <v>1319</v>
      </c>
      <c r="B5632" t="s">
        <v>1357</v>
      </c>
      <c r="C5632" t="s">
        <v>1186</v>
      </c>
      <c r="D5632" t="s">
        <v>1346</v>
      </c>
      <c r="E5632">
        <v>1</v>
      </c>
      <c r="F5632" t="s">
        <v>1691</v>
      </c>
    </row>
    <row r="5633" spans="1:6" x14ac:dyDescent="0.25">
      <c r="A5633" t="s">
        <v>1319</v>
      </c>
      <c r="B5633" t="s">
        <v>1357</v>
      </c>
      <c r="C5633" t="s">
        <v>1364</v>
      </c>
      <c r="D5633" t="s">
        <v>1346</v>
      </c>
      <c r="E5633">
        <v>0.18</v>
      </c>
      <c r="F5633" t="s">
        <v>1691</v>
      </c>
    </row>
    <row r="5634" spans="1:6" x14ac:dyDescent="0.25">
      <c r="A5634" t="s">
        <v>1319</v>
      </c>
      <c r="B5634" t="s">
        <v>1357</v>
      </c>
      <c r="C5634" t="s">
        <v>1365</v>
      </c>
      <c r="D5634" t="s">
        <v>1346</v>
      </c>
      <c r="E5634">
        <v>0.01</v>
      </c>
      <c r="F5634" t="s">
        <v>1691</v>
      </c>
    </row>
    <row r="5635" spans="1:6" x14ac:dyDescent="0.25">
      <c r="A5635" t="s">
        <v>1319</v>
      </c>
      <c r="B5635" t="s">
        <v>1357</v>
      </c>
      <c r="C5635" t="s">
        <v>1366</v>
      </c>
      <c r="D5635" t="s">
        <v>1346</v>
      </c>
      <c r="E5635">
        <v>5.0000000000000001E-3</v>
      </c>
      <c r="F5635" t="s">
        <v>1691</v>
      </c>
    </row>
    <row r="5636" spans="1:6" x14ac:dyDescent="0.25">
      <c r="A5636" t="s">
        <v>1319</v>
      </c>
      <c r="B5636" t="s">
        <v>1357</v>
      </c>
      <c r="C5636" t="s">
        <v>1367</v>
      </c>
      <c r="D5636" t="s">
        <v>1346</v>
      </c>
      <c r="E5636">
        <v>9.2999999999999999E-2</v>
      </c>
      <c r="F5636" t="s">
        <v>1691</v>
      </c>
    </row>
    <row r="5637" spans="1:6" x14ac:dyDescent="0.25">
      <c r="A5637" t="s">
        <v>1319</v>
      </c>
      <c r="B5637" t="s">
        <v>1357</v>
      </c>
      <c r="C5637" t="s">
        <v>1368</v>
      </c>
      <c r="D5637" t="s">
        <v>1346</v>
      </c>
      <c r="E5637">
        <v>0.13</v>
      </c>
      <c r="F5637" t="s">
        <v>1691</v>
      </c>
    </row>
    <row r="5638" spans="1:6" x14ac:dyDescent="0.25">
      <c r="A5638" t="s">
        <v>1319</v>
      </c>
      <c r="B5638" t="s">
        <v>1369</v>
      </c>
      <c r="C5638" t="s">
        <v>1186</v>
      </c>
      <c r="D5638" t="s">
        <v>1346</v>
      </c>
      <c r="E5638">
        <v>1.2500000000000001E-2</v>
      </c>
      <c r="F5638" t="s">
        <v>1691</v>
      </c>
    </row>
    <row r="5639" spans="1:6" x14ac:dyDescent="0.25">
      <c r="A5639" t="s">
        <v>1319</v>
      </c>
      <c r="B5639" t="s">
        <v>1369</v>
      </c>
      <c r="C5639" t="s">
        <v>1131</v>
      </c>
      <c r="D5639" t="s">
        <v>1346</v>
      </c>
      <c r="E5639">
        <v>8.7500000000000008E-3</v>
      </c>
      <c r="F5639" t="s">
        <v>1691</v>
      </c>
    </row>
    <row r="5640" spans="1:6" x14ac:dyDescent="0.25">
      <c r="A5640" t="s">
        <v>1319</v>
      </c>
      <c r="B5640" t="s">
        <v>1369</v>
      </c>
      <c r="C5640" t="s">
        <v>1207</v>
      </c>
      <c r="D5640" t="s">
        <v>1346</v>
      </c>
      <c r="E5640">
        <v>6.2500000000000003E-3</v>
      </c>
      <c r="F5640" t="s">
        <v>1691</v>
      </c>
    </row>
    <row r="5641" spans="1:6" x14ac:dyDescent="0.25">
      <c r="A5641" t="s">
        <v>1319</v>
      </c>
      <c r="B5641" t="s">
        <v>1369</v>
      </c>
      <c r="C5641" t="s">
        <v>1208</v>
      </c>
      <c r="D5641" t="s">
        <v>1346</v>
      </c>
      <c r="E5641">
        <v>5.0000000000000001E-4</v>
      </c>
      <c r="F5641" t="s">
        <v>1691</v>
      </c>
    </row>
    <row r="5642" spans="1:6" x14ac:dyDescent="0.25">
      <c r="A5642" t="s">
        <v>1319</v>
      </c>
      <c r="B5642" t="s">
        <v>1369</v>
      </c>
      <c r="C5642" t="s">
        <v>1196</v>
      </c>
      <c r="D5642" t="s">
        <v>1346</v>
      </c>
      <c r="E5642">
        <v>1.2999999999999999E-4</v>
      </c>
      <c r="F5642" t="s">
        <v>1691</v>
      </c>
    </row>
    <row r="5643" spans="1:6" x14ac:dyDescent="0.25">
      <c r="A5643" t="s">
        <v>1319</v>
      </c>
      <c r="B5643" t="s">
        <v>1370</v>
      </c>
      <c r="C5643" t="s">
        <v>1186</v>
      </c>
      <c r="D5643" t="s">
        <v>1346</v>
      </c>
      <c r="E5643">
        <v>10.685499999999999</v>
      </c>
      <c r="F5643" t="s">
        <v>1691</v>
      </c>
    </row>
    <row r="5644" spans="1:6" x14ac:dyDescent="0.25">
      <c r="A5644" t="s">
        <v>1319</v>
      </c>
      <c r="B5644" t="s">
        <v>1370</v>
      </c>
      <c r="C5644" t="s">
        <v>1131</v>
      </c>
      <c r="D5644" t="s">
        <v>1346</v>
      </c>
      <c r="E5644">
        <v>7.4798499999999999</v>
      </c>
      <c r="F5644" t="s">
        <v>1691</v>
      </c>
    </row>
    <row r="5645" spans="1:6" x14ac:dyDescent="0.25">
      <c r="A5645" t="s">
        <v>1319</v>
      </c>
      <c r="B5645" t="s">
        <v>1370</v>
      </c>
      <c r="C5645" t="s">
        <v>1207</v>
      </c>
      <c r="D5645" t="s">
        <v>1346</v>
      </c>
      <c r="E5645">
        <v>5.3427499999999997</v>
      </c>
      <c r="F5645" t="s">
        <v>1691</v>
      </c>
    </row>
    <row r="5646" spans="1:6" x14ac:dyDescent="0.25">
      <c r="A5646" t="s">
        <v>1319</v>
      </c>
      <c r="B5646" t="s">
        <v>1370</v>
      </c>
      <c r="C5646" t="s">
        <v>1208</v>
      </c>
      <c r="D5646" t="s">
        <v>1346</v>
      </c>
      <c r="E5646">
        <v>0.42742000000000002</v>
      </c>
      <c r="F5646" t="s">
        <v>1691</v>
      </c>
    </row>
    <row r="5647" spans="1:6" x14ac:dyDescent="0.25">
      <c r="A5647" t="s">
        <v>1319</v>
      </c>
      <c r="B5647" t="s">
        <v>1370</v>
      </c>
      <c r="C5647" t="s">
        <v>1196</v>
      </c>
      <c r="D5647" t="s">
        <v>1346</v>
      </c>
      <c r="E5647">
        <v>0.10686</v>
      </c>
      <c r="F5647" t="s">
        <v>1691</v>
      </c>
    </row>
    <row r="5648" spans="1:6" x14ac:dyDescent="0.25">
      <c r="A5648" t="s">
        <v>1319</v>
      </c>
      <c r="B5648" t="s">
        <v>1371</v>
      </c>
      <c r="C5648" t="s">
        <v>1186</v>
      </c>
      <c r="D5648" t="s">
        <v>1346</v>
      </c>
      <c r="E5648">
        <v>1.38</v>
      </c>
      <c r="F5648" t="s">
        <v>1691</v>
      </c>
    </row>
    <row r="5649" spans="1:6" x14ac:dyDescent="0.25">
      <c r="A5649" t="s">
        <v>1319</v>
      </c>
      <c r="B5649" t="s">
        <v>1371</v>
      </c>
      <c r="C5649" t="s">
        <v>1372</v>
      </c>
      <c r="D5649" t="s">
        <v>1346</v>
      </c>
      <c r="E5649">
        <v>0.82799999999999996</v>
      </c>
      <c r="F5649" t="s">
        <v>1691</v>
      </c>
    </row>
    <row r="5650" spans="1:6" x14ac:dyDescent="0.25">
      <c r="A5650" t="s">
        <v>1319</v>
      </c>
      <c r="B5650" t="s">
        <v>1371</v>
      </c>
      <c r="C5650" t="s">
        <v>1373</v>
      </c>
      <c r="D5650" t="s">
        <v>1346</v>
      </c>
      <c r="E5650">
        <v>0.27600000000000002</v>
      </c>
      <c r="F5650" t="s">
        <v>1691</v>
      </c>
    </row>
    <row r="5651" spans="1:6" x14ac:dyDescent="0.25">
      <c r="A5651" t="s">
        <v>1319</v>
      </c>
      <c r="B5651" t="s">
        <v>1374</v>
      </c>
      <c r="C5651" t="s">
        <v>1186</v>
      </c>
      <c r="D5651" t="s">
        <v>1346</v>
      </c>
      <c r="E5651">
        <v>1.44</v>
      </c>
      <c r="F5651" t="s">
        <v>1691</v>
      </c>
    </row>
    <row r="5652" spans="1:6" x14ac:dyDescent="0.25">
      <c r="A5652" t="s">
        <v>1319</v>
      </c>
      <c r="B5652" t="s">
        <v>1374</v>
      </c>
      <c r="C5652" t="s">
        <v>1131</v>
      </c>
      <c r="D5652" t="s">
        <v>1346</v>
      </c>
      <c r="E5652">
        <v>1.008</v>
      </c>
      <c r="F5652" t="s">
        <v>1691</v>
      </c>
    </row>
    <row r="5653" spans="1:6" x14ac:dyDescent="0.25">
      <c r="A5653" t="s">
        <v>1319</v>
      </c>
      <c r="B5653" t="s">
        <v>1374</v>
      </c>
      <c r="C5653" t="s">
        <v>1196</v>
      </c>
      <c r="D5653" t="s">
        <v>1346</v>
      </c>
      <c r="E5653">
        <v>1.44E-2</v>
      </c>
      <c r="F5653" t="s">
        <v>1691</v>
      </c>
    </row>
    <row r="5654" spans="1:6" x14ac:dyDescent="0.25">
      <c r="A5654" t="s">
        <v>1319</v>
      </c>
      <c r="B5654" t="s">
        <v>1375</v>
      </c>
      <c r="C5654" t="s">
        <v>1186</v>
      </c>
      <c r="D5654" t="s">
        <v>1346</v>
      </c>
      <c r="E5654">
        <v>23.4</v>
      </c>
      <c r="F5654" t="s">
        <v>1691</v>
      </c>
    </row>
    <row r="5655" spans="1:6" x14ac:dyDescent="0.25">
      <c r="A5655" t="s">
        <v>1319</v>
      </c>
      <c r="B5655" t="s">
        <v>1375</v>
      </c>
      <c r="C5655" t="s">
        <v>1131</v>
      </c>
      <c r="D5655" t="s">
        <v>1346</v>
      </c>
      <c r="E5655">
        <v>16.38</v>
      </c>
      <c r="F5655" t="s">
        <v>1691</v>
      </c>
    </row>
    <row r="5656" spans="1:6" x14ac:dyDescent="0.25">
      <c r="A5656" t="s">
        <v>1319</v>
      </c>
      <c r="B5656" t="s">
        <v>1375</v>
      </c>
      <c r="C5656" t="s">
        <v>1207</v>
      </c>
      <c r="D5656" t="s">
        <v>1346</v>
      </c>
      <c r="E5656">
        <v>11.7</v>
      </c>
      <c r="F5656" t="s">
        <v>1691</v>
      </c>
    </row>
    <row r="5657" spans="1:6" x14ac:dyDescent="0.25">
      <c r="A5657" t="s">
        <v>1319</v>
      </c>
      <c r="B5657" t="s">
        <v>1375</v>
      </c>
      <c r="C5657" t="s">
        <v>1208</v>
      </c>
      <c r="D5657" t="s">
        <v>1346</v>
      </c>
      <c r="E5657">
        <v>0.93600000000000005</v>
      </c>
      <c r="F5657" t="s">
        <v>1691</v>
      </c>
    </row>
    <row r="5658" spans="1:6" x14ac:dyDescent="0.25">
      <c r="A5658" t="s">
        <v>1319</v>
      </c>
      <c r="B5658" t="s">
        <v>1375</v>
      </c>
      <c r="C5658" t="s">
        <v>1196</v>
      </c>
      <c r="D5658" t="s">
        <v>1346</v>
      </c>
      <c r="E5658">
        <v>0.23400000000000001</v>
      </c>
      <c r="F5658" t="s">
        <v>1691</v>
      </c>
    </row>
    <row r="5659" spans="1:6" x14ac:dyDescent="0.25">
      <c r="A5659" t="s">
        <v>1319</v>
      </c>
      <c r="B5659" t="s">
        <v>1375</v>
      </c>
      <c r="C5659" t="s">
        <v>1219</v>
      </c>
      <c r="D5659" t="s">
        <v>1346</v>
      </c>
      <c r="E5659">
        <v>11.7</v>
      </c>
      <c r="F5659" t="s">
        <v>1691</v>
      </c>
    </row>
    <row r="5660" spans="1:6" x14ac:dyDescent="0.25">
      <c r="A5660" t="s">
        <v>1319</v>
      </c>
      <c r="B5660" t="s">
        <v>1376</v>
      </c>
      <c r="C5660" t="s">
        <v>1186</v>
      </c>
      <c r="D5660" t="s">
        <v>1346</v>
      </c>
      <c r="E5660">
        <v>3.3</v>
      </c>
      <c r="F5660" t="s">
        <v>1691</v>
      </c>
    </row>
    <row r="5661" spans="1:6" x14ac:dyDescent="0.25">
      <c r="A5661" t="s">
        <v>1319</v>
      </c>
      <c r="B5661" t="s">
        <v>1376</v>
      </c>
      <c r="C5661" t="s">
        <v>1131</v>
      </c>
      <c r="D5661" t="s">
        <v>1346</v>
      </c>
      <c r="E5661">
        <v>2.31</v>
      </c>
      <c r="F5661" t="s">
        <v>1691</v>
      </c>
    </row>
    <row r="5662" spans="1:6" x14ac:dyDescent="0.25">
      <c r="A5662" t="s">
        <v>1319</v>
      </c>
      <c r="B5662" t="s">
        <v>1376</v>
      </c>
      <c r="C5662" t="s">
        <v>1207</v>
      </c>
      <c r="D5662" t="s">
        <v>1346</v>
      </c>
      <c r="E5662">
        <v>1.65</v>
      </c>
      <c r="F5662" t="s">
        <v>1691</v>
      </c>
    </row>
    <row r="5663" spans="1:6" x14ac:dyDescent="0.25">
      <c r="A5663" t="s">
        <v>1319</v>
      </c>
      <c r="B5663" t="s">
        <v>1376</v>
      </c>
      <c r="C5663" t="s">
        <v>1208</v>
      </c>
      <c r="D5663" t="s">
        <v>1346</v>
      </c>
      <c r="E5663">
        <v>0.13200000000000001</v>
      </c>
      <c r="F5663" t="s">
        <v>1691</v>
      </c>
    </row>
    <row r="5664" spans="1:6" x14ac:dyDescent="0.25">
      <c r="A5664" t="s">
        <v>1319</v>
      </c>
      <c r="B5664" t="s">
        <v>1376</v>
      </c>
      <c r="C5664" t="s">
        <v>1196</v>
      </c>
      <c r="D5664" t="s">
        <v>1346</v>
      </c>
      <c r="E5664">
        <v>3.3000000000000002E-2</v>
      </c>
      <c r="F5664" t="s">
        <v>1691</v>
      </c>
    </row>
    <row r="5665" spans="1:6" x14ac:dyDescent="0.25">
      <c r="A5665" t="s">
        <v>1319</v>
      </c>
      <c r="B5665" t="s">
        <v>1377</v>
      </c>
      <c r="C5665" t="s">
        <v>1234</v>
      </c>
      <c r="D5665" t="s">
        <v>1378</v>
      </c>
      <c r="E5665">
        <v>0</v>
      </c>
      <c r="F5665" t="s">
        <v>1691</v>
      </c>
    </row>
    <row r="5666" spans="1:6" x14ac:dyDescent="0.25">
      <c r="A5666" t="s">
        <v>1319</v>
      </c>
      <c r="B5666" t="s">
        <v>1377</v>
      </c>
      <c r="C5666" t="s">
        <v>1235</v>
      </c>
      <c r="D5666" t="s">
        <v>1378</v>
      </c>
      <c r="E5666">
        <v>0</v>
      </c>
      <c r="F5666" t="s">
        <v>1691</v>
      </c>
    </row>
    <row r="5667" spans="1:6" x14ac:dyDescent="0.25">
      <c r="A5667" t="s">
        <v>1319</v>
      </c>
      <c r="B5667" t="s">
        <v>1377</v>
      </c>
      <c r="C5667" t="s">
        <v>1186</v>
      </c>
      <c r="D5667" t="s">
        <v>1378</v>
      </c>
      <c r="E5667">
        <v>0</v>
      </c>
      <c r="F5667" t="s">
        <v>1691</v>
      </c>
    </row>
    <row r="5668" spans="1:6" x14ac:dyDescent="0.25">
      <c r="A5668" t="s">
        <v>1319</v>
      </c>
      <c r="B5668" t="s">
        <v>1377</v>
      </c>
      <c r="C5668" t="s">
        <v>1372</v>
      </c>
      <c r="D5668" t="s">
        <v>1378</v>
      </c>
      <c r="E5668">
        <v>0</v>
      </c>
      <c r="F5668" t="s">
        <v>1691</v>
      </c>
    </row>
    <row r="5669" spans="1:6" x14ac:dyDescent="0.25">
      <c r="A5669" t="s">
        <v>1319</v>
      </c>
      <c r="B5669" t="s">
        <v>1377</v>
      </c>
      <c r="C5669" t="s">
        <v>1373</v>
      </c>
      <c r="D5669" t="s">
        <v>1378</v>
      </c>
      <c r="E5669">
        <v>0</v>
      </c>
      <c r="F5669" t="s">
        <v>1691</v>
      </c>
    </row>
    <row r="5670" spans="1:6" x14ac:dyDescent="0.25">
      <c r="A5670" t="s">
        <v>1319</v>
      </c>
      <c r="B5670" t="s">
        <v>1379</v>
      </c>
      <c r="C5670" t="s">
        <v>1186</v>
      </c>
      <c r="D5670" t="s">
        <v>1346</v>
      </c>
      <c r="E5670">
        <v>7.5465</v>
      </c>
      <c r="F5670" t="s">
        <v>1691</v>
      </c>
    </row>
    <row r="5671" spans="1:6" x14ac:dyDescent="0.25">
      <c r="A5671" t="s">
        <v>1319</v>
      </c>
      <c r="B5671" t="s">
        <v>1379</v>
      </c>
      <c r="C5671" t="s">
        <v>1131</v>
      </c>
      <c r="D5671" t="s">
        <v>1346</v>
      </c>
      <c r="E5671">
        <v>5.2825499999999996</v>
      </c>
      <c r="F5671" t="s">
        <v>1691</v>
      </c>
    </row>
    <row r="5672" spans="1:6" x14ac:dyDescent="0.25">
      <c r="A5672" t="s">
        <v>1319</v>
      </c>
      <c r="B5672" t="s">
        <v>1379</v>
      </c>
      <c r="C5672" t="s">
        <v>1196</v>
      </c>
      <c r="D5672" t="s">
        <v>1346</v>
      </c>
      <c r="E5672">
        <v>7.5469999999999995E-2</v>
      </c>
      <c r="F5672" t="s">
        <v>1691</v>
      </c>
    </row>
    <row r="5673" spans="1:6" x14ac:dyDescent="0.25">
      <c r="A5673" t="s">
        <v>1319</v>
      </c>
      <c r="B5673" t="s">
        <v>1380</v>
      </c>
      <c r="C5673" t="s">
        <v>1186</v>
      </c>
      <c r="D5673" t="s">
        <v>1346</v>
      </c>
      <c r="E5673">
        <v>18</v>
      </c>
      <c r="F5673" t="s">
        <v>1691</v>
      </c>
    </row>
    <row r="5674" spans="1:6" x14ac:dyDescent="0.25">
      <c r="A5674" t="s">
        <v>1319</v>
      </c>
      <c r="B5674" t="s">
        <v>1380</v>
      </c>
      <c r="C5674" t="s">
        <v>1131</v>
      </c>
      <c r="D5674" t="s">
        <v>1346</v>
      </c>
      <c r="E5674">
        <v>12.6</v>
      </c>
      <c r="F5674" t="s">
        <v>1691</v>
      </c>
    </row>
    <row r="5675" spans="1:6" x14ac:dyDescent="0.25">
      <c r="A5675" t="s">
        <v>1319</v>
      </c>
      <c r="B5675" t="s">
        <v>1380</v>
      </c>
      <c r="C5675" t="s">
        <v>1196</v>
      </c>
      <c r="D5675" t="s">
        <v>1346</v>
      </c>
      <c r="E5675">
        <v>0.18</v>
      </c>
      <c r="F5675" t="s">
        <v>1691</v>
      </c>
    </row>
    <row r="5676" spans="1:6" x14ac:dyDescent="0.25">
      <c r="A5676" t="s">
        <v>1319</v>
      </c>
      <c r="B5676" t="s">
        <v>1381</v>
      </c>
      <c r="C5676" t="s">
        <v>1186</v>
      </c>
      <c r="D5676" t="s">
        <v>1346</v>
      </c>
      <c r="E5676">
        <v>2.9575</v>
      </c>
      <c r="F5676" t="s">
        <v>1691</v>
      </c>
    </row>
    <row r="5677" spans="1:6" x14ac:dyDescent="0.25">
      <c r="A5677" t="s">
        <v>1319</v>
      </c>
      <c r="B5677" t="s">
        <v>1381</v>
      </c>
      <c r="C5677" t="s">
        <v>1131</v>
      </c>
      <c r="D5677" t="s">
        <v>1346</v>
      </c>
      <c r="E5677">
        <v>2.0702500000000001</v>
      </c>
      <c r="F5677" t="s">
        <v>1691</v>
      </c>
    </row>
    <row r="5678" spans="1:6" x14ac:dyDescent="0.25">
      <c r="A5678" t="s">
        <v>1319</v>
      </c>
      <c r="B5678" t="s">
        <v>1381</v>
      </c>
      <c r="C5678" t="s">
        <v>1207</v>
      </c>
      <c r="D5678" t="s">
        <v>1346</v>
      </c>
      <c r="E5678">
        <v>1.47875</v>
      </c>
      <c r="F5678" t="s">
        <v>1691</v>
      </c>
    </row>
    <row r="5679" spans="1:6" x14ac:dyDescent="0.25">
      <c r="A5679" t="s">
        <v>1319</v>
      </c>
      <c r="B5679" t="s">
        <v>1381</v>
      </c>
      <c r="C5679" t="s">
        <v>1208</v>
      </c>
      <c r="D5679" t="s">
        <v>1346</v>
      </c>
      <c r="E5679">
        <v>0.1183</v>
      </c>
      <c r="F5679" t="s">
        <v>1691</v>
      </c>
    </row>
    <row r="5680" spans="1:6" x14ac:dyDescent="0.25">
      <c r="A5680" t="s">
        <v>1319</v>
      </c>
      <c r="B5680" t="s">
        <v>1381</v>
      </c>
      <c r="C5680" t="s">
        <v>1196</v>
      </c>
      <c r="D5680" t="s">
        <v>1346</v>
      </c>
      <c r="E5680">
        <v>2.9579999999999999E-2</v>
      </c>
      <c r="F5680" t="s">
        <v>1691</v>
      </c>
    </row>
    <row r="5681" spans="1:6" x14ac:dyDescent="0.25">
      <c r="A5681" t="s">
        <v>1319</v>
      </c>
      <c r="B5681" t="s">
        <v>1382</v>
      </c>
      <c r="C5681" t="s">
        <v>1186</v>
      </c>
      <c r="D5681" t="s">
        <v>1346</v>
      </c>
      <c r="E5681">
        <v>6.33</v>
      </c>
      <c r="F5681" t="s">
        <v>1691</v>
      </c>
    </row>
    <row r="5682" spans="1:6" x14ac:dyDescent="0.25">
      <c r="A5682" t="s">
        <v>1319</v>
      </c>
      <c r="B5682" t="s">
        <v>1382</v>
      </c>
      <c r="C5682" t="s">
        <v>1131</v>
      </c>
      <c r="D5682" t="s">
        <v>1346</v>
      </c>
      <c r="E5682">
        <v>4.431</v>
      </c>
      <c r="F5682" t="s">
        <v>1691</v>
      </c>
    </row>
    <row r="5683" spans="1:6" x14ac:dyDescent="0.25">
      <c r="A5683" t="s">
        <v>1319</v>
      </c>
      <c r="B5683" t="s">
        <v>1382</v>
      </c>
      <c r="C5683" t="s">
        <v>1207</v>
      </c>
      <c r="D5683" t="s">
        <v>1346</v>
      </c>
      <c r="E5683">
        <v>3.165</v>
      </c>
      <c r="F5683" t="s">
        <v>1691</v>
      </c>
    </row>
    <row r="5684" spans="1:6" x14ac:dyDescent="0.25">
      <c r="A5684" t="s">
        <v>1319</v>
      </c>
      <c r="B5684" t="s">
        <v>1382</v>
      </c>
      <c r="C5684" t="s">
        <v>1208</v>
      </c>
      <c r="D5684" t="s">
        <v>1346</v>
      </c>
      <c r="E5684">
        <v>0.25319999999999998</v>
      </c>
      <c r="F5684" t="s">
        <v>1691</v>
      </c>
    </row>
    <row r="5685" spans="1:6" x14ac:dyDescent="0.25">
      <c r="A5685" t="s">
        <v>1319</v>
      </c>
      <c r="B5685" t="s">
        <v>1382</v>
      </c>
      <c r="C5685" t="s">
        <v>1196</v>
      </c>
      <c r="D5685" t="s">
        <v>1346</v>
      </c>
      <c r="E5685">
        <v>6.3299999999999995E-2</v>
      </c>
      <c r="F5685" t="s">
        <v>1691</v>
      </c>
    </row>
    <row r="5686" spans="1:6" x14ac:dyDescent="0.25">
      <c r="A5686" t="s">
        <v>1319</v>
      </c>
      <c r="B5686" t="s">
        <v>1383</v>
      </c>
      <c r="C5686" t="s">
        <v>1186</v>
      </c>
      <c r="D5686" t="s">
        <v>1346</v>
      </c>
      <c r="E5686">
        <v>1.4</v>
      </c>
      <c r="F5686" t="s">
        <v>1691</v>
      </c>
    </row>
    <row r="5687" spans="1:6" x14ac:dyDescent="0.25">
      <c r="A5687" t="s">
        <v>1319</v>
      </c>
      <c r="B5687" t="s">
        <v>1383</v>
      </c>
      <c r="C5687" t="s">
        <v>1131</v>
      </c>
      <c r="D5687" t="s">
        <v>1346</v>
      </c>
      <c r="E5687">
        <v>0.98</v>
      </c>
      <c r="F5687" t="s">
        <v>1691</v>
      </c>
    </row>
    <row r="5688" spans="1:6" x14ac:dyDescent="0.25">
      <c r="A5688" t="s">
        <v>1319</v>
      </c>
      <c r="B5688" t="s">
        <v>1383</v>
      </c>
      <c r="C5688" t="s">
        <v>1207</v>
      </c>
      <c r="D5688" t="s">
        <v>1346</v>
      </c>
      <c r="E5688">
        <v>0.7</v>
      </c>
      <c r="F5688" t="s">
        <v>1691</v>
      </c>
    </row>
    <row r="5689" spans="1:6" x14ac:dyDescent="0.25">
      <c r="A5689" t="s">
        <v>1319</v>
      </c>
      <c r="B5689" t="s">
        <v>1383</v>
      </c>
      <c r="C5689" t="s">
        <v>1208</v>
      </c>
      <c r="D5689" t="s">
        <v>1346</v>
      </c>
      <c r="E5689">
        <v>5.6000000000000001E-2</v>
      </c>
      <c r="F5689" t="s">
        <v>1691</v>
      </c>
    </row>
    <row r="5690" spans="1:6" x14ac:dyDescent="0.25">
      <c r="A5690" t="s">
        <v>1319</v>
      </c>
      <c r="B5690" t="s">
        <v>1383</v>
      </c>
      <c r="C5690" t="s">
        <v>1196</v>
      </c>
      <c r="D5690" t="s">
        <v>1346</v>
      </c>
      <c r="E5690">
        <v>1.4E-2</v>
      </c>
      <c r="F5690" t="s">
        <v>1691</v>
      </c>
    </row>
    <row r="5691" spans="1:6" x14ac:dyDescent="0.25">
      <c r="A5691" t="s">
        <v>1319</v>
      </c>
      <c r="B5691" t="s">
        <v>1383</v>
      </c>
      <c r="C5691" t="s">
        <v>1219</v>
      </c>
      <c r="D5691" t="s">
        <v>1346</v>
      </c>
      <c r="E5691">
        <v>0.7</v>
      </c>
      <c r="F5691" t="s">
        <v>1691</v>
      </c>
    </row>
    <row r="5692" spans="1:6" x14ac:dyDescent="0.25">
      <c r="A5692" t="s">
        <v>1319</v>
      </c>
      <c r="B5692" t="s">
        <v>1384</v>
      </c>
      <c r="C5692" t="s">
        <v>1186</v>
      </c>
      <c r="D5692" t="s">
        <v>1346</v>
      </c>
      <c r="E5692">
        <v>0.5</v>
      </c>
      <c r="F5692" t="s">
        <v>1691</v>
      </c>
    </row>
    <row r="5693" spans="1:6" x14ac:dyDescent="0.25">
      <c r="A5693" t="s">
        <v>1319</v>
      </c>
      <c r="B5693" t="s">
        <v>1384</v>
      </c>
      <c r="C5693" t="s">
        <v>1131</v>
      </c>
      <c r="D5693" t="s">
        <v>1346</v>
      </c>
      <c r="E5693">
        <v>0.35</v>
      </c>
      <c r="F5693" t="s">
        <v>1691</v>
      </c>
    </row>
    <row r="5694" spans="1:6" x14ac:dyDescent="0.25">
      <c r="A5694" t="s">
        <v>1319</v>
      </c>
      <c r="B5694" t="s">
        <v>1384</v>
      </c>
      <c r="C5694" t="s">
        <v>1207</v>
      </c>
      <c r="D5694" t="s">
        <v>1346</v>
      </c>
      <c r="E5694">
        <v>0.25</v>
      </c>
      <c r="F5694" t="s">
        <v>1691</v>
      </c>
    </row>
    <row r="5695" spans="1:6" x14ac:dyDescent="0.25">
      <c r="A5695" t="s">
        <v>1319</v>
      </c>
      <c r="B5695" t="s">
        <v>1384</v>
      </c>
      <c r="C5695" t="s">
        <v>1208</v>
      </c>
      <c r="D5695" t="s">
        <v>1346</v>
      </c>
      <c r="E5695">
        <v>0.02</v>
      </c>
      <c r="F5695" t="s">
        <v>1691</v>
      </c>
    </row>
    <row r="5696" spans="1:6" x14ac:dyDescent="0.25">
      <c r="A5696" t="s">
        <v>1319</v>
      </c>
      <c r="B5696" t="s">
        <v>1384</v>
      </c>
      <c r="C5696" t="s">
        <v>1196</v>
      </c>
      <c r="D5696" t="s">
        <v>1346</v>
      </c>
      <c r="E5696">
        <v>5.0000000000000001E-3</v>
      </c>
      <c r="F5696" t="s">
        <v>1691</v>
      </c>
    </row>
    <row r="5697" spans="1:6" x14ac:dyDescent="0.25">
      <c r="A5697" t="s">
        <v>1319</v>
      </c>
      <c r="B5697" t="s">
        <v>1385</v>
      </c>
      <c r="C5697" t="s">
        <v>1186</v>
      </c>
      <c r="D5697" t="s">
        <v>1346</v>
      </c>
      <c r="E5697">
        <v>12.3</v>
      </c>
      <c r="F5697" t="s">
        <v>1691</v>
      </c>
    </row>
    <row r="5698" spans="1:6" x14ac:dyDescent="0.25">
      <c r="A5698" t="s">
        <v>1319</v>
      </c>
      <c r="B5698" t="s">
        <v>1385</v>
      </c>
      <c r="C5698" t="s">
        <v>1131</v>
      </c>
      <c r="D5698" t="s">
        <v>1346</v>
      </c>
      <c r="E5698">
        <v>8.61</v>
      </c>
      <c r="F5698" t="s">
        <v>1691</v>
      </c>
    </row>
    <row r="5699" spans="1:6" x14ac:dyDescent="0.25">
      <c r="A5699" t="s">
        <v>1319</v>
      </c>
      <c r="B5699" t="s">
        <v>1385</v>
      </c>
      <c r="C5699" t="s">
        <v>1196</v>
      </c>
      <c r="D5699" t="s">
        <v>1346</v>
      </c>
      <c r="E5699">
        <v>0.123</v>
      </c>
      <c r="F5699" t="s">
        <v>1691</v>
      </c>
    </row>
    <row r="5700" spans="1:6" x14ac:dyDescent="0.25">
      <c r="A5700" t="s">
        <v>1319</v>
      </c>
      <c r="B5700" t="s">
        <v>1385</v>
      </c>
      <c r="C5700" t="s">
        <v>1337</v>
      </c>
      <c r="D5700" t="s">
        <v>1346</v>
      </c>
      <c r="E5700">
        <v>0.123</v>
      </c>
      <c r="F5700" t="s">
        <v>1691</v>
      </c>
    </row>
    <row r="5701" spans="1:6" x14ac:dyDescent="0.25">
      <c r="A5701" t="s">
        <v>1319</v>
      </c>
      <c r="B5701" t="s">
        <v>1386</v>
      </c>
      <c r="C5701" t="s">
        <v>1186</v>
      </c>
      <c r="D5701" t="s">
        <v>1346</v>
      </c>
      <c r="E5701">
        <v>0.03</v>
      </c>
      <c r="F5701" t="s">
        <v>1691</v>
      </c>
    </row>
    <row r="5702" spans="1:6" x14ac:dyDescent="0.25">
      <c r="A5702" t="s">
        <v>1319</v>
      </c>
      <c r="B5702" t="s">
        <v>1387</v>
      </c>
      <c r="C5702" t="s">
        <v>1186</v>
      </c>
      <c r="D5702" t="s">
        <v>1346</v>
      </c>
      <c r="E5702">
        <v>0.14799999999999999</v>
      </c>
      <c r="F5702" t="s">
        <v>1691</v>
      </c>
    </row>
    <row r="5703" spans="1:6" x14ac:dyDescent="0.25">
      <c r="A5703" t="s">
        <v>1319</v>
      </c>
      <c r="B5703" t="s">
        <v>1387</v>
      </c>
      <c r="C5703" t="s">
        <v>1131</v>
      </c>
      <c r="D5703" t="s">
        <v>1346</v>
      </c>
      <c r="E5703">
        <v>0.1036</v>
      </c>
      <c r="F5703" t="s">
        <v>1691</v>
      </c>
    </row>
    <row r="5704" spans="1:6" x14ac:dyDescent="0.25">
      <c r="A5704" t="s">
        <v>1319</v>
      </c>
      <c r="B5704" t="s">
        <v>1387</v>
      </c>
      <c r="C5704" t="s">
        <v>1207</v>
      </c>
      <c r="D5704" t="s">
        <v>1346</v>
      </c>
      <c r="E5704">
        <v>7.3999999999999996E-2</v>
      </c>
      <c r="F5704" t="s">
        <v>1691</v>
      </c>
    </row>
    <row r="5705" spans="1:6" x14ac:dyDescent="0.25">
      <c r="A5705" t="s">
        <v>1319</v>
      </c>
      <c r="B5705" t="s">
        <v>1387</v>
      </c>
      <c r="C5705" t="s">
        <v>1208</v>
      </c>
      <c r="D5705" t="s">
        <v>1346</v>
      </c>
      <c r="E5705">
        <v>5.9199999999999999E-3</v>
      </c>
      <c r="F5705" t="s">
        <v>1691</v>
      </c>
    </row>
    <row r="5706" spans="1:6" x14ac:dyDescent="0.25">
      <c r="A5706" t="s">
        <v>1319</v>
      </c>
      <c r="B5706" t="s">
        <v>1387</v>
      </c>
      <c r="C5706" t="s">
        <v>1196</v>
      </c>
      <c r="D5706" t="s">
        <v>1346</v>
      </c>
      <c r="E5706">
        <v>1.48E-3</v>
      </c>
      <c r="F5706" t="s">
        <v>1691</v>
      </c>
    </row>
    <row r="5707" spans="1:6" x14ac:dyDescent="0.25">
      <c r="A5707" t="s">
        <v>1319</v>
      </c>
      <c r="B5707" t="s">
        <v>1388</v>
      </c>
      <c r="C5707" t="s">
        <v>1186</v>
      </c>
      <c r="D5707" t="s">
        <v>1346</v>
      </c>
      <c r="E5707">
        <v>0.15</v>
      </c>
      <c r="F5707" t="s">
        <v>1691</v>
      </c>
    </row>
    <row r="5708" spans="1:6" x14ac:dyDescent="0.25">
      <c r="A5708" t="s">
        <v>1319</v>
      </c>
      <c r="B5708" t="s">
        <v>1388</v>
      </c>
      <c r="C5708" t="s">
        <v>1372</v>
      </c>
      <c r="D5708" t="s">
        <v>1346</v>
      </c>
      <c r="E5708">
        <v>0.09</v>
      </c>
      <c r="F5708" t="s">
        <v>1691</v>
      </c>
    </row>
    <row r="5709" spans="1:6" x14ac:dyDescent="0.25">
      <c r="A5709" t="s">
        <v>1319</v>
      </c>
      <c r="B5709" t="s">
        <v>1388</v>
      </c>
      <c r="C5709" t="s">
        <v>1373</v>
      </c>
      <c r="D5709" t="s">
        <v>1346</v>
      </c>
      <c r="E5709">
        <v>0.03</v>
      </c>
      <c r="F5709" t="s">
        <v>1691</v>
      </c>
    </row>
    <row r="5710" spans="1:6" x14ac:dyDescent="0.25">
      <c r="A5710" t="s">
        <v>1319</v>
      </c>
      <c r="B5710" t="s">
        <v>1389</v>
      </c>
      <c r="C5710" t="s">
        <v>1186</v>
      </c>
      <c r="D5710" t="s">
        <v>1346</v>
      </c>
      <c r="E5710">
        <v>0</v>
      </c>
      <c r="F5710" t="s">
        <v>1691</v>
      </c>
    </row>
    <row r="5711" spans="1:6" x14ac:dyDescent="0.25">
      <c r="A5711" t="s">
        <v>1319</v>
      </c>
      <c r="B5711" t="s">
        <v>1389</v>
      </c>
      <c r="C5711" t="s">
        <v>1131</v>
      </c>
      <c r="D5711" t="s">
        <v>1346</v>
      </c>
      <c r="E5711">
        <v>0</v>
      </c>
      <c r="F5711" t="s">
        <v>1691</v>
      </c>
    </row>
    <row r="5712" spans="1:6" x14ac:dyDescent="0.25">
      <c r="A5712" t="s">
        <v>1319</v>
      </c>
      <c r="B5712" t="s">
        <v>1389</v>
      </c>
      <c r="C5712" t="s">
        <v>1207</v>
      </c>
      <c r="D5712" t="s">
        <v>1346</v>
      </c>
      <c r="E5712">
        <v>0</v>
      </c>
      <c r="F5712" t="s">
        <v>1691</v>
      </c>
    </row>
    <row r="5713" spans="1:6" x14ac:dyDescent="0.25">
      <c r="A5713" t="s">
        <v>1319</v>
      </c>
      <c r="B5713" t="s">
        <v>1389</v>
      </c>
      <c r="C5713" t="s">
        <v>1208</v>
      </c>
      <c r="D5713" t="s">
        <v>1346</v>
      </c>
      <c r="E5713">
        <v>0</v>
      </c>
      <c r="F5713" t="s">
        <v>1691</v>
      </c>
    </row>
    <row r="5714" spans="1:6" x14ac:dyDescent="0.25">
      <c r="A5714" t="s">
        <v>1319</v>
      </c>
      <c r="B5714" t="s">
        <v>1389</v>
      </c>
      <c r="C5714" t="s">
        <v>1196</v>
      </c>
      <c r="D5714" t="s">
        <v>1346</v>
      </c>
      <c r="E5714">
        <v>0</v>
      </c>
      <c r="F5714" t="s">
        <v>1691</v>
      </c>
    </row>
    <row r="5715" spans="1:6" x14ac:dyDescent="0.25">
      <c r="A5715" t="s">
        <v>1319</v>
      </c>
      <c r="B5715" t="s">
        <v>1390</v>
      </c>
      <c r="C5715" t="s">
        <v>1186</v>
      </c>
      <c r="D5715" t="s">
        <v>1346</v>
      </c>
      <c r="E5715">
        <v>9.6000000000000002E-2</v>
      </c>
      <c r="F5715" t="s">
        <v>1691</v>
      </c>
    </row>
    <row r="5716" spans="1:6" x14ac:dyDescent="0.25">
      <c r="A5716" t="s">
        <v>1319</v>
      </c>
      <c r="B5716" t="s">
        <v>1390</v>
      </c>
      <c r="C5716" t="s">
        <v>1131</v>
      </c>
      <c r="D5716" t="s">
        <v>1346</v>
      </c>
      <c r="E5716">
        <v>6.7199999999999996E-2</v>
      </c>
      <c r="F5716" t="s">
        <v>1691</v>
      </c>
    </row>
    <row r="5717" spans="1:6" x14ac:dyDescent="0.25">
      <c r="A5717" t="s">
        <v>1319</v>
      </c>
      <c r="B5717" t="s">
        <v>1390</v>
      </c>
      <c r="C5717" t="s">
        <v>1207</v>
      </c>
      <c r="D5717" t="s">
        <v>1346</v>
      </c>
      <c r="E5717">
        <v>4.8000000000000001E-2</v>
      </c>
      <c r="F5717" t="s">
        <v>1691</v>
      </c>
    </row>
    <row r="5718" spans="1:6" x14ac:dyDescent="0.25">
      <c r="A5718" t="s">
        <v>1319</v>
      </c>
      <c r="B5718" t="s">
        <v>1390</v>
      </c>
      <c r="C5718" t="s">
        <v>1208</v>
      </c>
      <c r="D5718" t="s">
        <v>1346</v>
      </c>
      <c r="E5718">
        <v>3.8400000000000001E-3</v>
      </c>
      <c r="F5718" t="s">
        <v>1691</v>
      </c>
    </row>
    <row r="5719" spans="1:6" x14ac:dyDescent="0.25">
      <c r="A5719" t="s">
        <v>1319</v>
      </c>
      <c r="B5719" t="s">
        <v>1390</v>
      </c>
      <c r="C5719" t="s">
        <v>1196</v>
      </c>
      <c r="D5719" t="s">
        <v>1346</v>
      </c>
      <c r="E5719">
        <v>9.6000000000000002E-4</v>
      </c>
      <c r="F5719" t="s">
        <v>1691</v>
      </c>
    </row>
    <row r="5720" spans="1:6" x14ac:dyDescent="0.25">
      <c r="A5720" t="s">
        <v>1319</v>
      </c>
      <c r="B5720" t="s">
        <v>1391</v>
      </c>
      <c r="C5720" t="s">
        <v>1186</v>
      </c>
      <c r="D5720" t="s">
        <v>1346</v>
      </c>
      <c r="E5720">
        <v>0.55659999999999998</v>
      </c>
      <c r="F5720" t="s">
        <v>1691</v>
      </c>
    </row>
    <row r="5721" spans="1:6" x14ac:dyDescent="0.25">
      <c r="A5721" t="s">
        <v>1319</v>
      </c>
      <c r="B5721" t="s">
        <v>1391</v>
      </c>
      <c r="C5721" t="s">
        <v>1131</v>
      </c>
      <c r="D5721" t="s">
        <v>1346</v>
      </c>
      <c r="E5721">
        <v>0.38962000000000002</v>
      </c>
      <c r="F5721" t="s">
        <v>1691</v>
      </c>
    </row>
    <row r="5722" spans="1:6" x14ac:dyDescent="0.25">
      <c r="A5722" t="s">
        <v>1319</v>
      </c>
      <c r="B5722" t="s">
        <v>1391</v>
      </c>
      <c r="C5722" t="s">
        <v>1207</v>
      </c>
      <c r="D5722" t="s">
        <v>1346</v>
      </c>
      <c r="E5722">
        <v>0.27829999999999999</v>
      </c>
      <c r="F5722" t="s">
        <v>1691</v>
      </c>
    </row>
    <row r="5723" spans="1:6" x14ac:dyDescent="0.25">
      <c r="A5723" t="s">
        <v>1319</v>
      </c>
      <c r="B5723" t="s">
        <v>1391</v>
      </c>
      <c r="C5723" t="s">
        <v>1208</v>
      </c>
      <c r="D5723" t="s">
        <v>1346</v>
      </c>
      <c r="E5723">
        <v>2.2259999999999999E-2</v>
      </c>
      <c r="F5723" t="s">
        <v>1691</v>
      </c>
    </row>
    <row r="5724" spans="1:6" x14ac:dyDescent="0.25">
      <c r="A5724" t="s">
        <v>1319</v>
      </c>
      <c r="B5724" t="s">
        <v>1391</v>
      </c>
      <c r="C5724" t="s">
        <v>1196</v>
      </c>
      <c r="D5724" t="s">
        <v>1346</v>
      </c>
      <c r="E5724">
        <v>5.5700000000000003E-3</v>
      </c>
      <c r="F5724" t="s">
        <v>1691</v>
      </c>
    </row>
    <row r="5725" spans="1:6" x14ac:dyDescent="0.25">
      <c r="A5725" t="s">
        <v>1319</v>
      </c>
      <c r="B5725" t="s">
        <v>1391</v>
      </c>
      <c r="C5725" t="s">
        <v>1219</v>
      </c>
      <c r="D5725" t="s">
        <v>1346</v>
      </c>
      <c r="E5725">
        <v>0.27829999999999999</v>
      </c>
      <c r="F5725" t="s">
        <v>1691</v>
      </c>
    </row>
    <row r="5726" spans="1:6" x14ac:dyDescent="0.25">
      <c r="A5726" t="s">
        <v>1319</v>
      </c>
      <c r="B5726" t="s">
        <v>1392</v>
      </c>
      <c r="C5726" t="s">
        <v>1186</v>
      </c>
      <c r="D5726" t="s">
        <v>1346</v>
      </c>
      <c r="E5726">
        <v>0.104</v>
      </c>
      <c r="F5726" t="s">
        <v>1691</v>
      </c>
    </row>
    <row r="5727" spans="1:6" x14ac:dyDescent="0.25">
      <c r="A5727" t="s">
        <v>1319</v>
      </c>
      <c r="B5727" t="s">
        <v>1392</v>
      </c>
      <c r="C5727" t="s">
        <v>1372</v>
      </c>
      <c r="D5727" t="s">
        <v>1346</v>
      </c>
      <c r="E5727">
        <v>6.2399999999999997E-2</v>
      </c>
      <c r="F5727" t="s">
        <v>1691</v>
      </c>
    </row>
    <row r="5728" spans="1:6" x14ac:dyDescent="0.25">
      <c r="A5728" t="s">
        <v>1319</v>
      </c>
      <c r="B5728" t="s">
        <v>1392</v>
      </c>
      <c r="C5728" t="s">
        <v>1373</v>
      </c>
      <c r="D5728" t="s">
        <v>1346</v>
      </c>
      <c r="E5728">
        <v>2.0799999999999999E-2</v>
      </c>
      <c r="F5728" t="s">
        <v>1691</v>
      </c>
    </row>
    <row r="5729" spans="1:6" x14ac:dyDescent="0.25">
      <c r="A5729" t="s">
        <v>1319</v>
      </c>
      <c r="B5729" t="s">
        <v>1393</v>
      </c>
      <c r="C5729" t="s">
        <v>1186</v>
      </c>
      <c r="D5729" t="s">
        <v>1394</v>
      </c>
      <c r="E5729">
        <v>0.06</v>
      </c>
      <c r="F5729" t="s">
        <v>1691</v>
      </c>
    </row>
    <row r="5730" spans="1:6" x14ac:dyDescent="0.25">
      <c r="A5730" t="s">
        <v>1319</v>
      </c>
      <c r="B5730" t="s">
        <v>1393</v>
      </c>
      <c r="C5730" t="s">
        <v>1372</v>
      </c>
      <c r="D5730" t="s">
        <v>1394</v>
      </c>
      <c r="E5730">
        <v>3.5999999999999997E-2</v>
      </c>
      <c r="F5730" t="s">
        <v>1691</v>
      </c>
    </row>
    <row r="5731" spans="1:6" x14ac:dyDescent="0.25">
      <c r="A5731" t="s">
        <v>1319</v>
      </c>
      <c r="B5731" t="s">
        <v>1393</v>
      </c>
      <c r="C5731" t="s">
        <v>1373</v>
      </c>
      <c r="D5731" t="s">
        <v>1394</v>
      </c>
      <c r="E5731">
        <v>1.2E-2</v>
      </c>
      <c r="F5731" t="s">
        <v>1691</v>
      </c>
    </row>
    <row r="5732" spans="1:6" x14ac:dyDescent="0.25">
      <c r="A5732" t="s">
        <v>1319</v>
      </c>
      <c r="B5732" t="s">
        <v>1395</v>
      </c>
      <c r="C5732" t="s">
        <v>1396</v>
      </c>
      <c r="D5732" t="s">
        <v>1394</v>
      </c>
      <c r="E5732">
        <v>6.7500000000000004E-2</v>
      </c>
      <c r="F5732" t="s">
        <v>1691</v>
      </c>
    </row>
    <row r="5733" spans="1:6" x14ac:dyDescent="0.25">
      <c r="A5733" t="s">
        <v>1319</v>
      </c>
      <c r="B5733" t="s">
        <v>1395</v>
      </c>
      <c r="C5733" t="s">
        <v>1186</v>
      </c>
      <c r="D5733" t="s">
        <v>1394</v>
      </c>
      <c r="E5733">
        <v>7.4999999999999997E-2</v>
      </c>
      <c r="F5733" t="s">
        <v>1691</v>
      </c>
    </row>
    <row r="5734" spans="1:6" x14ac:dyDescent="0.25">
      <c r="A5734" t="s">
        <v>1319</v>
      </c>
      <c r="B5734" t="s">
        <v>1397</v>
      </c>
      <c r="C5734" t="s">
        <v>1186</v>
      </c>
      <c r="D5734" t="s">
        <v>1394</v>
      </c>
      <c r="E5734">
        <v>1.6500000000000001E-2</v>
      </c>
      <c r="F5734" t="s">
        <v>1691</v>
      </c>
    </row>
    <row r="5735" spans="1:6" x14ac:dyDescent="0.25">
      <c r="A5735" t="s">
        <v>1319</v>
      </c>
      <c r="B5735" t="s">
        <v>1398</v>
      </c>
      <c r="C5735" t="s">
        <v>1234</v>
      </c>
      <c r="D5735" t="s">
        <v>1394</v>
      </c>
      <c r="E5735">
        <v>0</v>
      </c>
      <c r="F5735" t="s">
        <v>1691</v>
      </c>
    </row>
    <row r="5736" spans="1:6" x14ac:dyDescent="0.25">
      <c r="A5736" t="s">
        <v>1319</v>
      </c>
      <c r="B5736" t="s">
        <v>1398</v>
      </c>
      <c r="C5736" t="s">
        <v>1235</v>
      </c>
      <c r="D5736" t="s">
        <v>1394</v>
      </c>
      <c r="E5736">
        <v>0</v>
      </c>
      <c r="F5736" t="s">
        <v>1691</v>
      </c>
    </row>
    <row r="5737" spans="1:6" x14ac:dyDescent="0.25">
      <c r="A5737" t="s">
        <v>1319</v>
      </c>
      <c r="B5737" t="s">
        <v>1398</v>
      </c>
      <c r="C5737" t="s">
        <v>1186</v>
      </c>
      <c r="D5737" t="s">
        <v>1394</v>
      </c>
      <c r="E5737">
        <v>0</v>
      </c>
      <c r="F5737" t="s">
        <v>1691</v>
      </c>
    </row>
    <row r="5738" spans="1:6" x14ac:dyDescent="0.25">
      <c r="A5738" t="s">
        <v>1319</v>
      </c>
      <c r="B5738" t="s">
        <v>1398</v>
      </c>
      <c r="C5738" t="s">
        <v>1341</v>
      </c>
      <c r="D5738" t="s">
        <v>1394</v>
      </c>
      <c r="E5738">
        <v>0</v>
      </c>
      <c r="F5738" t="s">
        <v>1691</v>
      </c>
    </row>
    <row r="5739" spans="1:6" x14ac:dyDescent="0.25">
      <c r="A5739" t="s">
        <v>1319</v>
      </c>
      <c r="B5739" t="s">
        <v>1399</v>
      </c>
      <c r="C5739" t="s">
        <v>1186</v>
      </c>
      <c r="D5739" t="s">
        <v>1394</v>
      </c>
      <c r="E5739">
        <v>3.5000000000000003E-2</v>
      </c>
      <c r="F5739" t="s">
        <v>1691</v>
      </c>
    </row>
    <row r="5740" spans="1:6" x14ac:dyDescent="0.25">
      <c r="A5740" t="s">
        <v>1319</v>
      </c>
      <c r="B5740" t="s">
        <v>1400</v>
      </c>
      <c r="C5740" t="s">
        <v>1186</v>
      </c>
      <c r="D5740" t="s">
        <v>1346</v>
      </c>
      <c r="E5740">
        <v>4.0000000000000001E-3</v>
      </c>
      <c r="F5740" t="s">
        <v>1691</v>
      </c>
    </row>
    <row r="5741" spans="1:6" x14ac:dyDescent="0.25">
      <c r="A5741" t="s">
        <v>1319</v>
      </c>
      <c r="B5741" t="s">
        <v>1400</v>
      </c>
      <c r="C5741" t="s">
        <v>1341</v>
      </c>
      <c r="D5741" t="s">
        <v>1346</v>
      </c>
      <c r="E5741">
        <v>3.5999999999999999E-3</v>
      </c>
      <c r="F5741" t="s">
        <v>1691</v>
      </c>
    </row>
    <row r="5742" spans="1:6" x14ac:dyDescent="0.25">
      <c r="A5742" t="s">
        <v>1319</v>
      </c>
      <c r="B5742" t="s">
        <v>1401</v>
      </c>
      <c r="C5742" t="s">
        <v>1186</v>
      </c>
      <c r="D5742" t="s">
        <v>1346</v>
      </c>
      <c r="E5742">
        <v>6.0000000000000001E-3</v>
      </c>
      <c r="F5742" t="s">
        <v>1691</v>
      </c>
    </row>
    <row r="5743" spans="1:6" x14ac:dyDescent="0.25">
      <c r="A5743" t="s">
        <v>1319</v>
      </c>
      <c r="B5743" t="s">
        <v>1401</v>
      </c>
      <c r="C5743" t="s">
        <v>1341</v>
      </c>
      <c r="D5743" t="s">
        <v>1346</v>
      </c>
      <c r="E5743">
        <v>5.4000000000000003E-3</v>
      </c>
      <c r="F5743" t="s">
        <v>1691</v>
      </c>
    </row>
    <row r="5744" spans="1:6" x14ac:dyDescent="0.25">
      <c r="A5744" t="s">
        <v>1319</v>
      </c>
      <c r="B5744" t="s">
        <v>1402</v>
      </c>
      <c r="C5744" t="s">
        <v>1186</v>
      </c>
      <c r="D5744" t="s">
        <v>1346</v>
      </c>
      <c r="E5744">
        <v>8.0000000000000002E-3</v>
      </c>
      <c r="F5744" t="s">
        <v>1691</v>
      </c>
    </row>
    <row r="5745" spans="1:6" x14ac:dyDescent="0.25">
      <c r="A5745" t="s">
        <v>1319</v>
      </c>
      <c r="B5745" t="s">
        <v>1402</v>
      </c>
      <c r="C5745" t="s">
        <v>1341</v>
      </c>
      <c r="D5745" t="s">
        <v>1346</v>
      </c>
      <c r="E5745">
        <v>7.1999999999999998E-3</v>
      </c>
      <c r="F5745" t="s">
        <v>1691</v>
      </c>
    </row>
    <row r="5746" spans="1:6" x14ac:dyDescent="0.25">
      <c r="A5746" t="s">
        <v>1319</v>
      </c>
      <c r="B5746" t="s">
        <v>1403</v>
      </c>
      <c r="C5746" t="s">
        <v>1186</v>
      </c>
      <c r="D5746" t="s">
        <v>1346</v>
      </c>
      <c r="E5746">
        <v>4.0000000000000001E-3</v>
      </c>
      <c r="F5746" t="s">
        <v>1691</v>
      </c>
    </row>
    <row r="5747" spans="1:6" x14ac:dyDescent="0.25">
      <c r="A5747" t="s">
        <v>1319</v>
      </c>
      <c r="B5747" t="s">
        <v>1403</v>
      </c>
      <c r="C5747" t="s">
        <v>1341</v>
      </c>
      <c r="D5747" t="s">
        <v>1346</v>
      </c>
      <c r="E5747">
        <v>3.5999999999999999E-3</v>
      </c>
      <c r="F5747" t="s">
        <v>1691</v>
      </c>
    </row>
    <row r="5748" spans="1:6" x14ac:dyDescent="0.25">
      <c r="A5748" t="s">
        <v>1319</v>
      </c>
      <c r="B5748" t="s">
        <v>1404</v>
      </c>
      <c r="C5748" t="s">
        <v>1186</v>
      </c>
      <c r="D5748" t="s">
        <v>1346</v>
      </c>
      <c r="E5748">
        <v>2E-3</v>
      </c>
      <c r="F5748" t="s">
        <v>1691</v>
      </c>
    </row>
    <row r="5749" spans="1:6" x14ac:dyDescent="0.25">
      <c r="A5749" t="s">
        <v>1319</v>
      </c>
      <c r="B5749" t="s">
        <v>1404</v>
      </c>
      <c r="C5749" t="s">
        <v>1341</v>
      </c>
      <c r="D5749" t="s">
        <v>1346</v>
      </c>
      <c r="E5749">
        <v>1.8E-3</v>
      </c>
      <c r="F5749" t="s">
        <v>1691</v>
      </c>
    </row>
    <row r="5750" spans="1:6" x14ac:dyDescent="0.25">
      <c r="A5750" t="s">
        <v>1319</v>
      </c>
      <c r="B5750" t="s">
        <v>1405</v>
      </c>
      <c r="C5750" t="s">
        <v>1339</v>
      </c>
      <c r="D5750" t="s">
        <v>1346</v>
      </c>
      <c r="E5750">
        <v>0</v>
      </c>
      <c r="F5750" t="s">
        <v>1691</v>
      </c>
    </row>
    <row r="5751" spans="1:6" x14ac:dyDescent="0.25">
      <c r="A5751" t="s">
        <v>1319</v>
      </c>
      <c r="B5751" t="s">
        <v>1405</v>
      </c>
      <c r="C5751" t="s">
        <v>1186</v>
      </c>
      <c r="D5751" t="s">
        <v>1346</v>
      </c>
      <c r="E5751">
        <v>6.3</v>
      </c>
      <c r="F5751" t="s">
        <v>1691</v>
      </c>
    </row>
    <row r="5752" spans="1:6" x14ac:dyDescent="0.25">
      <c r="A5752" t="s">
        <v>1319</v>
      </c>
      <c r="B5752" t="s">
        <v>1406</v>
      </c>
      <c r="C5752" t="s">
        <v>1407</v>
      </c>
      <c r="D5752" t="s">
        <v>1195</v>
      </c>
      <c r="E5752">
        <v>3.2000000000000002E-3</v>
      </c>
      <c r="F5752" t="s">
        <v>1691</v>
      </c>
    </row>
    <row r="5753" spans="1:6" x14ac:dyDescent="0.25">
      <c r="A5753" t="s">
        <v>1319</v>
      </c>
      <c r="B5753" t="s">
        <v>1406</v>
      </c>
      <c r="C5753" t="s">
        <v>1186</v>
      </c>
      <c r="D5753" t="s">
        <v>1195</v>
      </c>
      <c r="E5753">
        <v>4.0239999999999998E-2</v>
      </c>
      <c r="F5753" t="s">
        <v>1691</v>
      </c>
    </row>
    <row r="5754" spans="1:6" x14ac:dyDescent="0.25">
      <c r="A5754" t="s">
        <v>1319</v>
      </c>
      <c r="B5754" t="s">
        <v>1408</v>
      </c>
      <c r="C5754" t="s">
        <v>1339</v>
      </c>
      <c r="D5754" t="s">
        <v>1346</v>
      </c>
      <c r="E5754">
        <v>0</v>
      </c>
      <c r="F5754" t="s">
        <v>1691</v>
      </c>
    </row>
    <row r="5755" spans="1:6" x14ac:dyDescent="0.25">
      <c r="A5755" t="s">
        <v>1319</v>
      </c>
      <c r="B5755" t="s">
        <v>1408</v>
      </c>
      <c r="C5755" t="s">
        <v>1186</v>
      </c>
      <c r="D5755" t="s">
        <v>1346</v>
      </c>
      <c r="E5755">
        <v>8.74</v>
      </c>
      <c r="F5755" t="s">
        <v>1691</v>
      </c>
    </row>
    <row r="5756" spans="1:6" x14ac:dyDescent="0.25">
      <c r="A5756" t="s">
        <v>1409</v>
      </c>
      <c r="B5756" t="s">
        <v>1246</v>
      </c>
      <c r="C5756" t="s">
        <v>1131</v>
      </c>
      <c r="D5756" t="s">
        <v>1195</v>
      </c>
      <c r="E5756">
        <v>0.12936</v>
      </c>
      <c r="F5756" t="s">
        <v>1691</v>
      </c>
    </row>
    <row r="5757" spans="1:6" x14ac:dyDescent="0.25">
      <c r="A5757" t="s">
        <v>1409</v>
      </c>
      <c r="B5757" t="s">
        <v>1246</v>
      </c>
      <c r="C5757" t="s">
        <v>1207</v>
      </c>
      <c r="D5757" t="s">
        <v>1195</v>
      </c>
      <c r="E5757">
        <v>1.294E-2</v>
      </c>
      <c r="F5757" t="s">
        <v>1691</v>
      </c>
    </row>
    <row r="5758" spans="1:6" x14ac:dyDescent="0.25">
      <c r="A5758" t="s">
        <v>1409</v>
      </c>
      <c r="B5758" t="s">
        <v>1246</v>
      </c>
      <c r="C5758" t="s">
        <v>1208</v>
      </c>
      <c r="D5758" t="s">
        <v>1195</v>
      </c>
      <c r="E5758">
        <v>7.3899999999999999E-3</v>
      </c>
      <c r="F5758" t="s">
        <v>1691</v>
      </c>
    </row>
    <row r="5759" spans="1:6" x14ac:dyDescent="0.25">
      <c r="A5759" t="s">
        <v>1409</v>
      </c>
      <c r="B5759" t="s">
        <v>1246</v>
      </c>
      <c r="C5759" t="s">
        <v>1196</v>
      </c>
      <c r="D5759" t="s">
        <v>1195</v>
      </c>
      <c r="E5759">
        <v>1.8500000000000001E-3</v>
      </c>
      <c r="F5759" t="s">
        <v>1691</v>
      </c>
    </row>
    <row r="5760" spans="1:6" x14ac:dyDescent="0.25">
      <c r="A5760" t="s">
        <v>1409</v>
      </c>
      <c r="B5760" t="s">
        <v>1246</v>
      </c>
      <c r="C5760" t="s">
        <v>1186</v>
      </c>
      <c r="D5760" t="s">
        <v>1195</v>
      </c>
      <c r="E5760">
        <v>0.18479999999999999</v>
      </c>
      <c r="F5760" t="s">
        <v>1691</v>
      </c>
    </row>
    <row r="5761" spans="1:6" x14ac:dyDescent="0.25">
      <c r="A5761" t="s">
        <v>1409</v>
      </c>
      <c r="B5761" t="s">
        <v>1217</v>
      </c>
      <c r="C5761" t="s">
        <v>1131</v>
      </c>
      <c r="D5761" t="s">
        <v>1195</v>
      </c>
      <c r="E5761">
        <v>0.12936</v>
      </c>
      <c r="F5761" t="s">
        <v>1691</v>
      </c>
    </row>
    <row r="5762" spans="1:6" x14ac:dyDescent="0.25">
      <c r="A5762" t="s">
        <v>1409</v>
      </c>
      <c r="B5762" t="s">
        <v>1217</v>
      </c>
      <c r="C5762" t="s">
        <v>1207</v>
      </c>
      <c r="D5762" t="s">
        <v>1195</v>
      </c>
      <c r="E5762">
        <v>1.294E-2</v>
      </c>
      <c r="F5762" t="s">
        <v>1691</v>
      </c>
    </row>
    <row r="5763" spans="1:6" x14ac:dyDescent="0.25">
      <c r="A5763" t="s">
        <v>1409</v>
      </c>
      <c r="B5763" t="s">
        <v>1217</v>
      </c>
      <c r="C5763" t="s">
        <v>1208</v>
      </c>
      <c r="D5763" t="s">
        <v>1195</v>
      </c>
      <c r="E5763">
        <v>7.3899999999999999E-3</v>
      </c>
      <c r="F5763" t="s">
        <v>1691</v>
      </c>
    </row>
    <row r="5764" spans="1:6" x14ac:dyDescent="0.25">
      <c r="A5764" t="s">
        <v>1409</v>
      </c>
      <c r="B5764" t="s">
        <v>1217</v>
      </c>
      <c r="C5764" t="s">
        <v>1196</v>
      </c>
      <c r="D5764" t="s">
        <v>1195</v>
      </c>
      <c r="E5764">
        <v>1.8500000000000001E-3</v>
      </c>
      <c r="F5764" t="s">
        <v>1691</v>
      </c>
    </row>
    <row r="5765" spans="1:6" x14ac:dyDescent="0.25">
      <c r="A5765" t="s">
        <v>1409</v>
      </c>
      <c r="B5765" t="s">
        <v>1217</v>
      </c>
      <c r="C5765" t="s">
        <v>1186</v>
      </c>
      <c r="D5765" t="s">
        <v>1195</v>
      </c>
      <c r="E5765">
        <v>0.18479999999999999</v>
      </c>
      <c r="F5765" t="s">
        <v>1691</v>
      </c>
    </row>
    <row r="5766" spans="1:6" x14ac:dyDescent="0.25">
      <c r="A5766" t="s">
        <v>1409</v>
      </c>
      <c r="B5766" t="s">
        <v>1220</v>
      </c>
      <c r="C5766" t="s">
        <v>1131</v>
      </c>
      <c r="D5766" t="s">
        <v>1195</v>
      </c>
      <c r="E5766">
        <v>0.12936</v>
      </c>
      <c r="F5766" t="s">
        <v>1691</v>
      </c>
    </row>
    <row r="5767" spans="1:6" x14ac:dyDescent="0.25">
      <c r="A5767" t="s">
        <v>1409</v>
      </c>
      <c r="B5767" t="s">
        <v>1220</v>
      </c>
      <c r="C5767" t="s">
        <v>1207</v>
      </c>
      <c r="D5767" t="s">
        <v>1195</v>
      </c>
      <c r="E5767">
        <v>1.294E-2</v>
      </c>
      <c r="F5767" t="s">
        <v>1691</v>
      </c>
    </row>
    <row r="5768" spans="1:6" x14ac:dyDescent="0.25">
      <c r="A5768" t="s">
        <v>1409</v>
      </c>
      <c r="B5768" t="s">
        <v>1220</v>
      </c>
      <c r="C5768" t="s">
        <v>1208</v>
      </c>
      <c r="D5768" t="s">
        <v>1195</v>
      </c>
      <c r="E5768">
        <v>7.3899999999999999E-3</v>
      </c>
      <c r="F5768" t="s">
        <v>1691</v>
      </c>
    </row>
    <row r="5769" spans="1:6" x14ac:dyDescent="0.25">
      <c r="A5769" t="s">
        <v>1409</v>
      </c>
      <c r="B5769" t="s">
        <v>1220</v>
      </c>
      <c r="C5769" t="s">
        <v>1196</v>
      </c>
      <c r="D5769" t="s">
        <v>1195</v>
      </c>
      <c r="E5769">
        <v>1.8500000000000001E-3</v>
      </c>
      <c r="F5769" t="s">
        <v>1691</v>
      </c>
    </row>
    <row r="5770" spans="1:6" x14ac:dyDescent="0.25">
      <c r="A5770" t="s">
        <v>1409</v>
      </c>
      <c r="B5770" t="s">
        <v>1220</v>
      </c>
      <c r="C5770" t="s">
        <v>1186</v>
      </c>
      <c r="D5770" t="s">
        <v>1195</v>
      </c>
      <c r="E5770">
        <v>0.18479999999999999</v>
      </c>
      <c r="F5770" t="s">
        <v>1691</v>
      </c>
    </row>
    <row r="5771" spans="1:6" x14ac:dyDescent="0.25">
      <c r="A5771" t="s">
        <v>1409</v>
      </c>
      <c r="B5771" t="s">
        <v>1247</v>
      </c>
      <c r="C5771" t="s">
        <v>1131</v>
      </c>
      <c r="D5771" t="s">
        <v>1195</v>
      </c>
      <c r="E5771">
        <v>0.12936</v>
      </c>
      <c r="F5771" t="s">
        <v>1691</v>
      </c>
    </row>
    <row r="5772" spans="1:6" x14ac:dyDescent="0.25">
      <c r="A5772" t="s">
        <v>1409</v>
      </c>
      <c r="B5772" t="s">
        <v>1247</v>
      </c>
      <c r="C5772" t="s">
        <v>1207</v>
      </c>
      <c r="D5772" t="s">
        <v>1195</v>
      </c>
      <c r="E5772">
        <v>1.294E-2</v>
      </c>
      <c r="F5772" t="s">
        <v>1691</v>
      </c>
    </row>
    <row r="5773" spans="1:6" x14ac:dyDescent="0.25">
      <c r="A5773" t="s">
        <v>1409</v>
      </c>
      <c r="B5773" t="s">
        <v>1247</v>
      </c>
      <c r="C5773" t="s">
        <v>1208</v>
      </c>
      <c r="D5773" t="s">
        <v>1195</v>
      </c>
      <c r="E5773">
        <v>7.3899999999999999E-3</v>
      </c>
      <c r="F5773" t="s">
        <v>1691</v>
      </c>
    </row>
    <row r="5774" spans="1:6" x14ac:dyDescent="0.25">
      <c r="A5774" t="s">
        <v>1409</v>
      </c>
      <c r="B5774" t="s">
        <v>1247</v>
      </c>
      <c r="C5774" t="s">
        <v>1196</v>
      </c>
      <c r="D5774" t="s">
        <v>1195</v>
      </c>
      <c r="E5774">
        <v>1.8500000000000001E-3</v>
      </c>
      <c r="F5774" t="s">
        <v>1691</v>
      </c>
    </row>
    <row r="5775" spans="1:6" x14ac:dyDescent="0.25">
      <c r="A5775" t="s">
        <v>1409</v>
      </c>
      <c r="B5775" t="s">
        <v>1247</v>
      </c>
      <c r="C5775" t="s">
        <v>1186</v>
      </c>
      <c r="D5775" t="s">
        <v>1195</v>
      </c>
      <c r="E5775">
        <v>0.18479999999999999</v>
      </c>
      <c r="F5775" t="s">
        <v>1691</v>
      </c>
    </row>
    <row r="5776" spans="1:6" x14ac:dyDescent="0.25">
      <c r="A5776" t="s">
        <v>1409</v>
      </c>
      <c r="B5776" t="s">
        <v>1223</v>
      </c>
      <c r="C5776" t="s">
        <v>1131</v>
      </c>
      <c r="D5776" t="s">
        <v>1195</v>
      </c>
      <c r="E5776">
        <v>0.12936</v>
      </c>
      <c r="F5776" t="s">
        <v>1691</v>
      </c>
    </row>
    <row r="5777" spans="1:6" x14ac:dyDescent="0.25">
      <c r="A5777" t="s">
        <v>1409</v>
      </c>
      <c r="B5777" t="s">
        <v>1223</v>
      </c>
      <c r="C5777" t="s">
        <v>1207</v>
      </c>
      <c r="D5777" t="s">
        <v>1195</v>
      </c>
      <c r="E5777">
        <v>1.294E-2</v>
      </c>
      <c r="F5777" t="s">
        <v>1691</v>
      </c>
    </row>
    <row r="5778" spans="1:6" x14ac:dyDescent="0.25">
      <c r="A5778" t="s">
        <v>1409</v>
      </c>
      <c r="B5778" t="s">
        <v>1223</v>
      </c>
      <c r="C5778" t="s">
        <v>1208</v>
      </c>
      <c r="D5778" t="s">
        <v>1195</v>
      </c>
      <c r="E5778">
        <v>7.3899999999999999E-3</v>
      </c>
      <c r="F5778" t="s">
        <v>1691</v>
      </c>
    </row>
    <row r="5779" spans="1:6" x14ac:dyDescent="0.25">
      <c r="A5779" t="s">
        <v>1409</v>
      </c>
      <c r="B5779" t="s">
        <v>1223</v>
      </c>
      <c r="C5779" t="s">
        <v>1196</v>
      </c>
      <c r="D5779" t="s">
        <v>1195</v>
      </c>
      <c r="E5779">
        <v>1.8500000000000001E-3</v>
      </c>
      <c r="F5779" t="s">
        <v>1691</v>
      </c>
    </row>
    <row r="5780" spans="1:6" x14ac:dyDescent="0.25">
      <c r="A5780" t="s">
        <v>1409</v>
      </c>
      <c r="B5780" t="s">
        <v>1223</v>
      </c>
      <c r="C5780" t="s">
        <v>1186</v>
      </c>
      <c r="D5780" t="s">
        <v>1195</v>
      </c>
      <c r="E5780">
        <v>0.18479999999999999</v>
      </c>
      <c r="F5780" t="s">
        <v>1691</v>
      </c>
    </row>
    <row r="5781" spans="1:6" x14ac:dyDescent="0.25">
      <c r="A5781" t="s">
        <v>1409</v>
      </c>
      <c r="B5781" t="s">
        <v>1248</v>
      </c>
      <c r="C5781" t="s">
        <v>1131</v>
      </c>
      <c r="D5781" t="s">
        <v>1195</v>
      </c>
      <c r="E5781">
        <v>0.12936</v>
      </c>
      <c r="F5781" t="s">
        <v>1691</v>
      </c>
    </row>
    <row r="5782" spans="1:6" x14ac:dyDescent="0.25">
      <c r="A5782" t="s">
        <v>1409</v>
      </c>
      <c r="B5782" t="s">
        <v>1248</v>
      </c>
      <c r="C5782" t="s">
        <v>1207</v>
      </c>
      <c r="D5782" t="s">
        <v>1195</v>
      </c>
      <c r="E5782">
        <v>1.294E-2</v>
      </c>
      <c r="F5782" t="s">
        <v>1691</v>
      </c>
    </row>
    <row r="5783" spans="1:6" x14ac:dyDescent="0.25">
      <c r="A5783" t="s">
        <v>1409</v>
      </c>
      <c r="B5783" t="s">
        <v>1248</v>
      </c>
      <c r="C5783" t="s">
        <v>1208</v>
      </c>
      <c r="D5783" t="s">
        <v>1195</v>
      </c>
      <c r="E5783">
        <v>7.3899999999999999E-3</v>
      </c>
      <c r="F5783" t="s">
        <v>1691</v>
      </c>
    </row>
    <row r="5784" spans="1:6" x14ac:dyDescent="0.25">
      <c r="A5784" t="s">
        <v>1409</v>
      </c>
      <c r="B5784" t="s">
        <v>1248</v>
      </c>
      <c r="C5784" t="s">
        <v>1196</v>
      </c>
      <c r="D5784" t="s">
        <v>1195</v>
      </c>
      <c r="E5784">
        <v>1.8500000000000001E-3</v>
      </c>
      <c r="F5784" t="s">
        <v>1691</v>
      </c>
    </row>
    <row r="5785" spans="1:6" x14ac:dyDescent="0.25">
      <c r="A5785" t="s">
        <v>1409</v>
      </c>
      <c r="B5785" t="s">
        <v>1248</v>
      </c>
      <c r="C5785" t="s">
        <v>1186</v>
      </c>
      <c r="D5785" t="s">
        <v>1195</v>
      </c>
      <c r="E5785">
        <v>0.18479999999999999</v>
      </c>
      <c r="F5785" t="s">
        <v>1691</v>
      </c>
    </row>
    <row r="5786" spans="1:6" x14ac:dyDescent="0.25">
      <c r="A5786" t="s">
        <v>1409</v>
      </c>
      <c r="B5786" t="s">
        <v>1227</v>
      </c>
      <c r="C5786" t="s">
        <v>1186</v>
      </c>
      <c r="D5786" t="s">
        <v>1195</v>
      </c>
      <c r="E5786">
        <v>0</v>
      </c>
      <c r="F5786" t="s">
        <v>1691</v>
      </c>
    </row>
    <row r="5787" spans="1:6" x14ac:dyDescent="0.25">
      <c r="A5787" t="s">
        <v>1409</v>
      </c>
      <c r="B5787" t="s">
        <v>1249</v>
      </c>
      <c r="C5787" t="s">
        <v>1131</v>
      </c>
      <c r="D5787" t="s">
        <v>1195</v>
      </c>
      <c r="E5787">
        <v>0.12936</v>
      </c>
      <c r="F5787" t="s">
        <v>1691</v>
      </c>
    </row>
    <row r="5788" spans="1:6" x14ac:dyDescent="0.25">
      <c r="A5788" t="s">
        <v>1409</v>
      </c>
      <c r="B5788" t="s">
        <v>1249</v>
      </c>
      <c r="C5788" t="s">
        <v>1207</v>
      </c>
      <c r="D5788" t="s">
        <v>1195</v>
      </c>
      <c r="E5788">
        <v>1.294E-2</v>
      </c>
      <c r="F5788" t="s">
        <v>1691</v>
      </c>
    </row>
    <row r="5789" spans="1:6" x14ac:dyDescent="0.25">
      <c r="A5789" t="s">
        <v>1409</v>
      </c>
      <c r="B5789" t="s">
        <v>1249</v>
      </c>
      <c r="C5789" t="s">
        <v>1208</v>
      </c>
      <c r="D5789" t="s">
        <v>1195</v>
      </c>
      <c r="E5789">
        <v>7.3899999999999999E-3</v>
      </c>
      <c r="F5789" t="s">
        <v>1691</v>
      </c>
    </row>
    <row r="5790" spans="1:6" x14ac:dyDescent="0.25">
      <c r="A5790" t="s">
        <v>1409</v>
      </c>
      <c r="B5790" t="s">
        <v>1249</v>
      </c>
      <c r="C5790" t="s">
        <v>1234</v>
      </c>
      <c r="D5790" t="s">
        <v>1195</v>
      </c>
      <c r="E5790">
        <v>9.2000000000000003E-4</v>
      </c>
      <c r="F5790" t="s">
        <v>1691</v>
      </c>
    </row>
    <row r="5791" spans="1:6" x14ac:dyDescent="0.25">
      <c r="A5791" t="s">
        <v>1409</v>
      </c>
      <c r="B5791" t="s">
        <v>1249</v>
      </c>
      <c r="C5791" t="s">
        <v>1196</v>
      </c>
      <c r="D5791" t="s">
        <v>1195</v>
      </c>
      <c r="E5791">
        <v>9.2000000000000003E-4</v>
      </c>
      <c r="F5791" t="s">
        <v>1691</v>
      </c>
    </row>
    <row r="5792" spans="1:6" x14ac:dyDescent="0.25">
      <c r="A5792" t="s">
        <v>1409</v>
      </c>
      <c r="B5792" t="s">
        <v>1249</v>
      </c>
      <c r="C5792" t="s">
        <v>1186</v>
      </c>
      <c r="D5792" t="s">
        <v>1195</v>
      </c>
      <c r="E5792">
        <v>0.18479999999999999</v>
      </c>
      <c r="F5792" t="s">
        <v>1691</v>
      </c>
    </row>
    <row r="5793" spans="1:6" x14ac:dyDescent="0.25">
      <c r="A5793" t="s">
        <v>1409</v>
      </c>
      <c r="B5793" t="s">
        <v>1231</v>
      </c>
      <c r="C5793" t="s">
        <v>1186</v>
      </c>
      <c r="D5793" t="s">
        <v>1195</v>
      </c>
      <c r="E5793">
        <v>2.4399999999999999E-3</v>
      </c>
      <c r="F5793" t="s">
        <v>1691</v>
      </c>
    </row>
    <row r="5794" spans="1:6" x14ac:dyDescent="0.25">
      <c r="A5794" t="s">
        <v>1409</v>
      </c>
      <c r="B5794" t="s">
        <v>1233</v>
      </c>
      <c r="C5794" t="s">
        <v>1131</v>
      </c>
      <c r="D5794" t="s">
        <v>1195</v>
      </c>
      <c r="E5794">
        <v>0.12936</v>
      </c>
      <c r="F5794" t="s">
        <v>1691</v>
      </c>
    </row>
    <row r="5795" spans="1:6" x14ac:dyDescent="0.25">
      <c r="A5795" t="s">
        <v>1409</v>
      </c>
      <c r="B5795" t="s">
        <v>1233</v>
      </c>
      <c r="C5795" t="s">
        <v>1207</v>
      </c>
      <c r="D5795" t="s">
        <v>1195</v>
      </c>
      <c r="E5795">
        <v>1.294E-2</v>
      </c>
      <c r="F5795" t="s">
        <v>1691</v>
      </c>
    </row>
    <row r="5796" spans="1:6" x14ac:dyDescent="0.25">
      <c r="A5796" t="s">
        <v>1409</v>
      </c>
      <c r="B5796" t="s">
        <v>1233</v>
      </c>
      <c r="C5796" t="s">
        <v>1208</v>
      </c>
      <c r="D5796" t="s">
        <v>1195</v>
      </c>
      <c r="E5796">
        <v>7.3899999999999999E-3</v>
      </c>
      <c r="F5796" t="s">
        <v>1691</v>
      </c>
    </row>
    <row r="5797" spans="1:6" x14ac:dyDescent="0.25">
      <c r="A5797" t="s">
        <v>1409</v>
      </c>
      <c r="B5797" t="s">
        <v>1233</v>
      </c>
      <c r="C5797" t="s">
        <v>1234</v>
      </c>
      <c r="D5797" t="s">
        <v>1195</v>
      </c>
      <c r="E5797">
        <v>9.2000000000000003E-4</v>
      </c>
      <c r="F5797" t="s">
        <v>1691</v>
      </c>
    </row>
    <row r="5798" spans="1:6" x14ac:dyDescent="0.25">
      <c r="A5798" t="s">
        <v>1409</v>
      </c>
      <c r="B5798" t="s">
        <v>1233</v>
      </c>
      <c r="C5798" t="s">
        <v>1196</v>
      </c>
      <c r="D5798" t="s">
        <v>1195</v>
      </c>
      <c r="E5798">
        <v>9.2000000000000003E-4</v>
      </c>
      <c r="F5798" t="s">
        <v>1691</v>
      </c>
    </row>
    <row r="5799" spans="1:6" x14ac:dyDescent="0.25">
      <c r="A5799" t="s">
        <v>1409</v>
      </c>
      <c r="B5799" t="s">
        <v>1233</v>
      </c>
      <c r="C5799" t="s">
        <v>1186</v>
      </c>
      <c r="D5799" t="s">
        <v>1195</v>
      </c>
      <c r="E5799">
        <v>0.18479999999999999</v>
      </c>
      <c r="F5799" t="s">
        <v>1691</v>
      </c>
    </row>
    <row r="5800" spans="1:6" x14ac:dyDescent="0.25">
      <c r="A5800" t="s">
        <v>1409</v>
      </c>
      <c r="B5800" t="s">
        <v>1237</v>
      </c>
      <c r="C5800" t="s">
        <v>1186</v>
      </c>
      <c r="D5800" t="s">
        <v>1195</v>
      </c>
      <c r="E5800">
        <v>4.0600000000000002E-3</v>
      </c>
      <c r="F5800" t="s">
        <v>1691</v>
      </c>
    </row>
    <row r="5801" spans="1:6" x14ac:dyDescent="0.25">
      <c r="A5801" t="s">
        <v>1409</v>
      </c>
      <c r="B5801" t="s">
        <v>1250</v>
      </c>
      <c r="C5801" t="s">
        <v>1131</v>
      </c>
      <c r="D5801" t="s">
        <v>1195</v>
      </c>
      <c r="E5801">
        <v>0.12936</v>
      </c>
      <c r="F5801" t="s">
        <v>1691</v>
      </c>
    </row>
    <row r="5802" spans="1:6" x14ac:dyDescent="0.25">
      <c r="A5802" t="s">
        <v>1409</v>
      </c>
      <c r="B5802" t="s">
        <v>1250</v>
      </c>
      <c r="C5802" t="s">
        <v>1207</v>
      </c>
      <c r="D5802" t="s">
        <v>1195</v>
      </c>
      <c r="E5802">
        <v>1.294E-2</v>
      </c>
      <c r="F5802" t="s">
        <v>1691</v>
      </c>
    </row>
    <row r="5803" spans="1:6" x14ac:dyDescent="0.25">
      <c r="A5803" t="s">
        <v>1409</v>
      </c>
      <c r="B5803" t="s">
        <v>1250</v>
      </c>
      <c r="C5803" t="s">
        <v>1208</v>
      </c>
      <c r="D5803" t="s">
        <v>1195</v>
      </c>
      <c r="E5803">
        <v>7.3899999999999999E-3</v>
      </c>
      <c r="F5803" t="s">
        <v>1691</v>
      </c>
    </row>
    <row r="5804" spans="1:6" x14ac:dyDescent="0.25">
      <c r="A5804" t="s">
        <v>1409</v>
      </c>
      <c r="B5804" t="s">
        <v>1250</v>
      </c>
      <c r="C5804" t="s">
        <v>1234</v>
      </c>
      <c r="D5804" t="s">
        <v>1195</v>
      </c>
      <c r="E5804">
        <v>9.2000000000000003E-4</v>
      </c>
      <c r="F5804" t="s">
        <v>1691</v>
      </c>
    </row>
    <row r="5805" spans="1:6" x14ac:dyDescent="0.25">
      <c r="A5805" t="s">
        <v>1409</v>
      </c>
      <c r="B5805" t="s">
        <v>1250</v>
      </c>
      <c r="C5805" t="s">
        <v>1196</v>
      </c>
      <c r="D5805" t="s">
        <v>1195</v>
      </c>
      <c r="E5805">
        <v>9.2000000000000003E-4</v>
      </c>
      <c r="F5805" t="s">
        <v>1691</v>
      </c>
    </row>
    <row r="5806" spans="1:6" x14ac:dyDescent="0.25">
      <c r="A5806" t="s">
        <v>1409</v>
      </c>
      <c r="B5806" t="s">
        <v>1250</v>
      </c>
      <c r="C5806" t="s">
        <v>1186</v>
      </c>
      <c r="D5806" t="s">
        <v>1195</v>
      </c>
      <c r="E5806">
        <v>0.18479999999999999</v>
      </c>
      <c r="F5806" t="s">
        <v>1691</v>
      </c>
    </row>
    <row r="5807" spans="1:6" x14ac:dyDescent="0.25">
      <c r="A5807" t="s">
        <v>1410</v>
      </c>
      <c r="B5807" t="s">
        <v>1246</v>
      </c>
      <c r="C5807" t="s">
        <v>1131</v>
      </c>
      <c r="D5807" t="s">
        <v>1195</v>
      </c>
      <c r="E5807">
        <v>2.5839999999999998E-2</v>
      </c>
      <c r="F5807" t="s">
        <v>1691</v>
      </c>
    </row>
    <row r="5808" spans="1:6" x14ac:dyDescent="0.25">
      <c r="A5808" t="s">
        <v>1410</v>
      </c>
      <c r="B5808" t="s">
        <v>1246</v>
      </c>
      <c r="C5808" t="s">
        <v>1207</v>
      </c>
      <c r="D5808" t="s">
        <v>1195</v>
      </c>
      <c r="E5808">
        <v>2.5799999999999998E-3</v>
      </c>
      <c r="F5808" t="s">
        <v>1691</v>
      </c>
    </row>
    <row r="5809" spans="1:6" x14ac:dyDescent="0.25">
      <c r="A5809" t="s">
        <v>1410</v>
      </c>
      <c r="B5809" t="s">
        <v>1246</v>
      </c>
      <c r="C5809" t="s">
        <v>1208</v>
      </c>
      <c r="D5809" t="s">
        <v>1195</v>
      </c>
      <c r="E5809">
        <v>1.48E-3</v>
      </c>
      <c r="F5809" t="s">
        <v>1691</v>
      </c>
    </row>
    <row r="5810" spans="1:6" x14ac:dyDescent="0.25">
      <c r="A5810" t="s">
        <v>1410</v>
      </c>
      <c r="B5810" t="s">
        <v>1246</v>
      </c>
      <c r="C5810" t="s">
        <v>1196</v>
      </c>
      <c r="D5810" t="s">
        <v>1195</v>
      </c>
      <c r="E5810">
        <v>3.6999999999999999E-4</v>
      </c>
      <c r="F5810" t="s">
        <v>1691</v>
      </c>
    </row>
    <row r="5811" spans="1:6" x14ac:dyDescent="0.25">
      <c r="A5811" t="s">
        <v>1410</v>
      </c>
      <c r="B5811" t="s">
        <v>1246</v>
      </c>
      <c r="C5811" t="s">
        <v>1186</v>
      </c>
      <c r="D5811" t="s">
        <v>1195</v>
      </c>
      <c r="E5811">
        <v>3.6920000000000001E-2</v>
      </c>
      <c r="F5811" t="s">
        <v>1691</v>
      </c>
    </row>
    <row r="5812" spans="1:6" x14ac:dyDescent="0.25">
      <c r="A5812" t="s">
        <v>1410</v>
      </c>
      <c r="B5812" t="s">
        <v>1217</v>
      </c>
      <c r="C5812" t="s">
        <v>1131</v>
      </c>
      <c r="D5812" t="s">
        <v>1195</v>
      </c>
      <c r="E5812">
        <v>5.9639999999999999E-2</v>
      </c>
      <c r="F5812" t="s">
        <v>1691</v>
      </c>
    </row>
    <row r="5813" spans="1:6" x14ac:dyDescent="0.25">
      <c r="A5813" t="s">
        <v>1410</v>
      </c>
      <c r="B5813" t="s">
        <v>1217</v>
      </c>
      <c r="C5813" t="s">
        <v>1207</v>
      </c>
      <c r="D5813" t="s">
        <v>1195</v>
      </c>
      <c r="E5813">
        <v>5.96E-3</v>
      </c>
      <c r="F5813" t="s">
        <v>1691</v>
      </c>
    </row>
    <row r="5814" spans="1:6" x14ac:dyDescent="0.25">
      <c r="A5814" t="s">
        <v>1410</v>
      </c>
      <c r="B5814" t="s">
        <v>1217</v>
      </c>
      <c r="C5814" t="s">
        <v>1208</v>
      </c>
      <c r="D5814" t="s">
        <v>1195</v>
      </c>
      <c r="E5814">
        <v>3.4099999999999998E-3</v>
      </c>
      <c r="F5814" t="s">
        <v>1691</v>
      </c>
    </row>
    <row r="5815" spans="1:6" x14ac:dyDescent="0.25">
      <c r="A5815" t="s">
        <v>1410</v>
      </c>
      <c r="B5815" t="s">
        <v>1217</v>
      </c>
      <c r="C5815" t="s">
        <v>1196</v>
      </c>
      <c r="D5815" t="s">
        <v>1195</v>
      </c>
      <c r="E5815">
        <v>8.4999999999999995E-4</v>
      </c>
      <c r="F5815" t="s">
        <v>1691</v>
      </c>
    </row>
    <row r="5816" spans="1:6" x14ac:dyDescent="0.25">
      <c r="A5816" t="s">
        <v>1410</v>
      </c>
      <c r="B5816" t="s">
        <v>1217</v>
      </c>
      <c r="C5816" t="s">
        <v>1186</v>
      </c>
      <c r="D5816" t="s">
        <v>1195</v>
      </c>
      <c r="E5816">
        <v>8.5199999999999998E-2</v>
      </c>
      <c r="F5816" t="s">
        <v>1691</v>
      </c>
    </row>
    <row r="5817" spans="1:6" x14ac:dyDescent="0.25">
      <c r="A5817" t="s">
        <v>1410</v>
      </c>
      <c r="B5817" t="s">
        <v>1220</v>
      </c>
      <c r="C5817" t="s">
        <v>1131</v>
      </c>
      <c r="D5817" t="s">
        <v>1195</v>
      </c>
      <c r="E5817">
        <v>5.9639999999999999E-2</v>
      </c>
      <c r="F5817" t="s">
        <v>1691</v>
      </c>
    </row>
    <row r="5818" spans="1:6" x14ac:dyDescent="0.25">
      <c r="A5818" t="s">
        <v>1410</v>
      </c>
      <c r="B5818" t="s">
        <v>1220</v>
      </c>
      <c r="C5818" t="s">
        <v>1207</v>
      </c>
      <c r="D5818" t="s">
        <v>1195</v>
      </c>
      <c r="E5818">
        <v>5.96E-3</v>
      </c>
      <c r="F5818" t="s">
        <v>1691</v>
      </c>
    </row>
    <row r="5819" spans="1:6" x14ac:dyDescent="0.25">
      <c r="A5819" t="s">
        <v>1410</v>
      </c>
      <c r="B5819" t="s">
        <v>1220</v>
      </c>
      <c r="C5819" t="s">
        <v>1208</v>
      </c>
      <c r="D5819" t="s">
        <v>1195</v>
      </c>
      <c r="E5819">
        <v>3.4099999999999998E-3</v>
      </c>
      <c r="F5819" t="s">
        <v>1691</v>
      </c>
    </row>
    <row r="5820" spans="1:6" x14ac:dyDescent="0.25">
      <c r="A5820" t="s">
        <v>1410</v>
      </c>
      <c r="B5820" t="s">
        <v>1220</v>
      </c>
      <c r="C5820" t="s">
        <v>1196</v>
      </c>
      <c r="D5820" t="s">
        <v>1195</v>
      </c>
      <c r="E5820">
        <v>8.4999999999999995E-4</v>
      </c>
      <c r="F5820" t="s">
        <v>1691</v>
      </c>
    </row>
    <row r="5821" spans="1:6" x14ac:dyDescent="0.25">
      <c r="A5821" t="s">
        <v>1410</v>
      </c>
      <c r="B5821" t="s">
        <v>1220</v>
      </c>
      <c r="C5821" t="s">
        <v>1186</v>
      </c>
      <c r="D5821" t="s">
        <v>1195</v>
      </c>
      <c r="E5821">
        <v>8.5199999999999998E-2</v>
      </c>
      <c r="F5821" t="s">
        <v>1691</v>
      </c>
    </row>
    <row r="5822" spans="1:6" x14ac:dyDescent="0.25">
      <c r="A5822" t="s">
        <v>1410</v>
      </c>
      <c r="B5822" t="s">
        <v>1247</v>
      </c>
      <c r="C5822" t="s">
        <v>1131</v>
      </c>
      <c r="D5822" t="s">
        <v>1195</v>
      </c>
      <c r="E5822">
        <v>5.9639999999999999E-2</v>
      </c>
      <c r="F5822" t="s">
        <v>1691</v>
      </c>
    </row>
    <row r="5823" spans="1:6" x14ac:dyDescent="0.25">
      <c r="A5823" t="s">
        <v>1410</v>
      </c>
      <c r="B5823" t="s">
        <v>1247</v>
      </c>
      <c r="C5823" t="s">
        <v>1207</v>
      </c>
      <c r="D5823" t="s">
        <v>1195</v>
      </c>
      <c r="E5823">
        <v>5.96E-3</v>
      </c>
      <c r="F5823" t="s">
        <v>1691</v>
      </c>
    </row>
    <row r="5824" spans="1:6" x14ac:dyDescent="0.25">
      <c r="A5824" t="s">
        <v>1410</v>
      </c>
      <c r="B5824" t="s">
        <v>1247</v>
      </c>
      <c r="C5824" t="s">
        <v>1208</v>
      </c>
      <c r="D5824" t="s">
        <v>1195</v>
      </c>
      <c r="E5824">
        <v>3.4099999999999998E-3</v>
      </c>
      <c r="F5824" t="s">
        <v>1691</v>
      </c>
    </row>
    <row r="5825" spans="1:6" x14ac:dyDescent="0.25">
      <c r="A5825" t="s">
        <v>1410</v>
      </c>
      <c r="B5825" t="s">
        <v>1247</v>
      </c>
      <c r="C5825" t="s">
        <v>1196</v>
      </c>
      <c r="D5825" t="s">
        <v>1195</v>
      </c>
      <c r="E5825">
        <v>8.4999999999999995E-4</v>
      </c>
      <c r="F5825" t="s">
        <v>1691</v>
      </c>
    </row>
    <row r="5826" spans="1:6" x14ac:dyDescent="0.25">
      <c r="A5826" t="s">
        <v>1410</v>
      </c>
      <c r="B5826" t="s">
        <v>1247</v>
      </c>
      <c r="C5826" t="s">
        <v>1186</v>
      </c>
      <c r="D5826" t="s">
        <v>1195</v>
      </c>
      <c r="E5826">
        <v>8.5199999999999998E-2</v>
      </c>
      <c r="F5826" t="s">
        <v>1691</v>
      </c>
    </row>
    <row r="5827" spans="1:6" x14ac:dyDescent="0.25">
      <c r="A5827" t="s">
        <v>1410</v>
      </c>
      <c r="B5827" t="s">
        <v>1223</v>
      </c>
      <c r="C5827" t="s">
        <v>1131</v>
      </c>
      <c r="D5827" t="s">
        <v>1195</v>
      </c>
      <c r="E5827">
        <v>5.9639999999999999E-2</v>
      </c>
      <c r="F5827" t="s">
        <v>1691</v>
      </c>
    </row>
    <row r="5828" spans="1:6" x14ac:dyDescent="0.25">
      <c r="A5828" t="s">
        <v>1410</v>
      </c>
      <c r="B5828" t="s">
        <v>1223</v>
      </c>
      <c r="C5828" t="s">
        <v>1207</v>
      </c>
      <c r="D5828" t="s">
        <v>1195</v>
      </c>
      <c r="E5828">
        <v>5.96E-3</v>
      </c>
      <c r="F5828" t="s">
        <v>1691</v>
      </c>
    </row>
    <row r="5829" spans="1:6" x14ac:dyDescent="0.25">
      <c r="A5829" t="s">
        <v>1410</v>
      </c>
      <c r="B5829" t="s">
        <v>1223</v>
      </c>
      <c r="C5829" t="s">
        <v>1208</v>
      </c>
      <c r="D5829" t="s">
        <v>1195</v>
      </c>
      <c r="E5829">
        <v>3.4099999999999998E-3</v>
      </c>
      <c r="F5829" t="s">
        <v>1691</v>
      </c>
    </row>
    <row r="5830" spans="1:6" x14ac:dyDescent="0.25">
      <c r="A5830" t="s">
        <v>1410</v>
      </c>
      <c r="B5830" t="s">
        <v>1223</v>
      </c>
      <c r="C5830" t="s">
        <v>1196</v>
      </c>
      <c r="D5830" t="s">
        <v>1195</v>
      </c>
      <c r="E5830">
        <v>8.4999999999999995E-4</v>
      </c>
      <c r="F5830" t="s">
        <v>1691</v>
      </c>
    </row>
    <row r="5831" spans="1:6" x14ac:dyDescent="0.25">
      <c r="A5831" t="s">
        <v>1410</v>
      </c>
      <c r="B5831" t="s">
        <v>1223</v>
      </c>
      <c r="C5831" t="s">
        <v>1186</v>
      </c>
      <c r="D5831" t="s">
        <v>1195</v>
      </c>
      <c r="E5831">
        <v>8.5199999999999998E-2</v>
      </c>
      <c r="F5831" t="s">
        <v>1691</v>
      </c>
    </row>
    <row r="5832" spans="1:6" x14ac:dyDescent="0.25">
      <c r="A5832" t="s">
        <v>1410</v>
      </c>
      <c r="B5832" t="s">
        <v>1248</v>
      </c>
      <c r="C5832" t="s">
        <v>1131</v>
      </c>
      <c r="D5832" t="s">
        <v>1195</v>
      </c>
      <c r="E5832">
        <v>2.5839999999999998E-2</v>
      </c>
      <c r="F5832" t="s">
        <v>1691</v>
      </c>
    </row>
    <row r="5833" spans="1:6" x14ac:dyDescent="0.25">
      <c r="A5833" t="s">
        <v>1410</v>
      </c>
      <c r="B5833" t="s">
        <v>1248</v>
      </c>
      <c r="C5833" t="s">
        <v>1207</v>
      </c>
      <c r="D5833" t="s">
        <v>1195</v>
      </c>
      <c r="E5833">
        <v>2.5799999999999998E-3</v>
      </c>
      <c r="F5833" t="s">
        <v>1691</v>
      </c>
    </row>
    <row r="5834" spans="1:6" x14ac:dyDescent="0.25">
      <c r="A5834" t="s">
        <v>1410</v>
      </c>
      <c r="B5834" t="s">
        <v>1248</v>
      </c>
      <c r="C5834" t="s">
        <v>1208</v>
      </c>
      <c r="D5834" t="s">
        <v>1195</v>
      </c>
      <c r="E5834">
        <v>1.48E-3</v>
      </c>
      <c r="F5834" t="s">
        <v>1691</v>
      </c>
    </row>
    <row r="5835" spans="1:6" x14ac:dyDescent="0.25">
      <c r="A5835" t="s">
        <v>1410</v>
      </c>
      <c r="B5835" t="s">
        <v>1248</v>
      </c>
      <c r="C5835" t="s">
        <v>1196</v>
      </c>
      <c r="D5835" t="s">
        <v>1195</v>
      </c>
      <c r="E5835">
        <v>3.6999999999999999E-4</v>
      </c>
      <c r="F5835" t="s">
        <v>1691</v>
      </c>
    </row>
    <row r="5836" spans="1:6" x14ac:dyDescent="0.25">
      <c r="A5836" t="s">
        <v>1410</v>
      </c>
      <c r="B5836" t="s">
        <v>1248</v>
      </c>
      <c r="C5836" t="s">
        <v>1186</v>
      </c>
      <c r="D5836" t="s">
        <v>1195</v>
      </c>
      <c r="E5836">
        <v>3.6920000000000001E-2</v>
      </c>
      <c r="F5836" t="s">
        <v>1691</v>
      </c>
    </row>
    <row r="5837" spans="1:6" x14ac:dyDescent="0.25">
      <c r="A5837" t="s">
        <v>1410</v>
      </c>
      <c r="B5837" t="s">
        <v>1227</v>
      </c>
      <c r="C5837" t="s">
        <v>1186</v>
      </c>
      <c r="D5837" t="s">
        <v>1195</v>
      </c>
      <c r="E5837">
        <v>0</v>
      </c>
      <c r="F5837" t="s">
        <v>1691</v>
      </c>
    </row>
    <row r="5838" spans="1:6" x14ac:dyDescent="0.25">
      <c r="A5838" t="s">
        <v>1410</v>
      </c>
      <c r="B5838" t="s">
        <v>1249</v>
      </c>
      <c r="C5838" t="s">
        <v>1131</v>
      </c>
      <c r="D5838" t="s">
        <v>1195</v>
      </c>
      <c r="E5838">
        <v>2.5839999999999998E-2</v>
      </c>
      <c r="F5838" t="s">
        <v>1691</v>
      </c>
    </row>
    <row r="5839" spans="1:6" x14ac:dyDescent="0.25">
      <c r="A5839" t="s">
        <v>1410</v>
      </c>
      <c r="B5839" t="s">
        <v>1249</v>
      </c>
      <c r="C5839" t="s">
        <v>1207</v>
      </c>
      <c r="D5839" t="s">
        <v>1195</v>
      </c>
      <c r="E5839">
        <v>2.5799999999999998E-3</v>
      </c>
      <c r="F5839" t="s">
        <v>1691</v>
      </c>
    </row>
    <row r="5840" spans="1:6" x14ac:dyDescent="0.25">
      <c r="A5840" t="s">
        <v>1410</v>
      </c>
      <c r="B5840" t="s">
        <v>1249</v>
      </c>
      <c r="C5840" t="s">
        <v>1208</v>
      </c>
      <c r="D5840" t="s">
        <v>1195</v>
      </c>
      <c r="E5840">
        <v>1.48E-3</v>
      </c>
      <c r="F5840" t="s">
        <v>1691</v>
      </c>
    </row>
    <row r="5841" spans="1:6" x14ac:dyDescent="0.25">
      <c r="A5841" t="s">
        <v>1410</v>
      </c>
      <c r="B5841" t="s">
        <v>1249</v>
      </c>
      <c r="C5841" t="s">
        <v>1234</v>
      </c>
      <c r="D5841" t="s">
        <v>1195</v>
      </c>
      <c r="E5841">
        <v>1.8000000000000001E-4</v>
      </c>
      <c r="F5841" t="s">
        <v>1691</v>
      </c>
    </row>
    <row r="5842" spans="1:6" x14ac:dyDescent="0.25">
      <c r="A5842" t="s">
        <v>1410</v>
      </c>
      <c r="B5842" t="s">
        <v>1249</v>
      </c>
      <c r="C5842" t="s">
        <v>1235</v>
      </c>
      <c r="D5842" t="s">
        <v>1195</v>
      </c>
      <c r="E5842">
        <v>1.8000000000000001E-4</v>
      </c>
      <c r="F5842" t="s">
        <v>1691</v>
      </c>
    </row>
    <row r="5843" spans="1:6" x14ac:dyDescent="0.25">
      <c r="A5843" t="s">
        <v>1410</v>
      </c>
      <c r="B5843" t="s">
        <v>1249</v>
      </c>
      <c r="C5843" t="s">
        <v>1196</v>
      </c>
      <c r="D5843" t="s">
        <v>1195</v>
      </c>
      <c r="E5843">
        <v>1.8000000000000001E-4</v>
      </c>
      <c r="F5843" t="s">
        <v>1691</v>
      </c>
    </row>
    <row r="5844" spans="1:6" x14ac:dyDescent="0.25">
      <c r="A5844" t="s">
        <v>1410</v>
      </c>
      <c r="B5844" t="s">
        <v>1249</v>
      </c>
      <c r="C5844" t="s">
        <v>1186</v>
      </c>
      <c r="D5844" t="s">
        <v>1195</v>
      </c>
      <c r="E5844">
        <v>3.6920000000000001E-2</v>
      </c>
      <c r="F5844" t="s">
        <v>1691</v>
      </c>
    </row>
    <row r="5845" spans="1:6" x14ac:dyDescent="0.25">
      <c r="A5845" t="s">
        <v>1410</v>
      </c>
      <c r="B5845" t="s">
        <v>1231</v>
      </c>
      <c r="C5845" t="s">
        <v>1186</v>
      </c>
      <c r="D5845" t="s">
        <v>1195</v>
      </c>
      <c r="E5845">
        <v>2.4399999999999999E-3</v>
      </c>
      <c r="F5845" t="s">
        <v>1691</v>
      </c>
    </row>
    <row r="5846" spans="1:6" x14ac:dyDescent="0.25">
      <c r="A5846" t="s">
        <v>1410</v>
      </c>
      <c r="B5846" t="s">
        <v>1250</v>
      </c>
      <c r="C5846" t="s">
        <v>1131</v>
      </c>
      <c r="D5846" t="s">
        <v>1195</v>
      </c>
      <c r="E5846">
        <v>2.5839999999999998E-2</v>
      </c>
      <c r="F5846" t="s">
        <v>1691</v>
      </c>
    </row>
    <row r="5847" spans="1:6" x14ac:dyDescent="0.25">
      <c r="A5847" t="s">
        <v>1410</v>
      </c>
      <c r="B5847" t="s">
        <v>1250</v>
      </c>
      <c r="C5847" t="s">
        <v>1207</v>
      </c>
      <c r="D5847" t="s">
        <v>1195</v>
      </c>
      <c r="E5847">
        <v>2.5799999999999998E-3</v>
      </c>
      <c r="F5847" t="s">
        <v>1691</v>
      </c>
    </row>
    <row r="5848" spans="1:6" x14ac:dyDescent="0.25">
      <c r="A5848" t="s">
        <v>1410</v>
      </c>
      <c r="B5848" t="s">
        <v>1250</v>
      </c>
      <c r="C5848" t="s">
        <v>1208</v>
      </c>
      <c r="D5848" t="s">
        <v>1195</v>
      </c>
      <c r="E5848">
        <v>1.48E-3</v>
      </c>
      <c r="F5848" t="s">
        <v>1691</v>
      </c>
    </row>
    <row r="5849" spans="1:6" x14ac:dyDescent="0.25">
      <c r="A5849" t="s">
        <v>1410</v>
      </c>
      <c r="B5849" t="s">
        <v>1250</v>
      </c>
      <c r="C5849" t="s">
        <v>1234</v>
      </c>
      <c r="D5849" t="s">
        <v>1195</v>
      </c>
      <c r="E5849">
        <v>1.8000000000000001E-4</v>
      </c>
      <c r="F5849" t="s">
        <v>1691</v>
      </c>
    </row>
    <row r="5850" spans="1:6" x14ac:dyDescent="0.25">
      <c r="A5850" t="s">
        <v>1410</v>
      </c>
      <c r="B5850" t="s">
        <v>1250</v>
      </c>
      <c r="C5850" t="s">
        <v>1235</v>
      </c>
      <c r="D5850" t="s">
        <v>1195</v>
      </c>
      <c r="E5850">
        <v>1.8000000000000001E-4</v>
      </c>
      <c r="F5850" t="s">
        <v>1691</v>
      </c>
    </row>
    <row r="5851" spans="1:6" x14ac:dyDescent="0.25">
      <c r="A5851" t="s">
        <v>1410</v>
      </c>
      <c r="B5851" t="s">
        <v>1250</v>
      </c>
      <c r="C5851" t="s">
        <v>1196</v>
      </c>
      <c r="D5851" t="s">
        <v>1195</v>
      </c>
      <c r="E5851">
        <v>1.8000000000000001E-4</v>
      </c>
      <c r="F5851" t="s">
        <v>1691</v>
      </c>
    </row>
    <row r="5852" spans="1:6" x14ac:dyDescent="0.25">
      <c r="A5852" t="s">
        <v>1410</v>
      </c>
      <c r="B5852" t="s">
        <v>1250</v>
      </c>
      <c r="C5852" t="s">
        <v>1186</v>
      </c>
      <c r="D5852" t="s">
        <v>1195</v>
      </c>
      <c r="E5852">
        <v>3.6920000000000001E-2</v>
      </c>
      <c r="F5852" t="s">
        <v>1691</v>
      </c>
    </row>
    <row r="5853" spans="1:6" x14ac:dyDescent="0.25">
      <c r="A5853" t="s">
        <v>1411</v>
      </c>
      <c r="B5853" t="s">
        <v>1185</v>
      </c>
      <c r="C5853" t="s">
        <v>1186</v>
      </c>
      <c r="D5853" t="s">
        <v>1187</v>
      </c>
      <c r="E5853">
        <v>4.7099999999999998E-3</v>
      </c>
      <c r="F5853" t="s">
        <v>1691</v>
      </c>
    </row>
    <row r="5854" spans="1:6" x14ac:dyDescent="0.25">
      <c r="A5854" t="s">
        <v>1411</v>
      </c>
      <c r="B5854" t="s">
        <v>1188</v>
      </c>
      <c r="C5854" t="s">
        <v>1186</v>
      </c>
      <c r="D5854" t="s">
        <v>1187</v>
      </c>
      <c r="E5854">
        <v>4.7099999999999998E-3</v>
      </c>
      <c r="F5854" t="s">
        <v>1691</v>
      </c>
    </row>
    <row r="5855" spans="1:6" x14ac:dyDescent="0.25">
      <c r="A5855" t="s">
        <v>1411</v>
      </c>
      <c r="B5855" t="s">
        <v>1189</v>
      </c>
      <c r="C5855" t="s">
        <v>1186</v>
      </c>
      <c r="D5855" t="s">
        <v>1187</v>
      </c>
      <c r="E5855">
        <v>2.9E-4</v>
      </c>
      <c r="F5855" t="s">
        <v>1691</v>
      </c>
    </row>
    <row r="5856" spans="1:6" x14ac:dyDescent="0.25">
      <c r="A5856" t="s">
        <v>1411</v>
      </c>
      <c r="B5856" t="s">
        <v>1190</v>
      </c>
      <c r="C5856" t="s">
        <v>1186</v>
      </c>
      <c r="D5856" t="s">
        <v>1187</v>
      </c>
      <c r="E5856">
        <v>6.8000000000000005E-4</v>
      </c>
      <c r="F5856" t="s">
        <v>1691</v>
      </c>
    </row>
    <row r="5857" spans="1:6" x14ac:dyDescent="0.25">
      <c r="A5857" t="s">
        <v>1411</v>
      </c>
      <c r="B5857" t="s">
        <v>1191</v>
      </c>
      <c r="C5857" t="s">
        <v>1186</v>
      </c>
      <c r="D5857" t="s">
        <v>1187</v>
      </c>
      <c r="E5857">
        <v>6.8000000000000005E-4</v>
      </c>
      <c r="F5857" t="s">
        <v>1691</v>
      </c>
    </row>
    <row r="5858" spans="1:6" x14ac:dyDescent="0.25">
      <c r="A5858" t="s">
        <v>1411</v>
      </c>
      <c r="B5858" t="s">
        <v>1192</v>
      </c>
      <c r="C5858" t="s">
        <v>1186</v>
      </c>
      <c r="D5858" t="s">
        <v>1187</v>
      </c>
      <c r="E5858">
        <v>2.9E-4</v>
      </c>
      <c r="F5858" t="s">
        <v>1691</v>
      </c>
    </row>
    <row r="5859" spans="1:6" x14ac:dyDescent="0.25">
      <c r="A5859" t="s">
        <v>1184</v>
      </c>
      <c r="B5859" t="s">
        <v>1185</v>
      </c>
      <c r="C5859" t="s">
        <v>1186</v>
      </c>
      <c r="D5859" t="s">
        <v>1187</v>
      </c>
      <c r="E5859">
        <v>3.7999999999999999E-2</v>
      </c>
      <c r="F5859" t="s">
        <v>1692</v>
      </c>
    </row>
    <row r="5860" spans="1:6" x14ac:dyDescent="0.25">
      <c r="A5860" t="s">
        <v>1184</v>
      </c>
      <c r="B5860" t="s">
        <v>1188</v>
      </c>
      <c r="C5860" t="s">
        <v>1186</v>
      </c>
      <c r="D5860" t="s">
        <v>1187</v>
      </c>
      <c r="E5860">
        <v>3.7999999999999999E-2</v>
      </c>
      <c r="F5860" t="s">
        <v>1692</v>
      </c>
    </row>
    <row r="5861" spans="1:6" x14ac:dyDescent="0.25">
      <c r="A5861" t="s">
        <v>1184</v>
      </c>
      <c r="B5861" t="s">
        <v>1189</v>
      </c>
      <c r="C5861" t="s">
        <v>1186</v>
      </c>
      <c r="D5861" t="s">
        <v>1187</v>
      </c>
      <c r="E5861">
        <v>3.0000000000000001E-3</v>
      </c>
      <c r="F5861" t="s">
        <v>1692</v>
      </c>
    </row>
    <row r="5862" spans="1:6" x14ac:dyDescent="0.25">
      <c r="A5862" t="s">
        <v>1184</v>
      </c>
      <c r="B5862" t="s">
        <v>1190</v>
      </c>
      <c r="C5862" t="s">
        <v>1186</v>
      </c>
      <c r="D5862" t="s">
        <v>1187</v>
      </c>
      <c r="E5862">
        <v>7.4999999999999997E-3</v>
      </c>
      <c r="F5862" t="s">
        <v>1692</v>
      </c>
    </row>
    <row r="5863" spans="1:6" x14ac:dyDescent="0.25">
      <c r="A5863" t="s">
        <v>1184</v>
      </c>
      <c r="B5863" t="s">
        <v>1191</v>
      </c>
      <c r="C5863" t="s">
        <v>1186</v>
      </c>
      <c r="D5863" t="s">
        <v>1187</v>
      </c>
      <c r="E5863">
        <v>7.4999999999999997E-3</v>
      </c>
      <c r="F5863" t="s">
        <v>1692</v>
      </c>
    </row>
    <row r="5864" spans="1:6" x14ac:dyDescent="0.25">
      <c r="A5864" t="s">
        <v>1184</v>
      </c>
      <c r="B5864" t="s">
        <v>1192</v>
      </c>
      <c r="C5864" t="s">
        <v>1186</v>
      </c>
      <c r="D5864" t="s">
        <v>1187</v>
      </c>
      <c r="E5864">
        <v>3.0000000000000001E-3</v>
      </c>
      <c r="F5864" t="s">
        <v>1692</v>
      </c>
    </row>
    <row r="5865" spans="1:6" x14ac:dyDescent="0.25">
      <c r="A5865" t="s">
        <v>1193</v>
      </c>
      <c r="B5865" t="s">
        <v>1194</v>
      </c>
      <c r="C5865" t="s">
        <v>1131</v>
      </c>
      <c r="D5865" t="s">
        <v>1195</v>
      </c>
      <c r="E5865">
        <v>5.117E-2</v>
      </c>
      <c r="F5865" t="s">
        <v>1692</v>
      </c>
    </row>
    <row r="5866" spans="1:6" x14ac:dyDescent="0.25">
      <c r="A5866" t="s">
        <v>1193</v>
      </c>
      <c r="B5866" t="s">
        <v>1194</v>
      </c>
      <c r="C5866" t="s">
        <v>1196</v>
      </c>
      <c r="D5866" t="s">
        <v>1195</v>
      </c>
      <c r="E5866">
        <v>6.9999999999999999E-4</v>
      </c>
      <c r="F5866" t="s">
        <v>1692</v>
      </c>
    </row>
    <row r="5867" spans="1:6" x14ac:dyDescent="0.25">
      <c r="A5867" t="s">
        <v>1193</v>
      </c>
      <c r="B5867" t="s">
        <v>1194</v>
      </c>
      <c r="C5867" t="s">
        <v>1186</v>
      </c>
      <c r="D5867" t="s">
        <v>1195</v>
      </c>
      <c r="E5867">
        <v>7.9210000000000003E-2</v>
      </c>
      <c r="F5867" t="s">
        <v>1692</v>
      </c>
    </row>
    <row r="5868" spans="1:6" x14ac:dyDescent="0.25">
      <c r="A5868" t="s">
        <v>1193</v>
      </c>
      <c r="B5868" t="s">
        <v>1197</v>
      </c>
      <c r="C5868" t="s">
        <v>1186</v>
      </c>
      <c r="D5868" t="s">
        <v>1195</v>
      </c>
      <c r="E5868">
        <v>0.34560000000000002</v>
      </c>
      <c r="F5868" t="s">
        <v>1692</v>
      </c>
    </row>
    <row r="5869" spans="1:6" x14ac:dyDescent="0.25">
      <c r="A5869" t="s">
        <v>1193</v>
      </c>
      <c r="B5869" t="s">
        <v>1198</v>
      </c>
      <c r="C5869" t="s">
        <v>1186</v>
      </c>
      <c r="D5869" t="s">
        <v>1195</v>
      </c>
      <c r="E5869">
        <v>2.4E-2</v>
      </c>
      <c r="F5869" t="s">
        <v>1692</v>
      </c>
    </row>
    <row r="5870" spans="1:6" x14ac:dyDescent="0.25">
      <c r="A5870" t="s">
        <v>1193</v>
      </c>
      <c r="B5870" t="s">
        <v>1198</v>
      </c>
      <c r="C5870" t="s">
        <v>1199</v>
      </c>
      <c r="D5870" t="s">
        <v>1195</v>
      </c>
      <c r="E5870">
        <v>2.3900000000000002E-3</v>
      </c>
      <c r="F5870" t="s">
        <v>1692</v>
      </c>
    </row>
    <row r="5871" spans="1:6" x14ac:dyDescent="0.25">
      <c r="A5871" t="s">
        <v>1193</v>
      </c>
      <c r="B5871" t="s">
        <v>1200</v>
      </c>
      <c r="C5871" t="s">
        <v>1186</v>
      </c>
      <c r="D5871" t="s">
        <v>1195</v>
      </c>
      <c r="E5871">
        <v>0.46079999999999999</v>
      </c>
      <c r="F5871" t="s">
        <v>1692</v>
      </c>
    </row>
    <row r="5872" spans="1:6" x14ac:dyDescent="0.25">
      <c r="A5872" t="s">
        <v>1193</v>
      </c>
      <c r="B5872" t="s">
        <v>1200</v>
      </c>
      <c r="C5872" t="s">
        <v>1201</v>
      </c>
      <c r="D5872" t="s">
        <v>1195</v>
      </c>
      <c r="E5872">
        <v>1.7500000000000002E-2</v>
      </c>
      <c r="F5872" t="s">
        <v>1692</v>
      </c>
    </row>
    <row r="5873" spans="1:6" x14ac:dyDescent="0.25">
      <c r="A5873" t="s">
        <v>1193</v>
      </c>
      <c r="B5873" t="s">
        <v>1200</v>
      </c>
      <c r="C5873" t="s">
        <v>1202</v>
      </c>
      <c r="D5873" t="s">
        <v>1195</v>
      </c>
      <c r="E5873">
        <v>0.18432000000000001</v>
      </c>
      <c r="F5873" t="s">
        <v>1692</v>
      </c>
    </row>
    <row r="5874" spans="1:6" x14ac:dyDescent="0.25">
      <c r="A5874" t="s">
        <v>1193</v>
      </c>
      <c r="B5874" t="s">
        <v>1200</v>
      </c>
      <c r="C5874" t="s">
        <v>1203</v>
      </c>
      <c r="D5874" t="s">
        <v>1195</v>
      </c>
      <c r="E5874">
        <v>9.2160000000000006E-2</v>
      </c>
      <c r="F5874" t="s">
        <v>1692</v>
      </c>
    </row>
    <row r="5875" spans="1:6" x14ac:dyDescent="0.25">
      <c r="A5875" t="s">
        <v>1193</v>
      </c>
      <c r="B5875" t="s">
        <v>1204</v>
      </c>
      <c r="C5875" t="s">
        <v>1186</v>
      </c>
      <c r="D5875" t="s">
        <v>1195</v>
      </c>
      <c r="E5875">
        <v>0.59519999999999995</v>
      </c>
      <c r="F5875" t="s">
        <v>1692</v>
      </c>
    </row>
    <row r="5876" spans="1:6" x14ac:dyDescent="0.25">
      <c r="A5876" t="s">
        <v>1193</v>
      </c>
      <c r="B5876" t="s">
        <v>1204</v>
      </c>
      <c r="C5876" t="s">
        <v>1202</v>
      </c>
      <c r="D5876" t="s">
        <v>1195</v>
      </c>
      <c r="E5876">
        <v>0.23808000000000001</v>
      </c>
      <c r="F5876" t="s">
        <v>1692</v>
      </c>
    </row>
    <row r="5877" spans="1:6" x14ac:dyDescent="0.25">
      <c r="A5877" t="s">
        <v>1193</v>
      </c>
      <c r="B5877" t="s">
        <v>1204</v>
      </c>
      <c r="C5877" t="s">
        <v>1203</v>
      </c>
      <c r="D5877" t="s">
        <v>1195</v>
      </c>
      <c r="E5877">
        <v>0.11904000000000001</v>
      </c>
      <c r="F5877" t="s">
        <v>1692</v>
      </c>
    </row>
    <row r="5878" spans="1:6" x14ac:dyDescent="0.25">
      <c r="A5878" t="s">
        <v>1205</v>
      </c>
      <c r="B5878" t="s">
        <v>1206</v>
      </c>
      <c r="C5878" t="s">
        <v>1131</v>
      </c>
      <c r="D5878" t="s">
        <v>1195</v>
      </c>
      <c r="E5878">
        <v>0.29059000000000001</v>
      </c>
      <c r="F5878" t="s">
        <v>1692</v>
      </c>
    </row>
    <row r="5879" spans="1:6" x14ac:dyDescent="0.25">
      <c r="A5879" t="s">
        <v>1205</v>
      </c>
      <c r="B5879" t="s">
        <v>1206</v>
      </c>
      <c r="C5879" t="s">
        <v>1207</v>
      </c>
      <c r="D5879" t="s">
        <v>1195</v>
      </c>
      <c r="E5879">
        <v>3.764E-2</v>
      </c>
      <c r="F5879" t="s">
        <v>1692</v>
      </c>
    </row>
    <row r="5880" spans="1:6" x14ac:dyDescent="0.25">
      <c r="A5880" t="s">
        <v>1205</v>
      </c>
      <c r="B5880" t="s">
        <v>1206</v>
      </c>
      <c r="C5880" t="s">
        <v>1208</v>
      </c>
      <c r="D5880" t="s">
        <v>1195</v>
      </c>
      <c r="E5880">
        <v>1.354E-2</v>
      </c>
      <c r="F5880" t="s">
        <v>1692</v>
      </c>
    </row>
    <row r="5881" spans="1:6" x14ac:dyDescent="0.25">
      <c r="A5881" t="s">
        <v>1205</v>
      </c>
      <c r="B5881" t="s">
        <v>1206</v>
      </c>
      <c r="C5881" t="s">
        <v>1196</v>
      </c>
      <c r="D5881" t="s">
        <v>1195</v>
      </c>
      <c r="E5881">
        <v>2.7399999999999998E-3</v>
      </c>
      <c r="F5881" t="s">
        <v>1692</v>
      </c>
    </row>
    <row r="5882" spans="1:6" x14ac:dyDescent="0.25">
      <c r="A5882" t="s">
        <v>1205</v>
      </c>
      <c r="B5882" t="s">
        <v>1206</v>
      </c>
      <c r="C5882" t="s">
        <v>1186</v>
      </c>
      <c r="D5882" t="s">
        <v>1195</v>
      </c>
      <c r="E5882">
        <v>0.66042999999999996</v>
      </c>
      <c r="F5882" t="s">
        <v>1692</v>
      </c>
    </row>
    <row r="5883" spans="1:6" x14ac:dyDescent="0.25">
      <c r="A5883" t="s">
        <v>1205</v>
      </c>
      <c r="B5883" t="s">
        <v>1209</v>
      </c>
      <c r="C5883" t="s">
        <v>1207</v>
      </c>
      <c r="D5883" t="s">
        <v>1195</v>
      </c>
      <c r="E5883">
        <v>0.16642999999999999</v>
      </c>
      <c r="F5883" t="s">
        <v>1692</v>
      </c>
    </row>
    <row r="5884" spans="1:6" x14ac:dyDescent="0.25">
      <c r="A5884" t="s">
        <v>1205</v>
      </c>
      <c r="B5884" t="s">
        <v>1209</v>
      </c>
      <c r="C5884" t="s">
        <v>1208</v>
      </c>
      <c r="D5884" t="s">
        <v>1195</v>
      </c>
      <c r="E5884">
        <v>4.8739999999999999E-2</v>
      </c>
      <c r="F5884" t="s">
        <v>1692</v>
      </c>
    </row>
    <row r="5885" spans="1:6" x14ac:dyDescent="0.25">
      <c r="A5885" t="s">
        <v>1205</v>
      </c>
      <c r="B5885" t="s">
        <v>1209</v>
      </c>
      <c r="C5885" t="s">
        <v>1196</v>
      </c>
      <c r="D5885" t="s">
        <v>1195</v>
      </c>
      <c r="E5885">
        <v>8.4399999999999996E-3</v>
      </c>
      <c r="F5885" t="s">
        <v>1692</v>
      </c>
    </row>
    <row r="5886" spans="1:6" x14ac:dyDescent="0.25">
      <c r="A5886" t="s">
        <v>1205</v>
      </c>
      <c r="B5886" t="s">
        <v>1209</v>
      </c>
      <c r="C5886" t="s">
        <v>1186</v>
      </c>
      <c r="D5886" t="s">
        <v>1195</v>
      </c>
      <c r="E5886">
        <v>3.0908199999999999</v>
      </c>
      <c r="F5886" t="s">
        <v>1692</v>
      </c>
    </row>
    <row r="5887" spans="1:6" x14ac:dyDescent="0.25">
      <c r="A5887" t="s">
        <v>1205</v>
      </c>
      <c r="B5887" t="s">
        <v>1210</v>
      </c>
      <c r="C5887" t="s">
        <v>1207</v>
      </c>
      <c r="D5887" t="s">
        <v>1195</v>
      </c>
      <c r="E5887">
        <v>0.21893000000000001</v>
      </c>
      <c r="F5887" t="s">
        <v>1692</v>
      </c>
    </row>
    <row r="5888" spans="1:6" x14ac:dyDescent="0.25">
      <c r="A5888" t="s">
        <v>1205</v>
      </c>
      <c r="B5888" t="s">
        <v>1210</v>
      </c>
      <c r="C5888" t="s">
        <v>1208</v>
      </c>
      <c r="D5888" t="s">
        <v>1195</v>
      </c>
      <c r="E5888">
        <v>7.2980000000000003E-2</v>
      </c>
      <c r="F5888" t="s">
        <v>1692</v>
      </c>
    </row>
    <row r="5889" spans="1:6" x14ac:dyDescent="0.25">
      <c r="A5889" t="s">
        <v>1205</v>
      </c>
      <c r="B5889" t="s">
        <v>1210</v>
      </c>
      <c r="C5889" t="s">
        <v>1196</v>
      </c>
      <c r="D5889" t="s">
        <v>1195</v>
      </c>
      <c r="E5889">
        <v>1.4030000000000001E-2</v>
      </c>
      <c r="F5889" t="s">
        <v>1692</v>
      </c>
    </row>
    <row r="5890" spans="1:6" x14ac:dyDescent="0.25">
      <c r="A5890" t="s">
        <v>1205</v>
      </c>
      <c r="B5890" t="s">
        <v>1210</v>
      </c>
      <c r="C5890" t="s">
        <v>1186</v>
      </c>
      <c r="D5890" t="s">
        <v>1195</v>
      </c>
      <c r="E5890">
        <v>3.92957</v>
      </c>
      <c r="F5890" t="s">
        <v>1692</v>
      </c>
    </row>
    <row r="5891" spans="1:6" x14ac:dyDescent="0.25">
      <c r="A5891" t="s">
        <v>1205</v>
      </c>
      <c r="B5891" t="s">
        <v>1194</v>
      </c>
      <c r="C5891" t="s">
        <v>1131</v>
      </c>
      <c r="D5891" t="s">
        <v>1195</v>
      </c>
      <c r="E5891">
        <v>0.66042999999999996</v>
      </c>
      <c r="F5891" t="s">
        <v>1692</v>
      </c>
    </row>
    <row r="5892" spans="1:6" x14ac:dyDescent="0.25">
      <c r="A5892" t="s">
        <v>1205</v>
      </c>
      <c r="B5892" t="s">
        <v>1194</v>
      </c>
      <c r="C5892" t="s">
        <v>1196</v>
      </c>
      <c r="D5892" t="s">
        <v>1195</v>
      </c>
      <c r="E5892">
        <v>7.26E-3</v>
      </c>
      <c r="F5892" t="s">
        <v>1692</v>
      </c>
    </row>
    <row r="5893" spans="1:6" x14ac:dyDescent="0.25">
      <c r="A5893" t="s">
        <v>1205</v>
      </c>
      <c r="B5893" t="s">
        <v>1194</v>
      </c>
      <c r="C5893" t="s">
        <v>1186</v>
      </c>
      <c r="D5893" t="s">
        <v>1195</v>
      </c>
      <c r="E5893">
        <v>1.3208599999999999</v>
      </c>
      <c r="F5893" t="s">
        <v>1692</v>
      </c>
    </row>
    <row r="5894" spans="1:6" x14ac:dyDescent="0.25">
      <c r="A5894" t="s">
        <v>1205</v>
      </c>
      <c r="B5894" t="s">
        <v>1211</v>
      </c>
      <c r="C5894" t="s">
        <v>1131</v>
      </c>
      <c r="D5894" t="s">
        <v>1195</v>
      </c>
      <c r="E5894">
        <v>0.66042999999999996</v>
      </c>
      <c r="F5894" t="s">
        <v>1692</v>
      </c>
    </row>
    <row r="5895" spans="1:6" x14ac:dyDescent="0.25">
      <c r="A5895" t="s">
        <v>1205</v>
      </c>
      <c r="B5895" t="s">
        <v>1211</v>
      </c>
      <c r="C5895" t="s">
        <v>1186</v>
      </c>
      <c r="D5895" t="s">
        <v>1195</v>
      </c>
      <c r="E5895">
        <v>1.3208599999999999</v>
      </c>
      <c r="F5895" t="s">
        <v>1692</v>
      </c>
    </row>
    <row r="5896" spans="1:6" x14ac:dyDescent="0.25">
      <c r="A5896" t="s">
        <v>1205</v>
      </c>
      <c r="B5896" t="s">
        <v>1212</v>
      </c>
      <c r="C5896" t="s">
        <v>1186</v>
      </c>
      <c r="D5896" t="s">
        <v>1195</v>
      </c>
      <c r="E5896">
        <v>0.315</v>
      </c>
      <c r="F5896" t="s">
        <v>1692</v>
      </c>
    </row>
    <row r="5897" spans="1:6" x14ac:dyDescent="0.25">
      <c r="A5897" t="s">
        <v>1205</v>
      </c>
      <c r="B5897" t="s">
        <v>1212</v>
      </c>
      <c r="C5897" t="s">
        <v>1213</v>
      </c>
      <c r="D5897" t="s">
        <v>1195</v>
      </c>
      <c r="E5897">
        <v>0.189</v>
      </c>
      <c r="F5897" t="s">
        <v>1692</v>
      </c>
    </row>
    <row r="5898" spans="1:6" x14ac:dyDescent="0.25">
      <c r="A5898" t="s">
        <v>1205</v>
      </c>
      <c r="B5898" t="s">
        <v>1200</v>
      </c>
      <c r="C5898" t="s">
        <v>1186</v>
      </c>
      <c r="D5898" t="s">
        <v>1195</v>
      </c>
      <c r="E5898">
        <v>0.54</v>
      </c>
      <c r="F5898" t="s">
        <v>1692</v>
      </c>
    </row>
    <row r="5899" spans="1:6" x14ac:dyDescent="0.25">
      <c r="A5899" t="s">
        <v>1205</v>
      </c>
      <c r="B5899" t="s">
        <v>1200</v>
      </c>
      <c r="C5899" t="s">
        <v>1214</v>
      </c>
      <c r="D5899" t="s">
        <v>1195</v>
      </c>
      <c r="E5899">
        <v>6.0080000000000001E-2</v>
      </c>
      <c r="F5899" t="s">
        <v>1692</v>
      </c>
    </row>
    <row r="5900" spans="1:6" x14ac:dyDescent="0.25">
      <c r="A5900" t="s">
        <v>1205</v>
      </c>
      <c r="B5900" t="s">
        <v>1200</v>
      </c>
      <c r="C5900" t="s">
        <v>1215</v>
      </c>
      <c r="D5900" t="s">
        <v>1195</v>
      </c>
      <c r="E5900">
        <v>0.378</v>
      </c>
      <c r="F5900" t="s">
        <v>1692</v>
      </c>
    </row>
    <row r="5901" spans="1:6" x14ac:dyDescent="0.25">
      <c r="A5901" t="s">
        <v>1205</v>
      </c>
      <c r="B5901" t="s">
        <v>1200</v>
      </c>
      <c r="C5901" t="s">
        <v>1216</v>
      </c>
      <c r="D5901" t="s">
        <v>1195</v>
      </c>
      <c r="E5901">
        <v>0.27</v>
      </c>
      <c r="F5901" t="s">
        <v>1692</v>
      </c>
    </row>
    <row r="5902" spans="1:6" x14ac:dyDescent="0.25">
      <c r="A5902" t="s">
        <v>1205</v>
      </c>
      <c r="B5902" t="s">
        <v>1204</v>
      </c>
      <c r="C5902" t="s">
        <v>1186</v>
      </c>
      <c r="D5902" t="s">
        <v>1195</v>
      </c>
      <c r="E5902">
        <v>0.54</v>
      </c>
      <c r="F5902" t="s">
        <v>1692</v>
      </c>
    </row>
    <row r="5903" spans="1:6" x14ac:dyDescent="0.25">
      <c r="A5903" t="s">
        <v>1205</v>
      </c>
      <c r="B5903" t="s">
        <v>1204</v>
      </c>
      <c r="C5903" t="s">
        <v>1214</v>
      </c>
      <c r="D5903" t="s">
        <v>1195</v>
      </c>
      <c r="E5903">
        <v>6.0080000000000001E-2</v>
      </c>
      <c r="F5903" t="s">
        <v>1692</v>
      </c>
    </row>
    <row r="5904" spans="1:6" x14ac:dyDescent="0.25">
      <c r="A5904" t="s">
        <v>1205</v>
      </c>
      <c r="B5904" t="s">
        <v>1204</v>
      </c>
      <c r="C5904" t="s">
        <v>1215</v>
      </c>
      <c r="D5904" t="s">
        <v>1195</v>
      </c>
      <c r="E5904">
        <v>0.378</v>
      </c>
      <c r="F5904" t="s">
        <v>1692</v>
      </c>
    </row>
    <row r="5905" spans="1:6" x14ac:dyDescent="0.25">
      <c r="A5905" t="s">
        <v>1205</v>
      </c>
      <c r="B5905" t="s">
        <v>1204</v>
      </c>
      <c r="C5905" t="s">
        <v>1216</v>
      </c>
      <c r="D5905" t="s">
        <v>1195</v>
      </c>
      <c r="E5905">
        <v>0.27</v>
      </c>
      <c r="F5905" t="s">
        <v>1692</v>
      </c>
    </row>
    <row r="5906" spans="1:6" x14ac:dyDescent="0.25">
      <c r="A5906" t="s">
        <v>1205</v>
      </c>
      <c r="B5906" t="s">
        <v>1217</v>
      </c>
      <c r="C5906" t="s">
        <v>1207</v>
      </c>
      <c r="D5906" t="s">
        <v>1195</v>
      </c>
      <c r="E5906">
        <v>0.21893000000000001</v>
      </c>
      <c r="F5906" t="s">
        <v>1692</v>
      </c>
    </row>
    <row r="5907" spans="1:6" x14ac:dyDescent="0.25">
      <c r="A5907" t="s">
        <v>1205</v>
      </c>
      <c r="B5907" t="s">
        <v>1217</v>
      </c>
      <c r="C5907" t="s">
        <v>1208</v>
      </c>
      <c r="D5907" t="s">
        <v>1195</v>
      </c>
      <c r="E5907">
        <v>7.2980000000000003E-2</v>
      </c>
      <c r="F5907" t="s">
        <v>1692</v>
      </c>
    </row>
    <row r="5908" spans="1:6" x14ac:dyDescent="0.25">
      <c r="A5908" t="s">
        <v>1205</v>
      </c>
      <c r="B5908" t="s">
        <v>1217</v>
      </c>
      <c r="C5908" t="s">
        <v>1196</v>
      </c>
      <c r="D5908" t="s">
        <v>1195</v>
      </c>
      <c r="E5908">
        <v>1.4030000000000001E-2</v>
      </c>
      <c r="F5908" t="s">
        <v>1692</v>
      </c>
    </row>
    <row r="5909" spans="1:6" x14ac:dyDescent="0.25">
      <c r="A5909" t="s">
        <v>1205</v>
      </c>
      <c r="B5909" t="s">
        <v>1217</v>
      </c>
      <c r="C5909" t="s">
        <v>1218</v>
      </c>
      <c r="D5909" t="s">
        <v>1195</v>
      </c>
      <c r="E5909">
        <v>1.4030000000000001E-2</v>
      </c>
      <c r="F5909" t="s">
        <v>1692</v>
      </c>
    </row>
    <row r="5910" spans="1:6" x14ac:dyDescent="0.25">
      <c r="A5910" t="s">
        <v>1205</v>
      </c>
      <c r="B5910" t="s">
        <v>1217</v>
      </c>
      <c r="C5910" t="s">
        <v>1219</v>
      </c>
      <c r="D5910" t="s">
        <v>1195</v>
      </c>
      <c r="E5910">
        <v>0.21893000000000001</v>
      </c>
      <c r="F5910" t="s">
        <v>1692</v>
      </c>
    </row>
    <row r="5911" spans="1:6" x14ac:dyDescent="0.25">
      <c r="A5911" t="s">
        <v>1205</v>
      </c>
      <c r="B5911" t="s">
        <v>1217</v>
      </c>
      <c r="C5911" t="s">
        <v>1186</v>
      </c>
      <c r="D5911" t="s">
        <v>1195</v>
      </c>
      <c r="E5911">
        <v>3.92957</v>
      </c>
      <c r="F5911" t="s">
        <v>1692</v>
      </c>
    </row>
    <row r="5912" spans="1:6" x14ac:dyDescent="0.25">
      <c r="A5912" t="s">
        <v>1205</v>
      </c>
      <c r="B5912" t="s">
        <v>1220</v>
      </c>
      <c r="C5912" t="s">
        <v>1207</v>
      </c>
      <c r="D5912" t="s">
        <v>1195</v>
      </c>
      <c r="E5912">
        <v>0.21893000000000001</v>
      </c>
      <c r="F5912" t="s">
        <v>1692</v>
      </c>
    </row>
    <row r="5913" spans="1:6" x14ac:dyDescent="0.25">
      <c r="A5913" t="s">
        <v>1205</v>
      </c>
      <c r="B5913" t="s">
        <v>1220</v>
      </c>
      <c r="C5913" t="s">
        <v>1208</v>
      </c>
      <c r="D5913" t="s">
        <v>1195</v>
      </c>
      <c r="E5913">
        <v>7.2980000000000003E-2</v>
      </c>
      <c r="F5913" t="s">
        <v>1692</v>
      </c>
    </row>
    <row r="5914" spans="1:6" x14ac:dyDescent="0.25">
      <c r="A5914" t="s">
        <v>1205</v>
      </c>
      <c r="B5914" t="s">
        <v>1220</v>
      </c>
      <c r="C5914" t="s">
        <v>1196</v>
      </c>
      <c r="D5914" t="s">
        <v>1195</v>
      </c>
      <c r="E5914">
        <v>1.4030000000000001E-2</v>
      </c>
      <c r="F5914" t="s">
        <v>1692</v>
      </c>
    </row>
    <row r="5915" spans="1:6" x14ac:dyDescent="0.25">
      <c r="A5915" t="s">
        <v>1205</v>
      </c>
      <c r="B5915" t="s">
        <v>1220</v>
      </c>
      <c r="C5915" t="s">
        <v>1218</v>
      </c>
      <c r="D5915" t="s">
        <v>1195</v>
      </c>
      <c r="E5915">
        <v>1.4030000000000001E-2</v>
      </c>
      <c r="F5915" t="s">
        <v>1692</v>
      </c>
    </row>
    <row r="5916" spans="1:6" x14ac:dyDescent="0.25">
      <c r="A5916" t="s">
        <v>1205</v>
      </c>
      <c r="B5916" t="s">
        <v>1220</v>
      </c>
      <c r="C5916" t="s">
        <v>1219</v>
      </c>
      <c r="D5916" t="s">
        <v>1195</v>
      </c>
      <c r="E5916">
        <v>0.21893000000000001</v>
      </c>
      <c r="F5916" t="s">
        <v>1692</v>
      </c>
    </row>
    <row r="5917" spans="1:6" x14ac:dyDescent="0.25">
      <c r="A5917" t="s">
        <v>1205</v>
      </c>
      <c r="B5917" t="s">
        <v>1220</v>
      </c>
      <c r="C5917" t="s">
        <v>1186</v>
      </c>
      <c r="D5917" t="s">
        <v>1195</v>
      </c>
      <c r="E5917">
        <v>3.92957</v>
      </c>
      <c r="F5917" t="s">
        <v>1692</v>
      </c>
    </row>
    <row r="5918" spans="1:6" x14ac:dyDescent="0.25">
      <c r="A5918" t="s">
        <v>1205</v>
      </c>
      <c r="B5918" t="s">
        <v>1221</v>
      </c>
      <c r="C5918" t="s">
        <v>1207</v>
      </c>
      <c r="D5918" t="s">
        <v>1195</v>
      </c>
      <c r="E5918">
        <v>0.21893000000000001</v>
      </c>
      <c r="F5918" t="s">
        <v>1692</v>
      </c>
    </row>
    <row r="5919" spans="1:6" x14ac:dyDescent="0.25">
      <c r="A5919" t="s">
        <v>1205</v>
      </c>
      <c r="B5919" t="s">
        <v>1221</v>
      </c>
      <c r="C5919" t="s">
        <v>1208</v>
      </c>
      <c r="D5919" t="s">
        <v>1195</v>
      </c>
      <c r="E5919">
        <v>7.2980000000000003E-2</v>
      </c>
      <c r="F5919" t="s">
        <v>1692</v>
      </c>
    </row>
    <row r="5920" spans="1:6" x14ac:dyDescent="0.25">
      <c r="A5920" t="s">
        <v>1205</v>
      </c>
      <c r="B5920" t="s">
        <v>1221</v>
      </c>
      <c r="C5920" t="s">
        <v>1196</v>
      </c>
      <c r="D5920" t="s">
        <v>1195</v>
      </c>
      <c r="E5920">
        <v>1.4030000000000001E-2</v>
      </c>
      <c r="F5920" t="s">
        <v>1692</v>
      </c>
    </row>
    <row r="5921" spans="1:6" x14ac:dyDescent="0.25">
      <c r="A5921" t="s">
        <v>1205</v>
      </c>
      <c r="B5921" t="s">
        <v>1221</v>
      </c>
      <c r="C5921" t="s">
        <v>1218</v>
      </c>
      <c r="D5921" t="s">
        <v>1195</v>
      </c>
      <c r="E5921">
        <v>1.4030000000000001E-2</v>
      </c>
      <c r="F5921" t="s">
        <v>1692</v>
      </c>
    </row>
    <row r="5922" spans="1:6" x14ac:dyDescent="0.25">
      <c r="A5922" t="s">
        <v>1205</v>
      </c>
      <c r="B5922" t="s">
        <v>1221</v>
      </c>
      <c r="C5922" t="s">
        <v>1219</v>
      </c>
      <c r="D5922" t="s">
        <v>1195</v>
      </c>
      <c r="E5922">
        <v>0.21893000000000001</v>
      </c>
      <c r="F5922" t="s">
        <v>1692</v>
      </c>
    </row>
    <row r="5923" spans="1:6" x14ac:dyDescent="0.25">
      <c r="A5923" t="s">
        <v>1205</v>
      </c>
      <c r="B5923" t="s">
        <v>1221</v>
      </c>
      <c r="C5923" t="s">
        <v>1186</v>
      </c>
      <c r="D5923" t="s">
        <v>1195</v>
      </c>
      <c r="E5923">
        <v>3.92957</v>
      </c>
      <c r="F5923" t="s">
        <v>1692</v>
      </c>
    </row>
    <row r="5924" spans="1:6" x14ac:dyDescent="0.25">
      <c r="A5924" t="s">
        <v>1205</v>
      </c>
      <c r="B5924" t="s">
        <v>1222</v>
      </c>
      <c r="C5924" t="s">
        <v>1131</v>
      </c>
      <c r="D5924" t="s">
        <v>1195</v>
      </c>
      <c r="E5924">
        <v>0.29059000000000001</v>
      </c>
      <c r="F5924" t="s">
        <v>1692</v>
      </c>
    </row>
    <row r="5925" spans="1:6" x14ac:dyDescent="0.25">
      <c r="A5925" t="s">
        <v>1205</v>
      </c>
      <c r="B5925" t="s">
        <v>1222</v>
      </c>
      <c r="C5925" t="s">
        <v>1207</v>
      </c>
      <c r="D5925" t="s">
        <v>1195</v>
      </c>
      <c r="E5925">
        <v>3.764E-2</v>
      </c>
      <c r="F5925" t="s">
        <v>1692</v>
      </c>
    </row>
    <row r="5926" spans="1:6" x14ac:dyDescent="0.25">
      <c r="A5926" t="s">
        <v>1205</v>
      </c>
      <c r="B5926" t="s">
        <v>1222</v>
      </c>
      <c r="C5926" t="s">
        <v>1208</v>
      </c>
      <c r="D5926" t="s">
        <v>1195</v>
      </c>
      <c r="E5926">
        <v>1.354E-2</v>
      </c>
      <c r="F5926" t="s">
        <v>1692</v>
      </c>
    </row>
    <row r="5927" spans="1:6" x14ac:dyDescent="0.25">
      <c r="A5927" t="s">
        <v>1205</v>
      </c>
      <c r="B5927" t="s">
        <v>1222</v>
      </c>
      <c r="C5927" t="s">
        <v>1196</v>
      </c>
      <c r="D5927" t="s">
        <v>1195</v>
      </c>
      <c r="E5927">
        <v>2.7399999999999998E-3</v>
      </c>
      <c r="F5927" t="s">
        <v>1692</v>
      </c>
    </row>
    <row r="5928" spans="1:6" x14ac:dyDescent="0.25">
      <c r="A5928" t="s">
        <v>1205</v>
      </c>
      <c r="B5928" t="s">
        <v>1222</v>
      </c>
      <c r="C5928" t="s">
        <v>1218</v>
      </c>
      <c r="D5928" t="s">
        <v>1195</v>
      </c>
      <c r="E5928">
        <v>2.7399999999999998E-3</v>
      </c>
      <c r="F5928" t="s">
        <v>1692</v>
      </c>
    </row>
    <row r="5929" spans="1:6" x14ac:dyDescent="0.25">
      <c r="A5929" t="s">
        <v>1205</v>
      </c>
      <c r="B5929" t="s">
        <v>1222</v>
      </c>
      <c r="C5929" t="s">
        <v>1219</v>
      </c>
      <c r="D5929" t="s">
        <v>1195</v>
      </c>
      <c r="E5929">
        <v>3.764E-2</v>
      </c>
      <c r="F5929" t="s">
        <v>1692</v>
      </c>
    </row>
    <row r="5930" spans="1:6" x14ac:dyDescent="0.25">
      <c r="A5930" t="s">
        <v>1205</v>
      </c>
      <c r="B5930" t="s">
        <v>1222</v>
      </c>
      <c r="C5930" t="s">
        <v>1186</v>
      </c>
      <c r="D5930" t="s">
        <v>1195</v>
      </c>
      <c r="E5930">
        <v>0.66042999999999996</v>
      </c>
      <c r="F5930" t="s">
        <v>1692</v>
      </c>
    </row>
    <row r="5931" spans="1:6" x14ac:dyDescent="0.25">
      <c r="A5931" t="s">
        <v>1205</v>
      </c>
      <c r="B5931" t="s">
        <v>1223</v>
      </c>
      <c r="C5931" t="s">
        <v>1207</v>
      </c>
      <c r="D5931" t="s">
        <v>1195</v>
      </c>
      <c r="E5931">
        <v>0.21893000000000001</v>
      </c>
      <c r="F5931" t="s">
        <v>1692</v>
      </c>
    </row>
    <row r="5932" spans="1:6" x14ac:dyDescent="0.25">
      <c r="A5932" t="s">
        <v>1205</v>
      </c>
      <c r="B5932" t="s">
        <v>1223</v>
      </c>
      <c r="C5932" t="s">
        <v>1208</v>
      </c>
      <c r="D5932" t="s">
        <v>1195</v>
      </c>
      <c r="E5932">
        <v>7.2980000000000003E-2</v>
      </c>
      <c r="F5932" t="s">
        <v>1692</v>
      </c>
    </row>
    <row r="5933" spans="1:6" x14ac:dyDescent="0.25">
      <c r="A5933" t="s">
        <v>1205</v>
      </c>
      <c r="B5933" t="s">
        <v>1223</v>
      </c>
      <c r="C5933" t="s">
        <v>1196</v>
      </c>
      <c r="D5933" t="s">
        <v>1195</v>
      </c>
      <c r="E5933">
        <v>1.4030000000000001E-2</v>
      </c>
      <c r="F5933" t="s">
        <v>1692</v>
      </c>
    </row>
    <row r="5934" spans="1:6" x14ac:dyDescent="0.25">
      <c r="A5934" t="s">
        <v>1205</v>
      </c>
      <c r="B5934" t="s">
        <v>1223</v>
      </c>
      <c r="C5934" t="s">
        <v>1218</v>
      </c>
      <c r="D5934" t="s">
        <v>1195</v>
      </c>
      <c r="E5934">
        <v>1.4030000000000001E-2</v>
      </c>
      <c r="F5934" t="s">
        <v>1692</v>
      </c>
    </row>
    <row r="5935" spans="1:6" x14ac:dyDescent="0.25">
      <c r="A5935" t="s">
        <v>1205</v>
      </c>
      <c r="B5935" t="s">
        <v>1223</v>
      </c>
      <c r="C5935" t="s">
        <v>1219</v>
      </c>
      <c r="D5935" t="s">
        <v>1195</v>
      </c>
      <c r="E5935">
        <v>0.21893000000000001</v>
      </c>
      <c r="F5935" t="s">
        <v>1692</v>
      </c>
    </row>
    <row r="5936" spans="1:6" x14ac:dyDescent="0.25">
      <c r="A5936" t="s">
        <v>1205</v>
      </c>
      <c r="B5936" t="s">
        <v>1223</v>
      </c>
      <c r="C5936" t="s">
        <v>1186</v>
      </c>
      <c r="D5936" t="s">
        <v>1195</v>
      </c>
      <c r="E5936">
        <v>3.92957</v>
      </c>
      <c r="F5936" t="s">
        <v>1692</v>
      </c>
    </row>
    <row r="5937" spans="1:6" x14ac:dyDescent="0.25">
      <c r="A5937" t="s">
        <v>1205</v>
      </c>
      <c r="B5937" t="s">
        <v>1224</v>
      </c>
      <c r="C5937" t="s">
        <v>1131</v>
      </c>
      <c r="D5937" t="s">
        <v>1195</v>
      </c>
      <c r="E5937">
        <v>0.29059000000000001</v>
      </c>
      <c r="F5937" t="s">
        <v>1692</v>
      </c>
    </row>
    <row r="5938" spans="1:6" x14ac:dyDescent="0.25">
      <c r="A5938" t="s">
        <v>1205</v>
      </c>
      <c r="B5938" t="s">
        <v>1224</v>
      </c>
      <c r="C5938" t="s">
        <v>1207</v>
      </c>
      <c r="D5938" t="s">
        <v>1195</v>
      </c>
      <c r="E5938">
        <v>3.764E-2</v>
      </c>
      <c r="F5938" t="s">
        <v>1692</v>
      </c>
    </row>
    <row r="5939" spans="1:6" x14ac:dyDescent="0.25">
      <c r="A5939" t="s">
        <v>1205</v>
      </c>
      <c r="B5939" t="s">
        <v>1224</v>
      </c>
      <c r="C5939" t="s">
        <v>1208</v>
      </c>
      <c r="D5939" t="s">
        <v>1195</v>
      </c>
      <c r="E5939">
        <v>1.354E-2</v>
      </c>
      <c r="F5939" t="s">
        <v>1692</v>
      </c>
    </row>
    <row r="5940" spans="1:6" x14ac:dyDescent="0.25">
      <c r="A5940" t="s">
        <v>1205</v>
      </c>
      <c r="B5940" t="s">
        <v>1224</v>
      </c>
      <c r="C5940" t="s">
        <v>1196</v>
      </c>
      <c r="D5940" t="s">
        <v>1195</v>
      </c>
      <c r="E5940">
        <v>2.7399999999999998E-3</v>
      </c>
      <c r="F5940" t="s">
        <v>1692</v>
      </c>
    </row>
    <row r="5941" spans="1:6" x14ac:dyDescent="0.25">
      <c r="A5941" t="s">
        <v>1205</v>
      </c>
      <c r="B5941" t="s">
        <v>1224</v>
      </c>
      <c r="C5941" t="s">
        <v>1186</v>
      </c>
      <c r="D5941" t="s">
        <v>1195</v>
      </c>
      <c r="E5941">
        <v>0.66042999999999996</v>
      </c>
      <c r="F5941" t="s">
        <v>1692</v>
      </c>
    </row>
    <row r="5942" spans="1:6" x14ac:dyDescent="0.25">
      <c r="A5942" t="s">
        <v>1205</v>
      </c>
      <c r="B5942" t="s">
        <v>1225</v>
      </c>
      <c r="C5942" t="s">
        <v>1207</v>
      </c>
      <c r="D5942" t="s">
        <v>1195</v>
      </c>
      <c r="E5942">
        <v>0.16642999999999999</v>
      </c>
      <c r="F5942" t="s">
        <v>1692</v>
      </c>
    </row>
    <row r="5943" spans="1:6" x14ac:dyDescent="0.25">
      <c r="A5943" t="s">
        <v>1205</v>
      </c>
      <c r="B5943" t="s">
        <v>1225</v>
      </c>
      <c r="C5943" t="s">
        <v>1208</v>
      </c>
      <c r="D5943" t="s">
        <v>1195</v>
      </c>
      <c r="E5943">
        <v>4.8739999999999999E-2</v>
      </c>
      <c r="F5943" t="s">
        <v>1692</v>
      </c>
    </row>
    <row r="5944" spans="1:6" x14ac:dyDescent="0.25">
      <c r="A5944" t="s">
        <v>1205</v>
      </c>
      <c r="B5944" t="s">
        <v>1225</v>
      </c>
      <c r="C5944" t="s">
        <v>1196</v>
      </c>
      <c r="D5944" t="s">
        <v>1195</v>
      </c>
      <c r="E5944">
        <v>8.4399999999999996E-3</v>
      </c>
      <c r="F5944" t="s">
        <v>1692</v>
      </c>
    </row>
    <row r="5945" spans="1:6" x14ac:dyDescent="0.25">
      <c r="A5945" t="s">
        <v>1205</v>
      </c>
      <c r="B5945" t="s">
        <v>1225</v>
      </c>
      <c r="C5945" t="s">
        <v>1186</v>
      </c>
      <c r="D5945" t="s">
        <v>1195</v>
      </c>
      <c r="E5945">
        <v>3.0908199999999999</v>
      </c>
      <c r="F5945" t="s">
        <v>1692</v>
      </c>
    </row>
    <row r="5946" spans="1:6" x14ac:dyDescent="0.25">
      <c r="A5946" t="s">
        <v>1205</v>
      </c>
      <c r="B5946" t="s">
        <v>1226</v>
      </c>
      <c r="C5946" t="s">
        <v>1207</v>
      </c>
      <c r="D5946" t="s">
        <v>1195</v>
      </c>
      <c r="E5946">
        <v>0.21893000000000001</v>
      </c>
      <c r="F5946" t="s">
        <v>1692</v>
      </c>
    </row>
    <row r="5947" spans="1:6" x14ac:dyDescent="0.25">
      <c r="A5947" t="s">
        <v>1205</v>
      </c>
      <c r="B5947" t="s">
        <v>1226</v>
      </c>
      <c r="C5947" t="s">
        <v>1208</v>
      </c>
      <c r="D5947" t="s">
        <v>1195</v>
      </c>
      <c r="E5947">
        <v>7.2980000000000003E-2</v>
      </c>
      <c r="F5947" t="s">
        <v>1692</v>
      </c>
    </row>
    <row r="5948" spans="1:6" x14ac:dyDescent="0.25">
      <c r="A5948" t="s">
        <v>1205</v>
      </c>
      <c r="B5948" t="s">
        <v>1226</v>
      </c>
      <c r="C5948" t="s">
        <v>1196</v>
      </c>
      <c r="D5948" t="s">
        <v>1195</v>
      </c>
      <c r="E5948">
        <v>1.4030000000000001E-2</v>
      </c>
      <c r="F5948" t="s">
        <v>1692</v>
      </c>
    </row>
    <row r="5949" spans="1:6" x14ac:dyDescent="0.25">
      <c r="A5949" t="s">
        <v>1205</v>
      </c>
      <c r="B5949" t="s">
        <v>1226</v>
      </c>
      <c r="C5949" t="s">
        <v>1186</v>
      </c>
      <c r="D5949" t="s">
        <v>1195</v>
      </c>
      <c r="E5949">
        <v>3.92957</v>
      </c>
      <c r="F5949" t="s">
        <v>1692</v>
      </c>
    </row>
    <row r="5950" spans="1:6" x14ac:dyDescent="0.25">
      <c r="A5950" t="s">
        <v>1205</v>
      </c>
      <c r="B5950" t="s">
        <v>1227</v>
      </c>
      <c r="C5950" t="s">
        <v>1186</v>
      </c>
      <c r="D5950" t="s">
        <v>1195</v>
      </c>
      <c r="E5950">
        <v>0</v>
      </c>
      <c r="F5950" t="s">
        <v>1692</v>
      </c>
    </row>
    <row r="5951" spans="1:6" x14ac:dyDescent="0.25">
      <c r="A5951" t="s">
        <v>1205</v>
      </c>
      <c r="B5951" t="s">
        <v>1228</v>
      </c>
      <c r="C5951" t="s">
        <v>1207</v>
      </c>
      <c r="D5951" t="s">
        <v>1195</v>
      </c>
      <c r="E5951">
        <v>0.21893000000000001</v>
      </c>
      <c r="F5951" t="s">
        <v>1692</v>
      </c>
    </row>
    <row r="5952" spans="1:6" x14ac:dyDescent="0.25">
      <c r="A5952" t="s">
        <v>1205</v>
      </c>
      <c r="B5952" t="s">
        <v>1228</v>
      </c>
      <c r="C5952" t="s">
        <v>1208</v>
      </c>
      <c r="D5952" t="s">
        <v>1195</v>
      </c>
      <c r="E5952">
        <v>7.2980000000000003E-2</v>
      </c>
      <c r="F5952" t="s">
        <v>1692</v>
      </c>
    </row>
    <row r="5953" spans="1:6" x14ac:dyDescent="0.25">
      <c r="A5953" t="s">
        <v>1205</v>
      </c>
      <c r="B5953" t="s">
        <v>1228</v>
      </c>
      <c r="C5953" t="s">
        <v>1196</v>
      </c>
      <c r="D5953" t="s">
        <v>1195</v>
      </c>
      <c r="E5953">
        <v>6.1799999999999997E-3</v>
      </c>
      <c r="F5953" t="s">
        <v>1692</v>
      </c>
    </row>
    <row r="5954" spans="1:6" x14ac:dyDescent="0.25">
      <c r="A5954" t="s">
        <v>1205</v>
      </c>
      <c r="B5954" t="s">
        <v>1228</v>
      </c>
      <c r="C5954" t="s">
        <v>1229</v>
      </c>
      <c r="D5954" t="s">
        <v>1195</v>
      </c>
      <c r="E5954">
        <v>6.1799999999999997E-3</v>
      </c>
      <c r="F5954" t="s">
        <v>1692</v>
      </c>
    </row>
    <row r="5955" spans="1:6" x14ac:dyDescent="0.25">
      <c r="A5955" t="s">
        <v>1205</v>
      </c>
      <c r="B5955" t="s">
        <v>1228</v>
      </c>
      <c r="C5955" t="s">
        <v>1186</v>
      </c>
      <c r="D5955" t="s">
        <v>1195</v>
      </c>
      <c r="E5955">
        <v>3.92957</v>
      </c>
      <c r="F5955" t="s">
        <v>1692</v>
      </c>
    </row>
    <row r="5956" spans="1:6" x14ac:dyDescent="0.25">
      <c r="A5956" t="s">
        <v>1205</v>
      </c>
      <c r="B5956" t="s">
        <v>1228</v>
      </c>
      <c r="C5956" t="s">
        <v>1219</v>
      </c>
      <c r="D5956" t="s">
        <v>1195</v>
      </c>
      <c r="E5956">
        <v>0.21893000000000001</v>
      </c>
      <c r="F5956" t="s">
        <v>1692</v>
      </c>
    </row>
    <row r="5957" spans="1:6" x14ac:dyDescent="0.25">
      <c r="A5957" t="s">
        <v>1205</v>
      </c>
      <c r="B5957" t="s">
        <v>1230</v>
      </c>
      <c r="C5957" t="s">
        <v>1131</v>
      </c>
      <c r="D5957" t="s">
        <v>1195</v>
      </c>
      <c r="E5957">
        <v>0.55145999999999995</v>
      </c>
      <c r="F5957" t="s">
        <v>1692</v>
      </c>
    </row>
    <row r="5958" spans="1:6" x14ac:dyDescent="0.25">
      <c r="A5958" t="s">
        <v>1205</v>
      </c>
      <c r="B5958" t="s">
        <v>1230</v>
      </c>
      <c r="C5958" t="s">
        <v>1207</v>
      </c>
      <c r="D5958" t="s">
        <v>1195</v>
      </c>
      <c r="E5958">
        <v>7.034E-2</v>
      </c>
      <c r="F5958" t="s">
        <v>1692</v>
      </c>
    </row>
    <row r="5959" spans="1:6" x14ac:dyDescent="0.25">
      <c r="A5959" t="s">
        <v>1205</v>
      </c>
      <c r="B5959" t="s">
        <v>1230</v>
      </c>
      <c r="C5959" t="s">
        <v>1208</v>
      </c>
      <c r="D5959" t="s">
        <v>1195</v>
      </c>
      <c r="E5959">
        <v>2.6089999999999999E-2</v>
      </c>
      <c r="F5959" t="s">
        <v>1692</v>
      </c>
    </row>
    <row r="5960" spans="1:6" x14ac:dyDescent="0.25">
      <c r="A5960" t="s">
        <v>1205</v>
      </c>
      <c r="B5960" t="s">
        <v>1230</v>
      </c>
      <c r="C5960" t="s">
        <v>1196</v>
      </c>
      <c r="D5960" t="s">
        <v>1195</v>
      </c>
      <c r="E5960">
        <v>2.4599999999999999E-3</v>
      </c>
      <c r="F5960" t="s">
        <v>1692</v>
      </c>
    </row>
    <row r="5961" spans="1:6" x14ac:dyDescent="0.25">
      <c r="A5961" t="s">
        <v>1205</v>
      </c>
      <c r="B5961" t="s">
        <v>1230</v>
      </c>
      <c r="C5961" t="s">
        <v>1229</v>
      </c>
      <c r="D5961" t="s">
        <v>1195</v>
      </c>
      <c r="E5961">
        <v>2.4599999999999999E-3</v>
      </c>
      <c r="F5961" t="s">
        <v>1692</v>
      </c>
    </row>
    <row r="5962" spans="1:6" x14ac:dyDescent="0.25">
      <c r="A5962" t="s">
        <v>1205</v>
      </c>
      <c r="B5962" t="s">
        <v>1230</v>
      </c>
      <c r="C5962" t="s">
        <v>1186</v>
      </c>
      <c r="D5962" t="s">
        <v>1195</v>
      </c>
      <c r="E5962">
        <v>1.2218</v>
      </c>
      <c r="F5962" t="s">
        <v>1692</v>
      </c>
    </row>
    <row r="5963" spans="1:6" x14ac:dyDescent="0.25">
      <c r="A5963" t="s">
        <v>1205</v>
      </c>
      <c r="B5963" t="s">
        <v>1230</v>
      </c>
      <c r="C5963" t="s">
        <v>1219</v>
      </c>
      <c r="D5963" t="s">
        <v>1195</v>
      </c>
      <c r="E5963">
        <v>7.034E-2</v>
      </c>
      <c r="F5963" t="s">
        <v>1692</v>
      </c>
    </row>
    <row r="5964" spans="1:6" x14ac:dyDescent="0.25">
      <c r="A5964" t="s">
        <v>1205</v>
      </c>
      <c r="B5964" t="s">
        <v>1231</v>
      </c>
      <c r="C5964" t="s">
        <v>1186</v>
      </c>
      <c r="D5964" t="s">
        <v>1195</v>
      </c>
      <c r="E5964">
        <v>3.1700000000000001E-3</v>
      </c>
      <c r="F5964" t="s">
        <v>1692</v>
      </c>
    </row>
    <row r="5965" spans="1:6" x14ac:dyDescent="0.25">
      <c r="A5965" t="s">
        <v>1205</v>
      </c>
      <c r="B5965" t="s">
        <v>1232</v>
      </c>
      <c r="C5965" t="s">
        <v>1186</v>
      </c>
      <c r="D5965" t="s">
        <v>1195</v>
      </c>
      <c r="E5965">
        <v>0</v>
      </c>
      <c r="F5965" t="s">
        <v>1692</v>
      </c>
    </row>
    <row r="5966" spans="1:6" x14ac:dyDescent="0.25">
      <c r="A5966" t="s">
        <v>1205</v>
      </c>
      <c r="B5966" t="s">
        <v>1233</v>
      </c>
      <c r="C5966" t="s">
        <v>1207</v>
      </c>
      <c r="D5966" t="s">
        <v>1195</v>
      </c>
      <c r="E5966">
        <v>0.21893000000000001</v>
      </c>
      <c r="F5966" t="s">
        <v>1692</v>
      </c>
    </row>
    <row r="5967" spans="1:6" x14ac:dyDescent="0.25">
      <c r="A5967" t="s">
        <v>1205</v>
      </c>
      <c r="B5967" t="s">
        <v>1233</v>
      </c>
      <c r="C5967" t="s">
        <v>1208</v>
      </c>
      <c r="D5967" t="s">
        <v>1195</v>
      </c>
      <c r="E5967">
        <v>7.2980000000000003E-2</v>
      </c>
      <c r="F5967" t="s">
        <v>1692</v>
      </c>
    </row>
    <row r="5968" spans="1:6" x14ac:dyDescent="0.25">
      <c r="A5968" t="s">
        <v>1205</v>
      </c>
      <c r="B5968" t="s">
        <v>1233</v>
      </c>
      <c r="C5968" t="s">
        <v>1234</v>
      </c>
      <c r="D5968" t="s">
        <v>1195</v>
      </c>
      <c r="E5968">
        <v>6.1799999999999997E-3</v>
      </c>
      <c r="F5968" t="s">
        <v>1692</v>
      </c>
    </row>
    <row r="5969" spans="1:6" x14ac:dyDescent="0.25">
      <c r="A5969" t="s">
        <v>1205</v>
      </c>
      <c r="B5969" t="s">
        <v>1233</v>
      </c>
      <c r="C5969" t="s">
        <v>1235</v>
      </c>
      <c r="D5969" t="s">
        <v>1195</v>
      </c>
      <c r="E5969">
        <v>6.1799999999999997E-3</v>
      </c>
      <c r="F5969" t="s">
        <v>1692</v>
      </c>
    </row>
    <row r="5970" spans="1:6" x14ac:dyDescent="0.25">
      <c r="A5970" t="s">
        <v>1205</v>
      </c>
      <c r="B5970" t="s">
        <v>1233</v>
      </c>
      <c r="C5970" t="s">
        <v>1236</v>
      </c>
      <c r="D5970" t="s">
        <v>1195</v>
      </c>
      <c r="E5970">
        <v>6.1799999999999997E-3</v>
      </c>
      <c r="F5970" t="s">
        <v>1692</v>
      </c>
    </row>
    <row r="5971" spans="1:6" x14ac:dyDescent="0.25">
      <c r="A5971" t="s">
        <v>1205</v>
      </c>
      <c r="B5971" t="s">
        <v>1233</v>
      </c>
      <c r="C5971" t="s">
        <v>1196</v>
      </c>
      <c r="D5971" t="s">
        <v>1195</v>
      </c>
      <c r="E5971">
        <v>6.1799999999999997E-3</v>
      </c>
      <c r="F5971" t="s">
        <v>1692</v>
      </c>
    </row>
    <row r="5972" spans="1:6" x14ac:dyDescent="0.25">
      <c r="A5972" t="s">
        <v>1205</v>
      </c>
      <c r="B5972" t="s">
        <v>1233</v>
      </c>
      <c r="C5972" t="s">
        <v>1229</v>
      </c>
      <c r="D5972" t="s">
        <v>1195</v>
      </c>
      <c r="E5972">
        <v>6.1799999999999997E-3</v>
      </c>
      <c r="F5972" t="s">
        <v>1692</v>
      </c>
    </row>
    <row r="5973" spans="1:6" x14ac:dyDescent="0.25">
      <c r="A5973" t="s">
        <v>1205</v>
      </c>
      <c r="B5973" t="s">
        <v>1233</v>
      </c>
      <c r="C5973" t="s">
        <v>1186</v>
      </c>
      <c r="D5973" t="s">
        <v>1195</v>
      </c>
      <c r="E5973">
        <v>3.92957</v>
      </c>
      <c r="F5973" t="s">
        <v>1692</v>
      </c>
    </row>
    <row r="5974" spans="1:6" x14ac:dyDescent="0.25">
      <c r="A5974" t="s">
        <v>1205</v>
      </c>
      <c r="B5974" t="s">
        <v>1237</v>
      </c>
      <c r="C5974" t="s">
        <v>1186</v>
      </c>
      <c r="D5974" t="s">
        <v>1195</v>
      </c>
      <c r="E5974">
        <v>5.28E-3</v>
      </c>
      <c r="F5974" t="s">
        <v>1692</v>
      </c>
    </row>
    <row r="5975" spans="1:6" x14ac:dyDescent="0.25">
      <c r="A5975" t="s">
        <v>1205</v>
      </c>
      <c r="B5975" t="s">
        <v>1238</v>
      </c>
      <c r="C5975" t="s">
        <v>1207</v>
      </c>
      <c r="D5975" t="s">
        <v>1195</v>
      </c>
      <c r="E5975">
        <v>0.21893000000000001</v>
      </c>
      <c r="F5975" t="s">
        <v>1692</v>
      </c>
    </row>
    <row r="5976" spans="1:6" x14ac:dyDescent="0.25">
      <c r="A5976" t="s">
        <v>1205</v>
      </c>
      <c r="B5976" t="s">
        <v>1238</v>
      </c>
      <c r="C5976" t="s">
        <v>1208</v>
      </c>
      <c r="D5976" t="s">
        <v>1195</v>
      </c>
      <c r="E5976">
        <v>7.2980000000000003E-2</v>
      </c>
      <c r="F5976" t="s">
        <v>1692</v>
      </c>
    </row>
    <row r="5977" spans="1:6" x14ac:dyDescent="0.25">
      <c r="A5977" t="s">
        <v>1205</v>
      </c>
      <c r="B5977" t="s">
        <v>1238</v>
      </c>
      <c r="C5977" t="s">
        <v>1234</v>
      </c>
      <c r="D5977" t="s">
        <v>1195</v>
      </c>
      <c r="E5977">
        <v>6.1799999999999997E-3</v>
      </c>
      <c r="F5977" t="s">
        <v>1692</v>
      </c>
    </row>
    <row r="5978" spans="1:6" x14ac:dyDescent="0.25">
      <c r="A5978" t="s">
        <v>1205</v>
      </c>
      <c r="B5978" t="s">
        <v>1238</v>
      </c>
      <c r="C5978" t="s">
        <v>1235</v>
      </c>
      <c r="D5978" t="s">
        <v>1195</v>
      </c>
      <c r="E5978">
        <v>6.1799999999999997E-3</v>
      </c>
      <c r="F5978" t="s">
        <v>1692</v>
      </c>
    </row>
    <row r="5979" spans="1:6" x14ac:dyDescent="0.25">
      <c r="A5979" t="s">
        <v>1205</v>
      </c>
      <c r="B5979" t="s">
        <v>1238</v>
      </c>
      <c r="C5979" t="s">
        <v>1236</v>
      </c>
      <c r="D5979" t="s">
        <v>1195</v>
      </c>
      <c r="E5979">
        <v>6.1799999999999997E-3</v>
      </c>
      <c r="F5979" t="s">
        <v>1692</v>
      </c>
    </row>
    <row r="5980" spans="1:6" x14ac:dyDescent="0.25">
      <c r="A5980" t="s">
        <v>1205</v>
      </c>
      <c r="B5980" t="s">
        <v>1238</v>
      </c>
      <c r="C5980" t="s">
        <v>1196</v>
      </c>
      <c r="D5980" t="s">
        <v>1195</v>
      </c>
      <c r="E5980">
        <v>6.1799999999999997E-3</v>
      </c>
      <c r="F5980" t="s">
        <v>1692</v>
      </c>
    </row>
    <row r="5981" spans="1:6" x14ac:dyDescent="0.25">
      <c r="A5981" t="s">
        <v>1205</v>
      </c>
      <c r="B5981" t="s">
        <v>1238</v>
      </c>
      <c r="C5981" t="s">
        <v>1229</v>
      </c>
      <c r="D5981" t="s">
        <v>1195</v>
      </c>
      <c r="E5981">
        <v>6.1799999999999997E-3</v>
      </c>
      <c r="F5981" t="s">
        <v>1692</v>
      </c>
    </row>
    <row r="5982" spans="1:6" x14ac:dyDescent="0.25">
      <c r="A5982" t="s">
        <v>1205</v>
      </c>
      <c r="B5982" t="s">
        <v>1238</v>
      </c>
      <c r="C5982" t="s">
        <v>1186</v>
      </c>
      <c r="D5982" t="s">
        <v>1195</v>
      </c>
      <c r="E5982">
        <v>3.92957</v>
      </c>
      <c r="F5982" t="s">
        <v>1692</v>
      </c>
    </row>
    <row r="5983" spans="1:6" x14ac:dyDescent="0.25">
      <c r="A5983" t="s">
        <v>1205</v>
      </c>
      <c r="B5983" t="s">
        <v>1239</v>
      </c>
      <c r="C5983" t="s">
        <v>1186</v>
      </c>
      <c r="D5983" t="s">
        <v>1195</v>
      </c>
      <c r="E5983">
        <v>0</v>
      </c>
      <c r="F5983" t="s">
        <v>1692</v>
      </c>
    </row>
    <row r="5984" spans="1:6" x14ac:dyDescent="0.25">
      <c r="A5984" t="s">
        <v>1240</v>
      </c>
      <c r="B5984" t="s">
        <v>1206</v>
      </c>
      <c r="C5984" t="s">
        <v>1131</v>
      </c>
      <c r="D5984" t="s">
        <v>1195</v>
      </c>
      <c r="E5984">
        <v>0.29059000000000001</v>
      </c>
      <c r="F5984" t="s">
        <v>1692</v>
      </c>
    </row>
    <row r="5985" spans="1:6" x14ac:dyDescent="0.25">
      <c r="A5985" t="s">
        <v>1240</v>
      </c>
      <c r="B5985" t="s">
        <v>1206</v>
      </c>
      <c r="C5985" t="s">
        <v>1207</v>
      </c>
      <c r="D5985" t="s">
        <v>1195</v>
      </c>
      <c r="E5985">
        <v>3.764E-2</v>
      </c>
      <c r="F5985" t="s">
        <v>1692</v>
      </c>
    </row>
    <row r="5986" spans="1:6" x14ac:dyDescent="0.25">
      <c r="A5986" t="s">
        <v>1240</v>
      </c>
      <c r="B5986" t="s">
        <v>1206</v>
      </c>
      <c r="C5986" t="s">
        <v>1208</v>
      </c>
      <c r="D5986" t="s">
        <v>1195</v>
      </c>
      <c r="E5986">
        <v>1.354E-2</v>
      </c>
      <c r="F5986" t="s">
        <v>1692</v>
      </c>
    </row>
    <row r="5987" spans="1:6" x14ac:dyDescent="0.25">
      <c r="A5987" t="s">
        <v>1240</v>
      </c>
      <c r="B5987" t="s">
        <v>1206</v>
      </c>
      <c r="C5987" t="s">
        <v>1196</v>
      </c>
      <c r="D5987" t="s">
        <v>1195</v>
      </c>
      <c r="E5987">
        <v>2.7399999999999998E-3</v>
      </c>
      <c r="F5987" t="s">
        <v>1692</v>
      </c>
    </row>
    <row r="5988" spans="1:6" x14ac:dyDescent="0.25">
      <c r="A5988" t="s">
        <v>1240</v>
      </c>
      <c r="B5988" t="s">
        <v>1206</v>
      </c>
      <c r="C5988" t="s">
        <v>1186</v>
      </c>
      <c r="D5988" t="s">
        <v>1195</v>
      </c>
      <c r="E5988">
        <v>0.66042999999999996</v>
      </c>
      <c r="F5988" t="s">
        <v>1692</v>
      </c>
    </row>
    <row r="5989" spans="1:6" x14ac:dyDescent="0.25">
      <c r="A5989" t="s">
        <v>1240</v>
      </c>
      <c r="B5989" t="s">
        <v>1209</v>
      </c>
      <c r="C5989" t="s">
        <v>1207</v>
      </c>
      <c r="D5989" t="s">
        <v>1195</v>
      </c>
      <c r="E5989">
        <v>0.16642999999999999</v>
      </c>
      <c r="F5989" t="s">
        <v>1692</v>
      </c>
    </row>
    <row r="5990" spans="1:6" x14ac:dyDescent="0.25">
      <c r="A5990" t="s">
        <v>1240</v>
      </c>
      <c r="B5990" t="s">
        <v>1209</v>
      </c>
      <c r="C5990" t="s">
        <v>1208</v>
      </c>
      <c r="D5990" t="s">
        <v>1195</v>
      </c>
      <c r="E5990">
        <v>4.8739999999999999E-2</v>
      </c>
      <c r="F5990" t="s">
        <v>1692</v>
      </c>
    </row>
    <row r="5991" spans="1:6" x14ac:dyDescent="0.25">
      <c r="A5991" t="s">
        <v>1240</v>
      </c>
      <c r="B5991" t="s">
        <v>1209</v>
      </c>
      <c r="C5991" t="s">
        <v>1196</v>
      </c>
      <c r="D5991" t="s">
        <v>1195</v>
      </c>
      <c r="E5991">
        <v>8.4399999999999996E-3</v>
      </c>
      <c r="F5991" t="s">
        <v>1692</v>
      </c>
    </row>
    <row r="5992" spans="1:6" x14ac:dyDescent="0.25">
      <c r="A5992" t="s">
        <v>1240</v>
      </c>
      <c r="B5992" t="s">
        <v>1209</v>
      </c>
      <c r="C5992" t="s">
        <v>1186</v>
      </c>
      <c r="D5992" t="s">
        <v>1195</v>
      </c>
      <c r="E5992">
        <v>3.0908199999999999</v>
      </c>
      <c r="F5992" t="s">
        <v>1692</v>
      </c>
    </row>
    <row r="5993" spans="1:6" x14ac:dyDescent="0.25">
      <c r="A5993" t="s">
        <v>1240</v>
      </c>
      <c r="B5993" t="s">
        <v>1210</v>
      </c>
      <c r="C5993" t="s">
        <v>1207</v>
      </c>
      <c r="D5993" t="s">
        <v>1195</v>
      </c>
      <c r="E5993">
        <v>0.21893000000000001</v>
      </c>
      <c r="F5993" t="s">
        <v>1692</v>
      </c>
    </row>
    <row r="5994" spans="1:6" x14ac:dyDescent="0.25">
      <c r="A5994" t="s">
        <v>1240</v>
      </c>
      <c r="B5994" t="s">
        <v>1210</v>
      </c>
      <c r="C5994" t="s">
        <v>1208</v>
      </c>
      <c r="D5994" t="s">
        <v>1195</v>
      </c>
      <c r="E5994">
        <v>7.2980000000000003E-2</v>
      </c>
      <c r="F5994" t="s">
        <v>1692</v>
      </c>
    </row>
    <row r="5995" spans="1:6" x14ac:dyDescent="0.25">
      <c r="A5995" t="s">
        <v>1240</v>
      </c>
      <c r="B5995" t="s">
        <v>1210</v>
      </c>
      <c r="C5995" t="s">
        <v>1196</v>
      </c>
      <c r="D5995" t="s">
        <v>1195</v>
      </c>
      <c r="E5995">
        <v>1.4030000000000001E-2</v>
      </c>
      <c r="F5995" t="s">
        <v>1692</v>
      </c>
    </row>
    <row r="5996" spans="1:6" x14ac:dyDescent="0.25">
      <c r="A5996" t="s">
        <v>1240</v>
      </c>
      <c r="B5996" t="s">
        <v>1210</v>
      </c>
      <c r="C5996" t="s">
        <v>1186</v>
      </c>
      <c r="D5996" t="s">
        <v>1195</v>
      </c>
      <c r="E5996">
        <v>3.92957</v>
      </c>
      <c r="F5996" t="s">
        <v>1692</v>
      </c>
    </row>
    <row r="5997" spans="1:6" x14ac:dyDescent="0.25">
      <c r="A5997" t="s">
        <v>1240</v>
      </c>
      <c r="B5997" t="s">
        <v>1194</v>
      </c>
      <c r="C5997" t="s">
        <v>1131</v>
      </c>
      <c r="D5997" t="s">
        <v>1195</v>
      </c>
      <c r="E5997">
        <v>0.66042999999999996</v>
      </c>
      <c r="F5997" t="s">
        <v>1692</v>
      </c>
    </row>
    <row r="5998" spans="1:6" x14ac:dyDescent="0.25">
      <c r="A5998" t="s">
        <v>1240</v>
      </c>
      <c r="B5998" t="s">
        <v>1194</v>
      </c>
      <c r="C5998" t="s">
        <v>1196</v>
      </c>
      <c r="D5998" t="s">
        <v>1195</v>
      </c>
      <c r="E5998">
        <v>7.26E-3</v>
      </c>
      <c r="F5998" t="s">
        <v>1692</v>
      </c>
    </row>
    <row r="5999" spans="1:6" x14ac:dyDescent="0.25">
      <c r="A5999" t="s">
        <v>1240</v>
      </c>
      <c r="B5999" t="s">
        <v>1194</v>
      </c>
      <c r="C5999" t="s">
        <v>1186</v>
      </c>
      <c r="D5999" t="s">
        <v>1195</v>
      </c>
      <c r="E5999">
        <v>1.3208599999999999</v>
      </c>
      <c r="F5999" t="s">
        <v>1692</v>
      </c>
    </row>
    <row r="6000" spans="1:6" x14ac:dyDescent="0.25">
      <c r="A6000" t="s">
        <v>1240</v>
      </c>
      <c r="B6000" t="s">
        <v>1211</v>
      </c>
      <c r="C6000" t="s">
        <v>1131</v>
      </c>
      <c r="D6000" t="s">
        <v>1195</v>
      </c>
      <c r="E6000">
        <v>0.66042999999999996</v>
      </c>
      <c r="F6000" t="s">
        <v>1692</v>
      </c>
    </row>
    <row r="6001" spans="1:6" x14ac:dyDescent="0.25">
      <c r="A6001" t="s">
        <v>1240</v>
      </c>
      <c r="B6001" t="s">
        <v>1211</v>
      </c>
      <c r="C6001" t="s">
        <v>1186</v>
      </c>
      <c r="D6001" t="s">
        <v>1195</v>
      </c>
      <c r="E6001">
        <v>1.3208599999999999</v>
      </c>
      <c r="F6001" t="s">
        <v>1692</v>
      </c>
    </row>
    <row r="6002" spans="1:6" x14ac:dyDescent="0.25">
      <c r="A6002" t="s">
        <v>1240</v>
      </c>
      <c r="B6002" t="s">
        <v>1212</v>
      </c>
      <c r="C6002" t="s">
        <v>1186</v>
      </c>
      <c r="D6002" t="s">
        <v>1195</v>
      </c>
      <c r="E6002">
        <v>0.315</v>
      </c>
      <c r="F6002" t="s">
        <v>1692</v>
      </c>
    </row>
    <row r="6003" spans="1:6" x14ac:dyDescent="0.25">
      <c r="A6003" t="s">
        <v>1240</v>
      </c>
      <c r="B6003" t="s">
        <v>1212</v>
      </c>
      <c r="C6003" t="s">
        <v>1213</v>
      </c>
      <c r="D6003" t="s">
        <v>1195</v>
      </c>
      <c r="E6003">
        <v>0.189</v>
      </c>
      <c r="F6003" t="s">
        <v>1692</v>
      </c>
    </row>
    <row r="6004" spans="1:6" x14ac:dyDescent="0.25">
      <c r="A6004" t="s">
        <v>1240</v>
      </c>
      <c r="B6004" t="s">
        <v>1200</v>
      </c>
      <c r="C6004" t="s">
        <v>1186</v>
      </c>
      <c r="D6004" t="s">
        <v>1195</v>
      </c>
      <c r="E6004">
        <v>0.54</v>
      </c>
      <c r="F6004" t="s">
        <v>1692</v>
      </c>
    </row>
    <row r="6005" spans="1:6" x14ac:dyDescent="0.25">
      <c r="A6005" t="s">
        <v>1240</v>
      </c>
      <c r="B6005" t="s">
        <v>1200</v>
      </c>
      <c r="C6005" t="s">
        <v>1214</v>
      </c>
      <c r="D6005" t="s">
        <v>1195</v>
      </c>
      <c r="E6005">
        <v>6.0080000000000001E-2</v>
      </c>
      <c r="F6005" t="s">
        <v>1692</v>
      </c>
    </row>
    <row r="6006" spans="1:6" x14ac:dyDescent="0.25">
      <c r="A6006" t="s">
        <v>1240</v>
      </c>
      <c r="B6006" t="s">
        <v>1200</v>
      </c>
      <c r="C6006" t="s">
        <v>1215</v>
      </c>
      <c r="D6006" t="s">
        <v>1195</v>
      </c>
      <c r="E6006">
        <v>0.378</v>
      </c>
      <c r="F6006" t="s">
        <v>1692</v>
      </c>
    </row>
    <row r="6007" spans="1:6" x14ac:dyDescent="0.25">
      <c r="A6007" t="s">
        <v>1240</v>
      </c>
      <c r="B6007" t="s">
        <v>1200</v>
      </c>
      <c r="C6007" t="s">
        <v>1216</v>
      </c>
      <c r="D6007" t="s">
        <v>1195</v>
      </c>
      <c r="E6007">
        <v>0.27</v>
      </c>
      <c r="F6007" t="s">
        <v>1692</v>
      </c>
    </row>
    <row r="6008" spans="1:6" x14ac:dyDescent="0.25">
      <c r="A6008" t="s">
        <v>1240</v>
      </c>
      <c r="B6008" t="s">
        <v>1204</v>
      </c>
      <c r="C6008" t="s">
        <v>1186</v>
      </c>
      <c r="D6008" t="s">
        <v>1195</v>
      </c>
      <c r="E6008">
        <v>0.54</v>
      </c>
      <c r="F6008" t="s">
        <v>1692</v>
      </c>
    </row>
    <row r="6009" spans="1:6" x14ac:dyDescent="0.25">
      <c r="A6009" t="s">
        <v>1240</v>
      </c>
      <c r="B6009" t="s">
        <v>1204</v>
      </c>
      <c r="C6009" t="s">
        <v>1214</v>
      </c>
      <c r="D6009" t="s">
        <v>1195</v>
      </c>
      <c r="E6009">
        <v>6.0080000000000001E-2</v>
      </c>
      <c r="F6009" t="s">
        <v>1692</v>
      </c>
    </row>
    <row r="6010" spans="1:6" x14ac:dyDescent="0.25">
      <c r="A6010" t="s">
        <v>1240</v>
      </c>
      <c r="B6010" t="s">
        <v>1204</v>
      </c>
      <c r="C6010" t="s">
        <v>1215</v>
      </c>
      <c r="D6010" t="s">
        <v>1195</v>
      </c>
      <c r="E6010">
        <v>0.378</v>
      </c>
      <c r="F6010" t="s">
        <v>1692</v>
      </c>
    </row>
    <row r="6011" spans="1:6" x14ac:dyDescent="0.25">
      <c r="A6011" t="s">
        <v>1240</v>
      </c>
      <c r="B6011" t="s">
        <v>1204</v>
      </c>
      <c r="C6011" t="s">
        <v>1216</v>
      </c>
      <c r="D6011" t="s">
        <v>1195</v>
      </c>
      <c r="E6011">
        <v>0.27</v>
      </c>
      <c r="F6011" t="s">
        <v>1692</v>
      </c>
    </row>
    <row r="6012" spans="1:6" x14ac:dyDescent="0.25">
      <c r="A6012" t="s">
        <v>1240</v>
      </c>
      <c r="B6012" t="s">
        <v>1217</v>
      </c>
      <c r="C6012" t="s">
        <v>1207</v>
      </c>
      <c r="D6012" t="s">
        <v>1195</v>
      </c>
      <c r="E6012">
        <v>0.21893000000000001</v>
      </c>
      <c r="F6012" t="s">
        <v>1692</v>
      </c>
    </row>
    <row r="6013" spans="1:6" x14ac:dyDescent="0.25">
      <c r="A6013" t="s">
        <v>1240</v>
      </c>
      <c r="B6013" t="s">
        <v>1217</v>
      </c>
      <c r="C6013" t="s">
        <v>1208</v>
      </c>
      <c r="D6013" t="s">
        <v>1195</v>
      </c>
      <c r="E6013">
        <v>7.2980000000000003E-2</v>
      </c>
      <c r="F6013" t="s">
        <v>1692</v>
      </c>
    </row>
    <row r="6014" spans="1:6" x14ac:dyDescent="0.25">
      <c r="A6014" t="s">
        <v>1240</v>
      </c>
      <c r="B6014" t="s">
        <v>1217</v>
      </c>
      <c r="C6014" t="s">
        <v>1196</v>
      </c>
      <c r="D6014" t="s">
        <v>1195</v>
      </c>
      <c r="E6014">
        <v>1.4030000000000001E-2</v>
      </c>
      <c r="F6014" t="s">
        <v>1692</v>
      </c>
    </row>
    <row r="6015" spans="1:6" x14ac:dyDescent="0.25">
      <c r="A6015" t="s">
        <v>1240</v>
      </c>
      <c r="B6015" t="s">
        <v>1217</v>
      </c>
      <c r="C6015" t="s">
        <v>1218</v>
      </c>
      <c r="D6015" t="s">
        <v>1195</v>
      </c>
      <c r="E6015">
        <v>1.4030000000000001E-2</v>
      </c>
      <c r="F6015" t="s">
        <v>1692</v>
      </c>
    </row>
    <row r="6016" spans="1:6" x14ac:dyDescent="0.25">
      <c r="A6016" t="s">
        <v>1240</v>
      </c>
      <c r="B6016" t="s">
        <v>1217</v>
      </c>
      <c r="C6016" t="s">
        <v>1219</v>
      </c>
      <c r="D6016" t="s">
        <v>1195</v>
      </c>
      <c r="E6016">
        <v>0.21893000000000001</v>
      </c>
      <c r="F6016" t="s">
        <v>1692</v>
      </c>
    </row>
    <row r="6017" spans="1:6" x14ac:dyDescent="0.25">
      <c r="A6017" t="s">
        <v>1240</v>
      </c>
      <c r="B6017" t="s">
        <v>1217</v>
      </c>
      <c r="C6017" t="s">
        <v>1186</v>
      </c>
      <c r="D6017" t="s">
        <v>1195</v>
      </c>
      <c r="E6017">
        <v>3.92957</v>
      </c>
      <c r="F6017" t="s">
        <v>1692</v>
      </c>
    </row>
    <row r="6018" spans="1:6" x14ac:dyDescent="0.25">
      <c r="A6018" t="s">
        <v>1240</v>
      </c>
      <c r="B6018" t="s">
        <v>1220</v>
      </c>
      <c r="C6018" t="s">
        <v>1207</v>
      </c>
      <c r="D6018" t="s">
        <v>1195</v>
      </c>
      <c r="E6018">
        <v>0.21893000000000001</v>
      </c>
      <c r="F6018" t="s">
        <v>1692</v>
      </c>
    </row>
    <row r="6019" spans="1:6" x14ac:dyDescent="0.25">
      <c r="A6019" t="s">
        <v>1240</v>
      </c>
      <c r="B6019" t="s">
        <v>1220</v>
      </c>
      <c r="C6019" t="s">
        <v>1208</v>
      </c>
      <c r="D6019" t="s">
        <v>1195</v>
      </c>
      <c r="E6019">
        <v>7.2980000000000003E-2</v>
      </c>
      <c r="F6019" t="s">
        <v>1692</v>
      </c>
    </row>
    <row r="6020" spans="1:6" x14ac:dyDescent="0.25">
      <c r="A6020" t="s">
        <v>1240</v>
      </c>
      <c r="B6020" t="s">
        <v>1220</v>
      </c>
      <c r="C6020" t="s">
        <v>1196</v>
      </c>
      <c r="D6020" t="s">
        <v>1195</v>
      </c>
      <c r="E6020">
        <v>1.4030000000000001E-2</v>
      </c>
      <c r="F6020" t="s">
        <v>1692</v>
      </c>
    </row>
    <row r="6021" spans="1:6" x14ac:dyDescent="0.25">
      <c r="A6021" t="s">
        <v>1240</v>
      </c>
      <c r="B6021" t="s">
        <v>1220</v>
      </c>
      <c r="C6021" t="s">
        <v>1218</v>
      </c>
      <c r="D6021" t="s">
        <v>1195</v>
      </c>
      <c r="E6021">
        <v>1.4030000000000001E-2</v>
      </c>
      <c r="F6021" t="s">
        <v>1692</v>
      </c>
    </row>
    <row r="6022" spans="1:6" x14ac:dyDescent="0.25">
      <c r="A6022" t="s">
        <v>1240</v>
      </c>
      <c r="B6022" t="s">
        <v>1220</v>
      </c>
      <c r="C6022" t="s">
        <v>1219</v>
      </c>
      <c r="D6022" t="s">
        <v>1195</v>
      </c>
      <c r="E6022">
        <v>0.21893000000000001</v>
      </c>
      <c r="F6022" t="s">
        <v>1692</v>
      </c>
    </row>
    <row r="6023" spans="1:6" x14ac:dyDescent="0.25">
      <c r="A6023" t="s">
        <v>1240</v>
      </c>
      <c r="B6023" t="s">
        <v>1220</v>
      </c>
      <c r="C6023" t="s">
        <v>1186</v>
      </c>
      <c r="D6023" t="s">
        <v>1195</v>
      </c>
      <c r="E6023">
        <v>3.92957</v>
      </c>
      <c r="F6023" t="s">
        <v>1692</v>
      </c>
    </row>
    <row r="6024" spans="1:6" x14ac:dyDescent="0.25">
      <c r="A6024" t="s">
        <v>1240</v>
      </c>
      <c r="B6024" t="s">
        <v>1221</v>
      </c>
      <c r="C6024" t="s">
        <v>1207</v>
      </c>
      <c r="D6024" t="s">
        <v>1195</v>
      </c>
      <c r="E6024">
        <v>0.21893000000000001</v>
      </c>
      <c r="F6024" t="s">
        <v>1692</v>
      </c>
    </row>
    <row r="6025" spans="1:6" x14ac:dyDescent="0.25">
      <c r="A6025" t="s">
        <v>1240</v>
      </c>
      <c r="B6025" t="s">
        <v>1221</v>
      </c>
      <c r="C6025" t="s">
        <v>1208</v>
      </c>
      <c r="D6025" t="s">
        <v>1195</v>
      </c>
      <c r="E6025">
        <v>7.2980000000000003E-2</v>
      </c>
      <c r="F6025" t="s">
        <v>1692</v>
      </c>
    </row>
    <row r="6026" spans="1:6" x14ac:dyDescent="0.25">
      <c r="A6026" t="s">
        <v>1240</v>
      </c>
      <c r="B6026" t="s">
        <v>1221</v>
      </c>
      <c r="C6026" t="s">
        <v>1196</v>
      </c>
      <c r="D6026" t="s">
        <v>1195</v>
      </c>
      <c r="E6026">
        <v>1.4030000000000001E-2</v>
      </c>
      <c r="F6026" t="s">
        <v>1692</v>
      </c>
    </row>
    <row r="6027" spans="1:6" x14ac:dyDescent="0.25">
      <c r="A6027" t="s">
        <v>1240</v>
      </c>
      <c r="B6027" t="s">
        <v>1221</v>
      </c>
      <c r="C6027" t="s">
        <v>1218</v>
      </c>
      <c r="D6027" t="s">
        <v>1195</v>
      </c>
      <c r="E6027">
        <v>1.4030000000000001E-2</v>
      </c>
      <c r="F6027" t="s">
        <v>1692</v>
      </c>
    </row>
    <row r="6028" spans="1:6" x14ac:dyDescent="0.25">
      <c r="A6028" t="s">
        <v>1240</v>
      </c>
      <c r="B6028" t="s">
        <v>1221</v>
      </c>
      <c r="C6028" t="s">
        <v>1219</v>
      </c>
      <c r="D6028" t="s">
        <v>1195</v>
      </c>
      <c r="E6028">
        <v>0.21893000000000001</v>
      </c>
      <c r="F6028" t="s">
        <v>1692</v>
      </c>
    </row>
    <row r="6029" spans="1:6" x14ac:dyDescent="0.25">
      <c r="A6029" t="s">
        <v>1240</v>
      </c>
      <c r="B6029" t="s">
        <v>1221</v>
      </c>
      <c r="C6029" t="s">
        <v>1186</v>
      </c>
      <c r="D6029" t="s">
        <v>1195</v>
      </c>
      <c r="E6029">
        <v>3.92957</v>
      </c>
      <c r="F6029" t="s">
        <v>1692</v>
      </c>
    </row>
    <row r="6030" spans="1:6" x14ac:dyDescent="0.25">
      <c r="A6030" t="s">
        <v>1240</v>
      </c>
      <c r="B6030" t="s">
        <v>1222</v>
      </c>
      <c r="C6030" t="s">
        <v>1131</v>
      </c>
      <c r="D6030" t="s">
        <v>1195</v>
      </c>
      <c r="E6030">
        <v>0.29059000000000001</v>
      </c>
      <c r="F6030" t="s">
        <v>1692</v>
      </c>
    </row>
    <row r="6031" spans="1:6" x14ac:dyDescent="0.25">
      <c r="A6031" t="s">
        <v>1240</v>
      </c>
      <c r="B6031" t="s">
        <v>1222</v>
      </c>
      <c r="C6031" t="s">
        <v>1207</v>
      </c>
      <c r="D6031" t="s">
        <v>1195</v>
      </c>
      <c r="E6031">
        <v>3.764E-2</v>
      </c>
      <c r="F6031" t="s">
        <v>1692</v>
      </c>
    </row>
    <row r="6032" spans="1:6" x14ac:dyDescent="0.25">
      <c r="A6032" t="s">
        <v>1240</v>
      </c>
      <c r="B6032" t="s">
        <v>1222</v>
      </c>
      <c r="C6032" t="s">
        <v>1208</v>
      </c>
      <c r="D6032" t="s">
        <v>1195</v>
      </c>
      <c r="E6032">
        <v>1.354E-2</v>
      </c>
      <c r="F6032" t="s">
        <v>1692</v>
      </c>
    </row>
    <row r="6033" spans="1:6" x14ac:dyDescent="0.25">
      <c r="A6033" t="s">
        <v>1240</v>
      </c>
      <c r="B6033" t="s">
        <v>1222</v>
      </c>
      <c r="C6033" t="s">
        <v>1196</v>
      </c>
      <c r="D6033" t="s">
        <v>1195</v>
      </c>
      <c r="E6033">
        <v>2.7399999999999998E-3</v>
      </c>
      <c r="F6033" t="s">
        <v>1692</v>
      </c>
    </row>
    <row r="6034" spans="1:6" x14ac:dyDescent="0.25">
      <c r="A6034" t="s">
        <v>1240</v>
      </c>
      <c r="B6034" t="s">
        <v>1222</v>
      </c>
      <c r="C6034" t="s">
        <v>1218</v>
      </c>
      <c r="D6034" t="s">
        <v>1195</v>
      </c>
      <c r="E6034">
        <v>2.7399999999999998E-3</v>
      </c>
      <c r="F6034" t="s">
        <v>1692</v>
      </c>
    </row>
    <row r="6035" spans="1:6" x14ac:dyDescent="0.25">
      <c r="A6035" t="s">
        <v>1240</v>
      </c>
      <c r="B6035" t="s">
        <v>1222</v>
      </c>
      <c r="C6035" t="s">
        <v>1219</v>
      </c>
      <c r="D6035" t="s">
        <v>1195</v>
      </c>
      <c r="E6035">
        <v>3.764E-2</v>
      </c>
      <c r="F6035" t="s">
        <v>1692</v>
      </c>
    </row>
    <row r="6036" spans="1:6" x14ac:dyDescent="0.25">
      <c r="A6036" t="s">
        <v>1240</v>
      </c>
      <c r="B6036" t="s">
        <v>1222</v>
      </c>
      <c r="C6036" t="s">
        <v>1186</v>
      </c>
      <c r="D6036" t="s">
        <v>1195</v>
      </c>
      <c r="E6036">
        <v>0.66042999999999996</v>
      </c>
      <c r="F6036" t="s">
        <v>1692</v>
      </c>
    </row>
    <row r="6037" spans="1:6" x14ac:dyDescent="0.25">
      <c r="A6037" t="s">
        <v>1240</v>
      </c>
      <c r="B6037" t="s">
        <v>1223</v>
      </c>
      <c r="C6037" t="s">
        <v>1207</v>
      </c>
      <c r="D6037" t="s">
        <v>1195</v>
      </c>
      <c r="E6037">
        <v>0.21893000000000001</v>
      </c>
      <c r="F6037" t="s">
        <v>1692</v>
      </c>
    </row>
    <row r="6038" spans="1:6" x14ac:dyDescent="0.25">
      <c r="A6038" t="s">
        <v>1240</v>
      </c>
      <c r="B6038" t="s">
        <v>1223</v>
      </c>
      <c r="C6038" t="s">
        <v>1208</v>
      </c>
      <c r="D6038" t="s">
        <v>1195</v>
      </c>
      <c r="E6038">
        <v>7.2980000000000003E-2</v>
      </c>
      <c r="F6038" t="s">
        <v>1692</v>
      </c>
    </row>
    <row r="6039" spans="1:6" x14ac:dyDescent="0.25">
      <c r="A6039" t="s">
        <v>1240</v>
      </c>
      <c r="B6039" t="s">
        <v>1223</v>
      </c>
      <c r="C6039" t="s">
        <v>1196</v>
      </c>
      <c r="D6039" t="s">
        <v>1195</v>
      </c>
      <c r="E6039">
        <v>1.4030000000000001E-2</v>
      </c>
      <c r="F6039" t="s">
        <v>1692</v>
      </c>
    </row>
    <row r="6040" spans="1:6" x14ac:dyDescent="0.25">
      <c r="A6040" t="s">
        <v>1240</v>
      </c>
      <c r="B6040" t="s">
        <v>1223</v>
      </c>
      <c r="C6040" t="s">
        <v>1218</v>
      </c>
      <c r="D6040" t="s">
        <v>1195</v>
      </c>
      <c r="E6040">
        <v>1.4030000000000001E-2</v>
      </c>
      <c r="F6040" t="s">
        <v>1692</v>
      </c>
    </row>
    <row r="6041" spans="1:6" x14ac:dyDescent="0.25">
      <c r="A6041" t="s">
        <v>1240</v>
      </c>
      <c r="B6041" t="s">
        <v>1223</v>
      </c>
      <c r="C6041" t="s">
        <v>1219</v>
      </c>
      <c r="D6041" t="s">
        <v>1195</v>
      </c>
      <c r="E6041">
        <v>0.21893000000000001</v>
      </c>
      <c r="F6041" t="s">
        <v>1692</v>
      </c>
    </row>
    <row r="6042" spans="1:6" x14ac:dyDescent="0.25">
      <c r="A6042" t="s">
        <v>1240</v>
      </c>
      <c r="B6042" t="s">
        <v>1223</v>
      </c>
      <c r="C6042" t="s">
        <v>1186</v>
      </c>
      <c r="D6042" t="s">
        <v>1195</v>
      </c>
      <c r="E6042">
        <v>3.92957</v>
      </c>
      <c r="F6042" t="s">
        <v>1692</v>
      </c>
    </row>
    <row r="6043" spans="1:6" x14ac:dyDescent="0.25">
      <c r="A6043" t="s">
        <v>1240</v>
      </c>
      <c r="B6043" t="s">
        <v>1224</v>
      </c>
      <c r="C6043" t="s">
        <v>1131</v>
      </c>
      <c r="D6043" t="s">
        <v>1195</v>
      </c>
      <c r="E6043">
        <v>0.29059000000000001</v>
      </c>
      <c r="F6043" t="s">
        <v>1692</v>
      </c>
    </row>
    <row r="6044" spans="1:6" x14ac:dyDescent="0.25">
      <c r="A6044" t="s">
        <v>1240</v>
      </c>
      <c r="B6044" t="s">
        <v>1224</v>
      </c>
      <c r="C6044" t="s">
        <v>1207</v>
      </c>
      <c r="D6044" t="s">
        <v>1195</v>
      </c>
      <c r="E6044">
        <v>3.764E-2</v>
      </c>
      <c r="F6044" t="s">
        <v>1692</v>
      </c>
    </row>
    <row r="6045" spans="1:6" x14ac:dyDescent="0.25">
      <c r="A6045" t="s">
        <v>1240</v>
      </c>
      <c r="B6045" t="s">
        <v>1224</v>
      </c>
      <c r="C6045" t="s">
        <v>1208</v>
      </c>
      <c r="D6045" t="s">
        <v>1195</v>
      </c>
      <c r="E6045">
        <v>1.354E-2</v>
      </c>
      <c r="F6045" t="s">
        <v>1692</v>
      </c>
    </row>
    <row r="6046" spans="1:6" x14ac:dyDescent="0.25">
      <c r="A6046" t="s">
        <v>1240</v>
      </c>
      <c r="B6046" t="s">
        <v>1224</v>
      </c>
      <c r="C6046" t="s">
        <v>1196</v>
      </c>
      <c r="D6046" t="s">
        <v>1195</v>
      </c>
      <c r="E6046">
        <v>2.7399999999999998E-3</v>
      </c>
      <c r="F6046" t="s">
        <v>1692</v>
      </c>
    </row>
    <row r="6047" spans="1:6" x14ac:dyDescent="0.25">
      <c r="A6047" t="s">
        <v>1240</v>
      </c>
      <c r="B6047" t="s">
        <v>1224</v>
      </c>
      <c r="C6047" t="s">
        <v>1186</v>
      </c>
      <c r="D6047" t="s">
        <v>1195</v>
      </c>
      <c r="E6047">
        <v>0.66042999999999996</v>
      </c>
      <c r="F6047" t="s">
        <v>1692</v>
      </c>
    </row>
    <row r="6048" spans="1:6" x14ac:dyDescent="0.25">
      <c r="A6048" t="s">
        <v>1240</v>
      </c>
      <c r="B6048" t="s">
        <v>1225</v>
      </c>
      <c r="C6048" t="s">
        <v>1207</v>
      </c>
      <c r="D6048" t="s">
        <v>1195</v>
      </c>
      <c r="E6048">
        <v>0.16642999999999999</v>
      </c>
      <c r="F6048" t="s">
        <v>1692</v>
      </c>
    </row>
    <row r="6049" spans="1:6" x14ac:dyDescent="0.25">
      <c r="A6049" t="s">
        <v>1240</v>
      </c>
      <c r="B6049" t="s">
        <v>1225</v>
      </c>
      <c r="C6049" t="s">
        <v>1208</v>
      </c>
      <c r="D6049" t="s">
        <v>1195</v>
      </c>
      <c r="E6049">
        <v>4.8739999999999999E-2</v>
      </c>
      <c r="F6049" t="s">
        <v>1692</v>
      </c>
    </row>
    <row r="6050" spans="1:6" x14ac:dyDescent="0.25">
      <c r="A6050" t="s">
        <v>1240</v>
      </c>
      <c r="B6050" t="s">
        <v>1225</v>
      </c>
      <c r="C6050" t="s">
        <v>1196</v>
      </c>
      <c r="D6050" t="s">
        <v>1195</v>
      </c>
      <c r="E6050">
        <v>8.4399999999999996E-3</v>
      </c>
      <c r="F6050" t="s">
        <v>1692</v>
      </c>
    </row>
    <row r="6051" spans="1:6" x14ac:dyDescent="0.25">
      <c r="A6051" t="s">
        <v>1240</v>
      </c>
      <c r="B6051" t="s">
        <v>1225</v>
      </c>
      <c r="C6051" t="s">
        <v>1186</v>
      </c>
      <c r="D6051" t="s">
        <v>1195</v>
      </c>
      <c r="E6051">
        <v>3.0908199999999999</v>
      </c>
      <c r="F6051" t="s">
        <v>1692</v>
      </c>
    </row>
    <row r="6052" spans="1:6" x14ac:dyDescent="0.25">
      <c r="A6052" t="s">
        <v>1240</v>
      </c>
      <c r="B6052" t="s">
        <v>1226</v>
      </c>
      <c r="C6052" t="s">
        <v>1207</v>
      </c>
      <c r="D6052" t="s">
        <v>1195</v>
      </c>
      <c r="E6052">
        <v>0.21893000000000001</v>
      </c>
      <c r="F6052" t="s">
        <v>1692</v>
      </c>
    </row>
    <row r="6053" spans="1:6" x14ac:dyDescent="0.25">
      <c r="A6053" t="s">
        <v>1240</v>
      </c>
      <c r="B6053" t="s">
        <v>1226</v>
      </c>
      <c r="C6053" t="s">
        <v>1208</v>
      </c>
      <c r="D6053" t="s">
        <v>1195</v>
      </c>
      <c r="E6053">
        <v>7.2980000000000003E-2</v>
      </c>
      <c r="F6053" t="s">
        <v>1692</v>
      </c>
    </row>
    <row r="6054" spans="1:6" x14ac:dyDescent="0.25">
      <c r="A6054" t="s">
        <v>1240</v>
      </c>
      <c r="B6054" t="s">
        <v>1226</v>
      </c>
      <c r="C6054" t="s">
        <v>1196</v>
      </c>
      <c r="D6054" t="s">
        <v>1195</v>
      </c>
      <c r="E6054">
        <v>1.4030000000000001E-2</v>
      </c>
      <c r="F6054" t="s">
        <v>1692</v>
      </c>
    </row>
    <row r="6055" spans="1:6" x14ac:dyDescent="0.25">
      <c r="A6055" t="s">
        <v>1240</v>
      </c>
      <c r="B6055" t="s">
        <v>1226</v>
      </c>
      <c r="C6055" t="s">
        <v>1186</v>
      </c>
      <c r="D6055" t="s">
        <v>1195</v>
      </c>
      <c r="E6055">
        <v>3.92957</v>
      </c>
      <c r="F6055" t="s">
        <v>1692</v>
      </c>
    </row>
    <row r="6056" spans="1:6" x14ac:dyDescent="0.25">
      <c r="A6056" t="s">
        <v>1240</v>
      </c>
      <c r="B6056" t="s">
        <v>1227</v>
      </c>
      <c r="C6056" t="s">
        <v>1186</v>
      </c>
      <c r="D6056" t="s">
        <v>1195</v>
      </c>
      <c r="E6056">
        <v>0</v>
      </c>
      <c r="F6056" t="s">
        <v>1692</v>
      </c>
    </row>
    <row r="6057" spans="1:6" x14ac:dyDescent="0.25">
      <c r="A6057" t="s">
        <v>1240</v>
      </c>
      <c r="B6057" t="s">
        <v>1228</v>
      </c>
      <c r="C6057" t="s">
        <v>1207</v>
      </c>
      <c r="D6057" t="s">
        <v>1195</v>
      </c>
      <c r="E6057">
        <v>0.21893000000000001</v>
      </c>
      <c r="F6057" t="s">
        <v>1692</v>
      </c>
    </row>
    <row r="6058" spans="1:6" x14ac:dyDescent="0.25">
      <c r="A6058" t="s">
        <v>1240</v>
      </c>
      <c r="B6058" t="s">
        <v>1228</v>
      </c>
      <c r="C6058" t="s">
        <v>1208</v>
      </c>
      <c r="D6058" t="s">
        <v>1195</v>
      </c>
      <c r="E6058">
        <v>7.2980000000000003E-2</v>
      </c>
      <c r="F6058" t="s">
        <v>1692</v>
      </c>
    </row>
    <row r="6059" spans="1:6" x14ac:dyDescent="0.25">
      <c r="A6059" t="s">
        <v>1240</v>
      </c>
      <c r="B6059" t="s">
        <v>1228</v>
      </c>
      <c r="C6059" t="s">
        <v>1196</v>
      </c>
      <c r="D6059" t="s">
        <v>1195</v>
      </c>
      <c r="E6059">
        <v>6.1799999999999997E-3</v>
      </c>
      <c r="F6059" t="s">
        <v>1692</v>
      </c>
    </row>
    <row r="6060" spans="1:6" x14ac:dyDescent="0.25">
      <c r="A6060" t="s">
        <v>1240</v>
      </c>
      <c r="B6060" t="s">
        <v>1228</v>
      </c>
      <c r="C6060" t="s">
        <v>1229</v>
      </c>
      <c r="D6060" t="s">
        <v>1195</v>
      </c>
      <c r="E6060">
        <v>6.1799999999999997E-3</v>
      </c>
      <c r="F6060" t="s">
        <v>1692</v>
      </c>
    </row>
    <row r="6061" spans="1:6" x14ac:dyDescent="0.25">
      <c r="A6061" t="s">
        <v>1240</v>
      </c>
      <c r="B6061" t="s">
        <v>1228</v>
      </c>
      <c r="C6061" t="s">
        <v>1186</v>
      </c>
      <c r="D6061" t="s">
        <v>1195</v>
      </c>
      <c r="E6061">
        <v>3.92957</v>
      </c>
      <c r="F6061" t="s">
        <v>1692</v>
      </c>
    </row>
    <row r="6062" spans="1:6" x14ac:dyDescent="0.25">
      <c r="A6062" t="s">
        <v>1240</v>
      </c>
      <c r="B6062" t="s">
        <v>1228</v>
      </c>
      <c r="C6062" t="s">
        <v>1219</v>
      </c>
      <c r="D6062" t="s">
        <v>1195</v>
      </c>
      <c r="E6062">
        <v>0.21893000000000001</v>
      </c>
      <c r="F6062" t="s">
        <v>1692</v>
      </c>
    </row>
    <row r="6063" spans="1:6" x14ac:dyDescent="0.25">
      <c r="A6063" t="s">
        <v>1240</v>
      </c>
      <c r="B6063" t="s">
        <v>1230</v>
      </c>
      <c r="C6063" t="s">
        <v>1131</v>
      </c>
      <c r="D6063" t="s">
        <v>1195</v>
      </c>
      <c r="E6063">
        <v>0.55145999999999995</v>
      </c>
      <c r="F6063" t="s">
        <v>1692</v>
      </c>
    </row>
    <row r="6064" spans="1:6" x14ac:dyDescent="0.25">
      <c r="A6064" t="s">
        <v>1240</v>
      </c>
      <c r="B6064" t="s">
        <v>1230</v>
      </c>
      <c r="C6064" t="s">
        <v>1207</v>
      </c>
      <c r="D6064" t="s">
        <v>1195</v>
      </c>
      <c r="E6064">
        <v>7.034E-2</v>
      </c>
      <c r="F6064" t="s">
        <v>1692</v>
      </c>
    </row>
    <row r="6065" spans="1:6" x14ac:dyDescent="0.25">
      <c r="A6065" t="s">
        <v>1240</v>
      </c>
      <c r="B6065" t="s">
        <v>1230</v>
      </c>
      <c r="C6065" t="s">
        <v>1208</v>
      </c>
      <c r="D6065" t="s">
        <v>1195</v>
      </c>
      <c r="E6065">
        <v>2.6089999999999999E-2</v>
      </c>
      <c r="F6065" t="s">
        <v>1692</v>
      </c>
    </row>
    <row r="6066" spans="1:6" x14ac:dyDescent="0.25">
      <c r="A6066" t="s">
        <v>1240</v>
      </c>
      <c r="B6066" t="s">
        <v>1230</v>
      </c>
      <c r="C6066" t="s">
        <v>1196</v>
      </c>
      <c r="D6066" t="s">
        <v>1195</v>
      </c>
      <c r="E6066">
        <v>2.4599999999999999E-3</v>
      </c>
      <c r="F6066" t="s">
        <v>1692</v>
      </c>
    </row>
    <row r="6067" spans="1:6" x14ac:dyDescent="0.25">
      <c r="A6067" t="s">
        <v>1240</v>
      </c>
      <c r="B6067" t="s">
        <v>1230</v>
      </c>
      <c r="C6067" t="s">
        <v>1229</v>
      </c>
      <c r="D6067" t="s">
        <v>1195</v>
      </c>
      <c r="E6067">
        <v>2.4599999999999999E-3</v>
      </c>
      <c r="F6067" t="s">
        <v>1692</v>
      </c>
    </row>
    <row r="6068" spans="1:6" x14ac:dyDescent="0.25">
      <c r="A6068" t="s">
        <v>1240</v>
      </c>
      <c r="B6068" t="s">
        <v>1230</v>
      </c>
      <c r="C6068" t="s">
        <v>1186</v>
      </c>
      <c r="D6068" t="s">
        <v>1195</v>
      </c>
      <c r="E6068">
        <v>1.2218</v>
      </c>
      <c r="F6068" t="s">
        <v>1692</v>
      </c>
    </row>
    <row r="6069" spans="1:6" x14ac:dyDescent="0.25">
      <c r="A6069" t="s">
        <v>1240</v>
      </c>
      <c r="B6069" t="s">
        <v>1230</v>
      </c>
      <c r="C6069" t="s">
        <v>1219</v>
      </c>
      <c r="D6069" t="s">
        <v>1195</v>
      </c>
      <c r="E6069">
        <v>7.034E-2</v>
      </c>
      <c r="F6069" t="s">
        <v>1692</v>
      </c>
    </row>
    <row r="6070" spans="1:6" x14ac:dyDescent="0.25">
      <c r="A6070" t="s">
        <v>1240</v>
      </c>
      <c r="B6070" t="s">
        <v>1231</v>
      </c>
      <c r="C6070" t="s">
        <v>1186</v>
      </c>
      <c r="D6070" t="s">
        <v>1195</v>
      </c>
      <c r="E6070">
        <v>3.1700000000000001E-3</v>
      </c>
      <c r="F6070" t="s">
        <v>1692</v>
      </c>
    </row>
    <row r="6071" spans="1:6" x14ac:dyDescent="0.25">
      <c r="A6071" t="s">
        <v>1240</v>
      </c>
      <c r="B6071" t="s">
        <v>1232</v>
      </c>
      <c r="C6071" t="s">
        <v>1186</v>
      </c>
      <c r="D6071" t="s">
        <v>1195</v>
      </c>
      <c r="E6071">
        <v>0</v>
      </c>
      <c r="F6071" t="s">
        <v>1692</v>
      </c>
    </row>
    <row r="6072" spans="1:6" x14ac:dyDescent="0.25">
      <c r="A6072" t="s">
        <v>1240</v>
      </c>
      <c r="B6072" t="s">
        <v>1233</v>
      </c>
      <c r="C6072" t="s">
        <v>1207</v>
      </c>
      <c r="D6072" t="s">
        <v>1195</v>
      </c>
      <c r="E6072">
        <v>0.21893000000000001</v>
      </c>
      <c r="F6072" t="s">
        <v>1692</v>
      </c>
    </row>
    <row r="6073" spans="1:6" x14ac:dyDescent="0.25">
      <c r="A6073" t="s">
        <v>1240</v>
      </c>
      <c r="B6073" t="s">
        <v>1233</v>
      </c>
      <c r="C6073" t="s">
        <v>1208</v>
      </c>
      <c r="D6073" t="s">
        <v>1195</v>
      </c>
      <c r="E6073">
        <v>7.2980000000000003E-2</v>
      </c>
      <c r="F6073" t="s">
        <v>1692</v>
      </c>
    </row>
    <row r="6074" spans="1:6" x14ac:dyDescent="0.25">
      <c r="A6074" t="s">
        <v>1240</v>
      </c>
      <c r="B6074" t="s">
        <v>1233</v>
      </c>
      <c r="C6074" t="s">
        <v>1234</v>
      </c>
      <c r="D6074" t="s">
        <v>1195</v>
      </c>
      <c r="E6074">
        <v>6.1799999999999997E-3</v>
      </c>
      <c r="F6074" t="s">
        <v>1692</v>
      </c>
    </row>
    <row r="6075" spans="1:6" x14ac:dyDescent="0.25">
      <c r="A6075" t="s">
        <v>1240</v>
      </c>
      <c r="B6075" t="s">
        <v>1233</v>
      </c>
      <c r="C6075" t="s">
        <v>1235</v>
      </c>
      <c r="D6075" t="s">
        <v>1195</v>
      </c>
      <c r="E6075">
        <v>6.1799999999999997E-3</v>
      </c>
      <c r="F6075" t="s">
        <v>1692</v>
      </c>
    </row>
    <row r="6076" spans="1:6" x14ac:dyDescent="0.25">
      <c r="A6076" t="s">
        <v>1240</v>
      </c>
      <c r="B6076" t="s">
        <v>1233</v>
      </c>
      <c r="C6076" t="s">
        <v>1236</v>
      </c>
      <c r="D6076" t="s">
        <v>1195</v>
      </c>
      <c r="E6076">
        <v>6.1799999999999997E-3</v>
      </c>
      <c r="F6076" t="s">
        <v>1692</v>
      </c>
    </row>
    <row r="6077" spans="1:6" x14ac:dyDescent="0.25">
      <c r="A6077" t="s">
        <v>1240</v>
      </c>
      <c r="B6077" t="s">
        <v>1233</v>
      </c>
      <c r="C6077" t="s">
        <v>1196</v>
      </c>
      <c r="D6077" t="s">
        <v>1195</v>
      </c>
      <c r="E6077">
        <v>6.1799999999999997E-3</v>
      </c>
      <c r="F6077" t="s">
        <v>1692</v>
      </c>
    </row>
    <row r="6078" spans="1:6" x14ac:dyDescent="0.25">
      <c r="A6078" t="s">
        <v>1240</v>
      </c>
      <c r="B6078" t="s">
        <v>1233</v>
      </c>
      <c r="C6078" t="s">
        <v>1229</v>
      </c>
      <c r="D6078" t="s">
        <v>1195</v>
      </c>
      <c r="E6078">
        <v>6.1799999999999997E-3</v>
      </c>
      <c r="F6078" t="s">
        <v>1692</v>
      </c>
    </row>
    <row r="6079" spans="1:6" x14ac:dyDescent="0.25">
      <c r="A6079" t="s">
        <v>1240</v>
      </c>
      <c r="B6079" t="s">
        <v>1233</v>
      </c>
      <c r="C6079" t="s">
        <v>1186</v>
      </c>
      <c r="D6079" t="s">
        <v>1195</v>
      </c>
      <c r="E6079">
        <v>3.92957</v>
      </c>
      <c r="F6079" t="s">
        <v>1692</v>
      </c>
    </row>
    <row r="6080" spans="1:6" x14ac:dyDescent="0.25">
      <c r="A6080" t="s">
        <v>1240</v>
      </c>
      <c r="B6080" t="s">
        <v>1237</v>
      </c>
      <c r="C6080" t="s">
        <v>1186</v>
      </c>
      <c r="D6080" t="s">
        <v>1195</v>
      </c>
      <c r="E6080">
        <v>5.28E-3</v>
      </c>
      <c r="F6080" t="s">
        <v>1692</v>
      </c>
    </row>
    <row r="6081" spans="1:6" x14ac:dyDescent="0.25">
      <c r="A6081" t="s">
        <v>1240</v>
      </c>
      <c r="B6081" t="s">
        <v>1238</v>
      </c>
      <c r="C6081" t="s">
        <v>1207</v>
      </c>
      <c r="D6081" t="s">
        <v>1195</v>
      </c>
      <c r="E6081">
        <v>0.21893000000000001</v>
      </c>
      <c r="F6081" t="s">
        <v>1692</v>
      </c>
    </row>
    <row r="6082" spans="1:6" x14ac:dyDescent="0.25">
      <c r="A6082" t="s">
        <v>1240</v>
      </c>
      <c r="B6082" t="s">
        <v>1238</v>
      </c>
      <c r="C6082" t="s">
        <v>1208</v>
      </c>
      <c r="D6082" t="s">
        <v>1195</v>
      </c>
      <c r="E6082">
        <v>7.2980000000000003E-2</v>
      </c>
      <c r="F6082" t="s">
        <v>1692</v>
      </c>
    </row>
    <row r="6083" spans="1:6" x14ac:dyDescent="0.25">
      <c r="A6083" t="s">
        <v>1240</v>
      </c>
      <c r="B6083" t="s">
        <v>1238</v>
      </c>
      <c r="C6083" t="s">
        <v>1234</v>
      </c>
      <c r="D6083" t="s">
        <v>1195</v>
      </c>
      <c r="E6083">
        <v>6.1799999999999997E-3</v>
      </c>
      <c r="F6083" t="s">
        <v>1692</v>
      </c>
    </row>
    <row r="6084" spans="1:6" x14ac:dyDescent="0.25">
      <c r="A6084" t="s">
        <v>1240</v>
      </c>
      <c r="B6084" t="s">
        <v>1238</v>
      </c>
      <c r="C6084" t="s">
        <v>1235</v>
      </c>
      <c r="D6084" t="s">
        <v>1195</v>
      </c>
      <c r="E6084">
        <v>6.1799999999999997E-3</v>
      </c>
      <c r="F6084" t="s">
        <v>1692</v>
      </c>
    </row>
    <row r="6085" spans="1:6" x14ac:dyDescent="0.25">
      <c r="A6085" t="s">
        <v>1240</v>
      </c>
      <c r="B6085" t="s">
        <v>1238</v>
      </c>
      <c r="C6085" t="s">
        <v>1236</v>
      </c>
      <c r="D6085" t="s">
        <v>1195</v>
      </c>
      <c r="E6085">
        <v>6.1799999999999997E-3</v>
      </c>
      <c r="F6085" t="s">
        <v>1692</v>
      </c>
    </row>
    <row r="6086" spans="1:6" x14ac:dyDescent="0.25">
      <c r="A6086" t="s">
        <v>1240</v>
      </c>
      <c r="B6086" t="s">
        <v>1238</v>
      </c>
      <c r="C6086" t="s">
        <v>1196</v>
      </c>
      <c r="D6086" t="s">
        <v>1195</v>
      </c>
      <c r="E6086">
        <v>6.1799999999999997E-3</v>
      </c>
      <c r="F6086" t="s">
        <v>1692</v>
      </c>
    </row>
    <row r="6087" spans="1:6" x14ac:dyDescent="0.25">
      <c r="A6087" t="s">
        <v>1240</v>
      </c>
      <c r="B6087" t="s">
        <v>1238</v>
      </c>
      <c r="C6087" t="s">
        <v>1229</v>
      </c>
      <c r="D6087" t="s">
        <v>1195</v>
      </c>
      <c r="E6087">
        <v>6.1799999999999997E-3</v>
      </c>
      <c r="F6087" t="s">
        <v>1692</v>
      </c>
    </row>
    <row r="6088" spans="1:6" x14ac:dyDescent="0.25">
      <c r="A6088" t="s">
        <v>1240</v>
      </c>
      <c r="B6088" t="s">
        <v>1238</v>
      </c>
      <c r="C6088" t="s">
        <v>1186</v>
      </c>
      <c r="D6088" t="s">
        <v>1195</v>
      </c>
      <c r="E6088">
        <v>3.92957</v>
      </c>
      <c r="F6088" t="s">
        <v>1692</v>
      </c>
    </row>
    <row r="6089" spans="1:6" x14ac:dyDescent="0.25">
      <c r="A6089" t="s">
        <v>32</v>
      </c>
      <c r="B6089" t="s">
        <v>1241</v>
      </c>
      <c r="C6089" t="s">
        <v>1186</v>
      </c>
      <c r="D6089" t="s">
        <v>1195</v>
      </c>
      <c r="E6089">
        <v>0</v>
      </c>
      <c r="F6089" t="s">
        <v>1692</v>
      </c>
    </row>
    <row r="6090" spans="1:6" x14ac:dyDescent="0.25">
      <c r="A6090" t="s">
        <v>1242</v>
      </c>
      <c r="B6090" t="s">
        <v>1241</v>
      </c>
      <c r="C6090" t="s">
        <v>1186</v>
      </c>
      <c r="D6090" t="s">
        <v>1195</v>
      </c>
      <c r="E6090">
        <v>0</v>
      </c>
      <c r="F6090" t="s">
        <v>1692</v>
      </c>
    </row>
    <row r="6091" spans="1:6" x14ac:dyDescent="0.25">
      <c r="A6091" t="s">
        <v>1243</v>
      </c>
      <c r="B6091" t="s">
        <v>1185</v>
      </c>
      <c r="C6091" t="s">
        <v>1186</v>
      </c>
      <c r="D6091" t="s">
        <v>1187</v>
      </c>
      <c r="E6091">
        <v>2.1160000000000002E-2</v>
      </c>
      <c r="F6091" t="s">
        <v>1692</v>
      </c>
    </row>
    <row r="6092" spans="1:6" x14ac:dyDescent="0.25">
      <c r="A6092" t="s">
        <v>1243</v>
      </c>
      <c r="B6092" t="s">
        <v>1188</v>
      </c>
      <c r="C6092" t="s">
        <v>1186</v>
      </c>
      <c r="D6092" t="s">
        <v>1187</v>
      </c>
      <c r="E6092">
        <v>2.1160000000000002E-2</v>
      </c>
      <c r="F6092" t="s">
        <v>1692</v>
      </c>
    </row>
    <row r="6093" spans="1:6" x14ac:dyDescent="0.25">
      <c r="A6093" t="s">
        <v>1243</v>
      </c>
      <c r="B6093" t="s">
        <v>1189</v>
      </c>
      <c r="C6093" t="s">
        <v>1186</v>
      </c>
      <c r="D6093" t="s">
        <v>1187</v>
      </c>
      <c r="E6093">
        <v>1.25E-3</v>
      </c>
      <c r="F6093" t="s">
        <v>1692</v>
      </c>
    </row>
    <row r="6094" spans="1:6" x14ac:dyDescent="0.25">
      <c r="A6094" t="s">
        <v>1243</v>
      </c>
      <c r="B6094" t="s">
        <v>1190</v>
      </c>
      <c r="C6094" t="s">
        <v>1186</v>
      </c>
      <c r="D6094" t="s">
        <v>1187</v>
      </c>
      <c r="E6094">
        <v>5.3499999999999997E-3</v>
      </c>
      <c r="F6094" t="s">
        <v>1692</v>
      </c>
    </row>
    <row r="6095" spans="1:6" x14ac:dyDescent="0.25">
      <c r="A6095" t="s">
        <v>1243</v>
      </c>
      <c r="B6095" t="s">
        <v>1191</v>
      </c>
      <c r="C6095" t="s">
        <v>1186</v>
      </c>
      <c r="D6095" t="s">
        <v>1187</v>
      </c>
      <c r="E6095">
        <v>5.3499999999999997E-3</v>
      </c>
      <c r="F6095" t="s">
        <v>1692</v>
      </c>
    </row>
    <row r="6096" spans="1:6" x14ac:dyDescent="0.25">
      <c r="A6096" t="s">
        <v>1243</v>
      </c>
      <c r="B6096" t="s">
        <v>1192</v>
      </c>
      <c r="C6096" t="s">
        <v>1186</v>
      </c>
      <c r="D6096" t="s">
        <v>1187</v>
      </c>
      <c r="E6096">
        <v>1.23E-3</v>
      </c>
      <c r="F6096" t="s">
        <v>1692</v>
      </c>
    </row>
    <row r="6097" spans="1:6" x14ac:dyDescent="0.25">
      <c r="A6097" t="s">
        <v>1244</v>
      </c>
      <c r="B6097" t="s">
        <v>1241</v>
      </c>
      <c r="C6097" t="s">
        <v>1186</v>
      </c>
      <c r="D6097" t="s">
        <v>1195</v>
      </c>
      <c r="E6097">
        <v>0</v>
      </c>
      <c r="F6097" t="s">
        <v>1692</v>
      </c>
    </row>
    <row r="6098" spans="1:6" x14ac:dyDescent="0.25">
      <c r="A6098" t="s">
        <v>1245</v>
      </c>
      <c r="B6098" t="s">
        <v>1246</v>
      </c>
      <c r="C6098" t="s">
        <v>1131</v>
      </c>
      <c r="D6098" t="s">
        <v>1195</v>
      </c>
      <c r="E6098">
        <v>7.5270000000000004E-2</v>
      </c>
      <c r="F6098" t="s">
        <v>1692</v>
      </c>
    </row>
    <row r="6099" spans="1:6" x14ac:dyDescent="0.25">
      <c r="A6099" t="s">
        <v>1245</v>
      </c>
      <c r="B6099" t="s">
        <v>1246</v>
      </c>
      <c r="C6099" t="s">
        <v>1207</v>
      </c>
      <c r="D6099" t="s">
        <v>1195</v>
      </c>
      <c r="E6099">
        <v>8.7500000000000008E-3</v>
      </c>
      <c r="F6099" t="s">
        <v>1692</v>
      </c>
    </row>
    <row r="6100" spans="1:6" x14ac:dyDescent="0.25">
      <c r="A6100" t="s">
        <v>1245</v>
      </c>
      <c r="B6100" t="s">
        <v>1246</v>
      </c>
      <c r="C6100" t="s">
        <v>1208</v>
      </c>
      <c r="D6100" t="s">
        <v>1195</v>
      </c>
      <c r="E6100">
        <v>3.8600000000000001E-3</v>
      </c>
      <c r="F6100" t="s">
        <v>1692</v>
      </c>
    </row>
    <row r="6101" spans="1:6" x14ac:dyDescent="0.25">
      <c r="A6101" t="s">
        <v>1245</v>
      </c>
      <c r="B6101" t="s">
        <v>1246</v>
      </c>
      <c r="C6101" t="s">
        <v>1196</v>
      </c>
      <c r="D6101" t="s">
        <v>1195</v>
      </c>
      <c r="E6101">
        <v>8.7000000000000001E-4</v>
      </c>
      <c r="F6101" t="s">
        <v>1692</v>
      </c>
    </row>
    <row r="6102" spans="1:6" x14ac:dyDescent="0.25">
      <c r="A6102" t="s">
        <v>1245</v>
      </c>
      <c r="B6102" t="s">
        <v>1246</v>
      </c>
      <c r="C6102" t="s">
        <v>1186</v>
      </c>
      <c r="D6102" t="s">
        <v>1195</v>
      </c>
      <c r="E6102">
        <v>0.1426</v>
      </c>
      <c r="F6102" t="s">
        <v>1692</v>
      </c>
    </row>
    <row r="6103" spans="1:6" x14ac:dyDescent="0.25">
      <c r="A6103" t="s">
        <v>1245</v>
      </c>
      <c r="B6103" t="s">
        <v>1194</v>
      </c>
      <c r="C6103" t="s">
        <v>1131</v>
      </c>
      <c r="D6103" t="s">
        <v>1195</v>
      </c>
      <c r="E6103">
        <v>5.2690000000000001E-2</v>
      </c>
      <c r="F6103" t="s">
        <v>1692</v>
      </c>
    </row>
    <row r="6104" spans="1:6" x14ac:dyDescent="0.25">
      <c r="A6104" t="s">
        <v>1245</v>
      </c>
      <c r="B6104" t="s">
        <v>1194</v>
      </c>
      <c r="C6104" t="s">
        <v>1196</v>
      </c>
      <c r="D6104" t="s">
        <v>1195</v>
      </c>
      <c r="E6104">
        <v>6.0999999999999997E-4</v>
      </c>
      <c r="F6104" t="s">
        <v>1692</v>
      </c>
    </row>
    <row r="6105" spans="1:6" x14ac:dyDescent="0.25">
      <c r="A6105" t="s">
        <v>1245</v>
      </c>
      <c r="B6105" t="s">
        <v>1194</v>
      </c>
      <c r="C6105" t="s">
        <v>1186</v>
      </c>
      <c r="D6105" t="s">
        <v>1195</v>
      </c>
      <c r="E6105">
        <v>9.9820000000000006E-2</v>
      </c>
      <c r="F6105" t="s">
        <v>1692</v>
      </c>
    </row>
    <row r="6106" spans="1:6" x14ac:dyDescent="0.25">
      <c r="A6106" t="s">
        <v>1245</v>
      </c>
      <c r="B6106" t="s">
        <v>1211</v>
      </c>
      <c r="C6106" t="s">
        <v>1131</v>
      </c>
      <c r="D6106" t="s">
        <v>1195</v>
      </c>
      <c r="E6106">
        <v>5.2690000000000001E-2</v>
      </c>
      <c r="F6106" t="s">
        <v>1692</v>
      </c>
    </row>
    <row r="6107" spans="1:6" x14ac:dyDescent="0.25">
      <c r="A6107" t="s">
        <v>1245</v>
      </c>
      <c r="B6107" t="s">
        <v>1211</v>
      </c>
      <c r="C6107" t="s">
        <v>1186</v>
      </c>
      <c r="D6107" t="s">
        <v>1195</v>
      </c>
      <c r="E6107">
        <v>9.9820000000000006E-2</v>
      </c>
      <c r="F6107" t="s">
        <v>1692</v>
      </c>
    </row>
    <row r="6108" spans="1:6" x14ac:dyDescent="0.25">
      <c r="A6108" t="s">
        <v>1245</v>
      </c>
      <c r="B6108" t="s">
        <v>1212</v>
      </c>
      <c r="C6108" t="s">
        <v>1186</v>
      </c>
      <c r="D6108" t="s">
        <v>1195</v>
      </c>
      <c r="E6108">
        <v>5.9249999999999997E-2</v>
      </c>
      <c r="F6108" t="s">
        <v>1692</v>
      </c>
    </row>
    <row r="6109" spans="1:6" x14ac:dyDescent="0.25">
      <c r="A6109" t="s">
        <v>1245</v>
      </c>
      <c r="B6109" t="s">
        <v>1212</v>
      </c>
      <c r="C6109" t="s">
        <v>1213</v>
      </c>
      <c r="D6109" t="s">
        <v>1195</v>
      </c>
      <c r="E6109">
        <v>3.5549999999999998E-2</v>
      </c>
      <c r="F6109" t="s">
        <v>1692</v>
      </c>
    </row>
    <row r="6110" spans="1:6" x14ac:dyDescent="0.25">
      <c r="A6110" t="s">
        <v>1245</v>
      </c>
      <c r="B6110" t="s">
        <v>1200</v>
      </c>
      <c r="C6110" t="s">
        <v>1186</v>
      </c>
      <c r="D6110" t="s">
        <v>1195</v>
      </c>
      <c r="E6110">
        <v>7.9000000000000001E-2</v>
      </c>
      <c r="F6110" t="s">
        <v>1692</v>
      </c>
    </row>
    <row r="6111" spans="1:6" x14ac:dyDescent="0.25">
      <c r="A6111" t="s">
        <v>1245</v>
      </c>
      <c r="B6111" t="s">
        <v>1200</v>
      </c>
      <c r="C6111" t="s">
        <v>1215</v>
      </c>
      <c r="D6111" t="s">
        <v>1195</v>
      </c>
      <c r="E6111">
        <v>5.5300000000000002E-2</v>
      </c>
      <c r="F6111" t="s">
        <v>1692</v>
      </c>
    </row>
    <row r="6112" spans="1:6" x14ac:dyDescent="0.25">
      <c r="A6112" t="s">
        <v>1245</v>
      </c>
      <c r="B6112" t="s">
        <v>1200</v>
      </c>
      <c r="C6112" t="s">
        <v>1216</v>
      </c>
      <c r="D6112" t="s">
        <v>1195</v>
      </c>
      <c r="E6112">
        <v>3.95E-2</v>
      </c>
      <c r="F6112" t="s">
        <v>1692</v>
      </c>
    </row>
    <row r="6113" spans="1:6" x14ac:dyDescent="0.25">
      <c r="A6113" t="s">
        <v>1245</v>
      </c>
      <c r="B6113" t="s">
        <v>1204</v>
      </c>
      <c r="C6113" t="s">
        <v>1186</v>
      </c>
      <c r="D6113" t="s">
        <v>1195</v>
      </c>
      <c r="E6113">
        <v>7.9000000000000001E-2</v>
      </c>
      <c r="F6113" t="s">
        <v>1692</v>
      </c>
    </row>
    <row r="6114" spans="1:6" x14ac:dyDescent="0.25">
      <c r="A6114" t="s">
        <v>1245</v>
      </c>
      <c r="B6114" t="s">
        <v>1204</v>
      </c>
      <c r="C6114" t="s">
        <v>1215</v>
      </c>
      <c r="D6114" t="s">
        <v>1195</v>
      </c>
      <c r="E6114">
        <v>5.5300000000000002E-2</v>
      </c>
      <c r="F6114" t="s">
        <v>1692</v>
      </c>
    </row>
    <row r="6115" spans="1:6" x14ac:dyDescent="0.25">
      <c r="A6115" t="s">
        <v>1245</v>
      </c>
      <c r="B6115" t="s">
        <v>1204</v>
      </c>
      <c r="C6115" t="s">
        <v>1216</v>
      </c>
      <c r="D6115" t="s">
        <v>1195</v>
      </c>
      <c r="E6115">
        <v>3.95E-2</v>
      </c>
      <c r="F6115" t="s">
        <v>1692</v>
      </c>
    </row>
    <row r="6116" spans="1:6" x14ac:dyDescent="0.25">
      <c r="A6116" t="s">
        <v>1245</v>
      </c>
      <c r="B6116" t="s">
        <v>1217</v>
      </c>
      <c r="C6116" t="s">
        <v>1131</v>
      </c>
      <c r="D6116" t="s">
        <v>1195</v>
      </c>
      <c r="E6116">
        <v>7.5270000000000004E-2</v>
      </c>
      <c r="F6116" t="s">
        <v>1692</v>
      </c>
    </row>
    <row r="6117" spans="1:6" x14ac:dyDescent="0.25">
      <c r="A6117" t="s">
        <v>1245</v>
      </c>
      <c r="B6117" t="s">
        <v>1217</v>
      </c>
      <c r="C6117" t="s">
        <v>1207</v>
      </c>
      <c r="D6117" t="s">
        <v>1195</v>
      </c>
      <c r="E6117">
        <v>8.7500000000000008E-3</v>
      </c>
      <c r="F6117" t="s">
        <v>1692</v>
      </c>
    </row>
    <row r="6118" spans="1:6" x14ac:dyDescent="0.25">
      <c r="A6118" t="s">
        <v>1245</v>
      </c>
      <c r="B6118" t="s">
        <v>1217</v>
      </c>
      <c r="C6118" t="s">
        <v>1208</v>
      </c>
      <c r="D6118" t="s">
        <v>1195</v>
      </c>
      <c r="E6118">
        <v>3.8600000000000001E-3</v>
      </c>
      <c r="F6118" t="s">
        <v>1692</v>
      </c>
    </row>
    <row r="6119" spans="1:6" x14ac:dyDescent="0.25">
      <c r="A6119" t="s">
        <v>1245</v>
      </c>
      <c r="B6119" t="s">
        <v>1217</v>
      </c>
      <c r="C6119" t="s">
        <v>1196</v>
      </c>
      <c r="D6119" t="s">
        <v>1195</v>
      </c>
      <c r="E6119">
        <v>8.7000000000000001E-4</v>
      </c>
      <c r="F6119" t="s">
        <v>1692</v>
      </c>
    </row>
    <row r="6120" spans="1:6" x14ac:dyDescent="0.25">
      <c r="A6120" t="s">
        <v>1245</v>
      </c>
      <c r="B6120" t="s">
        <v>1217</v>
      </c>
      <c r="C6120" t="s">
        <v>1186</v>
      </c>
      <c r="D6120" t="s">
        <v>1195</v>
      </c>
      <c r="E6120">
        <v>0.1426</v>
      </c>
      <c r="F6120" t="s">
        <v>1692</v>
      </c>
    </row>
    <row r="6121" spans="1:6" x14ac:dyDescent="0.25">
      <c r="A6121" t="s">
        <v>1245</v>
      </c>
      <c r="B6121" t="s">
        <v>1220</v>
      </c>
      <c r="C6121" t="s">
        <v>1131</v>
      </c>
      <c r="D6121" t="s">
        <v>1195</v>
      </c>
      <c r="E6121">
        <v>7.5270000000000004E-2</v>
      </c>
      <c r="F6121" t="s">
        <v>1692</v>
      </c>
    </row>
    <row r="6122" spans="1:6" x14ac:dyDescent="0.25">
      <c r="A6122" t="s">
        <v>1245</v>
      </c>
      <c r="B6122" t="s">
        <v>1220</v>
      </c>
      <c r="C6122" t="s">
        <v>1207</v>
      </c>
      <c r="D6122" t="s">
        <v>1195</v>
      </c>
      <c r="E6122">
        <v>8.7500000000000008E-3</v>
      </c>
      <c r="F6122" t="s">
        <v>1692</v>
      </c>
    </row>
    <row r="6123" spans="1:6" x14ac:dyDescent="0.25">
      <c r="A6123" t="s">
        <v>1245</v>
      </c>
      <c r="B6123" t="s">
        <v>1220</v>
      </c>
      <c r="C6123" t="s">
        <v>1208</v>
      </c>
      <c r="D6123" t="s">
        <v>1195</v>
      </c>
      <c r="E6123">
        <v>3.8600000000000001E-3</v>
      </c>
      <c r="F6123" t="s">
        <v>1692</v>
      </c>
    </row>
    <row r="6124" spans="1:6" x14ac:dyDescent="0.25">
      <c r="A6124" t="s">
        <v>1245</v>
      </c>
      <c r="B6124" t="s">
        <v>1220</v>
      </c>
      <c r="C6124" t="s">
        <v>1196</v>
      </c>
      <c r="D6124" t="s">
        <v>1195</v>
      </c>
      <c r="E6124">
        <v>8.7000000000000001E-4</v>
      </c>
      <c r="F6124" t="s">
        <v>1692</v>
      </c>
    </row>
    <row r="6125" spans="1:6" x14ac:dyDescent="0.25">
      <c r="A6125" t="s">
        <v>1245</v>
      </c>
      <c r="B6125" t="s">
        <v>1220</v>
      </c>
      <c r="C6125" t="s">
        <v>1186</v>
      </c>
      <c r="D6125" t="s">
        <v>1195</v>
      </c>
      <c r="E6125">
        <v>0.1426</v>
      </c>
      <c r="F6125" t="s">
        <v>1692</v>
      </c>
    </row>
    <row r="6126" spans="1:6" x14ac:dyDescent="0.25">
      <c r="A6126" t="s">
        <v>1245</v>
      </c>
      <c r="B6126" t="s">
        <v>1247</v>
      </c>
      <c r="C6126" t="s">
        <v>1131</v>
      </c>
      <c r="D6126" t="s">
        <v>1195</v>
      </c>
      <c r="E6126">
        <v>7.5270000000000004E-2</v>
      </c>
      <c r="F6126" t="s">
        <v>1692</v>
      </c>
    </row>
    <row r="6127" spans="1:6" x14ac:dyDescent="0.25">
      <c r="A6127" t="s">
        <v>1245</v>
      </c>
      <c r="B6127" t="s">
        <v>1247</v>
      </c>
      <c r="C6127" t="s">
        <v>1207</v>
      </c>
      <c r="D6127" t="s">
        <v>1195</v>
      </c>
      <c r="E6127">
        <v>8.7500000000000008E-3</v>
      </c>
      <c r="F6127" t="s">
        <v>1692</v>
      </c>
    </row>
    <row r="6128" spans="1:6" x14ac:dyDescent="0.25">
      <c r="A6128" t="s">
        <v>1245</v>
      </c>
      <c r="B6128" t="s">
        <v>1247</v>
      </c>
      <c r="C6128" t="s">
        <v>1208</v>
      </c>
      <c r="D6128" t="s">
        <v>1195</v>
      </c>
      <c r="E6128">
        <v>3.8600000000000001E-3</v>
      </c>
      <c r="F6128" t="s">
        <v>1692</v>
      </c>
    </row>
    <row r="6129" spans="1:6" x14ac:dyDescent="0.25">
      <c r="A6129" t="s">
        <v>1245</v>
      </c>
      <c r="B6129" t="s">
        <v>1247</v>
      </c>
      <c r="C6129" t="s">
        <v>1196</v>
      </c>
      <c r="D6129" t="s">
        <v>1195</v>
      </c>
      <c r="E6129">
        <v>8.7000000000000001E-4</v>
      </c>
      <c r="F6129" t="s">
        <v>1692</v>
      </c>
    </row>
    <row r="6130" spans="1:6" x14ac:dyDescent="0.25">
      <c r="A6130" t="s">
        <v>1245</v>
      </c>
      <c r="B6130" t="s">
        <v>1247</v>
      </c>
      <c r="C6130" t="s">
        <v>1186</v>
      </c>
      <c r="D6130" t="s">
        <v>1195</v>
      </c>
      <c r="E6130">
        <v>0.1426</v>
      </c>
      <c r="F6130" t="s">
        <v>1692</v>
      </c>
    </row>
    <row r="6131" spans="1:6" x14ac:dyDescent="0.25">
      <c r="A6131" t="s">
        <v>1245</v>
      </c>
      <c r="B6131" t="s">
        <v>1223</v>
      </c>
      <c r="C6131" t="s">
        <v>1131</v>
      </c>
      <c r="D6131" t="s">
        <v>1195</v>
      </c>
      <c r="E6131">
        <v>7.5270000000000004E-2</v>
      </c>
      <c r="F6131" t="s">
        <v>1692</v>
      </c>
    </row>
    <row r="6132" spans="1:6" x14ac:dyDescent="0.25">
      <c r="A6132" t="s">
        <v>1245</v>
      </c>
      <c r="B6132" t="s">
        <v>1223</v>
      </c>
      <c r="C6132" t="s">
        <v>1207</v>
      </c>
      <c r="D6132" t="s">
        <v>1195</v>
      </c>
      <c r="E6132">
        <v>8.7500000000000008E-3</v>
      </c>
      <c r="F6132" t="s">
        <v>1692</v>
      </c>
    </row>
    <row r="6133" spans="1:6" x14ac:dyDescent="0.25">
      <c r="A6133" t="s">
        <v>1245</v>
      </c>
      <c r="B6133" t="s">
        <v>1223</v>
      </c>
      <c r="C6133" t="s">
        <v>1208</v>
      </c>
      <c r="D6133" t="s">
        <v>1195</v>
      </c>
      <c r="E6133">
        <v>3.8600000000000001E-3</v>
      </c>
      <c r="F6133" t="s">
        <v>1692</v>
      </c>
    </row>
    <row r="6134" spans="1:6" x14ac:dyDescent="0.25">
      <c r="A6134" t="s">
        <v>1245</v>
      </c>
      <c r="B6134" t="s">
        <v>1223</v>
      </c>
      <c r="C6134" t="s">
        <v>1196</v>
      </c>
      <c r="D6134" t="s">
        <v>1195</v>
      </c>
      <c r="E6134">
        <v>8.7000000000000001E-4</v>
      </c>
      <c r="F6134" t="s">
        <v>1692</v>
      </c>
    </row>
    <row r="6135" spans="1:6" x14ac:dyDescent="0.25">
      <c r="A6135" t="s">
        <v>1245</v>
      </c>
      <c r="B6135" t="s">
        <v>1223</v>
      </c>
      <c r="C6135" t="s">
        <v>1186</v>
      </c>
      <c r="D6135" t="s">
        <v>1195</v>
      </c>
      <c r="E6135">
        <v>0.1426</v>
      </c>
      <c r="F6135" t="s">
        <v>1692</v>
      </c>
    </row>
    <row r="6136" spans="1:6" x14ac:dyDescent="0.25">
      <c r="A6136" t="s">
        <v>1245</v>
      </c>
      <c r="B6136" t="s">
        <v>1248</v>
      </c>
      <c r="C6136" t="s">
        <v>1131</v>
      </c>
      <c r="D6136" t="s">
        <v>1195</v>
      </c>
      <c r="E6136">
        <v>1.5049999999999999E-2</v>
      </c>
      <c r="F6136" t="s">
        <v>1692</v>
      </c>
    </row>
    <row r="6137" spans="1:6" x14ac:dyDescent="0.25">
      <c r="A6137" t="s">
        <v>1245</v>
      </c>
      <c r="B6137" t="s">
        <v>1248</v>
      </c>
      <c r="C6137" t="s">
        <v>1207</v>
      </c>
      <c r="D6137" t="s">
        <v>1195</v>
      </c>
      <c r="E6137">
        <v>1.75E-3</v>
      </c>
      <c r="F6137" t="s">
        <v>1692</v>
      </c>
    </row>
    <row r="6138" spans="1:6" x14ac:dyDescent="0.25">
      <c r="A6138" t="s">
        <v>1245</v>
      </c>
      <c r="B6138" t="s">
        <v>1248</v>
      </c>
      <c r="C6138" t="s">
        <v>1208</v>
      </c>
      <c r="D6138" t="s">
        <v>1195</v>
      </c>
      <c r="E6138">
        <v>7.6999999999999996E-4</v>
      </c>
      <c r="F6138" t="s">
        <v>1692</v>
      </c>
    </row>
    <row r="6139" spans="1:6" x14ac:dyDescent="0.25">
      <c r="A6139" t="s">
        <v>1245</v>
      </c>
      <c r="B6139" t="s">
        <v>1248</v>
      </c>
      <c r="C6139" t="s">
        <v>1196</v>
      </c>
      <c r="D6139" t="s">
        <v>1195</v>
      </c>
      <c r="E6139">
        <v>1.7000000000000001E-4</v>
      </c>
      <c r="F6139" t="s">
        <v>1692</v>
      </c>
    </row>
    <row r="6140" spans="1:6" x14ac:dyDescent="0.25">
      <c r="A6140" t="s">
        <v>1245</v>
      </c>
      <c r="B6140" t="s">
        <v>1248</v>
      </c>
      <c r="C6140" t="s">
        <v>1186</v>
      </c>
      <c r="D6140" t="s">
        <v>1195</v>
      </c>
      <c r="E6140">
        <v>2.852E-2</v>
      </c>
      <c r="F6140" t="s">
        <v>1692</v>
      </c>
    </row>
    <row r="6141" spans="1:6" x14ac:dyDescent="0.25">
      <c r="A6141" t="s">
        <v>1245</v>
      </c>
      <c r="B6141" t="s">
        <v>1227</v>
      </c>
      <c r="C6141" t="s">
        <v>1186</v>
      </c>
      <c r="D6141" t="s">
        <v>1195</v>
      </c>
      <c r="E6141">
        <v>0</v>
      </c>
      <c r="F6141" t="s">
        <v>1692</v>
      </c>
    </row>
    <row r="6142" spans="1:6" x14ac:dyDescent="0.25">
      <c r="A6142" t="s">
        <v>1245</v>
      </c>
      <c r="B6142" t="s">
        <v>1249</v>
      </c>
      <c r="C6142" t="s">
        <v>1131</v>
      </c>
      <c r="D6142" t="s">
        <v>1195</v>
      </c>
      <c r="E6142">
        <v>7.5270000000000004E-2</v>
      </c>
      <c r="F6142" t="s">
        <v>1692</v>
      </c>
    </row>
    <row r="6143" spans="1:6" x14ac:dyDescent="0.25">
      <c r="A6143" t="s">
        <v>1245</v>
      </c>
      <c r="B6143" t="s">
        <v>1249</v>
      </c>
      <c r="C6143" t="s">
        <v>1207</v>
      </c>
      <c r="D6143" t="s">
        <v>1195</v>
      </c>
      <c r="E6143">
        <v>8.7500000000000008E-3</v>
      </c>
      <c r="F6143" t="s">
        <v>1692</v>
      </c>
    </row>
    <row r="6144" spans="1:6" x14ac:dyDescent="0.25">
      <c r="A6144" t="s">
        <v>1245</v>
      </c>
      <c r="B6144" t="s">
        <v>1249</v>
      </c>
      <c r="C6144" t="s">
        <v>1208</v>
      </c>
      <c r="D6144" t="s">
        <v>1195</v>
      </c>
      <c r="E6144">
        <v>3.8600000000000001E-3</v>
      </c>
      <c r="F6144" t="s">
        <v>1692</v>
      </c>
    </row>
    <row r="6145" spans="1:6" x14ac:dyDescent="0.25">
      <c r="A6145" t="s">
        <v>1245</v>
      </c>
      <c r="B6145" t="s">
        <v>1249</v>
      </c>
      <c r="C6145" t="s">
        <v>1234</v>
      </c>
      <c r="D6145" t="s">
        <v>1195</v>
      </c>
      <c r="E6145">
        <v>4.2000000000000002E-4</v>
      </c>
      <c r="F6145" t="s">
        <v>1692</v>
      </c>
    </row>
    <row r="6146" spans="1:6" x14ac:dyDescent="0.25">
      <c r="A6146" t="s">
        <v>1245</v>
      </c>
      <c r="B6146" t="s">
        <v>1249</v>
      </c>
      <c r="C6146" t="s">
        <v>1196</v>
      </c>
      <c r="D6146" t="s">
        <v>1195</v>
      </c>
      <c r="E6146">
        <v>4.2000000000000002E-4</v>
      </c>
      <c r="F6146" t="s">
        <v>1692</v>
      </c>
    </row>
    <row r="6147" spans="1:6" x14ac:dyDescent="0.25">
      <c r="A6147" t="s">
        <v>1245</v>
      </c>
      <c r="B6147" t="s">
        <v>1249</v>
      </c>
      <c r="C6147" t="s">
        <v>1186</v>
      </c>
      <c r="D6147" t="s">
        <v>1195</v>
      </c>
      <c r="E6147">
        <v>0.1426</v>
      </c>
      <c r="F6147" t="s">
        <v>1692</v>
      </c>
    </row>
    <row r="6148" spans="1:6" x14ac:dyDescent="0.25">
      <c r="A6148" t="s">
        <v>1245</v>
      </c>
      <c r="B6148" t="s">
        <v>1250</v>
      </c>
      <c r="C6148" t="s">
        <v>1186</v>
      </c>
      <c r="D6148" t="s">
        <v>1195</v>
      </c>
      <c r="E6148">
        <v>0.1426</v>
      </c>
      <c r="F6148" t="s">
        <v>1692</v>
      </c>
    </row>
    <row r="6149" spans="1:6" x14ac:dyDescent="0.25">
      <c r="A6149" t="s">
        <v>1245</v>
      </c>
      <c r="B6149" t="s">
        <v>1239</v>
      </c>
      <c r="C6149" t="s">
        <v>1186</v>
      </c>
      <c r="D6149" t="s">
        <v>1195</v>
      </c>
      <c r="E6149">
        <v>5.9249999999999997E-2</v>
      </c>
      <c r="F6149" t="s">
        <v>1692</v>
      </c>
    </row>
    <row r="6150" spans="1:6" x14ac:dyDescent="0.25">
      <c r="A6150" t="s">
        <v>1251</v>
      </c>
      <c r="B6150" t="s">
        <v>1197</v>
      </c>
      <c r="C6150" t="s">
        <v>1186</v>
      </c>
      <c r="D6150" t="s">
        <v>1195</v>
      </c>
      <c r="E6150">
        <v>0.24959999999999999</v>
      </c>
      <c r="F6150" t="s">
        <v>1692</v>
      </c>
    </row>
    <row r="6151" spans="1:6" x14ac:dyDescent="0.25">
      <c r="A6151" t="s">
        <v>1251</v>
      </c>
      <c r="B6151" t="s">
        <v>1200</v>
      </c>
      <c r="C6151" t="s">
        <v>1186</v>
      </c>
      <c r="D6151" t="s">
        <v>1195</v>
      </c>
      <c r="E6151">
        <v>0.28799999999999998</v>
      </c>
      <c r="F6151" t="s">
        <v>1692</v>
      </c>
    </row>
    <row r="6152" spans="1:6" x14ac:dyDescent="0.25">
      <c r="A6152" t="s">
        <v>1251</v>
      </c>
      <c r="B6152" t="s">
        <v>1200</v>
      </c>
      <c r="C6152" t="s">
        <v>1201</v>
      </c>
      <c r="D6152" t="s">
        <v>1195</v>
      </c>
      <c r="E6152">
        <v>1.7500000000000002E-2</v>
      </c>
      <c r="F6152" t="s">
        <v>1692</v>
      </c>
    </row>
    <row r="6153" spans="1:6" x14ac:dyDescent="0.25">
      <c r="A6153" t="s">
        <v>1251</v>
      </c>
      <c r="B6153" t="s">
        <v>1200</v>
      </c>
      <c r="C6153" t="s">
        <v>1202</v>
      </c>
      <c r="D6153" t="s">
        <v>1195</v>
      </c>
      <c r="E6153">
        <v>0.1152</v>
      </c>
      <c r="F6153" t="s">
        <v>1692</v>
      </c>
    </row>
    <row r="6154" spans="1:6" x14ac:dyDescent="0.25">
      <c r="A6154" t="s">
        <v>1251</v>
      </c>
      <c r="B6154" t="s">
        <v>1200</v>
      </c>
      <c r="C6154" t="s">
        <v>1203</v>
      </c>
      <c r="D6154" t="s">
        <v>1195</v>
      </c>
      <c r="E6154">
        <v>5.7599999999999998E-2</v>
      </c>
      <c r="F6154" t="s">
        <v>1692</v>
      </c>
    </row>
    <row r="6155" spans="1:6" x14ac:dyDescent="0.25">
      <c r="A6155" t="s">
        <v>1251</v>
      </c>
      <c r="B6155" t="s">
        <v>1204</v>
      </c>
      <c r="C6155" t="s">
        <v>1186</v>
      </c>
      <c r="D6155" t="s">
        <v>1195</v>
      </c>
      <c r="E6155">
        <v>0.36</v>
      </c>
      <c r="F6155" t="s">
        <v>1692</v>
      </c>
    </row>
    <row r="6156" spans="1:6" x14ac:dyDescent="0.25">
      <c r="A6156" t="s">
        <v>1251</v>
      </c>
      <c r="B6156" t="s">
        <v>1204</v>
      </c>
      <c r="C6156" t="s">
        <v>1202</v>
      </c>
      <c r="D6156" t="s">
        <v>1195</v>
      </c>
      <c r="E6156">
        <v>0.14399999999999999</v>
      </c>
      <c r="F6156" t="s">
        <v>1692</v>
      </c>
    </row>
    <row r="6157" spans="1:6" x14ac:dyDescent="0.25">
      <c r="A6157" t="s">
        <v>1251</v>
      </c>
      <c r="B6157" t="s">
        <v>1204</v>
      </c>
      <c r="C6157" t="s">
        <v>1203</v>
      </c>
      <c r="D6157" t="s">
        <v>1195</v>
      </c>
      <c r="E6157">
        <v>7.1999999999999995E-2</v>
      </c>
      <c r="F6157" t="s">
        <v>1692</v>
      </c>
    </row>
    <row r="6158" spans="1:6" x14ac:dyDescent="0.25">
      <c r="A6158" t="s">
        <v>1252</v>
      </c>
      <c r="B6158" t="s">
        <v>1253</v>
      </c>
      <c r="C6158" t="s">
        <v>1254</v>
      </c>
      <c r="D6158" t="s">
        <v>1195</v>
      </c>
      <c r="E6158">
        <v>0.4032</v>
      </c>
      <c r="F6158" t="s">
        <v>1692</v>
      </c>
    </row>
    <row r="6159" spans="1:6" x14ac:dyDescent="0.25">
      <c r="A6159" t="s">
        <v>1252</v>
      </c>
      <c r="B6159" t="s">
        <v>1253</v>
      </c>
      <c r="C6159" t="s">
        <v>1255</v>
      </c>
      <c r="D6159" t="s">
        <v>1195</v>
      </c>
      <c r="E6159">
        <v>0.216</v>
      </c>
      <c r="F6159" t="s">
        <v>1692</v>
      </c>
    </row>
    <row r="6160" spans="1:6" x14ac:dyDescent="0.25">
      <c r="A6160" t="s">
        <v>1252</v>
      </c>
      <c r="B6160" t="s">
        <v>1253</v>
      </c>
      <c r="C6160" t="s">
        <v>1186</v>
      </c>
      <c r="D6160" t="s">
        <v>1195</v>
      </c>
      <c r="E6160">
        <v>0.72</v>
      </c>
      <c r="F6160" t="s">
        <v>1692</v>
      </c>
    </row>
    <row r="6161" spans="1:6" x14ac:dyDescent="0.25">
      <c r="A6161" t="s">
        <v>1252</v>
      </c>
      <c r="B6161" t="s">
        <v>1194</v>
      </c>
      <c r="C6161" t="s">
        <v>1131</v>
      </c>
      <c r="D6161" t="s">
        <v>1195</v>
      </c>
      <c r="E6161">
        <v>2.8750000000000001E-2</v>
      </c>
      <c r="F6161" t="s">
        <v>1692</v>
      </c>
    </row>
    <row r="6162" spans="1:6" x14ac:dyDescent="0.25">
      <c r="A6162" t="s">
        <v>1252</v>
      </c>
      <c r="B6162" t="s">
        <v>1194</v>
      </c>
      <c r="C6162" t="s">
        <v>1196</v>
      </c>
      <c r="D6162" t="s">
        <v>1195</v>
      </c>
      <c r="E6162">
        <v>3.8999999999999999E-4</v>
      </c>
      <c r="F6162" t="s">
        <v>1692</v>
      </c>
    </row>
    <row r="6163" spans="1:6" x14ac:dyDescent="0.25">
      <c r="A6163" t="s">
        <v>1252</v>
      </c>
      <c r="B6163" t="s">
        <v>1194</v>
      </c>
      <c r="C6163" t="s">
        <v>1256</v>
      </c>
      <c r="D6163" t="s">
        <v>1195</v>
      </c>
      <c r="E6163">
        <v>4.8999999999999998E-3</v>
      </c>
      <c r="F6163" t="s">
        <v>1692</v>
      </c>
    </row>
    <row r="6164" spans="1:6" x14ac:dyDescent="0.25">
      <c r="A6164" t="s">
        <v>1252</v>
      </c>
      <c r="B6164" t="s">
        <v>1194</v>
      </c>
      <c r="C6164" t="s">
        <v>1186</v>
      </c>
      <c r="D6164" t="s">
        <v>1195</v>
      </c>
      <c r="E6164">
        <v>4.4499999999999998E-2</v>
      </c>
      <c r="F6164" t="s">
        <v>1692</v>
      </c>
    </row>
    <row r="6165" spans="1:6" x14ac:dyDescent="0.25">
      <c r="A6165" t="s">
        <v>1252</v>
      </c>
      <c r="B6165" t="s">
        <v>1211</v>
      </c>
      <c r="C6165" t="s">
        <v>1131</v>
      </c>
      <c r="D6165" t="s">
        <v>1195</v>
      </c>
      <c r="E6165">
        <v>0.14374999999999999</v>
      </c>
      <c r="F6165" t="s">
        <v>1692</v>
      </c>
    </row>
    <row r="6166" spans="1:6" x14ac:dyDescent="0.25">
      <c r="A6166" t="s">
        <v>1252</v>
      </c>
      <c r="B6166" t="s">
        <v>1211</v>
      </c>
      <c r="C6166" t="s">
        <v>1196</v>
      </c>
      <c r="D6166" t="s">
        <v>1195</v>
      </c>
      <c r="E6166">
        <v>1.9599999999999999E-3</v>
      </c>
      <c r="F6166" t="s">
        <v>1692</v>
      </c>
    </row>
    <row r="6167" spans="1:6" x14ac:dyDescent="0.25">
      <c r="A6167" t="s">
        <v>1252</v>
      </c>
      <c r="B6167" t="s">
        <v>1211</v>
      </c>
      <c r="C6167" t="s">
        <v>1256</v>
      </c>
      <c r="D6167" t="s">
        <v>1195</v>
      </c>
      <c r="E6167">
        <v>2.4479999999999998E-2</v>
      </c>
      <c r="F6167" t="s">
        <v>1692</v>
      </c>
    </row>
    <row r="6168" spans="1:6" x14ac:dyDescent="0.25">
      <c r="A6168" t="s">
        <v>1252</v>
      </c>
      <c r="B6168" t="s">
        <v>1211</v>
      </c>
      <c r="C6168" t="s">
        <v>1186</v>
      </c>
      <c r="D6168" t="s">
        <v>1195</v>
      </c>
      <c r="E6168">
        <v>0.2225</v>
      </c>
      <c r="F6168" t="s">
        <v>1692</v>
      </c>
    </row>
    <row r="6169" spans="1:6" x14ac:dyDescent="0.25">
      <c r="A6169" t="s">
        <v>1252</v>
      </c>
      <c r="B6169" t="s">
        <v>1197</v>
      </c>
      <c r="C6169" t="s">
        <v>1186</v>
      </c>
      <c r="D6169" t="s">
        <v>1195</v>
      </c>
      <c r="E6169">
        <v>0.36480000000000001</v>
      </c>
      <c r="F6169" t="s">
        <v>1692</v>
      </c>
    </row>
    <row r="6170" spans="1:6" x14ac:dyDescent="0.25">
      <c r="A6170" t="s">
        <v>1252</v>
      </c>
      <c r="B6170" t="s">
        <v>1198</v>
      </c>
      <c r="C6170" t="s">
        <v>1186</v>
      </c>
      <c r="D6170" t="s">
        <v>1195</v>
      </c>
      <c r="E6170">
        <v>4.8000000000000001E-2</v>
      </c>
      <c r="F6170" t="s">
        <v>1692</v>
      </c>
    </row>
    <row r="6171" spans="1:6" x14ac:dyDescent="0.25">
      <c r="A6171" t="s">
        <v>1252</v>
      </c>
      <c r="B6171" t="s">
        <v>1198</v>
      </c>
      <c r="C6171" t="s">
        <v>1199</v>
      </c>
      <c r="D6171" t="s">
        <v>1195</v>
      </c>
      <c r="E6171">
        <v>4.79E-3</v>
      </c>
      <c r="F6171" t="s">
        <v>1692</v>
      </c>
    </row>
    <row r="6172" spans="1:6" x14ac:dyDescent="0.25">
      <c r="A6172" t="s">
        <v>1252</v>
      </c>
      <c r="B6172" t="s">
        <v>1212</v>
      </c>
      <c r="C6172" t="s">
        <v>1186</v>
      </c>
      <c r="D6172" t="s">
        <v>1195</v>
      </c>
      <c r="E6172">
        <v>0.24</v>
      </c>
      <c r="F6172" t="s">
        <v>1692</v>
      </c>
    </row>
    <row r="6173" spans="1:6" x14ac:dyDescent="0.25">
      <c r="A6173" t="s">
        <v>1252</v>
      </c>
      <c r="B6173" t="s">
        <v>1212</v>
      </c>
      <c r="C6173" t="s">
        <v>1257</v>
      </c>
      <c r="D6173" t="s">
        <v>1195</v>
      </c>
      <c r="E6173">
        <v>9.6000000000000002E-2</v>
      </c>
      <c r="F6173" t="s">
        <v>1692</v>
      </c>
    </row>
    <row r="6174" spans="1:6" x14ac:dyDescent="0.25">
      <c r="A6174" t="s">
        <v>1252</v>
      </c>
      <c r="B6174" t="s">
        <v>1212</v>
      </c>
      <c r="C6174" t="s">
        <v>1258</v>
      </c>
      <c r="D6174" t="s">
        <v>1195</v>
      </c>
      <c r="E6174">
        <v>4.8750000000000002E-2</v>
      </c>
      <c r="F6174" t="s">
        <v>1692</v>
      </c>
    </row>
    <row r="6175" spans="1:6" x14ac:dyDescent="0.25">
      <c r="A6175" t="s">
        <v>1252</v>
      </c>
      <c r="B6175" t="s">
        <v>1212</v>
      </c>
      <c r="C6175" t="s">
        <v>1259</v>
      </c>
      <c r="D6175" t="s">
        <v>1195</v>
      </c>
      <c r="E6175">
        <v>2.3939999999999999E-2</v>
      </c>
      <c r="F6175" t="s">
        <v>1692</v>
      </c>
    </row>
    <row r="6176" spans="1:6" x14ac:dyDescent="0.25">
      <c r="A6176" t="s">
        <v>1252</v>
      </c>
      <c r="B6176" t="s">
        <v>1212</v>
      </c>
      <c r="C6176" t="s">
        <v>1260</v>
      </c>
      <c r="D6176" t="s">
        <v>1195</v>
      </c>
      <c r="E6176">
        <v>2.33E-3</v>
      </c>
      <c r="F6176" t="s">
        <v>1692</v>
      </c>
    </row>
    <row r="6177" spans="1:6" x14ac:dyDescent="0.25">
      <c r="A6177" t="s">
        <v>1252</v>
      </c>
      <c r="B6177" t="s">
        <v>1200</v>
      </c>
      <c r="C6177" t="s">
        <v>1186</v>
      </c>
      <c r="D6177" t="s">
        <v>1195</v>
      </c>
      <c r="E6177">
        <v>0.52800000000000002</v>
      </c>
      <c r="F6177" t="s">
        <v>1692</v>
      </c>
    </row>
    <row r="6178" spans="1:6" x14ac:dyDescent="0.25">
      <c r="A6178" t="s">
        <v>1252</v>
      </c>
      <c r="B6178" t="s">
        <v>1200</v>
      </c>
      <c r="C6178" t="s">
        <v>1201</v>
      </c>
      <c r="D6178" t="s">
        <v>1195</v>
      </c>
      <c r="E6178">
        <v>1.7500000000000002E-2</v>
      </c>
      <c r="F6178" t="s">
        <v>1692</v>
      </c>
    </row>
    <row r="6179" spans="1:6" x14ac:dyDescent="0.25">
      <c r="A6179" t="s">
        <v>1252</v>
      </c>
      <c r="B6179" t="s">
        <v>1200</v>
      </c>
      <c r="C6179" t="s">
        <v>1202</v>
      </c>
      <c r="D6179" t="s">
        <v>1195</v>
      </c>
      <c r="E6179">
        <v>0.2112</v>
      </c>
      <c r="F6179" t="s">
        <v>1692</v>
      </c>
    </row>
    <row r="6180" spans="1:6" x14ac:dyDescent="0.25">
      <c r="A6180" t="s">
        <v>1252</v>
      </c>
      <c r="B6180" t="s">
        <v>1200</v>
      </c>
      <c r="C6180" t="s">
        <v>1203</v>
      </c>
      <c r="D6180" t="s">
        <v>1195</v>
      </c>
      <c r="E6180">
        <v>0.1056</v>
      </c>
      <c r="F6180" t="s">
        <v>1692</v>
      </c>
    </row>
    <row r="6181" spans="1:6" x14ac:dyDescent="0.25">
      <c r="A6181" t="s">
        <v>1252</v>
      </c>
      <c r="B6181" t="s">
        <v>1204</v>
      </c>
      <c r="C6181" t="s">
        <v>1186</v>
      </c>
      <c r="D6181" t="s">
        <v>1195</v>
      </c>
      <c r="E6181">
        <v>0.96</v>
      </c>
      <c r="F6181" t="s">
        <v>1692</v>
      </c>
    </row>
    <row r="6182" spans="1:6" x14ac:dyDescent="0.25">
      <c r="A6182" t="s">
        <v>1252</v>
      </c>
      <c r="B6182" t="s">
        <v>1204</v>
      </c>
      <c r="C6182" t="s">
        <v>1261</v>
      </c>
      <c r="D6182" t="s">
        <v>1195</v>
      </c>
      <c r="E6182">
        <v>4.0419999999999998E-2</v>
      </c>
      <c r="F6182" t="s">
        <v>1692</v>
      </c>
    </row>
    <row r="6183" spans="1:6" x14ac:dyDescent="0.25">
      <c r="A6183" t="s">
        <v>1252</v>
      </c>
      <c r="B6183" t="s">
        <v>1204</v>
      </c>
      <c r="C6183" t="s">
        <v>1202</v>
      </c>
      <c r="D6183" t="s">
        <v>1195</v>
      </c>
      <c r="E6183">
        <v>0.38400000000000001</v>
      </c>
      <c r="F6183" t="s">
        <v>1692</v>
      </c>
    </row>
    <row r="6184" spans="1:6" x14ac:dyDescent="0.25">
      <c r="A6184" t="s">
        <v>1252</v>
      </c>
      <c r="B6184" t="s">
        <v>1204</v>
      </c>
      <c r="C6184" t="s">
        <v>1203</v>
      </c>
      <c r="D6184" t="s">
        <v>1195</v>
      </c>
      <c r="E6184">
        <v>0.192</v>
      </c>
      <c r="F6184" t="s">
        <v>1692</v>
      </c>
    </row>
    <row r="6185" spans="1:6" x14ac:dyDescent="0.25">
      <c r="A6185" t="s">
        <v>1252</v>
      </c>
      <c r="B6185" t="s">
        <v>1204</v>
      </c>
      <c r="C6185" t="s">
        <v>1262</v>
      </c>
      <c r="D6185" t="s">
        <v>1195</v>
      </c>
      <c r="E6185">
        <v>4.7739999999999998E-2</v>
      </c>
      <c r="F6185" t="s">
        <v>1692</v>
      </c>
    </row>
    <row r="6186" spans="1:6" x14ac:dyDescent="0.25">
      <c r="A6186" t="s">
        <v>1252</v>
      </c>
      <c r="B6186" t="s">
        <v>1204</v>
      </c>
      <c r="C6186" t="s">
        <v>1263</v>
      </c>
      <c r="D6186" t="s">
        <v>1195</v>
      </c>
      <c r="E6186">
        <v>7.0000000000000001E-3</v>
      </c>
      <c r="F6186" t="s">
        <v>1692</v>
      </c>
    </row>
    <row r="6187" spans="1:6" x14ac:dyDescent="0.25">
      <c r="A6187" t="s">
        <v>1264</v>
      </c>
      <c r="B6187" t="s">
        <v>1246</v>
      </c>
      <c r="C6187" t="s">
        <v>1186</v>
      </c>
      <c r="D6187" t="s">
        <v>1195</v>
      </c>
      <c r="E6187">
        <v>1E-4</v>
      </c>
      <c r="F6187" t="s">
        <v>1692</v>
      </c>
    </row>
    <row r="6188" spans="1:6" x14ac:dyDescent="0.25">
      <c r="A6188" t="s">
        <v>1264</v>
      </c>
      <c r="B6188" t="s">
        <v>1241</v>
      </c>
      <c r="C6188" t="s">
        <v>1186</v>
      </c>
      <c r="D6188" t="s">
        <v>1195</v>
      </c>
      <c r="E6188">
        <v>1E-4</v>
      </c>
      <c r="F6188" t="s">
        <v>1692</v>
      </c>
    </row>
    <row r="6189" spans="1:6" x14ac:dyDescent="0.25">
      <c r="A6189" t="s">
        <v>1264</v>
      </c>
      <c r="B6189" t="s">
        <v>1217</v>
      </c>
      <c r="C6189" t="s">
        <v>1186</v>
      </c>
      <c r="D6189" t="s">
        <v>1195</v>
      </c>
      <c r="E6189">
        <v>1E-4</v>
      </c>
      <c r="F6189" t="s">
        <v>1692</v>
      </c>
    </row>
    <row r="6190" spans="1:6" x14ac:dyDescent="0.25">
      <c r="A6190" t="s">
        <v>1264</v>
      </c>
      <c r="B6190" t="s">
        <v>1220</v>
      </c>
      <c r="C6190" t="s">
        <v>1186</v>
      </c>
      <c r="D6190" t="s">
        <v>1195</v>
      </c>
      <c r="E6190">
        <v>1E-4</v>
      </c>
      <c r="F6190" t="s">
        <v>1692</v>
      </c>
    </row>
    <row r="6191" spans="1:6" x14ac:dyDescent="0.25">
      <c r="A6191" t="s">
        <v>1264</v>
      </c>
      <c r="B6191" t="s">
        <v>1247</v>
      </c>
      <c r="C6191" t="s">
        <v>1186</v>
      </c>
      <c r="D6191" t="s">
        <v>1195</v>
      </c>
      <c r="E6191">
        <v>1E-4</v>
      </c>
      <c r="F6191" t="s">
        <v>1692</v>
      </c>
    </row>
    <row r="6192" spans="1:6" x14ac:dyDescent="0.25">
      <c r="A6192" t="s">
        <v>1264</v>
      </c>
      <c r="B6192" t="s">
        <v>1223</v>
      </c>
      <c r="C6192" t="s">
        <v>1186</v>
      </c>
      <c r="D6192" t="s">
        <v>1195</v>
      </c>
      <c r="E6192">
        <v>1E-4</v>
      </c>
      <c r="F6192" t="s">
        <v>1692</v>
      </c>
    </row>
    <row r="6193" spans="1:6" x14ac:dyDescent="0.25">
      <c r="A6193" t="s">
        <v>1264</v>
      </c>
      <c r="B6193" t="s">
        <v>1248</v>
      </c>
      <c r="C6193" t="s">
        <v>1186</v>
      </c>
      <c r="D6193" t="s">
        <v>1195</v>
      </c>
      <c r="E6193">
        <v>1E-4</v>
      </c>
      <c r="F6193" t="s">
        <v>1692</v>
      </c>
    </row>
    <row r="6194" spans="1:6" x14ac:dyDescent="0.25">
      <c r="A6194" t="s">
        <v>1264</v>
      </c>
      <c r="B6194" t="s">
        <v>1227</v>
      </c>
      <c r="C6194" t="s">
        <v>1186</v>
      </c>
      <c r="D6194" t="s">
        <v>1195</v>
      </c>
      <c r="E6194">
        <v>0</v>
      </c>
      <c r="F6194" t="s">
        <v>1692</v>
      </c>
    </row>
    <row r="6195" spans="1:6" x14ac:dyDescent="0.25">
      <c r="A6195" t="s">
        <v>1264</v>
      </c>
      <c r="B6195" t="s">
        <v>1265</v>
      </c>
      <c r="C6195" t="s">
        <v>1266</v>
      </c>
      <c r="D6195" t="s">
        <v>1195</v>
      </c>
      <c r="E6195">
        <v>1.1900000000000001E-3</v>
      </c>
      <c r="F6195" t="s">
        <v>1692</v>
      </c>
    </row>
    <row r="6196" spans="1:6" x14ac:dyDescent="0.25">
      <c r="A6196" t="s">
        <v>1264</v>
      </c>
      <c r="B6196" t="s">
        <v>1265</v>
      </c>
      <c r="C6196" t="s">
        <v>1267</v>
      </c>
      <c r="D6196" t="s">
        <v>1195</v>
      </c>
      <c r="E6196">
        <v>1.1900000000000001E-3</v>
      </c>
      <c r="F6196" t="s">
        <v>1692</v>
      </c>
    </row>
    <row r="6197" spans="1:6" x14ac:dyDescent="0.25">
      <c r="A6197" t="s">
        <v>1264</v>
      </c>
      <c r="B6197" t="s">
        <v>1265</v>
      </c>
      <c r="C6197" t="s">
        <v>1268</v>
      </c>
      <c r="D6197" t="s">
        <v>1195</v>
      </c>
      <c r="E6197">
        <v>3.8999999999999999E-4</v>
      </c>
      <c r="F6197" t="s">
        <v>1692</v>
      </c>
    </row>
    <row r="6198" spans="1:6" x14ac:dyDescent="0.25">
      <c r="A6198" t="s">
        <v>1264</v>
      </c>
      <c r="B6198" t="s">
        <v>1265</v>
      </c>
      <c r="C6198" t="s">
        <v>1269</v>
      </c>
      <c r="D6198" t="s">
        <v>1195</v>
      </c>
      <c r="E6198">
        <v>3.8999999999999999E-4</v>
      </c>
      <c r="F6198" t="s">
        <v>1692</v>
      </c>
    </row>
    <row r="6199" spans="1:6" x14ac:dyDescent="0.25">
      <c r="A6199" t="s">
        <v>1264</v>
      </c>
      <c r="B6199" t="s">
        <v>1265</v>
      </c>
      <c r="C6199" t="s">
        <v>1270</v>
      </c>
      <c r="D6199" t="s">
        <v>1195</v>
      </c>
      <c r="E6199">
        <v>3.6999999999999999E-4</v>
      </c>
      <c r="F6199" t="s">
        <v>1692</v>
      </c>
    </row>
    <row r="6200" spans="1:6" x14ac:dyDescent="0.25">
      <c r="A6200" t="s">
        <v>1264</v>
      </c>
      <c r="B6200" t="s">
        <v>1265</v>
      </c>
      <c r="C6200" t="s">
        <v>1271</v>
      </c>
      <c r="D6200" t="s">
        <v>1195</v>
      </c>
      <c r="E6200">
        <v>3.5E-4</v>
      </c>
      <c r="F6200" t="s">
        <v>1692</v>
      </c>
    </row>
    <row r="6201" spans="1:6" x14ac:dyDescent="0.25">
      <c r="A6201" t="s">
        <v>1264</v>
      </c>
      <c r="B6201" t="s">
        <v>1265</v>
      </c>
      <c r="C6201" t="s">
        <v>1186</v>
      </c>
      <c r="D6201" t="s">
        <v>1195</v>
      </c>
      <c r="E6201">
        <v>2.16E-3</v>
      </c>
      <c r="F6201" t="s">
        <v>1692</v>
      </c>
    </row>
    <row r="6202" spans="1:6" x14ac:dyDescent="0.25">
      <c r="A6202" t="s">
        <v>1264</v>
      </c>
      <c r="B6202" t="s">
        <v>1249</v>
      </c>
      <c r="C6202" t="s">
        <v>1186</v>
      </c>
      <c r="D6202" t="s">
        <v>1195</v>
      </c>
      <c r="E6202">
        <v>1E-4</v>
      </c>
      <c r="F6202" t="s">
        <v>1692</v>
      </c>
    </row>
    <row r="6203" spans="1:6" x14ac:dyDescent="0.25">
      <c r="A6203" t="s">
        <v>1264</v>
      </c>
      <c r="B6203" t="s">
        <v>1233</v>
      </c>
      <c r="C6203" t="s">
        <v>1186</v>
      </c>
      <c r="D6203" t="s">
        <v>1195</v>
      </c>
      <c r="E6203">
        <v>1E-4</v>
      </c>
      <c r="F6203" t="s">
        <v>1692</v>
      </c>
    </row>
    <row r="6204" spans="1:6" x14ac:dyDescent="0.25">
      <c r="A6204" t="s">
        <v>1264</v>
      </c>
      <c r="B6204" t="s">
        <v>1237</v>
      </c>
      <c r="C6204" t="s">
        <v>1186</v>
      </c>
      <c r="D6204" t="s">
        <v>1195</v>
      </c>
      <c r="E6204">
        <v>6.4999999999999997E-3</v>
      </c>
      <c r="F6204" t="s">
        <v>1692</v>
      </c>
    </row>
    <row r="6205" spans="1:6" x14ac:dyDescent="0.25">
      <c r="A6205" t="s">
        <v>1264</v>
      </c>
      <c r="B6205" t="s">
        <v>1250</v>
      </c>
      <c r="C6205" t="s">
        <v>1186</v>
      </c>
      <c r="D6205" t="s">
        <v>1195</v>
      </c>
      <c r="E6205">
        <v>1E-4</v>
      </c>
      <c r="F6205" t="s">
        <v>1692</v>
      </c>
    </row>
    <row r="6206" spans="1:6" x14ac:dyDescent="0.25">
      <c r="A6206" t="s">
        <v>1264</v>
      </c>
      <c r="B6206" t="s">
        <v>1272</v>
      </c>
      <c r="C6206" t="s">
        <v>1266</v>
      </c>
      <c r="D6206" t="s">
        <v>1195</v>
      </c>
      <c r="E6206">
        <v>1.6729999999999998E-2</v>
      </c>
      <c r="F6206" t="s">
        <v>1692</v>
      </c>
    </row>
    <row r="6207" spans="1:6" x14ac:dyDescent="0.25">
      <c r="A6207" t="s">
        <v>1264</v>
      </c>
      <c r="B6207" t="s">
        <v>1272</v>
      </c>
      <c r="C6207" t="s">
        <v>1267</v>
      </c>
      <c r="D6207" t="s">
        <v>1195</v>
      </c>
      <c r="E6207">
        <v>1.6729999999999998E-2</v>
      </c>
      <c r="F6207" t="s">
        <v>1692</v>
      </c>
    </row>
    <row r="6208" spans="1:6" x14ac:dyDescent="0.25">
      <c r="A6208" t="s">
        <v>1264</v>
      </c>
      <c r="B6208" t="s">
        <v>1272</v>
      </c>
      <c r="C6208" t="s">
        <v>1268</v>
      </c>
      <c r="D6208" t="s">
        <v>1195</v>
      </c>
      <c r="E6208">
        <v>5.4799999999999996E-3</v>
      </c>
      <c r="F6208" t="s">
        <v>1692</v>
      </c>
    </row>
    <row r="6209" spans="1:6" x14ac:dyDescent="0.25">
      <c r="A6209" t="s">
        <v>1264</v>
      </c>
      <c r="B6209" t="s">
        <v>1272</v>
      </c>
      <c r="C6209" t="s">
        <v>1269</v>
      </c>
      <c r="D6209" t="s">
        <v>1195</v>
      </c>
      <c r="E6209">
        <v>5.4799999999999996E-3</v>
      </c>
      <c r="F6209" t="s">
        <v>1692</v>
      </c>
    </row>
    <row r="6210" spans="1:6" x14ac:dyDescent="0.25">
      <c r="A6210" t="s">
        <v>1264</v>
      </c>
      <c r="B6210" t="s">
        <v>1272</v>
      </c>
      <c r="C6210" t="s">
        <v>1270</v>
      </c>
      <c r="D6210" t="s">
        <v>1195</v>
      </c>
      <c r="E6210">
        <v>5.1700000000000001E-3</v>
      </c>
      <c r="F6210" t="s">
        <v>1692</v>
      </c>
    </row>
    <row r="6211" spans="1:6" x14ac:dyDescent="0.25">
      <c r="A6211" t="s">
        <v>1264</v>
      </c>
      <c r="B6211" t="s">
        <v>1272</v>
      </c>
      <c r="C6211" t="s">
        <v>1271</v>
      </c>
      <c r="D6211" t="s">
        <v>1195</v>
      </c>
      <c r="E6211">
        <v>4.8700000000000002E-3</v>
      </c>
      <c r="F6211" t="s">
        <v>1692</v>
      </c>
    </row>
    <row r="6212" spans="1:6" x14ac:dyDescent="0.25">
      <c r="A6212" t="s">
        <v>1264</v>
      </c>
      <c r="B6212" t="s">
        <v>1272</v>
      </c>
      <c r="C6212" t="s">
        <v>1186</v>
      </c>
      <c r="D6212" t="s">
        <v>1195</v>
      </c>
      <c r="E6212">
        <v>3.0419999999999999E-2</v>
      </c>
      <c r="F6212" t="s">
        <v>1692</v>
      </c>
    </row>
    <row r="6213" spans="1:6" x14ac:dyDescent="0.25">
      <c r="A6213" t="s">
        <v>1264</v>
      </c>
      <c r="B6213" t="s">
        <v>1273</v>
      </c>
      <c r="C6213" t="s">
        <v>1266</v>
      </c>
      <c r="D6213" t="s">
        <v>1195</v>
      </c>
      <c r="E6213">
        <v>1.6729999999999998E-2</v>
      </c>
      <c r="F6213" t="s">
        <v>1692</v>
      </c>
    </row>
    <row r="6214" spans="1:6" x14ac:dyDescent="0.25">
      <c r="A6214" t="s">
        <v>1264</v>
      </c>
      <c r="B6214" t="s">
        <v>1273</v>
      </c>
      <c r="C6214" t="s">
        <v>1267</v>
      </c>
      <c r="D6214" t="s">
        <v>1195</v>
      </c>
      <c r="E6214">
        <v>1.6729999999999998E-2</v>
      </c>
      <c r="F6214" t="s">
        <v>1692</v>
      </c>
    </row>
    <row r="6215" spans="1:6" x14ac:dyDescent="0.25">
      <c r="A6215" t="s">
        <v>1264</v>
      </c>
      <c r="B6215" t="s">
        <v>1273</v>
      </c>
      <c r="C6215" t="s">
        <v>1268</v>
      </c>
      <c r="D6215" t="s">
        <v>1195</v>
      </c>
      <c r="E6215">
        <v>5.4799999999999996E-3</v>
      </c>
      <c r="F6215" t="s">
        <v>1692</v>
      </c>
    </row>
    <row r="6216" spans="1:6" x14ac:dyDescent="0.25">
      <c r="A6216" t="s">
        <v>1264</v>
      </c>
      <c r="B6216" t="s">
        <v>1273</v>
      </c>
      <c r="C6216" t="s">
        <v>1269</v>
      </c>
      <c r="D6216" t="s">
        <v>1195</v>
      </c>
      <c r="E6216">
        <v>5.4799999999999996E-3</v>
      </c>
      <c r="F6216" t="s">
        <v>1692</v>
      </c>
    </row>
    <row r="6217" spans="1:6" x14ac:dyDescent="0.25">
      <c r="A6217" t="s">
        <v>1264</v>
      </c>
      <c r="B6217" t="s">
        <v>1273</v>
      </c>
      <c r="C6217" t="s">
        <v>1270</v>
      </c>
      <c r="D6217" t="s">
        <v>1195</v>
      </c>
      <c r="E6217">
        <v>5.1700000000000001E-3</v>
      </c>
      <c r="F6217" t="s">
        <v>1692</v>
      </c>
    </row>
    <row r="6218" spans="1:6" x14ac:dyDescent="0.25">
      <c r="A6218" t="s">
        <v>1264</v>
      </c>
      <c r="B6218" t="s">
        <v>1273</v>
      </c>
      <c r="C6218" t="s">
        <v>1271</v>
      </c>
      <c r="D6218" t="s">
        <v>1195</v>
      </c>
      <c r="E6218">
        <v>4.8700000000000002E-3</v>
      </c>
      <c r="F6218" t="s">
        <v>1692</v>
      </c>
    </row>
    <row r="6219" spans="1:6" x14ac:dyDescent="0.25">
      <c r="A6219" t="s">
        <v>1264</v>
      </c>
      <c r="B6219" t="s">
        <v>1273</v>
      </c>
      <c r="C6219" t="s">
        <v>1186</v>
      </c>
      <c r="D6219" t="s">
        <v>1195</v>
      </c>
      <c r="E6219">
        <v>3.0419999999999999E-2</v>
      </c>
      <c r="F6219" t="s">
        <v>1692</v>
      </c>
    </row>
    <row r="6220" spans="1:6" x14ac:dyDescent="0.25">
      <c r="A6220" t="s">
        <v>1264</v>
      </c>
      <c r="B6220" t="s">
        <v>1274</v>
      </c>
      <c r="C6220" t="s">
        <v>1266</v>
      </c>
      <c r="D6220" t="s">
        <v>1195</v>
      </c>
      <c r="E6220">
        <v>1.6729999999999998E-2</v>
      </c>
      <c r="F6220" t="s">
        <v>1692</v>
      </c>
    </row>
    <row r="6221" spans="1:6" x14ac:dyDescent="0.25">
      <c r="A6221" t="s">
        <v>1264</v>
      </c>
      <c r="B6221" t="s">
        <v>1274</v>
      </c>
      <c r="C6221" t="s">
        <v>1267</v>
      </c>
      <c r="D6221" t="s">
        <v>1195</v>
      </c>
      <c r="E6221">
        <v>1.6729999999999998E-2</v>
      </c>
      <c r="F6221" t="s">
        <v>1692</v>
      </c>
    </row>
    <row r="6222" spans="1:6" x14ac:dyDescent="0.25">
      <c r="A6222" t="s">
        <v>1264</v>
      </c>
      <c r="B6222" t="s">
        <v>1274</v>
      </c>
      <c r="C6222" t="s">
        <v>1268</v>
      </c>
      <c r="D6222" t="s">
        <v>1195</v>
      </c>
      <c r="E6222">
        <v>5.4799999999999996E-3</v>
      </c>
      <c r="F6222" t="s">
        <v>1692</v>
      </c>
    </row>
    <row r="6223" spans="1:6" x14ac:dyDescent="0.25">
      <c r="A6223" t="s">
        <v>1264</v>
      </c>
      <c r="B6223" t="s">
        <v>1274</v>
      </c>
      <c r="C6223" t="s">
        <v>1269</v>
      </c>
      <c r="D6223" t="s">
        <v>1195</v>
      </c>
      <c r="E6223">
        <v>5.4799999999999996E-3</v>
      </c>
      <c r="F6223" t="s">
        <v>1692</v>
      </c>
    </row>
    <row r="6224" spans="1:6" x14ac:dyDescent="0.25">
      <c r="A6224" t="s">
        <v>1264</v>
      </c>
      <c r="B6224" t="s">
        <v>1274</v>
      </c>
      <c r="C6224" t="s">
        <v>1270</v>
      </c>
      <c r="D6224" t="s">
        <v>1195</v>
      </c>
      <c r="E6224">
        <v>5.1700000000000001E-3</v>
      </c>
      <c r="F6224" t="s">
        <v>1692</v>
      </c>
    </row>
    <row r="6225" spans="1:6" x14ac:dyDescent="0.25">
      <c r="A6225" t="s">
        <v>1264</v>
      </c>
      <c r="B6225" t="s">
        <v>1274</v>
      </c>
      <c r="C6225" t="s">
        <v>1271</v>
      </c>
      <c r="D6225" t="s">
        <v>1195</v>
      </c>
      <c r="E6225">
        <v>4.8700000000000002E-3</v>
      </c>
      <c r="F6225" t="s">
        <v>1692</v>
      </c>
    </row>
    <row r="6226" spans="1:6" x14ac:dyDescent="0.25">
      <c r="A6226" t="s">
        <v>1264</v>
      </c>
      <c r="B6226" t="s">
        <v>1274</v>
      </c>
      <c r="C6226" t="s">
        <v>1186</v>
      </c>
      <c r="D6226" t="s">
        <v>1195</v>
      </c>
      <c r="E6226">
        <v>3.0419999999999999E-2</v>
      </c>
      <c r="F6226" t="s">
        <v>1692</v>
      </c>
    </row>
    <row r="6227" spans="1:6" x14ac:dyDescent="0.25">
      <c r="A6227" t="s">
        <v>1264</v>
      </c>
      <c r="B6227" t="s">
        <v>1185</v>
      </c>
      <c r="C6227" t="s">
        <v>1275</v>
      </c>
      <c r="D6227" t="s">
        <v>1195</v>
      </c>
      <c r="E6227">
        <v>1.1000000000000001E-3</v>
      </c>
      <c r="F6227" t="s">
        <v>1692</v>
      </c>
    </row>
    <row r="6228" spans="1:6" x14ac:dyDescent="0.25">
      <c r="A6228" t="s">
        <v>1264</v>
      </c>
      <c r="B6228" t="s">
        <v>1185</v>
      </c>
      <c r="C6228" t="s">
        <v>1276</v>
      </c>
      <c r="D6228" t="s">
        <v>1195</v>
      </c>
      <c r="E6228">
        <v>3.6000000000000002E-4</v>
      </c>
      <c r="F6228" t="s">
        <v>1692</v>
      </c>
    </row>
    <row r="6229" spans="1:6" x14ac:dyDescent="0.25">
      <c r="A6229" t="s">
        <v>1264</v>
      </c>
      <c r="B6229" t="s">
        <v>1185</v>
      </c>
      <c r="C6229" t="s">
        <v>1277</v>
      </c>
      <c r="D6229" t="s">
        <v>1195</v>
      </c>
      <c r="E6229">
        <v>3.4000000000000002E-4</v>
      </c>
      <c r="F6229" t="s">
        <v>1692</v>
      </c>
    </row>
    <row r="6230" spans="1:6" x14ac:dyDescent="0.25">
      <c r="A6230" t="s">
        <v>1264</v>
      </c>
      <c r="B6230" t="s">
        <v>1185</v>
      </c>
      <c r="C6230" t="s">
        <v>1186</v>
      </c>
      <c r="D6230" t="s">
        <v>1195</v>
      </c>
      <c r="E6230">
        <v>2E-3</v>
      </c>
      <c r="F6230" t="s">
        <v>1692</v>
      </c>
    </row>
    <row r="6231" spans="1:6" x14ac:dyDescent="0.25">
      <c r="A6231" t="s">
        <v>1264</v>
      </c>
      <c r="B6231" t="s">
        <v>1188</v>
      </c>
      <c r="C6231" t="s">
        <v>1275</v>
      </c>
      <c r="D6231" t="s">
        <v>1195</v>
      </c>
      <c r="E6231">
        <v>1.1000000000000001E-3</v>
      </c>
      <c r="F6231" t="s">
        <v>1692</v>
      </c>
    </row>
    <row r="6232" spans="1:6" x14ac:dyDescent="0.25">
      <c r="A6232" t="s">
        <v>1264</v>
      </c>
      <c r="B6232" t="s">
        <v>1188</v>
      </c>
      <c r="C6232" t="s">
        <v>1276</v>
      </c>
      <c r="D6232" t="s">
        <v>1195</v>
      </c>
      <c r="E6232">
        <v>3.6000000000000002E-4</v>
      </c>
      <c r="F6232" t="s">
        <v>1692</v>
      </c>
    </row>
    <row r="6233" spans="1:6" x14ac:dyDescent="0.25">
      <c r="A6233" t="s">
        <v>1264</v>
      </c>
      <c r="B6233" t="s">
        <v>1188</v>
      </c>
      <c r="C6233" t="s">
        <v>1277</v>
      </c>
      <c r="D6233" t="s">
        <v>1195</v>
      </c>
      <c r="E6233">
        <v>3.4000000000000002E-4</v>
      </c>
      <c r="F6233" t="s">
        <v>1692</v>
      </c>
    </row>
    <row r="6234" spans="1:6" x14ac:dyDescent="0.25">
      <c r="A6234" t="s">
        <v>1264</v>
      </c>
      <c r="B6234" t="s">
        <v>1188</v>
      </c>
      <c r="C6234" t="s">
        <v>1186</v>
      </c>
      <c r="D6234" t="s">
        <v>1195</v>
      </c>
      <c r="E6234">
        <v>2E-3</v>
      </c>
      <c r="F6234" t="s">
        <v>1692</v>
      </c>
    </row>
    <row r="6235" spans="1:6" x14ac:dyDescent="0.25">
      <c r="A6235" t="s">
        <v>1264</v>
      </c>
      <c r="B6235" t="s">
        <v>1189</v>
      </c>
      <c r="C6235" t="s">
        <v>1278</v>
      </c>
      <c r="D6235" t="s">
        <v>1195</v>
      </c>
      <c r="E6235">
        <v>6.3700000000000007E-2</v>
      </c>
      <c r="F6235" t="s">
        <v>1692</v>
      </c>
    </row>
    <row r="6236" spans="1:6" x14ac:dyDescent="0.25">
      <c r="A6236" t="s">
        <v>1264</v>
      </c>
      <c r="B6236" t="s">
        <v>1189</v>
      </c>
      <c r="C6236" t="s">
        <v>1279</v>
      </c>
      <c r="D6236" t="s">
        <v>1195</v>
      </c>
      <c r="E6236">
        <v>3.8199999999999998E-2</v>
      </c>
      <c r="F6236" t="s">
        <v>1692</v>
      </c>
    </row>
    <row r="6237" spans="1:6" x14ac:dyDescent="0.25">
      <c r="A6237" t="s">
        <v>1264</v>
      </c>
      <c r="B6237" t="s">
        <v>1189</v>
      </c>
      <c r="C6237" t="s">
        <v>1280</v>
      </c>
      <c r="D6237" t="s">
        <v>1195</v>
      </c>
      <c r="E6237">
        <v>1.508E-2</v>
      </c>
      <c r="F6237" t="s">
        <v>1692</v>
      </c>
    </row>
    <row r="6238" spans="1:6" x14ac:dyDescent="0.25">
      <c r="A6238" t="s">
        <v>1264</v>
      </c>
      <c r="B6238" t="s">
        <v>1189</v>
      </c>
      <c r="C6238" t="s">
        <v>1186</v>
      </c>
      <c r="D6238" t="s">
        <v>1195</v>
      </c>
      <c r="E6238">
        <v>0.19600000000000001</v>
      </c>
      <c r="F6238" t="s">
        <v>1692</v>
      </c>
    </row>
    <row r="6239" spans="1:6" x14ac:dyDescent="0.25">
      <c r="A6239" t="s">
        <v>1264</v>
      </c>
      <c r="B6239" t="s">
        <v>1190</v>
      </c>
      <c r="C6239" t="s">
        <v>1266</v>
      </c>
      <c r="D6239" t="s">
        <v>1195</v>
      </c>
      <c r="E6239">
        <v>1.1000000000000001E-3</v>
      </c>
      <c r="F6239" t="s">
        <v>1692</v>
      </c>
    </row>
    <row r="6240" spans="1:6" x14ac:dyDescent="0.25">
      <c r="A6240" t="s">
        <v>1264</v>
      </c>
      <c r="B6240" t="s">
        <v>1190</v>
      </c>
      <c r="C6240" t="s">
        <v>1267</v>
      </c>
      <c r="D6240" t="s">
        <v>1195</v>
      </c>
      <c r="E6240">
        <v>1.1000000000000001E-3</v>
      </c>
      <c r="F6240" t="s">
        <v>1692</v>
      </c>
    </row>
    <row r="6241" spans="1:6" x14ac:dyDescent="0.25">
      <c r="A6241" t="s">
        <v>1264</v>
      </c>
      <c r="B6241" t="s">
        <v>1190</v>
      </c>
      <c r="C6241" t="s">
        <v>1268</v>
      </c>
      <c r="D6241" t="s">
        <v>1195</v>
      </c>
      <c r="E6241">
        <v>3.6000000000000002E-4</v>
      </c>
      <c r="F6241" t="s">
        <v>1692</v>
      </c>
    </row>
    <row r="6242" spans="1:6" x14ac:dyDescent="0.25">
      <c r="A6242" t="s">
        <v>1264</v>
      </c>
      <c r="B6242" t="s">
        <v>1190</v>
      </c>
      <c r="C6242" t="s">
        <v>1269</v>
      </c>
      <c r="D6242" t="s">
        <v>1195</v>
      </c>
      <c r="E6242">
        <v>3.6000000000000002E-4</v>
      </c>
      <c r="F6242" t="s">
        <v>1692</v>
      </c>
    </row>
    <row r="6243" spans="1:6" x14ac:dyDescent="0.25">
      <c r="A6243" t="s">
        <v>1264</v>
      </c>
      <c r="B6243" t="s">
        <v>1190</v>
      </c>
      <c r="C6243" t="s">
        <v>1270</v>
      </c>
      <c r="D6243" t="s">
        <v>1195</v>
      </c>
      <c r="E6243">
        <v>3.4000000000000002E-4</v>
      </c>
      <c r="F6243" t="s">
        <v>1692</v>
      </c>
    </row>
    <row r="6244" spans="1:6" x14ac:dyDescent="0.25">
      <c r="A6244" t="s">
        <v>1264</v>
      </c>
      <c r="B6244" t="s">
        <v>1190</v>
      </c>
      <c r="C6244" t="s">
        <v>1271</v>
      </c>
      <c r="D6244" t="s">
        <v>1195</v>
      </c>
      <c r="E6244">
        <v>3.2000000000000003E-4</v>
      </c>
      <c r="F6244" t="s">
        <v>1692</v>
      </c>
    </row>
    <row r="6245" spans="1:6" x14ac:dyDescent="0.25">
      <c r="A6245" t="s">
        <v>1264</v>
      </c>
      <c r="B6245" t="s">
        <v>1190</v>
      </c>
      <c r="C6245" t="s">
        <v>1186</v>
      </c>
      <c r="D6245" t="s">
        <v>1195</v>
      </c>
      <c r="E6245">
        <v>2E-3</v>
      </c>
      <c r="F6245" t="s">
        <v>1692</v>
      </c>
    </row>
    <row r="6246" spans="1:6" x14ac:dyDescent="0.25">
      <c r="A6246" t="s">
        <v>1264</v>
      </c>
      <c r="B6246" t="s">
        <v>1191</v>
      </c>
      <c r="C6246" t="s">
        <v>1266</v>
      </c>
      <c r="D6246" t="s">
        <v>1195</v>
      </c>
      <c r="E6246">
        <v>1.1000000000000001E-3</v>
      </c>
      <c r="F6246" t="s">
        <v>1692</v>
      </c>
    </row>
    <row r="6247" spans="1:6" x14ac:dyDescent="0.25">
      <c r="A6247" t="s">
        <v>1264</v>
      </c>
      <c r="B6247" t="s">
        <v>1191</v>
      </c>
      <c r="C6247" t="s">
        <v>1267</v>
      </c>
      <c r="D6247" t="s">
        <v>1195</v>
      </c>
      <c r="E6247">
        <v>1.1000000000000001E-3</v>
      </c>
      <c r="F6247" t="s">
        <v>1692</v>
      </c>
    </row>
    <row r="6248" spans="1:6" x14ac:dyDescent="0.25">
      <c r="A6248" t="s">
        <v>1264</v>
      </c>
      <c r="B6248" t="s">
        <v>1191</v>
      </c>
      <c r="C6248" t="s">
        <v>1268</v>
      </c>
      <c r="D6248" t="s">
        <v>1195</v>
      </c>
      <c r="E6248">
        <v>3.6000000000000002E-4</v>
      </c>
      <c r="F6248" t="s">
        <v>1692</v>
      </c>
    </row>
    <row r="6249" spans="1:6" x14ac:dyDescent="0.25">
      <c r="A6249" t="s">
        <v>1264</v>
      </c>
      <c r="B6249" t="s">
        <v>1191</v>
      </c>
      <c r="C6249" t="s">
        <v>1269</v>
      </c>
      <c r="D6249" t="s">
        <v>1195</v>
      </c>
      <c r="E6249">
        <v>3.6000000000000002E-4</v>
      </c>
      <c r="F6249" t="s">
        <v>1692</v>
      </c>
    </row>
    <row r="6250" spans="1:6" x14ac:dyDescent="0.25">
      <c r="A6250" t="s">
        <v>1264</v>
      </c>
      <c r="B6250" t="s">
        <v>1191</v>
      </c>
      <c r="C6250" t="s">
        <v>1270</v>
      </c>
      <c r="D6250" t="s">
        <v>1195</v>
      </c>
      <c r="E6250">
        <v>3.4000000000000002E-4</v>
      </c>
      <c r="F6250" t="s">
        <v>1692</v>
      </c>
    </row>
    <row r="6251" spans="1:6" x14ac:dyDescent="0.25">
      <c r="A6251" t="s">
        <v>1264</v>
      </c>
      <c r="B6251" t="s">
        <v>1191</v>
      </c>
      <c r="C6251" t="s">
        <v>1271</v>
      </c>
      <c r="D6251" t="s">
        <v>1195</v>
      </c>
      <c r="E6251">
        <v>3.2000000000000003E-4</v>
      </c>
      <c r="F6251" t="s">
        <v>1692</v>
      </c>
    </row>
    <row r="6252" spans="1:6" x14ac:dyDescent="0.25">
      <c r="A6252" t="s">
        <v>1264</v>
      </c>
      <c r="B6252" t="s">
        <v>1191</v>
      </c>
      <c r="C6252" t="s">
        <v>1186</v>
      </c>
      <c r="D6252" t="s">
        <v>1195</v>
      </c>
      <c r="E6252">
        <v>2E-3</v>
      </c>
      <c r="F6252" t="s">
        <v>1692</v>
      </c>
    </row>
    <row r="6253" spans="1:6" x14ac:dyDescent="0.25">
      <c r="A6253" t="s">
        <v>1264</v>
      </c>
      <c r="B6253" t="s">
        <v>1192</v>
      </c>
      <c r="C6253" t="s">
        <v>1281</v>
      </c>
      <c r="D6253" t="s">
        <v>1195</v>
      </c>
      <c r="E6253">
        <v>5.6699999999999997E-3</v>
      </c>
      <c r="F6253" t="s">
        <v>1692</v>
      </c>
    </row>
    <row r="6254" spans="1:6" x14ac:dyDescent="0.25">
      <c r="A6254" t="s">
        <v>1264</v>
      </c>
      <c r="B6254" t="s">
        <v>1192</v>
      </c>
      <c r="C6254" t="s">
        <v>1282</v>
      </c>
      <c r="D6254" t="s">
        <v>1195</v>
      </c>
      <c r="E6254">
        <v>3.7799999999999999E-3</v>
      </c>
      <c r="F6254" t="s">
        <v>1692</v>
      </c>
    </row>
    <row r="6255" spans="1:6" x14ac:dyDescent="0.25">
      <c r="A6255" t="s">
        <v>1264</v>
      </c>
      <c r="B6255" t="s">
        <v>1192</v>
      </c>
      <c r="C6255" t="s">
        <v>1283</v>
      </c>
      <c r="D6255" t="s">
        <v>1195</v>
      </c>
      <c r="E6255">
        <v>1.89E-3</v>
      </c>
      <c r="F6255" t="s">
        <v>1692</v>
      </c>
    </row>
    <row r="6256" spans="1:6" x14ac:dyDescent="0.25">
      <c r="A6256" t="s">
        <v>1264</v>
      </c>
      <c r="B6256" t="s">
        <v>1192</v>
      </c>
      <c r="C6256" t="s">
        <v>1186</v>
      </c>
      <c r="D6256" t="s">
        <v>1195</v>
      </c>
      <c r="E6256">
        <v>6.3E-3</v>
      </c>
      <c r="F6256" t="s">
        <v>1692</v>
      </c>
    </row>
    <row r="6257" spans="1:6" x14ac:dyDescent="0.25">
      <c r="A6257" t="s">
        <v>18</v>
      </c>
      <c r="B6257" t="s">
        <v>1246</v>
      </c>
      <c r="C6257" t="s">
        <v>1186</v>
      </c>
      <c r="D6257" t="s">
        <v>1195</v>
      </c>
      <c r="E6257">
        <v>5.0000000000000001E-4</v>
      </c>
      <c r="F6257" t="s">
        <v>1692</v>
      </c>
    </row>
    <row r="6258" spans="1:6" x14ac:dyDescent="0.25">
      <c r="A6258" t="s">
        <v>18</v>
      </c>
      <c r="B6258" t="s">
        <v>1241</v>
      </c>
      <c r="C6258" t="s">
        <v>1186</v>
      </c>
      <c r="D6258" t="s">
        <v>1195</v>
      </c>
      <c r="E6258">
        <v>5.0000000000000001E-4</v>
      </c>
      <c r="F6258" t="s">
        <v>1692</v>
      </c>
    </row>
    <row r="6259" spans="1:6" x14ac:dyDescent="0.25">
      <c r="A6259" t="s">
        <v>18</v>
      </c>
      <c r="B6259" t="s">
        <v>1284</v>
      </c>
      <c r="C6259" t="s">
        <v>1285</v>
      </c>
      <c r="D6259" t="s">
        <v>1195</v>
      </c>
      <c r="E6259">
        <v>0.26845000000000002</v>
      </c>
      <c r="F6259" t="s">
        <v>1692</v>
      </c>
    </row>
    <row r="6260" spans="1:6" x14ac:dyDescent="0.25">
      <c r="A6260" t="s">
        <v>18</v>
      </c>
      <c r="B6260" t="s">
        <v>1284</v>
      </c>
      <c r="C6260" t="s">
        <v>1286</v>
      </c>
      <c r="D6260" t="s">
        <v>1195</v>
      </c>
      <c r="E6260">
        <v>0</v>
      </c>
      <c r="F6260" t="s">
        <v>1692</v>
      </c>
    </row>
    <row r="6261" spans="1:6" x14ac:dyDescent="0.25">
      <c r="A6261" t="s">
        <v>18</v>
      </c>
      <c r="B6261" t="s">
        <v>1284</v>
      </c>
      <c r="C6261" t="s">
        <v>1186</v>
      </c>
      <c r="D6261" t="s">
        <v>1195</v>
      </c>
      <c r="E6261">
        <v>1.92042</v>
      </c>
      <c r="F6261" t="s">
        <v>1692</v>
      </c>
    </row>
    <row r="6262" spans="1:6" x14ac:dyDescent="0.25">
      <c r="A6262" t="s">
        <v>18</v>
      </c>
      <c r="B6262" t="s">
        <v>1217</v>
      </c>
      <c r="C6262" t="s">
        <v>1186</v>
      </c>
      <c r="D6262" t="s">
        <v>1195</v>
      </c>
      <c r="E6262">
        <v>5.0000000000000001E-4</v>
      </c>
      <c r="F6262" t="s">
        <v>1692</v>
      </c>
    </row>
    <row r="6263" spans="1:6" x14ac:dyDescent="0.25">
      <c r="A6263" t="s">
        <v>18</v>
      </c>
      <c r="B6263" t="s">
        <v>1220</v>
      </c>
      <c r="C6263" t="s">
        <v>1186</v>
      </c>
      <c r="D6263" t="s">
        <v>1195</v>
      </c>
      <c r="E6263">
        <v>5.0000000000000001E-4</v>
      </c>
      <c r="F6263" t="s">
        <v>1692</v>
      </c>
    </row>
    <row r="6264" spans="1:6" x14ac:dyDescent="0.25">
      <c r="A6264" t="s">
        <v>18</v>
      </c>
      <c r="B6264" t="s">
        <v>1247</v>
      </c>
      <c r="C6264" t="s">
        <v>1186</v>
      </c>
      <c r="D6264" t="s">
        <v>1195</v>
      </c>
      <c r="E6264">
        <v>5.0000000000000001E-4</v>
      </c>
      <c r="F6264" t="s">
        <v>1692</v>
      </c>
    </row>
    <row r="6265" spans="1:6" x14ac:dyDescent="0.25">
      <c r="A6265" t="s">
        <v>18</v>
      </c>
      <c r="B6265" t="s">
        <v>1223</v>
      </c>
      <c r="C6265" t="s">
        <v>1186</v>
      </c>
      <c r="D6265" t="s">
        <v>1195</v>
      </c>
      <c r="E6265">
        <v>5.0000000000000001E-4</v>
      </c>
      <c r="F6265" t="s">
        <v>1692</v>
      </c>
    </row>
    <row r="6266" spans="1:6" x14ac:dyDescent="0.25">
      <c r="A6266" t="s">
        <v>18</v>
      </c>
      <c r="B6266" t="s">
        <v>1248</v>
      </c>
      <c r="C6266" t="s">
        <v>1186</v>
      </c>
      <c r="D6266" t="s">
        <v>1195</v>
      </c>
      <c r="E6266">
        <v>5.0000000000000001E-4</v>
      </c>
      <c r="F6266" t="s">
        <v>1692</v>
      </c>
    </row>
    <row r="6267" spans="1:6" x14ac:dyDescent="0.25">
      <c r="A6267" t="s">
        <v>18</v>
      </c>
      <c r="B6267" t="s">
        <v>1227</v>
      </c>
      <c r="C6267" t="s">
        <v>1186</v>
      </c>
      <c r="D6267" t="s">
        <v>1195</v>
      </c>
      <c r="E6267">
        <v>0</v>
      </c>
      <c r="F6267" t="s">
        <v>1692</v>
      </c>
    </row>
    <row r="6268" spans="1:6" x14ac:dyDescent="0.25">
      <c r="A6268" t="s">
        <v>18</v>
      </c>
      <c r="B6268" t="s">
        <v>1265</v>
      </c>
      <c r="C6268" t="s">
        <v>1186</v>
      </c>
      <c r="D6268" t="s">
        <v>1195</v>
      </c>
      <c r="E6268">
        <v>3.0419999999999999E-2</v>
      </c>
      <c r="F6268" t="s">
        <v>1692</v>
      </c>
    </row>
    <row r="6269" spans="1:6" x14ac:dyDescent="0.25">
      <c r="A6269" t="s">
        <v>18</v>
      </c>
      <c r="B6269" t="s">
        <v>1249</v>
      </c>
      <c r="C6269" t="s">
        <v>1186</v>
      </c>
      <c r="D6269" t="s">
        <v>1195</v>
      </c>
      <c r="E6269">
        <v>5.0000000000000001E-4</v>
      </c>
      <c r="F6269" t="s">
        <v>1692</v>
      </c>
    </row>
    <row r="6270" spans="1:6" x14ac:dyDescent="0.25">
      <c r="A6270" t="s">
        <v>18</v>
      </c>
      <c r="B6270" t="s">
        <v>1250</v>
      </c>
      <c r="C6270" t="s">
        <v>1186</v>
      </c>
      <c r="D6270" t="s">
        <v>1195</v>
      </c>
      <c r="E6270">
        <v>5.0000000000000001E-4</v>
      </c>
      <c r="F6270" t="s">
        <v>1692</v>
      </c>
    </row>
    <row r="6271" spans="1:6" x14ac:dyDescent="0.25">
      <c r="A6271" t="s">
        <v>18</v>
      </c>
      <c r="B6271" t="s">
        <v>1272</v>
      </c>
      <c r="C6271" t="s">
        <v>1266</v>
      </c>
      <c r="D6271" t="s">
        <v>1195</v>
      </c>
      <c r="E6271">
        <v>1.6729999999999998E-2</v>
      </c>
      <c r="F6271" t="s">
        <v>1692</v>
      </c>
    </row>
    <row r="6272" spans="1:6" x14ac:dyDescent="0.25">
      <c r="A6272" t="s">
        <v>18</v>
      </c>
      <c r="B6272" t="s">
        <v>1272</v>
      </c>
      <c r="C6272" t="s">
        <v>1267</v>
      </c>
      <c r="D6272" t="s">
        <v>1195</v>
      </c>
      <c r="E6272">
        <v>1.6729999999999998E-2</v>
      </c>
      <c r="F6272" t="s">
        <v>1692</v>
      </c>
    </row>
    <row r="6273" spans="1:6" x14ac:dyDescent="0.25">
      <c r="A6273" t="s">
        <v>18</v>
      </c>
      <c r="B6273" t="s">
        <v>1272</v>
      </c>
      <c r="C6273" t="s">
        <v>1268</v>
      </c>
      <c r="D6273" t="s">
        <v>1195</v>
      </c>
      <c r="E6273">
        <v>5.4799999999999996E-3</v>
      </c>
      <c r="F6273" t="s">
        <v>1692</v>
      </c>
    </row>
    <row r="6274" spans="1:6" x14ac:dyDescent="0.25">
      <c r="A6274" t="s">
        <v>18</v>
      </c>
      <c r="B6274" t="s">
        <v>1272</v>
      </c>
      <c r="C6274" t="s">
        <v>1269</v>
      </c>
      <c r="D6274" t="s">
        <v>1195</v>
      </c>
      <c r="E6274">
        <v>5.4799999999999996E-3</v>
      </c>
      <c r="F6274" t="s">
        <v>1692</v>
      </c>
    </row>
    <row r="6275" spans="1:6" x14ac:dyDescent="0.25">
      <c r="A6275" t="s">
        <v>18</v>
      </c>
      <c r="B6275" t="s">
        <v>1272</v>
      </c>
      <c r="C6275" t="s">
        <v>1270</v>
      </c>
      <c r="D6275" t="s">
        <v>1195</v>
      </c>
      <c r="E6275">
        <v>5.1700000000000001E-3</v>
      </c>
      <c r="F6275" t="s">
        <v>1692</v>
      </c>
    </row>
    <row r="6276" spans="1:6" x14ac:dyDescent="0.25">
      <c r="A6276" t="s">
        <v>18</v>
      </c>
      <c r="B6276" t="s">
        <v>1272</v>
      </c>
      <c r="C6276" t="s">
        <v>1271</v>
      </c>
      <c r="D6276" t="s">
        <v>1195</v>
      </c>
      <c r="E6276">
        <v>4.8700000000000002E-3</v>
      </c>
      <c r="F6276" t="s">
        <v>1692</v>
      </c>
    </row>
    <row r="6277" spans="1:6" x14ac:dyDescent="0.25">
      <c r="A6277" t="s">
        <v>18</v>
      </c>
      <c r="B6277" t="s">
        <v>1272</v>
      </c>
      <c r="C6277" t="s">
        <v>1186</v>
      </c>
      <c r="D6277" t="s">
        <v>1195</v>
      </c>
      <c r="E6277">
        <v>3.0419999999999999E-2</v>
      </c>
      <c r="F6277" t="s">
        <v>1692</v>
      </c>
    </row>
    <row r="6278" spans="1:6" x14ac:dyDescent="0.25">
      <c r="A6278" t="s">
        <v>18</v>
      </c>
      <c r="B6278" t="s">
        <v>1287</v>
      </c>
      <c r="C6278" t="s">
        <v>1186</v>
      </c>
      <c r="D6278" t="s">
        <v>1195</v>
      </c>
      <c r="E6278">
        <v>3.8999999999999999E-4</v>
      </c>
      <c r="F6278" t="s">
        <v>1692</v>
      </c>
    </row>
    <row r="6279" spans="1:6" x14ac:dyDescent="0.25">
      <c r="A6279" t="s">
        <v>18</v>
      </c>
      <c r="B6279" t="s">
        <v>1273</v>
      </c>
      <c r="C6279" t="s">
        <v>1266</v>
      </c>
      <c r="D6279" t="s">
        <v>1195</v>
      </c>
      <c r="E6279">
        <v>1.6729999999999998E-2</v>
      </c>
      <c r="F6279" t="s">
        <v>1692</v>
      </c>
    </row>
    <row r="6280" spans="1:6" x14ac:dyDescent="0.25">
      <c r="A6280" t="s">
        <v>18</v>
      </c>
      <c r="B6280" t="s">
        <v>1273</v>
      </c>
      <c r="C6280" t="s">
        <v>1267</v>
      </c>
      <c r="D6280" t="s">
        <v>1195</v>
      </c>
      <c r="E6280">
        <v>1.6729999999999998E-2</v>
      </c>
      <c r="F6280" t="s">
        <v>1692</v>
      </c>
    </row>
    <row r="6281" spans="1:6" x14ac:dyDescent="0.25">
      <c r="A6281" t="s">
        <v>18</v>
      </c>
      <c r="B6281" t="s">
        <v>1273</v>
      </c>
      <c r="C6281" t="s">
        <v>1268</v>
      </c>
      <c r="D6281" t="s">
        <v>1195</v>
      </c>
      <c r="E6281">
        <v>5.4799999999999996E-3</v>
      </c>
      <c r="F6281" t="s">
        <v>1692</v>
      </c>
    </row>
    <row r="6282" spans="1:6" x14ac:dyDescent="0.25">
      <c r="A6282" t="s">
        <v>18</v>
      </c>
      <c r="B6282" t="s">
        <v>1273</v>
      </c>
      <c r="C6282" t="s">
        <v>1269</v>
      </c>
      <c r="D6282" t="s">
        <v>1195</v>
      </c>
      <c r="E6282">
        <v>5.4799999999999996E-3</v>
      </c>
      <c r="F6282" t="s">
        <v>1692</v>
      </c>
    </row>
    <row r="6283" spans="1:6" x14ac:dyDescent="0.25">
      <c r="A6283" t="s">
        <v>18</v>
      </c>
      <c r="B6283" t="s">
        <v>1273</v>
      </c>
      <c r="C6283" t="s">
        <v>1270</v>
      </c>
      <c r="D6283" t="s">
        <v>1195</v>
      </c>
      <c r="E6283">
        <v>5.1700000000000001E-3</v>
      </c>
      <c r="F6283" t="s">
        <v>1692</v>
      </c>
    </row>
    <row r="6284" spans="1:6" x14ac:dyDescent="0.25">
      <c r="A6284" t="s">
        <v>18</v>
      </c>
      <c r="B6284" t="s">
        <v>1273</v>
      </c>
      <c r="C6284" t="s">
        <v>1271</v>
      </c>
      <c r="D6284" t="s">
        <v>1195</v>
      </c>
      <c r="E6284">
        <v>4.8700000000000002E-3</v>
      </c>
      <c r="F6284" t="s">
        <v>1692</v>
      </c>
    </row>
    <row r="6285" spans="1:6" x14ac:dyDescent="0.25">
      <c r="A6285" t="s">
        <v>18</v>
      </c>
      <c r="B6285" t="s">
        <v>1273</v>
      </c>
      <c r="C6285" t="s">
        <v>1186</v>
      </c>
      <c r="D6285" t="s">
        <v>1195</v>
      </c>
      <c r="E6285">
        <v>3.0419999999999999E-2</v>
      </c>
      <c r="F6285" t="s">
        <v>1692</v>
      </c>
    </row>
    <row r="6286" spans="1:6" x14ac:dyDescent="0.25">
      <c r="A6286" t="s">
        <v>18</v>
      </c>
      <c r="B6286" t="s">
        <v>1288</v>
      </c>
      <c r="C6286" t="s">
        <v>1266</v>
      </c>
      <c r="D6286" t="s">
        <v>1195</v>
      </c>
      <c r="E6286">
        <v>3.2149999999999998E-2</v>
      </c>
      <c r="F6286" t="s">
        <v>1692</v>
      </c>
    </row>
    <row r="6287" spans="1:6" x14ac:dyDescent="0.25">
      <c r="A6287" t="s">
        <v>18</v>
      </c>
      <c r="B6287" t="s">
        <v>1288</v>
      </c>
      <c r="C6287" t="s">
        <v>1267</v>
      </c>
      <c r="D6287" t="s">
        <v>1195</v>
      </c>
      <c r="E6287">
        <v>3.2149999999999998E-2</v>
      </c>
      <c r="F6287" t="s">
        <v>1692</v>
      </c>
    </row>
    <row r="6288" spans="1:6" x14ac:dyDescent="0.25">
      <c r="A6288" t="s">
        <v>18</v>
      </c>
      <c r="B6288" t="s">
        <v>1288</v>
      </c>
      <c r="C6288" t="s">
        <v>1268</v>
      </c>
      <c r="D6288" t="s">
        <v>1195</v>
      </c>
      <c r="E6288">
        <v>1.052E-2</v>
      </c>
      <c r="F6288" t="s">
        <v>1692</v>
      </c>
    </row>
    <row r="6289" spans="1:6" x14ac:dyDescent="0.25">
      <c r="A6289" t="s">
        <v>18</v>
      </c>
      <c r="B6289" t="s">
        <v>1288</v>
      </c>
      <c r="C6289" t="s">
        <v>1269</v>
      </c>
      <c r="D6289" t="s">
        <v>1195</v>
      </c>
      <c r="E6289">
        <v>1.052E-2</v>
      </c>
      <c r="F6289" t="s">
        <v>1692</v>
      </c>
    </row>
    <row r="6290" spans="1:6" x14ac:dyDescent="0.25">
      <c r="A6290" t="s">
        <v>18</v>
      </c>
      <c r="B6290" t="s">
        <v>1288</v>
      </c>
      <c r="C6290" t="s">
        <v>1270</v>
      </c>
      <c r="D6290" t="s">
        <v>1195</v>
      </c>
      <c r="E6290">
        <v>9.9399999999999992E-3</v>
      </c>
      <c r="F6290" t="s">
        <v>1692</v>
      </c>
    </row>
    <row r="6291" spans="1:6" x14ac:dyDescent="0.25">
      <c r="A6291" t="s">
        <v>18</v>
      </c>
      <c r="B6291" t="s">
        <v>1288</v>
      </c>
      <c r="C6291" t="s">
        <v>1271</v>
      </c>
      <c r="D6291" t="s">
        <v>1195</v>
      </c>
      <c r="E6291">
        <v>9.3500000000000007E-3</v>
      </c>
      <c r="F6291" t="s">
        <v>1692</v>
      </c>
    </row>
    <row r="6292" spans="1:6" x14ac:dyDescent="0.25">
      <c r="A6292" t="s">
        <v>18</v>
      </c>
      <c r="B6292" t="s">
        <v>1288</v>
      </c>
      <c r="C6292" t="s">
        <v>1186</v>
      </c>
      <c r="D6292" t="s">
        <v>1195</v>
      </c>
      <c r="E6292">
        <v>5.8450000000000002E-2</v>
      </c>
      <c r="F6292" t="s">
        <v>1692</v>
      </c>
    </row>
    <row r="6293" spans="1:6" x14ac:dyDescent="0.25">
      <c r="A6293" t="s">
        <v>18</v>
      </c>
      <c r="B6293" t="s">
        <v>1274</v>
      </c>
      <c r="C6293" t="s">
        <v>1266</v>
      </c>
      <c r="D6293" t="s">
        <v>1195</v>
      </c>
      <c r="E6293">
        <v>1.6729999999999998E-2</v>
      </c>
      <c r="F6293" t="s">
        <v>1692</v>
      </c>
    </row>
    <row r="6294" spans="1:6" x14ac:dyDescent="0.25">
      <c r="A6294" t="s">
        <v>18</v>
      </c>
      <c r="B6294" t="s">
        <v>1274</v>
      </c>
      <c r="C6294" t="s">
        <v>1267</v>
      </c>
      <c r="D6294" t="s">
        <v>1195</v>
      </c>
      <c r="E6294">
        <v>1.6729999999999998E-2</v>
      </c>
      <c r="F6294" t="s">
        <v>1692</v>
      </c>
    </row>
    <row r="6295" spans="1:6" x14ac:dyDescent="0.25">
      <c r="A6295" t="s">
        <v>18</v>
      </c>
      <c r="B6295" t="s">
        <v>1274</v>
      </c>
      <c r="C6295" t="s">
        <v>1268</v>
      </c>
      <c r="D6295" t="s">
        <v>1195</v>
      </c>
      <c r="E6295">
        <v>5.4799999999999996E-3</v>
      </c>
      <c r="F6295" t="s">
        <v>1692</v>
      </c>
    </row>
    <row r="6296" spans="1:6" x14ac:dyDescent="0.25">
      <c r="A6296" t="s">
        <v>18</v>
      </c>
      <c r="B6296" t="s">
        <v>1274</v>
      </c>
      <c r="C6296" t="s">
        <v>1269</v>
      </c>
      <c r="D6296" t="s">
        <v>1195</v>
      </c>
      <c r="E6296">
        <v>5.4799999999999996E-3</v>
      </c>
      <c r="F6296" t="s">
        <v>1692</v>
      </c>
    </row>
    <row r="6297" spans="1:6" x14ac:dyDescent="0.25">
      <c r="A6297" t="s">
        <v>18</v>
      </c>
      <c r="B6297" t="s">
        <v>1274</v>
      </c>
      <c r="C6297" t="s">
        <v>1270</v>
      </c>
      <c r="D6297" t="s">
        <v>1195</v>
      </c>
      <c r="E6297">
        <v>5.1700000000000001E-3</v>
      </c>
      <c r="F6297" t="s">
        <v>1692</v>
      </c>
    </row>
    <row r="6298" spans="1:6" x14ac:dyDescent="0.25">
      <c r="A6298" t="s">
        <v>18</v>
      </c>
      <c r="B6298" t="s">
        <v>1274</v>
      </c>
      <c r="C6298" t="s">
        <v>1271</v>
      </c>
      <c r="D6298" t="s">
        <v>1195</v>
      </c>
      <c r="E6298">
        <v>4.8700000000000002E-3</v>
      </c>
      <c r="F6298" t="s">
        <v>1692</v>
      </c>
    </row>
    <row r="6299" spans="1:6" x14ac:dyDescent="0.25">
      <c r="A6299" t="s">
        <v>18</v>
      </c>
      <c r="B6299" t="s">
        <v>1274</v>
      </c>
      <c r="C6299" t="s">
        <v>1186</v>
      </c>
      <c r="D6299" t="s">
        <v>1195</v>
      </c>
      <c r="E6299">
        <v>3.0419999999999999E-2</v>
      </c>
      <c r="F6299" t="s">
        <v>1692</v>
      </c>
    </row>
    <row r="6300" spans="1:6" x14ac:dyDescent="0.25">
      <c r="A6300" t="s">
        <v>18</v>
      </c>
      <c r="B6300" t="s">
        <v>1289</v>
      </c>
      <c r="C6300" t="s">
        <v>1278</v>
      </c>
      <c r="D6300" t="s">
        <v>1195</v>
      </c>
      <c r="E6300">
        <v>0.12385</v>
      </c>
      <c r="F6300" t="s">
        <v>1692</v>
      </c>
    </row>
    <row r="6301" spans="1:6" x14ac:dyDescent="0.25">
      <c r="A6301" t="s">
        <v>18</v>
      </c>
      <c r="B6301" t="s">
        <v>1289</v>
      </c>
      <c r="C6301" t="s">
        <v>1279</v>
      </c>
      <c r="D6301" t="s">
        <v>1195</v>
      </c>
      <c r="E6301">
        <v>7.3169999999999999E-2</v>
      </c>
      <c r="F6301" t="s">
        <v>1692</v>
      </c>
    </row>
    <row r="6302" spans="1:6" x14ac:dyDescent="0.25">
      <c r="A6302" t="s">
        <v>18</v>
      </c>
      <c r="B6302" t="s">
        <v>1289</v>
      </c>
      <c r="C6302" t="s">
        <v>1280</v>
      </c>
      <c r="D6302" t="s">
        <v>1195</v>
      </c>
      <c r="E6302">
        <v>2.8660000000000001E-2</v>
      </c>
      <c r="F6302" t="s">
        <v>1692</v>
      </c>
    </row>
    <row r="6303" spans="1:6" x14ac:dyDescent="0.25">
      <c r="A6303" t="s">
        <v>18</v>
      </c>
      <c r="B6303" t="s">
        <v>1289</v>
      </c>
      <c r="C6303" t="s">
        <v>1186</v>
      </c>
      <c r="D6303" t="s">
        <v>1195</v>
      </c>
      <c r="E6303">
        <v>0.38107999999999997</v>
      </c>
      <c r="F6303" t="s">
        <v>1692</v>
      </c>
    </row>
    <row r="6304" spans="1:6" x14ac:dyDescent="0.25">
      <c r="A6304" t="s">
        <v>18</v>
      </c>
      <c r="B6304" t="s">
        <v>1290</v>
      </c>
      <c r="C6304" t="s">
        <v>1266</v>
      </c>
      <c r="D6304" t="s">
        <v>1195</v>
      </c>
      <c r="E6304">
        <v>1.6729999999999998E-2</v>
      </c>
      <c r="F6304" t="s">
        <v>1692</v>
      </c>
    </row>
    <row r="6305" spans="1:6" x14ac:dyDescent="0.25">
      <c r="A6305" t="s">
        <v>18</v>
      </c>
      <c r="B6305" t="s">
        <v>1290</v>
      </c>
      <c r="C6305" t="s">
        <v>1267</v>
      </c>
      <c r="D6305" t="s">
        <v>1195</v>
      </c>
      <c r="E6305">
        <v>1.6729999999999998E-2</v>
      </c>
      <c r="F6305" t="s">
        <v>1692</v>
      </c>
    </row>
    <row r="6306" spans="1:6" x14ac:dyDescent="0.25">
      <c r="A6306" t="s">
        <v>18</v>
      </c>
      <c r="B6306" t="s">
        <v>1290</v>
      </c>
      <c r="C6306" t="s">
        <v>1268</v>
      </c>
      <c r="D6306" t="s">
        <v>1195</v>
      </c>
      <c r="E6306">
        <v>5.4799999999999996E-3</v>
      </c>
      <c r="F6306" t="s">
        <v>1692</v>
      </c>
    </row>
    <row r="6307" spans="1:6" x14ac:dyDescent="0.25">
      <c r="A6307" t="s">
        <v>18</v>
      </c>
      <c r="B6307" t="s">
        <v>1290</v>
      </c>
      <c r="C6307" t="s">
        <v>1269</v>
      </c>
      <c r="D6307" t="s">
        <v>1195</v>
      </c>
      <c r="E6307">
        <v>5.4799999999999996E-3</v>
      </c>
      <c r="F6307" t="s">
        <v>1692</v>
      </c>
    </row>
    <row r="6308" spans="1:6" x14ac:dyDescent="0.25">
      <c r="A6308" t="s">
        <v>18</v>
      </c>
      <c r="B6308" t="s">
        <v>1290</v>
      </c>
      <c r="C6308" t="s">
        <v>1270</v>
      </c>
      <c r="D6308" t="s">
        <v>1195</v>
      </c>
      <c r="E6308">
        <v>5.1700000000000001E-3</v>
      </c>
      <c r="F6308" t="s">
        <v>1692</v>
      </c>
    </row>
    <row r="6309" spans="1:6" x14ac:dyDescent="0.25">
      <c r="A6309" t="s">
        <v>18</v>
      </c>
      <c r="B6309" t="s">
        <v>1290</v>
      </c>
      <c r="C6309" t="s">
        <v>1271</v>
      </c>
      <c r="D6309" t="s">
        <v>1195</v>
      </c>
      <c r="E6309">
        <v>4.8700000000000002E-3</v>
      </c>
      <c r="F6309" t="s">
        <v>1692</v>
      </c>
    </row>
    <row r="6310" spans="1:6" x14ac:dyDescent="0.25">
      <c r="A6310" t="s">
        <v>18</v>
      </c>
      <c r="B6310" t="s">
        <v>1290</v>
      </c>
      <c r="C6310" t="s">
        <v>1186</v>
      </c>
      <c r="D6310" t="s">
        <v>1195</v>
      </c>
      <c r="E6310">
        <v>3.0419999999999999E-2</v>
      </c>
      <c r="F6310" t="s">
        <v>1692</v>
      </c>
    </row>
    <row r="6311" spans="1:6" x14ac:dyDescent="0.25">
      <c r="A6311" t="s">
        <v>18</v>
      </c>
      <c r="B6311" t="s">
        <v>1185</v>
      </c>
      <c r="C6311" t="s">
        <v>1275</v>
      </c>
      <c r="D6311" t="s">
        <v>1195</v>
      </c>
      <c r="E6311">
        <v>1.392E-2</v>
      </c>
      <c r="F6311" t="s">
        <v>1692</v>
      </c>
    </row>
    <row r="6312" spans="1:6" x14ac:dyDescent="0.25">
      <c r="A6312" t="s">
        <v>18</v>
      </c>
      <c r="B6312" t="s">
        <v>1185</v>
      </c>
      <c r="C6312" t="s">
        <v>1276</v>
      </c>
      <c r="D6312" t="s">
        <v>1195</v>
      </c>
      <c r="E6312">
        <v>4.5599999999999998E-3</v>
      </c>
      <c r="F6312" t="s">
        <v>1692</v>
      </c>
    </row>
    <row r="6313" spans="1:6" x14ac:dyDescent="0.25">
      <c r="A6313" t="s">
        <v>18</v>
      </c>
      <c r="B6313" t="s">
        <v>1185</v>
      </c>
      <c r="C6313" t="s">
        <v>1277</v>
      </c>
      <c r="D6313" t="s">
        <v>1195</v>
      </c>
      <c r="E6313">
        <v>4.3E-3</v>
      </c>
      <c r="F6313" t="s">
        <v>1692</v>
      </c>
    </row>
    <row r="6314" spans="1:6" x14ac:dyDescent="0.25">
      <c r="A6314" t="s">
        <v>18</v>
      </c>
      <c r="B6314" t="s">
        <v>1185</v>
      </c>
      <c r="C6314" t="s">
        <v>1186</v>
      </c>
      <c r="D6314" t="s">
        <v>1195</v>
      </c>
      <c r="E6314">
        <v>2.5309999999999999E-2</v>
      </c>
      <c r="F6314" t="s">
        <v>1692</v>
      </c>
    </row>
    <row r="6315" spans="1:6" x14ac:dyDescent="0.25">
      <c r="A6315" t="s">
        <v>18</v>
      </c>
      <c r="B6315" t="s">
        <v>1188</v>
      </c>
      <c r="C6315" t="s">
        <v>1275</v>
      </c>
      <c r="D6315" t="s">
        <v>1195</v>
      </c>
      <c r="E6315">
        <v>1.392E-2</v>
      </c>
      <c r="F6315" t="s">
        <v>1692</v>
      </c>
    </row>
    <row r="6316" spans="1:6" x14ac:dyDescent="0.25">
      <c r="A6316" t="s">
        <v>18</v>
      </c>
      <c r="B6316" t="s">
        <v>1188</v>
      </c>
      <c r="C6316" t="s">
        <v>1276</v>
      </c>
      <c r="D6316" t="s">
        <v>1195</v>
      </c>
      <c r="E6316">
        <v>4.5599999999999998E-3</v>
      </c>
      <c r="F6316" t="s">
        <v>1692</v>
      </c>
    </row>
    <row r="6317" spans="1:6" x14ac:dyDescent="0.25">
      <c r="A6317" t="s">
        <v>18</v>
      </c>
      <c r="B6317" t="s">
        <v>1188</v>
      </c>
      <c r="C6317" t="s">
        <v>1277</v>
      </c>
      <c r="D6317" t="s">
        <v>1195</v>
      </c>
      <c r="E6317">
        <v>4.3E-3</v>
      </c>
      <c r="F6317" t="s">
        <v>1692</v>
      </c>
    </row>
    <row r="6318" spans="1:6" x14ac:dyDescent="0.25">
      <c r="A6318" t="s">
        <v>18</v>
      </c>
      <c r="B6318" t="s">
        <v>1188</v>
      </c>
      <c r="C6318" t="s">
        <v>1186</v>
      </c>
      <c r="D6318" t="s">
        <v>1195</v>
      </c>
      <c r="E6318">
        <v>2.5309999999999999E-2</v>
      </c>
      <c r="F6318" t="s">
        <v>1692</v>
      </c>
    </row>
    <row r="6319" spans="1:6" x14ac:dyDescent="0.25">
      <c r="A6319" t="s">
        <v>18</v>
      </c>
      <c r="B6319" t="s">
        <v>1189</v>
      </c>
      <c r="C6319" t="s">
        <v>1278</v>
      </c>
      <c r="D6319" t="s">
        <v>1195</v>
      </c>
      <c r="E6319">
        <v>0.31850000000000001</v>
      </c>
      <c r="F6319" t="s">
        <v>1692</v>
      </c>
    </row>
    <row r="6320" spans="1:6" x14ac:dyDescent="0.25">
      <c r="A6320" t="s">
        <v>18</v>
      </c>
      <c r="B6320" t="s">
        <v>1189</v>
      </c>
      <c r="C6320" t="s">
        <v>1279</v>
      </c>
      <c r="D6320" t="s">
        <v>1195</v>
      </c>
      <c r="E6320">
        <v>0.191</v>
      </c>
      <c r="F6320" t="s">
        <v>1692</v>
      </c>
    </row>
    <row r="6321" spans="1:6" x14ac:dyDescent="0.25">
      <c r="A6321" t="s">
        <v>18</v>
      </c>
      <c r="B6321" t="s">
        <v>1189</v>
      </c>
      <c r="C6321" t="s">
        <v>1280</v>
      </c>
      <c r="D6321" t="s">
        <v>1195</v>
      </c>
      <c r="E6321">
        <v>7.5399999999999995E-2</v>
      </c>
      <c r="F6321" t="s">
        <v>1692</v>
      </c>
    </row>
    <row r="6322" spans="1:6" x14ac:dyDescent="0.25">
      <c r="A6322" t="s">
        <v>18</v>
      </c>
      <c r="B6322" t="s">
        <v>1189</v>
      </c>
      <c r="C6322" t="s">
        <v>1186</v>
      </c>
      <c r="D6322" t="s">
        <v>1195</v>
      </c>
      <c r="E6322">
        <v>0.98</v>
      </c>
      <c r="F6322" t="s">
        <v>1692</v>
      </c>
    </row>
    <row r="6323" spans="1:6" x14ac:dyDescent="0.25">
      <c r="A6323" t="s">
        <v>18</v>
      </c>
      <c r="B6323" t="s">
        <v>1190</v>
      </c>
      <c r="C6323" t="s">
        <v>1266</v>
      </c>
      <c r="D6323" t="s">
        <v>1195</v>
      </c>
      <c r="E6323">
        <v>2.1010000000000001E-2</v>
      </c>
      <c r="F6323" t="s">
        <v>1692</v>
      </c>
    </row>
    <row r="6324" spans="1:6" x14ac:dyDescent="0.25">
      <c r="A6324" t="s">
        <v>18</v>
      </c>
      <c r="B6324" t="s">
        <v>1190</v>
      </c>
      <c r="C6324" t="s">
        <v>1267</v>
      </c>
      <c r="D6324" t="s">
        <v>1195</v>
      </c>
      <c r="E6324">
        <v>2.1010000000000001E-2</v>
      </c>
      <c r="F6324" t="s">
        <v>1692</v>
      </c>
    </row>
    <row r="6325" spans="1:6" x14ac:dyDescent="0.25">
      <c r="A6325" t="s">
        <v>18</v>
      </c>
      <c r="B6325" t="s">
        <v>1190</v>
      </c>
      <c r="C6325" t="s">
        <v>1268</v>
      </c>
      <c r="D6325" t="s">
        <v>1195</v>
      </c>
      <c r="E6325">
        <v>6.8799999999999998E-3</v>
      </c>
      <c r="F6325" t="s">
        <v>1692</v>
      </c>
    </row>
    <row r="6326" spans="1:6" x14ac:dyDescent="0.25">
      <c r="A6326" t="s">
        <v>18</v>
      </c>
      <c r="B6326" t="s">
        <v>1190</v>
      </c>
      <c r="C6326" t="s">
        <v>1269</v>
      </c>
      <c r="D6326" t="s">
        <v>1195</v>
      </c>
      <c r="E6326">
        <v>6.8799999999999998E-3</v>
      </c>
      <c r="F6326" t="s">
        <v>1692</v>
      </c>
    </row>
    <row r="6327" spans="1:6" x14ac:dyDescent="0.25">
      <c r="A6327" t="s">
        <v>18</v>
      </c>
      <c r="B6327" t="s">
        <v>1190</v>
      </c>
      <c r="C6327" t="s">
        <v>1270</v>
      </c>
      <c r="D6327" t="s">
        <v>1195</v>
      </c>
      <c r="E6327">
        <v>6.4900000000000001E-3</v>
      </c>
      <c r="F6327" t="s">
        <v>1692</v>
      </c>
    </row>
    <row r="6328" spans="1:6" x14ac:dyDescent="0.25">
      <c r="A6328" t="s">
        <v>18</v>
      </c>
      <c r="B6328" t="s">
        <v>1190</v>
      </c>
      <c r="C6328" t="s">
        <v>1271</v>
      </c>
      <c r="D6328" t="s">
        <v>1195</v>
      </c>
      <c r="E6328">
        <v>6.11E-3</v>
      </c>
      <c r="F6328" t="s">
        <v>1692</v>
      </c>
    </row>
    <row r="6329" spans="1:6" x14ac:dyDescent="0.25">
      <c r="A6329" t="s">
        <v>18</v>
      </c>
      <c r="B6329" t="s">
        <v>1190</v>
      </c>
      <c r="C6329" t="s">
        <v>1186</v>
      </c>
      <c r="D6329" t="s">
        <v>1195</v>
      </c>
      <c r="E6329">
        <v>3.8199999999999998E-2</v>
      </c>
      <c r="F6329" t="s">
        <v>1692</v>
      </c>
    </row>
    <row r="6330" spans="1:6" x14ac:dyDescent="0.25">
      <c r="A6330" t="s">
        <v>18</v>
      </c>
      <c r="B6330" t="s">
        <v>1191</v>
      </c>
      <c r="C6330" t="s">
        <v>1266</v>
      </c>
      <c r="D6330" t="s">
        <v>1195</v>
      </c>
      <c r="E6330">
        <v>2.1010000000000001E-2</v>
      </c>
      <c r="F6330" t="s">
        <v>1692</v>
      </c>
    </row>
    <row r="6331" spans="1:6" x14ac:dyDescent="0.25">
      <c r="A6331" t="s">
        <v>18</v>
      </c>
      <c r="B6331" t="s">
        <v>1191</v>
      </c>
      <c r="C6331" t="s">
        <v>1267</v>
      </c>
      <c r="D6331" t="s">
        <v>1195</v>
      </c>
      <c r="E6331">
        <v>2.1010000000000001E-2</v>
      </c>
      <c r="F6331" t="s">
        <v>1692</v>
      </c>
    </row>
    <row r="6332" spans="1:6" x14ac:dyDescent="0.25">
      <c r="A6332" t="s">
        <v>18</v>
      </c>
      <c r="B6332" t="s">
        <v>1191</v>
      </c>
      <c r="C6332" t="s">
        <v>1268</v>
      </c>
      <c r="D6332" t="s">
        <v>1195</v>
      </c>
      <c r="E6332">
        <v>6.8799999999999998E-3</v>
      </c>
      <c r="F6332" t="s">
        <v>1692</v>
      </c>
    </row>
    <row r="6333" spans="1:6" x14ac:dyDescent="0.25">
      <c r="A6333" t="s">
        <v>18</v>
      </c>
      <c r="B6333" t="s">
        <v>1191</v>
      </c>
      <c r="C6333" t="s">
        <v>1269</v>
      </c>
      <c r="D6333" t="s">
        <v>1195</v>
      </c>
      <c r="E6333">
        <v>6.8799999999999998E-3</v>
      </c>
      <c r="F6333" t="s">
        <v>1692</v>
      </c>
    </row>
    <row r="6334" spans="1:6" x14ac:dyDescent="0.25">
      <c r="A6334" t="s">
        <v>18</v>
      </c>
      <c r="B6334" t="s">
        <v>1191</v>
      </c>
      <c r="C6334" t="s">
        <v>1270</v>
      </c>
      <c r="D6334" t="s">
        <v>1195</v>
      </c>
      <c r="E6334">
        <v>6.4900000000000001E-3</v>
      </c>
      <c r="F6334" t="s">
        <v>1692</v>
      </c>
    </row>
    <row r="6335" spans="1:6" x14ac:dyDescent="0.25">
      <c r="A6335" t="s">
        <v>18</v>
      </c>
      <c r="B6335" t="s">
        <v>1191</v>
      </c>
      <c r="C6335" t="s">
        <v>1271</v>
      </c>
      <c r="D6335" t="s">
        <v>1195</v>
      </c>
      <c r="E6335">
        <v>6.11E-3</v>
      </c>
      <c r="F6335" t="s">
        <v>1692</v>
      </c>
    </row>
    <row r="6336" spans="1:6" x14ac:dyDescent="0.25">
      <c r="A6336" t="s">
        <v>18</v>
      </c>
      <c r="B6336" t="s">
        <v>1191</v>
      </c>
      <c r="C6336" t="s">
        <v>1186</v>
      </c>
      <c r="D6336" t="s">
        <v>1195</v>
      </c>
      <c r="E6336">
        <v>3.8199999999999998E-2</v>
      </c>
      <c r="F6336" t="s">
        <v>1692</v>
      </c>
    </row>
    <row r="6337" spans="1:6" x14ac:dyDescent="0.25">
      <c r="A6337" t="s">
        <v>18</v>
      </c>
      <c r="B6337" t="s">
        <v>1192</v>
      </c>
      <c r="C6337" t="s">
        <v>1281</v>
      </c>
      <c r="D6337" t="s">
        <v>1195</v>
      </c>
      <c r="E6337">
        <v>5.6299999999999996E-3</v>
      </c>
      <c r="F6337" t="s">
        <v>1692</v>
      </c>
    </row>
    <row r="6338" spans="1:6" x14ac:dyDescent="0.25">
      <c r="A6338" t="s">
        <v>18</v>
      </c>
      <c r="B6338" t="s">
        <v>1192</v>
      </c>
      <c r="C6338" t="s">
        <v>1282</v>
      </c>
      <c r="D6338" t="s">
        <v>1195</v>
      </c>
      <c r="E6338">
        <v>3.7499999999999999E-3</v>
      </c>
      <c r="F6338" t="s">
        <v>1692</v>
      </c>
    </row>
    <row r="6339" spans="1:6" x14ac:dyDescent="0.25">
      <c r="A6339" t="s">
        <v>18</v>
      </c>
      <c r="B6339" t="s">
        <v>1192</v>
      </c>
      <c r="C6339" t="s">
        <v>1283</v>
      </c>
      <c r="D6339" t="s">
        <v>1195</v>
      </c>
      <c r="E6339">
        <v>1.8799999999999999E-3</v>
      </c>
      <c r="F6339" t="s">
        <v>1692</v>
      </c>
    </row>
    <row r="6340" spans="1:6" x14ac:dyDescent="0.25">
      <c r="A6340" t="s">
        <v>18</v>
      </c>
      <c r="B6340" t="s">
        <v>1192</v>
      </c>
      <c r="C6340" t="s">
        <v>1186</v>
      </c>
      <c r="D6340" t="s">
        <v>1195</v>
      </c>
      <c r="E6340">
        <v>6.2500000000000003E-3</v>
      </c>
      <c r="F6340" t="s">
        <v>1692</v>
      </c>
    </row>
    <row r="6341" spans="1:6" x14ac:dyDescent="0.25">
      <c r="A6341" t="s">
        <v>30</v>
      </c>
      <c r="B6341" t="s">
        <v>1246</v>
      </c>
      <c r="C6341" t="s">
        <v>1186</v>
      </c>
      <c r="D6341" t="s">
        <v>1195</v>
      </c>
      <c r="E6341">
        <v>0</v>
      </c>
      <c r="F6341" t="s">
        <v>1692</v>
      </c>
    </row>
    <row r="6342" spans="1:6" x14ac:dyDescent="0.25">
      <c r="A6342" t="s">
        <v>30</v>
      </c>
      <c r="B6342" t="s">
        <v>1227</v>
      </c>
      <c r="C6342" t="s">
        <v>1186</v>
      </c>
      <c r="D6342" t="s">
        <v>1195</v>
      </c>
      <c r="E6342">
        <v>0</v>
      </c>
      <c r="F6342" t="s">
        <v>1692</v>
      </c>
    </row>
    <row r="6343" spans="1:6" x14ac:dyDescent="0.25">
      <c r="A6343" t="s">
        <v>30</v>
      </c>
      <c r="B6343" t="s">
        <v>1272</v>
      </c>
      <c r="C6343" t="s">
        <v>1186</v>
      </c>
      <c r="D6343" t="s">
        <v>1195</v>
      </c>
      <c r="E6343">
        <v>0</v>
      </c>
      <c r="F6343" t="s">
        <v>1692</v>
      </c>
    </row>
    <row r="6344" spans="1:6" x14ac:dyDescent="0.25">
      <c r="A6344" t="s">
        <v>30</v>
      </c>
      <c r="B6344" t="s">
        <v>1273</v>
      </c>
      <c r="C6344" t="s">
        <v>1186</v>
      </c>
      <c r="D6344" t="s">
        <v>1195</v>
      </c>
      <c r="E6344">
        <v>0</v>
      </c>
      <c r="F6344" t="s">
        <v>1692</v>
      </c>
    </row>
    <row r="6345" spans="1:6" x14ac:dyDescent="0.25">
      <c r="A6345" t="s">
        <v>30</v>
      </c>
      <c r="B6345" t="s">
        <v>1288</v>
      </c>
      <c r="C6345" t="s">
        <v>1186</v>
      </c>
      <c r="D6345" t="s">
        <v>1195</v>
      </c>
      <c r="E6345">
        <v>0</v>
      </c>
      <c r="F6345" t="s">
        <v>1692</v>
      </c>
    </row>
    <row r="6346" spans="1:6" x14ac:dyDescent="0.25">
      <c r="A6346" t="s">
        <v>30</v>
      </c>
      <c r="B6346" t="s">
        <v>1274</v>
      </c>
      <c r="C6346" t="s">
        <v>1186</v>
      </c>
      <c r="D6346" t="s">
        <v>1195</v>
      </c>
      <c r="E6346">
        <v>0</v>
      </c>
      <c r="F6346" t="s">
        <v>1692</v>
      </c>
    </row>
    <row r="6347" spans="1:6" x14ac:dyDescent="0.25">
      <c r="A6347" t="s">
        <v>30</v>
      </c>
      <c r="B6347" t="s">
        <v>1290</v>
      </c>
      <c r="C6347" t="s">
        <v>1186</v>
      </c>
      <c r="D6347" t="s">
        <v>1195</v>
      </c>
      <c r="E6347">
        <v>0</v>
      </c>
      <c r="F6347" t="s">
        <v>1692</v>
      </c>
    </row>
    <row r="6348" spans="1:6" x14ac:dyDescent="0.25">
      <c r="A6348" t="s">
        <v>1291</v>
      </c>
      <c r="B6348" t="s">
        <v>1206</v>
      </c>
      <c r="C6348" t="s">
        <v>1131</v>
      </c>
      <c r="D6348" t="s">
        <v>1195</v>
      </c>
      <c r="E6348">
        <v>8.8709999999999997E-2</v>
      </c>
      <c r="F6348" t="s">
        <v>1692</v>
      </c>
    </row>
    <row r="6349" spans="1:6" x14ac:dyDescent="0.25">
      <c r="A6349" t="s">
        <v>1291</v>
      </c>
      <c r="B6349" t="s">
        <v>1206</v>
      </c>
      <c r="C6349" t="s">
        <v>1207</v>
      </c>
      <c r="D6349" t="s">
        <v>1195</v>
      </c>
      <c r="E6349">
        <v>1.149E-2</v>
      </c>
      <c r="F6349" t="s">
        <v>1692</v>
      </c>
    </row>
    <row r="6350" spans="1:6" x14ac:dyDescent="0.25">
      <c r="A6350" t="s">
        <v>1291</v>
      </c>
      <c r="B6350" t="s">
        <v>1206</v>
      </c>
      <c r="C6350" t="s">
        <v>1208</v>
      </c>
      <c r="D6350" t="s">
        <v>1195</v>
      </c>
      <c r="E6350">
        <v>4.13E-3</v>
      </c>
      <c r="F6350" t="s">
        <v>1692</v>
      </c>
    </row>
    <row r="6351" spans="1:6" x14ac:dyDescent="0.25">
      <c r="A6351" t="s">
        <v>1291</v>
      </c>
      <c r="B6351" t="s">
        <v>1206</v>
      </c>
      <c r="C6351" t="s">
        <v>1196</v>
      </c>
      <c r="D6351" t="s">
        <v>1195</v>
      </c>
      <c r="E6351">
        <v>8.4000000000000003E-4</v>
      </c>
      <c r="F6351" t="s">
        <v>1692</v>
      </c>
    </row>
    <row r="6352" spans="1:6" x14ac:dyDescent="0.25">
      <c r="A6352" t="s">
        <v>1291</v>
      </c>
      <c r="B6352" t="s">
        <v>1206</v>
      </c>
      <c r="C6352" t="s">
        <v>1186</v>
      </c>
      <c r="D6352" t="s">
        <v>1195</v>
      </c>
      <c r="E6352">
        <v>0.20161999999999999</v>
      </c>
      <c r="F6352" t="s">
        <v>1692</v>
      </c>
    </row>
    <row r="6353" spans="1:6" x14ac:dyDescent="0.25">
      <c r="A6353" t="s">
        <v>1291</v>
      </c>
      <c r="B6353" t="s">
        <v>1209</v>
      </c>
      <c r="C6353" t="s">
        <v>1207</v>
      </c>
      <c r="D6353" t="s">
        <v>1195</v>
      </c>
      <c r="E6353">
        <v>5.0810000000000001E-2</v>
      </c>
      <c r="F6353" t="s">
        <v>1692</v>
      </c>
    </row>
    <row r="6354" spans="1:6" x14ac:dyDescent="0.25">
      <c r="A6354" t="s">
        <v>1291</v>
      </c>
      <c r="B6354" t="s">
        <v>1209</v>
      </c>
      <c r="C6354" t="s">
        <v>1208</v>
      </c>
      <c r="D6354" t="s">
        <v>1195</v>
      </c>
      <c r="E6354">
        <v>1.4880000000000001E-2</v>
      </c>
      <c r="F6354" t="s">
        <v>1692</v>
      </c>
    </row>
    <row r="6355" spans="1:6" x14ac:dyDescent="0.25">
      <c r="A6355" t="s">
        <v>1291</v>
      </c>
      <c r="B6355" t="s">
        <v>1209</v>
      </c>
      <c r="C6355" t="s">
        <v>1196</v>
      </c>
      <c r="D6355" t="s">
        <v>1195</v>
      </c>
      <c r="E6355">
        <v>2.5799999999999998E-3</v>
      </c>
      <c r="F6355" t="s">
        <v>1692</v>
      </c>
    </row>
    <row r="6356" spans="1:6" x14ac:dyDescent="0.25">
      <c r="A6356" t="s">
        <v>1291</v>
      </c>
      <c r="B6356" t="s">
        <v>1209</v>
      </c>
      <c r="C6356" t="s">
        <v>1186</v>
      </c>
      <c r="D6356" t="s">
        <v>1195</v>
      </c>
      <c r="E6356">
        <v>0.94359999999999999</v>
      </c>
      <c r="F6356" t="s">
        <v>1692</v>
      </c>
    </row>
    <row r="6357" spans="1:6" x14ac:dyDescent="0.25">
      <c r="A6357" t="s">
        <v>1291</v>
      </c>
      <c r="B6357" t="s">
        <v>1210</v>
      </c>
      <c r="C6357" t="s">
        <v>1207</v>
      </c>
      <c r="D6357" t="s">
        <v>1195</v>
      </c>
      <c r="E6357">
        <v>4.0969999999999999E-2</v>
      </c>
      <c r="F6357" t="s">
        <v>1692</v>
      </c>
    </row>
    <row r="6358" spans="1:6" x14ac:dyDescent="0.25">
      <c r="A6358" t="s">
        <v>1291</v>
      </c>
      <c r="B6358" t="s">
        <v>1210</v>
      </c>
      <c r="C6358" t="s">
        <v>1208</v>
      </c>
      <c r="D6358" t="s">
        <v>1195</v>
      </c>
      <c r="E6358">
        <v>1.323E-2</v>
      </c>
      <c r="F6358" t="s">
        <v>1692</v>
      </c>
    </row>
    <row r="6359" spans="1:6" x14ac:dyDescent="0.25">
      <c r="A6359" t="s">
        <v>1291</v>
      </c>
      <c r="B6359" t="s">
        <v>1210</v>
      </c>
      <c r="C6359" t="s">
        <v>1196</v>
      </c>
      <c r="D6359" t="s">
        <v>1195</v>
      </c>
      <c r="E6359">
        <v>2.48E-3</v>
      </c>
      <c r="F6359" t="s">
        <v>1692</v>
      </c>
    </row>
    <row r="6360" spans="1:6" x14ac:dyDescent="0.25">
      <c r="A6360" t="s">
        <v>1291</v>
      </c>
      <c r="B6360" t="s">
        <v>1210</v>
      </c>
      <c r="C6360" t="s">
        <v>1186</v>
      </c>
      <c r="D6360" t="s">
        <v>1195</v>
      </c>
      <c r="E6360">
        <v>0.74197999999999997</v>
      </c>
      <c r="F6360" t="s">
        <v>1692</v>
      </c>
    </row>
    <row r="6361" spans="1:6" x14ac:dyDescent="0.25">
      <c r="A6361" t="s">
        <v>1291</v>
      </c>
      <c r="B6361" t="s">
        <v>1194</v>
      </c>
      <c r="C6361" t="s">
        <v>1131</v>
      </c>
      <c r="D6361" t="s">
        <v>1195</v>
      </c>
      <c r="E6361">
        <v>0.20161999999999999</v>
      </c>
      <c r="F6361" t="s">
        <v>1692</v>
      </c>
    </row>
    <row r="6362" spans="1:6" x14ac:dyDescent="0.25">
      <c r="A6362" t="s">
        <v>1291</v>
      </c>
      <c r="B6362" t="s">
        <v>1194</v>
      </c>
      <c r="C6362" t="s">
        <v>1196</v>
      </c>
      <c r="D6362" t="s">
        <v>1195</v>
      </c>
      <c r="E6362">
        <v>2.2200000000000002E-3</v>
      </c>
      <c r="F6362" t="s">
        <v>1692</v>
      </c>
    </row>
    <row r="6363" spans="1:6" x14ac:dyDescent="0.25">
      <c r="A6363" t="s">
        <v>1291</v>
      </c>
      <c r="B6363" t="s">
        <v>1194</v>
      </c>
      <c r="C6363" t="s">
        <v>1186</v>
      </c>
      <c r="D6363" t="s">
        <v>1195</v>
      </c>
      <c r="E6363">
        <v>0.40325</v>
      </c>
      <c r="F6363" t="s">
        <v>1692</v>
      </c>
    </row>
    <row r="6364" spans="1:6" x14ac:dyDescent="0.25">
      <c r="A6364" t="s">
        <v>1291</v>
      </c>
      <c r="B6364" t="s">
        <v>1211</v>
      </c>
      <c r="C6364" t="s">
        <v>1131</v>
      </c>
      <c r="D6364" t="s">
        <v>1195</v>
      </c>
      <c r="E6364">
        <v>0.20161999999999999</v>
      </c>
      <c r="F6364" t="s">
        <v>1692</v>
      </c>
    </row>
    <row r="6365" spans="1:6" x14ac:dyDescent="0.25">
      <c r="A6365" t="s">
        <v>1291</v>
      </c>
      <c r="B6365" t="s">
        <v>1211</v>
      </c>
      <c r="C6365" t="s">
        <v>1186</v>
      </c>
      <c r="D6365" t="s">
        <v>1195</v>
      </c>
      <c r="E6365">
        <v>0.40325</v>
      </c>
      <c r="F6365" t="s">
        <v>1692</v>
      </c>
    </row>
    <row r="6366" spans="1:6" x14ac:dyDescent="0.25">
      <c r="A6366" t="s">
        <v>1291</v>
      </c>
      <c r="B6366" t="s">
        <v>1198</v>
      </c>
      <c r="C6366" t="s">
        <v>1186</v>
      </c>
      <c r="D6366" t="s">
        <v>1195</v>
      </c>
      <c r="E6366">
        <v>0.13500000000000001</v>
      </c>
      <c r="F6366" t="s">
        <v>1692</v>
      </c>
    </row>
    <row r="6367" spans="1:6" x14ac:dyDescent="0.25">
      <c r="A6367" t="s">
        <v>1291</v>
      </c>
      <c r="B6367" t="s">
        <v>1212</v>
      </c>
      <c r="C6367" t="s">
        <v>1186</v>
      </c>
      <c r="D6367" t="s">
        <v>1195</v>
      </c>
      <c r="E6367">
        <v>0.25019999999999998</v>
      </c>
      <c r="F6367" t="s">
        <v>1692</v>
      </c>
    </row>
    <row r="6368" spans="1:6" x14ac:dyDescent="0.25">
      <c r="A6368" t="s">
        <v>1291</v>
      </c>
      <c r="B6368" t="s">
        <v>1212</v>
      </c>
      <c r="C6368" t="s">
        <v>1213</v>
      </c>
      <c r="D6368" t="s">
        <v>1195</v>
      </c>
      <c r="E6368">
        <v>0.15012</v>
      </c>
      <c r="F6368" t="s">
        <v>1692</v>
      </c>
    </row>
    <row r="6369" spans="1:6" x14ac:dyDescent="0.25">
      <c r="A6369" t="s">
        <v>1291</v>
      </c>
      <c r="B6369" t="s">
        <v>1200</v>
      </c>
      <c r="C6369" t="s">
        <v>1186</v>
      </c>
      <c r="D6369" t="s">
        <v>1195</v>
      </c>
      <c r="E6369">
        <v>0.40050000000000002</v>
      </c>
      <c r="F6369" t="s">
        <v>1692</v>
      </c>
    </row>
    <row r="6370" spans="1:6" x14ac:dyDescent="0.25">
      <c r="A6370" t="s">
        <v>1291</v>
      </c>
      <c r="B6370" t="s">
        <v>1200</v>
      </c>
      <c r="C6370" t="s">
        <v>1214</v>
      </c>
      <c r="D6370" t="s">
        <v>1195</v>
      </c>
      <c r="E6370">
        <v>6.0080000000000001E-2</v>
      </c>
      <c r="F6370" t="s">
        <v>1692</v>
      </c>
    </row>
    <row r="6371" spans="1:6" x14ac:dyDescent="0.25">
      <c r="A6371" t="s">
        <v>1291</v>
      </c>
      <c r="B6371" t="s">
        <v>1200</v>
      </c>
      <c r="C6371" t="s">
        <v>1215</v>
      </c>
      <c r="D6371" t="s">
        <v>1195</v>
      </c>
      <c r="E6371">
        <v>0.28034999999999999</v>
      </c>
      <c r="F6371" t="s">
        <v>1692</v>
      </c>
    </row>
    <row r="6372" spans="1:6" x14ac:dyDescent="0.25">
      <c r="A6372" t="s">
        <v>1291</v>
      </c>
      <c r="B6372" t="s">
        <v>1200</v>
      </c>
      <c r="C6372" t="s">
        <v>1216</v>
      </c>
      <c r="D6372" t="s">
        <v>1195</v>
      </c>
      <c r="E6372">
        <v>0.20025000000000001</v>
      </c>
      <c r="F6372" t="s">
        <v>1692</v>
      </c>
    </row>
    <row r="6373" spans="1:6" x14ac:dyDescent="0.25">
      <c r="A6373" t="s">
        <v>1291</v>
      </c>
      <c r="B6373" t="s">
        <v>1204</v>
      </c>
      <c r="C6373" t="s">
        <v>1186</v>
      </c>
      <c r="D6373" t="s">
        <v>1195</v>
      </c>
      <c r="E6373">
        <v>0.50049999999999994</v>
      </c>
      <c r="F6373" t="s">
        <v>1692</v>
      </c>
    </row>
    <row r="6374" spans="1:6" x14ac:dyDescent="0.25">
      <c r="A6374" t="s">
        <v>1291</v>
      </c>
      <c r="B6374" t="s">
        <v>1204</v>
      </c>
      <c r="C6374" t="s">
        <v>1214</v>
      </c>
      <c r="D6374" t="s">
        <v>1195</v>
      </c>
      <c r="E6374">
        <v>6.0080000000000001E-2</v>
      </c>
      <c r="F6374" t="s">
        <v>1692</v>
      </c>
    </row>
    <row r="6375" spans="1:6" x14ac:dyDescent="0.25">
      <c r="A6375" t="s">
        <v>1291</v>
      </c>
      <c r="B6375" t="s">
        <v>1204</v>
      </c>
      <c r="C6375" t="s">
        <v>1215</v>
      </c>
      <c r="D6375" t="s">
        <v>1195</v>
      </c>
      <c r="E6375">
        <v>0.35034999999999999</v>
      </c>
      <c r="F6375" t="s">
        <v>1692</v>
      </c>
    </row>
    <row r="6376" spans="1:6" x14ac:dyDescent="0.25">
      <c r="A6376" t="s">
        <v>1291</v>
      </c>
      <c r="B6376" t="s">
        <v>1204</v>
      </c>
      <c r="C6376" t="s">
        <v>1216</v>
      </c>
      <c r="D6376" t="s">
        <v>1195</v>
      </c>
      <c r="E6376">
        <v>0.25024999999999997</v>
      </c>
      <c r="F6376" t="s">
        <v>1692</v>
      </c>
    </row>
    <row r="6377" spans="1:6" x14ac:dyDescent="0.25">
      <c r="A6377" t="s">
        <v>1291</v>
      </c>
      <c r="B6377" t="s">
        <v>1217</v>
      </c>
      <c r="C6377" t="s">
        <v>1207</v>
      </c>
      <c r="D6377" t="s">
        <v>1195</v>
      </c>
      <c r="E6377">
        <v>4.0969999999999999E-2</v>
      </c>
      <c r="F6377" t="s">
        <v>1692</v>
      </c>
    </row>
    <row r="6378" spans="1:6" x14ac:dyDescent="0.25">
      <c r="A6378" t="s">
        <v>1291</v>
      </c>
      <c r="B6378" t="s">
        <v>1217</v>
      </c>
      <c r="C6378" t="s">
        <v>1208</v>
      </c>
      <c r="D6378" t="s">
        <v>1195</v>
      </c>
      <c r="E6378">
        <v>1.323E-2</v>
      </c>
      <c r="F6378" t="s">
        <v>1692</v>
      </c>
    </row>
    <row r="6379" spans="1:6" x14ac:dyDescent="0.25">
      <c r="A6379" t="s">
        <v>1291</v>
      </c>
      <c r="B6379" t="s">
        <v>1217</v>
      </c>
      <c r="C6379" t="s">
        <v>1196</v>
      </c>
      <c r="D6379" t="s">
        <v>1195</v>
      </c>
      <c r="E6379">
        <v>2.48E-3</v>
      </c>
      <c r="F6379" t="s">
        <v>1692</v>
      </c>
    </row>
    <row r="6380" spans="1:6" x14ac:dyDescent="0.25">
      <c r="A6380" t="s">
        <v>1291</v>
      </c>
      <c r="B6380" t="s">
        <v>1217</v>
      </c>
      <c r="C6380" t="s">
        <v>1218</v>
      </c>
      <c r="D6380" t="s">
        <v>1195</v>
      </c>
      <c r="E6380">
        <v>2.48E-3</v>
      </c>
      <c r="F6380" t="s">
        <v>1692</v>
      </c>
    </row>
    <row r="6381" spans="1:6" x14ac:dyDescent="0.25">
      <c r="A6381" t="s">
        <v>1291</v>
      </c>
      <c r="B6381" t="s">
        <v>1217</v>
      </c>
      <c r="C6381" t="s">
        <v>1219</v>
      </c>
      <c r="D6381" t="s">
        <v>1195</v>
      </c>
      <c r="E6381">
        <v>4.0969999999999999E-2</v>
      </c>
      <c r="F6381" t="s">
        <v>1692</v>
      </c>
    </row>
    <row r="6382" spans="1:6" x14ac:dyDescent="0.25">
      <c r="A6382" t="s">
        <v>1291</v>
      </c>
      <c r="B6382" t="s">
        <v>1217</v>
      </c>
      <c r="C6382" t="s">
        <v>1186</v>
      </c>
      <c r="D6382" t="s">
        <v>1195</v>
      </c>
      <c r="E6382">
        <v>0.74197999999999997</v>
      </c>
      <c r="F6382" t="s">
        <v>1692</v>
      </c>
    </row>
    <row r="6383" spans="1:6" x14ac:dyDescent="0.25">
      <c r="A6383" t="s">
        <v>1291</v>
      </c>
      <c r="B6383" t="s">
        <v>1220</v>
      </c>
      <c r="C6383" t="s">
        <v>1207</v>
      </c>
      <c r="D6383" t="s">
        <v>1195</v>
      </c>
      <c r="E6383">
        <v>4.0969999999999999E-2</v>
      </c>
      <c r="F6383" t="s">
        <v>1692</v>
      </c>
    </row>
    <row r="6384" spans="1:6" x14ac:dyDescent="0.25">
      <c r="A6384" t="s">
        <v>1291</v>
      </c>
      <c r="B6384" t="s">
        <v>1220</v>
      </c>
      <c r="C6384" t="s">
        <v>1208</v>
      </c>
      <c r="D6384" t="s">
        <v>1195</v>
      </c>
      <c r="E6384">
        <v>1.323E-2</v>
      </c>
      <c r="F6384" t="s">
        <v>1692</v>
      </c>
    </row>
    <row r="6385" spans="1:6" x14ac:dyDescent="0.25">
      <c r="A6385" t="s">
        <v>1291</v>
      </c>
      <c r="B6385" t="s">
        <v>1220</v>
      </c>
      <c r="C6385" t="s">
        <v>1196</v>
      </c>
      <c r="D6385" t="s">
        <v>1195</v>
      </c>
      <c r="E6385">
        <v>2.48E-3</v>
      </c>
      <c r="F6385" t="s">
        <v>1692</v>
      </c>
    </row>
    <row r="6386" spans="1:6" x14ac:dyDescent="0.25">
      <c r="A6386" t="s">
        <v>1291</v>
      </c>
      <c r="B6386" t="s">
        <v>1220</v>
      </c>
      <c r="C6386" t="s">
        <v>1218</v>
      </c>
      <c r="D6386" t="s">
        <v>1195</v>
      </c>
      <c r="E6386">
        <v>2.48E-3</v>
      </c>
      <c r="F6386" t="s">
        <v>1692</v>
      </c>
    </row>
    <row r="6387" spans="1:6" x14ac:dyDescent="0.25">
      <c r="A6387" t="s">
        <v>1291</v>
      </c>
      <c r="B6387" t="s">
        <v>1220</v>
      </c>
      <c r="C6387" t="s">
        <v>1219</v>
      </c>
      <c r="D6387" t="s">
        <v>1195</v>
      </c>
      <c r="E6387">
        <v>4.0969999999999999E-2</v>
      </c>
      <c r="F6387" t="s">
        <v>1692</v>
      </c>
    </row>
    <row r="6388" spans="1:6" x14ac:dyDescent="0.25">
      <c r="A6388" t="s">
        <v>1291</v>
      </c>
      <c r="B6388" t="s">
        <v>1220</v>
      </c>
      <c r="C6388" t="s">
        <v>1186</v>
      </c>
      <c r="D6388" t="s">
        <v>1195</v>
      </c>
      <c r="E6388">
        <v>0.74197999999999997</v>
      </c>
      <c r="F6388" t="s">
        <v>1692</v>
      </c>
    </row>
    <row r="6389" spans="1:6" x14ac:dyDescent="0.25">
      <c r="A6389" t="s">
        <v>1291</v>
      </c>
      <c r="B6389" t="s">
        <v>1221</v>
      </c>
      <c r="C6389" t="s">
        <v>1207</v>
      </c>
      <c r="D6389" t="s">
        <v>1195</v>
      </c>
      <c r="E6389">
        <v>4.0969999999999999E-2</v>
      </c>
      <c r="F6389" t="s">
        <v>1692</v>
      </c>
    </row>
    <row r="6390" spans="1:6" x14ac:dyDescent="0.25">
      <c r="A6390" t="s">
        <v>1291</v>
      </c>
      <c r="B6390" t="s">
        <v>1221</v>
      </c>
      <c r="C6390" t="s">
        <v>1208</v>
      </c>
      <c r="D6390" t="s">
        <v>1195</v>
      </c>
      <c r="E6390">
        <v>1.323E-2</v>
      </c>
      <c r="F6390" t="s">
        <v>1692</v>
      </c>
    </row>
    <row r="6391" spans="1:6" x14ac:dyDescent="0.25">
      <c r="A6391" t="s">
        <v>1291</v>
      </c>
      <c r="B6391" t="s">
        <v>1221</v>
      </c>
      <c r="C6391" t="s">
        <v>1196</v>
      </c>
      <c r="D6391" t="s">
        <v>1195</v>
      </c>
      <c r="E6391">
        <v>2.48E-3</v>
      </c>
      <c r="F6391" t="s">
        <v>1692</v>
      </c>
    </row>
    <row r="6392" spans="1:6" x14ac:dyDescent="0.25">
      <c r="A6392" t="s">
        <v>1291</v>
      </c>
      <c r="B6392" t="s">
        <v>1221</v>
      </c>
      <c r="C6392" t="s">
        <v>1218</v>
      </c>
      <c r="D6392" t="s">
        <v>1195</v>
      </c>
      <c r="E6392">
        <v>2.48E-3</v>
      </c>
      <c r="F6392" t="s">
        <v>1692</v>
      </c>
    </row>
    <row r="6393" spans="1:6" x14ac:dyDescent="0.25">
      <c r="A6393" t="s">
        <v>1291</v>
      </c>
      <c r="B6393" t="s">
        <v>1221</v>
      </c>
      <c r="C6393" t="s">
        <v>1219</v>
      </c>
      <c r="D6393" t="s">
        <v>1195</v>
      </c>
      <c r="E6393">
        <v>4.0969999999999999E-2</v>
      </c>
      <c r="F6393" t="s">
        <v>1692</v>
      </c>
    </row>
    <row r="6394" spans="1:6" x14ac:dyDescent="0.25">
      <c r="A6394" t="s">
        <v>1291</v>
      </c>
      <c r="B6394" t="s">
        <v>1221</v>
      </c>
      <c r="C6394" t="s">
        <v>1186</v>
      </c>
      <c r="D6394" t="s">
        <v>1195</v>
      </c>
      <c r="E6394">
        <v>0.74197999999999997</v>
      </c>
      <c r="F6394" t="s">
        <v>1692</v>
      </c>
    </row>
    <row r="6395" spans="1:6" x14ac:dyDescent="0.25">
      <c r="A6395" t="s">
        <v>1291</v>
      </c>
      <c r="B6395" t="s">
        <v>1222</v>
      </c>
      <c r="C6395" t="s">
        <v>1131</v>
      </c>
      <c r="D6395" t="s">
        <v>1195</v>
      </c>
      <c r="E6395">
        <v>8.8709999999999997E-2</v>
      </c>
      <c r="F6395" t="s">
        <v>1692</v>
      </c>
    </row>
    <row r="6396" spans="1:6" x14ac:dyDescent="0.25">
      <c r="A6396" t="s">
        <v>1291</v>
      </c>
      <c r="B6396" t="s">
        <v>1222</v>
      </c>
      <c r="C6396" t="s">
        <v>1207</v>
      </c>
      <c r="D6396" t="s">
        <v>1195</v>
      </c>
      <c r="E6396">
        <v>1.149E-2</v>
      </c>
      <c r="F6396" t="s">
        <v>1692</v>
      </c>
    </row>
    <row r="6397" spans="1:6" x14ac:dyDescent="0.25">
      <c r="A6397" t="s">
        <v>1291</v>
      </c>
      <c r="B6397" t="s">
        <v>1222</v>
      </c>
      <c r="C6397" t="s">
        <v>1208</v>
      </c>
      <c r="D6397" t="s">
        <v>1195</v>
      </c>
      <c r="E6397">
        <v>4.13E-3</v>
      </c>
      <c r="F6397" t="s">
        <v>1692</v>
      </c>
    </row>
    <row r="6398" spans="1:6" x14ac:dyDescent="0.25">
      <c r="A6398" t="s">
        <v>1291</v>
      </c>
      <c r="B6398" t="s">
        <v>1222</v>
      </c>
      <c r="C6398" t="s">
        <v>1196</v>
      </c>
      <c r="D6398" t="s">
        <v>1195</v>
      </c>
      <c r="E6398">
        <v>8.4000000000000003E-4</v>
      </c>
      <c r="F6398" t="s">
        <v>1692</v>
      </c>
    </row>
    <row r="6399" spans="1:6" x14ac:dyDescent="0.25">
      <c r="A6399" t="s">
        <v>1291</v>
      </c>
      <c r="B6399" t="s">
        <v>1222</v>
      </c>
      <c r="C6399" t="s">
        <v>1218</v>
      </c>
      <c r="D6399" t="s">
        <v>1195</v>
      </c>
      <c r="E6399">
        <v>8.4000000000000003E-4</v>
      </c>
      <c r="F6399" t="s">
        <v>1692</v>
      </c>
    </row>
    <row r="6400" spans="1:6" x14ac:dyDescent="0.25">
      <c r="A6400" t="s">
        <v>1291</v>
      </c>
      <c r="B6400" t="s">
        <v>1222</v>
      </c>
      <c r="C6400" t="s">
        <v>1219</v>
      </c>
      <c r="D6400" t="s">
        <v>1195</v>
      </c>
      <c r="E6400">
        <v>1.149E-2</v>
      </c>
      <c r="F6400" t="s">
        <v>1692</v>
      </c>
    </row>
    <row r="6401" spans="1:6" x14ac:dyDescent="0.25">
      <c r="A6401" t="s">
        <v>1291</v>
      </c>
      <c r="B6401" t="s">
        <v>1222</v>
      </c>
      <c r="C6401" t="s">
        <v>1186</v>
      </c>
      <c r="D6401" t="s">
        <v>1195</v>
      </c>
      <c r="E6401">
        <v>0.20161999999999999</v>
      </c>
      <c r="F6401" t="s">
        <v>1692</v>
      </c>
    </row>
    <row r="6402" spans="1:6" x14ac:dyDescent="0.25">
      <c r="A6402" t="s">
        <v>1291</v>
      </c>
      <c r="B6402" t="s">
        <v>1223</v>
      </c>
      <c r="C6402" t="s">
        <v>1207</v>
      </c>
      <c r="D6402" t="s">
        <v>1195</v>
      </c>
      <c r="E6402">
        <v>4.0969999999999999E-2</v>
      </c>
      <c r="F6402" t="s">
        <v>1692</v>
      </c>
    </row>
    <row r="6403" spans="1:6" x14ac:dyDescent="0.25">
      <c r="A6403" t="s">
        <v>1291</v>
      </c>
      <c r="B6403" t="s">
        <v>1223</v>
      </c>
      <c r="C6403" t="s">
        <v>1208</v>
      </c>
      <c r="D6403" t="s">
        <v>1195</v>
      </c>
      <c r="E6403">
        <v>1.323E-2</v>
      </c>
      <c r="F6403" t="s">
        <v>1692</v>
      </c>
    </row>
    <row r="6404" spans="1:6" x14ac:dyDescent="0.25">
      <c r="A6404" t="s">
        <v>1291</v>
      </c>
      <c r="B6404" t="s">
        <v>1223</v>
      </c>
      <c r="C6404" t="s">
        <v>1196</v>
      </c>
      <c r="D6404" t="s">
        <v>1195</v>
      </c>
      <c r="E6404">
        <v>2.48E-3</v>
      </c>
      <c r="F6404" t="s">
        <v>1692</v>
      </c>
    </row>
    <row r="6405" spans="1:6" x14ac:dyDescent="0.25">
      <c r="A6405" t="s">
        <v>1291</v>
      </c>
      <c r="B6405" t="s">
        <v>1223</v>
      </c>
      <c r="C6405" t="s">
        <v>1218</v>
      </c>
      <c r="D6405" t="s">
        <v>1195</v>
      </c>
      <c r="E6405">
        <v>2.48E-3</v>
      </c>
      <c r="F6405" t="s">
        <v>1692</v>
      </c>
    </row>
    <row r="6406" spans="1:6" x14ac:dyDescent="0.25">
      <c r="A6406" t="s">
        <v>1291</v>
      </c>
      <c r="B6406" t="s">
        <v>1223</v>
      </c>
      <c r="C6406" t="s">
        <v>1219</v>
      </c>
      <c r="D6406" t="s">
        <v>1195</v>
      </c>
      <c r="E6406">
        <v>4.0969999999999999E-2</v>
      </c>
      <c r="F6406" t="s">
        <v>1692</v>
      </c>
    </row>
    <row r="6407" spans="1:6" x14ac:dyDescent="0.25">
      <c r="A6407" t="s">
        <v>1291</v>
      </c>
      <c r="B6407" t="s">
        <v>1223</v>
      </c>
      <c r="C6407" t="s">
        <v>1186</v>
      </c>
      <c r="D6407" t="s">
        <v>1195</v>
      </c>
      <c r="E6407">
        <v>0.74197999999999997</v>
      </c>
      <c r="F6407" t="s">
        <v>1692</v>
      </c>
    </row>
    <row r="6408" spans="1:6" x14ac:dyDescent="0.25">
      <c r="A6408" t="s">
        <v>1291</v>
      </c>
      <c r="B6408" t="s">
        <v>1224</v>
      </c>
      <c r="C6408" t="s">
        <v>1131</v>
      </c>
      <c r="D6408" t="s">
        <v>1195</v>
      </c>
      <c r="E6408">
        <v>8.8709999999999997E-2</v>
      </c>
      <c r="F6408" t="s">
        <v>1692</v>
      </c>
    </row>
    <row r="6409" spans="1:6" x14ac:dyDescent="0.25">
      <c r="A6409" t="s">
        <v>1291</v>
      </c>
      <c r="B6409" t="s">
        <v>1224</v>
      </c>
      <c r="C6409" t="s">
        <v>1207</v>
      </c>
      <c r="D6409" t="s">
        <v>1195</v>
      </c>
      <c r="E6409">
        <v>1.149E-2</v>
      </c>
      <c r="F6409" t="s">
        <v>1692</v>
      </c>
    </row>
    <row r="6410" spans="1:6" x14ac:dyDescent="0.25">
      <c r="A6410" t="s">
        <v>1291</v>
      </c>
      <c r="B6410" t="s">
        <v>1224</v>
      </c>
      <c r="C6410" t="s">
        <v>1208</v>
      </c>
      <c r="D6410" t="s">
        <v>1195</v>
      </c>
      <c r="E6410">
        <v>4.13E-3</v>
      </c>
      <c r="F6410" t="s">
        <v>1692</v>
      </c>
    </row>
    <row r="6411" spans="1:6" x14ac:dyDescent="0.25">
      <c r="A6411" t="s">
        <v>1291</v>
      </c>
      <c r="B6411" t="s">
        <v>1224</v>
      </c>
      <c r="C6411" t="s">
        <v>1196</v>
      </c>
      <c r="D6411" t="s">
        <v>1195</v>
      </c>
      <c r="E6411">
        <v>8.4000000000000003E-4</v>
      </c>
      <c r="F6411" t="s">
        <v>1692</v>
      </c>
    </row>
    <row r="6412" spans="1:6" x14ac:dyDescent="0.25">
      <c r="A6412" t="s">
        <v>1291</v>
      </c>
      <c r="B6412" t="s">
        <v>1224</v>
      </c>
      <c r="C6412" t="s">
        <v>1186</v>
      </c>
      <c r="D6412" t="s">
        <v>1195</v>
      </c>
      <c r="E6412">
        <v>0.20161999999999999</v>
      </c>
      <c r="F6412" t="s">
        <v>1692</v>
      </c>
    </row>
    <row r="6413" spans="1:6" x14ac:dyDescent="0.25">
      <c r="A6413" t="s">
        <v>1291</v>
      </c>
      <c r="B6413" t="s">
        <v>1225</v>
      </c>
      <c r="C6413" t="s">
        <v>1207</v>
      </c>
      <c r="D6413" t="s">
        <v>1195</v>
      </c>
      <c r="E6413">
        <v>5.0810000000000001E-2</v>
      </c>
      <c r="F6413" t="s">
        <v>1692</v>
      </c>
    </row>
    <row r="6414" spans="1:6" x14ac:dyDescent="0.25">
      <c r="A6414" t="s">
        <v>1291</v>
      </c>
      <c r="B6414" t="s">
        <v>1225</v>
      </c>
      <c r="C6414" t="s">
        <v>1208</v>
      </c>
      <c r="D6414" t="s">
        <v>1195</v>
      </c>
      <c r="E6414">
        <v>1.4880000000000001E-2</v>
      </c>
      <c r="F6414" t="s">
        <v>1692</v>
      </c>
    </row>
    <row r="6415" spans="1:6" x14ac:dyDescent="0.25">
      <c r="A6415" t="s">
        <v>1291</v>
      </c>
      <c r="B6415" t="s">
        <v>1225</v>
      </c>
      <c r="C6415" t="s">
        <v>1196</v>
      </c>
      <c r="D6415" t="s">
        <v>1195</v>
      </c>
      <c r="E6415">
        <v>2.5799999999999998E-3</v>
      </c>
      <c r="F6415" t="s">
        <v>1692</v>
      </c>
    </row>
    <row r="6416" spans="1:6" x14ac:dyDescent="0.25">
      <c r="A6416" t="s">
        <v>1291</v>
      </c>
      <c r="B6416" t="s">
        <v>1225</v>
      </c>
      <c r="C6416" t="s">
        <v>1186</v>
      </c>
      <c r="D6416" t="s">
        <v>1195</v>
      </c>
      <c r="E6416">
        <v>0.94359999999999999</v>
      </c>
      <c r="F6416" t="s">
        <v>1692</v>
      </c>
    </row>
    <row r="6417" spans="1:6" x14ac:dyDescent="0.25">
      <c r="A6417" t="s">
        <v>1291</v>
      </c>
      <c r="B6417" t="s">
        <v>1226</v>
      </c>
      <c r="C6417" t="s">
        <v>1207</v>
      </c>
      <c r="D6417" t="s">
        <v>1195</v>
      </c>
      <c r="E6417">
        <v>4.0969999999999999E-2</v>
      </c>
      <c r="F6417" t="s">
        <v>1692</v>
      </c>
    </row>
    <row r="6418" spans="1:6" x14ac:dyDescent="0.25">
      <c r="A6418" t="s">
        <v>1291</v>
      </c>
      <c r="B6418" t="s">
        <v>1226</v>
      </c>
      <c r="C6418" t="s">
        <v>1208</v>
      </c>
      <c r="D6418" t="s">
        <v>1195</v>
      </c>
      <c r="E6418">
        <v>1.323E-2</v>
      </c>
      <c r="F6418" t="s">
        <v>1692</v>
      </c>
    </row>
    <row r="6419" spans="1:6" x14ac:dyDescent="0.25">
      <c r="A6419" t="s">
        <v>1291</v>
      </c>
      <c r="B6419" t="s">
        <v>1226</v>
      </c>
      <c r="C6419" t="s">
        <v>1196</v>
      </c>
      <c r="D6419" t="s">
        <v>1195</v>
      </c>
      <c r="E6419">
        <v>2.48E-3</v>
      </c>
      <c r="F6419" t="s">
        <v>1692</v>
      </c>
    </row>
    <row r="6420" spans="1:6" x14ac:dyDescent="0.25">
      <c r="A6420" t="s">
        <v>1291</v>
      </c>
      <c r="B6420" t="s">
        <v>1226</v>
      </c>
      <c r="C6420" t="s">
        <v>1186</v>
      </c>
      <c r="D6420" t="s">
        <v>1195</v>
      </c>
      <c r="E6420">
        <v>0.74197999999999997</v>
      </c>
      <c r="F6420" t="s">
        <v>1692</v>
      </c>
    </row>
    <row r="6421" spans="1:6" x14ac:dyDescent="0.25">
      <c r="A6421" t="s">
        <v>1291</v>
      </c>
      <c r="B6421" t="s">
        <v>1227</v>
      </c>
      <c r="C6421" t="s">
        <v>1186</v>
      </c>
      <c r="D6421" t="s">
        <v>1195</v>
      </c>
      <c r="E6421">
        <v>0</v>
      </c>
      <c r="F6421" t="s">
        <v>1692</v>
      </c>
    </row>
    <row r="6422" spans="1:6" x14ac:dyDescent="0.25">
      <c r="A6422" t="s">
        <v>1291</v>
      </c>
      <c r="B6422" t="s">
        <v>1228</v>
      </c>
      <c r="C6422" t="s">
        <v>1207</v>
      </c>
      <c r="D6422" t="s">
        <v>1195</v>
      </c>
      <c r="E6422">
        <v>4.0969999999999999E-2</v>
      </c>
      <c r="F6422" t="s">
        <v>1692</v>
      </c>
    </row>
    <row r="6423" spans="1:6" x14ac:dyDescent="0.25">
      <c r="A6423" t="s">
        <v>1291</v>
      </c>
      <c r="B6423" t="s">
        <v>1228</v>
      </c>
      <c r="C6423" t="s">
        <v>1208</v>
      </c>
      <c r="D6423" t="s">
        <v>1195</v>
      </c>
      <c r="E6423">
        <v>1.323E-2</v>
      </c>
      <c r="F6423" t="s">
        <v>1692</v>
      </c>
    </row>
    <row r="6424" spans="1:6" x14ac:dyDescent="0.25">
      <c r="A6424" t="s">
        <v>1291</v>
      </c>
      <c r="B6424" t="s">
        <v>1228</v>
      </c>
      <c r="C6424" t="s">
        <v>1196</v>
      </c>
      <c r="D6424" t="s">
        <v>1195</v>
      </c>
      <c r="E6424">
        <v>1.08E-3</v>
      </c>
      <c r="F6424" t="s">
        <v>1692</v>
      </c>
    </row>
    <row r="6425" spans="1:6" x14ac:dyDescent="0.25">
      <c r="A6425" t="s">
        <v>1291</v>
      </c>
      <c r="B6425" t="s">
        <v>1228</v>
      </c>
      <c r="C6425" t="s">
        <v>1229</v>
      </c>
      <c r="D6425" t="s">
        <v>1195</v>
      </c>
      <c r="E6425">
        <v>1.08E-3</v>
      </c>
      <c r="F6425" t="s">
        <v>1692</v>
      </c>
    </row>
    <row r="6426" spans="1:6" x14ac:dyDescent="0.25">
      <c r="A6426" t="s">
        <v>1291</v>
      </c>
      <c r="B6426" t="s">
        <v>1228</v>
      </c>
      <c r="C6426" t="s">
        <v>1186</v>
      </c>
      <c r="D6426" t="s">
        <v>1195</v>
      </c>
      <c r="E6426">
        <v>0.74197999999999997</v>
      </c>
      <c r="F6426" t="s">
        <v>1692</v>
      </c>
    </row>
    <row r="6427" spans="1:6" x14ac:dyDescent="0.25">
      <c r="A6427" t="s">
        <v>1291</v>
      </c>
      <c r="B6427" t="s">
        <v>1228</v>
      </c>
      <c r="C6427" t="s">
        <v>1219</v>
      </c>
      <c r="D6427" t="s">
        <v>1195</v>
      </c>
      <c r="E6427">
        <v>4.0969999999999999E-2</v>
      </c>
      <c r="F6427" t="s">
        <v>1692</v>
      </c>
    </row>
    <row r="6428" spans="1:6" x14ac:dyDescent="0.25">
      <c r="A6428" t="s">
        <v>1291</v>
      </c>
      <c r="B6428" t="s">
        <v>1230</v>
      </c>
      <c r="C6428" t="s">
        <v>1131</v>
      </c>
      <c r="D6428" t="s">
        <v>1195</v>
      </c>
      <c r="E6428">
        <v>0.16836000000000001</v>
      </c>
      <c r="F6428" t="s">
        <v>1692</v>
      </c>
    </row>
    <row r="6429" spans="1:6" x14ac:dyDescent="0.25">
      <c r="A6429" t="s">
        <v>1291</v>
      </c>
      <c r="B6429" t="s">
        <v>1230</v>
      </c>
      <c r="C6429" t="s">
        <v>1207</v>
      </c>
      <c r="D6429" t="s">
        <v>1195</v>
      </c>
      <c r="E6429">
        <v>2.147E-2</v>
      </c>
      <c r="F6429" t="s">
        <v>1692</v>
      </c>
    </row>
    <row r="6430" spans="1:6" x14ac:dyDescent="0.25">
      <c r="A6430" t="s">
        <v>1291</v>
      </c>
      <c r="B6430" t="s">
        <v>1230</v>
      </c>
      <c r="C6430" t="s">
        <v>1208</v>
      </c>
      <c r="D6430" t="s">
        <v>1195</v>
      </c>
      <c r="E6430">
        <v>7.9600000000000001E-3</v>
      </c>
      <c r="F6430" t="s">
        <v>1692</v>
      </c>
    </row>
    <row r="6431" spans="1:6" x14ac:dyDescent="0.25">
      <c r="A6431" t="s">
        <v>1291</v>
      </c>
      <c r="B6431" t="s">
        <v>1230</v>
      </c>
      <c r="C6431" t="s">
        <v>1196</v>
      </c>
      <c r="D6431" t="s">
        <v>1195</v>
      </c>
      <c r="E6431">
        <v>7.5000000000000002E-4</v>
      </c>
      <c r="F6431" t="s">
        <v>1692</v>
      </c>
    </row>
    <row r="6432" spans="1:6" x14ac:dyDescent="0.25">
      <c r="A6432" t="s">
        <v>1291</v>
      </c>
      <c r="B6432" t="s">
        <v>1230</v>
      </c>
      <c r="C6432" t="s">
        <v>1229</v>
      </c>
      <c r="D6432" t="s">
        <v>1195</v>
      </c>
      <c r="E6432">
        <v>7.5000000000000002E-4</v>
      </c>
      <c r="F6432" t="s">
        <v>1692</v>
      </c>
    </row>
    <row r="6433" spans="1:6" x14ac:dyDescent="0.25">
      <c r="A6433" t="s">
        <v>1291</v>
      </c>
      <c r="B6433" t="s">
        <v>1230</v>
      </c>
      <c r="C6433" t="s">
        <v>1186</v>
      </c>
      <c r="D6433" t="s">
        <v>1195</v>
      </c>
      <c r="E6433">
        <v>0.37301000000000001</v>
      </c>
      <c r="F6433" t="s">
        <v>1692</v>
      </c>
    </row>
    <row r="6434" spans="1:6" x14ac:dyDescent="0.25">
      <c r="A6434" t="s">
        <v>1291</v>
      </c>
      <c r="B6434" t="s">
        <v>1230</v>
      </c>
      <c r="C6434" t="s">
        <v>1219</v>
      </c>
      <c r="D6434" t="s">
        <v>1195</v>
      </c>
      <c r="E6434">
        <v>2.147E-2</v>
      </c>
      <c r="F6434" t="s">
        <v>1692</v>
      </c>
    </row>
    <row r="6435" spans="1:6" x14ac:dyDescent="0.25">
      <c r="A6435" t="s">
        <v>1291</v>
      </c>
      <c r="B6435" t="s">
        <v>1231</v>
      </c>
      <c r="C6435" t="s">
        <v>1186</v>
      </c>
      <c r="D6435" t="s">
        <v>1195</v>
      </c>
      <c r="E6435">
        <v>3.1700000000000001E-3</v>
      </c>
      <c r="F6435" t="s">
        <v>1692</v>
      </c>
    </row>
    <row r="6436" spans="1:6" x14ac:dyDescent="0.25">
      <c r="A6436" t="s">
        <v>1291</v>
      </c>
      <c r="B6436" t="s">
        <v>1232</v>
      </c>
      <c r="C6436" t="s">
        <v>1186</v>
      </c>
      <c r="D6436" t="s">
        <v>1195</v>
      </c>
      <c r="E6436">
        <v>0</v>
      </c>
      <c r="F6436" t="s">
        <v>1692</v>
      </c>
    </row>
    <row r="6437" spans="1:6" x14ac:dyDescent="0.25">
      <c r="A6437" t="s">
        <v>1291</v>
      </c>
      <c r="B6437" t="s">
        <v>1233</v>
      </c>
      <c r="C6437" t="s">
        <v>1207</v>
      </c>
      <c r="D6437" t="s">
        <v>1195</v>
      </c>
      <c r="E6437">
        <v>4.0969999999999999E-2</v>
      </c>
      <c r="F6437" t="s">
        <v>1692</v>
      </c>
    </row>
    <row r="6438" spans="1:6" x14ac:dyDescent="0.25">
      <c r="A6438" t="s">
        <v>1291</v>
      </c>
      <c r="B6438" t="s">
        <v>1233</v>
      </c>
      <c r="C6438" t="s">
        <v>1208</v>
      </c>
      <c r="D6438" t="s">
        <v>1195</v>
      </c>
      <c r="E6438">
        <v>1.323E-2</v>
      </c>
      <c r="F6438" t="s">
        <v>1692</v>
      </c>
    </row>
    <row r="6439" spans="1:6" x14ac:dyDescent="0.25">
      <c r="A6439" t="s">
        <v>1291</v>
      </c>
      <c r="B6439" t="s">
        <v>1233</v>
      </c>
      <c r="C6439" t="s">
        <v>1234</v>
      </c>
      <c r="D6439" t="s">
        <v>1195</v>
      </c>
      <c r="E6439">
        <v>1.08E-3</v>
      </c>
      <c r="F6439" t="s">
        <v>1692</v>
      </c>
    </row>
    <row r="6440" spans="1:6" x14ac:dyDescent="0.25">
      <c r="A6440" t="s">
        <v>1291</v>
      </c>
      <c r="B6440" t="s">
        <v>1233</v>
      </c>
      <c r="C6440" t="s">
        <v>1235</v>
      </c>
      <c r="D6440" t="s">
        <v>1195</v>
      </c>
      <c r="E6440">
        <v>1.08E-3</v>
      </c>
      <c r="F6440" t="s">
        <v>1692</v>
      </c>
    </row>
    <row r="6441" spans="1:6" x14ac:dyDescent="0.25">
      <c r="A6441" t="s">
        <v>1291</v>
      </c>
      <c r="B6441" t="s">
        <v>1233</v>
      </c>
      <c r="C6441" t="s">
        <v>1236</v>
      </c>
      <c r="D6441" t="s">
        <v>1195</v>
      </c>
      <c r="E6441">
        <v>1.08E-3</v>
      </c>
      <c r="F6441" t="s">
        <v>1692</v>
      </c>
    </row>
    <row r="6442" spans="1:6" x14ac:dyDescent="0.25">
      <c r="A6442" t="s">
        <v>1291</v>
      </c>
      <c r="B6442" t="s">
        <v>1233</v>
      </c>
      <c r="C6442" t="s">
        <v>1196</v>
      </c>
      <c r="D6442" t="s">
        <v>1195</v>
      </c>
      <c r="E6442">
        <v>1.08E-3</v>
      </c>
      <c r="F6442" t="s">
        <v>1692</v>
      </c>
    </row>
    <row r="6443" spans="1:6" x14ac:dyDescent="0.25">
      <c r="A6443" t="s">
        <v>1291</v>
      </c>
      <c r="B6443" t="s">
        <v>1233</v>
      </c>
      <c r="C6443" t="s">
        <v>1229</v>
      </c>
      <c r="D6443" t="s">
        <v>1195</v>
      </c>
      <c r="E6443">
        <v>1.08E-3</v>
      </c>
      <c r="F6443" t="s">
        <v>1692</v>
      </c>
    </row>
    <row r="6444" spans="1:6" x14ac:dyDescent="0.25">
      <c r="A6444" t="s">
        <v>1291</v>
      </c>
      <c r="B6444" t="s">
        <v>1233</v>
      </c>
      <c r="C6444" t="s">
        <v>1186</v>
      </c>
      <c r="D6444" t="s">
        <v>1195</v>
      </c>
      <c r="E6444">
        <v>0.74197999999999997</v>
      </c>
      <c r="F6444" t="s">
        <v>1692</v>
      </c>
    </row>
    <row r="6445" spans="1:6" x14ac:dyDescent="0.25">
      <c r="A6445" t="s">
        <v>1291</v>
      </c>
      <c r="B6445" t="s">
        <v>1237</v>
      </c>
      <c r="C6445" t="s">
        <v>1186</v>
      </c>
      <c r="D6445" t="s">
        <v>1195</v>
      </c>
      <c r="E6445">
        <v>5.28E-3</v>
      </c>
      <c r="F6445" t="s">
        <v>1692</v>
      </c>
    </row>
    <row r="6446" spans="1:6" x14ac:dyDescent="0.25">
      <c r="A6446" t="s">
        <v>1291</v>
      </c>
      <c r="B6446" t="s">
        <v>1238</v>
      </c>
      <c r="C6446" t="s">
        <v>1207</v>
      </c>
      <c r="D6446" t="s">
        <v>1195</v>
      </c>
      <c r="E6446">
        <v>4.0969999999999999E-2</v>
      </c>
      <c r="F6446" t="s">
        <v>1692</v>
      </c>
    </row>
    <row r="6447" spans="1:6" x14ac:dyDescent="0.25">
      <c r="A6447" t="s">
        <v>1291</v>
      </c>
      <c r="B6447" t="s">
        <v>1238</v>
      </c>
      <c r="C6447" t="s">
        <v>1208</v>
      </c>
      <c r="D6447" t="s">
        <v>1195</v>
      </c>
      <c r="E6447">
        <v>1.323E-2</v>
      </c>
      <c r="F6447" t="s">
        <v>1692</v>
      </c>
    </row>
    <row r="6448" spans="1:6" x14ac:dyDescent="0.25">
      <c r="A6448" t="s">
        <v>1291</v>
      </c>
      <c r="B6448" t="s">
        <v>1238</v>
      </c>
      <c r="C6448" t="s">
        <v>1234</v>
      </c>
      <c r="D6448" t="s">
        <v>1195</v>
      </c>
      <c r="E6448">
        <v>1.08E-3</v>
      </c>
      <c r="F6448" t="s">
        <v>1692</v>
      </c>
    </row>
    <row r="6449" spans="1:6" x14ac:dyDescent="0.25">
      <c r="A6449" t="s">
        <v>1291</v>
      </c>
      <c r="B6449" t="s">
        <v>1238</v>
      </c>
      <c r="C6449" t="s">
        <v>1235</v>
      </c>
      <c r="D6449" t="s">
        <v>1195</v>
      </c>
      <c r="E6449">
        <v>1.08E-3</v>
      </c>
      <c r="F6449" t="s">
        <v>1692</v>
      </c>
    </row>
    <row r="6450" spans="1:6" x14ac:dyDescent="0.25">
      <c r="A6450" t="s">
        <v>1291</v>
      </c>
      <c r="B6450" t="s">
        <v>1238</v>
      </c>
      <c r="C6450" t="s">
        <v>1236</v>
      </c>
      <c r="D6450" t="s">
        <v>1195</v>
      </c>
      <c r="E6450">
        <v>1.08E-3</v>
      </c>
      <c r="F6450" t="s">
        <v>1692</v>
      </c>
    </row>
    <row r="6451" spans="1:6" x14ac:dyDescent="0.25">
      <c r="A6451" t="s">
        <v>1291</v>
      </c>
      <c r="B6451" t="s">
        <v>1238</v>
      </c>
      <c r="C6451" t="s">
        <v>1196</v>
      </c>
      <c r="D6451" t="s">
        <v>1195</v>
      </c>
      <c r="E6451">
        <v>1.08E-3</v>
      </c>
      <c r="F6451" t="s">
        <v>1692</v>
      </c>
    </row>
    <row r="6452" spans="1:6" x14ac:dyDescent="0.25">
      <c r="A6452" t="s">
        <v>1291</v>
      </c>
      <c r="B6452" t="s">
        <v>1238</v>
      </c>
      <c r="C6452" t="s">
        <v>1229</v>
      </c>
      <c r="D6452" t="s">
        <v>1195</v>
      </c>
      <c r="E6452">
        <v>1.08E-3</v>
      </c>
      <c r="F6452" t="s">
        <v>1692</v>
      </c>
    </row>
    <row r="6453" spans="1:6" x14ac:dyDescent="0.25">
      <c r="A6453" t="s">
        <v>1291</v>
      </c>
      <c r="B6453" t="s">
        <v>1238</v>
      </c>
      <c r="C6453" t="s">
        <v>1186</v>
      </c>
      <c r="D6453" t="s">
        <v>1195</v>
      </c>
      <c r="E6453">
        <v>0.74197999999999997</v>
      </c>
      <c r="F6453" t="s">
        <v>1692</v>
      </c>
    </row>
    <row r="6454" spans="1:6" x14ac:dyDescent="0.25">
      <c r="A6454" t="s">
        <v>1291</v>
      </c>
      <c r="B6454" t="s">
        <v>1239</v>
      </c>
      <c r="C6454" t="s">
        <v>1186</v>
      </c>
      <c r="D6454" t="s">
        <v>1195</v>
      </c>
      <c r="E6454">
        <v>0.1</v>
      </c>
      <c r="F6454" t="s">
        <v>1692</v>
      </c>
    </row>
    <row r="6455" spans="1:6" x14ac:dyDescent="0.25">
      <c r="A6455" t="s">
        <v>1292</v>
      </c>
      <c r="B6455" t="s">
        <v>1206</v>
      </c>
      <c r="C6455" t="s">
        <v>1131</v>
      </c>
      <c r="D6455" t="s">
        <v>1195</v>
      </c>
      <c r="E6455">
        <v>8.8709999999999997E-2</v>
      </c>
      <c r="F6455" t="s">
        <v>1692</v>
      </c>
    </row>
    <row r="6456" spans="1:6" x14ac:dyDescent="0.25">
      <c r="A6456" t="s">
        <v>1292</v>
      </c>
      <c r="B6456" t="s">
        <v>1206</v>
      </c>
      <c r="C6456" t="s">
        <v>1207</v>
      </c>
      <c r="D6456" t="s">
        <v>1195</v>
      </c>
      <c r="E6456">
        <v>1.149E-2</v>
      </c>
      <c r="F6456" t="s">
        <v>1692</v>
      </c>
    </row>
    <row r="6457" spans="1:6" x14ac:dyDescent="0.25">
      <c r="A6457" t="s">
        <v>1292</v>
      </c>
      <c r="B6457" t="s">
        <v>1206</v>
      </c>
      <c r="C6457" t="s">
        <v>1208</v>
      </c>
      <c r="D6457" t="s">
        <v>1195</v>
      </c>
      <c r="E6457">
        <v>4.13E-3</v>
      </c>
      <c r="F6457" t="s">
        <v>1692</v>
      </c>
    </row>
    <row r="6458" spans="1:6" x14ac:dyDescent="0.25">
      <c r="A6458" t="s">
        <v>1292</v>
      </c>
      <c r="B6458" t="s">
        <v>1206</v>
      </c>
      <c r="C6458" t="s">
        <v>1196</v>
      </c>
      <c r="D6458" t="s">
        <v>1195</v>
      </c>
      <c r="E6458">
        <v>8.4000000000000003E-4</v>
      </c>
      <c r="F6458" t="s">
        <v>1692</v>
      </c>
    </row>
    <row r="6459" spans="1:6" x14ac:dyDescent="0.25">
      <c r="A6459" t="s">
        <v>1292</v>
      </c>
      <c r="B6459" t="s">
        <v>1206</v>
      </c>
      <c r="C6459" t="s">
        <v>1186</v>
      </c>
      <c r="D6459" t="s">
        <v>1195</v>
      </c>
      <c r="E6459">
        <v>0.20161999999999999</v>
      </c>
      <c r="F6459" t="s">
        <v>1692</v>
      </c>
    </row>
    <row r="6460" spans="1:6" x14ac:dyDescent="0.25">
      <c r="A6460" t="s">
        <v>1292</v>
      </c>
      <c r="B6460" t="s">
        <v>1209</v>
      </c>
      <c r="C6460" t="s">
        <v>1207</v>
      </c>
      <c r="D6460" t="s">
        <v>1195</v>
      </c>
      <c r="E6460">
        <v>5.0810000000000001E-2</v>
      </c>
      <c r="F6460" t="s">
        <v>1692</v>
      </c>
    </row>
    <row r="6461" spans="1:6" x14ac:dyDescent="0.25">
      <c r="A6461" t="s">
        <v>1292</v>
      </c>
      <c r="B6461" t="s">
        <v>1209</v>
      </c>
      <c r="C6461" t="s">
        <v>1208</v>
      </c>
      <c r="D6461" t="s">
        <v>1195</v>
      </c>
      <c r="E6461">
        <v>1.4880000000000001E-2</v>
      </c>
      <c r="F6461" t="s">
        <v>1692</v>
      </c>
    </row>
    <row r="6462" spans="1:6" x14ac:dyDescent="0.25">
      <c r="A6462" t="s">
        <v>1292</v>
      </c>
      <c r="B6462" t="s">
        <v>1209</v>
      </c>
      <c r="C6462" t="s">
        <v>1196</v>
      </c>
      <c r="D6462" t="s">
        <v>1195</v>
      </c>
      <c r="E6462">
        <v>2.5799999999999998E-3</v>
      </c>
      <c r="F6462" t="s">
        <v>1692</v>
      </c>
    </row>
    <row r="6463" spans="1:6" x14ac:dyDescent="0.25">
      <c r="A6463" t="s">
        <v>1292</v>
      </c>
      <c r="B6463" t="s">
        <v>1209</v>
      </c>
      <c r="C6463" t="s">
        <v>1186</v>
      </c>
      <c r="D6463" t="s">
        <v>1195</v>
      </c>
      <c r="E6463">
        <v>0.94359999999999999</v>
      </c>
      <c r="F6463" t="s">
        <v>1692</v>
      </c>
    </row>
    <row r="6464" spans="1:6" x14ac:dyDescent="0.25">
      <c r="A6464" t="s">
        <v>1292</v>
      </c>
      <c r="B6464" t="s">
        <v>1210</v>
      </c>
      <c r="C6464" t="s">
        <v>1207</v>
      </c>
      <c r="D6464" t="s">
        <v>1195</v>
      </c>
      <c r="E6464">
        <v>4.0969999999999999E-2</v>
      </c>
      <c r="F6464" t="s">
        <v>1692</v>
      </c>
    </row>
    <row r="6465" spans="1:6" x14ac:dyDescent="0.25">
      <c r="A6465" t="s">
        <v>1292</v>
      </c>
      <c r="B6465" t="s">
        <v>1210</v>
      </c>
      <c r="C6465" t="s">
        <v>1208</v>
      </c>
      <c r="D6465" t="s">
        <v>1195</v>
      </c>
      <c r="E6465">
        <v>1.323E-2</v>
      </c>
      <c r="F6465" t="s">
        <v>1692</v>
      </c>
    </row>
    <row r="6466" spans="1:6" x14ac:dyDescent="0.25">
      <c r="A6466" t="s">
        <v>1292</v>
      </c>
      <c r="B6466" t="s">
        <v>1210</v>
      </c>
      <c r="C6466" t="s">
        <v>1196</v>
      </c>
      <c r="D6466" t="s">
        <v>1195</v>
      </c>
      <c r="E6466">
        <v>2.48E-3</v>
      </c>
      <c r="F6466" t="s">
        <v>1692</v>
      </c>
    </row>
    <row r="6467" spans="1:6" x14ac:dyDescent="0.25">
      <c r="A6467" t="s">
        <v>1292</v>
      </c>
      <c r="B6467" t="s">
        <v>1210</v>
      </c>
      <c r="C6467" t="s">
        <v>1186</v>
      </c>
      <c r="D6467" t="s">
        <v>1195</v>
      </c>
      <c r="E6467">
        <v>0.74197999999999997</v>
      </c>
      <c r="F6467" t="s">
        <v>1692</v>
      </c>
    </row>
    <row r="6468" spans="1:6" x14ac:dyDescent="0.25">
      <c r="A6468" t="s">
        <v>1292</v>
      </c>
      <c r="B6468" t="s">
        <v>1194</v>
      </c>
      <c r="C6468" t="s">
        <v>1131</v>
      </c>
      <c r="D6468" t="s">
        <v>1195</v>
      </c>
      <c r="E6468">
        <v>0.20161999999999999</v>
      </c>
      <c r="F6468" t="s">
        <v>1692</v>
      </c>
    </row>
    <row r="6469" spans="1:6" x14ac:dyDescent="0.25">
      <c r="A6469" t="s">
        <v>1292</v>
      </c>
      <c r="B6469" t="s">
        <v>1194</v>
      </c>
      <c r="C6469" t="s">
        <v>1196</v>
      </c>
      <c r="D6469" t="s">
        <v>1195</v>
      </c>
      <c r="E6469">
        <v>2.2200000000000002E-3</v>
      </c>
      <c r="F6469" t="s">
        <v>1692</v>
      </c>
    </row>
    <row r="6470" spans="1:6" x14ac:dyDescent="0.25">
      <c r="A6470" t="s">
        <v>1292</v>
      </c>
      <c r="B6470" t="s">
        <v>1194</v>
      </c>
      <c r="C6470" t="s">
        <v>1186</v>
      </c>
      <c r="D6470" t="s">
        <v>1195</v>
      </c>
      <c r="E6470">
        <v>0.40325</v>
      </c>
      <c r="F6470" t="s">
        <v>1692</v>
      </c>
    </row>
    <row r="6471" spans="1:6" x14ac:dyDescent="0.25">
      <c r="A6471" t="s">
        <v>1292</v>
      </c>
      <c r="B6471" t="s">
        <v>1211</v>
      </c>
      <c r="C6471" t="s">
        <v>1131</v>
      </c>
      <c r="D6471" t="s">
        <v>1195</v>
      </c>
      <c r="E6471">
        <v>0.20161999999999999</v>
      </c>
      <c r="F6471" t="s">
        <v>1692</v>
      </c>
    </row>
    <row r="6472" spans="1:6" x14ac:dyDescent="0.25">
      <c r="A6472" t="s">
        <v>1292</v>
      </c>
      <c r="B6472" t="s">
        <v>1211</v>
      </c>
      <c r="C6472" t="s">
        <v>1186</v>
      </c>
      <c r="D6472" t="s">
        <v>1195</v>
      </c>
      <c r="E6472">
        <v>0.40325</v>
      </c>
      <c r="F6472" t="s">
        <v>1692</v>
      </c>
    </row>
    <row r="6473" spans="1:6" x14ac:dyDescent="0.25">
      <c r="A6473" t="s">
        <v>1292</v>
      </c>
      <c r="B6473" t="s">
        <v>1198</v>
      </c>
      <c r="C6473" t="s">
        <v>1186</v>
      </c>
      <c r="D6473" t="s">
        <v>1195</v>
      </c>
      <c r="E6473">
        <v>0.13500000000000001</v>
      </c>
      <c r="F6473" t="s">
        <v>1692</v>
      </c>
    </row>
    <row r="6474" spans="1:6" x14ac:dyDescent="0.25">
      <c r="A6474" t="s">
        <v>1292</v>
      </c>
      <c r="B6474" t="s">
        <v>1212</v>
      </c>
      <c r="C6474" t="s">
        <v>1186</v>
      </c>
      <c r="D6474" t="s">
        <v>1195</v>
      </c>
      <c r="E6474">
        <v>0.25019999999999998</v>
      </c>
      <c r="F6474" t="s">
        <v>1692</v>
      </c>
    </row>
    <row r="6475" spans="1:6" x14ac:dyDescent="0.25">
      <c r="A6475" t="s">
        <v>1292</v>
      </c>
      <c r="B6475" t="s">
        <v>1212</v>
      </c>
      <c r="C6475" t="s">
        <v>1213</v>
      </c>
      <c r="D6475" t="s">
        <v>1195</v>
      </c>
      <c r="E6475">
        <v>0.15012</v>
      </c>
      <c r="F6475" t="s">
        <v>1692</v>
      </c>
    </row>
    <row r="6476" spans="1:6" x14ac:dyDescent="0.25">
      <c r="A6476" t="s">
        <v>1292</v>
      </c>
      <c r="B6476" t="s">
        <v>1200</v>
      </c>
      <c r="C6476" t="s">
        <v>1186</v>
      </c>
      <c r="D6476" t="s">
        <v>1195</v>
      </c>
      <c r="E6476">
        <v>0.40050000000000002</v>
      </c>
      <c r="F6476" t="s">
        <v>1692</v>
      </c>
    </row>
    <row r="6477" spans="1:6" x14ac:dyDescent="0.25">
      <c r="A6477" t="s">
        <v>1292</v>
      </c>
      <c r="B6477" t="s">
        <v>1200</v>
      </c>
      <c r="C6477" t="s">
        <v>1214</v>
      </c>
      <c r="D6477" t="s">
        <v>1195</v>
      </c>
      <c r="E6477">
        <v>6.0080000000000001E-2</v>
      </c>
      <c r="F6477" t="s">
        <v>1692</v>
      </c>
    </row>
    <row r="6478" spans="1:6" x14ac:dyDescent="0.25">
      <c r="A6478" t="s">
        <v>1292</v>
      </c>
      <c r="B6478" t="s">
        <v>1200</v>
      </c>
      <c r="C6478" t="s">
        <v>1215</v>
      </c>
      <c r="D6478" t="s">
        <v>1195</v>
      </c>
      <c r="E6478">
        <v>0.28034999999999999</v>
      </c>
      <c r="F6478" t="s">
        <v>1692</v>
      </c>
    </row>
    <row r="6479" spans="1:6" x14ac:dyDescent="0.25">
      <c r="A6479" t="s">
        <v>1292</v>
      </c>
      <c r="B6479" t="s">
        <v>1200</v>
      </c>
      <c r="C6479" t="s">
        <v>1216</v>
      </c>
      <c r="D6479" t="s">
        <v>1195</v>
      </c>
      <c r="E6479">
        <v>0.20025000000000001</v>
      </c>
      <c r="F6479" t="s">
        <v>1692</v>
      </c>
    </row>
    <row r="6480" spans="1:6" x14ac:dyDescent="0.25">
      <c r="A6480" t="s">
        <v>1292</v>
      </c>
      <c r="B6480" t="s">
        <v>1204</v>
      </c>
      <c r="C6480" t="s">
        <v>1186</v>
      </c>
      <c r="D6480" t="s">
        <v>1195</v>
      </c>
      <c r="E6480">
        <v>0.50049999999999994</v>
      </c>
      <c r="F6480" t="s">
        <v>1692</v>
      </c>
    </row>
    <row r="6481" spans="1:6" x14ac:dyDescent="0.25">
      <c r="A6481" t="s">
        <v>1292</v>
      </c>
      <c r="B6481" t="s">
        <v>1204</v>
      </c>
      <c r="C6481" t="s">
        <v>1214</v>
      </c>
      <c r="D6481" t="s">
        <v>1195</v>
      </c>
      <c r="E6481">
        <v>6.0080000000000001E-2</v>
      </c>
      <c r="F6481" t="s">
        <v>1692</v>
      </c>
    </row>
    <row r="6482" spans="1:6" x14ac:dyDescent="0.25">
      <c r="A6482" t="s">
        <v>1292</v>
      </c>
      <c r="B6482" t="s">
        <v>1204</v>
      </c>
      <c r="C6482" t="s">
        <v>1215</v>
      </c>
      <c r="D6482" t="s">
        <v>1195</v>
      </c>
      <c r="E6482">
        <v>0.35034999999999999</v>
      </c>
      <c r="F6482" t="s">
        <v>1692</v>
      </c>
    </row>
    <row r="6483" spans="1:6" x14ac:dyDescent="0.25">
      <c r="A6483" t="s">
        <v>1292</v>
      </c>
      <c r="B6483" t="s">
        <v>1204</v>
      </c>
      <c r="C6483" t="s">
        <v>1216</v>
      </c>
      <c r="D6483" t="s">
        <v>1195</v>
      </c>
      <c r="E6483">
        <v>0.25024999999999997</v>
      </c>
      <c r="F6483" t="s">
        <v>1692</v>
      </c>
    </row>
    <row r="6484" spans="1:6" x14ac:dyDescent="0.25">
      <c r="A6484" t="s">
        <v>1292</v>
      </c>
      <c r="B6484" t="s">
        <v>1217</v>
      </c>
      <c r="C6484" t="s">
        <v>1207</v>
      </c>
      <c r="D6484" t="s">
        <v>1195</v>
      </c>
      <c r="E6484">
        <v>4.0969999999999999E-2</v>
      </c>
      <c r="F6484" t="s">
        <v>1692</v>
      </c>
    </row>
    <row r="6485" spans="1:6" x14ac:dyDescent="0.25">
      <c r="A6485" t="s">
        <v>1292</v>
      </c>
      <c r="B6485" t="s">
        <v>1217</v>
      </c>
      <c r="C6485" t="s">
        <v>1208</v>
      </c>
      <c r="D6485" t="s">
        <v>1195</v>
      </c>
      <c r="E6485">
        <v>1.323E-2</v>
      </c>
      <c r="F6485" t="s">
        <v>1692</v>
      </c>
    </row>
    <row r="6486" spans="1:6" x14ac:dyDescent="0.25">
      <c r="A6486" t="s">
        <v>1292</v>
      </c>
      <c r="B6486" t="s">
        <v>1217</v>
      </c>
      <c r="C6486" t="s">
        <v>1196</v>
      </c>
      <c r="D6486" t="s">
        <v>1195</v>
      </c>
      <c r="E6486">
        <v>2.48E-3</v>
      </c>
      <c r="F6486" t="s">
        <v>1692</v>
      </c>
    </row>
    <row r="6487" spans="1:6" x14ac:dyDescent="0.25">
      <c r="A6487" t="s">
        <v>1292</v>
      </c>
      <c r="B6487" t="s">
        <v>1217</v>
      </c>
      <c r="C6487" t="s">
        <v>1218</v>
      </c>
      <c r="D6487" t="s">
        <v>1195</v>
      </c>
      <c r="E6487">
        <v>2.48E-3</v>
      </c>
      <c r="F6487" t="s">
        <v>1692</v>
      </c>
    </row>
    <row r="6488" spans="1:6" x14ac:dyDescent="0.25">
      <c r="A6488" t="s">
        <v>1292</v>
      </c>
      <c r="B6488" t="s">
        <v>1217</v>
      </c>
      <c r="C6488" t="s">
        <v>1219</v>
      </c>
      <c r="D6488" t="s">
        <v>1195</v>
      </c>
      <c r="E6488">
        <v>4.0969999999999999E-2</v>
      </c>
      <c r="F6488" t="s">
        <v>1692</v>
      </c>
    </row>
    <row r="6489" spans="1:6" x14ac:dyDescent="0.25">
      <c r="A6489" t="s">
        <v>1292</v>
      </c>
      <c r="B6489" t="s">
        <v>1217</v>
      </c>
      <c r="C6489" t="s">
        <v>1186</v>
      </c>
      <c r="D6489" t="s">
        <v>1195</v>
      </c>
      <c r="E6489">
        <v>0.74197999999999997</v>
      </c>
      <c r="F6489" t="s">
        <v>1692</v>
      </c>
    </row>
    <row r="6490" spans="1:6" x14ac:dyDescent="0.25">
      <c r="A6490" t="s">
        <v>1292</v>
      </c>
      <c r="B6490" t="s">
        <v>1220</v>
      </c>
      <c r="C6490" t="s">
        <v>1207</v>
      </c>
      <c r="D6490" t="s">
        <v>1195</v>
      </c>
      <c r="E6490">
        <v>4.0969999999999999E-2</v>
      </c>
      <c r="F6490" t="s">
        <v>1692</v>
      </c>
    </row>
    <row r="6491" spans="1:6" x14ac:dyDescent="0.25">
      <c r="A6491" t="s">
        <v>1292</v>
      </c>
      <c r="B6491" t="s">
        <v>1220</v>
      </c>
      <c r="C6491" t="s">
        <v>1208</v>
      </c>
      <c r="D6491" t="s">
        <v>1195</v>
      </c>
      <c r="E6491">
        <v>1.323E-2</v>
      </c>
      <c r="F6491" t="s">
        <v>1692</v>
      </c>
    </row>
    <row r="6492" spans="1:6" x14ac:dyDescent="0.25">
      <c r="A6492" t="s">
        <v>1292</v>
      </c>
      <c r="B6492" t="s">
        <v>1220</v>
      </c>
      <c r="C6492" t="s">
        <v>1196</v>
      </c>
      <c r="D6492" t="s">
        <v>1195</v>
      </c>
      <c r="E6492">
        <v>2.48E-3</v>
      </c>
      <c r="F6492" t="s">
        <v>1692</v>
      </c>
    </row>
    <row r="6493" spans="1:6" x14ac:dyDescent="0.25">
      <c r="A6493" t="s">
        <v>1292</v>
      </c>
      <c r="B6493" t="s">
        <v>1220</v>
      </c>
      <c r="C6493" t="s">
        <v>1218</v>
      </c>
      <c r="D6493" t="s">
        <v>1195</v>
      </c>
      <c r="E6493">
        <v>2.48E-3</v>
      </c>
      <c r="F6493" t="s">
        <v>1692</v>
      </c>
    </row>
    <row r="6494" spans="1:6" x14ac:dyDescent="0.25">
      <c r="A6494" t="s">
        <v>1292</v>
      </c>
      <c r="B6494" t="s">
        <v>1220</v>
      </c>
      <c r="C6494" t="s">
        <v>1219</v>
      </c>
      <c r="D6494" t="s">
        <v>1195</v>
      </c>
      <c r="E6494">
        <v>4.0969999999999999E-2</v>
      </c>
      <c r="F6494" t="s">
        <v>1692</v>
      </c>
    </row>
    <row r="6495" spans="1:6" x14ac:dyDescent="0.25">
      <c r="A6495" t="s">
        <v>1292</v>
      </c>
      <c r="B6495" t="s">
        <v>1220</v>
      </c>
      <c r="C6495" t="s">
        <v>1186</v>
      </c>
      <c r="D6495" t="s">
        <v>1195</v>
      </c>
      <c r="E6495">
        <v>0.74197999999999997</v>
      </c>
      <c r="F6495" t="s">
        <v>1692</v>
      </c>
    </row>
    <row r="6496" spans="1:6" x14ac:dyDescent="0.25">
      <c r="A6496" t="s">
        <v>1292</v>
      </c>
      <c r="B6496" t="s">
        <v>1221</v>
      </c>
      <c r="C6496" t="s">
        <v>1207</v>
      </c>
      <c r="D6496" t="s">
        <v>1195</v>
      </c>
      <c r="E6496">
        <v>4.0969999999999999E-2</v>
      </c>
      <c r="F6496" t="s">
        <v>1692</v>
      </c>
    </row>
    <row r="6497" spans="1:6" x14ac:dyDescent="0.25">
      <c r="A6497" t="s">
        <v>1292</v>
      </c>
      <c r="B6497" t="s">
        <v>1221</v>
      </c>
      <c r="C6497" t="s">
        <v>1208</v>
      </c>
      <c r="D6497" t="s">
        <v>1195</v>
      </c>
      <c r="E6497">
        <v>1.323E-2</v>
      </c>
      <c r="F6497" t="s">
        <v>1692</v>
      </c>
    </row>
    <row r="6498" spans="1:6" x14ac:dyDescent="0.25">
      <c r="A6498" t="s">
        <v>1292</v>
      </c>
      <c r="B6498" t="s">
        <v>1221</v>
      </c>
      <c r="C6498" t="s">
        <v>1196</v>
      </c>
      <c r="D6498" t="s">
        <v>1195</v>
      </c>
      <c r="E6498">
        <v>2.48E-3</v>
      </c>
      <c r="F6498" t="s">
        <v>1692</v>
      </c>
    </row>
    <row r="6499" spans="1:6" x14ac:dyDescent="0.25">
      <c r="A6499" t="s">
        <v>1292</v>
      </c>
      <c r="B6499" t="s">
        <v>1221</v>
      </c>
      <c r="C6499" t="s">
        <v>1218</v>
      </c>
      <c r="D6499" t="s">
        <v>1195</v>
      </c>
      <c r="E6499">
        <v>2.48E-3</v>
      </c>
      <c r="F6499" t="s">
        <v>1692</v>
      </c>
    </row>
    <row r="6500" spans="1:6" x14ac:dyDescent="0.25">
      <c r="A6500" t="s">
        <v>1292</v>
      </c>
      <c r="B6500" t="s">
        <v>1221</v>
      </c>
      <c r="C6500" t="s">
        <v>1219</v>
      </c>
      <c r="D6500" t="s">
        <v>1195</v>
      </c>
      <c r="E6500">
        <v>4.0969999999999999E-2</v>
      </c>
      <c r="F6500" t="s">
        <v>1692</v>
      </c>
    </row>
    <row r="6501" spans="1:6" x14ac:dyDescent="0.25">
      <c r="A6501" t="s">
        <v>1292</v>
      </c>
      <c r="B6501" t="s">
        <v>1221</v>
      </c>
      <c r="C6501" t="s">
        <v>1186</v>
      </c>
      <c r="D6501" t="s">
        <v>1195</v>
      </c>
      <c r="E6501">
        <v>0.74197999999999997</v>
      </c>
      <c r="F6501" t="s">
        <v>1692</v>
      </c>
    </row>
    <row r="6502" spans="1:6" x14ac:dyDescent="0.25">
      <c r="A6502" t="s">
        <v>1292</v>
      </c>
      <c r="B6502" t="s">
        <v>1222</v>
      </c>
      <c r="C6502" t="s">
        <v>1131</v>
      </c>
      <c r="D6502" t="s">
        <v>1195</v>
      </c>
      <c r="E6502">
        <v>8.8709999999999997E-2</v>
      </c>
      <c r="F6502" t="s">
        <v>1692</v>
      </c>
    </row>
    <row r="6503" spans="1:6" x14ac:dyDescent="0.25">
      <c r="A6503" t="s">
        <v>1292</v>
      </c>
      <c r="B6503" t="s">
        <v>1222</v>
      </c>
      <c r="C6503" t="s">
        <v>1207</v>
      </c>
      <c r="D6503" t="s">
        <v>1195</v>
      </c>
      <c r="E6503">
        <v>1.149E-2</v>
      </c>
      <c r="F6503" t="s">
        <v>1692</v>
      </c>
    </row>
    <row r="6504" spans="1:6" x14ac:dyDescent="0.25">
      <c r="A6504" t="s">
        <v>1292</v>
      </c>
      <c r="B6504" t="s">
        <v>1222</v>
      </c>
      <c r="C6504" t="s">
        <v>1208</v>
      </c>
      <c r="D6504" t="s">
        <v>1195</v>
      </c>
      <c r="E6504">
        <v>4.13E-3</v>
      </c>
      <c r="F6504" t="s">
        <v>1692</v>
      </c>
    </row>
    <row r="6505" spans="1:6" x14ac:dyDescent="0.25">
      <c r="A6505" t="s">
        <v>1292</v>
      </c>
      <c r="B6505" t="s">
        <v>1222</v>
      </c>
      <c r="C6505" t="s">
        <v>1196</v>
      </c>
      <c r="D6505" t="s">
        <v>1195</v>
      </c>
      <c r="E6505">
        <v>8.4000000000000003E-4</v>
      </c>
      <c r="F6505" t="s">
        <v>1692</v>
      </c>
    </row>
    <row r="6506" spans="1:6" x14ac:dyDescent="0.25">
      <c r="A6506" t="s">
        <v>1292</v>
      </c>
      <c r="B6506" t="s">
        <v>1222</v>
      </c>
      <c r="C6506" t="s">
        <v>1218</v>
      </c>
      <c r="D6506" t="s">
        <v>1195</v>
      </c>
      <c r="E6506">
        <v>8.4000000000000003E-4</v>
      </c>
      <c r="F6506" t="s">
        <v>1692</v>
      </c>
    </row>
    <row r="6507" spans="1:6" x14ac:dyDescent="0.25">
      <c r="A6507" t="s">
        <v>1292</v>
      </c>
      <c r="B6507" t="s">
        <v>1222</v>
      </c>
      <c r="C6507" t="s">
        <v>1219</v>
      </c>
      <c r="D6507" t="s">
        <v>1195</v>
      </c>
      <c r="E6507">
        <v>1.149E-2</v>
      </c>
      <c r="F6507" t="s">
        <v>1692</v>
      </c>
    </row>
    <row r="6508" spans="1:6" x14ac:dyDescent="0.25">
      <c r="A6508" t="s">
        <v>1292</v>
      </c>
      <c r="B6508" t="s">
        <v>1222</v>
      </c>
      <c r="C6508" t="s">
        <v>1186</v>
      </c>
      <c r="D6508" t="s">
        <v>1195</v>
      </c>
      <c r="E6508">
        <v>0.20161999999999999</v>
      </c>
      <c r="F6508" t="s">
        <v>1692</v>
      </c>
    </row>
    <row r="6509" spans="1:6" x14ac:dyDescent="0.25">
      <c r="A6509" t="s">
        <v>1292</v>
      </c>
      <c r="B6509" t="s">
        <v>1223</v>
      </c>
      <c r="C6509" t="s">
        <v>1207</v>
      </c>
      <c r="D6509" t="s">
        <v>1195</v>
      </c>
      <c r="E6509">
        <v>4.0969999999999999E-2</v>
      </c>
      <c r="F6509" t="s">
        <v>1692</v>
      </c>
    </row>
    <row r="6510" spans="1:6" x14ac:dyDescent="0.25">
      <c r="A6510" t="s">
        <v>1292</v>
      </c>
      <c r="B6510" t="s">
        <v>1223</v>
      </c>
      <c r="C6510" t="s">
        <v>1208</v>
      </c>
      <c r="D6510" t="s">
        <v>1195</v>
      </c>
      <c r="E6510">
        <v>1.323E-2</v>
      </c>
      <c r="F6510" t="s">
        <v>1692</v>
      </c>
    </row>
    <row r="6511" spans="1:6" x14ac:dyDescent="0.25">
      <c r="A6511" t="s">
        <v>1292</v>
      </c>
      <c r="B6511" t="s">
        <v>1223</v>
      </c>
      <c r="C6511" t="s">
        <v>1196</v>
      </c>
      <c r="D6511" t="s">
        <v>1195</v>
      </c>
      <c r="E6511">
        <v>2.48E-3</v>
      </c>
      <c r="F6511" t="s">
        <v>1692</v>
      </c>
    </row>
    <row r="6512" spans="1:6" x14ac:dyDescent="0.25">
      <c r="A6512" t="s">
        <v>1292</v>
      </c>
      <c r="B6512" t="s">
        <v>1223</v>
      </c>
      <c r="C6512" t="s">
        <v>1218</v>
      </c>
      <c r="D6512" t="s">
        <v>1195</v>
      </c>
      <c r="E6512">
        <v>2.48E-3</v>
      </c>
      <c r="F6512" t="s">
        <v>1692</v>
      </c>
    </row>
    <row r="6513" spans="1:6" x14ac:dyDescent="0.25">
      <c r="A6513" t="s">
        <v>1292</v>
      </c>
      <c r="B6513" t="s">
        <v>1223</v>
      </c>
      <c r="C6513" t="s">
        <v>1219</v>
      </c>
      <c r="D6513" t="s">
        <v>1195</v>
      </c>
      <c r="E6513">
        <v>4.0969999999999999E-2</v>
      </c>
      <c r="F6513" t="s">
        <v>1692</v>
      </c>
    </row>
    <row r="6514" spans="1:6" x14ac:dyDescent="0.25">
      <c r="A6514" t="s">
        <v>1292</v>
      </c>
      <c r="B6514" t="s">
        <v>1223</v>
      </c>
      <c r="C6514" t="s">
        <v>1186</v>
      </c>
      <c r="D6514" t="s">
        <v>1195</v>
      </c>
      <c r="E6514">
        <v>0.74197999999999997</v>
      </c>
      <c r="F6514" t="s">
        <v>1692</v>
      </c>
    </row>
    <row r="6515" spans="1:6" x14ac:dyDescent="0.25">
      <c r="A6515" t="s">
        <v>1292</v>
      </c>
      <c r="B6515" t="s">
        <v>1224</v>
      </c>
      <c r="C6515" t="s">
        <v>1131</v>
      </c>
      <c r="D6515" t="s">
        <v>1195</v>
      </c>
      <c r="E6515">
        <v>8.8709999999999997E-2</v>
      </c>
      <c r="F6515" t="s">
        <v>1692</v>
      </c>
    </row>
    <row r="6516" spans="1:6" x14ac:dyDescent="0.25">
      <c r="A6516" t="s">
        <v>1292</v>
      </c>
      <c r="B6516" t="s">
        <v>1224</v>
      </c>
      <c r="C6516" t="s">
        <v>1207</v>
      </c>
      <c r="D6516" t="s">
        <v>1195</v>
      </c>
      <c r="E6516">
        <v>1.149E-2</v>
      </c>
      <c r="F6516" t="s">
        <v>1692</v>
      </c>
    </row>
    <row r="6517" spans="1:6" x14ac:dyDescent="0.25">
      <c r="A6517" t="s">
        <v>1292</v>
      </c>
      <c r="B6517" t="s">
        <v>1224</v>
      </c>
      <c r="C6517" t="s">
        <v>1208</v>
      </c>
      <c r="D6517" t="s">
        <v>1195</v>
      </c>
      <c r="E6517">
        <v>4.13E-3</v>
      </c>
      <c r="F6517" t="s">
        <v>1692</v>
      </c>
    </row>
    <row r="6518" spans="1:6" x14ac:dyDescent="0.25">
      <c r="A6518" t="s">
        <v>1292</v>
      </c>
      <c r="B6518" t="s">
        <v>1224</v>
      </c>
      <c r="C6518" t="s">
        <v>1196</v>
      </c>
      <c r="D6518" t="s">
        <v>1195</v>
      </c>
      <c r="E6518">
        <v>8.4000000000000003E-4</v>
      </c>
      <c r="F6518" t="s">
        <v>1692</v>
      </c>
    </row>
    <row r="6519" spans="1:6" x14ac:dyDescent="0.25">
      <c r="A6519" t="s">
        <v>1292</v>
      </c>
      <c r="B6519" t="s">
        <v>1224</v>
      </c>
      <c r="C6519" t="s">
        <v>1186</v>
      </c>
      <c r="D6519" t="s">
        <v>1195</v>
      </c>
      <c r="E6519">
        <v>0.20161999999999999</v>
      </c>
      <c r="F6519" t="s">
        <v>1692</v>
      </c>
    </row>
    <row r="6520" spans="1:6" x14ac:dyDescent="0.25">
      <c r="A6520" t="s">
        <v>1292</v>
      </c>
      <c r="B6520" t="s">
        <v>1225</v>
      </c>
      <c r="C6520" t="s">
        <v>1207</v>
      </c>
      <c r="D6520" t="s">
        <v>1195</v>
      </c>
      <c r="E6520">
        <v>5.0810000000000001E-2</v>
      </c>
      <c r="F6520" t="s">
        <v>1692</v>
      </c>
    </row>
    <row r="6521" spans="1:6" x14ac:dyDescent="0.25">
      <c r="A6521" t="s">
        <v>1292</v>
      </c>
      <c r="B6521" t="s">
        <v>1225</v>
      </c>
      <c r="C6521" t="s">
        <v>1208</v>
      </c>
      <c r="D6521" t="s">
        <v>1195</v>
      </c>
      <c r="E6521">
        <v>1.4880000000000001E-2</v>
      </c>
      <c r="F6521" t="s">
        <v>1692</v>
      </c>
    </row>
    <row r="6522" spans="1:6" x14ac:dyDescent="0.25">
      <c r="A6522" t="s">
        <v>1292</v>
      </c>
      <c r="B6522" t="s">
        <v>1225</v>
      </c>
      <c r="C6522" t="s">
        <v>1196</v>
      </c>
      <c r="D6522" t="s">
        <v>1195</v>
      </c>
      <c r="E6522">
        <v>2.5799999999999998E-3</v>
      </c>
      <c r="F6522" t="s">
        <v>1692</v>
      </c>
    </row>
    <row r="6523" spans="1:6" x14ac:dyDescent="0.25">
      <c r="A6523" t="s">
        <v>1292</v>
      </c>
      <c r="B6523" t="s">
        <v>1225</v>
      </c>
      <c r="C6523" t="s">
        <v>1186</v>
      </c>
      <c r="D6523" t="s">
        <v>1195</v>
      </c>
      <c r="E6523">
        <v>0.94359999999999999</v>
      </c>
      <c r="F6523" t="s">
        <v>1692</v>
      </c>
    </row>
    <row r="6524" spans="1:6" x14ac:dyDescent="0.25">
      <c r="A6524" t="s">
        <v>1292</v>
      </c>
      <c r="B6524" t="s">
        <v>1226</v>
      </c>
      <c r="C6524" t="s">
        <v>1207</v>
      </c>
      <c r="D6524" t="s">
        <v>1195</v>
      </c>
      <c r="E6524">
        <v>4.0969999999999999E-2</v>
      </c>
      <c r="F6524" t="s">
        <v>1692</v>
      </c>
    </row>
    <row r="6525" spans="1:6" x14ac:dyDescent="0.25">
      <c r="A6525" t="s">
        <v>1292</v>
      </c>
      <c r="B6525" t="s">
        <v>1226</v>
      </c>
      <c r="C6525" t="s">
        <v>1208</v>
      </c>
      <c r="D6525" t="s">
        <v>1195</v>
      </c>
      <c r="E6525">
        <v>1.323E-2</v>
      </c>
      <c r="F6525" t="s">
        <v>1692</v>
      </c>
    </row>
    <row r="6526" spans="1:6" x14ac:dyDescent="0.25">
      <c r="A6526" t="s">
        <v>1292</v>
      </c>
      <c r="B6526" t="s">
        <v>1226</v>
      </c>
      <c r="C6526" t="s">
        <v>1196</v>
      </c>
      <c r="D6526" t="s">
        <v>1195</v>
      </c>
      <c r="E6526">
        <v>2.48E-3</v>
      </c>
      <c r="F6526" t="s">
        <v>1692</v>
      </c>
    </row>
    <row r="6527" spans="1:6" x14ac:dyDescent="0.25">
      <c r="A6527" t="s">
        <v>1292</v>
      </c>
      <c r="B6527" t="s">
        <v>1226</v>
      </c>
      <c r="C6527" t="s">
        <v>1186</v>
      </c>
      <c r="D6527" t="s">
        <v>1195</v>
      </c>
      <c r="E6527">
        <v>0.74197999999999997</v>
      </c>
      <c r="F6527" t="s">
        <v>1692</v>
      </c>
    </row>
    <row r="6528" spans="1:6" x14ac:dyDescent="0.25">
      <c r="A6528" t="s">
        <v>1292</v>
      </c>
      <c r="B6528" t="s">
        <v>1227</v>
      </c>
      <c r="C6528" t="s">
        <v>1186</v>
      </c>
      <c r="D6528" t="s">
        <v>1195</v>
      </c>
      <c r="E6528">
        <v>0</v>
      </c>
      <c r="F6528" t="s">
        <v>1692</v>
      </c>
    </row>
    <row r="6529" spans="1:6" x14ac:dyDescent="0.25">
      <c r="A6529" t="s">
        <v>1292</v>
      </c>
      <c r="B6529" t="s">
        <v>1228</v>
      </c>
      <c r="C6529" t="s">
        <v>1207</v>
      </c>
      <c r="D6529" t="s">
        <v>1195</v>
      </c>
      <c r="E6529">
        <v>4.0969999999999999E-2</v>
      </c>
      <c r="F6529" t="s">
        <v>1692</v>
      </c>
    </row>
    <row r="6530" spans="1:6" x14ac:dyDescent="0.25">
      <c r="A6530" t="s">
        <v>1292</v>
      </c>
      <c r="B6530" t="s">
        <v>1228</v>
      </c>
      <c r="C6530" t="s">
        <v>1208</v>
      </c>
      <c r="D6530" t="s">
        <v>1195</v>
      </c>
      <c r="E6530">
        <v>1.323E-2</v>
      </c>
      <c r="F6530" t="s">
        <v>1692</v>
      </c>
    </row>
    <row r="6531" spans="1:6" x14ac:dyDescent="0.25">
      <c r="A6531" t="s">
        <v>1292</v>
      </c>
      <c r="B6531" t="s">
        <v>1228</v>
      </c>
      <c r="C6531" t="s">
        <v>1196</v>
      </c>
      <c r="D6531" t="s">
        <v>1195</v>
      </c>
      <c r="E6531">
        <v>1.08E-3</v>
      </c>
      <c r="F6531" t="s">
        <v>1692</v>
      </c>
    </row>
    <row r="6532" spans="1:6" x14ac:dyDescent="0.25">
      <c r="A6532" t="s">
        <v>1292</v>
      </c>
      <c r="B6532" t="s">
        <v>1228</v>
      </c>
      <c r="C6532" t="s">
        <v>1229</v>
      </c>
      <c r="D6532" t="s">
        <v>1195</v>
      </c>
      <c r="E6532">
        <v>1.08E-3</v>
      </c>
      <c r="F6532" t="s">
        <v>1692</v>
      </c>
    </row>
    <row r="6533" spans="1:6" x14ac:dyDescent="0.25">
      <c r="A6533" t="s">
        <v>1292</v>
      </c>
      <c r="B6533" t="s">
        <v>1228</v>
      </c>
      <c r="C6533" t="s">
        <v>1186</v>
      </c>
      <c r="D6533" t="s">
        <v>1195</v>
      </c>
      <c r="E6533">
        <v>0.74197999999999997</v>
      </c>
      <c r="F6533" t="s">
        <v>1692</v>
      </c>
    </row>
    <row r="6534" spans="1:6" x14ac:dyDescent="0.25">
      <c r="A6534" t="s">
        <v>1292</v>
      </c>
      <c r="B6534" t="s">
        <v>1228</v>
      </c>
      <c r="C6534" t="s">
        <v>1219</v>
      </c>
      <c r="D6534" t="s">
        <v>1195</v>
      </c>
      <c r="E6534">
        <v>4.0969999999999999E-2</v>
      </c>
      <c r="F6534" t="s">
        <v>1692</v>
      </c>
    </row>
    <row r="6535" spans="1:6" x14ac:dyDescent="0.25">
      <c r="A6535" t="s">
        <v>1292</v>
      </c>
      <c r="B6535" t="s">
        <v>1230</v>
      </c>
      <c r="C6535" t="s">
        <v>1131</v>
      </c>
      <c r="D6535" t="s">
        <v>1195</v>
      </c>
      <c r="E6535">
        <v>0.16836000000000001</v>
      </c>
      <c r="F6535" t="s">
        <v>1692</v>
      </c>
    </row>
    <row r="6536" spans="1:6" x14ac:dyDescent="0.25">
      <c r="A6536" t="s">
        <v>1292</v>
      </c>
      <c r="B6536" t="s">
        <v>1230</v>
      </c>
      <c r="C6536" t="s">
        <v>1207</v>
      </c>
      <c r="D6536" t="s">
        <v>1195</v>
      </c>
      <c r="E6536">
        <v>2.147E-2</v>
      </c>
      <c r="F6536" t="s">
        <v>1692</v>
      </c>
    </row>
    <row r="6537" spans="1:6" x14ac:dyDescent="0.25">
      <c r="A6537" t="s">
        <v>1292</v>
      </c>
      <c r="B6537" t="s">
        <v>1230</v>
      </c>
      <c r="C6537" t="s">
        <v>1208</v>
      </c>
      <c r="D6537" t="s">
        <v>1195</v>
      </c>
      <c r="E6537">
        <v>7.9600000000000001E-3</v>
      </c>
      <c r="F6537" t="s">
        <v>1692</v>
      </c>
    </row>
    <row r="6538" spans="1:6" x14ac:dyDescent="0.25">
      <c r="A6538" t="s">
        <v>1292</v>
      </c>
      <c r="B6538" t="s">
        <v>1230</v>
      </c>
      <c r="C6538" t="s">
        <v>1196</v>
      </c>
      <c r="D6538" t="s">
        <v>1195</v>
      </c>
      <c r="E6538">
        <v>7.5000000000000002E-4</v>
      </c>
      <c r="F6538" t="s">
        <v>1692</v>
      </c>
    </row>
    <row r="6539" spans="1:6" x14ac:dyDescent="0.25">
      <c r="A6539" t="s">
        <v>1292</v>
      </c>
      <c r="B6539" t="s">
        <v>1230</v>
      </c>
      <c r="C6539" t="s">
        <v>1229</v>
      </c>
      <c r="D6539" t="s">
        <v>1195</v>
      </c>
      <c r="E6539">
        <v>7.5000000000000002E-4</v>
      </c>
      <c r="F6539" t="s">
        <v>1692</v>
      </c>
    </row>
    <row r="6540" spans="1:6" x14ac:dyDescent="0.25">
      <c r="A6540" t="s">
        <v>1292</v>
      </c>
      <c r="B6540" t="s">
        <v>1230</v>
      </c>
      <c r="C6540" t="s">
        <v>1186</v>
      </c>
      <c r="D6540" t="s">
        <v>1195</v>
      </c>
      <c r="E6540">
        <v>0.37301000000000001</v>
      </c>
      <c r="F6540" t="s">
        <v>1692</v>
      </c>
    </row>
    <row r="6541" spans="1:6" x14ac:dyDescent="0.25">
      <c r="A6541" t="s">
        <v>1292</v>
      </c>
      <c r="B6541" t="s">
        <v>1230</v>
      </c>
      <c r="C6541" t="s">
        <v>1219</v>
      </c>
      <c r="D6541" t="s">
        <v>1195</v>
      </c>
      <c r="E6541">
        <v>2.147E-2</v>
      </c>
      <c r="F6541" t="s">
        <v>1692</v>
      </c>
    </row>
    <row r="6542" spans="1:6" x14ac:dyDescent="0.25">
      <c r="A6542" t="s">
        <v>1292</v>
      </c>
      <c r="B6542" t="s">
        <v>1231</v>
      </c>
      <c r="C6542" t="s">
        <v>1186</v>
      </c>
      <c r="D6542" t="s">
        <v>1195</v>
      </c>
      <c r="E6542">
        <v>3.1700000000000001E-3</v>
      </c>
      <c r="F6542" t="s">
        <v>1692</v>
      </c>
    </row>
    <row r="6543" spans="1:6" x14ac:dyDescent="0.25">
      <c r="A6543" t="s">
        <v>1292</v>
      </c>
      <c r="B6543" t="s">
        <v>1232</v>
      </c>
      <c r="C6543" t="s">
        <v>1186</v>
      </c>
      <c r="D6543" t="s">
        <v>1195</v>
      </c>
      <c r="E6543">
        <v>0</v>
      </c>
      <c r="F6543" t="s">
        <v>1692</v>
      </c>
    </row>
    <row r="6544" spans="1:6" x14ac:dyDescent="0.25">
      <c r="A6544" t="s">
        <v>1292</v>
      </c>
      <c r="B6544" t="s">
        <v>1233</v>
      </c>
      <c r="C6544" t="s">
        <v>1207</v>
      </c>
      <c r="D6544" t="s">
        <v>1195</v>
      </c>
      <c r="E6544">
        <v>4.0969999999999999E-2</v>
      </c>
      <c r="F6544" t="s">
        <v>1692</v>
      </c>
    </row>
    <row r="6545" spans="1:6" x14ac:dyDescent="0.25">
      <c r="A6545" t="s">
        <v>1292</v>
      </c>
      <c r="B6545" t="s">
        <v>1233</v>
      </c>
      <c r="C6545" t="s">
        <v>1208</v>
      </c>
      <c r="D6545" t="s">
        <v>1195</v>
      </c>
      <c r="E6545">
        <v>1.323E-2</v>
      </c>
      <c r="F6545" t="s">
        <v>1692</v>
      </c>
    </row>
    <row r="6546" spans="1:6" x14ac:dyDescent="0.25">
      <c r="A6546" t="s">
        <v>1292</v>
      </c>
      <c r="B6546" t="s">
        <v>1233</v>
      </c>
      <c r="C6546" t="s">
        <v>1234</v>
      </c>
      <c r="D6546" t="s">
        <v>1195</v>
      </c>
      <c r="E6546">
        <v>1.08E-3</v>
      </c>
      <c r="F6546" t="s">
        <v>1692</v>
      </c>
    </row>
    <row r="6547" spans="1:6" x14ac:dyDescent="0.25">
      <c r="A6547" t="s">
        <v>1292</v>
      </c>
      <c r="B6547" t="s">
        <v>1233</v>
      </c>
      <c r="C6547" t="s">
        <v>1235</v>
      </c>
      <c r="D6547" t="s">
        <v>1195</v>
      </c>
      <c r="E6547">
        <v>1.08E-3</v>
      </c>
      <c r="F6547" t="s">
        <v>1692</v>
      </c>
    </row>
    <row r="6548" spans="1:6" x14ac:dyDescent="0.25">
      <c r="A6548" t="s">
        <v>1292</v>
      </c>
      <c r="B6548" t="s">
        <v>1233</v>
      </c>
      <c r="C6548" t="s">
        <v>1236</v>
      </c>
      <c r="D6548" t="s">
        <v>1195</v>
      </c>
      <c r="E6548">
        <v>1.08E-3</v>
      </c>
      <c r="F6548" t="s">
        <v>1692</v>
      </c>
    </row>
    <row r="6549" spans="1:6" x14ac:dyDescent="0.25">
      <c r="A6549" t="s">
        <v>1292</v>
      </c>
      <c r="B6549" t="s">
        <v>1233</v>
      </c>
      <c r="C6549" t="s">
        <v>1196</v>
      </c>
      <c r="D6549" t="s">
        <v>1195</v>
      </c>
      <c r="E6549">
        <v>1.08E-3</v>
      </c>
      <c r="F6549" t="s">
        <v>1692</v>
      </c>
    </row>
    <row r="6550" spans="1:6" x14ac:dyDescent="0.25">
      <c r="A6550" t="s">
        <v>1292</v>
      </c>
      <c r="B6550" t="s">
        <v>1233</v>
      </c>
      <c r="C6550" t="s">
        <v>1229</v>
      </c>
      <c r="D6550" t="s">
        <v>1195</v>
      </c>
      <c r="E6550">
        <v>1.08E-3</v>
      </c>
      <c r="F6550" t="s">
        <v>1692</v>
      </c>
    </row>
    <row r="6551" spans="1:6" x14ac:dyDescent="0.25">
      <c r="A6551" t="s">
        <v>1292</v>
      </c>
      <c r="B6551" t="s">
        <v>1233</v>
      </c>
      <c r="C6551" t="s">
        <v>1186</v>
      </c>
      <c r="D6551" t="s">
        <v>1195</v>
      </c>
      <c r="E6551">
        <v>0.74197999999999997</v>
      </c>
      <c r="F6551" t="s">
        <v>1692</v>
      </c>
    </row>
    <row r="6552" spans="1:6" x14ac:dyDescent="0.25">
      <c r="A6552" t="s">
        <v>1292</v>
      </c>
      <c r="B6552" t="s">
        <v>1237</v>
      </c>
      <c r="C6552" t="s">
        <v>1186</v>
      </c>
      <c r="D6552" t="s">
        <v>1195</v>
      </c>
      <c r="E6552">
        <v>5.28E-3</v>
      </c>
      <c r="F6552" t="s">
        <v>1692</v>
      </c>
    </row>
    <row r="6553" spans="1:6" x14ac:dyDescent="0.25">
      <c r="A6553" t="s">
        <v>1292</v>
      </c>
      <c r="B6553" t="s">
        <v>1238</v>
      </c>
      <c r="C6553" t="s">
        <v>1207</v>
      </c>
      <c r="D6553" t="s">
        <v>1195</v>
      </c>
      <c r="E6553">
        <v>4.0969999999999999E-2</v>
      </c>
      <c r="F6553" t="s">
        <v>1692</v>
      </c>
    </row>
    <row r="6554" spans="1:6" x14ac:dyDescent="0.25">
      <c r="A6554" t="s">
        <v>1292</v>
      </c>
      <c r="B6554" t="s">
        <v>1238</v>
      </c>
      <c r="C6554" t="s">
        <v>1208</v>
      </c>
      <c r="D6554" t="s">
        <v>1195</v>
      </c>
      <c r="E6554">
        <v>1.323E-2</v>
      </c>
      <c r="F6554" t="s">
        <v>1692</v>
      </c>
    </row>
    <row r="6555" spans="1:6" x14ac:dyDescent="0.25">
      <c r="A6555" t="s">
        <v>1292</v>
      </c>
      <c r="B6555" t="s">
        <v>1238</v>
      </c>
      <c r="C6555" t="s">
        <v>1234</v>
      </c>
      <c r="D6555" t="s">
        <v>1195</v>
      </c>
      <c r="E6555">
        <v>1.08E-3</v>
      </c>
      <c r="F6555" t="s">
        <v>1692</v>
      </c>
    </row>
    <row r="6556" spans="1:6" x14ac:dyDescent="0.25">
      <c r="A6556" t="s">
        <v>1292</v>
      </c>
      <c r="B6556" t="s">
        <v>1238</v>
      </c>
      <c r="C6556" t="s">
        <v>1235</v>
      </c>
      <c r="D6556" t="s">
        <v>1195</v>
      </c>
      <c r="E6556">
        <v>1.08E-3</v>
      </c>
      <c r="F6556" t="s">
        <v>1692</v>
      </c>
    </row>
    <row r="6557" spans="1:6" x14ac:dyDescent="0.25">
      <c r="A6557" t="s">
        <v>1292</v>
      </c>
      <c r="B6557" t="s">
        <v>1238</v>
      </c>
      <c r="C6557" t="s">
        <v>1236</v>
      </c>
      <c r="D6557" t="s">
        <v>1195</v>
      </c>
      <c r="E6557">
        <v>1.08E-3</v>
      </c>
      <c r="F6557" t="s">
        <v>1692</v>
      </c>
    </row>
    <row r="6558" spans="1:6" x14ac:dyDescent="0.25">
      <c r="A6558" t="s">
        <v>1292</v>
      </c>
      <c r="B6558" t="s">
        <v>1238</v>
      </c>
      <c r="C6558" t="s">
        <v>1196</v>
      </c>
      <c r="D6558" t="s">
        <v>1195</v>
      </c>
      <c r="E6558">
        <v>1.08E-3</v>
      </c>
      <c r="F6558" t="s">
        <v>1692</v>
      </c>
    </row>
    <row r="6559" spans="1:6" x14ac:dyDescent="0.25">
      <c r="A6559" t="s">
        <v>1292</v>
      </c>
      <c r="B6559" t="s">
        <v>1238</v>
      </c>
      <c r="C6559" t="s">
        <v>1229</v>
      </c>
      <c r="D6559" t="s">
        <v>1195</v>
      </c>
      <c r="E6559">
        <v>1.08E-3</v>
      </c>
      <c r="F6559" t="s">
        <v>1692</v>
      </c>
    </row>
    <row r="6560" spans="1:6" x14ac:dyDescent="0.25">
      <c r="A6560" t="s">
        <v>1292</v>
      </c>
      <c r="B6560" t="s">
        <v>1238</v>
      </c>
      <c r="C6560" t="s">
        <v>1186</v>
      </c>
      <c r="D6560" t="s">
        <v>1195</v>
      </c>
      <c r="E6560">
        <v>0.74197999999999997</v>
      </c>
      <c r="F6560" t="s">
        <v>1692</v>
      </c>
    </row>
    <row r="6561" spans="1:6" x14ac:dyDescent="0.25">
      <c r="A6561" t="s">
        <v>1292</v>
      </c>
      <c r="B6561" t="s">
        <v>1239</v>
      </c>
      <c r="C6561" t="s">
        <v>1186</v>
      </c>
      <c r="D6561" t="s">
        <v>1195</v>
      </c>
      <c r="E6561">
        <v>0.1</v>
      </c>
      <c r="F6561" t="s">
        <v>1692</v>
      </c>
    </row>
    <row r="6562" spans="1:6" x14ac:dyDescent="0.25">
      <c r="A6562" t="s">
        <v>1293</v>
      </c>
      <c r="B6562" t="s">
        <v>1206</v>
      </c>
      <c r="C6562" t="s">
        <v>1131</v>
      </c>
      <c r="D6562" t="s">
        <v>1195</v>
      </c>
      <c r="E6562">
        <v>8.8709999999999997E-2</v>
      </c>
      <c r="F6562" t="s">
        <v>1692</v>
      </c>
    </row>
    <row r="6563" spans="1:6" x14ac:dyDescent="0.25">
      <c r="A6563" t="s">
        <v>1293</v>
      </c>
      <c r="B6563" t="s">
        <v>1206</v>
      </c>
      <c r="C6563" t="s">
        <v>1207</v>
      </c>
      <c r="D6563" t="s">
        <v>1195</v>
      </c>
      <c r="E6563">
        <v>1.149E-2</v>
      </c>
      <c r="F6563" t="s">
        <v>1692</v>
      </c>
    </row>
    <row r="6564" spans="1:6" x14ac:dyDescent="0.25">
      <c r="A6564" t="s">
        <v>1293</v>
      </c>
      <c r="B6564" t="s">
        <v>1206</v>
      </c>
      <c r="C6564" t="s">
        <v>1208</v>
      </c>
      <c r="D6564" t="s">
        <v>1195</v>
      </c>
      <c r="E6564">
        <v>4.13E-3</v>
      </c>
      <c r="F6564" t="s">
        <v>1692</v>
      </c>
    </row>
    <row r="6565" spans="1:6" x14ac:dyDescent="0.25">
      <c r="A6565" t="s">
        <v>1293</v>
      </c>
      <c r="B6565" t="s">
        <v>1206</v>
      </c>
      <c r="C6565" t="s">
        <v>1196</v>
      </c>
      <c r="D6565" t="s">
        <v>1195</v>
      </c>
      <c r="E6565">
        <v>8.4000000000000003E-4</v>
      </c>
      <c r="F6565" t="s">
        <v>1692</v>
      </c>
    </row>
    <row r="6566" spans="1:6" x14ac:dyDescent="0.25">
      <c r="A6566" t="s">
        <v>1293</v>
      </c>
      <c r="B6566" t="s">
        <v>1206</v>
      </c>
      <c r="C6566" t="s">
        <v>1186</v>
      </c>
      <c r="D6566" t="s">
        <v>1195</v>
      </c>
      <c r="E6566">
        <v>0.20161999999999999</v>
      </c>
      <c r="F6566" t="s">
        <v>1692</v>
      </c>
    </row>
    <row r="6567" spans="1:6" x14ac:dyDescent="0.25">
      <c r="A6567" t="s">
        <v>1293</v>
      </c>
      <c r="B6567" t="s">
        <v>1209</v>
      </c>
      <c r="C6567" t="s">
        <v>1207</v>
      </c>
      <c r="D6567" t="s">
        <v>1195</v>
      </c>
      <c r="E6567">
        <v>5.0810000000000001E-2</v>
      </c>
      <c r="F6567" t="s">
        <v>1692</v>
      </c>
    </row>
    <row r="6568" spans="1:6" x14ac:dyDescent="0.25">
      <c r="A6568" t="s">
        <v>1293</v>
      </c>
      <c r="B6568" t="s">
        <v>1209</v>
      </c>
      <c r="C6568" t="s">
        <v>1208</v>
      </c>
      <c r="D6568" t="s">
        <v>1195</v>
      </c>
      <c r="E6568">
        <v>1.4880000000000001E-2</v>
      </c>
      <c r="F6568" t="s">
        <v>1692</v>
      </c>
    </row>
    <row r="6569" spans="1:6" x14ac:dyDescent="0.25">
      <c r="A6569" t="s">
        <v>1293</v>
      </c>
      <c r="B6569" t="s">
        <v>1209</v>
      </c>
      <c r="C6569" t="s">
        <v>1196</v>
      </c>
      <c r="D6569" t="s">
        <v>1195</v>
      </c>
      <c r="E6569">
        <v>2.5799999999999998E-3</v>
      </c>
      <c r="F6569" t="s">
        <v>1692</v>
      </c>
    </row>
    <row r="6570" spans="1:6" x14ac:dyDescent="0.25">
      <c r="A6570" t="s">
        <v>1293</v>
      </c>
      <c r="B6570" t="s">
        <v>1209</v>
      </c>
      <c r="C6570" t="s">
        <v>1186</v>
      </c>
      <c r="D6570" t="s">
        <v>1195</v>
      </c>
      <c r="E6570">
        <v>0.94359999999999999</v>
      </c>
      <c r="F6570" t="s">
        <v>1692</v>
      </c>
    </row>
    <row r="6571" spans="1:6" x14ac:dyDescent="0.25">
      <c r="A6571" t="s">
        <v>1293</v>
      </c>
      <c r="B6571" t="s">
        <v>1210</v>
      </c>
      <c r="C6571" t="s">
        <v>1207</v>
      </c>
      <c r="D6571" t="s">
        <v>1195</v>
      </c>
      <c r="E6571">
        <v>4.0969999999999999E-2</v>
      </c>
      <c r="F6571" t="s">
        <v>1692</v>
      </c>
    </row>
    <row r="6572" spans="1:6" x14ac:dyDescent="0.25">
      <c r="A6572" t="s">
        <v>1293</v>
      </c>
      <c r="B6572" t="s">
        <v>1210</v>
      </c>
      <c r="C6572" t="s">
        <v>1208</v>
      </c>
      <c r="D6572" t="s">
        <v>1195</v>
      </c>
      <c r="E6572">
        <v>1.323E-2</v>
      </c>
      <c r="F6572" t="s">
        <v>1692</v>
      </c>
    </row>
    <row r="6573" spans="1:6" x14ac:dyDescent="0.25">
      <c r="A6573" t="s">
        <v>1293</v>
      </c>
      <c r="B6573" t="s">
        <v>1210</v>
      </c>
      <c r="C6573" t="s">
        <v>1196</v>
      </c>
      <c r="D6573" t="s">
        <v>1195</v>
      </c>
      <c r="E6573">
        <v>2.48E-3</v>
      </c>
      <c r="F6573" t="s">
        <v>1692</v>
      </c>
    </row>
    <row r="6574" spans="1:6" x14ac:dyDescent="0.25">
      <c r="A6574" t="s">
        <v>1293</v>
      </c>
      <c r="B6574" t="s">
        <v>1210</v>
      </c>
      <c r="C6574" t="s">
        <v>1186</v>
      </c>
      <c r="D6574" t="s">
        <v>1195</v>
      </c>
      <c r="E6574">
        <v>0.74197999999999997</v>
      </c>
      <c r="F6574" t="s">
        <v>1692</v>
      </c>
    </row>
    <row r="6575" spans="1:6" x14ac:dyDescent="0.25">
      <c r="A6575" t="s">
        <v>1293</v>
      </c>
      <c r="B6575" t="s">
        <v>1194</v>
      </c>
      <c r="C6575" t="s">
        <v>1131</v>
      </c>
      <c r="D6575" t="s">
        <v>1195</v>
      </c>
      <c r="E6575">
        <v>0.20161999999999999</v>
      </c>
      <c r="F6575" t="s">
        <v>1692</v>
      </c>
    </row>
    <row r="6576" spans="1:6" x14ac:dyDescent="0.25">
      <c r="A6576" t="s">
        <v>1293</v>
      </c>
      <c r="B6576" t="s">
        <v>1194</v>
      </c>
      <c r="C6576" t="s">
        <v>1196</v>
      </c>
      <c r="D6576" t="s">
        <v>1195</v>
      </c>
      <c r="E6576">
        <v>2.2200000000000002E-3</v>
      </c>
      <c r="F6576" t="s">
        <v>1692</v>
      </c>
    </row>
    <row r="6577" spans="1:6" x14ac:dyDescent="0.25">
      <c r="A6577" t="s">
        <v>1293</v>
      </c>
      <c r="B6577" t="s">
        <v>1194</v>
      </c>
      <c r="C6577" t="s">
        <v>1186</v>
      </c>
      <c r="D6577" t="s">
        <v>1195</v>
      </c>
      <c r="E6577">
        <v>0.40325</v>
      </c>
      <c r="F6577" t="s">
        <v>1692</v>
      </c>
    </row>
    <row r="6578" spans="1:6" x14ac:dyDescent="0.25">
      <c r="A6578" t="s">
        <v>1293</v>
      </c>
      <c r="B6578" t="s">
        <v>1211</v>
      </c>
      <c r="C6578" t="s">
        <v>1131</v>
      </c>
      <c r="D6578" t="s">
        <v>1195</v>
      </c>
      <c r="E6578">
        <v>0.20161999999999999</v>
      </c>
      <c r="F6578" t="s">
        <v>1692</v>
      </c>
    </row>
    <row r="6579" spans="1:6" x14ac:dyDescent="0.25">
      <c r="A6579" t="s">
        <v>1293</v>
      </c>
      <c r="B6579" t="s">
        <v>1211</v>
      </c>
      <c r="C6579" t="s">
        <v>1186</v>
      </c>
      <c r="D6579" t="s">
        <v>1195</v>
      </c>
      <c r="E6579">
        <v>0.40325</v>
      </c>
      <c r="F6579" t="s">
        <v>1692</v>
      </c>
    </row>
    <row r="6580" spans="1:6" x14ac:dyDescent="0.25">
      <c r="A6580" t="s">
        <v>1293</v>
      </c>
      <c r="B6580" t="s">
        <v>1198</v>
      </c>
      <c r="C6580" t="s">
        <v>1186</v>
      </c>
      <c r="D6580" t="s">
        <v>1195</v>
      </c>
      <c r="E6580">
        <v>0.13500000000000001</v>
      </c>
      <c r="F6580" t="s">
        <v>1692</v>
      </c>
    </row>
    <row r="6581" spans="1:6" x14ac:dyDescent="0.25">
      <c r="A6581" t="s">
        <v>1293</v>
      </c>
      <c r="B6581" t="s">
        <v>1212</v>
      </c>
      <c r="C6581" t="s">
        <v>1186</v>
      </c>
      <c r="D6581" t="s">
        <v>1195</v>
      </c>
      <c r="E6581">
        <v>0.25019999999999998</v>
      </c>
      <c r="F6581" t="s">
        <v>1692</v>
      </c>
    </row>
    <row r="6582" spans="1:6" x14ac:dyDescent="0.25">
      <c r="A6582" t="s">
        <v>1293</v>
      </c>
      <c r="B6582" t="s">
        <v>1212</v>
      </c>
      <c r="C6582" t="s">
        <v>1213</v>
      </c>
      <c r="D6582" t="s">
        <v>1195</v>
      </c>
      <c r="E6582">
        <v>0.15012</v>
      </c>
      <c r="F6582" t="s">
        <v>1692</v>
      </c>
    </row>
    <row r="6583" spans="1:6" x14ac:dyDescent="0.25">
      <c r="A6583" t="s">
        <v>1293</v>
      </c>
      <c r="B6583" t="s">
        <v>1200</v>
      </c>
      <c r="C6583" t="s">
        <v>1186</v>
      </c>
      <c r="D6583" t="s">
        <v>1195</v>
      </c>
      <c r="E6583">
        <v>0.40050000000000002</v>
      </c>
      <c r="F6583" t="s">
        <v>1692</v>
      </c>
    </row>
    <row r="6584" spans="1:6" x14ac:dyDescent="0.25">
      <c r="A6584" t="s">
        <v>1293</v>
      </c>
      <c r="B6584" t="s">
        <v>1200</v>
      </c>
      <c r="C6584" t="s">
        <v>1214</v>
      </c>
      <c r="D6584" t="s">
        <v>1195</v>
      </c>
      <c r="E6584">
        <v>6.0080000000000001E-2</v>
      </c>
      <c r="F6584" t="s">
        <v>1692</v>
      </c>
    </row>
    <row r="6585" spans="1:6" x14ac:dyDescent="0.25">
      <c r="A6585" t="s">
        <v>1293</v>
      </c>
      <c r="B6585" t="s">
        <v>1200</v>
      </c>
      <c r="C6585" t="s">
        <v>1215</v>
      </c>
      <c r="D6585" t="s">
        <v>1195</v>
      </c>
      <c r="E6585">
        <v>0.28034999999999999</v>
      </c>
      <c r="F6585" t="s">
        <v>1692</v>
      </c>
    </row>
    <row r="6586" spans="1:6" x14ac:dyDescent="0.25">
      <c r="A6586" t="s">
        <v>1293</v>
      </c>
      <c r="B6586" t="s">
        <v>1200</v>
      </c>
      <c r="C6586" t="s">
        <v>1216</v>
      </c>
      <c r="D6586" t="s">
        <v>1195</v>
      </c>
      <c r="E6586">
        <v>0.20025000000000001</v>
      </c>
      <c r="F6586" t="s">
        <v>1692</v>
      </c>
    </row>
    <row r="6587" spans="1:6" x14ac:dyDescent="0.25">
      <c r="A6587" t="s">
        <v>1293</v>
      </c>
      <c r="B6587" t="s">
        <v>1204</v>
      </c>
      <c r="C6587" t="s">
        <v>1186</v>
      </c>
      <c r="D6587" t="s">
        <v>1195</v>
      </c>
      <c r="E6587">
        <v>0.50049999999999994</v>
      </c>
      <c r="F6587" t="s">
        <v>1692</v>
      </c>
    </row>
    <row r="6588" spans="1:6" x14ac:dyDescent="0.25">
      <c r="A6588" t="s">
        <v>1293</v>
      </c>
      <c r="B6588" t="s">
        <v>1204</v>
      </c>
      <c r="C6588" t="s">
        <v>1214</v>
      </c>
      <c r="D6588" t="s">
        <v>1195</v>
      </c>
      <c r="E6588">
        <v>6.0080000000000001E-2</v>
      </c>
      <c r="F6588" t="s">
        <v>1692</v>
      </c>
    </row>
    <row r="6589" spans="1:6" x14ac:dyDescent="0.25">
      <c r="A6589" t="s">
        <v>1293</v>
      </c>
      <c r="B6589" t="s">
        <v>1204</v>
      </c>
      <c r="C6589" t="s">
        <v>1215</v>
      </c>
      <c r="D6589" t="s">
        <v>1195</v>
      </c>
      <c r="E6589">
        <v>0.35034999999999999</v>
      </c>
      <c r="F6589" t="s">
        <v>1692</v>
      </c>
    </row>
    <row r="6590" spans="1:6" x14ac:dyDescent="0.25">
      <c r="A6590" t="s">
        <v>1293</v>
      </c>
      <c r="B6590" t="s">
        <v>1204</v>
      </c>
      <c r="C6590" t="s">
        <v>1216</v>
      </c>
      <c r="D6590" t="s">
        <v>1195</v>
      </c>
      <c r="E6590">
        <v>0.25024999999999997</v>
      </c>
      <c r="F6590" t="s">
        <v>1692</v>
      </c>
    </row>
    <row r="6591" spans="1:6" x14ac:dyDescent="0.25">
      <c r="A6591" t="s">
        <v>1293</v>
      </c>
      <c r="B6591" t="s">
        <v>1217</v>
      </c>
      <c r="C6591" t="s">
        <v>1207</v>
      </c>
      <c r="D6591" t="s">
        <v>1195</v>
      </c>
      <c r="E6591">
        <v>4.0969999999999999E-2</v>
      </c>
      <c r="F6591" t="s">
        <v>1692</v>
      </c>
    </row>
    <row r="6592" spans="1:6" x14ac:dyDescent="0.25">
      <c r="A6592" t="s">
        <v>1293</v>
      </c>
      <c r="B6592" t="s">
        <v>1217</v>
      </c>
      <c r="C6592" t="s">
        <v>1208</v>
      </c>
      <c r="D6592" t="s">
        <v>1195</v>
      </c>
      <c r="E6592">
        <v>1.323E-2</v>
      </c>
      <c r="F6592" t="s">
        <v>1692</v>
      </c>
    </row>
    <row r="6593" spans="1:6" x14ac:dyDescent="0.25">
      <c r="A6593" t="s">
        <v>1293</v>
      </c>
      <c r="B6593" t="s">
        <v>1217</v>
      </c>
      <c r="C6593" t="s">
        <v>1196</v>
      </c>
      <c r="D6593" t="s">
        <v>1195</v>
      </c>
      <c r="E6593">
        <v>2.48E-3</v>
      </c>
      <c r="F6593" t="s">
        <v>1692</v>
      </c>
    </row>
    <row r="6594" spans="1:6" x14ac:dyDescent="0.25">
      <c r="A6594" t="s">
        <v>1293</v>
      </c>
      <c r="B6594" t="s">
        <v>1217</v>
      </c>
      <c r="C6594" t="s">
        <v>1218</v>
      </c>
      <c r="D6594" t="s">
        <v>1195</v>
      </c>
      <c r="E6594">
        <v>2.48E-3</v>
      </c>
      <c r="F6594" t="s">
        <v>1692</v>
      </c>
    </row>
    <row r="6595" spans="1:6" x14ac:dyDescent="0.25">
      <c r="A6595" t="s">
        <v>1293</v>
      </c>
      <c r="B6595" t="s">
        <v>1217</v>
      </c>
      <c r="C6595" t="s">
        <v>1219</v>
      </c>
      <c r="D6595" t="s">
        <v>1195</v>
      </c>
      <c r="E6595">
        <v>4.0969999999999999E-2</v>
      </c>
      <c r="F6595" t="s">
        <v>1692</v>
      </c>
    </row>
    <row r="6596" spans="1:6" x14ac:dyDescent="0.25">
      <c r="A6596" t="s">
        <v>1293</v>
      </c>
      <c r="B6596" t="s">
        <v>1217</v>
      </c>
      <c r="C6596" t="s">
        <v>1186</v>
      </c>
      <c r="D6596" t="s">
        <v>1195</v>
      </c>
      <c r="E6596">
        <v>0.74197999999999997</v>
      </c>
      <c r="F6596" t="s">
        <v>1692</v>
      </c>
    </row>
    <row r="6597" spans="1:6" x14ac:dyDescent="0.25">
      <c r="A6597" t="s">
        <v>1293</v>
      </c>
      <c r="B6597" t="s">
        <v>1220</v>
      </c>
      <c r="C6597" t="s">
        <v>1207</v>
      </c>
      <c r="D6597" t="s">
        <v>1195</v>
      </c>
      <c r="E6597">
        <v>4.0969999999999999E-2</v>
      </c>
      <c r="F6597" t="s">
        <v>1692</v>
      </c>
    </row>
    <row r="6598" spans="1:6" x14ac:dyDescent="0.25">
      <c r="A6598" t="s">
        <v>1293</v>
      </c>
      <c r="B6598" t="s">
        <v>1220</v>
      </c>
      <c r="C6598" t="s">
        <v>1208</v>
      </c>
      <c r="D6598" t="s">
        <v>1195</v>
      </c>
      <c r="E6598">
        <v>1.323E-2</v>
      </c>
      <c r="F6598" t="s">
        <v>1692</v>
      </c>
    </row>
    <row r="6599" spans="1:6" x14ac:dyDescent="0.25">
      <c r="A6599" t="s">
        <v>1293</v>
      </c>
      <c r="B6599" t="s">
        <v>1220</v>
      </c>
      <c r="C6599" t="s">
        <v>1196</v>
      </c>
      <c r="D6599" t="s">
        <v>1195</v>
      </c>
      <c r="E6599">
        <v>2.48E-3</v>
      </c>
      <c r="F6599" t="s">
        <v>1692</v>
      </c>
    </row>
    <row r="6600" spans="1:6" x14ac:dyDescent="0.25">
      <c r="A6600" t="s">
        <v>1293</v>
      </c>
      <c r="B6600" t="s">
        <v>1220</v>
      </c>
      <c r="C6600" t="s">
        <v>1218</v>
      </c>
      <c r="D6600" t="s">
        <v>1195</v>
      </c>
      <c r="E6600">
        <v>2.48E-3</v>
      </c>
      <c r="F6600" t="s">
        <v>1692</v>
      </c>
    </row>
    <row r="6601" spans="1:6" x14ac:dyDescent="0.25">
      <c r="A6601" t="s">
        <v>1293</v>
      </c>
      <c r="B6601" t="s">
        <v>1220</v>
      </c>
      <c r="C6601" t="s">
        <v>1219</v>
      </c>
      <c r="D6601" t="s">
        <v>1195</v>
      </c>
      <c r="E6601">
        <v>4.0969999999999999E-2</v>
      </c>
      <c r="F6601" t="s">
        <v>1692</v>
      </c>
    </row>
    <row r="6602" spans="1:6" x14ac:dyDescent="0.25">
      <c r="A6602" t="s">
        <v>1293</v>
      </c>
      <c r="B6602" t="s">
        <v>1220</v>
      </c>
      <c r="C6602" t="s">
        <v>1186</v>
      </c>
      <c r="D6602" t="s">
        <v>1195</v>
      </c>
      <c r="E6602">
        <v>0.74197999999999997</v>
      </c>
      <c r="F6602" t="s">
        <v>1692</v>
      </c>
    </row>
    <row r="6603" spans="1:6" x14ac:dyDescent="0.25">
      <c r="A6603" t="s">
        <v>1293</v>
      </c>
      <c r="B6603" t="s">
        <v>1221</v>
      </c>
      <c r="C6603" t="s">
        <v>1207</v>
      </c>
      <c r="D6603" t="s">
        <v>1195</v>
      </c>
      <c r="E6603">
        <v>4.0969999999999999E-2</v>
      </c>
      <c r="F6603" t="s">
        <v>1692</v>
      </c>
    </row>
    <row r="6604" spans="1:6" x14ac:dyDescent="0.25">
      <c r="A6604" t="s">
        <v>1293</v>
      </c>
      <c r="B6604" t="s">
        <v>1221</v>
      </c>
      <c r="C6604" t="s">
        <v>1208</v>
      </c>
      <c r="D6604" t="s">
        <v>1195</v>
      </c>
      <c r="E6604">
        <v>1.323E-2</v>
      </c>
      <c r="F6604" t="s">
        <v>1692</v>
      </c>
    </row>
    <row r="6605" spans="1:6" x14ac:dyDescent="0.25">
      <c r="A6605" t="s">
        <v>1293</v>
      </c>
      <c r="B6605" t="s">
        <v>1221</v>
      </c>
      <c r="C6605" t="s">
        <v>1196</v>
      </c>
      <c r="D6605" t="s">
        <v>1195</v>
      </c>
      <c r="E6605">
        <v>2.48E-3</v>
      </c>
      <c r="F6605" t="s">
        <v>1692</v>
      </c>
    </row>
    <row r="6606" spans="1:6" x14ac:dyDescent="0.25">
      <c r="A6606" t="s">
        <v>1293</v>
      </c>
      <c r="B6606" t="s">
        <v>1221</v>
      </c>
      <c r="C6606" t="s">
        <v>1218</v>
      </c>
      <c r="D6606" t="s">
        <v>1195</v>
      </c>
      <c r="E6606">
        <v>2.48E-3</v>
      </c>
      <c r="F6606" t="s">
        <v>1692</v>
      </c>
    </row>
    <row r="6607" spans="1:6" x14ac:dyDescent="0.25">
      <c r="A6607" t="s">
        <v>1293</v>
      </c>
      <c r="B6607" t="s">
        <v>1221</v>
      </c>
      <c r="C6607" t="s">
        <v>1219</v>
      </c>
      <c r="D6607" t="s">
        <v>1195</v>
      </c>
      <c r="E6607">
        <v>4.0969999999999999E-2</v>
      </c>
      <c r="F6607" t="s">
        <v>1692</v>
      </c>
    </row>
    <row r="6608" spans="1:6" x14ac:dyDescent="0.25">
      <c r="A6608" t="s">
        <v>1293</v>
      </c>
      <c r="B6608" t="s">
        <v>1221</v>
      </c>
      <c r="C6608" t="s">
        <v>1186</v>
      </c>
      <c r="D6608" t="s">
        <v>1195</v>
      </c>
      <c r="E6608">
        <v>0.74197999999999997</v>
      </c>
      <c r="F6608" t="s">
        <v>1692</v>
      </c>
    </row>
    <row r="6609" spans="1:6" x14ac:dyDescent="0.25">
      <c r="A6609" t="s">
        <v>1293</v>
      </c>
      <c r="B6609" t="s">
        <v>1222</v>
      </c>
      <c r="C6609" t="s">
        <v>1131</v>
      </c>
      <c r="D6609" t="s">
        <v>1195</v>
      </c>
      <c r="E6609">
        <v>8.8709999999999997E-2</v>
      </c>
      <c r="F6609" t="s">
        <v>1692</v>
      </c>
    </row>
    <row r="6610" spans="1:6" x14ac:dyDescent="0.25">
      <c r="A6610" t="s">
        <v>1293</v>
      </c>
      <c r="B6610" t="s">
        <v>1222</v>
      </c>
      <c r="C6610" t="s">
        <v>1207</v>
      </c>
      <c r="D6610" t="s">
        <v>1195</v>
      </c>
      <c r="E6610">
        <v>1.149E-2</v>
      </c>
      <c r="F6610" t="s">
        <v>1692</v>
      </c>
    </row>
    <row r="6611" spans="1:6" x14ac:dyDescent="0.25">
      <c r="A6611" t="s">
        <v>1293</v>
      </c>
      <c r="B6611" t="s">
        <v>1222</v>
      </c>
      <c r="C6611" t="s">
        <v>1208</v>
      </c>
      <c r="D6611" t="s">
        <v>1195</v>
      </c>
      <c r="E6611">
        <v>4.13E-3</v>
      </c>
      <c r="F6611" t="s">
        <v>1692</v>
      </c>
    </row>
    <row r="6612" spans="1:6" x14ac:dyDescent="0.25">
      <c r="A6612" t="s">
        <v>1293</v>
      </c>
      <c r="B6612" t="s">
        <v>1222</v>
      </c>
      <c r="C6612" t="s">
        <v>1196</v>
      </c>
      <c r="D6612" t="s">
        <v>1195</v>
      </c>
      <c r="E6612">
        <v>8.4000000000000003E-4</v>
      </c>
      <c r="F6612" t="s">
        <v>1692</v>
      </c>
    </row>
    <row r="6613" spans="1:6" x14ac:dyDescent="0.25">
      <c r="A6613" t="s">
        <v>1293</v>
      </c>
      <c r="B6613" t="s">
        <v>1222</v>
      </c>
      <c r="C6613" t="s">
        <v>1218</v>
      </c>
      <c r="D6613" t="s">
        <v>1195</v>
      </c>
      <c r="E6613">
        <v>8.4000000000000003E-4</v>
      </c>
      <c r="F6613" t="s">
        <v>1692</v>
      </c>
    </row>
    <row r="6614" spans="1:6" x14ac:dyDescent="0.25">
      <c r="A6614" t="s">
        <v>1293</v>
      </c>
      <c r="B6614" t="s">
        <v>1222</v>
      </c>
      <c r="C6614" t="s">
        <v>1219</v>
      </c>
      <c r="D6614" t="s">
        <v>1195</v>
      </c>
      <c r="E6614">
        <v>1.149E-2</v>
      </c>
      <c r="F6614" t="s">
        <v>1692</v>
      </c>
    </row>
    <row r="6615" spans="1:6" x14ac:dyDescent="0.25">
      <c r="A6615" t="s">
        <v>1293</v>
      </c>
      <c r="B6615" t="s">
        <v>1222</v>
      </c>
      <c r="C6615" t="s">
        <v>1186</v>
      </c>
      <c r="D6615" t="s">
        <v>1195</v>
      </c>
      <c r="E6615">
        <v>0.20161999999999999</v>
      </c>
      <c r="F6615" t="s">
        <v>1692</v>
      </c>
    </row>
    <row r="6616" spans="1:6" x14ac:dyDescent="0.25">
      <c r="A6616" t="s">
        <v>1293</v>
      </c>
      <c r="B6616" t="s">
        <v>1223</v>
      </c>
      <c r="C6616" t="s">
        <v>1207</v>
      </c>
      <c r="D6616" t="s">
        <v>1195</v>
      </c>
      <c r="E6616">
        <v>4.0969999999999999E-2</v>
      </c>
      <c r="F6616" t="s">
        <v>1692</v>
      </c>
    </row>
    <row r="6617" spans="1:6" x14ac:dyDescent="0.25">
      <c r="A6617" t="s">
        <v>1293</v>
      </c>
      <c r="B6617" t="s">
        <v>1223</v>
      </c>
      <c r="C6617" t="s">
        <v>1208</v>
      </c>
      <c r="D6617" t="s">
        <v>1195</v>
      </c>
      <c r="E6617">
        <v>1.323E-2</v>
      </c>
      <c r="F6617" t="s">
        <v>1692</v>
      </c>
    </row>
    <row r="6618" spans="1:6" x14ac:dyDescent="0.25">
      <c r="A6618" t="s">
        <v>1293</v>
      </c>
      <c r="B6618" t="s">
        <v>1223</v>
      </c>
      <c r="C6618" t="s">
        <v>1196</v>
      </c>
      <c r="D6618" t="s">
        <v>1195</v>
      </c>
      <c r="E6618">
        <v>2.48E-3</v>
      </c>
      <c r="F6618" t="s">
        <v>1692</v>
      </c>
    </row>
    <row r="6619" spans="1:6" x14ac:dyDescent="0.25">
      <c r="A6619" t="s">
        <v>1293</v>
      </c>
      <c r="B6619" t="s">
        <v>1223</v>
      </c>
      <c r="C6619" t="s">
        <v>1218</v>
      </c>
      <c r="D6619" t="s">
        <v>1195</v>
      </c>
      <c r="E6619">
        <v>2.48E-3</v>
      </c>
      <c r="F6619" t="s">
        <v>1692</v>
      </c>
    </row>
    <row r="6620" spans="1:6" x14ac:dyDescent="0.25">
      <c r="A6620" t="s">
        <v>1293</v>
      </c>
      <c r="B6620" t="s">
        <v>1223</v>
      </c>
      <c r="C6620" t="s">
        <v>1219</v>
      </c>
      <c r="D6620" t="s">
        <v>1195</v>
      </c>
      <c r="E6620">
        <v>4.0969999999999999E-2</v>
      </c>
      <c r="F6620" t="s">
        <v>1692</v>
      </c>
    </row>
    <row r="6621" spans="1:6" x14ac:dyDescent="0.25">
      <c r="A6621" t="s">
        <v>1293</v>
      </c>
      <c r="B6621" t="s">
        <v>1223</v>
      </c>
      <c r="C6621" t="s">
        <v>1186</v>
      </c>
      <c r="D6621" t="s">
        <v>1195</v>
      </c>
      <c r="E6621">
        <v>0.74197999999999997</v>
      </c>
      <c r="F6621" t="s">
        <v>1692</v>
      </c>
    </row>
    <row r="6622" spans="1:6" x14ac:dyDescent="0.25">
      <c r="A6622" t="s">
        <v>1293</v>
      </c>
      <c r="B6622" t="s">
        <v>1224</v>
      </c>
      <c r="C6622" t="s">
        <v>1131</v>
      </c>
      <c r="D6622" t="s">
        <v>1195</v>
      </c>
      <c r="E6622">
        <v>8.8709999999999997E-2</v>
      </c>
      <c r="F6622" t="s">
        <v>1692</v>
      </c>
    </row>
    <row r="6623" spans="1:6" x14ac:dyDescent="0.25">
      <c r="A6623" t="s">
        <v>1293</v>
      </c>
      <c r="B6623" t="s">
        <v>1224</v>
      </c>
      <c r="C6623" t="s">
        <v>1207</v>
      </c>
      <c r="D6623" t="s">
        <v>1195</v>
      </c>
      <c r="E6623">
        <v>1.149E-2</v>
      </c>
      <c r="F6623" t="s">
        <v>1692</v>
      </c>
    </row>
    <row r="6624" spans="1:6" x14ac:dyDescent="0.25">
      <c r="A6624" t="s">
        <v>1293</v>
      </c>
      <c r="B6624" t="s">
        <v>1224</v>
      </c>
      <c r="C6624" t="s">
        <v>1208</v>
      </c>
      <c r="D6624" t="s">
        <v>1195</v>
      </c>
      <c r="E6624">
        <v>4.13E-3</v>
      </c>
      <c r="F6624" t="s">
        <v>1692</v>
      </c>
    </row>
    <row r="6625" spans="1:6" x14ac:dyDescent="0.25">
      <c r="A6625" t="s">
        <v>1293</v>
      </c>
      <c r="B6625" t="s">
        <v>1224</v>
      </c>
      <c r="C6625" t="s">
        <v>1196</v>
      </c>
      <c r="D6625" t="s">
        <v>1195</v>
      </c>
      <c r="E6625">
        <v>8.4000000000000003E-4</v>
      </c>
      <c r="F6625" t="s">
        <v>1692</v>
      </c>
    </row>
    <row r="6626" spans="1:6" x14ac:dyDescent="0.25">
      <c r="A6626" t="s">
        <v>1293</v>
      </c>
      <c r="B6626" t="s">
        <v>1224</v>
      </c>
      <c r="C6626" t="s">
        <v>1186</v>
      </c>
      <c r="D6626" t="s">
        <v>1195</v>
      </c>
      <c r="E6626">
        <v>0.20161999999999999</v>
      </c>
      <c r="F6626" t="s">
        <v>1692</v>
      </c>
    </row>
    <row r="6627" spans="1:6" x14ac:dyDescent="0.25">
      <c r="A6627" t="s">
        <v>1293</v>
      </c>
      <c r="B6627" t="s">
        <v>1225</v>
      </c>
      <c r="C6627" t="s">
        <v>1207</v>
      </c>
      <c r="D6627" t="s">
        <v>1195</v>
      </c>
      <c r="E6627">
        <v>5.0810000000000001E-2</v>
      </c>
      <c r="F6627" t="s">
        <v>1692</v>
      </c>
    </row>
    <row r="6628" spans="1:6" x14ac:dyDescent="0.25">
      <c r="A6628" t="s">
        <v>1293</v>
      </c>
      <c r="B6628" t="s">
        <v>1225</v>
      </c>
      <c r="C6628" t="s">
        <v>1208</v>
      </c>
      <c r="D6628" t="s">
        <v>1195</v>
      </c>
      <c r="E6628">
        <v>1.4880000000000001E-2</v>
      </c>
      <c r="F6628" t="s">
        <v>1692</v>
      </c>
    </row>
    <row r="6629" spans="1:6" x14ac:dyDescent="0.25">
      <c r="A6629" t="s">
        <v>1293</v>
      </c>
      <c r="B6629" t="s">
        <v>1225</v>
      </c>
      <c r="C6629" t="s">
        <v>1196</v>
      </c>
      <c r="D6629" t="s">
        <v>1195</v>
      </c>
      <c r="E6629">
        <v>2.5799999999999998E-3</v>
      </c>
      <c r="F6629" t="s">
        <v>1692</v>
      </c>
    </row>
    <row r="6630" spans="1:6" x14ac:dyDescent="0.25">
      <c r="A6630" t="s">
        <v>1293</v>
      </c>
      <c r="B6630" t="s">
        <v>1225</v>
      </c>
      <c r="C6630" t="s">
        <v>1186</v>
      </c>
      <c r="D6630" t="s">
        <v>1195</v>
      </c>
      <c r="E6630">
        <v>0.94359999999999999</v>
      </c>
      <c r="F6630" t="s">
        <v>1692</v>
      </c>
    </row>
    <row r="6631" spans="1:6" x14ac:dyDescent="0.25">
      <c r="A6631" t="s">
        <v>1293</v>
      </c>
      <c r="B6631" t="s">
        <v>1226</v>
      </c>
      <c r="C6631" t="s">
        <v>1207</v>
      </c>
      <c r="D6631" t="s">
        <v>1195</v>
      </c>
      <c r="E6631">
        <v>4.0969999999999999E-2</v>
      </c>
      <c r="F6631" t="s">
        <v>1692</v>
      </c>
    </row>
    <row r="6632" spans="1:6" x14ac:dyDescent="0.25">
      <c r="A6632" t="s">
        <v>1293</v>
      </c>
      <c r="B6632" t="s">
        <v>1226</v>
      </c>
      <c r="C6632" t="s">
        <v>1208</v>
      </c>
      <c r="D6632" t="s">
        <v>1195</v>
      </c>
      <c r="E6632">
        <v>1.323E-2</v>
      </c>
      <c r="F6632" t="s">
        <v>1692</v>
      </c>
    </row>
    <row r="6633" spans="1:6" x14ac:dyDescent="0.25">
      <c r="A6633" t="s">
        <v>1293</v>
      </c>
      <c r="B6633" t="s">
        <v>1226</v>
      </c>
      <c r="C6633" t="s">
        <v>1196</v>
      </c>
      <c r="D6633" t="s">
        <v>1195</v>
      </c>
      <c r="E6633">
        <v>2.48E-3</v>
      </c>
      <c r="F6633" t="s">
        <v>1692</v>
      </c>
    </row>
    <row r="6634" spans="1:6" x14ac:dyDescent="0.25">
      <c r="A6634" t="s">
        <v>1293</v>
      </c>
      <c r="B6634" t="s">
        <v>1226</v>
      </c>
      <c r="C6634" t="s">
        <v>1186</v>
      </c>
      <c r="D6634" t="s">
        <v>1195</v>
      </c>
      <c r="E6634">
        <v>0.74197999999999997</v>
      </c>
      <c r="F6634" t="s">
        <v>1692</v>
      </c>
    </row>
    <row r="6635" spans="1:6" x14ac:dyDescent="0.25">
      <c r="A6635" t="s">
        <v>1293</v>
      </c>
      <c r="B6635" t="s">
        <v>1227</v>
      </c>
      <c r="C6635" t="s">
        <v>1186</v>
      </c>
      <c r="D6635" t="s">
        <v>1195</v>
      </c>
      <c r="E6635">
        <v>0</v>
      </c>
      <c r="F6635" t="s">
        <v>1692</v>
      </c>
    </row>
    <row r="6636" spans="1:6" x14ac:dyDescent="0.25">
      <c r="A6636" t="s">
        <v>1293</v>
      </c>
      <c r="B6636" t="s">
        <v>1228</v>
      </c>
      <c r="C6636" t="s">
        <v>1207</v>
      </c>
      <c r="D6636" t="s">
        <v>1195</v>
      </c>
      <c r="E6636">
        <v>4.0969999999999999E-2</v>
      </c>
      <c r="F6636" t="s">
        <v>1692</v>
      </c>
    </row>
    <row r="6637" spans="1:6" x14ac:dyDescent="0.25">
      <c r="A6637" t="s">
        <v>1293</v>
      </c>
      <c r="B6637" t="s">
        <v>1228</v>
      </c>
      <c r="C6637" t="s">
        <v>1208</v>
      </c>
      <c r="D6637" t="s">
        <v>1195</v>
      </c>
      <c r="E6637">
        <v>1.323E-2</v>
      </c>
      <c r="F6637" t="s">
        <v>1692</v>
      </c>
    </row>
    <row r="6638" spans="1:6" x14ac:dyDescent="0.25">
      <c r="A6638" t="s">
        <v>1293</v>
      </c>
      <c r="B6638" t="s">
        <v>1228</v>
      </c>
      <c r="C6638" t="s">
        <v>1196</v>
      </c>
      <c r="D6638" t="s">
        <v>1195</v>
      </c>
      <c r="E6638">
        <v>1.08E-3</v>
      </c>
      <c r="F6638" t="s">
        <v>1692</v>
      </c>
    </row>
    <row r="6639" spans="1:6" x14ac:dyDescent="0.25">
      <c r="A6639" t="s">
        <v>1293</v>
      </c>
      <c r="B6639" t="s">
        <v>1228</v>
      </c>
      <c r="C6639" t="s">
        <v>1229</v>
      </c>
      <c r="D6639" t="s">
        <v>1195</v>
      </c>
      <c r="E6639">
        <v>1.08E-3</v>
      </c>
      <c r="F6639" t="s">
        <v>1692</v>
      </c>
    </row>
    <row r="6640" spans="1:6" x14ac:dyDescent="0.25">
      <c r="A6640" t="s">
        <v>1293</v>
      </c>
      <c r="B6640" t="s">
        <v>1228</v>
      </c>
      <c r="C6640" t="s">
        <v>1186</v>
      </c>
      <c r="D6640" t="s">
        <v>1195</v>
      </c>
      <c r="E6640">
        <v>0.74197999999999997</v>
      </c>
      <c r="F6640" t="s">
        <v>1692</v>
      </c>
    </row>
    <row r="6641" spans="1:6" x14ac:dyDescent="0.25">
      <c r="A6641" t="s">
        <v>1293</v>
      </c>
      <c r="B6641" t="s">
        <v>1228</v>
      </c>
      <c r="C6641" t="s">
        <v>1219</v>
      </c>
      <c r="D6641" t="s">
        <v>1195</v>
      </c>
      <c r="E6641">
        <v>4.0969999999999999E-2</v>
      </c>
      <c r="F6641" t="s">
        <v>1692</v>
      </c>
    </row>
    <row r="6642" spans="1:6" x14ac:dyDescent="0.25">
      <c r="A6642" t="s">
        <v>1293</v>
      </c>
      <c r="B6642" t="s">
        <v>1230</v>
      </c>
      <c r="C6642" t="s">
        <v>1131</v>
      </c>
      <c r="D6642" t="s">
        <v>1195</v>
      </c>
      <c r="E6642">
        <v>0.16836000000000001</v>
      </c>
      <c r="F6642" t="s">
        <v>1692</v>
      </c>
    </row>
    <row r="6643" spans="1:6" x14ac:dyDescent="0.25">
      <c r="A6643" t="s">
        <v>1293</v>
      </c>
      <c r="B6643" t="s">
        <v>1230</v>
      </c>
      <c r="C6643" t="s">
        <v>1207</v>
      </c>
      <c r="D6643" t="s">
        <v>1195</v>
      </c>
      <c r="E6643">
        <v>2.147E-2</v>
      </c>
      <c r="F6643" t="s">
        <v>1692</v>
      </c>
    </row>
    <row r="6644" spans="1:6" x14ac:dyDescent="0.25">
      <c r="A6644" t="s">
        <v>1293</v>
      </c>
      <c r="B6644" t="s">
        <v>1230</v>
      </c>
      <c r="C6644" t="s">
        <v>1208</v>
      </c>
      <c r="D6644" t="s">
        <v>1195</v>
      </c>
      <c r="E6644">
        <v>7.9600000000000001E-3</v>
      </c>
      <c r="F6644" t="s">
        <v>1692</v>
      </c>
    </row>
    <row r="6645" spans="1:6" x14ac:dyDescent="0.25">
      <c r="A6645" t="s">
        <v>1293</v>
      </c>
      <c r="B6645" t="s">
        <v>1230</v>
      </c>
      <c r="C6645" t="s">
        <v>1196</v>
      </c>
      <c r="D6645" t="s">
        <v>1195</v>
      </c>
      <c r="E6645">
        <v>7.5000000000000002E-4</v>
      </c>
      <c r="F6645" t="s">
        <v>1692</v>
      </c>
    </row>
    <row r="6646" spans="1:6" x14ac:dyDescent="0.25">
      <c r="A6646" t="s">
        <v>1293</v>
      </c>
      <c r="B6646" t="s">
        <v>1230</v>
      </c>
      <c r="C6646" t="s">
        <v>1229</v>
      </c>
      <c r="D6646" t="s">
        <v>1195</v>
      </c>
      <c r="E6646">
        <v>7.5000000000000002E-4</v>
      </c>
      <c r="F6646" t="s">
        <v>1692</v>
      </c>
    </row>
    <row r="6647" spans="1:6" x14ac:dyDescent="0.25">
      <c r="A6647" t="s">
        <v>1293</v>
      </c>
      <c r="B6647" t="s">
        <v>1230</v>
      </c>
      <c r="C6647" t="s">
        <v>1186</v>
      </c>
      <c r="D6647" t="s">
        <v>1195</v>
      </c>
      <c r="E6647">
        <v>0.37301000000000001</v>
      </c>
      <c r="F6647" t="s">
        <v>1692</v>
      </c>
    </row>
    <row r="6648" spans="1:6" x14ac:dyDescent="0.25">
      <c r="A6648" t="s">
        <v>1293</v>
      </c>
      <c r="B6648" t="s">
        <v>1230</v>
      </c>
      <c r="C6648" t="s">
        <v>1219</v>
      </c>
      <c r="D6648" t="s">
        <v>1195</v>
      </c>
      <c r="E6648">
        <v>2.147E-2</v>
      </c>
      <c r="F6648" t="s">
        <v>1692</v>
      </c>
    </row>
    <row r="6649" spans="1:6" x14ac:dyDescent="0.25">
      <c r="A6649" t="s">
        <v>1293</v>
      </c>
      <c r="B6649" t="s">
        <v>1231</v>
      </c>
      <c r="C6649" t="s">
        <v>1186</v>
      </c>
      <c r="D6649" t="s">
        <v>1195</v>
      </c>
      <c r="E6649">
        <v>3.1700000000000001E-3</v>
      </c>
      <c r="F6649" t="s">
        <v>1692</v>
      </c>
    </row>
    <row r="6650" spans="1:6" x14ac:dyDescent="0.25">
      <c r="A6650" t="s">
        <v>1293</v>
      </c>
      <c r="B6650" t="s">
        <v>1232</v>
      </c>
      <c r="C6650" t="s">
        <v>1186</v>
      </c>
      <c r="D6650" t="s">
        <v>1195</v>
      </c>
      <c r="E6650">
        <v>0</v>
      </c>
      <c r="F6650" t="s">
        <v>1692</v>
      </c>
    </row>
    <row r="6651" spans="1:6" x14ac:dyDescent="0.25">
      <c r="A6651" t="s">
        <v>1293</v>
      </c>
      <c r="B6651" t="s">
        <v>1233</v>
      </c>
      <c r="C6651" t="s">
        <v>1207</v>
      </c>
      <c r="D6651" t="s">
        <v>1195</v>
      </c>
      <c r="E6651">
        <v>4.0969999999999999E-2</v>
      </c>
      <c r="F6651" t="s">
        <v>1692</v>
      </c>
    </row>
    <row r="6652" spans="1:6" x14ac:dyDescent="0.25">
      <c r="A6652" t="s">
        <v>1293</v>
      </c>
      <c r="B6652" t="s">
        <v>1233</v>
      </c>
      <c r="C6652" t="s">
        <v>1208</v>
      </c>
      <c r="D6652" t="s">
        <v>1195</v>
      </c>
      <c r="E6652">
        <v>1.323E-2</v>
      </c>
      <c r="F6652" t="s">
        <v>1692</v>
      </c>
    </row>
    <row r="6653" spans="1:6" x14ac:dyDescent="0.25">
      <c r="A6653" t="s">
        <v>1293</v>
      </c>
      <c r="B6653" t="s">
        <v>1233</v>
      </c>
      <c r="C6653" t="s">
        <v>1234</v>
      </c>
      <c r="D6653" t="s">
        <v>1195</v>
      </c>
      <c r="E6653">
        <v>1.08E-3</v>
      </c>
      <c r="F6653" t="s">
        <v>1692</v>
      </c>
    </row>
    <row r="6654" spans="1:6" x14ac:dyDescent="0.25">
      <c r="A6654" t="s">
        <v>1293</v>
      </c>
      <c r="B6654" t="s">
        <v>1233</v>
      </c>
      <c r="C6654" t="s">
        <v>1235</v>
      </c>
      <c r="D6654" t="s">
        <v>1195</v>
      </c>
      <c r="E6654">
        <v>1.08E-3</v>
      </c>
      <c r="F6654" t="s">
        <v>1692</v>
      </c>
    </row>
    <row r="6655" spans="1:6" x14ac:dyDescent="0.25">
      <c r="A6655" t="s">
        <v>1293</v>
      </c>
      <c r="B6655" t="s">
        <v>1233</v>
      </c>
      <c r="C6655" t="s">
        <v>1236</v>
      </c>
      <c r="D6655" t="s">
        <v>1195</v>
      </c>
      <c r="E6655">
        <v>1.08E-3</v>
      </c>
      <c r="F6655" t="s">
        <v>1692</v>
      </c>
    </row>
    <row r="6656" spans="1:6" x14ac:dyDescent="0.25">
      <c r="A6656" t="s">
        <v>1293</v>
      </c>
      <c r="B6656" t="s">
        <v>1233</v>
      </c>
      <c r="C6656" t="s">
        <v>1196</v>
      </c>
      <c r="D6656" t="s">
        <v>1195</v>
      </c>
      <c r="E6656">
        <v>1.08E-3</v>
      </c>
      <c r="F6656" t="s">
        <v>1692</v>
      </c>
    </row>
    <row r="6657" spans="1:6" x14ac:dyDescent="0.25">
      <c r="A6657" t="s">
        <v>1293</v>
      </c>
      <c r="B6657" t="s">
        <v>1233</v>
      </c>
      <c r="C6657" t="s">
        <v>1229</v>
      </c>
      <c r="D6657" t="s">
        <v>1195</v>
      </c>
      <c r="E6657">
        <v>1.08E-3</v>
      </c>
      <c r="F6657" t="s">
        <v>1692</v>
      </c>
    </row>
    <row r="6658" spans="1:6" x14ac:dyDescent="0.25">
      <c r="A6658" t="s">
        <v>1293</v>
      </c>
      <c r="B6658" t="s">
        <v>1233</v>
      </c>
      <c r="C6658" t="s">
        <v>1186</v>
      </c>
      <c r="D6658" t="s">
        <v>1195</v>
      </c>
      <c r="E6658">
        <v>0.74197999999999997</v>
      </c>
      <c r="F6658" t="s">
        <v>1692</v>
      </c>
    </row>
    <row r="6659" spans="1:6" x14ac:dyDescent="0.25">
      <c r="A6659" t="s">
        <v>1293</v>
      </c>
      <c r="B6659" t="s">
        <v>1237</v>
      </c>
      <c r="C6659" t="s">
        <v>1186</v>
      </c>
      <c r="D6659" t="s">
        <v>1195</v>
      </c>
      <c r="E6659">
        <v>5.28E-3</v>
      </c>
      <c r="F6659" t="s">
        <v>1692</v>
      </c>
    </row>
    <row r="6660" spans="1:6" x14ac:dyDescent="0.25">
      <c r="A6660" t="s">
        <v>1293</v>
      </c>
      <c r="B6660" t="s">
        <v>1238</v>
      </c>
      <c r="C6660" t="s">
        <v>1207</v>
      </c>
      <c r="D6660" t="s">
        <v>1195</v>
      </c>
      <c r="E6660">
        <v>4.0969999999999999E-2</v>
      </c>
      <c r="F6660" t="s">
        <v>1692</v>
      </c>
    </row>
    <row r="6661" spans="1:6" x14ac:dyDescent="0.25">
      <c r="A6661" t="s">
        <v>1293</v>
      </c>
      <c r="B6661" t="s">
        <v>1238</v>
      </c>
      <c r="C6661" t="s">
        <v>1208</v>
      </c>
      <c r="D6661" t="s">
        <v>1195</v>
      </c>
      <c r="E6661">
        <v>1.323E-2</v>
      </c>
      <c r="F6661" t="s">
        <v>1692</v>
      </c>
    </row>
    <row r="6662" spans="1:6" x14ac:dyDescent="0.25">
      <c r="A6662" t="s">
        <v>1293</v>
      </c>
      <c r="B6662" t="s">
        <v>1238</v>
      </c>
      <c r="C6662" t="s">
        <v>1234</v>
      </c>
      <c r="D6662" t="s">
        <v>1195</v>
      </c>
      <c r="E6662">
        <v>1.08E-3</v>
      </c>
      <c r="F6662" t="s">
        <v>1692</v>
      </c>
    </row>
    <row r="6663" spans="1:6" x14ac:dyDescent="0.25">
      <c r="A6663" t="s">
        <v>1293</v>
      </c>
      <c r="B6663" t="s">
        <v>1238</v>
      </c>
      <c r="C6663" t="s">
        <v>1235</v>
      </c>
      <c r="D6663" t="s">
        <v>1195</v>
      </c>
      <c r="E6663">
        <v>1.08E-3</v>
      </c>
      <c r="F6663" t="s">
        <v>1692</v>
      </c>
    </row>
    <row r="6664" spans="1:6" x14ac:dyDescent="0.25">
      <c r="A6664" t="s">
        <v>1293</v>
      </c>
      <c r="B6664" t="s">
        <v>1238</v>
      </c>
      <c r="C6664" t="s">
        <v>1236</v>
      </c>
      <c r="D6664" t="s">
        <v>1195</v>
      </c>
      <c r="E6664">
        <v>1.08E-3</v>
      </c>
      <c r="F6664" t="s">
        <v>1692</v>
      </c>
    </row>
    <row r="6665" spans="1:6" x14ac:dyDescent="0.25">
      <c r="A6665" t="s">
        <v>1293</v>
      </c>
      <c r="B6665" t="s">
        <v>1238</v>
      </c>
      <c r="C6665" t="s">
        <v>1196</v>
      </c>
      <c r="D6665" t="s">
        <v>1195</v>
      </c>
      <c r="E6665">
        <v>1.08E-3</v>
      </c>
      <c r="F6665" t="s">
        <v>1692</v>
      </c>
    </row>
    <row r="6666" spans="1:6" x14ac:dyDescent="0.25">
      <c r="A6666" t="s">
        <v>1293</v>
      </c>
      <c r="B6666" t="s">
        <v>1238</v>
      </c>
      <c r="C6666" t="s">
        <v>1229</v>
      </c>
      <c r="D6666" t="s">
        <v>1195</v>
      </c>
      <c r="E6666">
        <v>1.08E-3</v>
      </c>
      <c r="F6666" t="s">
        <v>1692</v>
      </c>
    </row>
    <row r="6667" spans="1:6" x14ac:dyDescent="0.25">
      <c r="A6667" t="s">
        <v>1293</v>
      </c>
      <c r="B6667" t="s">
        <v>1238</v>
      </c>
      <c r="C6667" t="s">
        <v>1186</v>
      </c>
      <c r="D6667" t="s">
        <v>1195</v>
      </c>
      <c r="E6667">
        <v>0.74197999999999997</v>
      </c>
      <c r="F6667" t="s">
        <v>1692</v>
      </c>
    </row>
    <row r="6668" spans="1:6" x14ac:dyDescent="0.25">
      <c r="A6668" t="s">
        <v>1293</v>
      </c>
      <c r="B6668" t="s">
        <v>1239</v>
      </c>
      <c r="C6668" t="s">
        <v>1186</v>
      </c>
      <c r="D6668" t="s">
        <v>1195</v>
      </c>
      <c r="E6668">
        <v>0.1</v>
      </c>
      <c r="F6668" t="s">
        <v>1692</v>
      </c>
    </row>
    <row r="6669" spans="1:6" x14ac:dyDescent="0.25">
      <c r="A6669" t="s">
        <v>1294</v>
      </c>
      <c r="B6669" t="s">
        <v>1246</v>
      </c>
      <c r="C6669" t="s">
        <v>1295</v>
      </c>
      <c r="D6669" t="s">
        <v>1195</v>
      </c>
      <c r="E6669">
        <v>1.1599999999999999E-2</v>
      </c>
      <c r="F6669" t="s">
        <v>1692</v>
      </c>
    </row>
    <row r="6670" spans="1:6" x14ac:dyDescent="0.25">
      <c r="A6670" t="s">
        <v>1294</v>
      </c>
      <c r="B6670" t="s">
        <v>1246</v>
      </c>
      <c r="C6670" t="s">
        <v>1196</v>
      </c>
      <c r="D6670" t="s">
        <v>1195</v>
      </c>
      <c r="E6670">
        <v>1.2E-4</v>
      </c>
      <c r="F6670" t="s">
        <v>1692</v>
      </c>
    </row>
    <row r="6671" spans="1:6" x14ac:dyDescent="0.25">
      <c r="A6671" t="s">
        <v>1294</v>
      </c>
      <c r="B6671" t="s">
        <v>1246</v>
      </c>
      <c r="C6671" t="s">
        <v>1186</v>
      </c>
      <c r="D6671" t="s">
        <v>1195</v>
      </c>
      <c r="E6671">
        <v>1.6570000000000001E-2</v>
      </c>
      <c r="F6671" t="s">
        <v>1692</v>
      </c>
    </row>
    <row r="6672" spans="1:6" x14ac:dyDescent="0.25">
      <c r="A6672" t="s">
        <v>1294</v>
      </c>
      <c r="B6672" t="s">
        <v>1241</v>
      </c>
      <c r="C6672" t="s">
        <v>1296</v>
      </c>
      <c r="D6672" t="s">
        <v>1195</v>
      </c>
      <c r="E6672">
        <v>1.729E-2</v>
      </c>
      <c r="F6672" t="s">
        <v>1692</v>
      </c>
    </row>
    <row r="6673" spans="1:6" x14ac:dyDescent="0.25">
      <c r="A6673" t="s">
        <v>1294</v>
      </c>
      <c r="B6673" t="s">
        <v>1241</v>
      </c>
      <c r="C6673" t="s">
        <v>1186</v>
      </c>
      <c r="D6673" t="s">
        <v>1195</v>
      </c>
      <c r="E6673">
        <v>2.47E-2</v>
      </c>
      <c r="F6673" t="s">
        <v>1692</v>
      </c>
    </row>
    <row r="6674" spans="1:6" x14ac:dyDescent="0.25">
      <c r="A6674" t="s">
        <v>1294</v>
      </c>
      <c r="B6674" t="s">
        <v>1217</v>
      </c>
      <c r="C6674" t="s">
        <v>1295</v>
      </c>
      <c r="D6674" t="s">
        <v>1195</v>
      </c>
      <c r="E6674">
        <v>1.0290000000000001E-2</v>
      </c>
      <c r="F6674" t="s">
        <v>1692</v>
      </c>
    </row>
    <row r="6675" spans="1:6" x14ac:dyDescent="0.25">
      <c r="A6675" t="s">
        <v>1294</v>
      </c>
      <c r="B6675" t="s">
        <v>1217</v>
      </c>
      <c r="C6675" t="s">
        <v>1196</v>
      </c>
      <c r="D6675" t="s">
        <v>1195</v>
      </c>
      <c r="E6675">
        <v>1.1E-4</v>
      </c>
      <c r="F6675" t="s">
        <v>1692</v>
      </c>
    </row>
    <row r="6676" spans="1:6" x14ac:dyDescent="0.25">
      <c r="A6676" t="s">
        <v>1294</v>
      </c>
      <c r="B6676" t="s">
        <v>1217</v>
      </c>
      <c r="C6676" t="s">
        <v>1186</v>
      </c>
      <c r="D6676" t="s">
        <v>1195</v>
      </c>
      <c r="E6676">
        <v>1.47E-2</v>
      </c>
      <c r="F6676" t="s">
        <v>1692</v>
      </c>
    </row>
    <row r="6677" spans="1:6" x14ac:dyDescent="0.25">
      <c r="A6677" t="s">
        <v>1294</v>
      </c>
      <c r="B6677" t="s">
        <v>1220</v>
      </c>
      <c r="C6677" t="s">
        <v>1295</v>
      </c>
      <c r="D6677" t="s">
        <v>1195</v>
      </c>
      <c r="E6677">
        <v>1.0290000000000001E-2</v>
      </c>
      <c r="F6677" t="s">
        <v>1692</v>
      </c>
    </row>
    <row r="6678" spans="1:6" x14ac:dyDescent="0.25">
      <c r="A6678" t="s">
        <v>1294</v>
      </c>
      <c r="B6678" t="s">
        <v>1220</v>
      </c>
      <c r="C6678" t="s">
        <v>1196</v>
      </c>
      <c r="D6678" t="s">
        <v>1195</v>
      </c>
      <c r="E6678">
        <v>1.1E-4</v>
      </c>
      <c r="F6678" t="s">
        <v>1692</v>
      </c>
    </row>
    <row r="6679" spans="1:6" x14ac:dyDescent="0.25">
      <c r="A6679" t="s">
        <v>1294</v>
      </c>
      <c r="B6679" t="s">
        <v>1220</v>
      </c>
      <c r="C6679" t="s">
        <v>1186</v>
      </c>
      <c r="D6679" t="s">
        <v>1195</v>
      </c>
      <c r="E6679">
        <v>1.47E-2</v>
      </c>
      <c r="F6679" t="s">
        <v>1692</v>
      </c>
    </row>
    <row r="6680" spans="1:6" x14ac:dyDescent="0.25">
      <c r="A6680" t="s">
        <v>1294</v>
      </c>
      <c r="B6680" t="s">
        <v>1247</v>
      </c>
      <c r="C6680" t="s">
        <v>1295</v>
      </c>
      <c r="D6680" t="s">
        <v>1195</v>
      </c>
      <c r="E6680">
        <v>1.0290000000000001E-2</v>
      </c>
      <c r="F6680" t="s">
        <v>1692</v>
      </c>
    </row>
    <row r="6681" spans="1:6" x14ac:dyDescent="0.25">
      <c r="A6681" t="s">
        <v>1294</v>
      </c>
      <c r="B6681" t="s">
        <v>1247</v>
      </c>
      <c r="C6681" t="s">
        <v>1196</v>
      </c>
      <c r="D6681" t="s">
        <v>1195</v>
      </c>
      <c r="E6681">
        <v>1.1E-4</v>
      </c>
      <c r="F6681" t="s">
        <v>1692</v>
      </c>
    </row>
    <row r="6682" spans="1:6" x14ac:dyDescent="0.25">
      <c r="A6682" t="s">
        <v>1294</v>
      </c>
      <c r="B6682" t="s">
        <v>1247</v>
      </c>
      <c r="C6682" t="s">
        <v>1186</v>
      </c>
      <c r="D6682" t="s">
        <v>1195</v>
      </c>
      <c r="E6682">
        <v>1.47E-2</v>
      </c>
      <c r="F6682" t="s">
        <v>1692</v>
      </c>
    </row>
    <row r="6683" spans="1:6" x14ac:dyDescent="0.25">
      <c r="A6683" t="s">
        <v>1294</v>
      </c>
      <c r="B6683" t="s">
        <v>1223</v>
      </c>
      <c r="C6683" t="s">
        <v>1295</v>
      </c>
      <c r="D6683" t="s">
        <v>1195</v>
      </c>
      <c r="E6683">
        <v>1.0290000000000001E-2</v>
      </c>
      <c r="F6683" t="s">
        <v>1692</v>
      </c>
    </row>
    <row r="6684" spans="1:6" x14ac:dyDescent="0.25">
      <c r="A6684" t="s">
        <v>1294</v>
      </c>
      <c r="B6684" t="s">
        <v>1223</v>
      </c>
      <c r="C6684" t="s">
        <v>1196</v>
      </c>
      <c r="D6684" t="s">
        <v>1195</v>
      </c>
      <c r="E6684">
        <v>1.1E-4</v>
      </c>
      <c r="F6684" t="s">
        <v>1692</v>
      </c>
    </row>
    <row r="6685" spans="1:6" x14ac:dyDescent="0.25">
      <c r="A6685" t="s">
        <v>1294</v>
      </c>
      <c r="B6685" t="s">
        <v>1223</v>
      </c>
      <c r="C6685" t="s">
        <v>1186</v>
      </c>
      <c r="D6685" t="s">
        <v>1195</v>
      </c>
      <c r="E6685">
        <v>1.47E-2</v>
      </c>
      <c r="F6685" t="s">
        <v>1692</v>
      </c>
    </row>
    <row r="6686" spans="1:6" x14ac:dyDescent="0.25">
      <c r="A6686" t="s">
        <v>1294</v>
      </c>
      <c r="B6686" t="s">
        <v>1248</v>
      </c>
      <c r="C6686" t="s">
        <v>1295</v>
      </c>
      <c r="D6686" t="s">
        <v>1195</v>
      </c>
      <c r="E6686">
        <v>1.0290000000000001E-2</v>
      </c>
      <c r="F6686" t="s">
        <v>1692</v>
      </c>
    </row>
    <row r="6687" spans="1:6" x14ac:dyDescent="0.25">
      <c r="A6687" t="s">
        <v>1294</v>
      </c>
      <c r="B6687" t="s">
        <v>1248</v>
      </c>
      <c r="C6687" t="s">
        <v>1196</v>
      </c>
      <c r="D6687" t="s">
        <v>1195</v>
      </c>
      <c r="E6687">
        <v>1.1E-4</v>
      </c>
      <c r="F6687" t="s">
        <v>1692</v>
      </c>
    </row>
    <row r="6688" spans="1:6" x14ac:dyDescent="0.25">
      <c r="A6688" t="s">
        <v>1294</v>
      </c>
      <c r="B6688" t="s">
        <v>1248</v>
      </c>
      <c r="C6688" t="s">
        <v>1186</v>
      </c>
      <c r="D6688" t="s">
        <v>1195</v>
      </c>
      <c r="E6688">
        <v>1.47E-2</v>
      </c>
      <c r="F6688" t="s">
        <v>1692</v>
      </c>
    </row>
    <row r="6689" spans="1:6" x14ac:dyDescent="0.25">
      <c r="A6689" t="s">
        <v>1294</v>
      </c>
      <c r="B6689" t="s">
        <v>1227</v>
      </c>
      <c r="C6689" t="s">
        <v>1186</v>
      </c>
      <c r="D6689" t="s">
        <v>1195</v>
      </c>
      <c r="E6689">
        <v>0</v>
      </c>
      <c r="F6689" t="s">
        <v>1692</v>
      </c>
    </row>
    <row r="6690" spans="1:6" x14ac:dyDescent="0.25">
      <c r="A6690" t="s">
        <v>1294</v>
      </c>
      <c r="B6690" t="s">
        <v>1265</v>
      </c>
      <c r="C6690" t="s">
        <v>1186</v>
      </c>
      <c r="D6690" t="s">
        <v>1195</v>
      </c>
      <c r="E6690">
        <v>0.13861000000000001</v>
      </c>
      <c r="F6690" t="s">
        <v>1692</v>
      </c>
    </row>
    <row r="6691" spans="1:6" x14ac:dyDescent="0.25">
      <c r="A6691" t="s">
        <v>1294</v>
      </c>
      <c r="B6691" t="s">
        <v>1265</v>
      </c>
      <c r="C6691" t="s">
        <v>1275</v>
      </c>
      <c r="D6691" t="s">
        <v>1195</v>
      </c>
      <c r="E6691">
        <v>9.2450000000000004E-2</v>
      </c>
      <c r="F6691" t="s">
        <v>1692</v>
      </c>
    </row>
    <row r="6692" spans="1:6" x14ac:dyDescent="0.25">
      <c r="A6692" t="s">
        <v>1294</v>
      </c>
      <c r="B6692" t="s">
        <v>1265</v>
      </c>
      <c r="C6692" t="s">
        <v>1276</v>
      </c>
      <c r="D6692" t="s">
        <v>1195</v>
      </c>
      <c r="E6692">
        <v>6.93E-2</v>
      </c>
      <c r="F6692" t="s">
        <v>1692</v>
      </c>
    </row>
    <row r="6693" spans="1:6" x14ac:dyDescent="0.25">
      <c r="A6693" t="s">
        <v>1294</v>
      </c>
      <c r="B6693" t="s">
        <v>1265</v>
      </c>
      <c r="C6693" t="s">
        <v>1297</v>
      </c>
      <c r="D6693" t="s">
        <v>1195</v>
      </c>
      <c r="E6693">
        <v>2.0789999999999999E-2</v>
      </c>
      <c r="F6693" t="s">
        <v>1692</v>
      </c>
    </row>
    <row r="6694" spans="1:6" x14ac:dyDescent="0.25">
      <c r="A6694" t="s">
        <v>1294</v>
      </c>
      <c r="B6694" t="s">
        <v>1265</v>
      </c>
      <c r="C6694" t="s">
        <v>1298</v>
      </c>
      <c r="D6694" t="s">
        <v>1195</v>
      </c>
      <c r="E6694">
        <v>4.1599999999999996E-3</v>
      </c>
      <c r="F6694" t="s">
        <v>1692</v>
      </c>
    </row>
    <row r="6695" spans="1:6" x14ac:dyDescent="0.25">
      <c r="A6695" t="s">
        <v>1294</v>
      </c>
      <c r="B6695" t="s">
        <v>1265</v>
      </c>
      <c r="C6695" t="s">
        <v>1299</v>
      </c>
      <c r="D6695" t="s">
        <v>1195</v>
      </c>
      <c r="E6695">
        <v>8.3199999999999993E-3</v>
      </c>
      <c r="F6695" t="s">
        <v>1692</v>
      </c>
    </row>
    <row r="6696" spans="1:6" x14ac:dyDescent="0.25">
      <c r="A6696" t="s">
        <v>1294</v>
      </c>
      <c r="B6696" t="s">
        <v>1265</v>
      </c>
      <c r="C6696" t="s">
        <v>1300</v>
      </c>
      <c r="D6696" t="s">
        <v>1195</v>
      </c>
      <c r="E6696">
        <v>3.0500000000000002E-3</v>
      </c>
      <c r="F6696" t="s">
        <v>1692</v>
      </c>
    </row>
    <row r="6697" spans="1:6" x14ac:dyDescent="0.25">
      <c r="A6697" t="s">
        <v>1294</v>
      </c>
      <c r="B6697" t="s">
        <v>1249</v>
      </c>
      <c r="C6697" t="s">
        <v>1234</v>
      </c>
      <c r="D6697" t="s">
        <v>1195</v>
      </c>
      <c r="E6697">
        <v>5.0000000000000002E-5</v>
      </c>
      <c r="F6697" t="s">
        <v>1692</v>
      </c>
    </row>
    <row r="6698" spans="1:6" x14ac:dyDescent="0.25">
      <c r="A6698" t="s">
        <v>1294</v>
      </c>
      <c r="B6698" t="s">
        <v>1249</v>
      </c>
      <c r="C6698" t="s">
        <v>1295</v>
      </c>
      <c r="D6698" t="s">
        <v>1195</v>
      </c>
      <c r="E6698">
        <v>9.2200000000000008E-3</v>
      </c>
      <c r="F6698" t="s">
        <v>1692</v>
      </c>
    </row>
    <row r="6699" spans="1:6" x14ac:dyDescent="0.25">
      <c r="A6699" t="s">
        <v>1294</v>
      </c>
      <c r="B6699" t="s">
        <v>1249</v>
      </c>
      <c r="C6699" t="s">
        <v>1196</v>
      </c>
      <c r="D6699" t="s">
        <v>1195</v>
      </c>
      <c r="E6699">
        <v>5.0000000000000002E-5</v>
      </c>
      <c r="F6699" t="s">
        <v>1692</v>
      </c>
    </row>
    <row r="6700" spans="1:6" x14ac:dyDescent="0.25">
      <c r="A6700" t="s">
        <v>1294</v>
      </c>
      <c r="B6700" t="s">
        <v>1249</v>
      </c>
      <c r="C6700" t="s">
        <v>1186</v>
      </c>
      <c r="D6700" t="s">
        <v>1195</v>
      </c>
      <c r="E6700">
        <v>1.3169999999999999E-2</v>
      </c>
      <c r="F6700" t="s">
        <v>1692</v>
      </c>
    </row>
    <row r="6701" spans="1:6" x14ac:dyDescent="0.25">
      <c r="A6701" t="s">
        <v>1294</v>
      </c>
      <c r="B6701" t="s">
        <v>1231</v>
      </c>
      <c r="C6701" t="s">
        <v>1186</v>
      </c>
      <c r="D6701" t="s">
        <v>1195</v>
      </c>
      <c r="E6701">
        <v>1.3169999999999999E-2</v>
      </c>
      <c r="F6701" t="s">
        <v>1692</v>
      </c>
    </row>
    <row r="6702" spans="1:6" x14ac:dyDescent="0.25">
      <c r="A6702" t="s">
        <v>1294</v>
      </c>
      <c r="B6702" t="s">
        <v>1250</v>
      </c>
      <c r="C6702" t="s">
        <v>1234</v>
      </c>
      <c r="D6702" t="s">
        <v>1195</v>
      </c>
      <c r="E6702">
        <v>5.0000000000000002E-5</v>
      </c>
      <c r="F6702" t="s">
        <v>1692</v>
      </c>
    </row>
    <row r="6703" spans="1:6" x14ac:dyDescent="0.25">
      <c r="A6703" t="s">
        <v>1294</v>
      </c>
      <c r="B6703" t="s">
        <v>1250</v>
      </c>
      <c r="C6703" t="s">
        <v>1295</v>
      </c>
      <c r="D6703" t="s">
        <v>1195</v>
      </c>
      <c r="E6703">
        <v>9.2200000000000008E-3</v>
      </c>
      <c r="F6703" t="s">
        <v>1692</v>
      </c>
    </row>
    <row r="6704" spans="1:6" x14ac:dyDescent="0.25">
      <c r="A6704" t="s">
        <v>1294</v>
      </c>
      <c r="B6704" t="s">
        <v>1250</v>
      </c>
      <c r="C6704" t="s">
        <v>1196</v>
      </c>
      <c r="D6704" t="s">
        <v>1195</v>
      </c>
      <c r="E6704">
        <v>5.0000000000000002E-5</v>
      </c>
      <c r="F6704" t="s">
        <v>1692</v>
      </c>
    </row>
    <row r="6705" spans="1:6" x14ac:dyDescent="0.25">
      <c r="A6705" t="s">
        <v>1294</v>
      </c>
      <c r="B6705" t="s">
        <v>1250</v>
      </c>
      <c r="C6705" t="s">
        <v>1186</v>
      </c>
      <c r="D6705" t="s">
        <v>1195</v>
      </c>
      <c r="E6705">
        <v>1.3169999999999999E-2</v>
      </c>
      <c r="F6705" t="s">
        <v>1692</v>
      </c>
    </row>
    <row r="6706" spans="1:6" x14ac:dyDescent="0.25">
      <c r="A6706" t="s">
        <v>1294</v>
      </c>
      <c r="B6706" t="s">
        <v>1301</v>
      </c>
      <c r="C6706" t="s">
        <v>1186</v>
      </c>
      <c r="D6706" t="s">
        <v>1195</v>
      </c>
      <c r="E6706">
        <v>0.13861000000000001</v>
      </c>
      <c r="F6706" t="s">
        <v>1692</v>
      </c>
    </row>
    <row r="6707" spans="1:6" x14ac:dyDescent="0.25">
      <c r="A6707" t="s">
        <v>1294</v>
      </c>
      <c r="B6707" t="s">
        <v>1301</v>
      </c>
      <c r="C6707" t="s">
        <v>1302</v>
      </c>
      <c r="D6707" t="s">
        <v>1195</v>
      </c>
      <c r="E6707">
        <v>0.13861000000000001</v>
      </c>
      <c r="F6707" t="s">
        <v>1692</v>
      </c>
    </row>
    <row r="6708" spans="1:6" x14ac:dyDescent="0.25">
      <c r="A6708" t="s">
        <v>1294</v>
      </c>
      <c r="B6708" t="s">
        <v>1301</v>
      </c>
      <c r="C6708" t="s">
        <v>1303</v>
      </c>
      <c r="D6708" t="s">
        <v>1195</v>
      </c>
      <c r="E6708">
        <v>0.13861000000000001</v>
      </c>
      <c r="F6708" t="s">
        <v>1692</v>
      </c>
    </row>
    <row r="6709" spans="1:6" x14ac:dyDescent="0.25">
      <c r="A6709" t="s">
        <v>1304</v>
      </c>
      <c r="B6709" t="s">
        <v>1304</v>
      </c>
      <c r="C6709" t="s">
        <v>1186</v>
      </c>
      <c r="D6709" t="s">
        <v>1195</v>
      </c>
      <c r="E6709">
        <v>1.325E-2</v>
      </c>
      <c r="F6709" t="s">
        <v>1692</v>
      </c>
    </row>
    <row r="6710" spans="1:6" x14ac:dyDescent="0.25">
      <c r="A6710" t="s">
        <v>1305</v>
      </c>
      <c r="B6710" t="s">
        <v>1246</v>
      </c>
      <c r="C6710" t="s">
        <v>1186</v>
      </c>
      <c r="D6710" t="s">
        <v>1195</v>
      </c>
      <c r="E6710">
        <v>2.0000000000000001E-4</v>
      </c>
      <c r="F6710" t="s">
        <v>1692</v>
      </c>
    </row>
    <row r="6711" spans="1:6" x14ac:dyDescent="0.25">
      <c r="A6711" t="s">
        <v>1305</v>
      </c>
      <c r="B6711" t="s">
        <v>1241</v>
      </c>
      <c r="C6711" t="s">
        <v>1186</v>
      </c>
      <c r="D6711" t="s">
        <v>1195</v>
      </c>
      <c r="E6711">
        <v>2.9999999999999997E-4</v>
      </c>
      <c r="F6711" t="s">
        <v>1692</v>
      </c>
    </row>
    <row r="6712" spans="1:6" x14ac:dyDescent="0.25">
      <c r="A6712" t="s">
        <v>1305</v>
      </c>
      <c r="B6712" t="s">
        <v>1217</v>
      </c>
      <c r="C6712" t="s">
        <v>1186</v>
      </c>
      <c r="D6712" t="s">
        <v>1195</v>
      </c>
      <c r="E6712">
        <v>2.0000000000000001E-4</v>
      </c>
      <c r="F6712" t="s">
        <v>1692</v>
      </c>
    </row>
    <row r="6713" spans="1:6" x14ac:dyDescent="0.25">
      <c r="A6713" t="s">
        <v>1305</v>
      </c>
      <c r="B6713" t="s">
        <v>1220</v>
      </c>
      <c r="C6713" t="s">
        <v>1186</v>
      </c>
      <c r="D6713" t="s">
        <v>1195</v>
      </c>
      <c r="E6713">
        <v>2.0000000000000001E-4</v>
      </c>
      <c r="F6713" t="s">
        <v>1692</v>
      </c>
    </row>
    <row r="6714" spans="1:6" x14ac:dyDescent="0.25">
      <c r="A6714" t="s">
        <v>1305</v>
      </c>
      <c r="B6714" t="s">
        <v>1247</v>
      </c>
      <c r="C6714" t="s">
        <v>1186</v>
      </c>
      <c r="D6714" t="s">
        <v>1195</v>
      </c>
      <c r="E6714">
        <v>2.0000000000000001E-4</v>
      </c>
      <c r="F6714" t="s">
        <v>1692</v>
      </c>
    </row>
    <row r="6715" spans="1:6" x14ac:dyDescent="0.25">
      <c r="A6715" t="s">
        <v>1305</v>
      </c>
      <c r="B6715" t="s">
        <v>1223</v>
      </c>
      <c r="C6715" t="s">
        <v>1186</v>
      </c>
      <c r="D6715" t="s">
        <v>1195</v>
      </c>
      <c r="E6715">
        <v>2.0000000000000001E-4</v>
      </c>
      <c r="F6715" t="s">
        <v>1692</v>
      </c>
    </row>
    <row r="6716" spans="1:6" x14ac:dyDescent="0.25">
      <c r="A6716" t="s">
        <v>1305</v>
      </c>
      <c r="B6716" t="s">
        <v>1248</v>
      </c>
      <c r="C6716" t="s">
        <v>1186</v>
      </c>
      <c r="D6716" t="s">
        <v>1195</v>
      </c>
      <c r="E6716">
        <v>2.0000000000000001E-4</v>
      </c>
      <c r="F6716" t="s">
        <v>1692</v>
      </c>
    </row>
    <row r="6717" spans="1:6" x14ac:dyDescent="0.25">
      <c r="A6717" t="s">
        <v>1305</v>
      </c>
      <c r="B6717" t="s">
        <v>1227</v>
      </c>
      <c r="C6717" t="s">
        <v>1186</v>
      </c>
      <c r="D6717" t="s">
        <v>1195</v>
      </c>
      <c r="E6717">
        <v>0</v>
      </c>
      <c r="F6717" t="s">
        <v>1692</v>
      </c>
    </row>
    <row r="6718" spans="1:6" x14ac:dyDescent="0.25">
      <c r="A6718" t="s">
        <v>1305</v>
      </c>
      <c r="B6718" t="s">
        <v>1272</v>
      </c>
      <c r="C6718" t="s">
        <v>1266</v>
      </c>
      <c r="D6718" t="s">
        <v>1195</v>
      </c>
      <c r="E6718">
        <v>1.6729999999999998E-2</v>
      </c>
      <c r="F6718" t="s">
        <v>1692</v>
      </c>
    </row>
    <row r="6719" spans="1:6" x14ac:dyDescent="0.25">
      <c r="A6719" t="s">
        <v>1305</v>
      </c>
      <c r="B6719" t="s">
        <v>1272</v>
      </c>
      <c r="C6719" t="s">
        <v>1267</v>
      </c>
      <c r="D6719" t="s">
        <v>1195</v>
      </c>
      <c r="E6719">
        <v>1.6729999999999998E-2</v>
      </c>
      <c r="F6719" t="s">
        <v>1692</v>
      </c>
    </row>
    <row r="6720" spans="1:6" x14ac:dyDescent="0.25">
      <c r="A6720" t="s">
        <v>1305</v>
      </c>
      <c r="B6720" t="s">
        <v>1272</v>
      </c>
      <c r="C6720" t="s">
        <v>1268</v>
      </c>
      <c r="D6720" t="s">
        <v>1195</v>
      </c>
      <c r="E6720">
        <v>5.4799999999999996E-3</v>
      </c>
      <c r="F6720" t="s">
        <v>1692</v>
      </c>
    </row>
    <row r="6721" spans="1:6" x14ac:dyDescent="0.25">
      <c r="A6721" t="s">
        <v>1305</v>
      </c>
      <c r="B6721" t="s">
        <v>1272</v>
      </c>
      <c r="C6721" t="s">
        <v>1269</v>
      </c>
      <c r="D6721" t="s">
        <v>1195</v>
      </c>
      <c r="E6721">
        <v>5.4799999999999996E-3</v>
      </c>
      <c r="F6721" t="s">
        <v>1692</v>
      </c>
    </row>
    <row r="6722" spans="1:6" x14ac:dyDescent="0.25">
      <c r="A6722" t="s">
        <v>1305</v>
      </c>
      <c r="B6722" t="s">
        <v>1272</v>
      </c>
      <c r="C6722" t="s">
        <v>1270</v>
      </c>
      <c r="D6722" t="s">
        <v>1195</v>
      </c>
      <c r="E6722">
        <v>5.1700000000000001E-3</v>
      </c>
      <c r="F6722" t="s">
        <v>1692</v>
      </c>
    </row>
    <row r="6723" spans="1:6" x14ac:dyDescent="0.25">
      <c r="A6723" t="s">
        <v>1305</v>
      </c>
      <c r="B6723" t="s">
        <v>1272</v>
      </c>
      <c r="C6723" t="s">
        <v>1271</v>
      </c>
      <c r="D6723" t="s">
        <v>1195</v>
      </c>
      <c r="E6723">
        <v>4.8700000000000002E-3</v>
      </c>
      <c r="F6723" t="s">
        <v>1692</v>
      </c>
    </row>
    <row r="6724" spans="1:6" x14ac:dyDescent="0.25">
      <c r="A6724" t="s">
        <v>1305</v>
      </c>
      <c r="B6724" t="s">
        <v>1272</v>
      </c>
      <c r="C6724" t="s">
        <v>1186</v>
      </c>
      <c r="D6724" t="s">
        <v>1195</v>
      </c>
      <c r="E6724">
        <v>3.0419999999999999E-2</v>
      </c>
      <c r="F6724" t="s">
        <v>1692</v>
      </c>
    </row>
    <row r="6725" spans="1:6" x14ac:dyDescent="0.25">
      <c r="A6725" t="s">
        <v>1305</v>
      </c>
      <c r="B6725" t="s">
        <v>1273</v>
      </c>
      <c r="C6725" t="s">
        <v>1266</v>
      </c>
      <c r="D6725" t="s">
        <v>1195</v>
      </c>
      <c r="E6725">
        <v>1.6729999999999998E-2</v>
      </c>
      <c r="F6725" t="s">
        <v>1692</v>
      </c>
    </row>
    <row r="6726" spans="1:6" x14ac:dyDescent="0.25">
      <c r="A6726" t="s">
        <v>1305</v>
      </c>
      <c r="B6726" t="s">
        <v>1273</v>
      </c>
      <c r="C6726" t="s">
        <v>1267</v>
      </c>
      <c r="D6726" t="s">
        <v>1195</v>
      </c>
      <c r="E6726">
        <v>1.6729999999999998E-2</v>
      </c>
      <c r="F6726" t="s">
        <v>1692</v>
      </c>
    </row>
    <row r="6727" spans="1:6" x14ac:dyDescent="0.25">
      <c r="A6727" t="s">
        <v>1305</v>
      </c>
      <c r="B6727" t="s">
        <v>1273</v>
      </c>
      <c r="C6727" t="s">
        <v>1268</v>
      </c>
      <c r="D6727" t="s">
        <v>1195</v>
      </c>
      <c r="E6727">
        <v>5.4799999999999996E-3</v>
      </c>
      <c r="F6727" t="s">
        <v>1692</v>
      </c>
    </row>
    <row r="6728" spans="1:6" x14ac:dyDescent="0.25">
      <c r="A6728" t="s">
        <v>1305</v>
      </c>
      <c r="B6728" t="s">
        <v>1273</v>
      </c>
      <c r="C6728" t="s">
        <v>1269</v>
      </c>
      <c r="D6728" t="s">
        <v>1195</v>
      </c>
      <c r="E6728">
        <v>5.4799999999999996E-3</v>
      </c>
      <c r="F6728" t="s">
        <v>1692</v>
      </c>
    </row>
    <row r="6729" spans="1:6" x14ac:dyDescent="0.25">
      <c r="A6729" t="s">
        <v>1305</v>
      </c>
      <c r="B6729" t="s">
        <v>1273</v>
      </c>
      <c r="C6729" t="s">
        <v>1270</v>
      </c>
      <c r="D6729" t="s">
        <v>1195</v>
      </c>
      <c r="E6729">
        <v>5.1700000000000001E-3</v>
      </c>
      <c r="F6729" t="s">
        <v>1692</v>
      </c>
    </row>
    <row r="6730" spans="1:6" x14ac:dyDescent="0.25">
      <c r="A6730" t="s">
        <v>1305</v>
      </c>
      <c r="B6730" t="s">
        <v>1273</v>
      </c>
      <c r="C6730" t="s">
        <v>1271</v>
      </c>
      <c r="D6730" t="s">
        <v>1195</v>
      </c>
      <c r="E6730">
        <v>4.8700000000000002E-3</v>
      </c>
      <c r="F6730" t="s">
        <v>1692</v>
      </c>
    </row>
    <row r="6731" spans="1:6" x14ac:dyDescent="0.25">
      <c r="A6731" t="s">
        <v>1305</v>
      </c>
      <c r="B6731" t="s">
        <v>1273</v>
      </c>
      <c r="C6731" t="s">
        <v>1186</v>
      </c>
      <c r="D6731" t="s">
        <v>1195</v>
      </c>
      <c r="E6731">
        <v>3.0419999999999999E-2</v>
      </c>
      <c r="F6731" t="s">
        <v>1692</v>
      </c>
    </row>
    <row r="6732" spans="1:6" x14ac:dyDescent="0.25">
      <c r="A6732" t="s">
        <v>1305</v>
      </c>
      <c r="B6732" t="s">
        <v>1274</v>
      </c>
      <c r="C6732" t="s">
        <v>1266</v>
      </c>
      <c r="D6732" t="s">
        <v>1195</v>
      </c>
      <c r="E6732">
        <v>1.6729999999999998E-2</v>
      </c>
      <c r="F6732" t="s">
        <v>1692</v>
      </c>
    </row>
    <row r="6733" spans="1:6" x14ac:dyDescent="0.25">
      <c r="A6733" t="s">
        <v>1305</v>
      </c>
      <c r="B6733" t="s">
        <v>1274</v>
      </c>
      <c r="C6733" t="s">
        <v>1267</v>
      </c>
      <c r="D6733" t="s">
        <v>1195</v>
      </c>
      <c r="E6733">
        <v>1.6729999999999998E-2</v>
      </c>
      <c r="F6733" t="s">
        <v>1692</v>
      </c>
    </row>
    <row r="6734" spans="1:6" x14ac:dyDescent="0.25">
      <c r="A6734" t="s">
        <v>1305</v>
      </c>
      <c r="B6734" t="s">
        <v>1274</v>
      </c>
      <c r="C6734" t="s">
        <v>1268</v>
      </c>
      <c r="D6734" t="s">
        <v>1195</v>
      </c>
      <c r="E6734">
        <v>5.4799999999999996E-3</v>
      </c>
      <c r="F6734" t="s">
        <v>1692</v>
      </c>
    </row>
    <row r="6735" spans="1:6" x14ac:dyDescent="0.25">
      <c r="A6735" t="s">
        <v>1305</v>
      </c>
      <c r="B6735" t="s">
        <v>1274</v>
      </c>
      <c r="C6735" t="s">
        <v>1269</v>
      </c>
      <c r="D6735" t="s">
        <v>1195</v>
      </c>
      <c r="E6735">
        <v>5.4799999999999996E-3</v>
      </c>
      <c r="F6735" t="s">
        <v>1692</v>
      </c>
    </row>
    <row r="6736" spans="1:6" x14ac:dyDescent="0.25">
      <c r="A6736" t="s">
        <v>1305</v>
      </c>
      <c r="B6736" t="s">
        <v>1274</v>
      </c>
      <c r="C6736" t="s">
        <v>1270</v>
      </c>
      <c r="D6736" t="s">
        <v>1195</v>
      </c>
      <c r="E6736">
        <v>5.1700000000000001E-3</v>
      </c>
      <c r="F6736" t="s">
        <v>1692</v>
      </c>
    </row>
    <row r="6737" spans="1:6" x14ac:dyDescent="0.25">
      <c r="A6737" t="s">
        <v>1305</v>
      </c>
      <c r="B6737" t="s">
        <v>1274</v>
      </c>
      <c r="C6737" t="s">
        <v>1271</v>
      </c>
      <c r="D6737" t="s">
        <v>1195</v>
      </c>
      <c r="E6737">
        <v>4.8700000000000002E-3</v>
      </c>
      <c r="F6737" t="s">
        <v>1692</v>
      </c>
    </row>
    <row r="6738" spans="1:6" x14ac:dyDescent="0.25">
      <c r="A6738" t="s">
        <v>1305</v>
      </c>
      <c r="B6738" t="s">
        <v>1274</v>
      </c>
      <c r="C6738" t="s">
        <v>1186</v>
      </c>
      <c r="D6738" t="s">
        <v>1195</v>
      </c>
      <c r="E6738">
        <v>3.0419999999999999E-2</v>
      </c>
      <c r="F6738" t="s">
        <v>1692</v>
      </c>
    </row>
    <row r="6739" spans="1:6" x14ac:dyDescent="0.25">
      <c r="A6739" t="s">
        <v>1305</v>
      </c>
      <c r="B6739" t="s">
        <v>1185</v>
      </c>
      <c r="C6739" t="s">
        <v>1275</v>
      </c>
      <c r="D6739" t="s">
        <v>1195</v>
      </c>
      <c r="E6739">
        <v>1.1000000000000001E-3</v>
      </c>
      <c r="F6739" t="s">
        <v>1692</v>
      </c>
    </row>
    <row r="6740" spans="1:6" x14ac:dyDescent="0.25">
      <c r="A6740" t="s">
        <v>1305</v>
      </c>
      <c r="B6740" t="s">
        <v>1185</v>
      </c>
      <c r="C6740" t="s">
        <v>1276</v>
      </c>
      <c r="D6740" t="s">
        <v>1195</v>
      </c>
      <c r="E6740">
        <v>3.6000000000000002E-4</v>
      </c>
      <c r="F6740" t="s">
        <v>1692</v>
      </c>
    </row>
    <row r="6741" spans="1:6" x14ac:dyDescent="0.25">
      <c r="A6741" t="s">
        <v>1305</v>
      </c>
      <c r="B6741" t="s">
        <v>1185</v>
      </c>
      <c r="C6741" t="s">
        <v>1277</v>
      </c>
      <c r="D6741" t="s">
        <v>1195</v>
      </c>
      <c r="E6741">
        <v>3.4000000000000002E-4</v>
      </c>
      <c r="F6741" t="s">
        <v>1692</v>
      </c>
    </row>
    <row r="6742" spans="1:6" x14ac:dyDescent="0.25">
      <c r="A6742" t="s">
        <v>1305</v>
      </c>
      <c r="B6742" t="s">
        <v>1185</v>
      </c>
      <c r="C6742" t="s">
        <v>1186</v>
      </c>
      <c r="D6742" t="s">
        <v>1195</v>
      </c>
      <c r="E6742">
        <v>2E-3</v>
      </c>
      <c r="F6742" t="s">
        <v>1692</v>
      </c>
    </row>
    <row r="6743" spans="1:6" x14ac:dyDescent="0.25">
      <c r="A6743" t="s">
        <v>1305</v>
      </c>
      <c r="B6743" t="s">
        <v>1188</v>
      </c>
      <c r="C6743" t="s">
        <v>1275</v>
      </c>
      <c r="D6743" t="s">
        <v>1195</v>
      </c>
      <c r="E6743">
        <v>1.1000000000000001E-3</v>
      </c>
      <c r="F6743" t="s">
        <v>1692</v>
      </c>
    </row>
    <row r="6744" spans="1:6" x14ac:dyDescent="0.25">
      <c r="A6744" t="s">
        <v>1305</v>
      </c>
      <c r="B6744" t="s">
        <v>1188</v>
      </c>
      <c r="C6744" t="s">
        <v>1276</v>
      </c>
      <c r="D6744" t="s">
        <v>1195</v>
      </c>
      <c r="E6744">
        <v>3.6000000000000002E-4</v>
      </c>
      <c r="F6744" t="s">
        <v>1692</v>
      </c>
    </row>
    <row r="6745" spans="1:6" x14ac:dyDescent="0.25">
      <c r="A6745" t="s">
        <v>1305</v>
      </c>
      <c r="B6745" t="s">
        <v>1188</v>
      </c>
      <c r="C6745" t="s">
        <v>1277</v>
      </c>
      <c r="D6745" t="s">
        <v>1195</v>
      </c>
      <c r="E6745">
        <v>3.4000000000000002E-4</v>
      </c>
      <c r="F6745" t="s">
        <v>1692</v>
      </c>
    </row>
    <row r="6746" spans="1:6" x14ac:dyDescent="0.25">
      <c r="A6746" t="s">
        <v>1305</v>
      </c>
      <c r="B6746" t="s">
        <v>1188</v>
      </c>
      <c r="C6746" t="s">
        <v>1186</v>
      </c>
      <c r="D6746" t="s">
        <v>1195</v>
      </c>
      <c r="E6746">
        <v>2E-3</v>
      </c>
      <c r="F6746" t="s">
        <v>1692</v>
      </c>
    </row>
    <row r="6747" spans="1:6" x14ac:dyDescent="0.25">
      <c r="A6747" t="s">
        <v>1305</v>
      </c>
      <c r="B6747" t="s">
        <v>1189</v>
      </c>
      <c r="C6747" t="s">
        <v>1278</v>
      </c>
      <c r="D6747" t="s">
        <v>1195</v>
      </c>
      <c r="E6747">
        <v>6.3700000000000007E-2</v>
      </c>
      <c r="F6747" t="s">
        <v>1692</v>
      </c>
    </row>
    <row r="6748" spans="1:6" x14ac:dyDescent="0.25">
      <c r="A6748" t="s">
        <v>1305</v>
      </c>
      <c r="B6748" t="s">
        <v>1189</v>
      </c>
      <c r="C6748" t="s">
        <v>1279</v>
      </c>
      <c r="D6748" t="s">
        <v>1195</v>
      </c>
      <c r="E6748">
        <v>3.8199999999999998E-2</v>
      </c>
      <c r="F6748" t="s">
        <v>1692</v>
      </c>
    </row>
    <row r="6749" spans="1:6" x14ac:dyDescent="0.25">
      <c r="A6749" t="s">
        <v>1305</v>
      </c>
      <c r="B6749" t="s">
        <v>1189</v>
      </c>
      <c r="C6749" t="s">
        <v>1280</v>
      </c>
      <c r="D6749" t="s">
        <v>1195</v>
      </c>
      <c r="E6749">
        <v>1.508E-2</v>
      </c>
      <c r="F6749" t="s">
        <v>1692</v>
      </c>
    </row>
    <row r="6750" spans="1:6" x14ac:dyDescent="0.25">
      <c r="A6750" t="s">
        <v>1305</v>
      </c>
      <c r="B6750" t="s">
        <v>1189</v>
      </c>
      <c r="C6750" t="s">
        <v>1186</v>
      </c>
      <c r="D6750" t="s">
        <v>1195</v>
      </c>
      <c r="E6750">
        <v>0.19600000000000001</v>
      </c>
      <c r="F6750" t="s">
        <v>1692</v>
      </c>
    </row>
    <row r="6751" spans="1:6" x14ac:dyDescent="0.25">
      <c r="A6751" t="s">
        <v>1305</v>
      </c>
      <c r="B6751" t="s">
        <v>1190</v>
      </c>
      <c r="C6751" t="s">
        <v>1266</v>
      </c>
      <c r="D6751" t="s">
        <v>1195</v>
      </c>
      <c r="E6751">
        <v>1.09E-3</v>
      </c>
      <c r="F6751" t="s">
        <v>1692</v>
      </c>
    </row>
    <row r="6752" spans="1:6" x14ac:dyDescent="0.25">
      <c r="A6752" t="s">
        <v>1305</v>
      </c>
      <c r="B6752" t="s">
        <v>1190</v>
      </c>
      <c r="C6752" t="s">
        <v>1267</v>
      </c>
      <c r="D6752" t="s">
        <v>1195</v>
      </c>
      <c r="E6752">
        <v>1.09E-3</v>
      </c>
      <c r="F6752" t="s">
        <v>1692</v>
      </c>
    </row>
    <row r="6753" spans="1:6" x14ac:dyDescent="0.25">
      <c r="A6753" t="s">
        <v>1305</v>
      </c>
      <c r="B6753" t="s">
        <v>1190</v>
      </c>
      <c r="C6753" t="s">
        <v>1268</v>
      </c>
      <c r="D6753" t="s">
        <v>1195</v>
      </c>
      <c r="E6753">
        <v>3.6000000000000002E-4</v>
      </c>
      <c r="F6753" t="s">
        <v>1692</v>
      </c>
    </row>
    <row r="6754" spans="1:6" x14ac:dyDescent="0.25">
      <c r="A6754" t="s">
        <v>1305</v>
      </c>
      <c r="B6754" t="s">
        <v>1190</v>
      </c>
      <c r="C6754" t="s">
        <v>1269</v>
      </c>
      <c r="D6754" t="s">
        <v>1195</v>
      </c>
      <c r="E6754">
        <v>3.6000000000000002E-4</v>
      </c>
      <c r="F6754" t="s">
        <v>1692</v>
      </c>
    </row>
    <row r="6755" spans="1:6" x14ac:dyDescent="0.25">
      <c r="A6755" t="s">
        <v>1305</v>
      </c>
      <c r="B6755" t="s">
        <v>1190</v>
      </c>
      <c r="C6755" t="s">
        <v>1270</v>
      </c>
      <c r="D6755" t="s">
        <v>1195</v>
      </c>
      <c r="E6755">
        <v>3.4000000000000002E-4</v>
      </c>
      <c r="F6755" t="s">
        <v>1692</v>
      </c>
    </row>
    <row r="6756" spans="1:6" x14ac:dyDescent="0.25">
      <c r="A6756" t="s">
        <v>1305</v>
      </c>
      <c r="B6756" t="s">
        <v>1190</v>
      </c>
      <c r="C6756" t="s">
        <v>1271</v>
      </c>
      <c r="D6756" t="s">
        <v>1195</v>
      </c>
      <c r="E6756">
        <v>3.2000000000000003E-4</v>
      </c>
      <c r="F6756" t="s">
        <v>1692</v>
      </c>
    </row>
    <row r="6757" spans="1:6" x14ac:dyDescent="0.25">
      <c r="A6757" t="s">
        <v>1305</v>
      </c>
      <c r="B6757" t="s">
        <v>1190</v>
      </c>
      <c r="C6757" t="s">
        <v>1186</v>
      </c>
      <c r="D6757" t="s">
        <v>1195</v>
      </c>
      <c r="E6757">
        <v>1.98E-3</v>
      </c>
      <c r="F6757" t="s">
        <v>1692</v>
      </c>
    </row>
    <row r="6758" spans="1:6" x14ac:dyDescent="0.25">
      <c r="A6758" t="s">
        <v>1305</v>
      </c>
      <c r="B6758" t="s">
        <v>1191</v>
      </c>
      <c r="C6758" t="s">
        <v>1266</v>
      </c>
      <c r="D6758" t="s">
        <v>1195</v>
      </c>
      <c r="E6758">
        <v>1.09E-3</v>
      </c>
      <c r="F6758" t="s">
        <v>1692</v>
      </c>
    </row>
    <row r="6759" spans="1:6" x14ac:dyDescent="0.25">
      <c r="A6759" t="s">
        <v>1305</v>
      </c>
      <c r="B6759" t="s">
        <v>1191</v>
      </c>
      <c r="C6759" t="s">
        <v>1267</v>
      </c>
      <c r="D6759" t="s">
        <v>1195</v>
      </c>
      <c r="E6759">
        <v>1.09E-3</v>
      </c>
      <c r="F6759" t="s">
        <v>1692</v>
      </c>
    </row>
    <row r="6760" spans="1:6" x14ac:dyDescent="0.25">
      <c r="A6760" t="s">
        <v>1305</v>
      </c>
      <c r="B6760" t="s">
        <v>1191</v>
      </c>
      <c r="C6760" t="s">
        <v>1268</v>
      </c>
      <c r="D6760" t="s">
        <v>1195</v>
      </c>
      <c r="E6760">
        <v>3.6000000000000002E-4</v>
      </c>
      <c r="F6760" t="s">
        <v>1692</v>
      </c>
    </row>
    <row r="6761" spans="1:6" x14ac:dyDescent="0.25">
      <c r="A6761" t="s">
        <v>1305</v>
      </c>
      <c r="B6761" t="s">
        <v>1191</v>
      </c>
      <c r="C6761" t="s">
        <v>1269</v>
      </c>
      <c r="D6761" t="s">
        <v>1195</v>
      </c>
      <c r="E6761">
        <v>3.6000000000000002E-4</v>
      </c>
      <c r="F6761" t="s">
        <v>1692</v>
      </c>
    </row>
    <row r="6762" spans="1:6" x14ac:dyDescent="0.25">
      <c r="A6762" t="s">
        <v>1305</v>
      </c>
      <c r="B6762" t="s">
        <v>1191</v>
      </c>
      <c r="C6762" t="s">
        <v>1270</v>
      </c>
      <c r="D6762" t="s">
        <v>1195</v>
      </c>
      <c r="E6762">
        <v>3.4000000000000002E-4</v>
      </c>
      <c r="F6762" t="s">
        <v>1692</v>
      </c>
    </row>
    <row r="6763" spans="1:6" x14ac:dyDescent="0.25">
      <c r="A6763" t="s">
        <v>1305</v>
      </c>
      <c r="B6763" t="s">
        <v>1191</v>
      </c>
      <c r="C6763" t="s">
        <v>1271</v>
      </c>
      <c r="D6763" t="s">
        <v>1195</v>
      </c>
      <c r="E6763">
        <v>3.2000000000000003E-4</v>
      </c>
      <c r="F6763" t="s">
        <v>1692</v>
      </c>
    </row>
    <row r="6764" spans="1:6" x14ac:dyDescent="0.25">
      <c r="A6764" t="s">
        <v>1305</v>
      </c>
      <c r="B6764" t="s">
        <v>1191</v>
      </c>
      <c r="C6764" t="s">
        <v>1186</v>
      </c>
      <c r="D6764" t="s">
        <v>1195</v>
      </c>
      <c r="E6764">
        <v>1.98E-3</v>
      </c>
      <c r="F6764" t="s">
        <v>1692</v>
      </c>
    </row>
    <row r="6765" spans="1:6" x14ac:dyDescent="0.25">
      <c r="A6765" t="s">
        <v>1305</v>
      </c>
      <c r="B6765" t="s">
        <v>1192</v>
      </c>
      <c r="C6765" t="s">
        <v>1281</v>
      </c>
      <c r="D6765" t="s">
        <v>1195</v>
      </c>
      <c r="E6765">
        <v>5.6699999999999997E-3</v>
      </c>
      <c r="F6765" t="s">
        <v>1692</v>
      </c>
    </row>
    <row r="6766" spans="1:6" x14ac:dyDescent="0.25">
      <c r="A6766" t="s">
        <v>1305</v>
      </c>
      <c r="B6766" t="s">
        <v>1192</v>
      </c>
      <c r="C6766" t="s">
        <v>1282</v>
      </c>
      <c r="D6766" t="s">
        <v>1195</v>
      </c>
      <c r="E6766">
        <v>3.7799999999999999E-3</v>
      </c>
      <c r="F6766" t="s">
        <v>1692</v>
      </c>
    </row>
    <row r="6767" spans="1:6" x14ac:dyDescent="0.25">
      <c r="A6767" t="s">
        <v>1305</v>
      </c>
      <c r="B6767" t="s">
        <v>1192</v>
      </c>
      <c r="C6767" t="s">
        <v>1283</v>
      </c>
      <c r="D6767" t="s">
        <v>1195</v>
      </c>
      <c r="E6767">
        <v>1.89E-3</v>
      </c>
      <c r="F6767" t="s">
        <v>1692</v>
      </c>
    </row>
    <row r="6768" spans="1:6" x14ac:dyDescent="0.25">
      <c r="A6768" t="s">
        <v>1305</v>
      </c>
      <c r="B6768" t="s">
        <v>1192</v>
      </c>
      <c r="C6768" t="s">
        <v>1186</v>
      </c>
      <c r="D6768" t="s">
        <v>1195</v>
      </c>
      <c r="E6768">
        <v>6.3E-3</v>
      </c>
      <c r="F6768" t="s">
        <v>1692</v>
      </c>
    </row>
    <row r="6769" spans="1:6" x14ac:dyDescent="0.25">
      <c r="A6769" t="s">
        <v>92</v>
      </c>
      <c r="B6769" t="s">
        <v>1246</v>
      </c>
      <c r="C6769" t="s">
        <v>1295</v>
      </c>
      <c r="D6769" t="s">
        <v>1195</v>
      </c>
      <c r="E6769">
        <v>1.2600000000000001E-3</v>
      </c>
      <c r="F6769" t="s">
        <v>1692</v>
      </c>
    </row>
    <row r="6770" spans="1:6" x14ac:dyDescent="0.25">
      <c r="A6770" t="s">
        <v>92</v>
      </c>
      <c r="B6770" t="s">
        <v>1246</v>
      </c>
      <c r="C6770" t="s">
        <v>1186</v>
      </c>
      <c r="D6770" t="s">
        <v>1195</v>
      </c>
      <c r="E6770">
        <v>1.8E-3</v>
      </c>
      <c r="F6770" t="s">
        <v>1692</v>
      </c>
    </row>
    <row r="6771" spans="1:6" x14ac:dyDescent="0.25">
      <c r="A6771" t="s">
        <v>92</v>
      </c>
      <c r="B6771" t="s">
        <v>1241</v>
      </c>
      <c r="C6771" t="s">
        <v>1296</v>
      </c>
      <c r="D6771" t="s">
        <v>1195</v>
      </c>
      <c r="E6771">
        <v>6.4000000000000005E-4</v>
      </c>
      <c r="F6771" t="s">
        <v>1692</v>
      </c>
    </row>
    <row r="6772" spans="1:6" x14ac:dyDescent="0.25">
      <c r="A6772" t="s">
        <v>92</v>
      </c>
      <c r="B6772" t="s">
        <v>1241</v>
      </c>
      <c r="C6772" t="s">
        <v>1186</v>
      </c>
      <c r="D6772" t="s">
        <v>1195</v>
      </c>
      <c r="E6772">
        <v>9.1E-4</v>
      </c>
      <c r="F6772" t="s">
        <v>1692</v>
      </c>
    </row>
    <row r="6773" spans="1:6" x14ac:dyDescent="0.25">
      <c r="A6773" t="s">
        <v>92</v>
      </c>
      <c r="B6773" t="s">
        <v>1217</v>
      </c>
      <c r="C6773" t="s">
        <v>1295</v>
      </c>
      <c r="D6773" t="s">
        <v>1195</v>
      </c>
      <c r="E6773">
        <v>7.6999999999999996E-4</v>
      </c>
      <c r="F6773" t="s">
        <v>1692</v>
      </c>
    </row>
    <row r="6774" spans="1:6" x14ac:dyDescent="0.25">
      <c r="A6774" t="s">
        <v>92</v>
      </c>
      <c r="B6774" t="s">
        <v>1217</v>
      </c>
      <c r="C6774" t="s">
        <v>1186</v>
      </c>
      <c r="D6774" t="s">
        <v>1195</v>
      </c>
      <c r="E6774">
        <v>1.1000000000000001E-3</v>
      </c>
      <c r="F6774" t="s">
        <v>1692</v>
      </c>
    </row>
    <row r="6775" spans="1:6" x14ac:dyDescent="0.25">
      <c r="A6775" t="s">
        <v>92</v>
      </c>
      <c r="B6775" t="s">
        <v>1220</v>
      </c>
      <c r="C6775" t="s">
        <v>1295</v>
      </c>
      <c r="D6775" t="s">
        <v>1195</v>
      </c>
      <c r="E6775">
        <v>7.6999999999999996E-4</v>
      </c>
      <c r="F6775" t="s">
        <v>1692</v>
      </c>
    </row>
    <row r="6776" spans="1:6" x14ac:dyDescent="0.25">
      <c r="A6776" t="s">
        <v>92</v>
      </c>
      <c r="B6776" t="s">
        <v>1220</v>
      </c>
      <c r="C6776" t="s">
        <v>1186</v>
      </c>
      <c r="D6776" t="s">
        <v>1195</v>
      </c>
      <c r="E6776">
        <v>1.1000000000000001E-3</v>
      </c>
      <c r="F6776" t="s">
        <v>1692</v>
      </c>
    </row>
    <row r="6777" spans="1:6" x14ac:dyDescent="0.25">
      <c r="A6777" t="s">
        <v>92</v>
      </c>
      <c r="B6777" t="s">
        <v>1247</v>
      </c>
      <c r="C6777" t="s">
        <v>1295</v>
      </c>
      <c r="D6777" t="s">
        <v>1195</v>
      </c>
      <c r="E6777">
        <v>7.6999999999999996E-4</v>
      </c>
      <c r="F6777" t="s">
        <v>1692</v>
      </c>
    </row>
    <row r="6778" spans="1:6" x14ac:dyDescent="0.25">
      <c r="A6778" t="s">
        <v>92</v>
      </c>
      <c r="B6778" t="s">
        <v>1247</v>
      </c>
      <c r="C6778" t="s">
        <v>1186</v>
      </c>
      <c r="D6778" t="s">
        <v>1195</v>
      </c>
      <c r="E6778">
        <v>1.1000000000000001E-3</v>
      </c>
      <c r="F6778" t="s">
        <v>1692</v>
      </c>
    </row>
    <row r="6779" spans="1:6" x14ac:dyDescent="0.25">
      <c r="A6779" t="s">
        <v>92</v>
      </c>
      <c r="B6779" t="s">
        <v>1223</v>
      </c>
      <c r="C6779" t="s">
        <v>1295</v>
      </c>
      <c r="D6779" t="s">
        <v>1195</v>
      </c>
      <c r="E6779">
        <v>7.6999999999999996E-4</v>
      </c>
      <c r="F6779" t="s">
        <v>1692</v>
      </c>
    </row>
    <row r="6780" spans="1:6" x14ac:dyDescent="0.25">
      <c r="A6780" t="s">
        <v>92</v>
      </c>
      <c r="B6780" t="s">
        <v>1223</v>
      </c>
      <c r="C6780" t="s">
        <v>1186</v>
      </c>
      <c r="D6780" t="s">
        <v>1195</v>
      </c>
      <c r="E6780">
        <v>1.1000000000000001E-3</v>
      </c>
      <c r="F6780" t="s">
        <v>1692</v>
      </c>
    </row>
    <row r="6781" spans="1:6" x14ac:dyDescent="0.25">
      <c r="A6781" t="s">
        <v>92</v>
      </c>
      <c r="B6781" t="s">
        <v>1248</v>
      </c>
      <c r="C6781" t="s">
        <v>1295</v>
      </c>
      <c r="D6781" t="s">
        <v>1195</v>
      </c>
      <c r="E6781">
        <v>7.6999999999999996E-4</v>
      </c>
      <c r="F6781" t="s">
        <v>1692</v>
      </c>
    </row>
    <row r="6782" spans="1:6" x14ac:dyDescent="0.25">
      <c r="A6782" t="s">
        <v>92</v>
      </c>
      <c r="B6782" t="s">
        <v>1248</v>
      </c>
      <c r="C6782" t="s">
        <v>1186</v>
      </c>
      <c r="D6782" t="s">
        <v>1195</v>
      </c>
      <c r="E6782">
        <v>1.1000000000000001E-3</v>
      </c>
      <c r="F6782" t="s">
        <v>1692</v>
      </c>
    </row>
    <row r="6783" spans="1:6" x14ac:dyDescent="0.25">
      <c r="A6783" t="s">
        <v>92</v>
      </c>
      <c r="B6783" t="s">
        <v>1227</v>
      </c>
      <c r="C6783" t="s">
        <v>1186</v>
      </c>
      <c r="D6783" t="s">
        <v>1195</v>
      </c>
      <c r="E6783">
        <v>0</v>
      </c>
      <c r="F6783" t="s">
        <v>1692</v>
      </c>
    </row>
    <row r="6784" spans="1:6" x14ac:dyDescent="0.25">
      <c r="A6784" t="s">
        <v>92</v>
      </c>
      <c r="B6784" t="s">
        <v>1265</v>
      </c>
      <c r="C6784" t="s">
        <v>1186</v>
      </c>
      <c r="D6784" t="s">
        <v>1195</v>
      </c>
      <c r="E6784">
        <v>0.10165</v>
      </c>
      <c r="F6784" t="s">
        <v>1692</v>
      </c>
    </row>
    <row r="6785" spans="1:6" x14ac:dyDescent="0.25">
      <c r="A6785" t="s">
        <v>92</v>
      </c>
      <c r="B6785" t="s">
        <v>1265</v>
      </c>
      <c r="C6785" t="s">
        <v>1275</v>
      </c>
      <c r="D6785" t="s">
        <v>1195</v>
      </c>
      <c r="E6785">
        <v>6.7799999999999999E-2</v>
      </c>
      <c r="F6785" t="s">
        <v>1692</v>
      </c>
    </row>
    <row r="6786" spans="1:6" x14ac:dyDescent="0.25">
      <c r="A6786" t="s">
        <v>92</v>
      </c>
      <c r="B6786" t="s">
        <v>1265</v>
      </c>
      <c r="C6786" t="s">
        <v>1276</v>
      </c>
      <c r="D6786" t="s">
        <v>1195</v>
      </c>
      <c r="E6786">
        <v>5.083E-2</v>
      </c>
      <c r="F6786" t="s">
        <v>1692</v>
      </c>
    </row>
    <row r="6787" spans="1:6" x14ac:dyDescent="0.25">
      <c r="A6787" t="s">
        <v>92</v>
      </c>
      <c r="B6787" t="s">
        <v>1265</v>
      </c>
      <c r="C6787" t="s">
        <v>1297</v>
      </c>
      <c r="D6787" t="s">
        <v>1195</v>
      </c>
      <c r="E6787">
        <v>1.525E-2</v>
      </c>
      <c r="F6787" t="s">
        <v>1692</v>
      </c>
    </row>
    <row r="6788" spans="1:6" x14ac:dyDescent="0.25">
      <c r="A6788" t="s">
        <v>92</v>
      </c>
      <c r="B6788" t="s">
        <v>1265</v>
      </c>
      <c r="C6788" t="s">
        <v>1298</v>
      </c>
      <c r="D6788" t="s">
        <v>1195</v>
      </c>
      <c r="E6788">
        <v>3.0500000000000002E-3</v>
      </c>
      <c r="F6788" t="s">
        <v>1692</v>
      </c>
    </row>
    <row r="6789" spans="1:6" x14ac:dyDescent="0.25">
      <c r="A6789" t="s">
        <v>92</v>
      </c>
      <c r="B6789" t="s">
        <v>1265</v>
      </c>
      <c r="C6789" t="s">
        <v>1299</v>
      </c>
      <c r="D6789" t="s">
        <v>1195</v>
      </c>
      <c r="E6789">
        <v>6.1000000000000004E-3</v>
      </c>
      <c r="F6789" t="s">
        <v>1692</v>
      </c>
    </row>
    <row r="6790" spans="1:6" x14ac:dyDescent="0.25">
      <c r="A6790" t="s">
        <v>92</v>
      </c>
      <c r="B6790" t="s">
        <v>1265</v>
      </c>
      <c r="C6790" t="s">
        <v>1300</v>
      </c>
      <c r="D6790" t="s">
        <v>1195</v>
      </c>
      <c r="E6790">
        <v>2.2399999999999998E-3</v>
      </c>
      <c r="F6790" t="s">
        <v>1692</v>
      </c>
    </row>
    <row r="6791" spans="1:6" x14ac:dyDescent="0.25">
      <c r="A6791" t="s">
        <v>92</v>
      </c>
      <c r="B6791" t="s">
        <v>1249</v>
      </c>
      <c r="C6791" t="s">
        <v>1295</v>
      </c>
      <c r="D6791" t="s">
        <v>1195</v>
      </c>
      <c r="E6791">
        <v>1.2600000000000001E-3</v>
      </c>
      <c r="F6791" t="s">
        <v>1692</v>
      </c>
    </row>
    <row r="6792" spans="1:6" x14ac:dyDescent="0.25">
      <c r="A6792" t="s">
        <v>92</v>
      </c>
      <c r="B6792" t="s">
        <v>1249</v>
      </c>
      <c r="C6792" t="s">
        <v>1186</v>
      </c>
      <c r="D6792" t="s">
        <v>1195</v>
      </c>
      <c r="E6792">
        <v>1.8E-3</v>
      </c>
      <c r="F6792" t="s">
        <v>1692</v>
      </c>
    </row>
    <row r="6793" spans="1:6" x14ac:dyDescent="0.25">
      <c r="A6793" t="s">
        <v>92</v>
      </c>
      <c r="B6793" t="s">
        <v>1250</v>
      </c>
      <c r="C6793" t="s">
        <v>1295</v>
      </c>
      <c r="D6793" t="s">
        <v>1195</v>
      </c>
      <c r="E6793">
        <v>7.6999999999999996E-4</v>
      </c>
      <c r="F6793" t="s">
        <v>1692</v>
      </c>
    </row>
    <row r="6794" spans="1:6" x14ac:dyDescent="0.25">
      <c r="A6794" t="s">
        <v>92</v>
      </c>
      <c r="B6794" t="s">
        <v>1250</v>
      </c>
      <c r="C6794" t="s">
        <v>1186</v>
      </c>
      <c r="D6794" t="s">
        <v>1195</v>
      </c>
      <c r="E6794">
        <v>1.1000000000000001E-3</v>
      </c>
      <c r="F6794" t="s">
        <v>1692</v>
      </c>
    </row>
    <row r="6795" spans="1:6" x14ac:dyDescent="0.25">
      <c r="A6795" t="s">
        <v>92</v>
      </c>
      <c r="B6795" t="s">
        <v>1301</v>
      </c>
      <c r="C6795" t="s">
        <v>1186</v>
      </c>
      <c r="D6795" t="s">
        <v>1195</v>
      </c>
      <c r="E6795">
        <v>2.717E-2</v>
      </c>
      <c r="F6795" t="s">
        <v>1692</v>
      </c>
    </row>
    <row r="6796" spans="1:6" x14ac:dyDescent="0.25">
      <c r="A6796" t="s">
        <v>92</v>
      </c>
      <c r="B6796" t="s">
        <v>1301</v>
      </c>
      <c r="C6796" t="s">
        <v>1306</v>
      </c>
      <c r="D6796" t="s">
        <v>1195</v>
      </c>
      <c r="E6796">
        <v>2.717E-2</v>
      </c>
      <c r="F6796" t="s">
        <v>1692</v>
      </c>
    </row>
    <row r="6797" spans="1:6" x14ac:dyDescent="0.25">
      <c r="A6797" t="s">
        <v>92</v>
      </c>
      <c r="B6797" t="s">
        <v>1301</v>
      </c>
      <c r="C6797" t="s">
        <v>1303</v>
      </c>
      <c r="D6797" t="s">
        <v>1195</v>
      </c>
      <c r="E6797">
        <v>2.717E-2</v>
      </c>
      <c r="F6797" t="s">
        <v>1692</v>
      </c>
    </row>
    <row r="6798" spans="1:6" x14ac:dyDescent="0.25">
      <c r="A6798" t="s">
        <v>92</v>
      </c>
      <c r="B6798" t="s">
        <v>1307</v>
      </c>
      <c r="C6798" t="s">
        <v>1186</v>
      </c>
      <c r="D6798" t="s">
        <v>1195</v>
      </c>
      <c r="E6798">
        <v>2.717E-2</v>
      </c>
      <c r="F6798" t="s">
        <v>1692</v>
      </c>
    </row>
    <row r="6799" spans="1:6" x14ac:dyDescent="0.25">
      <c r="A6799" t="s">
        <v>92</v>
      </c>
      <c r="B6799" t="s">
        <v>1307</v>
      </c>
      <c r="C6799" t="s">
        <v>1308</v>
      </c>
      <c r="D6799" t="s">
        <v>1195</v>
      </c>
      <c r="E6799">
        <v>2.717E-2</v>
      </c>
      <c r="F6799" t="s">
        <v>1692</v>
      </c>
    </row>
    <row r="6800" spans="1:6" x14ac:dyDescent="0.25">
      <c r="A6800" t="s">
        <v>92</v>
      </c>
      <c r="B6800" t="s">
        <v>1272</v>
      </c>
      <c r="C6800" t="s">
        <v>1275</v>
      </c>
      <c r="D6800" t="s">
        <v>1195</v>
      </c>
      <c r="E6800">
        <v>7.4899999999999994E-2</v>
      </c>
      <c r="F6800" t="s">
        <v>1692</v>
      </c>
    </row>
    <row r="6801" spans="1:6" x14ac:dyDescent="0.25">
      <c r="A6801" t="s">
        <v>92</v>
      </c>
      <c r="B6801" t="s">
        <v>1272</v>
      </c>
      <c r="C6801" t="s">
        <v>1276</v>
      </c>
      <c r="D6801" t="s">
        <v>1195</v>
      </c>
      <c r="E6801">
        <v>3.381E-2</v>
      </c>
      <c r="F6801" t="s">
        <v>1692</v>
      </c>
    </row>
    <row r="6802" spans="1:6" x14ac:dyDescent="0.25">
      <c r="A6802" t="s">
        <v>92</v>
      </c>
      <c r="B6802" t="s">
        <v>1272</v>
      </c>
      <c r="C6802" t="s">
        <v>1297</v>
      </c>
      <c r="D6802" t="s">
        <v>1195</v>
      </c>
      <c r="E6802">
        <v>3.381E-2</v>
      </c>
      <c r="F6802" t="s">
        <v>1692</v>
      </c>
    </row>
    <row r="6803" spans="1:6" x14ac:dyDescent="0.25">
      <c r="A6803" t="s">
        <v>92</v>
      </c>
      <c r="B6803" t="s">
        <v>1272</v>
      </c>
      <c r="C6803" t="s">
        <v>1309</v>
      </c>
      <c r="D6803" t="s">
        <v>1195</v>
      </c>
      <c r="E6803">
        <v>0</v>
      </c>
      <c r="F6803" t="s">
        <v>1692</v>
      </c>
    </row>
    <row r="6804" spans="1:6" x14ac:dyDescent="0.25">
      <c r="A6804" t="s">
        <v>92</v>
      </c>
      <c r="B6804" t="s">
        <v>1272</v>
      </c>
      <c r="C6804" t="s">
        <v>1298</v>
      </c>
      <c r="D6804" t="s">
        <v>1195</v>
      </c>
      <c r="E6804">
        <v>7.9399999999999991E-3</v>
      </c>
      <c r="F6804" t="s">
        <v>1692</v>
      </c>
    </row>
    <row r="6805" spans="1:6" x14ac:dyDescent="0.25">
      <c r="A6805" t="s">
        <v>92</v>
      </c>
      <c r="B6805" t="s">
        <v>1272</v>
      </c>
      <c r="C6805" t="s">
        <v>1299</v>
      </c>
      <c r="D6805" t="s">
        <v>1195</v>
      </c>
      <c r="E6805">
        <v>7.9399999999999991E-3</v>
      </c>
      <c r="F6805" t="s">
        <v>1692</v>
      </c>
    </row>
    <row r="6806" spans="1:6" x14ac:dyDescent="0.25">
      <c r="A6806" t="s">
        <v>92</v>
      </c>
      <c r="B6806" t="s">
        <v>1272</v>
      </c>
      <c r="C6806" t="s">
        <v>1300</v>
      </c>
      <c r="D6806" t="s">
        <v>1195</v>
      </c>
      <c r="E6806">
        <v>2.9099999999999998E-3</v>
      </c>
      <c r="F6806" t="s">
        <v>1692</v>
      </c>
    </row>
    <row r="6807" spans="1:6" x14ac:dyDescent="0.25">
      <c r="A6807" t="s">
        <v>92</v>
      </c>
      <c r="B6807" t="s">
        <v>1272</v>
      </c>
      <c r="C6807" t="s">
        <v>1186</v>
      </c>
      <c r="D6807" t="s">
        <v>1195</v>
      </c>
      <c r="E6807">
        <v>0.13234000000000001</v>
      </c>
      <c r="F6807" t="s">
        <v>1692</v>
      </c>
    </row>
    <row r="6808" spans="1:6" x14ac:dyDescent="0.25">
      <c r="A6808" t="s">
        <v>92</v>
      </c>
      <c r="B6808" t="s">
        <v>1273</v>
      </c>
      <c r="C6808" t="s">
        <v>1275</v>
      </c>
      <c r="D6808" t="s">
        <v>1195</v>
      </c>
      <c r="E6808">
        <v>7.3340000000000002E-2</v>
      </c>
      <c r="F6808" t="s">
        <v>1692</v>
      </c>
    </row>
    <row r="6809" spans="1:6" x14ac:dyDescent="0.25">
      <c r="A6809" t="s">
        <v>92</v>
      </c>
      <c r="B6809" t="s">
        <v>1273</v>
      </c>
      <c r="C6809" t="s">
        <v>1276</v>
      </c>
      <c r="D6809" t="s">
        <v>1195</v>
      </c>
      <c r="E6809">
        <v>3.3110000000000001E-2</v>
      </c>
      <c r="F6809" t="s">
        <v>1692</v>
      </c>
    </row>
    <row r="6810" spans="1:6" x14ac:dyDescent="0.25">
      <c r="A6810" t="s">
        <v>92</v>
      </c>
      <c r="B6810" t="s">
        <v>1273</v>
      </c>
      <c r="C6810" t="s">
        <v>1297</v>
      </c>
      <c r="D6810" t="s">
        <v>1195</v>
      </c>
      <c r="E6810">
        <v>3.3110000000000001E-2</v>
      </c>
      <c r="F6810" t="s">
        <v>1692</v>
      </c>
    </row>
    <row r="6811" spans="1:6" x14ac:dyDescent="0.25">
      <c r="A6811" t="s">
        <v>92</v>
      </c>
      <c r="B6811" t="s">
        <v>1273</v>
      </c>
      <c r="C6811" t="s">
        <v>1309</v>
      </c>
      <c r="D6811" t="s">
        <v>1195</v>
      </c>
      <c r="E6811">
        <v>0</v>
      </c>
      <c r="F6811" t="s">
        <v>1692</v>
      </c>
    </row>
    <row r="6812" spans="1:6" x14ac:dyDescent="0.25">
      <c r="A6812" t="s">
        <v>92</v>
      </c>
      <c r="B6812" t="s">
        <v>1273</v>
      </c>
      <c r="C6812" t="s">
        <v>1298</v>
      </c>
      <c r="D6812" t="s">
        <v>1195</v>
      </c>
      <c r="E6812">
        <v>7.77E-3</v>
      </c>
      <c r="F6812" t="s">
        <v>1692</v>
      </c>
    </row>
    <row r="6813" spans="1:6" x14ac:dyDescent="0.25">
      <c r="A6813" t="s">
        <v>92</v>
      </c>
      <c r="B6813" t="s">
        <v>1273</v>
      </c>
      <c r="C6813" t="s">
        <v>1299</v>
      </c>
      <c r="D6813" t="s">
        <v>1195</v>
      </c>
      <c r="E6813">
        <v>7.77E-3</v>
      </c>
      <c r="F6813" t="s">
        <v>1692</v>
      </c>
    </row>
    <row r="6814" spans="1:6" x14ac:dyDescent="0.25">
      <c r="A6814" t="s">
        <v>92</v>
      </c>
      <c r="B6814" t="s">
        <v>1273</v>
      </c>
      <c r="C6814" t="s">
        <v>1300</v>
      </c>
      <c r="D6814" t="s">
        <v>1195</v>
      </c>
      <c r="E6814">
        <v>2.8500000000000001E-3</v>
      </c>
      <c r="F6814" t="s">
        <v>1692</v>
      </c>
    </row>
    <row r="6815" spans="1:6" x14ac:dyDescent="0.25">
      <c r="A6815" t="s">
        <v>92</v>
      </c>
      <c r="B6815" t="s">
        <v>1273</v>
      </c>
      <c r="C6815" t="s">
        <v>1186</v>
      </c>
      <c r="D6815" t="s">
        <v>1195</v>
      </c>
      <c r="E6815">
        <v>0.12958</v>
      </c>
      <c r="F6815" t="s">
        <v>1692</v>
      </c>
    </row>
    <row r="6816" spans="1:6" x14ac:dyDescent="0.25">
      <c r="A6816" t="s">
        <v>92</v>
      </c>
      <c r="B6816" t="s">
        <v>1288</v>
      </c>
      <c r="C6816" t="s">
        <v>1186</v>
      </c>
      <c r="D6816" t="s">
        <v>1195</v>
      </c>
      <c r="E6816">
        <v>0.10165</v>
      </c>
      <c r="F6816" t="s">
        <v>1692</v>
      </c>
    </row>
    <row r="6817" spans="1:6" x14ac:dyDescent="0.25">
      <c r="A6817" t="s">
        <v>92</v>
      </c>
      <c r="B6817" t="s">
        <v>1288</v>
      </c>
      <c r="C6817" t="s">
        <v>1275</v>
      </c>
      <c r="D6817" t="s">
        <v>1195</v>
      </c>
      <c r="E6817">
        <v>6.7799999999999999E-2</v>
      </c>
      <c r="F6817" t="s">
        <v>1692</v>
      </c>
    </row>
    <row r="6818" spans="1:6" x14ac:dyDescent="0.25">
      <c r="A6818" t="s">
        <v>92</v>
      </c>
      <c r="B6818" t="s">
        <v>1288</v>
      </c>
      <c r="C6818" t="s">
        <v>1276</v>
      </c>
      <c r="D6818" t="s">
        <v>1195</v>
      </c>
      <c r="E6818">
        <v>5.083E-2</v>
      </c>
      <c r="F6818" t="s">
        <v>1692</v>
      </c>
    </row>
    <row r="6819" spans="1:6" x14ac:dyDescent="0.25">
      <c r="A6819" t="s">
        <v>92</v>
      </c>
      <c r="B6819" t="s">
        <v>1288</v>
      </c>
      <c r="C6819" t="s">
        <v>1297</v>
      </c>
      <c r="D6819" t="s">
        <v>1195</v>
      </c>
      <c r="E6819">
        <v>1.525E-2</v>
      </c>
      <c r="F6819" t="s">
        <v>1692</v>
      </c>
    </row>
    <row r="6820" spans="1:6" x14ac:dyDescent="0.25">
      <c r="A6820" t="s">
        <v>92</v>
      </c>
      <c r="B6820" t="s">
        <v>1288</v>
      </c>
      <c r="C6820" t="s">
        <v>1309</v>
      </c>
      <c r="D6820" t="s">
        <v>1195</v>
      </c>
      <c r="E6820">
        <v>0</v>
      </c>
      <c r="F6820" t="s">
        <v>1692</v>
      </c>
    </row>
    <row r="6821" spans="1:6" x14ac:dyDescent="0.25">
      <c r="A6821" t="s">
        <v>92</v>
      </c>
      <c r="B6821" t="s">
        <v>1288</v>
      </c>
      <c r="C6821" t="s">
        <v>1298</v>
      </c>
      <c r="D6821" t="s">
        <v>1195</v>
      </c>
      <c r="E6821">
        <v>3.0500000000000002E-3</v>
      </c>
      <c r="F6821" t="s">
        <v>1692</v>
      </c>
    </row>
    <row r="6822" spans="1:6" x14ac:dyDescent="0.25">
      <c r="A6822" t="s">
        <v>92</v>
      </c>
      <c r="B6822" t="s">
        <v>1288</v>
      </c>
      <c r="C6822" t="s">
        <v>1299</v>
      </c>
      <c r="D6822" t="s">
        <v>1195</v>
      </c>
      <c r="E6822">
        <v>6.1000000000000004E-3</v>
      </c>
      <c r="F6822" t="s">
        <v>1692</v>
      </c>
    </row>
    <row r="6823" spans="1:6" x14ac:dyDescent="0.25">
      <c r="A6823" t="s">
        <v>92</v>
      </c>
      <c r="B6823" t="s">
        <v>1288</v>
      </c>
      <c r="C6823" t="s">
        <v>1300</v>
      </c>
      <c r="D6823" t="s">
        <v>1195</v>
      </c>
      <c r="E6823">
        <v>2.2399999999999998E-3</v>
      </c>
      <c r="F6823" t="s">
        <v>1692</v>
      </c>
    </row>
    <row r="6824" spans="1:6" x14ac:dyDescent="0.25">
      <c r="A6824" t="s">
        <v>92</v>
      </c>
      <c r="B6824" t="s">
        <v>1274</v>
      </c>
      <c r="C6824" t="s">
        <v>1310</v>
      </c>
      <c r="D6824" t="s">
        <v>1195</v>
      </c>
      <c r="E6824">
        <v>8.4860000000000005E-2</v>
      </c>
      <c r="F6824" t="s">
        <v>1692</v>
      </c>
    </row>
    <row r="6825" spans="1:6" x14ac:dyDescent="0.25">
      <c r="A6825" t="s">
        <v>92</v>
      </c>
      <c r="B6825" t="s">
        <v>1274</v>
      </c>
      <c r="C6825" t="s">
        <v>1311</v>
      </c>
      <c r="D6825" t="s">
        <v>1195</v>
      </c>
      <c r="E6825">
        <v>5.246E-2</v>
      </c>
      <c r="F6825" t="s">
        <v>1692</v>
      </c>
    </row>
    <row r="6826" spans="1:6" x14ac:dyDescent="0.25">
      <c r="A6826" t="s">
        <v>92</v>
      </c>
      <c r="B6826" t="s">
        <v>1274</v>
      </c>
      <c r="C6826" t="s">
        <v>1312</v>
      </c>
      <c r="D6826" t="s">
        <v>1195</v>
      </c>
      <c r="E6826">
        <v>3.1669999999999997E-2</v>
      </c>
      <c r="F6826" t="s">
        <v>1692</v>
      </c>
    </row>
    <row r="6827" spans="1:6" x14ac:dyDescent="0.25">
      <c r="A6827" t="s">
        <v>92</v>
      </c>
      <c r="B6827" t="s">
        <v>1274</v>
      </c>
      <c r="C6827" t="s">
        <v>1313</v>
      </c>
      <c r="D6827" t="s">
        <v>1195</v>
      </c>
      <c r="E6827">
        <v>8.4700000000000001E-3</v>
      </c>
      <c r="F6827" t="s">
        <v>1692</v>
      </c>
    </row>
    <row r="6828" spans="1:6" x14ac:dyDescent="0.25">
      <c r="A6828" t="s">
        <v>92</v>
      </c>
      <c r="B6828" t="s">
        <v>1274</v>
      </c>
      <c r="C6828" t="s">
        <v>1314</v>
      </c>
      <c r="D6828" t="s">
        <v>1195</v>
      </c>
      <c r="E6828">
        <v>8.5199999999999998E-3</v>
      </c>
      <c r="F6828" t="s">
        <v>1692</v>
      </c>
    </row>
    <row r="6829" spans="1:6" x14ac:dyDescent="0.25">
      <c r="A6829" t="s">
        <v>92</v>
      </c>
      <c r="B6829" t="s">
        <v>1274</v>
      </c>
      <c r="C6829" t="s">
        <v>1315</v>
      </c>
      <c r="D6829" t="s">
        <v>1195</v>
      </c>
      <c r="E6829">
        <v>4.2999999999999999E-4</v>
      </c>
      <c r="F6829" t="s">
        <v>1692</v>
      </c>
    </row>
    <row r="6830" spans="1:6" x14ac:dyDescent="0.25">
      <c r="A6830" t="s">
        <v>92</v>
      </c>
      <c r="B6830" t="s">
        <v>1274</v>
      </c>
      <c r="C6830" t="s">
        <v>1186</v>
      </c>
      <c r="D6830" t="s">
        <v>1195</v>
      </c>
      <c r="E6830">
        <v>0.12665999999999999</v>
      </c>
      <c r="F6830" t="s">
        <v>1692</v>
      </c>
    </row>
    <row r="6831" spans="1:6" x14ac:dyDescent="0.25">
      <c r="A6831" t="s">
        <v>92</v>
      </c>
      <c r="B6831" t="s">
        <v>1290</v>
      </c>
      <c r="C6831" t="s">
        <v>1186</v>
      </c>
      <c r="D6831" t="s">
        <v>1195</v>
      </c>
      <c r="E6831">
        <v>0.10355</v>
      </c>
      <c r="F6831" t="s">
        <v>1692</v>
      </c>
    </row>
    <row r="6832" spans="1:6" x14ac:dyDescent="0.25">
      <c r="A6832" t="s">
        <v>92</v>
      </c>
      <c r="B6832" t="s">
        <v>1290</v>
      </c>
      <c r="C6832" t="s">
        <v>1275</v>
      </c>
      <c r="D6832" t="s">
        <v>1195</v>
      </c>
      <c r="E6832">
        <v>6.9070000000000006E-2</v>
      </c>
      <c r="F6832" t="s">
        <v>1692</v>
      </c>
    </row>
    <row r="6833" spans="1:6" x14ac:dyDescent="0.25">
      <c r="A6833" t="s">
        <v>92</v>
      </c>
      <c r="B6833" t="s">
        <v>1290</v>
      </c>
      <c r="C6833" t="s">
        <v>1276</v>
      </c>
      <c r="D6833" t="s">
        <v>1195</v>
      </c>
      <c r="E6833">
        <v>5.178E-2</v>
      </c>
      <c r="F6833" t="s">
        <v>1692</v>
      </c>
    </row>
    <row r="6834" spans="1:6" x14ac:dyDescent="0.25">
      <c r="A6834" t="s">
        <v>92</v>
      </c>
      <c r="B6834" t="s">
        <v>1290</v>
      </c>
      <c r="C6834" t="s">
        <v>1297</v>
      </c>
      <c r="D6834" t="s">
        <v>1195</v>
      </c>
      <c r="E6834">
        <v>1.553E-2</v>
      </c>
      <c r="F6834" t="s">
        <v>1692</v>
      </c>
    </row>
    <row r="6835" spans="1:6" x14ac:dyDescent="0.25">
      <c r="A6835" t="s">
        <v>92</v>
      </c>
      <c r="B6835" t="s">
        <v>1290</v>
      </c>
      <c r="C6835" t="s">
        <v>1309</v>
      </c>
      <c r="D6835" t="s">
        <v>1195</v>
      </c>
      <c r="E6835">
        <v>0</v>
      </c>
      <c r="F6835" t="s">
        <v>1692</v>
      </c>
    </row>
    <row r="6836" spans="1:6" x14ac:dyDescent="0.25">
      <c r="A6836" t="s">
        <v>92</v>
      </c>
      <c r="B6836" t="s">
        <v>1290</v>
      </c>
      <c r="C6836" t="s">
        <v>1298</v>
      </c>
      <c r="D6836" t="s">
        <v>1195</v>
      </c>
      <c r="E6836">
        <v>3.1099999999999999E-3</v>
      </c>
      <c r="F6836" t="s">
        <v>1692</v>
      </c>
    </row>
    <row r="6837" spans="1:6" x14ac:dyDescent="0.25">
      <c r="A6837" t="s">
        <v>92</v>
      </c>
      <c r="B6837" t="s">
        <v>1290</v>
      </c>
      <c r="C6837" t="s">
        <v>1299</v>
      </c>
      <c r="D6837" t="s">
        <v>1195</v>
      </c>
      <c r="E6837">
        <v>6.2100000000000002E-3</v>
      </c>
      <c r="F6837" t="s">
        <v>1692</v>
      </c>
    </row>
    <row r="6838" spans="1:6" x14ac:dyDescent="0.25">
      <c r="A6838" t="s">
        <v>92</v>
      </c>
      <c r="B6838" t="s">
        <v>1290</v>
      </c>
      <c r="C6838" t="s">
        <v>1300</v>
      </c>
      <c r="D6838" t="s">
        <v>1195</v>
      </c>
      <c r="E6838">
        <v>2.2799999999999999E-3</v>
      </c>
      <c r="F6838" t="s">
        <v>1692</v>
      </c>
    </row>
    <row r="6839" spans="1:6" x14ac:dyDescent="0.25">
      <c r="A6839" t="s">
        <v>92</v>
      </c>
      <c r="B6839" t="s">
        <v>1185</v>
      </c>
      <c r="C6839" t="s">
        <v>1310</v>
      </c>
      <c r="D6839" t="s">
        <v>1195</v>
      </c>
      <c r="E6839">
        <v>7.2739999999999999E-2</v>
      </c>
      <c r="F6839" t="s">
        <v>1692</v>
      </c>
    </row>
    <row r="6840" spans="1:6" x14ac:dyDescent="0.25">
      <c r="A6840" t="s">
        <v>92</v>
      </c>
      <c r="B6840" t="s">
        <v>1185</v>
      </c>
      <c r="C6840" t="s">
        <v>1311</v>
      </c>
      <c r="D6840" t="s">
        <v>1195</v>
      </c>
      <c r="E6840">
        <v>4.4970000000000003E-2</v>
      </c>
      <c r="F6840" t="s">
        <v>1692</v>
      </c>
    </row>
    <row r="6841" spans="1:6" x14ac:dyDescent="0.25">
      <c r="A6841" t="s">
        <v>92</v>
      </c>
      <c r="B6841" t="s">
        <v>1185</v>
      </c>
      <c r="C6841" t="s">
        <v>1312</v>
      </c>
      <c r="D6841" t="s">
        <v>1195</v>
      </c>
      <c r="E6841">
        <v>2.7140000000000001E-2</v>
      </c>
      <c r="F6841" t="s">
        <v>1692</v>
      </c>
    </row>
    <row r="6842" spans="1:6" x14ac:dyDescent="0.25">
      <c r="A6842" t="s">
        <v>92</v>
      </c>
      <c r="B6842" t="s">
        <v>1185</v>
      </c>
      <c r="C6842" t="s">
        <v>1313</v>
      </c>
      <c r="D6842" t="s">
        <v>1195</v>
      </c>
      <c r="E6842">
        <v>7.26E-3</v>
      </c>
      <c r="F6842" t="s">
        <v>1692</v>
      </c>
    </row>
    <row r="6843" spans="1:6" x14ac:dyDescent="0.25">
      <c r="A6843" t="s">
        <v>92</v>
      </c>
      <c r="B6843" t="s">
        <v>1185</v>
      </c>
      <c r="C6843" t="s">
        <v>1314</v>
      </c>
      <c r="D6843" t="s">
        <v>1195</v>
      </c>
      <c r="E6843">
        <v>7.3099999999999997E-3</v>
      </c>
      <c r="F6843" t="s">
        <v>1692</v>
      </c>
    </row>
    <row r="6844" spans="1:6" x14ac:dyDescent="0.25">
      <c r="A6844" t="s">
        <v>92</v>
      </c>
      <c r="B6844" t="s">
        <v>1185</v>
      </c>
      <c r="C6844" t="s">
        <v>1315</v>
      </c>
      <c r="D6844" t="s">
        <v>1195</v>
      </c>
      <c r="E6844">
        <v>3.6999999999999999E-4</v>
      </c>
      <c r="F6844" t="s">
        <v>1692</v>
      </c>
    </row>
    <row r="6845" spans="1:6" x14ac:dyDescent="0.25">
      <c r="A6845" t="s">
        <v>92</v>
      </c>
      <c r="B6845" t="s">
        <v>1185</v>
      </c>
      <c r="C6845" t="s">
        <v>1316</v>
      </c>
      <c r="D6845" t="s">
        <v>1195</v>
      </c>
      <c r="E6845">
        <v>3.6999999999999999E-4</v>
      </c>
      <c r="F6845" t="s">
        <v>1692</v>
      </c>
    </row>
    <row r="6846" spans="1:6" x14ac:dyDescent="0.25">
      <c r="A6846" t="s">
        <v>92</v>
      </c>
      <c r="B6846" t="s">
        <v>1185</v>
      </c>
      <c r="C6846" t="s">
        <v>1186</v>
      </c>
      <c r="D6846" t="s">
        <v>1195</v>
      </c>
      <c r="E6846">
        <v>0.10857</v>
      </c>
      <c r="F6846" t="s">
        <v>1692</v>
      </c>
    </row>
    <row r="6847" spans="1:6" x14ac:dyDescent="0.25">
      <c r="A6847" t="s">
        <v>92</v>
      </c>
      <c r="B6847" t="s">
        <v>1188</v>
      </c>
      <c r="C6847" t="s">
        <v>1310</v>
      </c>
      <c r="D6847" t="s">
        <v>1195</v>
      </c>
      <c r="E6847">
        <v>7.2739999999999999E-2</v>
      </c>
      <c r="F6847" t="s">
        <v>1692</v>
      </c>
    </row>
    <row r="6848" spans="1:6" x14ac:dyDescent="0.25">
      <c r="A6848" t="s">
        <v>92</v>
      </c>
      <c r="B6848" t="s">
        <v>1188</v>
      </c>
      <c r="C6848" t="s">
        <v>1311</v>
      </c>
      <c r="D6848" t="s">
        <v>1195</v>
      </c>
      <c r="E6848">
        <v>4.4970000000000003E-2</v>
      </c>
      <c r="F6848" t="s">
        <v>1692</v>
      </c>
    </row>
    <row r="6849" spans="1:6" x14ac:dyDescent="0.25">
      <c r="A6849" t="s">
        <v>92</v>
      </c>
      <c r="B6849" t="s">
        <v>1188</v>
      </c>
      <c r="C6849" t="s">
        <v>1312</v>
      </c>
      <c r="D6849" t="s">
        <v>1195</v>
      </c>
      <c r="E6849">
        <v>2.7140000000000001E-2</v>
      </c>
      <c r="F6849" t="s">
        <v>1692</v>
      </c>
    </row>
    <row r="6850" spans="1:6" x14ac:dyDescent="0.25">
      <c r="A6850" t="s">
        <v>92</v>
      </c>
      <c r="B6850" t="s">
        <v>1188</v>
      </c>
      <c r="C6850" t="s">
        <v>1313</v>
      </c>
      <c r="D6850" t="s">
        <v>1195</v>
      </c>
      <c r="E6850">
        <v>7.26E-3</v>
      </c>
      <c r="F6850" t="s">
        <v>1692</v>
      </c>
    </row>
    <row r="6851" spans="1:6" x14ac:dyDescent="0.25">
      <c r="A6851" t="s">
        <v>92</v>
      </c>
      <c r="B6851" t="s">
        <v>1188</v>
      </c>
      <c r="C6851" t="s">
        <v>1314</v>
      </c>
      <c r="D6851" t="s">
        <v>1195</v>
      </c>
      <c r="E6851">
        <v>7.3099999999999997E-3</v>
      </c>
      <c r="F6851" t="s">
        <v>1692</v>
      </c>
    </row>
    <row r="6852" spans="1:6" x14ac:dyDescent="0.25">
      <c r="A6852" t="s">
        <v>92</v>
      </c>
      <c r="B6852" t="s">
        <v>1188</v>
      </c>
      <c r="C6852" t="s">
        <v>1315</v>
      </c>
      <c r="D6852" t="s">
        <v>1195</v>
      </c>
      <c r="E6852">
        <v>3.6999999999999999E-4</v>
      </c>
      <c r="F6852" t="s">
        <v>1692</v>
      </c>
    </row>
    <row r="6853" spans="1:6" x14ac:dyDescent="0.25">
      <c r="A6853" t="s">
        <v>92</v>
      </c>
      <c r="B6853" t="s">
        <v>1188</v>
      </c>
      <c r="C6853" t="s">
        <v>1316</v>
      </c>
      <c r="D6853" t="s">
        <v>1195</v>
      </c>
      <c r="E6853">
        <v>3.6999999999999999E-4</v>
      </c>
      <c r="F6853" t="s">
        <v>1692</v>
      </c>
    </row>
    <row r="6854" spans="1:6" x14ac:dyDescent="0.25">
      <c r="A6854" t="s">
        <v>92</v>
      </c>
      <c r="B6854" t="s">
        <v>1188</v>
      </c>
      <c r="C6854" t="s">
        <v>1186</v>
      </c>
      <c r="D6854" t="s">
        <v>1195</v>
      </c>
      <c r="E6854">
        <v>0.10857</v>
      </c>
      <c r="F6854" t="s">
        <v>1692</v>
      </c>
    </row>
    <row r="6855" spans="1:6" x14ac:dyDescent="0.25">
      <c r="A6855" t="s">
        <v>92</v>
      </c>
      <c r="B6855" t="s">
        <v>1190</v>
      </c>
      <c r="C6855" t="s">
        <v>1266</v>
      </c>
      <c r="D6855" t="s">
        <v>1195</v>
      </c>
      <c r="E6855">
        <v>0.10936999999999999</v>
      </c>
      <c r="F6855" t="s">
        <v>1692</v>
      </c>
    </row>
    <row r="6856" spans="1:6" x14ac:dyDescent="0.25">
      <c r="A6856" t="s">
        <v>92</v>
      </c>
      <c r="B6856" t="s">
        <v>1190</v>
      </c>
      <c r="C6856" t="s">
        <v>1267</v>
      </c>
      <c r="D6856" t="s">
        <v>1195</v>
      </c>
      <c r="E6856">
        <v>9.2969999999999997E-2</v>
      </c>
      <c r="F6856" t="s">
        <v>1692</v>
      </c>
    </row>
    <row r="6857" spans="1:6" x14ac:dyDescent="0.25">
      <c r="A6857" t="s">
        <v>92</v>
      </c>
      <c r="B6857" t="s">
        <v>1190</v>
      </c>
      <c r="C6857" t="s">
        <v>1268</v>
      </c>
      <c r="D6857" t="s">
        <v>1195</v>
      </c>
      <c r="E6857">
        <v>2.085E-2</v>
      </c>
      <c r="F6857" t="s">
        <v>1692</v>
      </c>
    </row>
    <row r="6858" spans="1:6" x14ac:dyDescent="0.25">
      <c r="A6858" t="s">
        <v>92</v>
      </c>
      <c r="B6858" t="s">
        <v>1190</v>
      </c>
      <c r="C6858" t="s">
        <v>1269</v>
      </c>
      <c r="D6858" t="s">
        <v>1195</v>
      </c>
      <c r="E6858">
        <v>2.0320000000000001E-2</v>
      </c>
      <c r="F6858" t="s">
        <v>1692</v>
      </c>
    </row>
    <row r="6859" spans="1:6" x14ac:dyDescent="0.25">
      <c r="A6859" t="s">
        <v>92</v>
      </c>
      <c r="B6859" t="s">
        <v>1190</v>
      </c>
      <c r="C6859" t="s">
        <v>1270</v>
      </c>
      <c r="D6859" t="s">
        <v>1195</v>
      </c>
      <c r="E6859">
        <v>1.07E-3</v>
      </c>
      <c r="F6859" t="s">
        <v>1692</v>
      </c>
    </row>
    <row r="6860" spans="1:6" x14ac:dyDescent="0.25">
      <c r="A6860" t="s">
        <v>92</v>
      </c>
      <c r="B6860" t="s">
        <v>1190</v>
      </c>
      <c r="C6860" t="s">
        <v>1271</v>
      </c>
      <c r="D6860" t="s">
        <v>1195</v>
      </c>
      <c r="E6860">
        <v>1.15E-3</v>
      </c>
      <c r="F6860" t="s">
        <v>1692</v>
      </c>
    </row>
    <row r="6861" spans="1:6" x14ac:dyDescent="0.25">
      <c r="A6861" t="s">
        <v>92</v>
      </c>
      <c r="B6861" t="s">
        <v>1190</v>
      </c>
      <c r="C6861" t="s">
        <v>1317</v>
      </c>
      <c r="D6861" t="s">
        <v>1195</v>
      </c>
      <c r="E6861">
        <v>5.5000000000000003E-4</v>
      </c>
      <c r="F6861" t="s">
        <v>1692</v>
      </c>
    </row>
    <row r="6862" spans="1:6" x14ac:dyDescent="0.25">
      <c r="A6862" t="s">
        <v>92</v>
      </c>
      <c r="B6862" t="s">
        <v>1190</v>
      </c>
      <c r="C6862" t="s">
        <v>1318</v>
      </c>
      <c r="D6862" t="s">
        <v>1195</v>
      </c>
      <c r="E6862">
        <v>1.15E-3</v>
      </c>
      <c r="F6862" t="s">
        <v>1692</v>
      </c>
    </row>
    <row r="6863" spans="1:6" x14ac:dyDescent="0.25">
      <c r="A6863" t="s">
        <v>92</v>
      </c>
      <c r="B6863" t="s">
        <v>1190</v>
      </c>
      <c r="C6863" t="s">
        <v>1186</v>
      </c>
      <c r="D6863" t="s">
        <v>1195</v>
      </c>
      <c r="E6863">
        <v>0.10936999999999999</v>
      </c>
      <c r="F6863" t="s">
        <v>1692</v>
      </c>
    </row>
    <row r="6864" spans="1:6" x14ac:dyDescent="0.25">
      <c r="A6864" t="s">
        <v>92</v>
      </c>
      <c r="B6864" t="s">
        <v>1191</v>
      </c>
      <c r="C6864" t="s">
        <v>1266</v>
      </c>
      <c r="D6864" t="s">
        <v>1195</v>
      </c>
      <c r="E6864">
        <v>0.10936999999999999</v>
      </c>
      <c r="F6864" t="s">
        <v>1692</v>
      </c>
    </row>
    <row r="6865" spans="1:6" x14ac:dyDescent="0.25">
      <c r="A6865" t="s">
        <v>92</v>
      </c>
      <c r="B6865" t="s">
        <v>1191</v>
      </c>
      <c r="C6865" t="s">
        <v>1267</v>
      </c>
      <c r="D6865" t="s">
        <v>1195</v>
      </c>
      <c r="E6865">
        <v>9.2969999999999997E-2</v>
      </c>
      <c r="F6865" t="s">
        <v>1692</v>
      </c>
    </row>
    <row r="6866" spans="1:6" x14ac:dyDescent="0.25">
      <c r="A6866" t="s">
        <v>92</v>
      </c>
      <c r="B6866" t="s">
        <v>1191</v>
      </c>
      <c r="C6866" t="s">
        <v>1268</v>
      </c>
      <c r="D6866" t="s">
        <v>1195</v>
      </c>
      <c r="E6866">
        <v>2.085E-2</v>
      </c>
      <c r="F6866" t="s">
        <v>1692</v>
      </c>
    </row>
    <row r="6867" spans="1:6" x14ac:dyDescent="0.25">
      <c r="A6867" t="s">
        <v>92</v>
      </c>
      <c r="B6867" t="s">
        <v>1191</v>
      </c>
      <c r="C6867" t="s">
        <v>1269</v>
      </c>
      <c r="D6867" t="s">
        <v>1195</v>
      </c>
      <c r="E6867">
        <v>2.0320000000000001E-2</v>
      </c>
      <c r="F6867" t="s">
        <v>1692</v>
      </c>
    </row>
    <row r="6868" spans="1:6" x14ac:dyDescent="0.25">
      <c r="A6868" t="s">
        <v>92</v>
      </c>
      <c r="B6868" t="s">
        <v>1191</v>
      </c>
      <c r="C6868" t="s">
        <v>1270</v>
      </c>
      <c r="D6868" t="s">
        <v>1195</v>
      </c>
      <c r="E6868">
        <v>1.07E-3</v>
      </c>
      <c r="F6868" t="s">
        <v>1692</v>
      </c>
    </row>
    <row r="6869" spans="1:6" x14ac:dyDescent="0.25">
      <c r="A6869" t="s">
        <v>92</v>
      </c>
      <c r="B6869" t="s">
        <v>1191</v>
      </c>
      <c r="C6869" t="s">
        <v>1271</v>
      </c>
      <c r="D6869" t="s">
        <v>1195</v>
      </c>
      <c r="E6869">
        <v>1.15E-3</v>
      </c>
      <c r="F6869" t="s">
        <v>1692</v>
      </c>
    </row>
    <row r="6870" spans="1:6" x14ac:dyDescent="0.25">
      <c r="A6870" t="s">
        <v>92</v>
      </c>
      <c r="B6870" t="s">
        <v>1191</v>
      </c>
      <c r="C6870" t="s">
        <v>1317</v>
      </c>
      <c r="D6870" t="s">
        <v>1195</v>
      </c>
      <c r="E6870">
        <v>5.5000000000000003E-4</v>
      </c>
      <c r="F6870" t="s">
        <v>1692</v>
      </c>
    </row>
    <row r="6871" spans="1:6" x14ac:dyDescent="0.25">
      <c r="A6871" t="s">
        <v>92</v>
      </c>
      <c r="B6871" t="s">
        <v>1191</v>
      </c>
      <c r="C6871" t="s">
        <v>1318</v>
      </c>
      <c r="D6871" t="s">
        <v>1195</v>
      </c>
      <c r="E6871">
        <v>1.15E-3</v>
      </c>
      <c r="F6871" t="s">
        <v>1692</v>
      </c>
    </row>
    <row r="6872" spans="1:6" x14ac:dyDescent="0.25">
      <c r="A6872" t="s">
        <v>92</v>
      </c>
      <c r="B6872" t="s">
        <v>1191</v>
      </c>
      <c r="C6872" t="s">
        <v>1186</v>
      </c>
      <c r="D6872" t="s">
        <v>1195</v>
      </c>
      <c r="E6872">
        <v>0.10936999999999999</v>
      </c>
      <c r="F6872" t="s">
        <v>1692</v>
      </c>
    </row>
    <row r="6873" spans="1:6" x14ac:dyDescent="0.25">
      <c r="A6873" t="s">
        <v>1319</v>
      </c>
      <c r="B6873" t="s">
        <v>1320</v>
      </c>
      <c r="C6873" t="s">
        <v>1321</v>
      </c>
      <c r="D6873" t="s">
        <v>1322</v>
      </c>
      <c r="E6873">
        <v>0.73694999999999999</v>
      </c>
      <c r="F6873" t="s">
        <v>1692</v>
      </c>
    </row>
    <row r="6874" spans="1:6" x14ac:dyDescent="0.25">
      <c r="A6874" t="s">
        <v>1319</v>
      </c>
      <c r="B6874" t="s">
        <v>1320</v>
      </c>
      <c r="C6874" t="s">
        <v>1186</v>
      </c>
      <c r="D6874" t="s">
        <v>1322</v>
      </c>
      <c r="E6874">
        <v>0.84492</v>
      </c>
      <c r="F6874" t="s">
        <v>1692</v>
      </c>
    </row>
    <row r="6875" spans="1:6" x14ac:dyDescent="0.25">
      <c r="A6875" t="s">
        <v>1319</v>
      </c>
      <c r="B6875" t="s">
        <v>1323</v>
      </c>
      <c r="C6875" t="s">
        <v>1324</v>
      </c>
      <c r="D6875" t="s">
        <v>1325</v>
      </c>
      <c r="E6875">
        <v>0.15926000000000001</v>
      </c>
      <c r="F6875" t="s">
        <v>1692</v>
      </c>
    </row>
    <row r="6876" spans="1:6" x14ac:dyDescent="0.25">
      <c r="A6876" t="s">
        <v>1319</v>
      </c>
      <c r="B6876" t="s">
        <v>1323</v>
      </c>
      <c r="C6876" t="s">
        <v>1326</v>
      </c>
      <c r="D6876" t="s">
        <v>1325</v>
      </c>
      <c r="E6876">
        <v>0.15048</v>
      </c>
      <c r="F6876" t="s">
        <v>1692</v>
      </c>
    </row>
    <row r="6877" spans="1:6" x14ac:dyDescent="0.25">
      <c r="A6877" t="s">
        <v>1319</v>
      </c>
      <c r="B6877" t="s">
        <v>1323</v>
      </c>
      <c r="C6877" t="s">
        <v>1186</v>
      </c>
      <c r="D6877" t="s">
        <v>1325</v>
      </c>
      <c r="E6877">
        <v>0.22572</v>
      </c>
      <c r="F6877" t="s">
        <v>1692</v>
      </c>
    </row>
    <row r="6878" spans="1:6" x14ac:dyDescent="0.25">
      <c r="A6878" t="s">
        <v>1319</v>
      </c>
      <c r="B6878" t="s">
        <v>1327</v>
      </c>
      <c r="C6878" t="s">
        <v>1324</v>
      </c>
      <c r="D6878" t="s">
        <v>1325</v>
      </c>
      <c r="E6878">
        <v>0.18859999999999999</v>
      </c>
      <c r="F6878" t="s">
        <v>1692</v>
      </c>
    </row>
    <row r="6879" spans="1:6" x14ac:dyDescent="0.25">
      <c r="A6879" t="s">
        <v>1319</v>
      </c>
      <c r="B6879" t="s">
        <v>1327</v>
      </c>
      <c r="C6879" t="s">
        <v>1326</v>
      </c>
      <c r="D6879" t="s">
        <v>1325</v>
      </c>
      <c r="E6879">
        <v>0.1782</v>
      </c>
      <c r="F6879" t="s">
        <v>1692</v>
      </c>
    </row>
    <row r="6880" spans="1:6" x14ac:dyDescent="0.25">
      <c r="A6880" t="s">
        <v>1319</v>
      </c>
      <c r="B6880" t="s">
        <v>1327</v>
      </c>
      <c r="C6880" t="s">
        <v>1186</v>
      </c>
      <c r="D6880" t="s">
        <v>1325</v>
      </c>
      <c r="E6880">
        <v>0.26729999999999998</v>
      </c>
      <c r="F6880" t="s">
        <v>1692</v>
      </c>
    </row>
    <row r="6881" spans="1:6" x14ac:dyDescent="0.25">
      <c r="A6881" t="s">
        <v>1319</v>
      </c>
      <c r="B6881" t="s">
        <v>1328</v>
      </c>
      <c r="C6881" t="s">
        <v>1329</v>
      </c>
      <c r="D6881" t="s">
        <v>1325</v>
      </c>
      <c r="E6881">
        <v>0</v>
      </c>
      <c r="F6881" t="s">
        <v>1692</v>
      </c>
    </row>
    <row r="6882" spans="1:6" x14ac:dyDescent="0.25">
      <c r="A6882" t="s">
        <v>1319</v>
      </c>
      <c r="B6882" t="s">
        <v>1328</v>
      </c>
      <c r="C6882" t="s">
        <v>1186</v>
      </c>
      <c r="D6882" t="s">
        <v>1325</v>
      </c>
      <c r="E6882">
        <v>0</v>
      </c>
      <c r="F6882" t="s">
        <v>1692</v>
      </c>
    </row>
    <row r="6883" spans="1:6" x14ac:dyDescent="0.25">
      <c r="A6883" t="s">
        <v>1319</v>
      </c>
      <c r="B6883" t="s">
        <v>1330</v>
      </c>
      <c r="C6883" t="s">
        <v>1186</v>
      </c>
      <c r="D6883" t="s">
        <v>1331</v>
      </c>
      <c r="E6883">
        <v>0</v>
      </c>
      <c r="F6883" t="s">
        <v>1692</v>
      </c>
    </row>
    <row r="6884" spans="1:6" x14ac:dyDescent="0.25">
      <c r="A6884" t="s">
        <v>1319</v>
      </c>
      <c r="B6884" t="s">
        <v>1332</v>
      </c>
      <c r="C6884" t="s">
        <v>1324</v>
      </c>
      <c r="D6884" t="s">
        <v>1325</v>
      </c>
      <c r="E6884">
        <v>0.30386000000000002</v>
      </c>
      <c r="F6884" t="s">
        <v>1692</v>
      </c>
    </row>
    <row r="6885" spans="1:6" x14ac:dyDescent="0.25">
      <c r="A6885" t="s">
        <v>1319</v>
      </c>
      <c r="B6885" t="s">
        <v>1332</v>
      </c>
      <c r="C6885" t="s">
        <v>1186</v>
      </c>
      <c r="D6885" t="s">
        <v>1325</v>
      </c>
      <c r="E6885">
        <v>0.43756</v>
      </c>
      <c r="F6885" t="s">
        <v>1692</v>
      </c>
    </row>
    <row r="6886" spans="1:6" x14ac:dyDescent="0.25">
      <c r="A6886" t="s">
        <v>1319</v>
      </c>
      <c r="B6886" t="s">
        <v>1333</v>
      </c>
      <c r="C6886" t="s">
        <v>1324</v>
      </c>
      <c r="D6886" t="s">
        <v>1325</v>
      </c>
      <c r="E6886">
        <v>3.338E-2</v>
      </c>
      <c r="F6886" t="s">
        <v>1692</v>
      </c>
    </row>
    <row r="6887" spans="1:6" x14ac:dyDescent="0.25">
      <c r="A6887" t="s">
        <v>1319</v>
      </c>
      <c r="B6887" t="s">
        <v>1333</v>
      </c>
      <c r="C6887" t="s">
        <v>1334</v>
      </c>
      <c r="D6887" t="s">
        <v>1325</v>
      </c>
      <c r="E6887">
        <v>4.1259999999999998E-2</v>
      </c>
      <c r="F6887" t="s">
        <v>1692</v>
      </c>
    </row>
    <row r="6888" spans="1:6" x14ac:dyDescent="0.25">
      <c r="A6888" t="s">
        <v>1319</v>
      </c>
      <c r="B6888" t="s">
        <v>1333</v>
      </c>
      <c r="C6888" t="s">
        <v>1186</v>
      </c>
      <c r="D6888" t="s">
        <v>1325</v>
      </c>
      <c r="E6888">
        <v>4.7300000000000002E-2</v>
      </c>
      <c r="F6888" t="s">
        <v>1692</v>
      </c>
    </row>
    <row r="6889" spans="1:6" x14ac:dyDescent="0.25">
      <c r="A6889" t="s">
        <v>1319</v>
      </c>
      <c r="B6889" t="s">
        <v>1335</v>
      </c>
      <c r="C6889" t="s">
        <v>1234</v>
      </c>
      <c r="D6889" t="s">
        <v>1336</v>
      </c>
      <c r="E6889">
        <v>0</v>
      </c>
      <c r="F6889" t="s">
        <v>1692</v>
      </c>
    </row>
    <row r="6890" spans="1:6" x14ac:dyDescent="0.25">
      <c r="A6890" t="s">
        <v>1319</v>
      </c>
      <c r="B6890" t="s">
        <v>1335</v>
      </c>
      <c r="C6890" t="s">
        <v>1235</v>
      </c>
      <c r="D6890" t="s">
        <v>1336</v>
      </c>
      <c r="E6890">
        <v>0</v>
      </c>
      <c r="F6890" t="s">
        <v>1692</v>
      </c>
    </row>
    <row r="6891" spans="1:6" x14ac:dyDescent="0.25">
      <c r="A6891" t="s">
        <v>1319</v>
      </c>
      <c r="B6891" t="s">
        <v>1335</v>
      </c>
      <c r="C6891" t="s">
        <v>1186</v>
      </c>
      <c r="D6891" t="s">
        <v>1336</v>
      </c>
      <c r="E6891">
        <v>0</v>
      </c>
      <c r="F6891" t="s">
        <v>1692</v>
      </c>
    </row>
    <row r="6892" spans="1:6" x14ac:dyDescent="0.25">
      <c r="A6892" t="s">
        <v>1319</v>
      </c>
      <c r="B6892" t="s">
        <v>1335</v>
      </c>
      <c r="C6892" t="s">
        <v>1131</v>
      </c>
      <c r="D6892" t="s">
        <v>1336</v>
      </c>
      <c r="E6892">
        <v>0</v>
      </c>
      <c r="F6892" t="s">
        <v>1692</v>
      </c>
    </row>
    <row r="6893" spans="1:6" x14ac:dyDescent="0.25">
      <c r="A6893" t="s">
        <v>1319</v>
      </c>
      <c r="B6893" t="s">
        <v>1335</v>
      </c>
      <c r="C6893" t="s">
        <v>1196</v>
      </c>
      <c r="D6893" t="s">
        <v>1336</v>
      </c>
      <c r="E6893">
        <v>0</v>
      </c>
      <c r="F6893" t="s">
        <v>1692</v>
      </c>
    </row>
    <row r="6894" spans="1:6" x14ac:dyDescent="0.25">
      <c r="A6894" t="s">
        <v>1319</v>
      </c>
      <c r="B6894" t="s">
        <v>1335</v>
      </c>
      <c r="C6894" t="s">
        <v>1337</v>
      </c>
      <c r="D6894" t="s">
        <v>1336</v>
      </c>
      <c r="E6894">
        <v>0</v>
      </c>
      <c r="F6894" t="s">
        <v>1692</v>
      </c>
    </row>
    <row r="6895" spans="1:6" x14ac:dyDescent="0.25">
      <c r="A6895" t="s">
        <v>1319</v>
      </c>
      <c r="B6895" t="s">
        <v>1338</v>
      </c>
      <c r="C6895" t="s">
        <v>1339</v>
      </c>
      <c r="D6895" t="s">
        <v>1336</v>
      </c>
      <c r="E6895">
        <v>0</v>
      </c>
      <c r="F6895" t="s">
        <v>1692</v>
      </c>
    </row>
    <row r="6896" spans="1:6" x14ac:dyDescent="0.25">
      <c r="A6896" t="s">
        <v>1319</v>
      </c>
      <c r="B6896" t="s">
        <v>1338</v>
      </c>
      <c r="C6896" t="s">
        <v>1340</v>
      </c>
      <c r="D6896" t="s">
        <v>1336</v>
      </c>
      <c r="E6896">
        <v>0</v>
      </c>
      <c r="F6896" t="s">
        <v>1692</v>
      </c>
    </row>
    <row r="6897" spans="1:6" x14ac:dyDescent="0.25">
      <c r="A6897" t="s">
        <v>1319</v>
      </c>
      <c r="B6897" t="s">
        <v>1338</v>
      </c>
      <c r="C6897" t="s">
        <v>1186</v>
      </c>
      <c r="D6897" t="s">
        <v>1336</v>
      </c>
      <c r="E6897">
        <v>0</v>
      </c>
      <c r="F6897" t="s">
        <v>1692</v>
      </c>
    </row>
    <row r="6898" spans="1:6" x14ac:dyDescent="0.25">
      <c r="A6898" t="s">
        <v>1319</v>
      </c>
      <c r="B6898" t="s">
        <v>1338</v>
      </c>
      <c r="C6898" t="s">
        <v>1341</v>
      </c>
      <c r="D6898" t="s">
        <v>1336</v>
      </c>
      <c r="E6898">
        <v>0</v>
      </c>
      <c r="F6898" t="s">
        <v>1692</v>
      </c>
    </row>
    <row r="6899" spans="1:6" x14ac:dyDescent="0.25">
      <c r="A6899" t="s">
        <v>1319</v>
      </c>
      <c r="B6899" t="s">
        <v>1342</v>
      </c>
      <c r="C6899" t="s">
        <v>1186</v>
      </c>
      <c r="D6899" t="s">
        <v>1343</v>
      </c>
      <c r="E6899">
        <v>8.6999999999999994E-2</v>
      </c>
      <c r="F6899" t="s">
        <v>1692</v>
      </c>
    </row>
    <row r="6900" spans="1:6" x14ac:dyDescent="0.25">
      <c r="A6900" t="s">
        <v>1319</v>
      </c>
      <c r="B6900" t="s">
        <v>1342</v>
      </c>
      <c r="C6900" t="s">
        <v>1344</v>
      </c>
      <c r="D6900" t="s">
        <v>1343</v>
      </c>
      <c r="E6900">
        <v>7.0499999999999993E-2</v>
      </c>
      <c r="F6900" t="s">
        <v>1692</v>
      </c>
    </row>
    <row r="6901" spans="1:6" x14ac:dyDescent="0.25">
      <c r="A6901" t="s">
        <v>1319</v>
      </c>
      <c r="B6901" t="s">
        <v>1345</v>
      </c>
      <c r="C6901" t="s">
        <v>1340</v>
      </c>
      <c r="D6901" t="s">
        <v>1346</v>
      </c>
      <c r="E6901">
        <v>2.75E-2</v>
      </c>
      <c r="F6901" t="s">
        <v>1692</v>
      </c>
    </row>
    <row r="6902" spans="1:6" x14ac:dyDescent="0.25">
      <c r="A6902" t="s">
        <v>1319</v>
      </c>
      <c r="B6902" t="s">
        <v>1345</v>
      </c>
      <c r="C6902" t="s">
        <v>1186</v>
      </c>
      <c r="D6902" t="s">
        <v>1346</v>
      </c>
      <c r="E6902">
        <v>0.05</v>
      </c>
      <c r="F6902" t="s">
        <v>1692</v>
      </c>
    </row>
    <row r="6903" spans="1:6" x14ac:dyDescent="0.25">
      <c r="A6903" t="s">
        <v>1319</v>
      </c>
      <c r="B6903" t="s">
        <v>1347</v>
      </c>
      <c r="C6903" t="s">
        <v>1340</v>
      </c>
      <c r="D6903" t="s">
        <v>1346</v>
      </c>
      <c r="E6903">
        <v>2.75E-2</v>
      </c>
      <c r="F6903" t="s">
        <v>1692</v>
      </c>
    </row>
    <row r="6904" spans="1:6" x14ac:dyDescent="0.25">
      <c r="A6904" t="s">
        <v>1319</v>
      </c>
      <c r="B6904" t="s">
        <v>1347</v>
      </c>
      <c r="C6904" t="s">
        <v>1186</v>
      </c>
      <c r="D6904" t="s">
        <v>1346</v>
      </c>
      <c r="E6904">
        <v>0.05</v>
      </c>
      <c r="F6904" t="s">
        <v>1692</v>
      </c>
    </row>
    <row r="6905" spans="1:6" x14ac:dyDescent="0.25">
      <c r="A6905" t="s">
        <v>1319</v>
      </c>
      <c r="B6905" t="s">
        <v>1348</v>
      </c>
      <c r="C6905" t="s">
        <v>1340</v>
      </c>
      <c r="D6905" t="s">
        <v>1346</v>
      </c>
      <c r="E6905">
        <v>2.75E-2</v>
      </c>
      <c r="F6905" t="s">
        <v>1692</v>
      </c>
    </row>
    <row r="6906" spans="1:6" x14ac:dyDescent="0.25">
      <c r="A6906" t="s">
        <v>1319</v>
      </c>
      <c r="B6906" t="s">
        <v>1348</v>
      </c>
      <c r="C6906" t="s">
        <v>1186</v>
      </c>
      <c r="D6906" t="s">
        <v>1346</v>
      </c>
      <c r="E6906">
        <v>0.05</v>
      </c>
      <c r="F6906" t="s">
        <v>1692</v>
      </c>
    </row>
    <row r="6907" spans="1:6" x14ac:dyDescent="0.25">
      <c r="A6907" t="s">
        <v>1319</v>
      </c>
      <c r="B6907" t="s">
        <v>1349</v>
      </c>
      <c r="C6907" t="s">
        <v>1186</v>
      </c>
      <c r="D6907" t="s">
        <v>1350</v>
      </c>
      <c r="E6907">
        <v>0</v>
      </c>
      <c r="F6907" t="s">
        <v>1692</v>
      </c>
    </row>
    <row r="6908" spans="1:6" x14ac:dyDescent="0.25">
      <c r="A6908" t="s">
        <v>1319</v>
      </c>
      <c r="B6908" t="s">
        <v>1351</v>
      </c>
      <c r="C6908" t="s">
        <v>1186</v>
      </c>
      <c r="D6908" t="s">
        <v>1352</v>
      </c>
      <c r="E6908">
        <v>0.8</v>
      </c>
      <c r="F6908" t="s">
        <v>1692</v>
      </c>
    </row>
    <row r="6909" spans="1:6" x14ac:dyDescent="0.25">
      <c r="A6909" t="s">
        <v>1319</v>
      </c>
      <c r="B6909" t="s">
        <v>1351</v>
      </c>
      <c r="C6909" t="s">
        <v>1353</v>
      </c>
      <c r="D6909" t="s">
        <v>1352</v>
      </c>
      <c r="E6909">
        <v>0.8</v>
      </c>
      <c r="F6909" t="s">
        <v>1692</v>
      </c>
    </row>
    <row r="6910" spans="1:6" x14ac:dyDescent="0.25">
      <c r="A6910" t="s">
        <v>1319</v>
      </c>
      <c r="B6910" t="s">
        <v>1354</v>
      </c>
      <c r="C6910" t="s">
        <v>1186</v>
      </c>
      <c r="D6910" t="s">
        <v>1346</v>
      </c>
      <c r="E6910">
        <v>27.26</v>
      </c>
      <c r="F6910" t="s">
        <v>1692</v>
      </c>
    </row>
    <row r="6911" spans="1:6" x14ac:dyDescent="0.25">
      <c r="A6911" t="s">
        <v>1319</v>
      </c>
      <c r="B6911" t="s">
        <v>1354</v>
      </c>
      <c r="C6911" t="s">
        <v>1131</v>
      </c>
      <c r="D6911" t="s">
        <v>1346</v>
      </c>
      <c r="E6911">
        <v>15.577999999999999</v>
      </c>
      <c r="F6911" t="s">
        <v>1692</v>
      </c>
    </row>
    <row r="6912" spans="1:6" x14ac:dyDescent="0.25">
      <c r="A6912" t="s">
        <v>1319</v>
      </c>
      <c r="B6912" t="s">
        <v>1354</v>
      </c>
      <c r="C6912" t="s">
        <v>1207</v>
      </c>
      <c r="D6912" t="s">
        <v>1346</v>
      </c>
      <c r="E6912">
        <v>10.125999999999999</v>
      </c>
      <c r="F6912" t="s">
        <v>1692</v>
      </c>
    </row>
    <row r="6913" spans="1:6" x14ac:dyDescent="0.25">
      <c r="A6913" t="s">
        <v>1319</v>
      </c>
      <c r="B6913" t="s">
        <v>1354</v>
      </c>
      <c r="C6913" t="s">
        <v>1208</v>
      </c>
      <c r="D6913" t="s">
        <v>1346</v>
      </c>
      <c r="E6913">
        <v>0.8276</v>
      </c>
      <c r="F6913" t="s">
        <v>1692</v>
      </c>
    </row>
    <row r="6914" spans="1:6" x14ac:dyDescent="0.25">
      <c r="A6914" t="s">
        <v>1319</v>
      </c>
      <c r="B6914" t="s">
        <v>1354</v>
      </c>
      <c r="C6914" t="s">
        <v>1196</v>
      </c>
      <c r="D6914" t="s">
        <v>1346</v>
      </c>
      <c r="E6914">
        <v>0.19375999999999999</v>
      </c>
      <c r="F6914" t="s">
        <v>1692</v>
      </c>
    </row>
    <row r="6915" spans="1:6" x14ac:dyDescent="0.25">
      <c r="A6915" t="s">
        <v>1319</v>
      </c>
      <c r="B6915" t="s">
        <v>1355</v>
      </c>
      <c r="C6915" t="s">
        <v>1186</v>
      </c>
      <c r="D6915" t="s">
        <v>1346</v>
      </c>
      <c r="E6915">
        <v>6.9700100000000003</v>
      </c>
      <c r="F6915" t="s">
        <v>1692</v>
      </c>
    </row>
    <row r="6916" spans="1:6" x14ac:dyDescent="0.25">
      <c r="A6916" t="s">
        <v>1319</v>
      </c>
      <c r="B6916" t="s">
        <v>1355</v>
      </c>
      <c r="C6916" t="s">
        <v>1131</v>
      </c>
      <c r="D6916" t="s">
        <v>1346</v>
      </c>
      <c r="E6916">
        <v>4.1691200000000004</v>
      </c>
      <c r="F6916" t="s">
        <v>1692</v>
      </c>
    </row>
    <row r="6917" spans="1:6" x14ac:dyDescent="0.25">
      <c r="A6917" t="s">
        <v>1319</v>
      </c>
      <c r="B6917" t="s">
        <v>1355</v>
      </c>
      <c r="C6917" t="s">
        <v>1196</v>
      </c>
      <c r="D6917" t="s">
        <v>1346</v>
      </c>
      <c r="E6917">
        <v>5.373E-2</v>
      </c>
      <c r="F6917" t="s">
        <v>1692</v>
      </c>
    </row>
    <row r="6918" spans="1:6" x14ac:dyDescent="0.25">
      <c r="A6918" t="s">
        <v>1319</v>
      </c>
      <c r="B6918" t="s">
        <v>1356</v>
      </c>
      <c r="C6918" t="s">
        <v>1186</v>
      </c>
      <c r="D6918" t="s">
        <v>1346</v>
      </c>
      <c r="E6918">
        <v>14.63</v>
      </c>
      <c r="F6918" t="s">
        <v>1692</v>
      </c>
    </row>
    <row r="6919" spans="1:6" x14ac:dyDescent="0.25">
      <c r="A6919" t="s">
        <v>1319</v>
      </c>
      <c r="B6919" t="s">
        <v>1356</v>
      </c>
      <c r="C6919" t="s">
        <v>1131</v>
      </c>
      <c r="D6919" t="s">
        <v>1346</v>
      </c>
      <c r="E6919">
        <v>8.5690000000000008</v>
      </c>
      <c r="F6919" t="s">
        <v>1692</v>
      </c>
    </row>
    <row r="6920" spans="1:6" x14ac:dyDescent="0.25">
      <c r="A6920" t="s">
        <v>1319</v>
      </c>
      <c r="B6920" t="s">
        <v>1356</v>
      </c>
      <c r="C6920" t="s">
        <v>1207</v>
      </c>
      <c r="D6920" t="s">
        <v>1346</v>
      </c>
      <c r="E6920">
        <v>5.6429999999999998</v>
      </c>
      <c r="F6920" t="s">
        <v>1692</v>
      </c>
    </row>
    <row r="6921" spans="1:6" x14ac:dyDescent="0.25">
      <c r="A6921" t="s">
        <v>1319</v>
      </c>
      <c r="B6921" t="s">
        <v>1356</v>
      </c>
      <c r="C6921" t="s">
        <v>1208</v>
      </c>
      <c r="D6921" t="s">
        <v>1346</v>
      </c>
      <c r="E6921">
        <v>0.45979999999999999</v>
      </c>
      <c r="F6921" t="s">
        <v>1692</v>
      </c>
    </row>
    <row r="6922" spans="1:6" x14ac:dyDescent="0.25">
      <c r="A6922" t="s">
        <v>1319</v>
      </c>
      <c r="B6922" t="s">
        <v>1356</v>
      </c>
      <c r="C6922" t="s">
        <v>1196</v>
      </c>
      <c r="D6922" t="s">
        <v>1346</v>
      </c>
      <c r="E6922">
        <v>0.10868</v>
      </c>
      <c r="F6922" t="s">
        <v>1692</v>
      </c>
    </row>
    <row r="6923" spans="1:6" x14ac:dyDescent="0.25">
      <c r="A6923" t="s">
        <v>1319</v>
      </c>
      <c r="B6923" t="s">
        <v>1357</v>
      </c>
      <c r="C6923" t="s">
        <v>1358</v>
      </c>
      <c r="D6923" t="s">
        <v>1346</v>
      </c>
      <c r="E6923">
        <v>1.27</v>
      </c>
      <c r="F6923" t="s">
        <v>1692</v>
      </c>
    </row>
    <row r="6924" spans="1:6" x14ac:dyDescent="0.25">
      <c r="A6924" t="s">
        <v>1319</v>
      </c>
      <c r="B6924" t="s">
        <v>1357</v>
      </c>
      <c r="C6924" t="s">
        <v>1359</v>
      </c>
      <c r="D6924" t="s">
        <v>1346</v>
      </c>
      <c r="E6924">
        <v>0.42</v>
      </c>
      <c r="F6924" t="s">
        <v>1692</v>
      </c>
    </row>
    <row r="6925" spans="1:6" x14ac:dyDescent="0.25">
      <c r="A6925" t="s">
        <v>1319</v>
      </c>
      <c r="B6925" t="s">
        <v>1357</v>
      </c>
      <c r="C6925" t="s">
        <v>1360</v>
      </c>
      <c r="D6925" t="s">
        <v>1346</v>
      </c>
      <c r="E6925">
        <v>0.12</v>
      </c>
      <c r="F6925" t="s">
        <v>1692</v>
      </c>
    </row>
    <row r="6926" spans="1:6" x14ac:dyDescent="0.25">
      <c r="A6926" t="s">
        <v>1319</v>
      </c>
      <c r="B6926" t="s">
        <v>1357</v>
      </c>
      <c r="C6926" t="s">
        <v>1361</v>
      </c>
      <c r="D6926" t="s">
        <v>1346</v>
      </c>
      <c r="E6926">
        <v>0.88</v>
      </c>
      <c r="F6926" t="s">
        <v>1692</v>
      </c>
    </row>
    <row r="6927" spans="1:6" x14ac:dyDescent="0.25">
      <c r="A6927" t="s">
        <v>1319</v>
      </c>
      <c r="B6927" t="s">
        <v>1357</v>
      </c>
      <c r="C6927" t="s">
        <v>1362</v>
      </c>
      <c r="D6927" t="s">
        <v>1346</v>
      </c>
      <c r="E6927">
        <v>1.1000000000000001</v>
      </c>
      <c r="F6927" t="s">
        <v>1692</v>
      </c>
    </row>
    <row r="6928" spans="1:6" x14ac:dyDescent="0.25">
      <c r="A6928" t="s">
        <v>1319</v>
      </c>
      <c r="B6928" t="s">
        <v>1357</v>
      </c>
      <c r="C6928" t="s">
        <v>1363</v>
      </c>
      <c r="D6928" t="s">
        <v>1346</v>
      </c>
      <c r="E6928">
        <v>0.25</v>
      </c>
      <c r="F6928" t="s">
        <v>1692</v>
      </c>
    </row>
    <row r="6929" spans="1:6" x14ac:dyDescent="0.25">
      <c r="A6929" t="s">
        <v>1319</v>
      </c>
      <c r="B6929" t="s">
        <v>1357</v>
      </c>
      <c r="C6929" t="s">
        <v>1186</v>
      </c>
      <c r="D6929" t="s">
        <v>1346</v>
      </c>
      <c r="E6929">
        <v>1.1000000000000001</v>
      </c>
      <c r="F6929" t="s">
        <v>1692</v>
      </c>
    </row>
    <row r="6930" spans="1:6" x14ac:dyDescent="0.25">
      <c r="A6930" t="s">
        <v>1319</v>
      </c>
      <c r="B6930" t="s">
        <v>1357</v>
      </c>
      <c r="C6930" t="s">
        <v>1364</v>
      </c>
      <c r="D6930" t="s">
        <v>1346</v>
      </c>
      <c r="E6930">
        <v>0.26</v>
      </c>
      <c r="F6930" t="s">
        <v>1692</v>
      </c>
    </row>
    <row r="6931" spans="1:6" x14ac:dyDescent="0.25">
      <c r="A6931" t="s">
        <v>1319</v>
      </c>
      <c r="B6931" t="s">
        <v>1357</v>
      </c>
      <c r="C6931" t="s">
        <v>1365</v>
      </c>
      <c r="D6931" t="s">
        <v>1346</v>
      </c>
      <c r="E6931">
        <v>1.0999999999999999E-2</v>
      </c>
      <c r="F6931" t="s">
        <v>1692</v>
      </c>
    </row>
    <row r="6932" spans="1:6" x14ac:dyDescent="0.25">
      <c r="A6932" t="s">
        <v>1319</v>
      </c>
      <c r="B6932" t="s">
        <v>1357</v>
      </c>
      <c r="C6932" t="s">
        <v>1366</v>
      </c>
      <c r="D6932" t="s">
        <v>1346</v>
      </c>
      <c r="E6932">
        <v>1.4999999999999999E-2</v>
      </c>
      <c r="F6932" t="s">
        <v>1692</v>
      </c>
    </row>
    <row r="6933" spans="1:6" x14ac:dyDescent="0.25">
      <c r="A6933" t="s">
        <v>1319</v>
      </c>
      <c r="B6933" t="s">
        <v>1357</v>
      </c>
      <c r="C6933" t="s">
        <v>1367</v>
      </c>
      <c r="D6933" t="s">
        <v>1346</v>
      </c>
      <c r="E6933">
        <v>0.10299999999999999</v>
      </c>
      <c r="F6933" t="s">
        <v>1692</v>
      </c>
    </row>
    <row r="6934" spans="1:6" x14ac:dyDescent="0.25">
      <c r="A6934" t="s">
        <v>1319</v>
      </c>
      <c r="B6934" t="s">
        <v>1357</v>
      </c>
      <c r="C6934" t="s">
        <v>1368</v>
      </c>
      <c r="D6934" t="s">
        <v>1346</v>
      </c>
      <c r="E6934">
        <v>0.23</v>
      </c>
      <c r="F6934" t="s">
        <v>1692</v>
      </c>
    </row>
    <row r="6935" spans="1:6" x14ac:dyDescent="0.25">
      <c r="A6935" t="s">
        <v>1319</v>
      </c>
      <c r="B6935" t="s">
        <v>1369</v>
      </c>
      <c r="C6935" t="s">
        <v>1186</v>
      </c>
      <c r="D6935" t="s">
        <v>1346</v>
      </c>
      <c r="E6935">
        <v>0.125</v>
      </c>
      <c r="F6935" t="s">
        <v>1692</v>
      </c>
    </row>
    <row r="6936" spans="1:6" x14ac:dyDescent="0.25">
      <c r="A6936" t="s">
        <v>1319</v>
      </c>
      <c r="B6936" t="s">
        <v>1369</v>
      </c>
      <c r="C6936" t="s">
        <v>1131</v>
      </c>
      <c r="D6936" t="s">
        <v>1346</v>
      </c>
      <c r="E6936">
        <v>4.2500000000000003E-2</v>
      </c>
      <c r="F6936" t="s">
        <v>1692</v>
      </c>
    </row>
    <row r="6937" spans="1:6" x14ac:dyDescent="0.25">
      <c r="A6937" t="s">
        <v>1319</v>
      </c>
      <c r="B6937" t="s">
        <v>1369</v>
      </c>
      <c r="C6937" t="s">
        <v>1207</v>
      </c>
      <c r="D6937" t="s">
        <v>1346</v>
      </c>
      <c r="E6937">
        <v>1.7500000000000002E-2</v>
      </c>
      <c r="F6937" t="s">
        <v>1692</v>
      </c>
    </row>
    <row r="6938" spans="1:6" x14ac:dyDescent="0.25">
      <c r="A6938" t="s">
        <v>1319</v>
      </c>
      <c r="B6938" t="s">
        <v>1369</v>
      </c>
      <c r="C6938" t="s">
        <v>1208</v>
      </c>
      <c r="D6938" t="s">
        <v>1346</v>
      </c>
      <c r="E6938">
        <v>1.6199999999999999E-3</v>
      </c>
      <c r="F6938" t="s">
        <v>1692</v>
      </c>
    </row>
    <row r="6939" spans="1:6" x14ac:dyDescent="0.25">
      <c r="A6939" t="s">
        <v>1319</v>
      </c>
      <c r="B6939" t="s">
        <v>1369</v>
      </c>
      <c r="C6939" t="s">
        <v>1196</v>
      </c>
      <c r="D6939" t="s">
        <v>1346</v>
      </c>
      <c r="E6939">
        <v>2.4000000000000001E-4</v>
      </c>
      <c r="F6939" t="s">
        <v>1692</v>
      </c>
    </row>
    <row r="6940" spans="1:6" x14ac:dyDescent="0.25">
      <c r="A6940" t="s">
        <v>1319</v>
      </c>
      <c r="B6940" t="s">
        <v>1370</v>
      </c>
      <c r="C6940" t="s">
        <v>1186</v>
      </c>
      <c r="D6940" t="s">
        <v>1346</v>
      </c>
      <c r="E6940">
        <v>13.552530000000001</v>
      </c>
      <c r="F6940" t="s">
        <v>1692</v>
      </c>
    </row>
    <row r="6941" spans="1:6" x14ac:dyDescent="0.25">
      <c r="A6941" t="s">
        <v>1319</v>
      </c>
      <c r="B6941" t="s">
        <v>1370</v>
      </c>
      <c r="C6941" t="s">
        <v>1131</v>
      </c>
      <c r="D6941" t="s">
        <v>1346</v>
      </c>
      <c r="E6941">
        <v>8.3399599999999996</v>
      </c>
      <c r="F6941" t="s">
        <v>1692</v>
      </c>
    </row>
    <row r="6942" spans="1:6" x14ac:dyDescent="0.25">
      <c r="A6942" t="s">
        <v>1319</v>
      </c>
      <c r="B6942" t="s">
        <v>1370</v>
      </c>
      <c r="C6942" t="s">
        <v>1207</v>
      </c>
      <c r="D6942" t="s">
        <v>1346</v>
      </c>
      <c r="E6942">
        <v>5.6294500000000003</v>
      </c>
      <c r="F6942" t="s">
        <v>1692</v>
      </c>
    </row>
    <row r="6943" spans="1:6" x14ac:dyDescent="0.25">
      <c r="A6943" t="s">
        <v>1319</v>
      </c>
      <c r="B6943" t="s">
        <v>1370</v>
      </c>
      <c r="C6943" t="s">
        <v>1208</v>
      </c>
      <c r="D6943" t="s">
        <v>1346</v>
      </c>
      <c r="E6943">
        <v>0.45609</v>
      </c>
      <c r="F6943" t="s">
        <v>1692</v>
      </c>
    </row>
    <row r="6944" spans="1:6" x14ac:dyDescent="0.25">
      <c r="A6944" t="s">
        <v>1319</v>
      </c>
      <c r="B6944" t="s">
        <v>1370</v>
      </c>
      <c r="C6944" t="s">
        <v>1196</v>
      </c>
      <c r="D6944" t="s">
        <v>1346</v>
      </c>
      <c r="E6944">
        <v>0.10972</v>
      </c>
      <c r="F6944" t="s">
        <v>1692</v>
      </c>
    </row>
    <row r="6945" spans="1:6" x14ac:dyDescent="0.25">
      <c r="A6945" t="s">
        <v>1319</v>
      </c>
      <c r="B6945" t="s">
        <v>1371</v>
      </c>
      <c r="C6945" t="s">
        <v>1186</v>
      </c>
      <c r="D6945" t="s">
        <v>1346</v>
      </c>
      <c r="E6945">
        <v>2.8174999999999999</v>
      </c>
      <c r="F6945" t="s">
        <v>1692</v>
      </c>
    </row>
    <row r="6946" spans="1:6" x14ac:dyDescent="0.25">
      <c r="A6946" t="s">
        <v>1319</v>
      </c>
      <c r="B6946" t="s">
        <v>1371</v>
      </c>
      <c r="C6946" t="s">
        <v>1372</v>
      </c>
      <c r="D6946" t="s">
        <v>1346</v>
      </c>
      <c r="E6946">
        <v>1.6904999999999999</v>
      </c>
      <c r="F6946" t="s">
        <v>1692</v>
      </c>
    </row>
    <row r="6947" spans="1:6" x14ac:dyDescent="0.25">
      <c r="A6947" t="s">
        <v>1319</v>
      </c>
      <c r="B6947" t="s">
        <v>1371</v>
      </c>
      <c r="C6947" t="s">
        <v>1373</v>
      </c>
      <c r="D6947" t="s">
        <v>1346</v>
      </c>
      <c r="E6947">
        <v>0.5635</v>
      </c>
      <c r="F6947" t="s">
        <v>1692</v>
      </c>
    </row>
    <row r="6948" spans="1:6" x14ac:dyDescent="0.25">
      <c r="A6948" t="s">
        <v>1319</v>
      </c>
      <c r="B6948" t="s">
        <v>1374</v>
      </c>
      <c r="C6948" t="s">
        <v>1186</v>
      </c>
      <c r="D6948" t="s">
        <v>1346</v>
      </c>
      <c r="E6948">
        <v>1.6</v>
      </c>
      <c r="F6948" t="s">
        <v>1692</v>
      </c>
    </row>
    <row r="6949" spans="1:6" x14ac:dyDescent="0.25">
      <c r="A6949" t="s">
        <v>1319</v>
      </c>
      <c r="B6949" t="s">
        <v>1374</v>
      </c>
      <c r="C6949" t="s">
        <v>1131</v>
      </c>
      <c r="D6949" t="s">
        <v>1346</v>
      </c>
      <c r="E6949">
        <v>1.056</v>
      </c>
      <c r="F6949" t="s">
        <v>1692</v>
      </c>
    </row>
    <row r="6950" spans="1:6" x14ac:dyDescent="0.25">
      <c r="A6950" t="s">
        <v>1319</v>
      </c>
      <c r="B6950" t="s">
        <v>1374</v>
      </c>
      <c r="C6950" t="s">
        <v>1196</v>
      </c>
      <c r="D6950" t="s">
        <v>1346</v>
      </c>
      <c r="E6950">
        <v>1.456E-2</v>
      </c>
      <c r="F6950" t="s">
        <v>1692</v>
      </c>
    </row>
    <row r="6951" spans="1:6" x14ac:dyDescent="0.25">
      <c r="A6951" t="s">
        <v>1319</v>
      </c>
      <c r="B6951" t="s">
        <v>1375</v>
      </c>
      <c r="C6951" t="s">
        <v>1186</v>
      </c>
      <c r="D6951" t="s">
        <v>1346</v>
      </c>
      <c r="E6951">
        <v>54.6</v>
      </c>
      <c r="F6951" t="s">
        <v>1692</v>
      </c>
    </row>
    <row r="6952" spans="1:6" x14ac:dyDescent="0.25">
      <c r="A6952" t="s">
        <v>1319</v>
      </c>
      <c r="B6952" t="s">
        <v>1375</v>
      </c>
      <c r="C6952" t="s">
        <v>1131</v>
      </c>
      <c r="D6952" t="s">
        <v>1346</v>
      </c>
      <c r="E6952">
        <v>25.74</v>
      </c>
      <c r="F6952" t="s">
        <v>1692</v>
      </c>
    </row>
    <row r="6953" spans="1:6" x14ac:dyDescent="0.25">
      <c r="A6953" t="s">
        <v>1319</v>
      </c>
      <c r="B6953" t="s">
        <v>1375</v>
      </c>
      <c r="C6953" t="s">
        <v>1207</v>
      </c>
      <c r="D6953" t="s">
        <v>1346</v>
      </c>
      <c r="E6953">
        <v>14.82</v>
      </c>
      <c r="F6953" t="s">
        <v>1692</v>
      </c>
    </row>
    <row r="6954" spans="1:6" x14ac:dyDescent="0.25">
      <c r="A6954" t="s">
        <v>1319</v>
      </c>
      <c r="B6954" t="s">
        <v>1375</v>
      </c>
      <c r="C6954" t="s">
        <v>1208</v>
      </c>
      <c r="D6954" t="s">
        <v>1346</v>
      </c>
      <c r="E6954">
        <v>1.248</v>
      </c>
      <c r="F6954" t="s">
        <v>1692</v>
      </c>
    </row>
    <row r="6955" spans="1:6" x14ac:dyDescent="0.25">
      <c r="A6955" t="s">
        <v>1319</v>
      </c>
      <c r="B6955" t="s">
        <v>1375</v>
      </c>
      <c r="C6955" t="s">
        <v>1196</v>
      </c>
      <c r="D6955" t="s">
        <v>1346</v>
      </c>
      <c r="E6955">
        <v>0.26519999999999999</v>
      </c>
      <c r="F6955" t="s">
        <v>1692</v>
      </c>
    </row>
    <row r="6956" spans="1:6" x14ac:dyDescent="0.25">
      <c r="A6956" t="s">
        <v>1319</v>
      </c>
      <c r="B6956" t="s">
        <v>1375</v>
      </c>
      <c r="C6956" t="s">
        <v>1219</v>
      </c>
      <c r="D6956" t="s">
        <v>1346</v>
      </c>
      <c r="E6956">
        <v>14.82</v>
      </c>
      <c r="F6956" t="s">
        <v>1692</v>
      </c>
    </row>
    <row r="6957" spans="1:6" x14ac:dyDescent="0.25">
      <c r="A6957" t="s">
        <v>1319</v>
      </c>
      <c r="B6957" t="s">
        <v>1376</v>
      </c>
      <c r="C6957" t="s">
        <v>1186</v>
      </c>
      <c r="D6957" t="s">
        <v>1346</v>
      </c>
      <c r="E6957">
        <v>4.5</v>
      </c>
      <c r="F6957" t="s">
        <v>1692</v>
      </c>
    </row>
    <row r="6958" spans="1:6" x14ac:dyDescent="0.25">
      <c r="A6958" t="s">
        <v>1319</v>
      </c>
      <c r="B6958" t="s">
        <v>1376</v>
      </c>
      <c r="C6958" t="s">
        <v>1131</v>
      </c>
      <c r="D6958" t="s">
        <v>1346</v>
      </c>
      <c r="E6958">
        <v>2.67</v>
      </c>
      <c r="F6958" t="s">
        <v>1692</v>
      </c>
    </row>
    <row r="6959" spans="1:6" x14ac:dyDescent="0.25">
      <c r="A6959" t="s">
        <v>1319</v>
      </c>
      <c r="B6959" t="s">
        <v>1376</v>
      </c>
      <c r="C6959" t="s">
        <v>1207</v>
      </c>
      <c r="D6959" t="s">
        <v>1346</v>
      </c>
      <c r="E6959">
        <v>1.77</v>
      </c>
      <c r="F6959" t="s">
        <v>1692</v>
      </c>
    </row>
    <row r="6960" spans="1:6" x14ac:dyDescent="0.25">
      <c r="A6960" t="s">
        <v>1319</v>
      </c>
      <c r="B6960" t="s">
        <v>1376</v>
      </c>
      <c r="C6960" t="s">
        <v>1208</v>
      </c>
      <c r="D6960" t="s">
        <v>1346</v>
      </c>
      <c r="E6960">
        <v>0.14399999999999999</v>
      </c>
      <c r="F6960" t="s">
        <v>1692</v>
      </c>
    </row>
    <row r="6961" spans="1:6" x14ac:dyDescent="0.25">
      <c r="A6961" t="s">
        <v>1319</v>
      </c>
      <c r="B6961" t="s">
        <v>1376</v>
      </c>
      <c r="C6961" t="s">
        <v>1196</v>
      </c>
      <c r="D6961" t="s">
        <v>1346</v>
      </c>
      <c r="E6961">
        <v>3.4200000000000001E-2</v>
      </c>
      <c r="F6961" t="s">
        <v>1692</v>
      </c>
    </row>
    <row r="6962" spans="1:6" x14ac:dyDescent="0.25">
      <c r="A6962" t="s">
        <v>1319</v>
      </c>
      <c r="B6962" t="s">
        <v>1377</v>
      </c>
      <c r="C6962" t="s">
        <v>1234</v>
      </c>
      <c r="D6962" t="s">
        <v>1378</v>
      </c>
      <c r="E6962">
        <v>0</v>
      </c>
      <c r="F6962" t="s">
        <v>1692</v>
      </c>
    </row>
    <row r="6963" spans="1:6" x14ac:dyDescent="0.25">
      <c r="A6963" t="s">
        <v>1319</v>
      </c>
      <c r="B6963" t="s">
        <v>1377</v>
      </c>
      <c r="C6963" t="s">
        <v>1235</v>
      </c>
      <c r="D6963" t="s">
        <v>1378</v>
      </c>
      <c r="E6963">
        <v>0</v>
      </c>
      <c r="F6963" t="s">
        <v>1692</v>
      </c>
    </row>
    <row r="6964" spans="1:6" x14ac:dyDescent="0.25">
      <c r="A6964" t="s">
        <v>1319</v>
      </c>
      <c r="B6964" t="s">
        <v>1377</v>
      </c>
      <c r="C6964" t="s">
        <v>1186</v>
      </c>
      <c r="D6964" t="s">
        <v>1378</v>
      </c>
      <c r="E6964">
        <v>0</v>
      </c>
      <c r="F6964" t="s">
        <v>1692</v>
      </c>
    </row>
    <row r="6965" spans="1:6" x14ac:dyDescent="0.25">
      <c r="A6965" t="s">
        <v>1319</v>
      </c>
      <c r="B6965" t="s">
        <v>1377</v>
      </c>
      <c r="C6965" t="s">
        <v>1372</v>
      </c>
      <c r="D6965" t="s">
        <v>1378</v>
      </c>
      <c r="E6965">
        <v>0</v>
      </c>
      <c r="F6965" t="s">
        <v>1692</v>
      </c>
    </row>
    <row r="6966" spans="1:6" x14ac:dyDescent="0.25">
      <c r="A6966" t="s">
        <v>1319</v>
      </c>
      <c r="B6966" t="s">
        <v>1377</v>
      </c>
      <c r="C6966" t="s">
        <v>1373</v>
      </c>
      <c r="D6966" t="s">
        <v>1378</v>
      </c>
      <c r="E6966">
        <v>0</v>
      </c>
      <c r="F6966" t="s">
        <v>1692</v>
      </c>
    </row>
    <row r="6967" spans="1:6" x14ac:dyDescent="0.25">
      <c r="A6967" t="s">
        <v>1319</v>
      </c>
      <c r="B6967" t="s">
        <v>1379</v>
      </c>
      <c r="C6967" t="s">
        <v>1186</v>
      </c>
      <c r="D6967" t="s">
        <v>1346</v>
      </c>
      <c r="E6967">
        <v>10.179</v>
      </c>
      <c r="F6967" t="s">
        <v>1692</v>
      </c>
    </row>
    <row r="6968" spans="1:6" x14ac:dyDescent="0.25">
      <c r="A6968" t="s">
        <v>1319</v>
      </c>
      <c r="B6968" t="s">
        <v>1379</v>
      </c>
      <c r="C6968" t="s">
        <v>1131</v>
      </c>
      <c r="D6968" t="s">
        <v>1346</v>
      </c>
      <c r="E6968">
        <v>6.0723000000000003</v>
      </c>
      <c r="F6968" t="s">
        <v>1692</v>
      </c>
    </row>
    <row r="6969" spans="1:6" x14ac:dyDescent="0.25">
      <c r="A6969" t="s">
        <v>1319</v>
      </c>
      <c r="B6969" t="s">
        <v>1379</v>
      </c>
      <c r="C6969" t="s">
        <v>1196</v>
      </c>
      <c r="D6969" t="s">
        <v>1346</v>
      </c>
      <c r="E6969">
        <v>7.8100000000000003E-2</v>
      </c>
      <c r="F6969" t="s">
        <v>1692</v>
      </c>
    </row>
    <row r="6970" spans="1:6" x14ac:dyDescent="0.25">
      <c r="A6970" t="s">
        <v>1319</v>
      </c>
      <c r="B6970" t="s">
        <v>1380</v>
      </c>
      <c r="C6970" t="s">
        <v>1186</v>
      </c>
      <c r="D6970" t="s">
        <v>1346</v>
      </c>
      <c r="E6970">
        <v>30</v>
      </c>
      <c r="F6970" t="s">
        <v>1692</v>
      </c>
    </row>
    <row r="6971" spans="1:6" x14ac:dyDescent="0.25">
      <c r="A6971" t="s">
        <v>1319</v>
      </c>
      <c r="B6971" t="s">
        <v>1380</v>
      </c>
      <c r="C6971" t="s">
        <v>1131</v>
      </c>
      <c r="D6971" t="s">
        <v>1346</v>
      </c>
      <c r="E6971">
        <v>16.2</v>
      </c>
      <c r="F6971" t="s">
        <v>1692</v>
      </c>
    </row>
    <row r="6972" spans="1:6" x14ac:dyDescent="0.25">
      <c r="A6972" t="s">
        <v>1319</v>
      </c>
      <c r="B6972" t="s">
        <v>1380</v>
      </c>
      <c r="C6972" t="s">
        <v>1196</v>
      </c>
      <c r="D6972" t="s">
        <v>1346</v>
      </c>
      <c r="E6972">
        <v>0.192</v>
      </c>
      <c r="F6972" t="s">
        <v>1692</v>
      </c>
    </row>
    <row r="6973" spans="1:6" x14ac:dyDescent="0.25">
      <c r="A6973" t="s">
        <v>1319</v>
      </c>
      <c r="B6973" t="s">
        <v>1381</v>
      </c>
      <c r="C6973" t="s">
        <v>1186</v>
      </c>
      <c r="D6973" t="s">
        <v>1346</v>
      </c>
      <c r="E6973">
        <v>3.0874999999999999</v>
      </c>
      <c r="F6973" t="s">
        <v>1692</v>
      </c>
    </row>
    <row r="6974" spans="1:6" x14ac:dyDescent="0.25">
      <c r="A6974" t="s">
        <v>1319</v>
      </c>
      <c r="B6974" t="s">
        <v>1381</v>
      </c>
      <c r="C6974" t="s">
        <v>1131</v>
      </c>
      <c r="D6974" t="s">
        <v>1346</v>
      </c>
      <c r="E6974">
        <v>2.1092499999999998</v>
      </c>
      <c r="F6974" t="s">
        <v>1692</v>
      </c>
    </row>
    <row r="6975" spans="1:6" x14ac:dyDescent="0.25">
      <c r="A6975" t="s">
        <v>1319</v>
      </c>
      <c r="B6975" t="s">
        <v>1381</v>
      </c>
      <c r="C6975" t="s">
        <v>1207</v>
      </c>
      <c r="D6975" t="s">
        <v>1346</v>
      </c>
      <c r="E6975">
        <v>1.4917499999999999</v>
      </c>
      <c r="F6975" t="s">
        <v>1692</v>
      </c>
    </row>
    <row r="6976" spans="1:6" x14ac:dyDescent="0.25">
      <c r="A6976" t="s">
        <v>1319</v>
      </c>
      <c r="B6976" t="s">
        <v>1381</v>
      </c>
      <c r="C6976" t="s">
        <v>1208</v>
      </c>
      <c r="D6976" t="s">
        <v>1346</v>
      </c>
      <c r="E6976">
        <v>0.1196</v>
      </c>
      <c r="F6976" t="s">
        <v>1692</v>
      </c>
    </row>
    <row r="6977" spans="1:6" x14ac:dyDescent="0.25">
      <c r="A6977" t="s">
        <v>1319</v>
      </c>
      <c r="B6977" t="s">
        <v>1381</v>
      </c>
      <c r="C6977" t="s">
        <v>1196</v>
      </c>
      <c r="D6977" t="s">
        <v>1346</v>
      </c>
      <c r="E6977">
        <v>2.9700000000000001E-2</v>
      </c>
      <c r="F6977" t="s">
        <v>1692</v>
      </c>
    </row>
    <row r="6978" spans="1:6" x14ac:dyDescent="0.25">
      <c r="A6978" t="s">
        <v>1319</v>
      </c>
      <c r="B6978" t="s">
        <v>1382</v>
      </c>
      <c r="C6978" t="s">
        <v>1186</v>
      </c>
      <c r="D6978" t="s">
        <v>1346</v>
      </c>
      <c r="E6978">
        <v>8.76</v>
      </c>
      <c r="F6978" t="s">
        <v>1692</v>
      </c>
    </row>
    <row r="6979" spans="1:6" x14ac:dyDescent="0.25">
      <c r="A6979" t="s">
        <v>1319</v>
      </c>
      <c r="B6979" t="s">
        <v>1382</v>
      </c>
      <c r="C6979" t="s">
        <v>1131</v>
      </c>
      <c r="D6979" t="s">
        <v>1346</v>
      </c>
      <c r="E6979">
        <v>5.16</v>
      </c>
      <c r="F6979" t="s">
        <v>1692</v>
      </c>
    </row>
    <row r="6980" spans="1:6" x14ac:dyDescent="0.25">
      <c r="A6980" t="s">
        <v>1319</v>
      </c>
      <c r="B6980" t="s">
        <v>1382</v>
      </c>
      <c r="C6980" t="s">
        <v>1207</v>
      </c>
      <c r="D6980" t="s">
        <v>1346</v>
      </c>
      <c r="E6980">
        <v>3.4079999999999999</v>
      </c>
      <c r="F6980" t="s">
        <v>1692</v>
      </c>
    </row>
    <row r="6981" spans="1:6" x14ac:dyDescent="0.25">
      <c r="A6981" t="s">
        <v>1319</v>
      </c>
      <c r="B6981" t="s">
        <v>1382</v>
      </c>
      <c r="C6981" t="s">
        <v>1208</v>
      </c>
      <c r="D6981" t="s">
        <v>1346</v>
      </c>
      <c r="E6981">
        <v>0.27750000000000002</v>
      </c>
      <c r="F6981" t="s">
        <v>1692</v>
      </c>
    </row>
    <row r="6982" spans="1:6" x14ac:dyDescent="0.25">
      <c r="A6982" t="s">
        <v>1319</v>
      </c>
      <c r="B6982" t="s">
        <v>1382</v>
      </c>
      <c r="C6982" t="s">
        <v>1196</v>
      </c>
      <c r="D6982" t="s">
        <v>1346</v>
      </c>
      <c r="E6982">
        <v>6.5729999999999997E-2</v>
      </c>
      <c r="F6982" t="s">
        <v>1692</v>
      </c>
    </row>
    <row r="6983" spans="1:6" x14ac:dyDescent="0.25">
      <c r="A6983" t="s">
        <v>1319</v>
      </c>
      <c r="B6983" t="s">
        <v>1383</v>
      </c>
      <c r="C6983" t="s">
        <v>1186</v>
      </c>
      <c r="D6983" t="s">
        <v>1346</v>
      </c>
      <c r="E6983">
        <v>12</v>
      </c>
      <c r="F6983" t="s">
        <v>1692</v>
      </c>
    </row>
    <row r="6984" spans="1:6" x14ac:dyDescent="0.25">
      <c r="A6984" t="s">
        <v>1319</v>
      </c>
      <c r="B6984" t="s">
        <v>1383</v>
      </c>
      <c r="C6984" t="s">
        <v>1131</v>
      </c>
      <c r="D6984" t="s">
        <v>1346</v>
      </c>
      <c r="E6984">
        <v>4.16</v>
      </c>
      <c r="F6984" t="s">
        <v>1692</v>
      </c>
    </row>
    <row r="6985" spans="1:6" x14ac:dyDescent="0.25">
      <c r="A6985" t="s">
        <v>1319</v>
      </c>
      <c r="B6985" t="s">
        <v>1383</v>
      </c>
      <c r="C6985" t="s">
        <v>1207</v>
      </c>
      <c r="D6985" t="s">
        <v>1346</v>
      </c>
      <c r="E6985">
        <v>1.76</v>
      </c>
      <c r="F6985" t="s">
        <v>1692</v>
      </c>
    </row>
    <row r="6986" spans="1:6" x14ac:dyDescent="0.25">
      <c r="A6986" t="s">
        <v>1319</v>
      </c>
      <c r="B6986" t="s">
        <v>1383</v>
      </c>
      <c r="C6986" t="s">
        <v>1208</v>
      </c>
      <c r="D6986" t="s">
        <v>1346</v>
      </c>
      <c r="E6986">
        <v>0.16200000000000001</v>
      </c>
      <c r="F6986" t="s">
        <v>1692</v>
      </c>
    </row>
    <row r="6987" spans="1:6" x14ac:dyDescent="0.25">
      <c r="A6987" t="s">
        <v>1319</v>
      </c>
      <c r="B6987" t="s">
        <v>1383</v>
      </c>
      <c r="C6987" t="s">
        <v>1196</v>
      </c>
      <c r="D6987" t="s">
        <v>1346</v>
      </c>
      <c r="E6987">
        <v>2.46E-2</v>
      </c>
      <c r="F6987" t="s">
        <v>1692</v>
      </c>
    </row>
    <row r="6988" spans="1:6" x14ac:dyDescent="0.25">
      <c r="A6988" t="s">
        <v>1319</v>
      </c>
      <c r="B6988" t="s">
        <v>1383</v>
      </c>
      <c r="C6988" t="s">
        <v>1219</v>
      </c>
      <c r="D6988" t="s">
        <v>1346</v>
      </c>
      <c r="E6988">
        <v>1.76</v>
      </c>
      <c r="F6988" t="s">
        <v>1692</v>
      </c>
    </row>
    <row r="6989" spans="1:6" x14ac:dyDescent="0.25">
      <c r="A6989" t="s">
        <v>1319</v>
      </c>
      <c r="B6989" t="s">
        <v>1384</v>
      </c>
      <c r="C6989" t="s">
        <v>1186</v>
      </c>
      <c r="D6989" t="s">
        <v>1346</v>
      </c>
      <c r="E6989">
        <v>2</v>
      </c>
      <c r="F6989" t="s">
        <v>1692</v>
      </c>
    </row>
    <row r="6990" spans="1:6" x14ac:dyDescent="0.25">
      <c r="A6990" t="s">
        <v>1319</v>
      </c>
      <c r="B6990" t="s">
        <v>1384</v>
      </c>
      <c r="C6990" t="s">
        <v>1131</v>
      </c>
      <c r="D6990" t="s">
        <v>1346</v>
      </c>
      <c r="E6990">
        <v>0.8</v>
      </c>
      <c r="F6990" t="s">
        <v>1692</v>
      </c>
    </row>
    <row r="6991" spans="1:6" x14ac:dyDescent="0.25">
      <c r="A6991" t="s">
        <v>1319</v>
      </c>
      <c r="B6991" t="s">
        <v>1384</v>
      </c>
      <c r="C6991" t="s">
        <v>1207</v>
      </c>
      <c r="D6991" t="s">
        <v>1346</v>
      </c>
      <c r="E6991">
        <v>0.4</v>
      </c>
      <c r="F6991" t="s">
        <v>1692</v>
      </c>
    </row>
    <row r="6992" spans="1:6" x14ac:dyDescent="0.25">
      <c r="A6992" t="s">
        <v>1319</v>
      </c>
      <c r="B6992" t="s">
        <v>1384</v>
      </c>
      <c r="C6992" t="s">
        <v>1208</v>
      </c>
      <c r="D6992" t="s">
        <v>1346</v>
      </c>
      <c r="E6992">
        <v>3.5000000000000003E-2</v>
      </c>
      <c r="F6992" t="s">
        <v>1692</v>
      </c>
    </row>
    <row r="6993" spans="1:6" x14ac:dyDescent="0.25">
      <c r="A6993" t="s">
        <v>1319</v>
      </c>
      <c r="B6993" t="s">
        <v>1384</v>
      </c>
      <c r="C6993" t="s">
        <v>1196</v>
      </c>
      <c r="D6993" t="s">
        <v>1346</v>
      </c>
      <c r="E6993">
        <v>6.4999999999999997E-3</v>
      </c>
      <c r="F6993" t="s">
        <v>1692</v>
      </c>
    </row>
    <row r="6994" spans="1:6" x14ac:dyDescent="0.25">
      <c r="A6994" t="s">
        <v>1319</v>
      </c>
      <c r="B6994" t="s">
        <v>1385</v>
      </c>
      <c r="C6994" t="s">
        <v>1186</v>
      </c>
      <c r="D6994" t="s">
        <v>1346</v>
      </c>
      <c r="E6994">
        <v>13.8</v>
      </c>
      <c r="F6994" t="s">
        <v>1692</v>
      </c>
    </row>
    <row r="6995" spans="1:6" x14ac:dyDescent="0.25">
      <c r="A6995" t="s">
        <v>1319</v>
      </c>
      <c r="B6995" t="s">
        <v>1385</v>
      </c>
      <c r="C6995" t="s">
        <v>1131</v>
      </c>
      <c r="D6995" t="s">
        <v>1346</v>
      </c>
      <c r="E6995">
        <v>9.06</v>
      </c>
      <c r="F6995" t="s">
        <v>1692</v>
      </c>
    </row>
    <row r="6996" spans="1:6" x14ac:dyDescent="0.25">
      <c r="A6996" t="s">
        <v>1319</v>
      </c>
      <c r="B6996" t="s">
        <v>1385</v>
      </c>
      <c r="C6996" t="s">
        <v>1196</v>
      </c>
      <c r="D6996" t="s">
        <v>1346</v>
      </c>
      <c r="E6996">
        <v>0.1245</v>
      </c>
      <c r="F6996" t="s">
        <v>1692</v>
      </c>
    </row>
    <row r="6997" spans="1:6" x14ac:dyDescent="0.25">
      <c r="A6997" t="s">
        <v>1319</v>
      </c>
      <c r="B6997" t="s">
        <v>1385</v>
      </c>
      <c r="C6997" t="s">
        <v>1337</v>
      </c>
      <c r="D6997" t="s">
        <v>1346</v>
      </c>
      <c r="E6997">
        <v>0.1245</v>
      </c>
      <c r="F6997" t="s">
        <v>1692</v>
      </c>
    </row>
    <row r="6998" spans="1:6" x14ac:dyDescent="0.25">
      <c r="A6998" t="s">
        <v>1319</v>
      </c>
      <c r="B6998" t="s">
        <v>1386</v>
      </c>
      <c r="C6998" t="s">
        <v>1186</v>
      </c>
      <c r="D6998" t="s">
        <v>1346</v>
      </c>
      <c r="E6998">
        <v>0.03</v>
      </c>
      <c r="F6998" t="s">
        <v>1692</v>
      </c>
    </row>
    <row r="6999" spans="1:6" x14ac:dyDescent="0.25">
      <c r="A6999" t="s">
        <v>1319</v>
      </c>
      <c r="B6999" t="s">
        <v>1387</v>
      </c>
      <c r="C6999" t="s">
        <v>1186</v>
      </c>
      <c r="D6999" t="s">
        <v>1346</v>
      </c>
      <c r="E6999">
        <v>0.23680000000000001</v>
      </c>
      <c r="F6999" t="s">
        <v>1692</v>
      </c>
    </row>
    <row r="7000" spans="1:6" x14ac:dyDescent="0.25">
      <c r="A7000" t="s">
        <v>1319</v>
      </c>
      <c r="B7000" t="s">
        <v>1387</v>
      </c>
      <c r="C7000" t="s">
        <v>1131</v>
      </c>
      <c r="D7000" t="s">
        <v>1346</v>
      </c>
      <c r="E7000">
        <v>0.13023999999999999</v>
      </c>
      <c r="F7000" t="s">
        <v>1692</v>
      </c>
    </row>
    <row r="7001" spans="1:6" x14ac:dyDescent="0.25">
      <c r="A7001" t="s">
        <v>1319</v>
      </c>
      <c r="B7001" t="s">
        <v>1387</v>
      </c>
      <c r="C7001" t="s">
        <v>1207</v>
      </c>
      <c r="D7001" t="s">
        <v>1346</v>
      </c>
      <c r="E7001">
        <v>8.2879999999999995E-2</v>
      </c>
      <c r="F7001" t="s">
        <v>1692</v>
      </c>
    </row>
    <row r="7002" spans="1:6" x14ac:dyDescent="0.25">
      <c r="A7002" t="s">
        <v>1319</v>
      </c>
      <c r="B7002" t="s">
        <v>1387</v>
      </c>
      <c r="C7002" t="s">
        <v>1208</v>
      </c>
      <c r="D7002" t="s">
        <v>1346</v>
      </c>
      <c r="E7002">
        <v>6.8100000000000001E-3</v>
      </c>
      <c r="F7002" t="s">
        <v>1692</v>
      </c>
    </row>
    <row r="7003" spans="1:6" x14ac:dyDescent="0.25">
      <c r="A7003" t="s">
        <v>1319</v>
      </c>
      <c r="B7003" t="s">
        <v>1387</v>
      </c>
      <c r="C7003" t="s">
        <v>1196</v>
      </c>
      <c r="D7003" t="s">
        <v>1346</v>
      </c>
      <c r="E7003">
        <v>1.57E-3</v>
      </c>
      <c r="F7003" t="s">
        <v>1692</v>
      </c>
    </row>
    <row r="7004" spans="1:6" x14ac:dyDescent="0.25">
      <c r="A7004" t="s">
        <v>1319</v>
      </c>
      <c r="B7004" t="s">
        <v>1388</v>
      </c>
      <c r="C7004" t="s">
        <v>1186</v>
      </c>
      <c r="D7004" t="s">
        <v>1346</v>
      </c>
      <c r="E7004">
        <v>0.25</v>
      </c>
      <c r="F7004" t="s">
        <v>1692</v>
      </c>
    </row>
    <row r="7005" spans="1:6" x14ac:dyDescent="0.25">
      <c r="A7005" t="s">
        <v>1319</v>
      </c>
      <c r="B7005" t="s">
        <v>1388</v>
      </c>
      <c r="C7005" t="s">
        <v>1372</v>
      </c>
      <c r="D7005" t="s">
        <v>1346</v>
      </c>
      <c r="E7005">
        <v>0.15</v>
      </c>
      <c r="F7005" t="s">
        <v>1692</v>
      </c>
    </row>
    <row r="7006" spans="1:6" x14ac:dyDescent="0.25">
      <c r="A7006" t="s">
        <v>1319</v>
      </c>
      <c r="B7006" t="s">
        <v>1388</v>
      </c>
      <c r="C7006" t="s">
        <v>1373</v>
      </c>
      <c r="D7006" t="s">
        <v>1346</v>
      </c>
      <c r="E7006">
        <v>0.05</v>
      </c>
      <c r="F7006" t="s">
        <v>1692</v>
      </c>
    </row>
    <row r="7007" spans="1:6" x14ac:dyDescent="0.25">
      <c r="A7007" t="s">
        <v>1319</v>
      </c>
      <c r="B7007" t="s">
        <v>1389</v>
      </c>
      <c r="C7007" t="s">
        <v>1186</v>
      </c>
      <c r="D7007" t="s">
        <v>1346</v>
      </c>
      <c r="E7007">
        <v>0</v>
      </c>
      <c r="F7007" t="s">
        <v>1692</v>
      </c>
    </row>
    <row r="7008" spans="1:6" x14ac:dyDescent="0.25">
      <c r="A7008" t="s">
        <v>1319</v>
      </c>
      <c r="B7008" t="s">
        <v>1389</v>
      </c>
      <c r="C7008" t="s">
        <v>1131</v>
      </c>
      <c r="D7008" t="s">
        <v>1346</v>
      </c>
      <c r="E7008">
        <v>0</v>
      </c>
      <c r="F7008" t="s">
        <v>1692</v>
      </c>
    </row>
    <row r="7009" spans="1:6" x14ac:dyDescent="0.25">
      <c r="A7009" t="s">
        <v>1319</v>
      </c>
      <c r="B7009" t="s">
        <v>1389</v>
      </c>
      <c r="C7009" t="s">
        <v>1207</v>
      </c>
      <c r="D7009" t="s">
        <v>1346</v>
      </c>
      <c r="E7009">
        <v>0</v>
      </c>
      <c r="F7009" t="s">
        <v>1692</v>
      </c>
    </row>
    <row r="7010" spans="1:6" x14ac:dyDescent="0.25">
      <c r="A7010" t="s">
        <v>1319</v>
      </c>
      <c r="B7010" t="s">
        <v>1389</v>
      </c>
      <c r="C7010" t="s">
        <v>1208</v>
      </c>
      <c r="D7010" t="s">
        <v>1346</v>
      </c>
      <c r="E7010">
        <v>0</v>
      </c>
      <c r="F7010" t="s">
        <v>1692</v>
      </c>
    </row>
    <row r="7011" spans="1:6" x14ac:dyDescent="0.25">
      <c r="A7011" t="s">
        <v>1319</v>
      </c>
      <c r="B7011" t="s">
        <v>1389</v>
      </c>
      <c r="C7011" t="s">
        <v>1196</v>
      </c>
      <c r="D7011" t="s">
        <v>1346</v>
      </c>
      <c r="E7011">
        <v>0</v>
      </c>
      <c r="F7011" t="s">
        <v>1692</v>
      </c>
    </row>
    <row r="7012" spans="1:6" x14ac:dyDescent="0.25">
      <c r="A7012" t="s">
        <v>1319</v>
      </c>
      <c r="B7012" t="s">
        <v>1390</v>
      </c>
      <c r="C7012" t="s">
        <v>1186</v>
      </c>
      <c r="D7012" t="s">
        <v>1346</v>
      </c>
      <c r="E7012">
        <v>0.12</v>
      </c>
      <c r="F7012" t="s">
        <v>1692</v>
      </c>
    </row>
    <row r="7013" spans="1:6" x14ac:dyDescent="0.25">
      <c r="A7013" t="s">
        <v>1319</v>
      </c>
      <c r="B7013" t="s">
        <v>1390</v>
      </c>
      <c r="C7013" t="s">
        <v>1131</v>
      </c>
      <c r="D7013" t="s">
        <v>1346</v>
      </c>
      <c r="E7013">
        <v>7.4399999999999994E-2</v>
      </c>
      <c r="F7013" t="s">
        <v>1692</v>
      </c>
    </row>
    <row r="7014" spans="1:6" x14ac:dyDescent="0.25">
      <c r="A7014" t="s">
        <v>1319</v>
      </c>
      <c r="B7014" t="s">
        <v>1390</v>
      </c>
      <c r="C7014" t="s">
        <v>1207</v>
      </c>
      <c r="D7014" t="s">
        <v>1346</v>
      </c>
      <c r="E7014">
        <v>5.04E-2</v>
      </c>
      <c r="F7014" t="s">
        <v>1692</v>
      </c>
    </row>
    <row r="7015" spans="1:6" x14ac:dyDescent="0.25">
      <c r="A7015" t="s">
        <v>1319</v>
      </c>
      <c r="B7015" t="s">
        <v>1390</v>
      </c>
      <c r="C7015" t="s">
        <v>1208</v>
      </c>
      <c r="D7015" t="s">
        <v>1346</v>
      </c>
      <c r="E7015">
        <v>4.0800000000000003E-3</v>
      </c>
      <c r="F7015" t="s">
        <v>1692</v>
      </c>
    </row>
    <row r="7016" spans="1:6" x14ac:dyDescent="0.25">
      <c r="A7016" t="s">
        <v>1319</v>
      </c>
      <c r="B7016" t="s">
        <v>1390</v>
      </c>
      <c r="C7016" t="s">
        <v>1196</v>
      </c>
      <c r="D7016" t="s">
        <v>1346</v>
      </c>
      <c r="E7016">
        <v>9.7999999999999997E-4</v>
      </c>
      <c r="F7016" t="s">
        <v>1692</v>
      </c>
    </row>
    <row r="7017" spans="1:6" x14ac:dyDescent="0.25">
      <c r="A7017" t="s">
        <v>1319</v>
      </c>
      <c r="B7017" t="s">
        <v>1391</v>
      </c>
      <c r="C7017" t="s">
        <v>1186</v>
      </c>
      <c r="D7017" t="s">
        <v>1346</v>
      </c>
      <c r="E7017">
        <v>1.2845</v>
      </c>
      <c r="F7017" t="s">
        <v>1692</v>
      </c>
    </row>
    <row r="7018" spans="1:6" x14ac:dyDescent="0.25">
      <c r="A7018" t="s">
        <v>1319</v>
      </c>
      <c r="B7018" t="s">
        <v>1391</v>
      </c>
      <c r="C7018" t="s">
        <v>1131</v>
      </c>
      <c r="D7018" t="s">
        <v>1346</v>
      </c>
      <c r="E7018">
        <v>0.60799000000000003</v>
      </c>
      <c r="F7018" t="s">
        <v>1692</v>
      </c>
    </row>
    <row r="7019" spans="1:6" x14ac:dyDescent="0.25">
      <c r="A7019" t="s">
        <v>1319</v>
      </c>
      <c r="B7019" t="s">
        <v>1391</v>
      </c>
      <c r="C7019" t="s">
        <v>1207</v>
      </c>
      <c r="D7019" t="s">
        <v>1346</v>
      </c>
      <c r="E7019">
        <v>0.35109000000000001</v>
      </c>
      <c r="F7019" t="s">
        <v>1692</v>
      </c>
    </row>
    <row r="7020" spans="1:6" x14ac:dyDescent="0.25">
      <c r="A7020" t="s">
        <v>1319</v>
      </c>
      <c r="B7020" t="s">
        <v>1391</v>
      </c>
      <c r="C7020" t="s">
        <v>1208</v>
      </c>
      <c r="D7020" t="s">
        <v>1346</v>
      </c>
      <c r="E7020">
        <v>2.954E-2</v>
      </c>
      <c r="F7020" t="s">
        <v>1692</v>
      </c>
    </row>
    <row r="7021" spans="1:6" x14ac:dyDescent="0.25">
      <c r="A7021" t="s">
        <v>1319</v>
      </c>
      <c r="B7021" t="s">
        <v>1391</v>
      </c>
      <c r="C7021" t="s">
        <v>1196</v>
      </c>
      <c r="D7021" t="s">
        <v>1346</v>
      </c>
      <c r="E7021">
        <v>6.2899999999999996E-3</v>
      </c>
      <c r="F7021" t="s">
        <v>1692</v>
      </c>
    </row>
    <row r="7022" spans="1:6" x14ac:dyDescent="0.25">
      <c r="A7022" t="s">
        <v>1319</v>
      </c>
      <c r="B7022" t="s">
        <v>1391</v>
      </c>
      <c r="C7022" t="s">
        <v>1219</v>
      </c>
      <c r="D7022" t="s">
        <v>1346</v>
      </c>
      <c r="E7022">
        <v>0.35109000000000001</v>
      </c>
      <c r="F7022" t="s">
        <v>1692</v>
      </c>
    </row>
    <row r="7023" spans="1:6" x14ac:dyDescent="0.25">
      <c r="A7023" t="s">
        <v>1319</v>
      </c>
      <c r="B7023" t="s">
        <v>1392</v>
      </c>
      <c r="C7023" t="s">
        <v>1186</v>
      </c>
      <c r="D7023" t="s">
        <v>1346</v>
      </c>
      <c r="E7023">
        <v>0.24</v>
      </c>
      <c r="F7023" t="s">
        <v>1692</v>
      </c>
    </row>
    <row r="7024" spans="1:6" x14ac:dyDescent="0.25">
      <c r="A7024" t="s">
        <v>1319</v>
      </c>
      <c r="B7024" t="s">
        <v>1392</v>
      </c>
      <c r="C7024" t="s">
        <v>1372</v>
      </c>
      <c r="D7024" t="s">
        <v>1346</v>
      </c>
      <c r="E7024">
        <v>0.14399999999999999</v>
      </c>
      <c r="F7024" t="s">
        <v>1692</v>
      </c>
    </row>
    <row r="7025" spans="1:6" x14ac:dyDescent="0.25">
      <c r="A7025" t="s">
        <v>1319</v>
      </c>
      <c r="B7025" t="s">
        <v>1392</v>
      </c>
      <c r="C7025" t="s">
        <v>1373</v>
      </c>
      <c r="D7025" t="s">
        <v>1346</v>
      </c>
      <c r="E7025">
        <v>4.8000000000000001E-2</v>
      </c>
      <c r="F7025" t="s">
        <v>1692</v>
      </c>
    </row>
    <row r="7026" spans="1:6" x14ac:dyDescent="0.25">
      <c r="A7026" t="s">
        <v>1319</v>
      </c>
      <c r="B7026" t="s">
        <v>1393</v>
      </c>
      <c r="C7026" t="s">
        <v>1186</v>
      </c>
      <c r="D7026" t="s">
        <v>1394</v>
      </c>
      <c r="E7026">
        <v>0.18</v>
      </c>
      <c r="F7026" t="s">
        <v>1692</v>
      </c>
    </row>
    <row r="7027" spans="1:6" x14ac:dyDescent="0.25">
      <c r="A7027" t="s">
        <v>1319</v>
      </c>
      <c r="B7027" t="s">
        <v>1393</v>
      </c>
      <c r="C7027" t="s">
        <v>1372</v>
      </c>
      <c r="D7027" t="s">
        <v>1394</v>
      </c>
      <c r="E7027">
        <v>0.108</v>
      </c>
      <c r="F7027" t="s">
        <v>1692</v>
      </c>
    </row>
    <row r="7028" spans="1:6" x14ac:dyDescent="0.25">
      <c r="A7028" t="s">
        <v>1319</v>
      </c>
      <c r="B7028" t="s">
        <v>1393</v>
      </c>
      <c r="C7028" t="s">
        <v>1373</v>
      </c>
      <c r="D7028" t="s">
        <v>1394</v>
      </c>
      <c r="E7028">
        <v>3.5999999999999997E-2</v>
      </c>
      <c r="F7028" t="s">
        <v>1692</v>
      </c>
    </row>
    <row r="7029" spans="1:6" x14ac:dyDescent="0.25">
      <c r="A7029" t="s">
        <v>1319</v>
      </c>
      <c r="B7029" t="s">
        <v>1395</v>
      </c>
      <c r="C7029" t="s">
        <v>1396</v>
      </c>
      <c r="D7029" t="s">
        <v>1394</v>
      </c>
      <c r="E7029">
        <v>6.7500000000000004E-2</v>
      </c>
      <c r="F7029" t="s">
        <v>1692</v>
      </c>
    </row>
    <row r="7030" spans="1:6" x14ac:dyDescent="0.25">
      <c r="A7030" t="s">
        <v>1319</v>
      </c>
      <c r="B7030" t="s">
        <v>1395</v>
      </c>
      <c r="C7030" t="s">
        <v>1186</v>
      </c>
      <c r="D7030" t="s">
        <v>1394</v>
      </c>
      <c r="E7030">
        <v>7.4999999999999997E-2</v>
      </c>
      <c r="F7030" t="s">
        <v>1692</v>
      </c>
    </row>
    <row r="7031" spans="1:6" x14ac:dyDescent="0.25">
      <c r="A7031" t="s">
        <v>1319</v>
      </c>
      <c r="B7031" t="s">
        <v>1397</v>
      </c>
      <c r="C7031" t="s">
        <v>1186</v>
      </c>
      <c r="D7031" t="s">
        <v>1394</v>
      </c>
      <c r="E7031">
        <v>1.6500000000000001E-2</v>
      </c>
      <c r="F7031" t="s">
        <v>1692</v>
      </c>
    </row>
    <row r="7032" spans="1:6" x14ac:dyDescent="0.25">
      <c r="A7032" t="s">
        <v>1319</v>
      </c>
      <c r="B7032" t="s">
        <v>1398</v>
      </c>
      <c r="C7032" t="s">
        <v>1234</v>
      </c>
      <c r="D7032" t="s">
        <v>1394</v>
      </c>
      <c r="E7032">
        <v>0</v>
      </c>
      <c r="F7032" t="s">
        <v>1692</v>
      </c>
    </row>
    <row r="7033" spans="1:6" x14ac:dyDescent="0.25">
      <c r="A7033" t="s">
        <v>1319</v>
      </c>
      <c r="B7033" t="s">
        <v>1398</v>
      </c>
      <c r="C7033" t="s">
        <v>1235</v>
      </c>
      <c r="D7033" t="s">
        <v>1394</v>
      </c>
      <c r="E7033">
        <v>0</v>
      </c>
      <c r="F7033" t="s">
        <v>1692</v>
      </c>
    </row>
    <row r="7034" spans="1:6" x14ac:dyDescent="0.25">
      <c r="A7034" t="s">
        <v>1319</v>
      </c>
      <c r="B7034" t="s">
        <v>1398</v>
      </c>
      <c r="C7034" t="s">
        <v>1186</v>
      </c>
      <c r="D7034" t="s">
        <v>1394</v>
      </c>
      <c r="E7034">
        <v>0</v>
      </c>
      <c r="F7034" t="s">
        <v>1692</v>
      </c>
    </row>
    <row r="7035" spans="1:6" x14ac:dyDescent="0.25">
      <c r="A7035" t="s">
        <v>1319</v>
      </c>
      <c r="B7035" t="s">
        <v>1398</v>
      </c>
      <c r="C7035" t="s">
        <v>1341</v>
      </c>
      <c r="D7035" t="s">
        <v>1394</v>
      </c>
      <c r="E7035">
        <v>0</v>
      </c>
      <c r="F7035" t="s">
        <v>1692</v>
      </c>
    </row>
    <row r="7036" spans="1:6" x14ac:dyDescent="0.25">
      <c r="A7036" t="s">
        <v>1319</v>
      </c>
      <c r="B7036" t="s">
        <v>1399</v>
      </c>
      <c r="C7036" t="s">
        <v>1186</v>
      </c>
      <c r="D7036" t="s">
        <v>1394</v>
      </c>
      <c r="E7036">
        <v>3.5000000000000003E-2</v>
      </c>
      <c r="F7036" t="s">
        <v>1692</v>
      </c>
    </row>
    <row r="7037" spans="1:6" x14ac:dyDescent="0.25">
      <c r="A7037" t="s">
        <v>1319</v>
      </c>
      <c r="B7037" t="s">
        <v>1400</v>
      </c>
      <c r="C7037" t="s">
        <v>1186</v>
      </c>
      <c r="D7037" t="s">
        <v>1346</v>
      </c>
      <c r="E7037">
        <v>2.5000000000000001E-2</v>
      </c>
      <c r="F7037" t="s">
        <v>1692</v>
      </c>
    </row>
    <row r="7038" spans="1:6" x14ac:dyDescent="0.25">
      <c r="A7038" t="s">
        <v>1319</v>
      </c>
      <c r="B7038" t="s">
        <v>1400</v>
      </c>
      <c r="C7038" t="s">
        <v>1341</v>
      </c>
      <c r="D7038" t="s">
        <v>1346</v>
      </c>
      <c r="E7038">
        <v>2.0400000000000001E-2</v>
      </c>
      <c r="F7038" t="s">
        <v>1692</v>
      </c>
    </row>
    <row r="7039" spans="1:6" x14ac:dyDescent="0.25">
      <c r="A7039" t="s">
        <v>1319</v>
      </c>
      <c r="B7039" t="s">
        <v>1401</v>
      </c>
      <c r="C7039" t="s">
        <v>1186</v>
      </c>
      <c r="D7039" t="s">
        <v>1346</v>
      </c>
      <c r="E7039">
        <v>0.06</v>
      </c>
      <c r="F7039" t="s">
        <v>1692</v>
      </c>
    </row>
    <row r="7040" spans="1:6" x14ac:dyDescent="0.25">
      <c r="A7040" t="s">
        <v>1319</v>
      </c>
      <c r="B7040" t="s">
        <v>1401</v>
      </c>
      <c r="C7040" t="s">
        <v>1341</v>
      </c>
      <c r="D7040" t="s">
        <v>1346</v>
      </c>
      <c r="E7040">
        <v>4.8599999999999997E-2</v>
      </c>
      <c r="F7040" t="s">
        <v>1692</v>
      </c>
    </row>
    <row r="7041" spans="1:6" x14ac:dyDescent="0.25">
      <c r="A7041" t="s">
        <v>1319</v>
      </c>
      <c r="B7041" t="s">
        <v>1402</v>
      </c>
      <c r="C7041" t="s">
        <v>1186</v>
      </c>
      <c r="D7041" t="s">
        <v>1346</v>
      </c>
      <c r="E7041">
        <v>9.4E-2</v>
      </c>
      <c r="F7041" t="s">
        <v>1692</v>
      </c>
    </row>
    <row r="7042" spans="1:6" x14ac:dyDescent="0.25">
      <c r="A7042" t="s">
        <v>1319</v>
      </c>
      <c r="B7042" t="s">
        <v>1402</v>
      </c>
      <c r="C7042" t="s">
        <v>1341</v>
      </c>
      <c r="D7042" t="s">
        <v>1346</v>
      </c>
      <c r="E7042">
        <v>7.5999999999999998E-2</v>
      </c>
      <c r="F7042" t="s">
        <v>1692</v>
      </c>
    </row>
    <row r="7043" spans="1:6" x14ac:dyDescent="0.25">
      <c r="A7043" t="s">
        <v>1319</v>
      </c>
      <c r="B7043" t="s">
        <v>1403</v>
      </c>
      <c r="C7043" t="s">
        <v>1186</v>
      </c>
      <c r="D7043" t="s">
        <v>1346</v>
      </c>
      <c r="E7043">
        <v>3.2000000000000001E-2</v>
      </c>
      <c r="F7043" t="s">
        <v>1692</v>
      </c>
    </row>
    <row r="7044" spans="1:6" x14ac:dyDescent="0.25">
      <c r="A7044" t="s">
        <v>1319</v>
      </c>
      <c r="B7044" t="s">
        <v>1403</v>
      </c>
      <c r="C7044" t="s">
        <v>1341</v>
      </c>
      <c r="D7044" t="s">
        <v>1346</v>
      </c>
      <c r="E7044">
        <v>2.5999999999999999E-2</v>
      </c>
      <c r="F7044" t="s">
        <v>1692</v>
      </c>
    </row>
    <row r="7045" spans="1:6" x14ac:dyDescent="0.25">
      <c r="A7045" t="s">
        <v>1319</v>
      </c>
      <c r="B7045" t="s">
        <v>1404</v>
      </c>
      <c r="C7045" t="s">
        <v>1186</v>
      </c>
      <c r="D7045" t="s">
        <v>1346</v>
      </c>
      <c r="E7045">
        <v>1.7000000000000001E-2</v>
      </c>
      <c r="F7045" t="s">
        <v>1692</v>
      </c>
    </row>
    <row r="7046" spans="1:6" x14ac:dyDescent="0.25">
      <c r="A7046" t="s">
        <v>1319</v>
      </c>
      <c r="B7046" t="s">
        <v>1404</v>
      </c>
      <c r="C7046" t="s">
        <v>1341</v>
      </c>
      <c r="D7046" t="s">
        <v>1346</v>
      </c>
      <c r="E7046">
        <v>1.38E-2</v>
      </c>
      <c r="F7046" t="s">
        <v>1692</v>
      </c>
    </row>
    <row r="7047" spans="1:6" x14ac:dyDescent="0.25">
      <c r="A7047" t="s">
        <v>1319</v>
      </c>
      <c r="B7047" t="s">
        <v>1405</v>
      </c>
      <c r="C7047" t="s">
        <v>1339</v>
      </c>
      <c r="D7047" t="s">
        <v>1346</v>
      </c>
      <c r="E7047">
        <v>0</v>
      </c>
      <c r="F7047" t="s">
        <v>1692</v>
      </c>
    </row>
    <row r="7048" spans="1:6" x14ac:dyDescent="0.25">
      <c r="A7048" t="s">
        <v>1319</v>
      </c>
      <c r="B7048" t="s">
        <v>1405</v>
      </c>
      <c r="C7048" t="s">
        <v>1186</v>
      </c>
      <c r="D7048" t="s">
        <v>1346</v>
      </c>
      <c r="E7048">
        <v>7.1</v>
      </c>
      <c r="F7048" t="s">
        <v>1692</v>
      </c>
    </row>
    <row r="7049" spans="1:6" x14ac:dyDescent="0.25">
      <c r="A7049" t="s">
        <v>1319</v>
      </c>
      <c r="B7049" t="s">
        <v>1406</v>
      </c>
      <c r="C7049" t="s">
        <v>1407</v>
      </c>
      <c r="D7049" t="s">
        <v>1195</v>
      </c>
      <c r="E7049">
        <v>3.2000000000000002E-3</v>
      </c>
      <c r="F7049" t="s">
        <v>1692</v>
      </c>
    </row>
    <row r="7050" spans="1:6" x14ac:dyDescent="0.25">
      <c r="A7050" t="s">
        <v>1319</v>
      </c>
      <c r="B7050" t="s">
        <v>1406</v>
      </c>
      <c r="C7050" t="s">
        <v>1186</v>
      </c>
      <c r="D7050" t="s">
        <v>1195</v>
      </c>
      <c r="E7050">
        <v>4.0239999999999998E-2</v>
      </c>
      <c r="F7050" t="s">
        <v>1692</v>
      </c>
    </row>
    <row r="7051" spans="1:6" x14ac:dyDescent="0.25">
      <c r="A7051" t="s">
        <v>1319</v>
      </c>
      <c r="B7051" t="s">
        <v>1408</v>
      </c>
      <c r="C7051" t="s">
        <v>1339</v>
      </c>
      <c r="D7051" t="s">
        <v>1346</v>
      </c>
      <c r="E7051">
        <v>0</v>
      </c>
      <c r="F7051" t="s">
        <v>1692</v>
      </c>
    </row>
    <row r="7052" spans="1:6" x14ac:dyDescent="0.25">
      <c r="A7052" t="s">
        <v>1319</v>
      </c>
      <c r="B7052" t="s">
        <v>1408</v>
      </c>
      <c r="C7052" t="s">
        <v>1186</v>
      </c>
      <c r="D7052" t="s">
        <v>1346</v>
      </c>
      <c r="E7052">
        <v>9.5</v>
      </c>
      <c r="F7052" t="s">
        <v>1692</v>
      </c>
    </row>
    <row r="7053" spans="1:6" x14ac:dyDescent="0.25">
      <c r="A7053" t="s">
        <v>1409</v>
      </c>
      <c r="B7053" t="s">
        <v>1246</v>
      </c>
      <c r="C7053" t="s">
        <v>1131</v>
      </c>
      <c r="D7053" t="s">
        <v>1195</v>
      </c>
      <c r="E7053">
        <v>0.13800000000000001</v>
      </c>
      <c r="F7053" t="s">
        <v>1692</v>
      </c>
    </row>
    <row r="7054" spans="1:6" x14ac:dyDescent="0.25">
      <c r="A7054" t="s">
        <v>1409</v>
      </c>
      <c r="B7054" t="s">
        <v>1246</v>
      </c>
      <c r="C7054" t="s">
        <v>1207</v>
      </c>
      <c r="D7054" t="s">
        <v>1195</v>
      </c>
      <c r="E7054">
        <v>1.438E-2</v>
      </c>
      <c r="F7054" t="s">
        <v>1692</v>
      </c>
    </row>
    <row r="7055" spans="1:6" x14ac:dyDescent="0.25">
      <c r="A7055" t="s">
        <v>1409</v>
      </c>
      <c r="B7055" t="s">
        <v>1246</v>
      </c>
      <c r="C7055" t="s">
        <v>1208</v>
      </c>
      <c r="D7055" t="s">
        <v>1195</v>
      </c>
      <c r="E7055">
        <v>7.6800000000000002E-3</v>
      </c>
      <c r="F7055" t="s">
        <v>1692</v>
      </c>
    </row>
    <row r="7056" spans="1:6" x14ac:dyDescent="0.25">
      <c r="A7056" t="s">
        <v>1409</v>
      </c>
      <c r="B7056" t="s">
        <v>1246</v>
      </c>
      <c r="C7056" t="s">
        <v>1196</v>
      </c>
      <c r="D7056" t="s">
        <v>1195</v>
      </c>
      <c r="E7056">
        <v>1.8799999999999999E-3</v>
      </c>
      <c r="F7056" t="s">
        <v>1692</v>
      </c>
    </row>
    <row r="7057" spans="1:6" x14ac:dyDescent="0.25">
      <c r="A7057" t="s">
        <v>1409</v>
      </c>
      <c r="B7057" t="s">
        <v>1246</v>
      </c>
      <c r="C7057" t="s">
        <v>1186</v>
      </c>
      <c r="D7057" t="s">
        <v>1195</v>
      </c>
      <c r="E7057">
        <v>0.21360000000000001</v>
      </c>
      <c r="F7057" t="s">
        <v>1692</v>
      </c>
    </row>
    <row r="7058" spans="1:6" x14ac:dyDescent="0.25">
      <c r="A7058" t="s">
        <v>1409</v>
      </c>
      <c r="B7058" t="s">
        <v>1217</v>
      </c>
      <c r="C7058" t="s">
        <v>1131</v>
      </c>
      <c r="D7058" t="s">
        <v>1195</v>
      </c>
      <c r="E7058">
        <v>0.13800000000000001</v>
      </c>
      <c r="F7058" t="s">
        <v>1692</v>
      </c>
    </row>
    <row r="7059" spans="1:6" x14ac:dyDescent="0.25">
      <c r="A7059" t="s">
        <v>1409</v>
      </c>
      <c r="B7059" t="s">
        <v>1217</v>
      </c>
      <c r="C7059" t="s">
        <v>1207</v>
      </c>
      <c r="D7059" t="s">
        <v>1195</v>
      </c>
      <c r="E7059">
        <v>1.438E-2</v>
      </c>
      <c r="F7059" t="s">
        <v>1692</v>
      </c>
    </row>
    <row r="7060" spans="1:6" x14ac:dyDescent="0.25">
      <c r="A7060" t="s">
        <v>1409</v>
      </c>
      <c r="B7060" t="s">
        <v>1217</v>
      </c>
      <c r="C7060" t="s">
        <v>1208</v>
      </c>
      <c r="D7060" t="s">
        <v>1195</v>
      </c>
      <c r="E7060">
        <v>7.6800000000000002E-3</v>
      </c>
      <c r="F7060" t="s">
        <v>1692</v>
      </c>
    </row>
    <row r="7061" spans="1:6" x14ac:dyDescent="0.25">
      <c r="A7061" t="s">
        <v>1409</v>
      </c>
      <c r="B7061" t="s">
        <v>1217</v>
      </c>
      <c r="C7061" t="s">
        <v>1196</v>
      </c>
      <c r="D7061" t="s">
        <v>1195</v>
      </c>
      <c r="E7061">
        <v>1.8799999999999999E-3</v>
      </c>
      <c r="F7061" t="s">
        <v>1692</v>
      </c>
    </row>
    <row r="7062" spans="1:6" x14ac:dyDescent="0.25">
      <c r="A7062" t="s">
        <v>1409</v>
      </c>
      <c r="B7062" t="s">
        <v>1217</v>
      </c>
      <c r="C7062" t="s">
        <v>1186</v>
      </c>
      <c r="D7062" t="s">
        <v>1195</v>
      </c>
      <c r="E7062">
        <v>0.21360000000000001</v>
      </c>
      <c r="F7062" t="s">
        <v>1692</v>
      </c>
    </row>
    <row r="7063" spans="1:6" x14ac:dyDescent="0.25">
      <c r="A7063" t="s">
        <v>1409</v>
      </c>
      <c r="B7063" t="s">
        <v>1220</v>
      </c>
      <c r="C7063" t="s">
        <v>1131</v>
      </c>
      <c r="D7063" t="s">
        <v>1195</v>
      </c>
      <c r="E7063">
        <v>0.13800000000000001</v>
      </c>
      <c r="F7063" t="s">
        <v>1692</v>
      </c>
    </row>
    <row r="7064" spans="1:6" x14ac:dyDescent="0.25">
      <c r="A7064" t="s">
        <v>1409</v>
      </c>
      <c r="B7064" t="s">
        <v>1220</v>
      </c>
      <c r="C7064" t="s">
        <v>1207</v>
      </c>
      <c r="D7064" t="s">
        <v>1195</v>
      </c>
      <c r="E7064">
        <v>1.438E-2</v>
      </c>
      <c r="F7064" t="s">
        <v>1692</v>
      </c>
    </row>
    <row r="7065" spans="1:6" x14ac:dyDescent="0.25">
      <c r="A7065" t="s">
        <v>1409</v>
      </c>
      <c r="B7065" t="s">
        <v>1220</v>
      </c>
      <c r="C7065" t="s">
        <v>1208</v>
      </c>
      <c r="D7065" t="s">
        <v>1195</v>
      </c>
      <c r="E7065">
        <v>7.6800000000000002E-3</v>
      </c>
      <c r="F7065" t="s">
        <v>1692</v>
      </c>
    </row>
    <row r="7066" spans="1:6" x14ac:dyDescent="0.25">
      <c r="A7066" t="s">
        <v>1409</v>
      </c>
      <c r="B7066" t="s">
        <v>1220</v>
      </c>
      <c r="C7066" t="s">
        <v>1196</v>
      </c>
      <c r="D7066" t="s">
        <v>1195</v>
      </c>
      <c r="E7066">
        <v>1.8799999999999999E-3</v>
      </c>
      <c r="F7066" t="s">
        <v>1692</v>
      </c>
    </row>
    <row r="7067" spans="1:6" x14ac:dyDescent="0.25">
      <c r="A7067" t="s">
        <v>1409</v>
      </c>
      <c r="B7067" t="s">
        <v>1220</v>
      </c>
      <c r="C7067" t="s">
        <v>1186</v>
      </c>
      <c r="D7067" t="s">
        <v>1195</v>
      </c>
      <c r="E7067">
        <v>0.21360000000000001</v>
      </c>
      <c r="F7067" t="s">
        <v>1692</v>
      </c>
    </row>
    <row r="7068" spans="1:6" x14ac:dyDescent="0.25">
      <c r="A7068" t="s">
        <v>1409</v>
      </c>
      <c r="B7068" t="s">
        <v>1247</v>
      </c>
      <c r="C7068" t="s">
        <v>1131</v>
      </c>
      <c r="D7068" t="s">
        <v>1195</v>
      </c>
      <c r="E7068">
        <v>0.13800000000000001</v>
      </c>
      <c r="F7068" t="s">
        <v>1692</v>
      </c>
    </row>
    <row r="7069" spans="1:6" x14ac:dyDescent="0.25">
      <c r="A7069" t="s">
        <v>1409</v>
      </c>
      <c r="B7069" t="s">
        <v>1247</v>
      </c>
      <c r="C7069" t="s">
        <v>1207</v>
      </c>
      <c r="D7069" t="s">
        <v>1195</v>
      </c>
      <c r="E7069">
        <v>1.438E-2</v>
      </c>
      <c r="F7069" t="s">
        <v>1692</v>
      </c>
    </row>
    <row r="7070" spans="1:6" x14ac:dyDescent="0.25">
      <c r="A7070" t="s">
        <v>1409</v>
      </c>
      <c r="B7070" t="s">
        <v>1247</v>
      </c>
      <c r="C7070" t="s">
        <v>1208</v>
      </c>
      <c r="D7070" t="s">
        <v>1195</v>
      </c>
      <c r="E7070">
        <v>7.6800000000000002E-3</v>
      </c>
      <c r="F7070" t="s">
        <v>1692</v>
      </c>
    </row>
    <row r="7071" spans="1:6" x14ac:dyDescent="0.25">
      <c r="A7071" t="s">
        <v>1409</v>
      </c>
      <c r="B7071" t="s">
        <v>1247</v>
      </c>
      <c r="C7071" t="s">
        <v>1196</v>
      </c>
      <c r="D7071" t="s">
        <v>1195</v>
      </c>
      <c r="E7071">
        <v>1.8799999999999999E-3</v>
      </c>
      <c r="F7071" t="s">
        <v>1692</v>
      </c>
    </row>
    <row r="7072" spans="1:6" x14ac:dyDescent="0.25">
      <c r="A7072" t="s">
        <v>1409</v>
      </c>
      <c r="B7072" t="s">
        <v>1247</v>
      </c>
      <c r="C7072" t="s">
        <v>1186</v>
      </c>
      <c r="D7072" t="s">
        <v>1195</v>
      </c>
      <c r="E7072">
        <v>0.21360000000000001</v>
      </c>
      <c r="F7072" t="s">
        <v>1692</v>
      </c>
    </row>
    <row r="7073" spans="1:6" x14ac:dyDescent="0.25">
      <c r="A7073" t="s">
        <v>1409</v>
      </c>
      <c r="B7073" t="s">
        <v>1223</v>
      </c>
      <c r="C7073" t="s">
        <v>1131</v>
      </c>
      <c r="D7073" t="s">
        <v>1195</v>
      </c>
      <c r="E7073">
        <v>0.13800000000000001</v>
      </c>
      <c r="F7073" t="s">
        <v>1692</v>
      </c>
    </row>
    <row r="7074" spans="1:6" x14ac:dyDescent="0.25">
      <c r="A7074" t="s">
        <v>1409</v>
      </c>
      <c r="B7074" t="s">
        <v>1223</v>
      </c>
      <c r="C7074" t="s">
        <v>1207</v>
      </c>
      <c r="D7074" t="s">
        <v>1195</v>
      </c>
      <c r="E7074">
        <v>1.438E-2</v>
      </c>
      <c r="F7074" t="s">
        <v>1692</v>
      </c>
    </row>
    <row r="7075" spans="1:6" x14ac:dyDescent="0.25">
      <c r="A7075" t="s">
        <v>1409</v>
      </c>
      <c r="B7075" t="s">
        <v>1223</v>
      </c>
      <c r="C7075" t="s">
        <v>1208</v>
      </c>
      <c r="D7075" t="s">
        <v>1195</v>
      </c>
      <c r="E7075">
        <v>7.6800000000000002E-3</v>
      </c>
      <c r="F7075" t="s">
        <v>1692</v>
      </c>
    </row>
    <row r="7076" spans="1:6" x14ac:dyDescent="0.25">
      <c r="A7076" t="s">
        <v>1409</v>
      </c>
      <c r="B7076" t="s">
        <v>1223</v>
      </c>
      <c r="C7076" t="s">
        <v>1196</v>
      </c>
      <c r="D7076" t="s">
        <v>1195</v>
      </c>
      <c r="E7076">
        <v>1.8799999999999999E-3</v>
      </c>
      <c r="F7076" t="s">
        <v>1692</v>
      </c>
    </row>
    <row r="7077" spans="1:6" x14ac:dyDescent="0.25">
      <c r="A7077" t="s">
        <v>1409</v>
      </c>
      <c r="B7077" t="s">
        <v>1223</v>
      </c>
      <c r="C7077" t="s">
        <v>1186</v>
      </c>
      <c r="D7077" t="s">
        <v>1195</v>
      </c>
      <c r="E7077">
        <v>0.21360000000000001</v>
      </c>
      <c r="F7077" t="s">
        <v>1692</v>
      </c>
    </row>
    <row r="7078" spans="1:6" x14ac:dyDescent="0.25">
      <c r="A7078" t="s">
        <v>1409</v>
      </c>
      <c r="B7078" t="s">
        <v>1248</v>
      </c>
      <c r="C7078" t="s">
        <v>1131</v>
      </c>
      <c r="D7078" t="s">
        <v>1195</v>
      </c>
      <c r="E7078">
        <v>0.13800000000000001</v>
      </c>
      <c r="F7078" t="s">
        <v>1692</v>
      </c>
    </row>
    <row r="7079" spans="1:6" x14ac:dyDescent="0.25">
      <c r="A7079" t="s">
        <v>1409</v>
      </c>
      <c r="B7079" t="s">
        <v>1248</v>
      </c>
      <c r="C7079" t="s">
        <v>1207</v>
      </c>
      <c r="D7079" t="s">
        <v>1195</v>
      </c>
      <c r="E7079">
        <v>1.438E-2</v>
      </c>
      <c r="F7079" t="s">
        <v>1692</v>
      </c>
    </row>
    <row r="7080" spans="1:6" x14ac:dyDescent="0.25">
      <c r="A7080" t="s">
        <v>1409</v>
      </c>
      <c r="B7080" t="s">
        <v>1248</v>
      </c>
      <c r="C7080" t="s">
        <v>1208</v>
      </c>
      <c r="D7080" t="s">
        <v>1195</v>
      </c>
      <c r="E7080">
        <v>7.6800000000000002E-3</v>
      </c>
      <c r="F7080" t="s">
        <v>1692</v>
      </c>
    </row>
    <row r="7081" spans="1:6" x14ac:dyDescent="0.25">
      <c r="A7081" t="s">
        <v>1409</v>
      </c>
      <c r="B7081" t="s">
        <v>1248</v>
      </c>
      <c r="C7081" t="s">
        <v>1196</v>
      </c>
      <c r="D7081" t="s">
        <v>1195</v>
      </c>
      <c r="E7081">
        <v>1.8799999999999999E-3</v>
      </c>
      <c r="F7081" t="s">
        <v>1692</v>
      </c>
    </row>
    <row r="7082" spans="1:6" x14ac:dyDescent="0.25">
      <c r="A7082" t="s">
        <v>1409</v>
      </c>
      <c r="B7082" t="s">
        <v>1248</v>
      </c>
      <c r="C7082" t="s">
        <v>1186</v>
      </c>
      <c r="D7082" t="s">
        <v>1195</v>
      </c>
      <c r="E7082">
        <v>0.21360000000000001</v>
      </c>
      <c r="F7082" t="s">
        <v>1692</v>
      </c>
    </row>
    <row r="7083" spans="1:6" x14ac:dyDescent="0.25">
      <c r="A7083" t="s">
        <v>1409</v>
      </c>
      <c r="B7083" t="s">
        <v>1227</v>
      </c>
      <c r="C7083" t="s">
        <v>1186</v>
      </c>
      <c r="D7083" t="s">
        <v>1195</v>
      </c>
      <c r="E7083">
        <v>0</v>
      </c>
      <c r="F7083" t="s">
        <v>1692</v>
      </c>
    </row>
    <row r="7084" spans="1:6" x14ac:dyDescent="0.25">
      <c r="A7084" t="s">
        <v>1409</v>
      </c>
      <c r="B7084" t="s">
        <v>1249</v>
      </c>
      <c r="C7084" t="s">
        <v>1131</v>
      </c>
      <c r="D7084" t="s">
        <v>1195</v>
      </c>
      <c r="E7084">
        <v>0.13800000000000001</v>
      </c>
      <c r="F7084" t="s">
        <v>1692</v>
      </c>
    </row>
    <row r="7085" spans="1:6" x14ac:dyDescent="0.25">
      <c r="A7085" t="s">
        <v>1409</v>
      </c>
      <c r="B7085" t="s">
        <v>1249</v>
      </c>
      <c r="C7085" t="s">
        <v>1207</v>
      </c>
      <c r="D7085" t="s">
        <v>1195</v>
      </c>
      <c r="E7085">
        <v>1.438E-2</v>
      </c>
      <c r="F7085" t="s">
        <v>1692</v>
      </c>
    </row>
    <row r="7086" spans="1:6" x14ac:dyDescent="0.25">
      <c r="A7086" t="s">
        <v>1409</v>
      </c>
      <c r="B7086" t="s">
        <v>1249</v>
      </c>
      <c r="C7086" t="s">
        <v>1208</v>
      </c>
      <c r="D7086" t="s">
        <v>1195</v>
      </c>
      <c r="E7086">
        <v>7.6800000000000002E-3</v>
      </c>
      <c r="F7086" t="s">
        <v>1692</v>
      </c>
    </row>
    <row r="7087" spans="1:6" x14ac:dyDescent="0.25">
      <c r="A7087" t="s">
        <v>1409</v>
      </c>
      <c r="B7087" t="s">
        <v>1249</v>
      </c>
      <c r="C7087" t="s">
        <v>1234</v>
      </c>
      <c r="D7087" t="s">
        <v>1195</v>
      </c>
      <c r="E7087">
        <v>9.3000000000000005E-4</v>
      </c>
      <c r="F7087" t="s">
        <v>1692</v>
      </c>
    </row>
    <row r="7088" spans="1:6" x14ac:dyDescent="0.25">
      <c r="A7088" t="s">
        <v>1409</v>
      </c>
      <c r="B7088" t="s">
        <v>1249</v>
      </c>
      <c r="C7088" t="s">
        <v>1196</v>
      </c>
      <c r="D7088" t="s">
        <v>1195</v>
      </c>
      <c r="E7088">
        <v>9.3000000000000005E-4</v>
      </c>
      <c r="F7088" t="s">
        <v>1692</v>
      </c>
    </row>
    <row r="7089" spans="1:6" x14ac:dyDescent="0.25">
      <c r="A7089" t="s">
        <v>1409</v>
      </c>
      <c r="B7089" t="s">
        <v>1249</v>
      </c>
      <c r="C7089" t="s">
        <v>1186</v>
      </c>
      <c r="D7089" t="s">
        <v>1195</v>
      </c>
      <c r="E7089">
        <v>0.21360000000000001</v>
      </c>
      <c r="F7089" t="s">
        <v>1692</v>
      </c>
    </row>
    <row r="7090" spans="1:6" x14ac:dyDescent="0.25">
      <c r="A7090" t="s">
        <v>1409</v>
      </c>
      <c r="B7090" t="s">
        <v>1231</v>
      </c>
      <c r="C7090" t="s">
        <v>1186</v>
      </c>
      <c r="D7090" t="s">
        <v>1195</v>
      </c>
      <c r="E7090">
        <v>3.1700000000000001E-3</v>
      </c>
      <c r="F7090" t="s">
        <v>1692</v>
      </c>
    </row>
    <row r="7091" spans="1:6" x14ac:dyDescent="0.25">
      <c r="A7091" t="s">
        <v>1409</v>
      </c>
      <c r="B7091" t="s">
        <v>1233</v>
      </c>
      <c r="C7091" t="s">
        <v>1131</v>
      </c>
      <c r="D7091" t="s">
        <v>1195</v>
      </c>
      <c r="E7091">
        <v>0.13800000000000001</v>
      </c>
      <c r="F7091" t="s">
        <v>1692</v>
      </c>
    </row>
    <row r="7092" spans="1:6" x14ac:dyDescent="0.25">
      <c r="A7092" t="s">
        <v>1409</v>
      </c>
      <c r="B7092" t="s">
        <v>1233</v>
      </c>
      <c r="C7092" t="s">
        <v>1207</v>
      </c>
      <c r="D7092" t="s">
        <v>1195</v>
      </c>
      <c r="E7092">
        <v>1.438E-2</v>
      </c>
      <c r="F7092" t="s">
        <v>1692</v>
      </c>
    </row>
    <row r="7093" spans="1:6" x14ac:dyDescent="0.25">
      <c r="A7093" t="s">
        <v>1409</v>
      </c>
      <c r="B7093" t="s">
        <v>1233</v>
      </c>
      <c r="C7093" t="s">
        <v>1208</v>
      </c>
      <c r="D7093" t="s">
        <v>1195</v>
      </c>
      <c r="E7093">
        <v>7.6800000000000002E-3</v>
      </c>
      <c r="F7093" t="s">
        <v>1692</v>
      </c>
    </row>
    <row r="7094" spans="1:6" x14ac:dyDescent="0.25">
      <c r="A7094" t="s">
        <v>1409</v>
      </c>
      <c r="B7094" t="s">
        <v>1233</v>
      </c>
      <c r="C7094" t="s">
        <v>1234</v>
      </c>
      <c r="D7094" t="s">
        <v>1195</v>
      </c>
      <c r="E7094">
        <v>9.3000000000000005E-4</v>
      </c>
      <c r="F7094" t="s">
        <v>1692</v>
      </c>
    </row>
    <row r="7095" spans="1:6" x14ac:dyDescent="0.25">
      <c r="A7095" t="s">
        <v>1409</v>
      </c>
      <c r="B7095" t="s">
        <v>1233</v>
      </c>
      <c r="C7095" t="s">
        <v>1196</v>
      </c>
      <c r="D7095" t="s">
        <v>1195</v>
      </c>
      <c r="E7095">
        <v>9.3000000000000005E-4</v>
      </c>
      <c r="F7095" t="s">
        <v>1692</v>
      </c>
    </row>
    <row r="7096" spans="1:6" x14ac:dyDescent="0.25">
      <c r="A7096" t="s">
        <v>1409</v>
      </c>
      <c r="B7096" t="s">
        <v>1233</v>
      </c>
      <c r="C7096" t="s">
        <v>1186</v>
      </c>
      <c r="D7096" t="s">
        <v>1195</v>
      </c>
      <c r="E7096">
        <v>0.21360000000000001</v>
      </c>
      <c r="F7096" t="s">
        <v>1692</v>
      </c>
    </row>
    <row r="7097" spans="1:6" x14ac:dyDescent="0.25">
      <c r="A7097" t="s">
        <v>1409</v>
      </c>
      <c r="B7097" t="s">
        <v>1237</v>
      </c>
      <c r="C7097" t="s">
        <v>1186</v>
      </c>
      <c r="D7097" t="s">
        <v>1195</v>
      </c>
      <c r="E7097">
        <v>5.28E-3</v>
      </c>
      <c r="F7097" t="s">
        <v>1692</v>
      </c>
    </row>
    <row r="7098" spans="1:6" x14ac:dyDescent="0.25">
      <c r="A7098" t="s">
        <v>1409</v>
      </c>
      <c r="B7098" t="s">
        <v>1250</v>
      </c>
      <c r="C7098" t="s">
        <v>1131</v>
      </c>
      <c r="D7098" t="s">
        <v>1195</v>
      </c>
      <c r="E7098">
        <v>0.13800000000000001</v>
      </c>
      <c r="F7098" t="s">
        <v>1692</v>
      </c>
    </row>
    <row r="7099" spans="1:6" x14ac:dyDescent="0.25">
      <c r="A7099" t="s">
        <v>1409</v>
      </c>
      <c r="B7099" t="s">
        <v>1250</v>
      </c>
      <c r="C7099" t="s">
        <v>1207</v>
      </c>
      <c r="D7099" t="s">
        <v>1195</v>
      </c>
      <c r="E7099">
        <v>1.438E-2</v>
      </c>
      <c r="F7099" t="s">
        <v>1692</v>
      </c>
    </row>
    <row r="7100" spans="1:6" x14ac:dyDescent="0.25">
      <c r="A7100" t="s">
        <v>1409</v>
      </c>
      <c r="B7100" t="s">
        <v>1250</v>
      </c>
      <c r="C7100" t="s">
        <v>1208</v>
      </c>
      <c r="D7100" t="s">
        <v>1195</v>
      </c>
      <c r="E7100">
        <v>7.6800000000000002E-3</v>
      </c>
      <c r="F7100" t="s">
        <v>1692</v>
      </c>
    </row>
    <row r="7101" spans="1:6" x14ac:dyDescent="0.25">
      <c r="A7101" t="s">
        <v>1409</v>
      </c>
      <c r="B7101" t="s">
        <v>1250</v>
      </c>
      <c r="C7101" t="s">
        <v>1234</v>
      </c>
      <c r="D7101" t="s">
        <v>1195</v>
      </c>
      <c r="E7101">
        <v>9.3000000000000005E-4</v>
      </c>
      <c r="F7101" t="s">
        <v>1692</v>
      </c>
    </row>
    <row r="7102" spans="1:6" x14ac:dyDescent="0.25">
      <c r="A7102" t="s">
        <v>1409</v>
      </c>
      <c r="B7102" t="s">
        <v>1250</v>
      </c>
      <c r="C7102" t="s">
        <v>1196</v>
      </c>
      <c r="D7102" t="s">
        <v>1195</v>
      </c>
      <c r="E7102">
        <v>9.3000000000000005E-4</v>
      </c>
      <c r="F7102" t="s">
        <v>1692</v>
      </c>
    </row>
    <row r="7103" spans="1:6" x14ac:dyDescent="0.25">
      <c r="A7103" t="s">
        <v>1409</v>
      </c>
      <c r="B7103" t="s">
        <v>1250</v>
      </c>
      <c r="C7103" t="s">
        <v>1186</v>
      </c>
      <c r="D7103" t="s">
        <v>1195</v>
      </c>
      <c r="E7103">
        <v>0.21360000000000001</v>
      </c>
      <c r="F7103" t="s">
        <v>1692</v>
      </c>
    </row>
    <row r="7104" spans="1:6" x14ac:dyDescent="0.25">
      <c r="A7104" t="s">
        <v>1410</v>
      </c>
      <c r="B7104" t="s">
        <v>1246</v>
      </c>
      <c r="C7104" t="s">
        <v>1131</v>
      </c>
      <c r="D7104" t="s">
        <v>1195</v>
      </c>
      <c r="E7104">
        <v>3.0960000000000001E-2</v>
      </c>
      <c r="F7104" t="s">
        <v>1692</v>
      </c>
    </row>
    <row r="7105" spans="1:6" x14ac:dyDescent="0.25">
      <c r="A7105" t="s">
        <v>1410</v>
      </c>
      <c r="B7105" t="s">
        <v>1246</v>
      </c>
      <c r="C7105" t="s">
        <v>1207</v>
      </c>
      <c r="D7105" t="s">
        <v>1195</v>
      </c>
      <c r="E7105">
        <v>3.4399999999999999E-3</v>
      </c>
      <c r="F7105" t="s">
        <v>1692</v>
      </c>
    </row>
    <row r="7106" spans="1:6" x14ac:dyDescent="0.25">
      <c r="A7106" t="s">
        <v>1410</v>
      </c>
      <c r="B7106" t="s">
        <v>1246</v>
      </c>
      <c r="C7106" t="s">
        <v>1208</v>
      </c>
      <c r="D7106" t="s">
        <v>1195</v>
      </c>
      <c r="E7106">
        <v>1.65E-3</v>
      </c>
      <c r="F7106" t="s">
        <v>1692</v>
      </c>
    </row>
    <row r="7107" spans="1:6" x14ac:dyDescent="0.25">
      <c r="A7107" t="s">
        <v>1410</v>
      </c>
      <c r="B7107" t="s">
        <v>1246</v>
      </c>
      <c r="C7107" t="s">
        <v>1196</v>
      </c>
      <c r="D7107" t="s">
        <v>1195</v>
      </c>
      <c r="E7107">
        <v>3.8999999999999999E-4</v>
      </c>
      <c r="F7107" t="s">
        <v>1692</v>
      </c>
    </row>
    <row r="7108" spans="1:6" x14ac:dyDescent="0.25">
      <c r="A7108" t="s">
        <v>1410</v>
      </c>
      <c r="B7108" t="s">
        <v>1246</v>
      </c>
      <c r="C7108" t="s">
        <v>1186</v>
      </c>
      <c r="D7108" t="s">
        <v>1195</v>
      </c>
      <c r="E7108">
        <v>5.3960000000000001E-2</v>
      </c>
      <c r="F7108" t="s">
        <v>1692</v>
      </c>
    </row>
    <row r="7109" spans="1:6" x14ac:dyDescent="0.25">
      <c r="A7109" t="s">
        <v>1410</v>
      </c>
      <c r="B7109" t="s">
        <v>1217</v>
      </c>
      <c r="C7109" t="s">
        <v>1131</v>
      </c>
      <c r="D7109" t="s">
        <v>1195</v>
      </c>
      <c r="E7109">
        <v>7.2419999999999998E-2</v>
      </c>
      <c r="F7109" t="s">
        <v>1692</v>
      </c>
    </row>
    <row r="7110" spans="1:6" x14ac:dyDescent="0.25">
      <c r="A7110" t="s">
        <v>1410</v>
      </c>
      <c r="B7110" t="s">
        <v>1217</v>
      </c>
      <c r="C7110" t="s">
        <v>1207</v>
      </c>
      <c r="D7110" t="s">
        <v>1195</v>
      </c>
      <c r="E7110">
        <v>8.09E-3</v>
      </c>
      <c r="F7110" t="s">
        <v>1692</v>
      </c>
    </row>
    <row r="7111" spans="1:6" x14ac:dyDescent="0.25">
      <c r="A7111" t="s">
        <v>1410</v>
      </c>
      <c r="B7111" t="s">
        <v>1217</v>
      </c>
      <c r="C7111" t="s">
        <v>1208</v>
      </c>
      <c r="D7111" t="s">
        <v>1195</v>
      </c>
      <c r="E7111">
        <v>3.8300000000000001E-3</v>
      </c>
      <c r="F7111" t="s">
        <v>1692</v>
      </c>
    </row>
    <row r="7112" spans="1:6" x14ac:dyDescent="0.25">
      <c r="A7112" t="s">
        <v>1410</v>
      </c>
      <c r="B7112" t="s">
        <v>1217</v>
      </c>
      <c r="C7112" t="s">
        <v>1196</v>
      </c>
      <c r="D7112" t="s">
        <v>1195</v>
      </c>
      <c r="E7112">
        <v>8.8999999999999995E-4</v>
      </c>
      <c r="F7112" t="s">
        <v>1692</v>
      </c>
    </row>
    <row r="7113" spans="1:6" x14ac:dyDescent="0.25">
      <c r="A7113" t="s">
        <v>1410</v>
      </c>
      <c r="B7113" t="s">
        <v>1217</v>
      </c>
      <c r="C7113" t="s">
        <v>1186</v>
      </c>
      <c r="D7113" t="s">
        <v>1195</v>
      </c>
      <c r="E7113">
        <v>0.1278</v>
      </c>
      <c r="F7113" t="s">
        <v>1692</v>
      </c>
    </row>
    <row r="7114" spans="1:6" x14ac:dyDescent="0.25">
      <c r="A7114" t="s">
        <v>1410</v>
      </c>
      <c r="B7114" t="s">
        <v>1220</v>
      </c>
      <c r="C7114" t="s">
        <v>1131</v>
      </c>
      <c r="D7114" t="s">
        <v>1195</v>
      </c>
      <c r="E7114">
        <v>7.2419999999999998E-2</v>
      </c>
      <c r="F7114" t="s">
        <v>1692</v>
      </c>
    </row>
    <row r="7115" spans="1:6" x14ac:dyDescent="0.25">
      <c r="A7115" t="s">
        <v>1410</v>
      </c>
      <c r="B7115" t="s">
        <v>1220</v>
      </c>
      <c r="C7115" t="s">
        <v>1207</v>
      </c>
      <c r="D7115" t="s">
        <v>1195</v>
      </c>
      <c r="E7115">
        <v>8.09E-3</v>
      </c>
      <c r="F7115" t="s">
        <v>1692</v>
      </c>
    </row>
    <row r="7116" spans="1:6" x14ac:dyDescent="0.25">
      <c r="A7116" t="s">
        <v>1410</v>
      </c>
      <c r="B7116" t="s">
        <v>1220</v>
      </c>
      <c r="C7116" t="s">
        <v>1208</v>
      </c>
      <c r="D7116" t="s">
        <v>1195</v>
      </c>
      <c r="E7116">
        <v>3.8300000000000001E-3</v>
      </c>
      <c r="F7116" t="s">
        <v>1692</v>
      </c>
    </row>
    <row r="7117" spans="1:6" x14ac:dyDescent="0.25">
      <c r="A7117" t="s">
        <v>1410</v>
      </c>
      <c r="B7117" t="s">
        <v>1220</v>
      </c>
      <c r="C7117" t="s">
        <v>1196</v>
      </c>
      <c r="D7117" t="s">
        <v>1195</v>
      </c>
      <c r="E7117">
        <v>8.8999999999999995E-4</v>
      </c>
      <c r="F7117" t="s">
        <v>1692</v>
      </c>
    </row>
    <row r="7118" spans="1:6" x14ac:dyDescent="0.25">
      <c r="A7118" t="s">
        <v>1410</v>
      </c>
      <c r="B7118" t="s">
        <v>1220</v>
      </c>
      <c r="C7118" t="s">
        <v>1186</v>
      </c>
      <c r="D7118" t="s">
        <v>1195</v>
      </c>
      <c r="E7118">
        <v>0.1278</v>
      </c>
      <c r="F7118" t="s">
        <v>1692</v>
      </c>
    </row>
    <row r="7119" spans="1:6" x14ac:dyDescent="0.25">
      <c r="A7119" t="s">
        <v>1410</v>
      </c>
      <c r="B7119" t="s">
        <v>1247</v>
      </c>
      <c r="C7119" t="s">
        <v>1131</v>
      </c>
      <c r="D7119" t="s">
        <v>1195</v>
      </c>
      <c r="E7119">
        <v>7.2419999999999998E-2</v>
      </c>
      <c r="F7119" t="s">
        <v>1692</v>
      </c>
    </row>
    <row r="7120" spans="1:6" x14ac:dyDescent="0.25">
      <c r="A7120" t="s">
        <v>1410</v>
      </c>
      <c r="B7120" t="s">
        <v>1247</v>
      </c>
      <c r="C7120" t="s">
        <v>1207</v>
      </c>
      <c r="D7120" t="s">
        <v>1195</v>
      </c>
      <c r="E7120">
        <v>8.09E-3</v>
      </c>
      <c r="F7120" t="s">
        <v>1692</v>
      </c>
    </row>
    <row r="7121" spans="1:6" x14ac:dyDescent="0.25">
      <c r="A7121" t="s">
        <v>1410</v>
      </c>
      <c r="B7121" t="s">
        <v>1247</v>
      </c>
      <c r="C7121" t="s">
        <v>1208</v>
      </c>
      <c r="D7121" t="s">
        <v>1195</v>
      </c>
      <c r="E7121">
        <v>3.8300000000000001E-3</v>
      </c>
      <c r="F7121" t="s">
        <v>1692</v>
      </c>
    </row>
    <row r="7122" spans="1:6" x14ac:dyDescent="0.25">
      <c r="A7122" t="s">
        <v>1410</v>
      </c>
      <c r="B7122" t="s">
        <v>1247</v>
      </c>
      <c r="C7122" t="s">
        <v>1196</v>
      </c>
      <c r="D7122" t="s">
        <v>1195</v>
      </c>
      <c r="E7122">
        <v>8.8999999999999995E-4</v>
      </c>
      <c r="F7122" t="s">
        <v>1692</v>
      </c>
    </row>
    <row r="7123" spans="1:6" x14ac:dyDescent="0.25">
      <c r="A7123" t="s">
        <v>1410</v>
      </c>
      <c r="B7123" t="s">
        <v>1247</v>
      </c>
      <c r="C7123" t="s">
        <v>1186</v>
      </c>
      <c r="D7123" t="s">
        <v>1195</v>
      </c>
      <c r="E7123">
        <v>0.1278</v>
      </c>
      <c r="F7123" t="s">
        <v>1692</v>
      </c>
    </row>
    <row r="7124" spans="1:6" x14ac:dyDescent="0.25">
      <c r="A7124" t="s">
        <v>1410</v>
      </c>
      <c r="B7124" t="s">
        <v>1223</v>
      </c>
      <c r="C7124" t="s">
        <v>1131</v>
      </c>
      <c r="D7124" t="s">
        <v>1195</v>
      </c>
      <c r="E7124">
        <v>7.2419999999999998E-2</v>
      </c>
      <c r="F7124" t="s">
        <v>1692</v>
      </c>
    </row>
    <row r="7125" spans="1:6" x14ac:dyDescent="0.25">
      <c r="A7125" t="s">
        <v>1410</v>
      </c>
      <c r="B7125" t="s">
        <v>1223</v>
      </c>
      <c r="C7125" t="s">
        <v>1207</v>
      </c>
      <c r="D7125" t="s">
        <v>1195</v>
      </c>
      <c r="E7125">
        <v>8.09E-3</v>
      </c>
      <c r="F7125" t="s">
        <v>1692</v>
      </c>
    </row>
    <row r="7126" spans="1:6" x14ac:dyDescent="0.25">
      <c r="A7126" t="s">
        <v>1410</v>
      </c>
      <c r="B7126" t="s">
        <v>1223</v>
      </c>
      <c r="C7126" t="s">
        <v>1208</v>
      </c>
      <c r="D7126" t="s">
        <v>1195</v>
      </c>
      <c r="E7126">
        <v>3.8300000000000001E-3</v>
      </c>
      <c r="F7126" t="s">
        <v>1692</v>
      </c>
    </row>
    <row r="7127" spans="1:6" x14ac:dyDescent="0.25">
      <c r="A7127" t="s">
        <v>1410</v>
      </c>
      <c r="B7127" t="s">
        <v>1223</v>
      </c>
      <c r="C7127" t="s">
        <v>1196</v>
      </c>
      <c r="D7127" t="s">
        <v>1195</v>
      </c>
      <c r="E7127">
        <v>8.8999999999999995E-4</v>
      </c>
      <c r="F7127" t="s">
        <v>1692</v>
      </c>
    </row>
    <row r="7128" spans="1:6" x14ac:dyDescent="0.25">
      <c r="A7128" t="s">
        <v>1410</v>
      </c>
      <c r="B7128" t="s">
        <v>1223</v>
      </c>
      <c r="C7128" t="s">
        <v>1186</v>
      </c>
      <c r="D7128" t="s">
        <v>1195</v>
      </c>
      <c r="E7128">
        <v>0.1278</v>
      </c>
      <c r="F7128" t="s">
        <v>1692</v>
      </c>
    </row>
    <row r="7129" spans="1:6" x14ac:dyDescent="0.25">
      <c r="A7129" t="s">
        <v>1410</v>
      </c>
      <c r="B7129" t="s">
        <v>1248</v>
      </c>
      <c r="C7129" t="s">
        <v>1131</v>
      </c>
      <c r="D7129" t="s">
        <v>1195</v>
      </c>
      <c r="E7129">
        <v>3.0960000000000001E-2</v>
      </c>
      <c r="F7129" t="s">
        <v>1692</v>
      </c>
    </row>
    <row r="7130" spans="1:6" x14ac:dyDescent="0.25">
      <c r="A7130" t="s">
        <v>1410</v>
      </c>
      <c r="B7130" t="s">
        <v>1248</v>
      </c>
      <c r="C7130" t="s">
        <v>1207</v>
      </c>
      <c r="D7130" t="s">
        <v>1195</v>
      </c>
      <c r="E7130">
        <v>3.4399999999999999E-3</v>
      </c>
      <c r="F7130" t="s">
        <v>1692</v>
      </c>
    </row>
    <row r="7131" spans="1:6" x14ac:dyDescent="0.25">
      <c r="A7131" t="s">
        <v>1410</v>
      </c>
      <c r="B7131" t="s">
        <v>1248</v>
      </c>
      <c r="C7131" t="s">
        <v>1208</v>
      </c>
      <c r="D7131" t="s">
        <v>1195</v>
      </c>
      <c r="E7131">
        <v>1.65E-3</v>
      </c>
      <c r="F7131" t="s">
        <v>1692</v>
      </c>
    </row>
    <row r="7132" spans="1:6" x14ac:dyDescent="0.25">
      <c r="A7132" t="s">
        <v>1410</v>
      </c>
      <c r="B7132" t="s">
        <v>1248</v>
      </c>
      <c r="C7132" t="s">
        <v>1196</v>
      </c>
      <c r="D7132" t="s">
        <v>1195</v>
      </c>
      <c r="E7132">
        <v>3.8999999999999999E-4</v>
      </c>
      <c r="F7132" t="s">
        <v>1692</v>
      </c>
    </row>
    <row r="7133" spans="1:6" x14ac:dyDescent="0.25">
      <c r="A7133" t="s">
        <v>1410</v>
      </c>
      <c r="B7133" t="s">
        <v>1248</v>
      </c>
      <c r="C7133" t="s">
        <v>1186</v>
      </c>
      <c r="D7133" t="s">
        <v>1195</v>
      </c>
      <c r="E7133">
        <v>5.3960000000000001E-2</v>
      </c>
      <c r="F7133" t="s">
        <v>1692</v>
      </c>
    </row>
    <row r="7134" spans="1:6" x14ac:dyDescent="0.25">
      <c r="A7134" t="s">
        <v>1410</v>
      </c>
      <c r="B7134" t="s">
        <v>1227</v>
      </c>
      <c r="C7134" t="s">
        <v>1186</v>
      </c>
      <c r="D7134" t="s">
        <v>1195</v>
      </c>
      <c r="E7134">
        <v>0</v>
      </c>
      <c r="F7134" t="s">
        <v>1692</v>
      </c>
    </row>
    <row r="7135" spans="1:6" x14ac:dyDescent="0.25">
      <c r="A7135" t="s">
        <v>1410</v>
      </c>
      <c r="B7135" t="s">
        <v>1249</v>
      </c>
      <c r="C7135" t="s">
        <v>1131</v>
      </c>
      <c r="D7135" t="s">
        <v>1195</v>
      </c>
      <c r="E7135">
        <v>3.0960000000000001E-2</v>
      </c>
      <c r="F7135" t="s">
        <v>1692</v>
      </c>
    </row>
    <row r="7136" spans="1:6" x14ac:dyDescent="0.25">
      <c r="A7136" t="s">
        <v>1410</v>
      </c>
      <c r="B7136" t="s">
        <v>1249</v>
      </c>
      <c r="C7136" t="s">
        <v>1207</v>
      </c>
      <c r="D7136" t="s">
        <v>1195</v>
      </c>
      <c r="E7136">
        <v>3.4399999999999999E-3</v>
      </c>
      <c r="F7136" t="s">
        <v>1692</v>
      </c>
    </row>
    <row r="7137" spans="1:6" x14ac:dyDescent="0.25">
      <c r="A7137" t="s">
        <v>1410</v>
      </c>
      <c r="B7137" t="s">
        <v>1249</v>
      </c>
      <c r="C7137" t="s">
        <v>1208</v>
      </c>
      <c r="D7137" t="s">
        <v>1195</v>
      </c>
      <c r="E7137">
        <v>1.65E-3</v>
      </c>
      <c r="F7137" t="s">
        <v>1692</v>
      </c>
    </row>
    <row r="7138" spans="1:6" x14ac:dyDescent="0.25">
      <c r="A7138" t="s">
        <v>1410</v>
      </c>
      <c r="B7138" t="s">
        <v>1249</v>
      </c>
      <c r="C7138" t="s">
        <v>1234</v>
      </c>
      <c r="D7138" t="s">
        <v>1195</v>
      </c>
      <c r="E7138">
        <v>1.9000000000000001E-4</v>
      </c>
      <c r="F7138" t="s">
        <v>1692</v>
      </c>
    </row>
    <row r="7139" spans="1:6" x14ac:dyDescent="0.25">
      <c r="A7139" t="s">
        <v>1410</v>
      </c>
      <c r="B7139" t="s">
        <v>1249</v>
      </c>
      <c r="C7139" t="s">
        <v>1235</v>
      </c>
      <c r="D7139" t="s">
        <v>1195</v>
      </c>
      <c r="E7139">
        <v>1.9000000000000001E-4</v>
      </c>
      <c r="F7139" t="s">
        <v>1692</v>
      </c>
    </row>
    <row r="7140" spans="1:6" x14ac:dyDescent="0.25">
      <c r="A7140" t="s">
        <v>1410</v>
      </c>
      <c r="B7140" t="s">
        <v>1249</v>
      </c>
      <c r="C7140" t="s">
        <v>1196</v>
      </c>
      <c r="D7140" t="s">
        <v>1195</v>
      </c>
      <c r="E7140">
        <v>1.9000000000000001E-4</v>
      </c>
      <c r="F7140" t="s">
        <v>1692</v>
      </c>
    </row>
    <row r="7141" spans="1:6" x14ac:dyDescent="0.25">
      <c r="A7141" t="s">
        <v>1410</v>
      </c>
      <c r="B7141" t="s">
        <v>1249</v>
      </c>
      <c r="C7141" t="s">
        <v>1186</v>
      </c>
      <c r="D7141" t="s">
        <v>1195</v>
      </c>
      <c r="E7141">
        <v>5.3960000000000001E-2</v>
      </c>
      <c r="F7141" t="s">
        <v>1692</v>
      </c>
    </row>
    <row r="7142" spans="1:6" x14ac:dyDescent="0.25">
      <c r="A7142" t="s">
        <v>1410</v>
      </c>
      <c r="B7142" t="s">
        <v>1231</v>
      </c>
      <c r="C7142" t="s">
        <v>1186</v>
      </c>
      <c r="D7142" t="s">
        <v>1195</v>
      </c>
      <c r="E7142">
        <v>3.1700000000000001E-3</v>
      </c>
      <c r="F7142" t="s">
        <v>1692</v>
      </c>
    </row>
    <row r="7143" spans="1:6" x14ac:dyDescent="0.25">
      <c r="A7143" t="s">
        <v>1410</v>
      </c>
      <c r="B7143" t="s">
        <v>1250</v>
      </c>
      <c r="C7143" t="s">
        <v>1131</v>
      </c>
      <c r="D7143" t="s">
        <v>1195</v>
      </c>
      <c r="E7143">
        <v>3.0960000000000001E-2</v>
      </c>
      <c r="F7143" t="s">
        <v>1692</v>
      </c>
    </row>
    <row r="7144" spans="1:6" x14ac:dyDescent="0.25">
      <c r="A7144" t="s">
        <v>1410</v>
      </c>
      <c r="B7144" t="s">
        <v>1250</v>
      </c>
      <c r="C7144" t="s">
        <v>1207</v>
      </c>
      <c r="D7144" t="s">
        <v>1195</v>
      </c>
      <c r="E7144">
        <v>3.4399999999999999E-3</v>
      </c>
      <c r="F7144" t="s">
        <v>1692</v>
      </c>
    </row>
    <row r="7145" spans="1:6" x14ac:dyDescent="0.25">
      <c r="A7145" t="s">
        <v>1410</v>
      </c>
      <c r="B7145" t="s">
        <v>1250</v>
      </c>
      <c r="C7145" t="s">
        <v>1208</v>
      </c>
      <c r="D7145" t="s">
        <v>1195</v>
      </c>
      <c r="E7145">
        <v>1.65E-3</v>
      </c>
      <c r="F7145" t="s">
        <v>1692</v>
      </c>
    </row>
    <row r="7146" spans="1:6" x14ac:dyDescent="0.25">
      <c r="A7146" t="s">
        <v>1410</v>
      </c>
      <c r="B7146" t="s">
        <v>1250</v>
      </c>
      <c r="C7146" t="s">
        <v>1234</v>
      </c>
      <c r="D7146" t="s">
        <v>1195</v>
      </c>
      <c r="E7146">
        <v>1.9000000000000001E-4</v>
      </c>
      <c r="F7146" t="s">
        <v>1692</v>
      </c>
    </row>
    <row r="7147" spans="1:6" x14ac:dyDescent="0.25">
      <c r="A7147" t="s">
        <v>1410</v>
      </c>
      <c r="B7147" t="s">
        <v>1250</v>
      </c>
      <c r="C7147" t="s">
        <v>1235</v>
      </c>
      <c r="D7147" t="s">
        <v>1195</v>
      </c>
      <c r="E7147">
        <v>1.9000000000000001E-4</v>
      </c>
      <c r="F7147" t="s">
        <v>1692</v>
      </c>
    </row>
    <row r="7148" spans="1:6" x14ac:dyDescent="0.25">
      <c r="A7148" t="s">
        <v>1410</v>
      </c>
      <c r="B7148" t="s">
        <v>1250</v>
      </c>
      <c r="C7148" t="s">
        <v>1196</v>
      </c>
      <c r="D7148" t="s">
        <v>1195</v>
      </c>
      <c r="E7148">
        <v>1.9000000000000001E-4</v>
      </c>
      <c r="F7148" t="s">
        <v>1692</v>
      </c>
    </row>
    <row r="7149" spans="1:6" x14ac:dyDescent="0.25">
      <c r="A7149" t="s">
        <v>1410</v>
      </c>
      <c r="B7149" t="s">
        <v>1250</v>
      </c>
      <c r="C7149" t="s">
        <v>1186</v>
      </c>
      <c r="D7149" t="s">
        <v>1195</v>
      </c>
      <c r="E7149">
        <v>5.3960000000000001E-2</v>
      </c>
      <c r="F7149" t="s">
        <v>1692</v>
      </c>
    </row>
    <row r="7150" spans="1:6" x14ac:dyDescent="0.25">
      <c r="A7150" t="s">
        <v>1411</v>
      </c>
      <c r="B7150" t="s">
        <v>1185</v>
      </c>
      <c r="C7150" t="s">
        <v>1186</v>
      </c>
      <c r="D7150" t="s">
        <v>1187</v>
      </c>
      <c r="E7150">
        <v>4.7100000000000003E-2</v>
      </c>
      <c r="F7150" t="s">
        <v>1692</v>
      </c>
    </row>
    <row r="7151" spans="1:6" x14ac:dyDescent="0.25">
      <c r="A7151" t="s">
        <v>1411</v>
      </c>
      <c r="B7151" t="s">
        <v>1188</v>
      </c>
      <c r="C7151" t="s">
        <v>1186</v>
      </c>
      <c r="D7151" t="s">
        <v>1187</v>
      </c>
      <c r="E7151">
        <v>4.7100000000000003E-2</v>
      </c>
      <c r="F7151" t="s">
        <v>1692</v>
      </c>
    </row>
    <row r="7152" spans="1:6" x14ac:dyDescent="0.25">
      <c r="A7152" t="s">
        <v>1411</v>
      </c>
      <c r="B7152" t="s">
        <v>1189</v>
      </c>
      <c r="C7152" t="s">
        <v>1186</v>
      </c>
      <c r="D7152" t="s">
        <v>1187</v>
      </c>
      <c r="E7152">
        <v>2.9399999999999999E-3</v>
      </c>
      <c r="F7152" t="s">
        <v>1692</v>
      </c>
    </row>
    <row r="7153" spans="1:6" x14ac:dyDescent="0.25">
      <c r="A7153" t="s">
        <v>1411</v>
      </c>
      <c r="B7153" t="s">
        <v>1190</v>
      </c>
      <c r="C7153" t="s">
        <v>1186</v>
      </c>
      <c r="D7153" t="s">
        <v>1187</v>
      </c>
      <c r="E7153">
        <v>6.8199999999999997E-3</v>
      </c>
      <c r="F7153" t="s">
        <v>1692</v>
      </c>
    </row>
    <row r="7154" spans="1:6" x14ac:dyDescent="0.25">
      <c r="A7154" t="s">
        <v>1411</v>
      </c>
      <c r="B7154" t="s">
        <v>1191</v>
      </c>
      <c r="C7154" t="s">
        <v>1186</v>
      </c>
      <c r="D7154" t="s">
        <v>1187</v>
      </c>
      <c r="E7154">
        <v>6.8199999999999997E-3</v>
      </c>
      <c r="F7154" t="s">
        <v>1692</v>
      </c>
    </row>
    <row r="7155" spans="1:6" x14ac:dyDescent="0.25">
      <c r="A7155" t="s">
        <v>1411</v>
      </c>
      <c r="B7155" t="s">
        <v>1192</v>
      </c>
      <c r="C7155" t="s">
        <v>1186</v>
      </c>
      <c r="D7155" t="s">
        <v>1187</v>
      </c>
      <c r="E7155">
        <v>2.9399999999999999E-3</v>
      </c>
      <c r="F7155" t="s">
        <v>1692</v>
      </c>
    </row>
    <row r="7156" spans="1:6" x14ac:dyDescent="0.25">
      <c r="A7156" t="s">
        <v>1205</v>
      </c>
      <c r="B7156" t="s">
        <v>1246</v>
      </c>
      <c r="C7156" t="s">
        <v>1693</v>
      </c>
      <c r="D7156" t="s">
        <v>1195</v>
      </c>
      <c r="E7156">
        <v>9.0649999999999994E-2</v>
      </c>
      <c r="F7156" t="s">
        <v>1711</v>
      </c>
    </row>
    <row r="7157" spans="1:6" x14ac:dyDescent="0.25">
      <c r="A7157" t="s">
        <v>1205</v>
      </c>
      <c r="B7157" t="s">
        <v>1246</v>
      </c>
      <c r="C7157" t="s">
        <v>1694</v>
      </c>
      <c r="D7157" t="s">
        <v>1195</v>
      </c>
      <c r="E7157">
        <v>0.24173</v>
      </c>
      <c r="F7157" t="s">
        <v>1711</v>
      </c>
    </row>
    <row r="7158" spans="1:6" x14ac:dyDescent="0.25">
      <c r="A7158" t="s">
        <v>1205</v>
      </c>
      <c r="B7158" t="s">
        <v>1246</v>
      </c>
      <c r="C7158" t="s">
        <v>1186</v>
      </c>
      <c r="D7158" t="s">
        <v>1195</v>
      </c>
      <c r="E7158">
        <v>0.60431999999999997</v>
      </c>
      <c r="F7158" t="s">
        <v>1711</v>
      </c>
    </row>
    <row r="7159" spans="1:6" x14ac:dyDescent="0.25">
      <c r="A7159" t="s">
        <v>1205</v>
      </c>
      <c r="B7159" t="s">
        <v>1503</v>
      </c>
      <c r="C7159" t="s">
        <v>1186</v>
      </c>
      <c r="D7159" t="s">
        <v>1195</v>
      </c>
      <c r="E7159">
        <v>0</v>
      </c>
      <c r="F7159" t="s">
        <v>1711</v>
      </c>
    </row>
    <row r="7160" spans="1:6" x14ac:dyDescent="0.25">
      <c r="A7160" t="s">
        <v>1205</v>
      </c>
      <c r="B7160" t="s">
        <v>1241</v>
      </c>
      <c r="C7160" t="s">
        <v>1186</v>
      </c>
      <c r="D7160" t="s">
        <v>1195</v>
      </c>
      <c r="E7160">
        <v>0.60431999999999997</v>
      </c>
      <c r="F7160" t="s">
        <v>1711</v>
      </c>
    </row>
    <row r="7161" spans="1:6" x14ac:dyDescent="0.25">
      <c r="A7161" t="s">
        <v>1205</v>
      </c>
      <c r="B7161" t="s">
        <v>1217</v>
      </c>
      <c r="C7161" t="s">
        <v>1693</v>
      </c>
      <c r="D7161" t="s">
        <v>1195</v>
      </c>
      <c r="E7161">
        <v>9.0649999999999994E-2</v>
      </c>
      <c r="F7161" t="s">
        <v>1711</v>
      </c>
    </row>
    <row r="7162" spans="1:6" x14ac:dyDescent="0.25">
      <c r="A7162" t="s">
        <v>1205</v>
      </c>
      <c r="B7162" t="s">
        <v>1217</v>
      </c>
      <c r="C7162" t="s">
        <v>1694</v>
      </c>
      <c r="D7162" t="s">
        <v>1195</v>
      </c>
      <c r="E7162">
        <v>0.24173</v>
      </c>
      <c r="F7162" t="s">
        <v>1711</v>
      </c>
    </row>
    <row r="7163" spans="1:6" x14ac:dyDescent="0.25">
      <c r="A7163" t="s">
        <v>1205</v>
      </c>
      <c r="B7163" t="s">
        <v>1217</v>
      </c>
      <c r="C7163" t="s">
        <v>1186</v>
      </c>
      <c r="D7163" t="s">
        <v>1195</v>
      </c>
      <c r="E7163">
        <v>0.60431999999999997</v>
      </c>
      <c r="F7163" t="s">
        <v>1711</v>
      </c>
    </row>
    <row r="7164" spans="1:6" x14ac:dyDescent="0.25">
      <c r="A7164" t="s">
        <v>1205</v>
      </c>
      <c r="B7164" t="s">
        <v>1220</v>
      </c>
      <c r="C7164" t="s">
        <v>1693</v>
      </c>
      <c r="D7164" t="s">
        <v>1195</v>
      </c>
      <c r="E7164">
        <v>9.0649999999999994E-2</v>
      </c>
      <c r="F7164" t="s">
        <v>1711</v>
      </c>
    </row>
    <row r="7165" spans="1:6" x14ac:dyDescent="0.25">
      <c r="A7165" t="s">
        <v>1205</v>
      </c>
      <c r="B7165" t="s">
        <v>1220</v>
      </c>
      <c r="C7165" t="s">
        <v>1694</v>
      </c>
      <c r="D7165" t="s">
        <v>1195</v>
      </c>
      <c r="E7165">
        <v>0.24173</v>
      </c>
      <c r="F7165" t="s">
        <v>1711</v>
      </c>
    </row>
    <row r="7166" spans="1:6" x14ac:dyDescent="0.25">
      <c r="A7166" t="s">
        <v>1205</v>
      </c>
      <c r="B7166" t="s">
        <v>1220</v>
      </c>
      <c r="C7166" t="s">
        <v>1186</v>
      </c>
      <c r="D7166" t="s">
        <v>1195</v>
      </c>
      <c r="E7166">
        <v>0.60431999999999997</v>
      </c>
      <c r="F7166" t="s">
        <v>1711</v>
      </c>
    </row>
    <row r="7167" spans="1:6" x14ac:dyDescent="0.25">
      <c r="A7167" t="s">
        <v>1205</v>
      </c>
      <c r="B7167" t="s">
        <v>1221</v>
      </c>
      <c r="C7167" t="s">
        <v>1693</v>
      </c>
      <c r="D7167" t="s">
        <v>1195</v>
      </c>
      <c r="E7167">
        <v>9.0649999999999994E-2</v>
      </c>
      <c r="F7167" t="s">
        <v>1711</v>
      </c>
    </row>
    <row r="7168" spans="1:6" x14ac:dyDescent="0.25">
      <c r="A7168" t="s">
        <v>1205</v>
      </c>
      <c r="B7168" t="s">
        <v>1221</v>
      </c>
      <c r="C7168" t="s">
        <v>1694</v>
      </c>
      <c r="D7168" t="s">
        <v>1195</v>
      </c>
      <c r="E7168">
        <v>0.24173</v>
      </c>
      <c r="F7168" t="s">
        <v>1711</v>
      </c>
    </row>
    <row r="7169" spans="1:6" x14ac:dyDescent="0.25">
      <c r="A7169" t="s">
        <v>1205</v>
      </c>
      <c r="B7169" t="s">
        <v>1221</v>
      </c>
      <c r="C7169" t="s">
        <v>1186</v>
      </c>
      <c r="D7169" t="s">
        <v>1195</v>
      </c>
      <c r="E7169">
        <v>0.60431999999999997</v>
      </c>
      <c r="F7169" t="s">
        <v>1711</v>
      </c>
    </row>
    <row r="7170" spans="1:6" x14ac:dyDescent="0.25">
      <c r="A7170" t="s">
        <v>1205</v>
      </c>
      <c r="B7170" t="s">
        <v>1222</v>
      </c>
      <c r="C7170" t="s">
        <v>1693</v>
      </c>
      <c r="D7170" t="s">
        <v>1195</v>
      </c>
      <c r="E7170">
        <v>9.0649999999999994E-2</v>
      </c>
      <c r="F7170" t="s">
        <v>1711</v>
      </c>
    </row>
    <row r="7171" spans="1:6" x14ac:dyDescent="0.25">
      <c r="A7171" t="s">
        <v>1205</v>
      </c>
      <c r="B7171" t="s">
        <v>1222</v>
      </c>
      <c r="C7171" t="s">
        <v>1694</v>
      </c>
      <c r="D7171" t="s">
        <v>1195</v>
      </c>
      <c r="E7171">
        <v>0.24173</v>
      </c>
      <c r="F7171" t="s">
        <v>1711</v>
      </c>
    </row>
    <row r="7172" spans="1:6" x14ac:dyDescent="0.25">
      <c r="A7172" t="s">
        <v>1205</v>
      </c>
      <c r="B7172" t="s">
        <v>1222</v>
      </c>
      <c r="C7172" t="s">
        <v>1186</v>
      </c>
      <c r="D7172" t="s">
        <v>1195</v>
      </c>
      <c r="E7172">
        <v>0.60431999999999997</v>
      </c>
      <c r="F7172" t="s">
        <v>1711</v>
      </c>
    </row>
    <row r="7173" spans="1:6" x14ac:dyDescent="0.25">
      <c r="A7173" t="s">
        <v>1205</v>
      </c>
      <c r="B7173" t="s">
        <v>1223</v>
      </c>
      <c r="C7173" t="s">
        <v>1693</v>
      </c>
      <c r="D7173" t="s">
        <v>1195</v>
      </c>
      <c r="E7173">
        <v>9.0649999999999994E-2</v>
      </c>
      <c r="F7173" t="s">
        <v>1711</v>
      </c>
    </row>
    <row r="7174" spans="1:6" x14ac:dyDescent="0.25">
      <c r="A7174" t="s">
        <v>1205</v>
      </c>
      <c r="B7174" t="s">
        <v>1223</v>
      </c>
      <c r="C7174" t="s">
        <v>1694</v>
      </c>
      <c r="D7174" t="s">
        <v>1195</v>
      </c>
      <c r="E7174">
        <v>0.24173</v>
      </c>
      <c r="F7174" t="s">
        <v>1711</v>
      </c>
    </row>
    <row r="7175" spans="1:6" x14ac:dyDescent="0.25">
      <c r="A7175" t="s">
        <v>1205</v>
      </c>
      <c r="B7175" t="s">
        <v>1223</v>
      </c>
      <c r="C7175" t="s">
        <v>1186</v>
      </c>
      <c r="D7175" t="s">
        <v>1195</v>
      </c>
      <c r="E7175">
        <v>0.60431999999999997</v>
      </c>
      <c r="F7175" t="s">
        <v>1711</v>
      </c>
    </row>
    <row r="7176" spans="1:6" x14ac:dyDescent="0.25">
      <c r="A7176" t="s">
        <v>1205</v>
      </c>
      <c r="B7176" t="s">
        <v>1248</v>
      </c>
      <c r="C7176" t="s">
        <v>1693</v>
      </c>
      <c r="D7176" t="s">
        <v>1195</v>
      </c>
      <c r="E7176">
        <v>9.0649999999999994E-2</v>
      </c>
      <c r="F7176" t="s">
        <v>1711</v>
      </c>
    </row>
    <row r="7177" spans="1:6" x14ac:dyDescent="0.25">
      <c r="A7177" t="s">
        <v>1205</v>
      </c>
      <c r="B7177" t="s">
        <v>1248</v>
      </c>
      <c r="C7177" t="s">
        <v>1694</v>
      </c>
      <c r="D7177" t="s">
        <v>1195</v>
      </c>
      <c r="E7177">
        <v>0.24173</v>
      </c>
      <c r="F7177" t="s">
        <v>1711</v>
      </c>
    </row>
    <row r="7178" spans="1:6" x14ac:dyDescent="0.25">
      <c r="A7178" t="s">
        <v>1205</v>
      </c>
      <c r="B7178" t="s">
        <v>1248</v>
      </c>
      <c r="C7178" t="s">
        <v>1186</v>
      </c>
      <c r="D7178" t="s">
        <v>1195</v>
      </c>
      <c r="E7178">
        <v>0.60431999999999997</v>
      </c>
      <c r="F7178" t="s">
        <v>1711</v>
      </c>
    </row>
    <row r="7179" spans="1:6" x14ac:dyDescent="0.25">
      <c r="A7179" t="s">
        <v>1205</v>
      </c>
      <c r="B7179" t="s">
        <v>1228</v>
      </c>
      <c r="C7179" t="s">
        <v>1694</v>
      </c>
      <c r="D7179" t="s">
        <v>1195</v>
      </c>
      <c r="E7179">
        <v>0.24173</v>
      </c>
      <c r="F7179" t="s">
        <v>1711</v>
      </c>
    </row>
    <row r="7180" spans="1:6" x14ac:dyDescent="0.25">
      <c r="A7180" t="s">
        <v>1205</v>
      </c>
      <c r="B7180" t="s">
        <v>1228</v>
      </c>
      <c r="C7180" t="s">
        <v>1186</v>
      </c>
      <c r="D7180" t="s">
        <v>1195</v>
      </c>
      <c r="E7180">
        <v>0.60431999999999997</v>
      </c>
      <c r="F7180" t="s">
        <v>1711</v>
      </c>
    </row>
    <row r="7181" spans="1:6" x14ac:dyDescent="0.25">
      <c r="A7181" t="s">
        <v>1205</v>
      </c>
      <c r="B7181" t="s">
        <v>1228</v>
      </c>
      <c r="C7181" t="s">
        <v>1695</v>
      </c>
      <c r="D7181" t="s">
        <v>1195</v>
      </c>
      <c r="E7181">
        <v>6.0429999999999998E-2</v>
      </c>
      <c r="F7181" t="s">
        <v>1711</v>
      </c>
    </row>
    <row r="7182" spans="1:6" x14ac:dyDescent="0.25">
      <c r="A7182" t="s">
        <v>1205</v>
      </c>
      <c r="B7182" t="s">
        <v>1228</v>
      </c>
      <c r="C7182" t="s">
        <v>1696</v>
      </c>
      <c r="D7182" t="s">
        <v>1195</v>
      </c>
      <c r="E7182">
        <v>3.022E-2</v>
      </c>
      <c r="F7182" t="s">
        <v>1711</v>
      </c>
    </row>
    <row r="7183" spans="1:6" x14ac:dyDescent="0.25">
      <c r="A7183" t="s">
        <v>1205</v>
      </c>
      <c r="B7183" t="s">
        <v>1230</v>
      </c>
      <c r="C7183" t="s">
        <v>1694</v>
      </c>
      <c r="D7183" t="s">
        <v>1195</v>
      </c>
      <c r="E7183">
        <v>0.24173</v>
      </c>
      <c r="F7183" t="s">
        <v>1711</v>
      </c>
    </row>
    <row r="7184" spans="1:6" x14ac:dyDescent="0.25">
      <c r="A7184" t="s">
        <v>1205</v>
      </c>
      <c r="B7184" t="s">
        <v>1230</v>
      </c>
      <c r="C7184" t="s">
        <v>1186</v>
      </c>
      <c r="D7184" t="s">
        <v>1195</v>
      </c>
      <c r="E7184">
        <v>0.60431999999999997</v>
      </c>
      <c r="F7184" t="s">
        <v>1711</v>
      </c>
    </row>
    <row r="7185" spans="1:6" x14ac:dyDescent="0.25">
      <c r="A7185" t="s">
        <v>1205</v>
      </c>
      <c r="B7185" t="s">
        <v>1230</v>
      </c>
      <c r="C7185" t="s">
        <v>1695</v>
      </c>
      <c r="D7185" t="s">
        <v>1195</v>
      </c>
      <c r="E7185">
        <v>6.0429999999999998E-2</v>
      </c>
      <c r="F7185" t="s">
        <v>1711</v>
      </c>
    </row>
    <row r="7186" spans="1:6" x14ac:dyDescent="0.25">
      <c r="A7186" t="s">
        <v>1205</v>
      </c>
      <c r="B7186" t="s">
        <v>1230</v>
      </c>
      <c r="C7186" t="s">
        <v>1696</v>
      </c>
      <c r="D7186" t="s">
        <v>1195</v>
      </c>
      <c r="E7186">
        <v>3.022E-2</v>
      </c>
      <c r="F7186" t="s">
        <v>1711</v>
      </c>
    </row>
    <row r="7187" spans="1:6" x14ac:dyDescent="0.25">
      <c r="A7187" t="s">
        <v>1205</v>
      </c>
      <c r="B7187" t="s">
        <v>1231</v>
      </c>
      <c r="C7187" t="s">
        <v>1186</v>
      </c>
      <c r="D7187" t="s">
        <v>1195</v>
      </c>
      <c r="E7187">
        <v>5.0000000000000001E-3</v>
      </c>
      <c r="F7187" t="s">
        <v>1711</v>
      </c>
    </row>
    <row r="7188" spans="1:6" x14ac:dyDescent="0.25">
      <c r="A7188" t="s">
        <v>1205</v>
      </c>
      <c r="B7188" t="s">
        <v>1232</v>
      </c>
      <c r="C7188" t="s">
        <v>1186</v>
      </c>
      <c r="D7188" t="s">
        <v>1195</v>
      </c>
      <c r="E7188">
        <v>5.0000000000000001E-3</v>
      </c>
      <c r="F7188" t="s">
        <v>1711</v>
      </c>
    </row>
    <row r="7189" spans="1:6" x14ac:dyDescent="0.25">
      <c r="A7189" t="s">
        <v>1205</v>
      </c>
      <c r="B7189" t="s">
        <v>1233</v>
      </c>
      <c r="C7189" t="s">
        <v>1694</v>
      </c>
      <c r="D7189" t="s">
        <v>1195</v>
      </c>
      <c r="E7189">
        <v>0.24173</v>
      </c>
      <c r="F7189" t="s">
        <v>1711</v>
      </c>
    </row>
    <row r="7190" spans="1:6" x14ac:dyDescent="0.25">
      <c r="A7190" t="s">
        <v>1205</v>
      </c>
      <c r="B7190" t="s">
        <v>1233</v>
      </c>
      <c r="C7190" t="s">
        <v>1186</v>
      </c>
      <c r="D7190" t="s">
        <v>1195</v>
      </c>
      <c r="E7190">
        <v>0.60431999999999997</v>
      </c>
      <c r="F7190" t="s">
        <v>1711</v>
      </c>
    </row>
    <row r="7191" spans="1:6" x14ac:dyDescent="0.25">
      <c r="A7191" t="s">
        <v>1205</v>
      </c>
      <c r="B7191" t="s">
        <v>1233</v>
      </c>
      <c r="C7191" t="s">
        <v>1696</v>
      </c>
      <c r="D7191" t="s">
        <v>1195</v>
      </c>
      <c r="E7191">
        <v>3.022E-2</v>
      </c>
      <c r="F7191" t="s">
        <v>1711</v>
      </c>
    </row>
    <row r="7192" spans="1:6" x14ac:dyDescent="0.25">
      <c r="A7192" t="s">
        <v>1205</v>
      </c>
      <c r="B7192" t="s">
        <v>1233</v>
      </c>
      <c r="C7192" t="s">
        <v>1697</v>
      </c>
      <c r="D7192" t="s">
        <v>1195</v>
      </c>
      <c r="E7192">
        <v>1.209E-2</v>
      </c>
      <c r="F7192" t="s">
        <v>1711</v>
      </c>
    </row>
    <row r="7193" spans="1:6" x14ac:dyDescent="0.25">
      <c r="A7193" t="s">
        <v>1205</v>
      </c>
      <c r="B7193" t="s">
        <v>1237</v>
      </c>
      <c r="C7193" t="s">
        <v>1186</v>
      </c>
      <c r="D7193" t="s">
        <v>1195</v>
      </c>
      <c r="E7193">
        <v>5.0000000000000001E-3</v>
      </c>
      <c r="F7193" t="s">
        <v>1711</v>
      </c>
    </row>
    <row r="7194" spans="1:6" x14ac:dyDescent="0.25">
      <c r="A7194" t="s">
        <v>1205</v>
      </c>
      <c r="B7194" t="s">
        <v>1238</v>
      </c>
      <c r="C7194" t="s">
        <v>1694</v>
      </c>
      <c r="D7194" t="s">
        <v>1195</v>
      </c>
      <c r="E7194">
        <v>0.24173</v>
      </c>
      <c r="F7194" t="s">
        <v>1711</v>
      </c>
    </row>
    <row r="7195" spans="1:6" x14ac:dyDescent="0.25">
      <c r="A7195" t="s">
        <v>1205</v>
      </c>
      <c r="B7195" t="s">
        <v>1238</v>
      </c>
      <c r="C7195" t="s">
        <v>1186</v>
      </c>
      <c r="D7195" t="s">
        <v>1195</v>
      </c>
      <c r="E7195">
        <v>0.60431999999999997</v>
      </c>
      <c r="F7195" t="s">
        <v>1711</v>
      </c>
    </row>
    <row r="7196" spans="1:6" x14ac:dyDescent="0.25">
      <c r="A7196" t="s">
        <v>1205</v>
      </c>
      <c r="B7196" t="s">
        <v>1238</v>
      </c>
      <c r="C7196" t="s">
        <v>1696</v>
      </c>
      <c r="D7196" t="s">
        <v>1195</v>
      </c>
      <c r="E7196">
        <v>3.022E-2</v>
      </c>
      <c r="F7196" t="s">
        <v>1711</v>
      </c>
    </row>
    <row r="7197" spans="1:6" x14ac:dyDescent="0.25">
      <c r="A7197" t="s">
        <v>1205</v>
      </c>
      <c r="B7197" t="s">
        <v>1238</v>
      </c>
      <c r="C7197" t="s">
        <v>1697</v>
      </c>
      <c r="D7197" t="s">
        <v>1195</v>
      </c>
      <c r="E7197">
        <v>1.209E-2</v>
      </c>
      <c r="F7197" t="s">
        <v>1711</v>
      </c>
    </row>
    <row r="7198" spans="1:6" x14ac:dyDescent="0.25">
      <c r="A7198" t="s">
        <v>1240</v>
      </c>
      <c r="B7198" t="s">
        <v>1246</v>
      </c>
      <c r="C7198" t="s">
        <v>1693</v>
      </c>
      <c r="D7198" t="s">
        <v>1195</v>
      </c>
      <c r="E7198">
        <v>9.0649999999999994E-2</v>
      </c>
      <c r="F7198" t="s">
        <v>1711</v>
      </c>
    </row>
    <row r="7199" spans="1:6" x14ac:dyDescent="0.25">
      <c r="A7199" t="s">
        <v>1240</v>
      </c>
      <c r="B7199" t="s">
        <v>1246</v>
      </c>
      <c r="C7199" t="s">
        <v>1694</v>
      </c>
      <c r="D7199" t="s">
        <v>1195</v>
      </c>
      <c r="E7199">
        <v>0.24173</v>
      </c>
      <c r="F7199" t="s">
        <v>1711</v>
      </c>
    </row>
    <row r="7200" spans="1:6" x14ac:dyDescent="0.25">
      <c r="A7200" t="s">
        <v>1240</v>
      </c>
      <c r="B7200" t="s">
        <v>1246</v>
      </c>
      <c r="C7200" t="s">
        <v>1186</v>
      </c>
      <c r="D7200" t="s">
        <v>1195</v>
      </c>
      <c r="E7200">
        <v>0.60431999999999997</v>
      </c>
      <c r="F7200" t="s">
        <v>1711</v>
      </c>
    </row>
    <row r="7201" spans="1:6" x14ac:dyDescent="0.25">
      <c r="A7201" t="s">
        <v>1240</v>
      </c>
      <c r="B7201" t="s">
        <v>1503</v>
      </c>
      <c r="C7201" t="s">
        <v>1186</v>
      </c>
      <c r="D7201" t="s">
        <v>1195</v>
      </c>
      <c r="E7201">
        <v>0</v>
      </c>
      <c r="F7201" t="s">
        <v>1711</v>
      </c>
    </row>
    <row r="7202" spans="1:6" x14ac:dyDescent="0.25">
      <c r="A7202" t="s">
        <v>1240</v>
      </c>
      <c r="B7202" t="s">
        <v>1241</v>
      </c>
      <c r="C7202" t="s">
        <v>1186</v>
      </c>
      <c r="D7202" t="s">
        <v>1195</v>
      </c>
      <c r="E7202">
        <v>0.60431999999999997</v>
      </c>
      <c r="F7202" t="s">
        <v>1711</v>
      </c>
    </row>
    <row r="7203" spans="1:6" x14ac:dyDescent="0.25">
      <c r="A7203" t="s">
        <v>1240</v>
      </c>
      <c r="B7203" t="s">
        <v>1217</v>
      </c>
      <c r="C7203" t="s">
        <v>1693</v>
      </c>
      <c r="D7203" t="s">
        <v>1195</v>
      </c>
      <c r="E7203">
        <v>9.0649999999999994E-2</v>
      </c>
      <c r="F7203" t="s">
        <v>1711</v>
      </c>
    </row>
    <row r="7204" spans="1:6" x14ac:dyDescent="0.25">
      <c r="A7204" t="s">
        <v>1240</v>
      </c>
      <c r="B7204" t="s">
        <v>1217</v>
      </c>
      <c r="C7204" t="s">
        <v>1694</v>
      </c>
      <c r="D7204" t="s">
        <v>1195</v>
      </c>
      <c r="E7204">
        <v>0.24173</v>
      </c>
      <c r="F7204" t="s">
        <v>1711</v>
      </c>
    </row>
    <row r="7205" spans="1:6" x14ac:dyDescent="0.25">
      <c r="A7205" t="s">
        <v>1240</v>
      </c>
      <c r="B7205" t="s">
        <v>1217</v>
      </c>
      <c r="C7205" t="s">
        <v>1186</v>
      </c>
      <c r="D7205" t="s">
        <v>1195</v>
      </c>
      <c r="E7205">
        <v>0.60431999999999997</v>
      </c>
      <c r="F7205" t="s">
        <v>1711</v>
      </c>
    </row>
    <row r="7206" spans="1:6" x14ac:dyDescent="0.25">
      <c r="A7206" t="s">
        <v>1240</v>
      </c>
      <c r="B7206" t="s">
        <v>1220</v>
      </c>
      <c r="C7206" t="s">
        <v>1693</v>
      </c>
      <c r="D7206" t="s">
        <v>1195</v>
      </c>
      <c r="E7206">
        <v>9.0649999999999994E-2</v>
      </c>
      <c r="F7206" t="s">
        <v>1711</v>
      </c>
    </row>
    <row r="7207" spans="1:6" x14ac:dyDescent="0.25">
      <c r="A7207" t="s">
        <v>1240</v>
      </c>
      <c r="B7207" t="s">
        <v>1220</v>
      </c>
      <c r="C7207" t="s">
        <v>1694</v>
      </c>
      <c r="D7207" t="s">
        <v>1195</v>
      </c>
      <c r="E7207">
        <v>0.24173</v>
      </c>
      <c r="F7207" t="s">
        <v>1711</v>
      </c>
    </row>
    <row r="7208" spans="1:6" x14ac:dyDescent="0.25">
      <c r="A7208" t="s">
        <v>1240</v>
      </c>
      <c r="B7208" t="s">
        <v>1220</v>
      </c>
      <c r="C7208" t="s">
        <v>1186</v>
      </c>
      <c r="D7208" t="s">
        <v>1195</v>
      </c>
      <c r="E7208">
        <v>0.60431999999999997</v>
      </c>
      <c r="F7208" t="s">
        <v>1711</v>
      </c>
    </row>
    <row r="7209" spans="1:6" x14ac:dyDescent="0.25">
      <c r="A7209" t="s">
        <v>1240</v>
      </c>
      <c r="B7209" t="s">
        <v>1221</v>
      </c>
      <c r="C7209" t="s">
        <v>1693</v>
      </c>
      <c r="D7209" t="s">
        <v>1195</v>
      </c>
      <c r="E7209">
        <v>9.0649999999999994E-2</v>
      </c>
      <c r="F7209" t="s">
        <v>1711</v>
      </c>
    </row>
    <row r="7210" spans="1:6" x14ac:dyDescent="0.25">
      <c r="A7210" t="s">
        <v>1240</v>
      </c>
      <c r="B7210" t="s">
        <v>1221</v>
      </c>
      <c r="C7210" t="s">
        <v>1694</v>
      </c>
      <c r="D7210" t="s">
        <v>1195</v>
      </c>
      <c r="E7210">
        <v>0.24173</v>
      </c>
      <c r="F7210" t="s">
        <v>1711</v>
      </c>
    </row>
    <row r="7211" spans="1:6" x14ac:dyDescent="0.25">
      <c r="A7211" t="s">
        <v>1240</v>
      </c>
      <c r="B7211" t="s">
        <v>1221</v>
      </c>
      <c r="C7211" t="s">
        <v>1186</v>
      </c>
      <c r="D7211" t="s">
        <v>1195</v>
      </c>
      <c r="E7211">
        <v>0.60431999999999997</v>
      </c>
      <c r="F7211" t="s">
        <v>1711</v>
      </c>
    </row>
    <row r="7212" spans="1:6" x14ac:dyDescent="0.25">
      <c r="A7212" t="s">
        <v>1240</v>
      </c>
      <c r="B7212" t="s">
        <v>1222</v>
      </c>
      <c r="C7212" t="s">
        <v>1693</v>
      </c>
      <c r="D7212" t="s">
        <v>1195</v>
      </c>
      <c r="E7212">
        <v>9.0649999999999994E-2</v>
      </c>
      <c r="F7212" t="s">
        <v>1711</v>
      </c>
    </row>
    <row r="7213" spans="1:6" x14ac:dyDescent="0.25">
      <c r="A7213" t="s">
        <v>1240</v>
      </c>
      <c r="B7213" t="s">
        <v>1222</v>
      </c>
      <c r="C7213" t="s">
        <v>1694</v>
      </c>
      <c r="D7213" t="s">
        <v>1195</v>
      </c>
      <c r="E7213">
        <v>0.24173</v>
      </c>
      <c r="F7213" t="s">
        <v>1711</v>
      </c>
    </row>
    <row r="7214" spans="1:6" x14ac:dyDescent="0.25">
      <c r="A7214" t="s">
        <v>1240</v>
      </c>
      <c r="B7214" t="s">
        <v>1222</v>
      </c>
      <c r="C7214" t="s">
        <v>1186</v>
      </c>
      <c r="D7214" t="s">
        <v>1195</v>
      </c>
      <c r="E7214">
        <v>0.60431999999999997</v>
      </c>
      <c r="F7214" t="s">
        <v>1711</v>
      </c>
    </row>
    <row r="7215" spans="1:6" x14ac:dyDescent="0.25">
      <c r="A7215" t="s">
        <v>1240</v>
      </c>
      <c r="B7215" t="s">
        <v>1223</v>
      </c>
      <c r="C7215" t="s">
        <v>1693</v>
      </c>
      <c r="D7215" t="s">
        <v>1195</v>
      </c>
      <c r="E7215">
        <v>9.0649999999999994E-2</v>
      </c>
      <c r="F7215" t="s">
        <v>1711</v>
      </c>
    </row>
    <row r="7216" spans="1:6" x14ac:dyDescent="0.25">
      <c r="A7216" t="s">
        <v>1240</v>
      </c>
      <c r="B7216" t="s">
        <v>1223</v>
      </c>
      <c r="C7216" t="s">
        <v>1694</v>
      </c>
      <c r="D7216" t="s">
        <v>1195</v>
      </c>
      <c r="E7216">
        <v>0.24173</v>
      </c>
      <c r="F7216" t="s">
        <v>1711</v>
      </c>
    </row>
    <row r="7217" spans="1:6" x14ac:dyDescent="0.25">
      <c r="A7217" t="s">
        <v>1240</v>
      </c>
      <c r="B7217" t="s">
        <v>1223</v>
      </c>
      <c r="C7217" t="s">
        <v>1186</v>
      </c>
      <c r="D7217" t="s">
        <v>1195</v>
      </c>
      <c r="E7217">
        <v>0.60431999999999997</v>
      </c>
      <c r="F7217" t="s">
        <v>1711</v>
      </c>
    </row>
    <row r="7218" spans="1:6" x14ac:dyDescent="0.25">
      <c r="A7218" t="s">
        <v>1240</v>
      </c>
      <c r="B7218" t="s">
        <v>1248</v>
      </c>
      <c r="C7218" t="s">
        <v>1693</v>
      </c>
      <c r="D7218" t="s">
        <v>1195</v>
      </c>
      <c r="E7218">
        <v>9.0649999999999994E-2</v>
      </c>
      <c r="F7218" t="s">
        <v>1711</v>
      </c>
    </row>
    <row r="7219" spans="1:6" x14ac:dyDescent="0.25">
      <c r="A7219" t="s">
        <v>1240</v>
      </c>
      <c r="B7219" t="s">
        <v>1248</v>
      </c>
      <c r="C7219" t="s">
        <v>1694</v>
      </c>
      <c r="D7219" t="s">
        <v>1195</v>
      </c>
      <c r="E7219">
        <v>0.24173</v>
      </c>
      <c r="F7219" t="s">
        <v>1711</v>
      </c>
    </row>
    <row r="7220" spans="1:6" x14ac:dyDescent="0.25">
      <c r="A7220" t="s">
        <v>1240</v>
      </c>
      <c r="B7220" t="s">
        <v>1248</v>
      </c>
      <c r="C7220" t="s">
        <v>1186</v>
      </c>
      <c r="D7220" t="s">
        <v>1195</v>
      </c>
      <c r="E7220">
        <v>0.60431999999999997</v>
      </c>
      <c r="F7220" t="s">
        <v>1711</v>
      </c>
    </row>
    <row r="7221" spans="1:6" x14ac:dyDescent="0.25">
      <c r="A7221" t="s">
        <v>1240</v>
      </c>
      <c r="B7221" t="s">
        <v>1228</v>
      </c>
      <c r="C7221" t="s">
        <v>1694</v>
      </c>
      <c r="D7221" t="s">
        <v>1195</v>
      </c>
      <c r="E7221">
        <v>0.24173</v>
      </c>
      <c r="F7221" t="s">
        <v>1711</v>
      </c>
    </row>
    <row r="7222" spans="1:6" x14ac:dyDescent="0.25">
      <c r="A7222" t="s">
        <v>1240</v>
      </c>
      <c r="B7222" t="s">
        <v>1228</v>
      </c>
      <c r="C7222" t="s">
        <v>1186</v>
      </c>
      <c r="D7222" t="s">
        <v>1195</v>
      </c>
      <c r="E7222">
        <v>0.60431999999999997</v>
      </c>
      <c r="F7222" t="s">
        <v>1711</v>
      </c>
    </row>
    <row r="7223" spans="1:6" x14ac:dyDescent="0.25">
      <c r="A7223" t="s">
        <v>1240</v>
      </c>
      <c r="B7223" t="s">
        <v>1228</v>
      </c>
      <c r="C7223" t="s">
        <v>1695</v>
      </c>
      <c r="D7223" t="s">
        <v>1195</v>
      </c>
      <c r="E7223">
        <v>6.0429999999999998E-2</v>
      </c>
      <c r="F7223" t="s">
        <v>1711</v>
      </c>
    </row>
    <row r="7224" spans="1:6" x14ac:dyDescent="0.25">
      <c r="A7224" t="s">
        <v>1240</v>
      </c>
      <c r="B7224" t="s">
        <v>1228</v>
      </c>
      <c r="C7224" t="s">
        <v>1696</v>
      </c>
      <c r="D7224" t="s">
        <v>1195</v>
      </c>
      <c r="E7224">
        <v>3.022E-2</v>
      </c>
      <c r="F7224" t="s">
        <v>1711</v>
      </c>
    </row>
    <row r="7225" spans="1:6" x14ac:dyDescent="0.25">
      <c r="A7225" t="s">
        <v>1240</v>
      </c>
      <c r="B7225" t="s">
        <v>1230</v>
      </c>
      <c r="C7225" t="s">
        <v>1694</v>
      </c>
      <c r="D7225" t="s">
        <v>1195</v>
      </c>
      <c r="E7225">
        <v>0.24173</v>
      </c>
      <c r="F7225" t="s">
        <v>1711</v>
      </c>
    </row>
    <row r="7226" spans="1:6" x14ac:dyDescent="0.25">
      <c r="A7226" t="s">
        <v>1240</v>
      </c>
      <c r="B7226" t="s">
        <v>1230</v>
      </c>
      <c r="C7226" t="s">
        <v>1186</v>
      </c>
      <c r="D7226" t="s">
        <v>1195</v>
      </c>
      <c r="E7226">
        <v>0.60431999999999997</v>
      </c>
      <c r="F7226" t="s">
        <v>1711</v>
      </c>
    </row>
    <row r="7227" spans="1:6" x14ac:dyDescent="0.25">
      <c r="A7227" t="s">
        <v>1240</v>
      </c>
      <c r="B7227" t="s">
        <v>1230</v>
      </c>
      <c r="C7227" t="s">
        <v>1695</v>
      </c>
      <c r="D7227" t="s">
        <v>1195</v>
      </c>
      <c r="E7227">
        <v>6.0429999999999998E-2</v>
      </c>
      <c r="F7227" t="s">
        <v>1711</v>
      </c>
    </row>
    <row r="7228" spans="1:6" x14ac:dyDescent="0.25">
      <c r="A7228" t="s">
        <v>1240</v>
      </c>
      <c r="B7228" t="s">
        <v>1230</v>
      </c>
      <c r="C7228" t="s">
        <v>1696</v>
      </c>
      <c r="D7228" t="s">
        <v>1195</v>
      </c>
      <c r="E7228">
        <v>3.022E-2</v>
      </c>
      <c r="F7228" t="s">
        <v>1711</v>
      </c>
    </row>
    <row r="7229" spans="1:6" x14ac:dyDescent="0.25">
      <c r="A7229" t="s">
        <v>1240</v>
      </c>
      <c r="B7229" t="s">
        <v>1231</v>
      </c>
      <c r="C7229" t="s">
        <v>1186</v>
      </c>
      <c r="D7229" t="s">
        <v>1195</v>
      </c>
      <c r="E7229">
        <v>5.0000000000000001E-3</v>
      </c>
      <c r="F7229" t="s">
        <v>1711</v>
      </c>
    </row>
    <row r="7230" spans="1:6" x14ac:dyDescent="0.25">
      <c r="A7230" t="s">
        <v>1240</v>
      </c>
      <c r="B7230" t="s">
        <v>1232</v>
      </c>
      <c r="C7230" t="s">
        <v>1186</v>
      </c>
      <c r="D7230" t="s">
        <v>1195</v>
      </c>
      <c r="E7230">
        <v>5.0000000000000001E-3</v>
      </c>
      <c r="F7230" t="s">
        <v>1711</v>
      </c>
    </row>
    <row r="7231" spans="1:6" x14ac:dyDescent="0.25">
      <c r="A7231" t="s">
        <v>1240</v>
      </c>
      <c r="B7231" t="s">
        <v>1233</v>
      </c>
      <c r="C7231" t="s">
        <v>1694</v>
      </c>
      <c r="D7231" t="s">
        <v>1195</v>
      </c>
      <c r="E7231">
        <v>0.24173</v>
      </c>
      <c r="F7231" t="s">
        <v>1711</v>
      </c>
    </row>
    <row r="7232" spans="1:6" x14ac:dyDescent="0.25">
      <c r="A7232" t="s">
        <v>1240</v>
      </c>
      <c r="B7232" t="s">
        <v>1233</v>
      </c>
      <c r="C7232" t="s">
        <v>1186</v>
      </c>
      <c r="D7232" t="s">
        <v>1195</v>
      </c>
      <c r="E7232">
        <v>0.60431999999999997</v>
      </c>
      <c r="F7232" t="s">
        <v>1711</v>
      </c>
    </row>
    <row r="7233" spans="1:6" x14ac:dyDescent="0.25">
      <c r="A7233" t="s">
        <v>1240</v>
      </c>
      <c r="B7233" t="s">
        <v>1233</v>
      </c>
      <c r="C7233" t="s">
        <v>1696</v>
      </c>
      <c r="D7233" t="s">
        <v>1195</v>
      </c>
      <c r="E7233">
        <v>3.022E-2</v>
      </c>
      <c r="F7233" t="s">
        <v>1711</v>
      </c>
    </row>
    <row r="7234" spans="1:6" x14ac:dyDescent="0.25">
      <c r="A7234" t="s">
        <v>1240</v>
      </c>
      <c r="B7234" t="s">
        <v>1233</v>
      </c>
      <c r="C7234" t="s">
        <v>1697</v>
      </c>
      <c r="D7234" t="s">
        <v>1195</v>
      </c>
      <c r="E7234">
        <v>1.209E-2</v>
      </c>
      <c r="F7234" t="s">
        <v>1711</v>
      </c>
    </row>
    <row r="7235" spans="1:6" x14ac:dyDescent="0.25">
      <c r="A7235" t="s">
        <v>1240</v>
      </c>
      <c r="B7235" t="s">
        <v>1237</v>
      </c>
      <c r="C7235" t="s">
        <v>1186</v>
      </c>
      <c r="D7235" t="s">
        <v>1195</v>
      </c>
      <c r="E7235">
        <v>5.0000000000000001E-3</v>
      </c>
      <c r="F7235" t="s">
        <v>1711</v>
      </c>
    </row>
    <row r="7236" spans="1:6" x14ac:dyDescent="0.25">
      <c r="A7236" t="s">
        <v>1240</v>
      </c>
      <c r="B7236" t="s">
        <v>1238</v>
      </c>
      <c r="C7236" t="s">
        <v>1694</v>
      </c>
      <c r="D7236" t="s">
        <v>1195</v>
      </c>
      <c r="E7236">
        <v>0.24173</v>
      </c>
      <c r="F7236" t="s">
        <v>1711</v>
      </c>
    </row>
    <row r="7237" spans="1:6" x14ac:dyDescent="0.25">
      <c r="A7237" t="s">
        <v>1240</v>
      </c>
      <c r="B7237" t="s">
        <v>1238</v>
      </c>
      <c r="C7237" t="s">
        <v>1186</v>
      </c>
      <c r="D7237" t="s">
        <v>1195</v>
      </c>
      <c r="E7237">
        <v>0.60431999999999997</v>
      </c>
      <c r="F7237" t="s">
        <v>1711</v>
      </c>
    </row>
    <row r="7238" spans="1:6" x14ac:dyDescent="0.25">
      <c r="A7238" t="s">
        <v>1240</v>
      </c>
      <c r="B7238" t="s">
        <v>1238</v>
      </c>
      <c r="C7238" t="s">
        <v>1696</v>
      </c>
      <c r="D7238" t="s">
        <v>1195</v>
      </c>
      <c r="E7238">
        <v>3.022E-2</v>
      </c>
      <c r="F7238" t="s">
        <v>1711</v>
      </c>
    </row>
    <row r="7239" spans="1:6" x14ac:dyDescent="0.25">
      <c r="A7239" t="s">
        <v>1240</v>
      </c>
      <c r="B7239" t="s">
        <v>1238</v>
      </c>
      <c r="C7239" t="s">
        <v>1697</v>
      </c>
      <c r="D7239" t="s">
        <v>1195</v>
      </c>
      <c r="E7239">
        <v>1.209E-2</v>
      </c>
      <c r="F7239" t="s">
        <v>1711</v>
      </c>
    </row>
    <row r="7240" spans="1:6" x14ac:dyDescent="0.25">
      <c r="A7240" t="s">
        <v>1245</v>
      </c>
      <c r="B7240" t="s">
        <v>1246</v>
      </c>
      <c r="C7240" t="s">
        <v>1186</v>
      </c>
      <c r="D7240" t="s">
        <v>1195</v>
      </c>
      <c r="E7240">
        <v>0.68591999999999997</v>
      </c>
      <c r="F7240" t="s">
        <v>1711</v>
      </c>
    </row>
    <row r="7241" spans="1:6" x14ac:dyDescent="0.25">
      <c r="A7241" t="s">
        <v>1245</v>
      </c>
      <c r="B7241" t="s">
        <v>1503</v>
      </c>
      <c r="C7241" t="s">
        <v>1186</v>
      </c>
      <c r="D7241" t="s">
        <v>1195</v>
      </c>
      <c r="E7241">
        <v>0</v>
      </c>
      <c r="F7241" t="s">
        <v>1711</v>
      </c>
    </row>
    <row r="7242" spans="1:6" x14ac:dyDescent="0.25">
      <c r="A7242" t="s">
        <v>1245</v>
      </c>
      <c r="B7242" t="s">
        <v>1241</v>
      </c>
      <c r="C7242" t="s">
        <v>1698</v>
      </c>
      <c r="D7242" t="s">
        <v>1195</v>
      </c>
      <c r="E7242">
        <v>0.34656999999999999</v>
      </c>
      <c r="F7242" t="s">
        <v>1711</v>
      </c>
    </row>
    <row r="7243" spans="1:6" x14ac:dyDescent="0.25">
      <c r="A7243" t="s">
        <v>1245</v>
      </c>
      <c r="B7243" t="s">
        <v>1241</v>
      </c>
      <c r="C7243" t="s">
        <v>1186</v>
      </c>
      <c r="D7243" t="s">
        <v>1195</v>
      </c>
      <c r="E7243">
        <v>0.57762000000000002</v>
      </c>
      <c r="F7243" t="s">
        <v>1711</v>
      </c>
    </row>
    <row r="7244" spans="1:6" x14ac:dyDescent="0.25">
      <c r="A7244" t="s">
        <v>1245</v>
      </c>
      <c r="B7244" t="s">
        <v>1217</v>
      </c>
      <c r="C7244" t="s">
        <v>1186</v>
      </c>
      <c r="D7244" t="s">
        <v>1195</v>
      </c>
      <c r="E7244">
        <v>0.68591999999999997</v>
      </c>
      <c r="F7244" t="s">
        <v>1711</v>
      </c>
    </row>
    <row r="7245" spans="1:6" x14ac:dyDescent="0.25">
      <c r="A7245" t="s">
        <v>1245</v>
      </c>
      <c r="B7245" t="s">
        <v>1220</v>
      </c>
      <c r="C7245" t="s">
        <v>1186</v>
      </c>
      <c r="D7245" t="s">
        <v>1195</v>
      </c>
      <c r="E7245">
        <v>0.68591999999999997</v>
      </c>
      <c r="F7245" t="s">
        <v>1711</v>
      </c>
    </row>
    <row r="7246" spans="1:6" x14ac:dyDescent="0.25">
      <c r="A7246" t="s">
        <v>1245</v>
      </c>
      <c r="B7246" t="s">
        <v>1247</v>
      </c>
      <c r="C7246" t="s">
        <v>1186</v>
      </c>
      <c r="D7246" t="s">
        <v>1195</v>
      </c>
      <c r="E7246">
        <v>0.68591999999999997</v>
      </c>
      <c r="F7246" t="s">
        <v>1711</v>
      </c>
    </row>
    <row r="7247" spans="1:6" x14ac:dyDescent="0.25">
      <c r="A7247" t="s">
        <v>1245</v>
      </c>
      <c r="B7247" t="s">
        <v>1223</v>
      </c>
      <c r="C7247" t="s">
        <v>1186</v>
      </c>
      <c r="D7247" t="s">
        <v>1195</v>
      </c>
      <c r="E7247">
        <v>0.68591999999999997</v>
      </c>
      <c r="F7247" t="s">
        <v>1711</v>
      </c>
    </row>
    <row r="7248" spans="1:6" x14ac:dyDescent="0.25">
      <c r="A7248" t="s">
        <v>1245</v>
      </c>
      <c r="B7248" t="s">
        <v>1248</v>
      </c>
      <c r="C7248" t="s">
        <v>1186</v>
      </c>
      <c r="D7248" t="s">
        <v>1195</v>
      </c>
      <c r="E7248">
        <v>3.61E-2</v>
      </c>
      <c r="F7248" t="s">
        <v>1711</v>
      </c>
    </row>
    <row r="7249" spans="1:6" x14ac:dyDescent="0.25">
      <c r="A7249" t="s">
        <v>1245</v>
      </c>
      <c r="B7249" t="s">
        <v>1249</v>
      </c>
      <c r="C7249" t="s">
        <v>1698</v>
      </c>
      <c r="D7249" t="s">
        <v>1195</v>
      </c>
      <c r="E7249">
        <v>0.41155000000000003</v>
      </c>
      <c r="F7249" t="s">
        <v>1711</v>
      </c>
    </row>
    <row r="7250" spans="1:6" x14ac:dyDescent="0.25">
      <c r="A7250" t="s">
        <v>1245</v>
      </c>
      <c r="B7250" t="s">
        <v>1249</v>
      </c>
      <c r="C7250" t="s">
        <v>1186</v>
      </c>
      <c r="D7250" t="s">
        <v>1195</v>
      </c>
      <c r="E7250">
        <v>0.68591999999999997</v>
      </c>
      <c r="F7250" t="s">
        <v>1711</v>
      </c>
    </row>
    <row r="7251" spans="1:6" x14ac:dyDescent="0.25">
      <c r="A7251" t="s">
        <v>1245</v>
      </c>
      <c r="B7251" t="s">
        <v>1250</v>
      </c>
      <c r="C7251" t="s">
        <v>1698</v>
      </c>
      <c r="D7251" t="s">
        <v>1195</v>
      </c>
      <c r="E7251">
        <v>0.41155000000000003</v>
      </c>
      <c r="F7251" t="s">
        <v>1711</v>
      </c>
    </row>
    <row r="7252" spans="1:6" x14ac:dyDescent="0.25">
      <c r="A7252" t="s">
        <v>1245</v>
      </c>
      <c r="B7252" t="s">
        <v>1250</v>
      </c>
      <c r="C7252" t="s">
        <v>1186</v>
      </c>
      <c r="D7252" t="s">
        <v>1195</v>
      </c>
      <c r="E7252">
        <v>0.68591999999999997</v>
      </c>
      <c r="F7252" t="s">
        <v>1711</v>
      </c>
    </row>
    <row r="7253" spans="1:6" x14ac:dyDescent="0.25">
      <c r="A7253" t="s">
        <v>1245</v>
      </c>
      <c r="B7253" t="s">
        <v>1239</v>
      </c>
      <c r="C7253" t="s">
        <v>1186</v>
      </c>
      <c r="D7253" t="s">
        <v>1195</v>
      </c>
      <c r="E7253">
        <v>0.64981999999999995</v>
      </c>
      <c r="F7253" t="s">
        <v>1711</v>
      </c>
    </row>
    <row r="7254" spans="1:6" x14ac:dyDescent="0.25">
      <c r="A7254" t="s">
        <v>1264</v>
      </c>
      <c r="B7254" t="s">
        <v>1246</v>
      </c>
      <c r="C7254" t="s">
        <v>1186</v>
      </c>
      <c r="D7254" t="s">
        <v>1195</v>
      </c>
      <c r="E7254">
        <v>8.3300000000000006E-3</v>
      </c>
      <c r="F7254" t="s">
        <v>1711</v>
      </c>
    </row>
    <row r="7255" spans="1:6" x14ac:dyDescent="0.25">
      <c r="A7255" t="s">
        <v>1264</v>
      </c>
      <c r="B7255" t="s">
        <v>1503</v>
      </c>
      <c r="C7255" t="s">
        <v>1186</v>
      </c>
      <c r="D7255" t="s">
        <v>1195</v>
      </c>
      <c r="E7255">
        <v>0</v>
      </c>
      <c r="F7255" t="s">
        <v>1711</v>
      </c>
    </row>
    <row r="7256" spans="1:6" x14ac:dyDescent="0.25">
      <c r="A7256" t="s">
        <v>1264</v>
      </c>
      <c r="B7256" t="s">
        <v>1241</v>
      </c>
      <c r="C7256" t="s">
        <v>1186</v>
      </c>
      <c r="D7256" t="s">
        <v>1195</v>
      </c>
      <c r="E7256">
        <v>0</v>
      </c>
      <c r="F7256" t="s">
        <v>1711</v>
      </c>
    </row>
    <row r="7257" spans="1:6" x14ac:dyDescent="0.25">
      <c r="A7257" t="s">
        <v>1264</v>
      </c>
      <c r="B7257" t="s">
        <v>1217</v>
      </c>
      <c r="C7257" t="s">
        <v>1186</v>
      </c>
      <c r="D7257" t="s">
        <v>1195</v>
      </c>
      <c r="E7257">
        <v>0</v>
      </c>
      <c r="F7257" t="s">
        <v>1711</v>
      </c>
    </row>
    <row r="7258" spans="1:6" x14ac:dyDescent="0.25">
      <c r="A7258" t="s">
        <v>1264</v>
      </c>
      <c r="B7258" t="s">
        <v>1220</v>
      </c>
      <c r="C7258" t="s">
        <v>1186</v>
      </c>
      <c r="D7258" t="s">
        <v>1195</v>
      </c>
      <c r="E7258">
        <v>0</v>
      </c>
      <c r="F7258" t="s">
        <v>1711</v>
      </c>
    </row>
    <row r="7259" spans="1:6" x14ac:dyDescent="0.25">
      <c r="A7259" t="s">
        <v>1264</v>
      </c>
      <c r="B7259" t="s">
        <v>1247</v>
      </c>
      <c r="C7259" t="s">
        <v>1186</v>
      </c>
      <c r="D7259" t="s">
        <v>1195</v>
      </c>
      <c r="E7259">
        <v>0</v>
      </c>
      <c r="F7259" t="s">
        <v>1711</v>
      </c>
    </row>
    <row r="7260" spans="1:6" x14ac:dyDescent="0.25">
      <c r="A7260" t="s">
        <v>1264</v>
      </c>
      <c r="B7260" t="s">
        <v>1223</v>
      </c>
      <c r="C7260" t="s">
        <v>1186</v>
      </c>
      <c r="D7260" t="s">
        <v>1195</v>
      </c>
      <c r="E7260">
        <v>0</v>
      </c>
      <c r="F7260" t="s">
        <v>1711</v>
      </c>
    </row>
    <row r="7261" spans="1:6" x14ac:dyDescent="0.25">
      <c r="A7261" t="s">
        <v>1264</v>
      </c>
      <c r="B7261" t="s">
        <v>1248</v>
      </c>
      <c r="C7261" t="s">
        <v>1186</v>
      </c>
      <c r="D7261" t="s">
        <v>1195</v>
      </c>
      <c r="E7261">
        <v>0</v>
      </c>
      <c r="F7261" t="s">
        <v>1711</v>
      </c>
    </row>
    <row r="7262" spans="1:6" x14ac:dyDescent="0.25">
      <c r="A7262" t="s">
        <v>1264</v>
      </c>
      <c r="B7262" t="s">
        <v>1265</v>
      </c>
      <c r="C7262" t="s">
        <v>1186</v>
      </c>
      <c r="D7262" t="s">
        <v>1195</v>
      </c>
      <c r="E7262">
        <v>0</v>
      </c>
      <c r="F7262" t="s">
        <v>1711</v>
      </c>
    </row>
    <row r="7263" spans="1:6" x14ac:dyDescent="0.25">
      <c r="A7263" t="s">
        <v>1264</v>
      </c>
      <c r="B7263" t="s">
        <v>1249</v>
      </c>
      <c r="C7263" t="s">
        <v>1186</v>
      </c>
      <c r="D7263" t="s">
        <v>1195</v>
      </c>
      <c r="E7263">
        <v>0</v>
      </c>
      <c r="F7263" t="s">
        <v>1711</v>
      </c>
    </row>
    <row r="7264" spans="1:6" x14ac:dyDescent="0.25">
      <c r="A7264" t="s">
        <v>1264</v>
      </c>
      <c r="B7264" t="s">
        <v>1233</v>
      </c>
      <c r="C7264" t="s">
        <v>1186</v>
      </c>
      <c r="D7264" t="s">
        <v>1195</v>
      </c>
      <c r="E7264">
        <v>0</v>
      </c>
      <c r="F7264" t="s">
        <v>1711</v>
      </c>
    </row>
    <row r="7265" spans="1:6" x14ac:dyDescent="0.25">
      <c r="A7265" t="s">
        <v>1264</v>
      </c>
      <c r="B7265" t="s">
        <v>1237</v>
      </c>
      <c r="C7265" t="s">
        <v>1186</v>
      </c>
      <c r="D7265" t="s">
        <v>1195</v>
      </c>
      <c r="E7265">
        <v>0</v>
      </c>
      <c r="F7265" t="s">
        <v>1711</v>
      </c>
    </row>
    <row r="7266" spans="1:6" x14ac:dyDescent="0.25">
      <c r="A7266" t="s">
        <v>1264</v>
      </c>
      <c r="B7266" t="s">
        <v>1250</v>
      </c>
      <c r="C7266" t="s">
        <v>1186</v>
      </c>
      <c r="D7266" t="s">
        <v>1195</v>
      </c>
      <c r="E7266">
        <v>0</v>
      </c>
      <c r="F7266" t="s">
        <v>1711</v>
      </c>
    </row>
    <row r="7267" spans="1:6" x14ac:dyDescent="0.25">
      <c r="A7267" t="s">
        <v>1264</v>
      </c>
      <c r="B7267" t="s">
        <v>1272</v>
      </c>
      <c r="C7267" t="s">
        <v>1186</v>
      </c>
      <c r="D7267" t="s">
        <v>1195</v>
      </c>
      <c r="E7267">
        <v>0</v>
      </c>
      <c r="F7267" t="s">
        <v>1711</v>
      </c>
    </row>
    <row r="7268" spans="1:6" x14ac:dyDescent="0.25">
      <c r="A7268" t="s">
        <v>1264</v>
      </c>
      <c r="B7268" t="s">
        <v>1273</v>
      </c>
      <c r="C7268" t="s">
        <v>1186</v>
      </c>
      <c r="D7268" t="s">
        <v>1195</v>
      </c>
      <c r="E7268">
        <v>0</v>
      </c>
      <c r="F7268" t="s">
        <v>1711</v>
      </c>
    </row>
    <row r="7269" spans="1:6" x14ac:dyDescent="0.25">
      <c r="A7269" t="s">
        <v>1264</v>
      </c>
      <c r="B7269" t="s">
        <v>1274</v>
      </c>
      <c r="C7269" t="s">
        <v>1186</v>
      </c>
      <c r="D7269" t="s">
        <v>1195</v>
      </c>
      <c r="E7269">
        <v>0</v>
      </c>
      <c r="F7269" t="s">
        <v>1711</v>
      </c>
    </row>
    <row r="7270" spans="1:6" x14ac:dyDescent="0.25">
      <c r="A7270" t="s">
        <v>1264</v>
      </c>
      <c r="B7270" t="s">
        <v>1185</v>
      </c>
      <c r="C7270" t="s">
        <v>1186</v>
      </c>
      <c r="D7270" t="s">
        <v>1195</v>
      </c>
      <c r="E7270">
        <v>0</v>
      </c>
      <c r="F7270" t="s">
        <v>1711</v>
      </c>
    </row>
    <row r="7271" spans="1:6" x14ac:dyDescent="0.25">
      <c r="A7271" t="s">
        <v>1264</v>
      </c>
      <c r="B7271" t="s">
        <v>1188</v>
      </c>
      <c r="C7271" t="s">
        <v>1186</v>
      </c>
      <c r="D7271" t="s">
        <v>1195</v>
      </c>
      <c r="E7271">
        <v>0</v>
      </c>
      <c r="F7271" t="s">
        <v>1711</v>
      </c>
    </row>
    <row r="7272" spans="1:6" x14ac:dyDescent="0.25">
      <c r="A7272" t="s">
        <v>1264</v>
      </c>
      <c r="B7272" t="s">
        <v>1189</v>
      </c>
      <c r="C7272" t="s">
        <v>1186</v>
      </c>
      <c r="D7272" t="s">
        <v>1195</v>
      </c>
      <c r="E7272">
        <v>0</v>
      </c>
      <c r="F7272" t="s">
        <v>1711</v>
      </c>
    </row>
    <row r="7273" spans="1:6" x14ac:dyDescent="0.25">
      <c r="A7273" t="s">
        <v>1264</v>
      </c>
      <c r="B7273" t="s">
        <v>1190</v>
      </c>
      <c r="C7273" t="s">
        <v>1186</v>
      </c>
      <c r="D7273" t="s">
        <v>1195</v>
      </c>
      <c r="E7273">
        <v>0</v>
      </c>
      <c r="F7273" t="s">
        <v>1711</v>
      </c>
    </row>
    <row r="7274" spans="1:6" x14ac:dyDescent="0.25">
      <c r="A7274" t="s">
        <v>1264</v>
      </c>
      <c r="B7274" t="s">
        <v>1191</v>
      </c>
      <c r="C7274" t="s">
        <v>1186</v>
      </c>
      <c r="D7274" t="s">
        <v>1195</v>
      </c>
      <c r="E7274">
        <v>0</v>
      </c>
      <c r="F7274" t="s">
        <v>1711</v>
      </c>
    </row>
    <row r="7275" spans="1:6" x14ac:dyDescent="0.25">
      <c r="A7275" t="s">
        <v>1264</v>
      </c>
      <c r="B7275" t="s">
        <v>1192</v>
      </c>
      <c r="C7275" t="s">
        <v>1186</v>
      </c>
      <c r="D7275" t="s">
        <v>1195</v>
      </c>
      <c r="E7275">
        <v>0</v>
      </c>
      <c r="F7275" t="s">
        <v>1711</v>
      </c>
    </row>
    <row r="7276" spans="1:6" x14ac:dyDescent="0.25">
      <c r="A7276" t="s">
        <v>18</v>
      </c>
      <c r="B7276" t="s">
        <v>1246</v>
      </c>
      <c r="C7276" t="s">
        <v>1186</v>
      </c>
      <c r="D7276" t="s">
        <v>1195</v>
      </c>
      <c r="E7276">
        <v>4.3479999999999998E-2</v>
      </c>
      <c r="F7276" t="s">
        <v>1711</v>
      </c>
    </row>
    <row r="7277" spans="1:6" x14ac:dyDescent="0.25">
      <c r="A7277" t="s">
        <v>18</v>
      </c>
      <c r="B7277" t="s">
        <v>1503</v>
      </c>
      <c r="C7277" t="s">
        <v>1186</v>
      </c>
      <c r="D7277" t="s">
        <v>1195</v>
      </c>
      <c r="E7277">
        <v>0</v>
      </c>
      <c r="F7277" t="s">
        <v>1711</v>
      </c>
    </row>
    <row r="7278" spans="1:6" x14ac:dyDescent="0.25">
      <c r="A7278" t="s">
        <v>18</v>
      </c>
      <c r="B7278" t="s">
        <v>1241</v>
      </c>
      <c r="C7278" t="s">
        <v>1186</v>
      </c>
      <c r="D7278" t="s">
        <v>1195</v>
      </c>
      <c r="E7278">
        <v>4.3479999999999998E-2</v>
      </c>
      <c r="F7278" t="s">
        <v>1711</v>
      </c>
    </row>
    <row r="7279" spans="1:6" x14ac:dyDescent="0.25">
      <c r="A7279" t="s">
        <v>18</v>
      </c>
      <c r="B7279" t="s">
        <v>1284</v>
      </c>
      <c r="C7279" t="s">
        <v>1285</v>
      </c>
      <c r="D7279" t="s">
        <v>1195</v>
      </c>
      <c r="E7279">
        <v>0.18561</v>
      </c>
      <c r="F7279" t="s">
        <v>1711</v>
      </c>
    </row>
    <row r="7280" spans="1:6" x14ac:dyDescent="0.25">
      <c r="A7280" t="s">
        <v>18</v>
      </c>
      <c r="B7280" t="s">
        <v>1284</v>
      </c>
      <c r="C7280" t="s">
        <v>1286</v>
      </c>
      <c r="D7280" t="s">
        <v>1195</v>
      </c>
      <c r="E7280">
        <v>0</v>
      </c>
      <c r="F7280" t="s">
        <v>1711</v>
      </c>
    </row>
    <row r="7281" spans="1:6" x14ac:dyDescent="0.25">
      <c r="A7281" t="s">
        <v>18</v>
      </c>
      <c r="B7281" t="s">
        <v>1284</v>
      </c>
      <c r="C7281" t="s">
        <v>1186</v>
      </c>
      <c r="D7281" t="s">
        <v>1195</v>
      </c>
      <c r="E7281">
        <v>0.18561</v>
      </c>
      <c r="F7281" t="s">
        <v>1711</v>
      </c>
    </row>
    <row r="7282" spans="1:6" x14ac:dyDescent="0.25">
      <c r="A7282" t="s">
        <v>18</v>
      </c>
      <c r="B7282" t="s">
        <v>1217</v>
      </c>
      <c r="C7282" t="s">
        <v>1186</v>
      </c>
      <c r="D7282" t="s">
        <v>1195</v>
      </c>
      <c r="E7282">
        <v>4.3479999999999998E-2</v>
      </c>
      <c r="F7282" t="s">
        <v>1711</v>
      </c>
    </row>
    <row r="7283" spans="1:6" x14ac:dyDescent="0.25">
      <c r="A7283" t="s">
        <v>18</v>
      </c>
      <c r="B7283" t="s">
        <v>1220</v>
      </c>
      <c r="C7283" t="s">
        <v>1186</v>
      </c>
      <c r="D7283" t="s">
        <v>1195</v>
      </c>
      <c r="E7283">
        <v>4.3479999999999998E-2</v>
      </c>
      <c r="F7283" t="s">
        <v>1711</v>
      </c>
    </row>
    <row r="7284" spans="1:6" x14ac:dyDescent="0.25">
      <c r="A7284" t="s">
        <v>18</v>
      </c>
      <c r="B7284" t="s">
        <v>1247</v>
      </c>
      <c r="C7284" t="s">
        <v>1186</v>
      </c>
      <c r="D7284" t="s">
        <v>1195</v>
      </c>
      <c r="E7284">
        <v>4.3479999999999998E-2</v>
      </c>
      <c r="F7284" t="s">
        <v>1711</v>
      </c>
    </row>
    <row r="7285" spans="1:6" x14ac:dyDescent="0.25">
      <c r="A7285" t="s">
        <v>18</v>
      </c>
      <c r="B7285" t="s">
        <v>1223</v>
      </c>
      <c r="C7285" t="s">
        <v>1186</v>
      </c>
      <c r="D7285" t="s">
        <v>1195</v>
      </c>
      <c r="E7285">
        <v>4.3479999999999998E-2</v>
      </c>
      <c r="F7285" t="s">
        <v>1711</v>
      </c>
    </row>
    <row r="7286" spans="1:6" x14ac:dyDescent="0.25">
      <c r="A7286" t="s">
        <v>18</v>
      </c>
      <c r="B7286" t="s">
        <v>1248</v>
      </c>
      <c r="C7286" t="s">
        <v>1186</v>
      </c>
      <c r="D7286" t="s">
        <v>1195</v>
      </c>
      <c r="E7286">
        <v>4.3479999999999998E-2</v>
      </c>
      <c r="F7286" t="s">
        <v>1711</v>
      </c>
    </row>
    <row r="7287" spans="1:6" x14ac:dyDescent="0.25">
      <c r="A7287" t="s">
        <v>18</v>
      </c>
      <c r="B7287" t="s">
        <v>1227</v>
      </c>
      <c r="C7287" t="s">
        <v>1186</v>
      </c>
      <c r="D7287" t="s">
        <v>1195</v>
      </c>
      <c r="E7287">
        <v>0</v>
      </c>
      <c r="F7287" t="s">
        <v>1711</v>
      </c>
    </row>
    <row r="7288" spans="1:6" x14ac:dyDescent="0.25">
      <c r="A7288" t="s">
        <v>18</v>
      </c>
      <c r="B7288" t="s">
        <v>1265</v>
      </c>
      <c r="C7288" t="s">
        <v>1186</v>
      </c>
      <c r="D7288" t="s">
        <v>1195</v>
      </c>
      <c r="E7288">
        <v>0</v>
      </c>
      <c r="F7288" t="s">
        <v>1711</v>
      </c>
    </row>
    <row r="7289" spans="1:6" x14ac:dyDescent="0.25">
      <c r="A7289" t="s">
        <v>18</v>
      </c>
      <c r="B7289" t="s">
        <v>1249</v>
      </c>
      <c r="C7289" t="s">
        <v>1186</v>
      </c>
      <c r="D7289" t="s">
        <v>1195</v>
      </c>
      <c r="E7289">
        <v>4.3479999999999998E-2</v>
      </c>
      <c r="F7289" t="s">
        <v>1711</v>
      </c>
    </row>
    <row r="7290" spans="1:6" x14ac:dyDescent="0.25">
      <c r="A7290" t="s">
        <v>18</v>
      </c>
      <c r="B7290" t="s">
        <v>1250</v>
      </c>
      <c r="C7290" t="s">
        <v>1186</v>
      </c>
      <c r="D7290" t="s">
        <v>1195</v>
      </c>
      <c r="E7290">
        <v>4.3479999999999998E-2</v>
      </c>
      <c r="F7290" t="s">
        <v>1711</v>
      </c>
    </row>
    <row r="7291" spans="1:6" x14ac:dyDescent="0.25">
      <c r="A7291" t="s">
        <v>18</v>
      </c>
      <c r="B7291" t="s">
        <v>1272</v>
      </c>
      <c r="C7291" t="s">
        <v>1699</v>
      </c>
      <c r="D7291" t="s">
        <v>1195</v>
      </c>
      <c r="E7291">
        <v>4.2999999999999999E-4</v>
      </c>
      <c r="F7291" t="s">
        <v>1711</v>
      </c>
    </row>
    <row r="7292" spans="1:6" x14ac:dyDescent="0.25">
      <c r="A7292" t="s">
        <v>18</v>
      </c>
      <c r="B7292" t="s">
        <v>1272</v>
      </c>
      <c r="C7292" t="s">
        <v>1186</v>
      </c>
      <c r="D7292" t="s">
        <v>1195</v>
      </c>
      <c r="E7292">
        <v>8.6959999999999996E-2</v>
      </c>
      <c r="F7292" t="s">
        <v>1711</v>
      </c>
    </row>
    <row r="7293" spans="1:6" x14ac:dyDescent="0.25">
      <c r="A7293" t="s">
        <v>18</v>
      </c>
      <c r="B7293" t="s">
        <v>1287</v>
      </c>
      <c r="C7293" t="s">
        <v>1186</v>
      </c>
      <c r="D7293" t="s">
        <v>1195</v>
      </c>
      <c r="E7293">
        <v>2.2699999999999999E-3</v>
      </c>
      <c r="F7293" t="s">
        <v>1711</v>
      </c>
    </row>
    <row r="7294" spans="1:6" x14ac:dyDescent="0.25">
      <c r="A7294" t="s">
        <v>18</v>
      </c>
      <c r="B7294" t="s">
        <v>1273</v>
      </c>
      <c r="C7294" t="s">
        <v>1699</v>
      </c>
      <c r="D7294" t="s">
        <v>1195</v>
      </c>
      <c r="E7294">
        <v>4.2999999999999999E-4</v>
      </c>
      <c r="F7294" t="s">
        <v>1711</v>
      </c>
    </row>
    <row r="7295" spans="1:6" x14ac:dyDescent="0.25">
      <c r="A7295" t="s">
        <v>18</v>
      </c>
      <c r="B7295" t="s">
        <v>1273</v>
      </c>
      <c r="C7295" t="s">
        <v>1186</v>
      </c>
      <c r="D7295" t="s">
        <v>1195</v>
      </c>
      <c r="E7295">
        <v>8.6959999999999996E-2</v>
      </c>
      <c r="F7295" t="s">
        <v>1711</v>
      </c>
    </row>
    <row r="7296" spans="1:6" x14ac:dyDescent="0.25">
      <c r="A7296" t="s">
        <v>18</v>
      </c>
      <c r="B7296" t="s">
        <v>1288</v>
      </c>
      <c r="C7296" t="s">
        <v>1699</v>
      </c>
      <c r="D7296" t="s">
        <v>1195</v>
      </c>
      <c r="E7296">
        <v>4.2999999999999999E-4</v>
      </c>
      <c r="F7296" t="s">
        <v>1711</v>
      </c>
    </row>
    <row r="7297" spans="1:6" x14ac:dyDescent="0.25">
      <c r="A7297" t="s">
        <v>18</v>
      </c>
      <c r="B7297" t="s">
        <v>1288</v>
      </c>
      <c r="C7297" t="s">
        <v>1186</v>
      </c>
      <c r="D7297" t="s">
        <v>1195</v>
      </c>
      <c r="E7297">
        <v>8.6959999999999996E-2</v>
      </c>
      <c r="F7297" t="s">
        <v>1711</v>
      </c>
    </row>
    <row r="7298" spans="1:6" x14ac:dyDescent="0.25">
      <c r="A7298" t="s">
        <v>18</v>
      </c>
      <c r="B7298" t="s">
        <v>1274</v>
      </c>
      <c r="C7298" t="s">
        <v>1699</v>
      </c>
      <c r="D7298" t="s">
        <v>1195</v>
      </c>
      <c r="E7298">
        <v>4.2999999999999999E-4</v>
      </c>
      <c r="F7298" t="s">
        <v>1711</v>
      </c>
    </row>
    <row r="7299" spans="1:6" x14ac:dyDescent="0.25">
      <c r="A7299" t="s">
        <v>18</v>
      </c>
      <c r="B7299" t="s">
        <v>1274</v>
      </c>
      <c r="C7299" t="s">
        <v>1186</v>
      </c>
      <c r="D7299" t="s">
        <v>1195</v>
      </c>
      <c r="E7299">
        <v>8.6959999999999996E-2</v>
      </c>
      <c r="F7299" t="s">
        <v>1711</v>
      </c>
    </row>
    <row r="7300" spans="1:6" x14ac:dyDescent="0.25">
      <c r="A7300" t="s">
        <v>18</v>
      </c>
      <c r="B7300" t="s">
        <v>1289</v>
      </c>
      <c r="C7300" t="s">
        <v>1699</v>
      </c>
      <c r="D7300" t="s">
        <v>1195</v>
      </c>
      <c r="E7300">
        <v>4.2999999999999999E-4</v>
      </c>
      <c r="F7300" t="s">
        <v>1711</v>
      </c>
    </row>
    <row r="7301" spans="1:6" x14ac:dyDescent="0.25">
      <c r="A7301" t="s">
        <v>18</v>
      </c>
      <c r="B7301" t="s">
        <v>1289</v>
      </c>
      <c r="C7301" t="s">
        <v>1186</v>
      </c>
      <c r="D7301" t="s">
        <v>1195</v>
      </c>
      <c r="E7301">
        <v>8.6959999999999996E-2</v>
      </c>
      <c r="F7301" t="s">
        <v>1711</v>
      </c>
    </row>
    <row r="7302" spans="1:6" x14ac:dyDescent="0.25">
      <c r="A7302" t="s">
        <v>18</v>
      </c>
      <c r="B7302" t="s">
        <v>1290</v>
      </c>
      <c r="C7302" t="s">
        <v>1699</v>
      </c>
      <c r="D7302" t="s">
        <v>1195</v>
      </c>
      <c r="E7302">
        <v>4.2999999999999999E-4</v>
      </c>
      <c r="F7302" t="s">
        <v>1711</v>
      </c>
    </row>
    <row r="7303" spans="1:6" x14ac:dyDescent="0.25">
      <c r="A7303" t="s">
        <v>18</v>
      </c>
      <c r="B7303" t="s">
        <v>1290</v>
      </c>
      <c r="C7303" t="s">
        <v>1186</v>
      </c>
      <c r="D7303" t="s">
        <v>1195</v>
      </c>
      <c r="E7303">
        <v>8.6959999999999996E-2</v>
      </c>
      <c r="F7303" t="s">
        <v>1711</v>
      </c>
    </row>
    <row r="7304" spans="1:6" x14ac:dyDescent="0.25">
      <c r="A7304" t="s">
        <v>18</v>
      </c>
      <c r="B7304" t="s">
        <v>1185</v>
      </c>
      <c r="C7304" t="s">
        <v>1699</v>
      </c>
      <c r="D7304" t="s">
        <v>1195</v>
      </c>
      <c r="E7304">
        <v>4.2999999999999999E-4</v>
      </c>
      <c r="F7304" t="s">
        <v>1711</v>
      </c>
    </row>
    <row r="7305" spans="1:6" x14ac:dyDescent="0.25">
      <c r="A7305" t="s">
        <v>18</v>
      </c>
      <c r="B7305" t="s">
        <v>1185</v>
      </c>
      <c r="C7305" t="s">
        <v>1186</v>
      </c>
      <c r="D7305" t="s">
        <v>1195</v>
      </c>
      <c r="E7305">
        <v>8.6959999999999996E-2</v>
      </c>
      <c r="F7305" t="s">
        <v>1711</v>
      </c>
    </row>
    <row r="7306" spans="1:6" x14ac:dyDescent="0.25">
      <c r="A7306" t="s">
        <v>18</v>
      </c>
      <c r="B7306" t="s">
        <v>1188</v>
      </c>
      <c r="C7306" t="s">
        <v>1699</v>
      </c>
      <c r="D7306" t="s">
        <v>1195</v>
      </c>
      <c r="E7306">
        <v>4.2999999999999999E-4</v>
      </c>
      <c r="F7306" t="s">
        <v>1711</v>
      </c>
    </row>
    <row r="7307" spans="1:6" x14ac:dyDescent="0.25">
      <c r="A7307" t="s">
        <v>18</v>
      </c>
      <c r="B7307" t="s">
        <v>1188</v>
      </c>
      <c r="C7307" t="s">
        <v>1186</v>
      </c>
      <c r="D7307" t="s">
        <v>1195</v>
      </c>
      <c r="E7307">
        <v>8.6959999999999996E-2</v>
      </c>
      <c r="F7307" t="s">
        <v>1711</v>
      </c>
    </row>
    <row r="7308" spans="1:6" x14ac:dyDescent="0.25">
      <c r="A7308" t="s">
        <v>18</v>
      </c>
      <c r="B7308" t="s">
        <v>1189</v>
      </c>
      <c r="C7308" t="s">
        <v>1699</v>
      </c>
      <c r="D7308" t="s">
        <v>1195</v>
      </c>
      <c r="E7308">
        <v>4.2999999999999999E-4</v>
      </c>
      <c r="F7308" t="s">
        <v>1711</v>
      </c>
    </row>
    <row r="7309" spans="1:6" x14ac:dyDescent="0.25">
      <c r="A7309" t="s">
        <v>18</v>
      </c>
      <c r="B7309" t="s">
        <v>1189</v>
      </c>
      <c r="C7309" t="s">
        <v>1186</v>
      </c>
      <c r="D7309" t="s">
        <v>1195</v>
      </c>
      <c r="E7309">
        <v>8.6959999999999996E-2</v>
      </c>
      <c r="F7309" t="s">
        <v>1711</v>
      </c>
    </row>
    <row r="7310" spans="1:6" x14ac:dyDescent="0.25">
      <c r="A7310" t="s">
        <v>18</v>
      </c>
      <c r="B7310" t="s">
        <v>1190</v>
      </c>
      <c r="C7310" t="s">
        <v>1699</v>
      </c>
      <c r="D7310" t="s">
        <v>1195</v>
      </c>
      <c r="E7310">
        <v>4.2999999999999999E-4</v>
      </c>
      <c r="F7310" t="s">
        <v>1711</v>
      </c>
    </row>
    <row r="7311" spans="1:6" x14ac:dyDescent="0.25">
      <c r="A7311" t="s">
        <v>18</v>
      </c>
      <c r="B7311" t="s">
        <v>1190</v>
      </c>
      <c r="C7311" t="s">
        <v>1186</v>
      </c>
      <c r="D7311" t="s">
        <v>1195</v>
      </c>
      <c r="E7311">
        <v>8.6959999999999996E-2</v>
      </c>
      <c r="F7311" t="s">
        <v>1711</v>
      </c>
    </row>
    <row r="7312" spans="1:6" x14ac:dyDescent="0.25">
      <c r="A7312" t="s">
        <v>18</v>
      </c>
      <c r="B7312" t="s">
        <v>1191</v>
      </c>
      <c r="C7312" t="s">
        <v>1699</v>
      </c>
      <c r="D7312" t="s">
        <v>1195</v>
      </c>
      <c r="E7312">
        <v>4.2999999999999999E-4</v>
      </c>
      <c r="F7312" t="s">
        <v>1711</v>
      </c>
    </row>
    <row r="7313" spans="1:6" x14ac:dyDescent="0.25">
      <c r="A7313" t="s">
        <v>18</v>
      </c>
      <c r="B7313" t="s">
        <v>1191</v>
      </c>
      <c r="C7313" t="s">
        <v>1186</v>
      </c>
      <c r="D7313" t="s">
        <v>1195</v>
      </c>
      <c r="E7313">
        <v>8.6959999999999996E-2</v>
      </c>
      <c r="F7313" t="s">
        <v>1711</v>
      </c>
    </row>
    <row r="7314" spans="1:6" x14ac:dyDescent="0.25">
      <c r="A7314" t="s">
        <v>18</v>
      </c>
      <c r="B7314" t="s">
        <v>1192</v>
      </c>
      <c r="C7314" t="s">
        <v>1699</v>
      </c>
      <c r="D7314" t="s">
        <v>1195</v>
      </c>
      <c r="E7314">
        <v>4.2999999999999999E-4</v>
      </c>
      <c r="F7314" t="s">
        <v>1711</v>
      </c>
    </row>
    <row r="7315" spans="1:6" x14ac:dyDescent="0.25">
      <c r="A7315" t="s">
        <v>18</v>
      </c>
      <c r="B7315" t="s">
        <v>1192</v>
      </c>
      <c r="C7315" t="s">
        <v>1186</v>
      </c>
      <c r="D7315" t="s">
        <v>1195</v>
      </c>
      <c r="E7315">
        <v>8.6959999999999996E-2</v>
      </c>
      <c r="F7315" t="s">
        <v>1711</v>
      </c>
    </row>
    <row r="7316" spans="1:6" x14ac:dyDescent="0.25">
      <c r="A7316" t="s">
        <v>1291</v>
      </c>
      <c r="B7316" t="s">
        <v>1246</v>
      </c>
      <c r="C7316" t="s">
        <v>1693</v>
      </c>
      <c r="D7316" t="s">
        <v>1195</v>
      </c>
      <c r="E7316">
        <v>0.10289</v>
      </c>
      <c r="F7316" t="s">
        <v>1711</v>
      </c>
    </row>
    <row r="7317" spans="1:6" x14ac:dyDescent="0.25">
      <c r="A7317" t="s">
        <v>1291</v>
      </c>
      <c r="B7317" t="s">
        <v>1246</v>
      </c>
      <c r="C7317" t="s">
        <v>1694</v>
      </c>
      <c r="D7317" t="s">
        <v>1195</v>
      </c>
      <c r="E7317">
        <v>0.27437</v>
      </c>
      <c r="F7317" t="s">
        <v>1711</v>
      </c>
    </row>
    <row r="7318" spans="1:6" x14ac:dyDescent="0.25">
      <c r="A7318" t="s">
        <v>1291</v>
      </c>
      <c r="B7318" t="s">
        <v>1246</v>
      </c>
      <c r="C7318" t="s">
        <v>1700</v>
      </c>
      <c r="D7318" t="s">
        <v>1195</v>
      </c>
      <c r="E7318">
        <v>0.41155000000000003</v>
      </c>
      <c r="F7318" t="s">
        <v>1711</v>
      </c>
    </row>
    <row r="7319" spans="1:6" x14ac:dyDescent="0.25">
      <c r="A7319" t="s">
        <v>1291</v>
      </c>
      <c r="B7319" t="s">
        <v>1246</v>
      </c>
      <c r="C7319" t="s">
        <v>1186</v>
      </c>
      <c r="D7319" t="s">
        <v>1195</v>
      </c>
      <c r="E7319">
        <v>0.68591999999999997</v>
      </c>
      <c r="F7319" t="s">
        <v>1711</v>
      </c>
    </row>
    <row r="7320" spans="1:6" x14ac:dyDescent="0.25">
      <c r="A7320" t="s">
        <v>1291</v>
      </c>
      <c r="B7320" t="s">
        <v>1503</v>
      </c>
      <c r="C7320" t="s">
        <v>1186</v>
      </c>
      <c r="D7320" t="s">
        <v>1195</v>
      </c>
      <c r="E7320">
        <v>0</v>
      </c>
      <c r="F7320" t="s">
        <v>1711</v>
      </c>
    </row>
    <row r="7321" spans="1:6" x14ac:dyDescent="0.25">
      <c r="A7321" t="s">
        <v>1291</v>
      </c>
      <c r="B7321" t="s">
        <v>1241</v>
      </c>
      <c r="C7321" t="s">
        <v>1700</v>
      </c>
      <c r="D7321" t="s">
        <v>1195</v>
      </c>
      <c r="E7321">
        <v>0.38989000000000001</v>
      </c>
      <c r="F7321" t="s">
        <v>1711</v>
      </c>
    </row>
    <row r="7322" spans="1:6" x14ac:dyDescent="0.25">
      <c r="A7322" t="s">
        <v>1291</v>
      </c>
      <c r="B7322" t="s">
        <v>1241</v>
      </c>
      <c r="C7322" t="s">
        <v>1186</v>
      </c>
      <c r="D7322" t="s">
        <v>1195</v>
      </c>
      <c r="E7322">
        <v>0.64981999999999995</v>
      </c>
      <c r="F7322" t="s">
        <v>1711</v>
      </c>
    </row>
    <row r="7323" spans="1:6" x14ac:dyDescent="0.25">
      <c r="A7323" t="s">
        <v>1291</v>
      </c>
      <c r="B7323" t="s">
        <v>1217</v>
      </c>
      <c r="C7323" t="s">
        <v>1693</v>
      </c>
      <c r="D7323" t="s">
        <v>1195</v>
      </c>
      <c r="E7323">
        <v>0.10289</v>
      </c>
      <c r="F7323" t="s">
        <v>1711</v>
      </c>
    </row>
    <row r="7324" spans="1:6" x14ac:dyDescent="0.25">
      <c r="A7324" t="s">
        <v>1291</v>
      </c>
      <c r="B7324" t="s">
        <v>1217</v>
      </c>
      <c r="C7324" t="s">
        <v>1694</v>
      </c>
      <c r="D7324" t="s">
        <v>1195</v>
      </c>
      <c r="E7324">
        <v>0.27437</v>
      </c>
      <c r="F7324" t="s">
        <v>1711</v>
      </c>
    </row>
    <row r="7325" spans="1:6" x14ac:dyDescent="0.25">
      <c r="A7325" t="s">
        <v>1291</v>
      </c>
      <c r="B7325" t="s">
        <v>1217</v>
      </c>
      <c r="C7325" t="s">
        <v>1700</v>
      </c>
      <c r="D7325" t="s">
        <v>1195</v>
      </c>
      <c r="E7325">
        <v>0.41155000000000003</v>
      </c>
      <c r="F7325" t="s">
        <v>1711</v>
      </c>
    </row>
    <row r="7326" spans="1:6" x14ac:dyDescent="0.25">
      <c r="A7326" t="s">
        <v>1291</v>
      </c>
      <c r="B7326" t="s">
        <v>1217</v>
      </c>
      <c r="C7326" t="s">
        <v>1186</v>
      </c>
      <c r="D7326" t="s">
        <v>1195</v>
      </c>
      <c r="E7326">
        <v>0.68591999999999997</v>
      </c>
      <c r="F7326" t="s">
        <v>1711</v>
      </c>
    </row>
    <row r="7327" spans="1:6" x14ac:dyDescent="0.25">
      <c r="A7327" t="s">
        <v>1291</v>
      </c>
      <c r="B7327" t="s">
        <v>1220</v>
      </c>
      <c r="C7327" t="s">
        <v>1693</v>
      </c>
      <c r="D7327" t="s">
        <v>1195</v>
      </c>
      <c r="E7327">
        <v>0.10289</v>
      </c>
      <c r="F7327" t="s">
        <v>1711</v>
      </c>
    </row>
    <row r="7328" spans="1:6" x14ac:dyDescent="0.25">
      <c r="A7328" t="s">
        <v>1291</v>
      </c>
      <c r="B7328" t="s">
        <v>1220</v>
      </c>
      <c r="C7328" t="s">
        <v>1694</v>
      </c>
      <c r="D7328" t="s">
        <v>1195</v>
      </c>
      <c r="E7328">
        <v>0.27437</v>
      </c>
      <c r="F7328" t="s">
        <v>1711</v>
      </c>
    </row>
    <row r="7329" spans="1:6" x14ac:dyDescent="0.25">
      <c r="A7329" t="s">
        <v>1291</v>
      </c>
      <c r="B7329" t="s">
        <v>1220</v>
      </c>
      <c r="C7329" t="s">
        <v>1700</v>
      </c>
      <c r="D7329" t="s">
        <v>1195</v>
      </c>
      <c r="E7329">
        <v>0.41155000000000003</v>
      </c>
      <c r="F7329" t="s">
        <v>1711</v>
      </c>
    </row>
    <row r="7330" spans="1:6" x14ac:dyDescent="0.25">
      <c r="A7330" t="s">
        <v>1291</v>
      </c>
      <c r="B7330" t="s">
        <v>1220</v>
      </c>
      <c r="C7330" t="s">
        <v>1186</v>
      </c>
      <c r="D7330" t="s">
        <v>1195</v>
      </c>
      <c r="E7330">
        <v>0.68591999999999997</v>
      </c>
      <c r="F7330" t="s">
        <v>1711</v>
      </c>
    </row>
    <row r="7331" spans="1:6" x14ac:dyDescent="0.25">
      <c r="A7331" t="s">
        <v>1291</v>
      </c>
      <c r="B7331" t="s">
        <v>1221</v>
      </c>
      <c r="C7331" t="s">
        <v>1693</v>
      </c>
      <c r="D7331" t="s">
        <v>1195</v>
      </c>
      <c r="E7331">
        <v>0.10289</v>
      </c>
      <c r="F7331" t="s">
        <v>1711</v>
      </c>
    </row>
    <row r="7332" spans="1:6" x14ac:dyDescent="0.25">
      <c r="A7332" t="s">
        <v>1291</v>
      </c>
      <c r="B7332" t="s">
        <v>1221</v>
      </c>
      <c r="C7332" t="s">
        <v>1694</v>
      </c>
      <c r="D7332" t="s">
        <v>1195</v>
      </c>
      <c r="E7332">
        <v>0.27437</v>
      </c>
      <c r="F7332" t="s">
        <v>1711</v>
      </c>
    </row>
    <row r="7333" spans="1:6" x14ac:dyDescent="0.25">
      <c r="A7333" t="s">
        <v>1291</v>
      </c>
      <c r="B7333" t="s">
        <v>1221</v>
      </c>
      <c r="C7333" t="s">
        <v>1700</v>
      </c>
      <c r="D7333" t="s">
        <v>1195</v>
      </c>
      <c r="E7333">
        <v>0.41155000000000003</v>
      </c>
      <c r="F7333" t="s">
        <v>1711</v>
      </c>
    </row>
    <row r="7334" spans="1:6" x14ac:dyDescent="0.25">
      <c r="A7334" t="s">
        <v>1291</v>
      </c>
      <c r="B7334" t="s">
        <v>1221</v>
      </c>
      <c r="C7334" t="s">
        <v>1186</v>
      </c>
      <c r="D7334" t="s">
        <v>1195</v>
      </c>
      <c r="E7334">
        <v>0.68591999999999997</v>
      </c>
      <c r="F7334" t="s">
        <v>1711</v>
      </c>
    </row>
    <row r="7335" spans="1:6" x14ac:dyDescent="0.25">
      <c r="A7335" t="s">
        <v>1291</v>
      </c>
      <c r="B7335" t="s">
        <v>1222</v>
      </c>
      <c r="C7335" t="s">
        <v>1693</v>
      </c>
      <c r="D7335" t="s">
        <v>1195</v>
      </c>
      <c r="E7335">
        <v>0.10289</v>
      </c>
      <c r="F7335" t="s">
        <v>1711</v>
      </c>
    </row>
    <row r="7336" spans="1:6" x14ac:dyDescent="0.25">
      <c r="A7336" t="s">
        <v>1291</v>
      </c>
      <c r="B7336" t="s">
        <v>1222</v>
      </c>
      <c r="C7336" t="s">
        <v>1694</v>
      </c>
      <c r="D7336" t="s">
        <v>1195</v>
      </c>
      <c r="E7336">
        <v>0.27437</v>
      </c>
      <c r="F7336" t="s">
        <v>1711</v>
      </c>
    </row>
    <row r="7337" spans="1:6" x14ac:dyDescent="0.25">
      <c r="A7337" t="s">
        <v>1291</v>
      </c>
      <c r="B7337" t="s">
        <v>1222</v>
      </c>
      <c r="C7337" t="s">
        <v>1700</v>
      </c>
      <c r="D7337" t="s">
        <v>1195</v>
      </c>
      <c r="E7337">
        <v>0.41155000000000003</v>
      </c>
      <c r="F7337" t="s">
        <v>1711</v>
      </c>
    </row>
    <row r="7338" spans="1:6" x14ac:dyDescent="0.25">
      <c r="A7338" t="s">
        <v>1291</v>
      </c>
      <c r="B7338" t="s">
        <v>1222</v>
      </c>
      <c r="C7338" t="s">
        <v>1186</v>
      </c>
      <c r="D7338" t="s">
        <v>1195</v>
      </c>
      <c r="E7338">
        <v>0.68591999999999997</v>
      </c>
      <c r="F7338" t="s">
        <v>1711</v>
      </c>
    </row>
    <row r="7339" spans="1:6" x14ac:dyDescent="0.25">
      <c r="A7339" t="s">
        <v>1291</v>
      </c>
      <c r="B7339" t="s">
        <v>1223</v>
      </c>
      <c r="C7339" t="s">
        <v>1693</v>
      </c>
      <c r="D7339" t="s">
        <v>1195</v>
      </c>
      <c r="E7339">
        <v>0.10289</v>
      </c>
      <c r="F7339" t="s">
        <v>1711</v>
      </c>
    </row>
    <row r="7340" spans="1:6" x14ac:dyDescent="0.25">
      <c r="A7340" t="s">
        <v>1291</v>
      </c>
      <c r="B7340" t="s">
        <v>1223</v>
      </c>
      <c r="C7340" t="s">
        <v>1694</v>
      </c>
      <c r="D7340" t="s">
        <v>1195</v>
      </c>
      <c r="E7340">
        <v>0.27437</v>
      </c>
      <c r="F7340" t="s">
        <v>1711</v>
      </c>
    </row>
    <row r="7341" spans="1:6" x14ac:dyDescent="0.25">
      <c r="A7341" t="s">
        <v>1291</v>
      </c>
      <c r="B7341" t="s">
        <v>1223</v>
      </c>
      <c r="C7341" t="s">
        <v>1700</v>
      </c>
      <c r="D7341" t="s">
        <v>1195</v>
      </c>
      <c r="E7341">
        <v>0.41155000000000003</v>
      </c>
      <c r="F7341" t="s">
        <v>1711</v>
      </c>
    </row>
    <row r="7342" spans="1:6" x14ac:dyDescent="0.25">
      <c r="A7342" t="s">
        <v>1291</v>
      </c>
      <c r="B7342" t="s">
        <v>1223</v>
      </c>
      <c r="C7342" t="s">
        <v>1186</v>
      </c>
      <c r="D7342" t="s">
        <v>1195</v>
      </c>
      <c r="E7342">
        <v>0.68591999999999997</v>
      </c>
      <c r="F7342" t="s">
        <v>1711</v>
      </c>
    </row>
    <row r="7343" spans="1:6" x14ac:dyDescent="0.25">
      <c r="A7343" t="s">
        <v>1291</v>
      </c>
      <c r="B7343" t="s">
        <v>1248</v>
      </c>
      <c r="C7343" t="s">
        <v>1693</v>
      </c>
      <c r="D7343" t="s">
        <v>1195</v>
      </c>
      <c r="E7343">
        <v>0.10289</v>
      </c>
      <c r="F7343" t="s">
        <v>1711</v>
      </c>
    </row>
    <row r="7344" spans="1:6" x14ac:dyDescent="0.25">
      <c r="A7344" t="s">
        <v>1291</v>
      </c>
      <c r="B7344" t="s">
        <v>1248</v>
      </c>
      <c r="C7344" t="s">
        <v>1694</v>
      </c>
      <c r="D7344" t="s">
        <v>1195</v>
      </c>
      <c r="E7344">
        <v>0.27437</v>
      </c>
      <c r="F7344" t="s">
        <v>1711</v>
      </c>
    </row>
    <row r="7345" spans="1:6" x14ac:dyDescent="0.25">
      <c r="A7345" t="s">
        <v>1291</v>
      </c>
      <c r="B7345" t="s">
        <v>1248</v>
      </c>
      <c r="C7345" t="s">
        <v>1700</v>
      </c>
      <c r="D7345" t="s">
        <v>1195</v>
      </c>
      <c r="E7345">
        <v>0.41155000000000003</v>
      </c>
      <c r="F7345" t="s">
        <v>1711</v>
      </c>
    </row>
    <row r="7346" spans="1:6" x14ac:dyDescent="0.25">
      <c r="A7346" t="s">
        <v>1291</v>
      </c>
      <c r="B7346" t="s">
        <v>1248</v>
      </c>
      <c r="C7346" t="s">
        <v>1186</v>
      </c>
      <c r="D7346" t="s">
        <v>1195</v>
      </c>
      <c r="E7346">
        <v>0.68591999999999997</v>
      </c>
      <c r="F7346" t="s">
        <v>1711</v>
      </c>
    </row>
    <row r="7347" spans="1:6" x14ac:dyDescent="0.25">
      <c r="A7347" t="s">
        <v>1291</v>
      </c>
      <c r="B7347" t="s">
        <v>1228</v>
      </c>
      <c r="C7347" t="s">
        <v>1694</v>
      </c>
      <c r="D7347" t="s">
        <v>1195</v>
      </c>
      <c r="E7347">
        <v>0.22498000000000001</v>
      </c>
      <c r="F7347" t="s">
        <v>1711</v>
      </c>
    </row>
    <row r="7348" spans="1:6" x14ac:dyDescent="0.25">
      <c r="A7348" t="s">
        <v>1291</v>
      </c>
      <c r="B7348" t="s">
        <v>1228</v>
      </c>
      <c r="C7348" t="s">
        <v>1700</v>
      </c>
      <c r="D7348" t="s">
        <v>1195</v>
      </c>
      <c r="E7348">
        <v>0.41155000000000003</v>
      </c>
      <c r="F7348" t="s">
        <v>1711</v>
      </c>
    </row>
    <row r="7349" spans="1:6" x14ac:dyDescent="0.25">
      <c r="A7349" t="s">
        <v>1291</v>
      </c>
      <c r="B7349" t="s">
        <v>1228</v>
      </c>
      <c r="C7349" t="s">
        <v>1186</v>
      </c>
      <c r="D7349" t="s">
        <v>1195</v>
      </c>
      <c r="E7349">
        <v>0.56245000000000001</v>
      </c>
      <c r="F7349" t="s">
        <v>1711</v>
      </c>
    </row>
    <row r="7350" spans="1:6" x14ac:dyDescent="0.25">
      <c r="A7350" t="s">
        <v>1291</v>
      </c>
      <c r="B7350" t="s">
        <v>1228</v>
      </c>
      <c r="C7350" t="s">
        <v>1695</v>
      </c>
      <c r="D7350" t="s">
        <v>1195</v>
      </c>
      <c r="E7350">
        <v>5.6250000000000001E-2</v>
      </c>
      <c r="F7350" t="s">
        <v>1711</v>
      </c>
    </row>
    <row r="7351" spans="1:6" x14ac:dyDescent="0.25">
      <c r="A7351" t="s">
        <v>1291</v>
      </c>
      <c r="B7351" t="s">
        <v>1228</v>
      </c>
      <c r="C7351" t="s">
        <v>1696</v>
      </c>
      <c r="D7351" t="s">
        <v>1195</v>
      </c>
      <c r="E7351">
        <v>2.8119999999999999E-2</v>
      </c>
      <c r="F7351" t="s">
        <v>1711</v>
      </c>
    </row>
    <row r="7352" spans="1:6" x14ac:dyDescent="0.25">
      <c r="A7352" t="s">
        <v>1291</v>
      </c>
      <c r="B7352" t="s">
        <v>1230</v>
      </c>
      <c r="C7352" t="s">
        <v>1694</v>
      </c>
      <c r="D7352" t="s">
        <v>1195</v>
      </c>
      <c r="E7352">
        <v>0.22498000000000001</v>
      </c>
      <c r="F7352" t="s">
        <v>1711</v>
      </c>
    </row>
    <row r="7353" spans="1:6" x14ac:dyDescent="0.25">
      <c r="A7353" t="s">
        <v>1291</v>
      </c>
      <c r="B7353" t="s">
        <v>1230</v>
      </c>
      <c r="C7353" t="s">
        <v>1700</v>
      </c>
      <c r="D7353" t="s">
        <v>1195</v>
      </c>
      <c r="E7353">
        <v>0.41155000000000003</v>
      </c>
      <c r="F7353" t="s">
        <v>1711</v>
      </c>
    </row>
    <row r="7354" spans="1:6" x14ac:dyDescent="0.25">
      <c r="A7354" t="s">
        <v>1291</v>
      </c>
      <c r="B7354" t="s">
        <v>1230</v>
      </c>
      <c r="C7354" t="s">
        <v>1186</v>
      </c>
      <c r="D7354" t="s">
        <v>1195</v>
      </c>
      <c r="E7354">
        <v>0.56245000000000001</v>
      </c>
      <c r="F7354" t="s">
        <v>1711</v>
      </c>
    </row>
    <row r="7355" spans="1:6" x14ac:dyDescent="0.25">
      <c r="A7355" t="s">
        <v>1291</v>
      </c>
      <c r="B7355" t="s">
        <v>1230</v>
      </c>
      <c r="C7355" t="s">
        <v>1695</v>
      </c>
      <c r="D7355" t="s">
        <v>1195</v>
      </c>
      <c r="E7355">
        <v>5.6250000000000001E-2</v>
      </c>
      <c r="F7355" t="s">
        <v>1711</v>
      </c>
    </row>
    <row r="7356" spans="1:6" x14ac:dyDescent="0.25">
      <c r="A7356" t="s">
        <v>1291</v>
      </c>
      <c r="B7356" t="s">
        <v>1230</v>
      </c>
      <c r="C7356" t="s">
        <v>1696</v>
      </c>
      <c r="D7356" t="s">
        <v>1195</v>
      </c>
      <c r="E7356">
        <v>2.8119999999999999E-2</v>
      </c>
      <c r="F7356" t="s">
        <v>1711</v>
      </c>
    </row>
    <row r="7357" spans="1:6" x14ac:dyDescent="0.25">
      <c r="A7357" t="s">
        <v>1291</v>
      </c>
      <c r="B7357" t="s">
        <v>1231</v>
      </c>
      <c r="C7357" t="s">
        <v>1186</v>
      </c>
      <c r="D7357" t="s">
        <v>1195</v>
      </c>
      <c r="E7357">
        <v>5.0000000000000001E-3</v>
      </c>
      <c r="F7357" t="s">
        <v>1711</v>
      </c>
    </row>
    <row r="7358" spans="1:6" x14ac:dyDescent="0.25">
      <c r="A7358" t="s">
        <v>1291</v>
      </c>
      <c r="B7358" t="s">
        <v>1232</v>
      </c>
      <c r="C7358" t="s">
        <v>1186</v>
      </c>
      <c r="D7358" t="s">
        <v>1195</v>
      </c>
      <c r="E7358">
        <v>5.0000000000000001E-3</v>
      </c>
      <c r="F7358" t="s">
        <v>1711</v>
      </c>
    </row>
    <row r="7359" spans="1:6" x14ac:dyDescent="0.25">
      <c r="A7359" t="s">
        <v>1291</v>
      </c>
      <c r="B7359" t="s">
        <v>1233</v>
      </c>
      <c r="C7359" t="s">
        <v>1694</v>
      </c>
      <c r="D7359" t="s">
        <v>1195</v>
      </c>
      <c r="E7359">
        <v>0.22498000000000001</v>
      </c>
      <c r="F7359" t="s">
        <v>1711</v>
      </c>
    </row>
    <row r="7360" spans="1:6" x14ac:dyDescent="0.25">
      <c r="A7360" t="s">
        <v>1291</v>
      </c>
      <c r="B7360" t="s">
        <v>1233</v>
      </c>
      <c r="C7360" t="s">
        <v>1700</v>
      </c>
      <c r="D7360" t="s">
        <v>1195</v>
      </c>
      <c r="E7360">
        <v>0.41155000000000003</v>
      </c>
      <c r="F7360" t="s">
        <v>1711</v>
      </c>
    </row>
    <row r="7361" spans="1:6" x14ac:dyDescent="0.25">
      <c r="A7361" t="s">
        <v>1291</v>
      </c>
      <c r="B7361" t="s">
        <v>1233</v>
      </c>
      <c r="C7361" t="s">
        <v>1186</v>
      </c>
      <c r="D7361" t="s">
        <v>1195</v>
      </c>
      <c r="E7361">
        <v>0.56245000000000001</v>
      </c>
      <c r="F7361" t="s">
        <v>1711</v>
      </c>
    </row>
    <row r="7362" spans="1:6" x14ac:dyDescent="0.25">
      <c r="A7362" t="s">
        <v>1291</v>
      </c>
      <c r="B7362" t="s">
        <v>1233</v>
      </c>
      <c r="C7362" t="s">
        <v>1696</v>
      </c>
      <c r="D7362" t="s">
        <v>1195</v>
      </c>
      <c r="E7362">
        <v>2.8119999999999999E-2</v>
      </c>
      <c r="F7362" t="s">
        <v>1711</v>
      </c>
    </row>
    <row r="7363" spans="1:6" x14ac:dyDescent="0.25">
      <c r="A7363" t="s">
        <v>1291</v>
      </c>
      <c r="B7363" t="s">
        <v>1233</v>
      </c>
      <c r="C7363" t="s">
        <v>1697</v>
      </c>
      <c r="D7363" t="s">
        <v>1195</v>
      </c>
      <c r="E7363">
        <v>1.125E-2</v>
      </c>
      <c r="F7363" t="s">
        <v>1711</v>
      </c>
    </row>
    <row r="7364" spans="1:6" x14ac:dyDescent="0.25">
      <c r="A7364" t="s">
        <v>1291</v>
      </c>
      <c r="B7364" t="s">
        <v>1237</v>
      </c>
      <c r="C7364" t="s">
        <v>1186</v>
      </c>
      <c r="D7364" t="s">
        <v>1195</v>
      </c>
      <c r="E7364">
        <v>5.0000000000000001E-3</v>
      </c>
      <c r="F7364" t="s">
        <v>1711</v>
      </c>
    </row>
    <row r="7365" spans="1:6" x14ac:dyDescent="0.25">
      <c r="A7365" t="s">
        <v>1291</v>
      </c>
      <c r="B7365" t="s">
        <v>1238</v>
      </c>
      <c r="C7365" t="s">
        <v>1694</v>
      </c>
      <c r="D7365" t="s">
        <v>1195</v>
      </c>
      <c r="E7365">
        <v>0.22498000000000001</v>
      </c>
      <c r="F7365" t="s">
        <v>1711</v>
      </c>
    </row>
    <row r="7366" spans="1:6" x14ac:dyDescent="0.25">
      <c r="A7366" t="s">
        <v>1291</v>
      </c>
      <c r="B7366" t="s">
        <v>1238</v>
      </c>
      <c r="C7366" t="s">
        <v>1700</v>
      </c>
      <c r="D7366" t="s">
        <v>1195</v>
      </c>
      <c r="E7366">
        <v>0.41155000000000003</v>
      </c>
      <c r="F7366" t="s">
        <v>1711</v>
      </c>
    </row>
    <row r="7367" spans="1:6" x14ac:dyDescent="0.25">
      <c r="A7367" t="s">
        <v>1291</v>
      </c>
      <c r="B7367" t="s">
        <v>1238</v>
      </c>
      <c r="C7367" t="s">
        <v>1186</v>
      </c>
      <c r="D7367" t="s">
        <v>1195</v>
      </c>
      <c r="E7367">
        <v>0.56245000000000001</v>
      </c>
      <c r="F7367" t="s">
        <v>1711</v>
      </c>
    </row>
    <row r="7368" spans="1:6" x14ac:dyDescent="0.25">
      <c r="A7368" t="s">
        <v>1291</v>
      </c>
      <c r="B7368" t="s">
        <v>1238</v>
      </c>
      <c r="C7368" t="s">
        <v>1696</v>
      </c>
      <c r="D7368" t="s">
        <v>1195</v>
      </c>
      <c r="E7368">
        <v>2.8119999999999999E-2</v>
      </c>
      <c r="F7368" t="s">
        <v>1711</v>
      </c>
    </row>
    <row r="7369" spans="1:6" x14ac:dyDescent="0.25">
      <c r="A7369" t="s">
        <v>1291</v>
      </c>
      <c r="B7369" t="s">
        <v>1238</v>
      </c>
      <c r="C7369" t="s">
        <v>1697</v>
      </c>
      <c r="D7369" t="s">
        <v>1195</v>
      </c>
      <c r="E7369">
        <v>1.125E-2</v>
      </c>
      <c r="F7369" t="s">
        <v>1711</v>
      </c>
    </row>
    <row r="7370" spans="1:6" x14ac:dyDescent="0.25">
      <c r="A7370" t="s">
        <v>1291</v>
      </c>
      <c r="B7370" t="s">
        <v>1239</v>
      </c>
      <c r="C7370" t="s">
        <v>1700</v>
      </c>
      <c r="D7370" t="s">
        <v>1195</v>
      </c>
      <c r="E7370">
        <v>0.38989000000000001</v>
      </c>
      <c r="F7370" t="s">
        <v>1711</v>
      </c>
    </row>
    <row r="7371" spans="1:6" x14ac:dyDescent="0.25">
      <c r="A7371" t="s">
        <v>1291</v>
      </c>
      <c r="B7371" t="s">
        <v>1239</v>
      </c>
      <c r="C7371" t="s">
        <v>1186</v>
      </c>
      <c r="D7371" t="s">
        <v>1195</v>
      </c>
      <c r="E7371">
        <v>0.64981999999999995</v>
      </c>
      <c r="F7371" t="s">
        <v>1711</v>
      </c>
    </row>
    <row r="7372" spans="1:6" x14ac:dyDescent="0.25">
      <c r="A7372" t="s">
        <v>1292</v>
      </c>
      <c r="B7372" t="s">
        <v>1246</v>
      </c>
      <c r="C7372" t="s">
        <v>1693</v>
      </c>
      <c r="D7372" t="s">
        <v>1195</v>
      </c>
      <c r="E7372">
        <v>0.10289</v>
      </c>
      <c r="F7372" t="s">
        <v>1711</v>
      </c>
    </row>
    <row r="7373" spans="1:6" x14ac:dyDescent="0.25">
      <c r="A7373" t="s">
        <v>1292</v>
      </c>
      <c r="B7373" t="s">
        <v>1246</v>
      </c>
      <c r="C7373" t="s">
        <v>1694</v>
      </c>
      <c r="D7373" t="s">
        <v>1195</v>
      </c>
      <c r="E7373">
        <v>0.27437</v>
      </c>
      <c r="F7373" t="s">
        <v>1711</v>
      </c>
    </row>
    <row r="7374" spans="1:6" x14ac:dyDescent="0.25">
      <c r="A7374" t="s">
        <v>1292</v>
      </c>
      <c r="B7374" t="s">
        <v>1246</v>
      </c>
      <c r="C7374" t="s">
        <v>1700</v>
      </c>
      <c r="D7374" t="s">
        <v>1195</v>
      </c>
      <c r="E7374">
        <v>0.41155000000000003</v>
      </c>
      <c r="F7374" t="s">
        <v>1711</v>
      </c>
    </row>
    <row r="7375" spans="1:6" x14ac:dyDescent="0.25">
      <c r="A7375" t="s">
        <v>1292</v>
      </c>
      <c r="B7375" t="s">
        <v>1246</v>
      </c>
      <c r="C7375" t="s">
        <v>1186</v>
      </c>
      <c r="D7375" t="s">
        <v>1195</v>
      </c>
      <c r="E7375">
        <v>0.68591999999999997</v>
      </c>
      <c r="F7375" t="s">
        <v>1711</v>
      </c>
    </row>
    <row r="7376" spans="1:6" x14ac:dyDescent="0.25">
      <c r="A7376" t="s">
        <v>1292</v>
      </c>
      <c r="B7376" t="s">
        <v>1503</v>
      </c>
      <c r="C7376" t="s">
        <v>1186</v>
      </c>
      <c r="D7376" t="s">
        <v>1195</v>
      </c>
      <c r="E7376">
        <v>0</v>
      </c>
      <c r="F7376" t="s">
        <v>1711</v>
      </c>
    </row>
    <row r="7377" spans="1:6" x14ac:dyDescent="0.25">
      <c r="A7377" t="s">
        <v>1292</v>
      </c>
      <c r="B7377" t="s">
        <v>1241</v>
      </c>
      <c r="C7377" t="s">
        <v>1700</v>
      </c>
      <c r="D7377" t="s">
        <v>1195</v>
      </c>
      <c r="E7377">
        <v>0.38989000000000001</v>
      </c>
      <c r="F7377" t="s">
        <v>1711</v>
      </c>
    </row>
    <row r="7378" spans="1:6" x14ac:dyDescent="0.25">
      <c r="A7378" t="s">
        <v>1292</v>
      </c>
      <c r="B7378" t="s">
        <v>1241</v>
      </c>
      <c r="C7378" t="s">
        <v>1186</v>
      </c>
      <c r="D7378" t="s">
        <v>1195</v>
      </c>
      <c r="E7378">
        <v>0.64981999999999995</v>
      </c>
      <c r="F7378" t="s">
        <v>1711</v>
      </c>
    </row>
    <row r="7379" spans="1:6" x14ac:dyDescent="0.25">
      <c r="A7379" t="s">
        <v>1292</v>
      </c>
      <c r="B7379" t="s">
        <v>1217</v>
      </c>
      <c r="C7379" t="s">
        <v>1693</v>
      </c>
      <c r="D7379" t="s">
        <v>1195</v>
      </c>
      <c r="E7379">
        <v>0.10289</v>
      </c>
      <c r="F7379" t="s">
        <v>1711</v>
      </c>
    </row>
    <row r="7380" spans="1:6" x14ac:dyDescent="0.25">
      <c r="A7380" t="s">
        <v>1292</v>
      </c>
      <c r="B7380" t="s">
        <v>1217</v>
      </c>
      <c r="C7380" t="s">
        <v>1694</v>
      </c>
      <c r="D7380" t="s">
        <v>1195</v>
      </c>
      <c r="E7380">
        <v>0.27437</v>
      </c>
      <c r="F7380" t="s">
        <v>1711</v>
      </c>
    </row>
    <row r="7381" spans="1:6" x14ac:dyDescent="0.25">
      <c r="A7381" t="s">
        <v>1292</v>
      </c>
      <c r="B7381" t="s">
        <v>1217</v>
      </c>
      <c r="C7381" t="s">
        <v>1700</v>
      </c>
      <c r="D7381" t="s">
        <v>1195</v>
      </c>
      <c r="E7381">
        <v>0.41155000000000003</v>
      </c>
      <c r="F7381" t="s">
        <v>1711</v>
      </c>
    </row>
    <row r="7382" spans="1:6" x14ac:dyDescent="0.25">
      <c r="A7382" t="s">
        <v>1292</v>
      </c>
      <c r="B7382" t="s">
        <v>1217</v>
      </c>
      <c r="C7382" t="s">
        <v>1186</v>
      </c>
      <c r="D7382" t="s">
        <v>1195</v>
      </c>
      <c r="E7382">
        <v>0.68591999999999997</v>
      </c>
      <c r="F7382" t="s">
        <v>1711</v>
      </c>
    </row>
    <row r="7383" spans="1:6" x14ac:dyDescent="0.25">
      <c r="A7383" t="s">
        <v>1292</v>
      </c>
      <c r="B7383" t="s">
        <v>1220</v>
      </c>
      <c r="C7383" t="s">
        <v>1693</v>
      </c>
      <c r="D7383" t="s">
        <v>1195</v>
      </c>
      <c r="E7383">
        <v>0.10289</v>
      </c>
      <c r="F7383" t="s">
        <v>1711</v>
      </c>
    </row>
    <row r="7384" spans="1:6" x14ac:dyDescent="0.25">
      <c r="A7384" t="s">
        <v>1292</v>
      </c>
      <c r="B7384" t="s">
        <v>1220</v>
      </c>
      <c r="C7384" t="s">
        <v>1694</v>
      </c>
      <c r="D7384" t="s">
        <v>1195</v>
      </c>
      <c r="E7384">
        <v>0.27437</v>
      </c>
      <c r="F7384" t="s">
        <v>1711</v>
      </c>
    </row>
    <row r="7385" spans="1:6" x14ac:dyDescent="0.25">
      <c r="A7385" t="s">
        <v>1292</v>
      </c>
      <c r="B7385" t="s">
        <v>1220</v>
      </c>
      <c r="C7385" t="s">
        <v>1700</v>
      </c>
      <c r="D7385" t="s">
        <v>1195</v>
      </c>
      <c r="E7385">
        <v>0.41155000000000003</v>
      </c>
      <c r="F7385" t="s">
        <v>1711</v>
      </c>
    </row>
    <row r="7386" spans="1:6" x14ac:dyDescent="0.25">
      <c r="A7386" t="s">
        <v>1292</v>
      </c>
      <c r="B7386" t="s">
        <v>1220</v>
      </c>
      <c r="C7386" t="s">
        <v>1186</v>
      </c>
      <c r="D7386" t="s">
        <v>1195</v>
      </c>
      <c r="E7386">
        <v>0.68591999999999997</v>
      </c>
      <c r="F7386" t="s">
        <v>1711</v>
      </c>
    </row>
    <row r="7387" spans="1:6" x14ac:dyDescent="0.25">
      <c r="A7387" t="s">
        <v>1292</v>
      </c>
      <c r="B7387" t="s">
        <v>1221</v>
      </c>
      <c r="C7387" t="s">
        <v>1693</v>
      </c>
      <c r="D7387" t="s">
        <v>1195</v>
      </c>
      <c r="E7387">
        <v>0.10289</v>
      </c>
      <c r="F7387" t="s">
        <v>1711</v>
      </c>
    </row>
    <row r="7388" spans="1:6" x14ac:dyDescent="0.25">
      <c r="A7388" t="s">
        <v>1292</v>
      </c>
      <c r="B7388" t="s">
        <v>1221</v>
      </c>
      <c r="C7388" t="s">
        <v>1694</v>
      </c>
      <c r="D7388" t="s">
        <v>1195</v>
      </c>
      <c r="E7388">
        <v>0.27437</v>
      </c>
      <c r="F7388" t="s">
        <v>1711</v>
      </c>
    </row>
    <row r="7389" spans="1:6" x14ac:dyDescent="0.25">
      <c r="A7389" t="s">
        <v>1292</v>
      </c>
      <c r="B7389" t="s">
        <v>1221</v>
      </c>
      <c r="C7389" t="s">
        <v>1700</v>
      </c>
      <c r="D7389" t="s">
        <v>1195</v>
      </c>
      <c r="E7389">
        <v>0.41155000000000003</v>
      </c>
      <c r="F7389" t="s">
        <v>1711</v>
      </c>
    </row>
    <row r="7390" spans="1:6" x14ac:dyDescent="0.25">
      <c r="A7390" t="s">
        <v>1292</v>
      </c>
      <c r="B7390" t="s">
        <v>1221</v>
      </c>
      <c r="C7390" t="s">
        <v>1186</v>
      </c>
      <c r="D7390" t="s">
        <v>1195</v>
      </c>
      <c r="E7390">
        <v>0.68591999999999997</v>
      </c>
      <c r="F7390" t="s">
        <v>1711</v>
      </c>
    </row>
    <row r="7391" spans="1:6" x14ac:dyDescent="0.25">
      <c r="A7391" t="s">
        <v>1292</v>
      </c>
      <c r="B7391" t="s">
        <v>1222</v>
      </c>
      <c r="C7391" t="s">
        <v>1693</v>
      </c>
      <c r="D7391" t="s">
        <v>1195</v>
      </c>
      <c r="E7391">
        <v>0.10289</v>
      </c>
      <c r="F7391" t="s">
        <v>1711</v>
      </c>
    </row>
    <row r="7392" spans="1:6" x14ac:dyDescent="0.25">
      <c r="A7392" t="s">
        <v>1292</v>
      </c>
      <c r="B7392" t="s">
        <v>1222</v>
      </c>
      <c r="C7392" t="s">
        <v>1694</v>
      </c>
      <c r="D7392" t="s">
        <v>1195</v>
      </c>
      <c r="E7392">
        <v>0.27437</v>
      </c>
      <c r="F7392" t="s">
        <v>1711</v>
      </c>
    </row>
    <row r="7393" spans="1:6" x14ac:dyDescent="0.25">
      <c r="A7393" t="s">
        <v>1292</v>
      </c>
      <c r="B7393" t="s">
        <v>1222</v>
      </c>
      <c r="C7393" t="s">
        <v>1700</v>
      </c>
      <c r="D7393" t="s">
        <v>1195</v>
      </c>
      <c r="E7393">
        <v>0.41155000000000003</v>
      </c>
      <c r="F7393" t="s">
        <v>1711</v>
      </c>
    </row>
    <row r="7394" spans="1:6" x14ac:dyDescent="0.25">
      <c r="A7394" t="s">
        <v>1292</v>
      </c>
      <c r="B7394" t="s">
        <v>1222</v>
      </c>
      <c r="C7394" t="s">
        <v>1186</v>
      </c>
      <c r="D7394" t="s">
        <v>1195</v>
      </c>
      <c r="E7394">
        <v>0.68591999999999997</v>
      </c>
      <c r="F7394" t="s">
        <v>1711</v>
      </c>
    </row>
    <row r="7395" spans="1:6" x14ac:dyDescent="0.25">
      <c r="A7395" t="s">
        <v>1292</v>
      </c>
      <c r="B7395" t="s">
        <v>1223</v>
      </c>
      <c r="C7395" t="s">
        <v>1693</v>
      </c>
      <c r="D7395" t="s">
        <v>1195</v>
      </c>
      <c r="E7395">
        <v>0.10289</v>
      </c>
      <c r="F7395" t="s">
        <v>1711</v>
      </c>
    </row>
    <row r="7396" spans="1:6" x14ac:dyDescent="0.25">
      <c r="A7396" t="s">
        <v>1292</v>
      </c>
      <c r="B7396" t="s">
        <v>1223</v>
      </c>
      <c r="C7396" t="s">
        <v>1694</v>
      </c>
      <c r="D7396" t="s">
        <v>1195</v>
      </c>
      <c r="E7396">
        <v>0.27437</v>
      </c>
      <c r="F7396" t="s">
        <v>1711</v>
      </c>
    </row>
    <row r="7397" spans="1:6" x14ac:dyDescent="0.25">
      <c r="A7397" t="s">
        <v>1292</v>
      </c>
      <c r="B7397" t="s">
        <v>1223</v>
      </c>
      <c r="C7397" t="s">
        <v>1700</v>
      </c>
      <c r="D7397" t="s">
        <v>1195</v>
      </c>
      <c r="E7397">
        <v>0.41155000000000003</v>
      </c>
      <c r="F7397" t="s">
        <v>1711</v>
      </c>
    </row>
    <row r="7398" spans="1:6" x14ac:dyDescent="0.25">
      <c r="A7398" t="s">
        <v>1292</v>
      </c>
      <c r="B7398" t="s">
        <v>1223</v>
      </c>
      <c r="C7398" t="s">
        <v>1186</v>
      </c>
      <c r="D7398" t="s">
        <v>1195</v>
      </c>
      <c r="E7398">
        <v>0.68591999999999997</v>
      </c>
      <c r="F7398" t="s">
        <v>1711</v>
      </c>
    </row>
    <row r="7399" spans="1:6" x14ac:dyDescent="0.25">
      <c r="A7399" t="s">
        <v>1292</v>
      </c>
      <c r="B7399" t="s">
        <v>1248</v>
      </c>
      <c r="C7399" t="s">
        <v>1693</v>
      </c>
      <c r="D7399" t="s">
        <v>1195</v>
      </c>
      <c r="E7399">
        <v>0.10289</v>
      </c>
      <c r="F7399" t="s">
        <v>1711</v>
      </c>
    </row>
    <row r="7400" spans="1:6" x14ac:dyDescent="0.25">
      <c r="A7400" t="s">
        <v>1292</v>
      </c>
      <c r="B7400" t="s">
        <v>1248</v>
      </c>
      <c r="C7400" t="s">
        <v>1694</v>
      </c>
      <c r="D7400" t="s">
        <v>1195</v>
      </c>
      <c r="E7400">
        <v>0.27437</v>
      </c>
      <c r="F7400" t="s">
        <v>1711</v>
      </c>
    </row>
    <row r="7401" spans="1:6" x14ac:dyDescent="0.25">
      <c r="A7401" t="s">
        <v>1292</v>
      </c>
      <c r="B7401" t="s">
        <v>1248</v>
      </c>
      <c r="C7401" t="s">
        <v>1700</v>
      </c>
      <c r="D7401" t="s">
        <v>1195</v>
      </c>
      <c r="E7401">
        <v>0.41155000000000003</v>
      </c>
      <c r="F7401" t="s">
        <v>1711</v>
      </c>
    </row>
    <row r="7402" spans="1:6" x14ac:dyDescent="0.25">
      <c r="A7402" t="s">
        <v>1292</v>
      </c>
      <c r="B7402" t="s">
        <v>1248</v>
      </c>
      <c r="C7402" t="s">
        <v>1186</v>
      </c>
      <c r="D7402" t="s">
        <v>1195</v>
      </c>
      <c r="E7402">
        <v>0.68591999999999997</v>
      </c>
      <c r="F7402" t="s">
        <v>1711</v>
      </c>
    </row>
    <row r="7403" spans="1:6" x14ac:dyDescent="0.25">
      <c r="A7403" t="s">
        <v>1292</v>
      </c>
      <c r="B7403" t="s">
        <v>1228</v>
      </c>
      <c r="C7403" t="s">
        <v>1694</v>
      </c>
      <c r="D7403" t="s">
        <v>1195</v>
      </c>
      <c r="E7403">
        <v>0.27437</v>
      </c>
      <c r="F7403" t="s">
        <v>1711</v>
      </c>
    </row>
    <row r="7404" spans="1:6" x14ac:dyDescent="0.25">
      <c r="A7404" t="s">
        <v>1292</v>
      </c>
      <c r="B7404" t="s">
        <v>1228</v>
      </c>
      <c r="C7404" t="s">
        <v>1700</v>
      </c>
      <c r="D7404" t="s">
        <v>1195</v>
      </c>
      <c r="E7404">
        <v>0.41155000000000003</v>
      </c>
      <c r="F7404" t="s">
        <v>1711</v>
      </c>
    </row>
    <row r="7405" spans="1:6" x14ac:dyDescent="0.25">
      <c r="A7405" t="s">
        <v>1292</v>
      </c>
      <c r="B7405" t="s">
        <v>1228</v>
      </c>
      <c r="C7405" t="s">
        <v>1186</v>
      </c>
      <c r="D7405" t="s">
        <v>1195</v>
      </c>
      <c r="E7405">
        <v>0.68591999999999997</v>
      </c>
      <c r="F7405" t="s">
        <v>1711</v>
      </c>
    </row>
    <row r="7406" spans="1:6" x14ac:dyDescent="0.25">
      <c r="A7406" t="s">
        <v>1292</v>
      </c>
      <c r="B7406" t="s">
        <v>1228</v>
      </c>
      <c r="C7406" t="s">
        <v>1695</v>
      </c>
      <c r="D7406" t="s">
        <v>1195</v>
      </c>
      <c r="E7406">
        <v>6.8589999999999998E-2</v>
      </c>
      <c r="F7406" t="s">
        <v>1711</v>
      </c>
    </row>
    <row r="7407" spans="1:6" x14ac:dyDescent="0.25">
      <c r="A7407" t="s">
        <v>1292</v>
      </c>
      <c r="B7407" t="s">
        <v>1228</v>
      </c>
      <c r="C7407" t="s">
        <v>1696</v>
      </c>
      <c r="D7407" t="s">
        <v>1195</v>
      </c>
      <c r="E7407">
        <v>3.4299999999999997E-2</v>
      </c>
      <c r="F7407" t="s">
        <v>1711</v>
      </c>
    </row>
    <row r="7408" spans="1:6" x14ac:dyDescent="0.25">
      <c r="A7408" t="s">
        <v>1292</v>
      </c>
      <c r="B7408" t="s">
        <v>1230</v>
      </c>
      <c r="C7408" t="s">
        <v>1694</v>
      </c>
      <c r="D7408" t="s">
        <v>1195</v>
      </c>
      <c r="E7408">
        <v>0.27437</v>
      </c>
      <c r="F7408" t="s">
        <v>1711</v>
      </c>
    </row>
    <row r="7409" spans="1:6" x14ac:dyDescent="0.25">
      <c r="A7409" t="s">
        <v>1292</v>
      </c>
      <c r="B7409" t="s">
        <v>1230</v>
      </c>
      <c r="C7409" t="s">
        <v>1700</v>
      </c>
      <c r="D7409" t="s">
        <v>1195</v>
      </c>
      <c r="E7409">
        <v>0.41155000000000003</v>
      </c>
      <c r="F7409" t="s">
        <v>1711</v>
      </c>
    </row>
    <row r="7410" spans="1:6" x14ac:dyDescent="0.25">
      <c r="A7410" t="s">
        <v>1292</v>
      </c>
      <c r="B7410" t="s">
        <v>1230</v>
      </c>
      <c r="C7410" t="s">
        <v>1186</v>
      </c>
      <c r="D7410" t="s">
        <v>1195</v>
      </c>
      <c r="E7410">
        <v>0.68591999999999997</v>
      </c>
      <c r="F7410" t="s">
        <v>1711</v>
      </c>
    </row>
    <row r="7411" spans="1:6" x14ac:dyDescent="0.25">
      <c r="A7411" t="s">
        <v>1292</v>
      </c>
      <c r="B7411" t="s">
        <v>1230</v>
      </c>
      <c r="C7411" t="s">
        <v>1695</v>
      </c>
      <c r="D7411" t="s">
        <v>1195</v>
      </c>
      <c r="E7411">
        <v>6.8589999999999998E-2</v>
      </c>
      <c r="F7411" t="s">
        <v>1711</v>
      </c>
    </row>
    <row r="7412" spans="1:6" x14ac:dyDescent="0.25">
      <c r="A7412" t="s">
        <v>1292</v>
      </c>
      <c r="B7412" t="s">
        <v>1230</v>
      </c>
      <c r="C7412" t="s">
        <v>1696</v>
      </c>
      <c r="D7412" t="s">
        <v>1195</v>
      </c>
      <c r="E7412">
        <v>3.4299999999999997E-2</v>
      </c>
      <c r="F7412" t="s">
        <v>1711</v>
      </c>
    </row>
    <row r="7413" spans="1:6" x14ac:dyDescent="0.25">
      <c r="A7413" t="s">
        <v>1292</v>
      </c>
      <c r="B7413" t="s">
        <v>1231</v>
      </c>
      <c r="C7413" t="s">
        <v>1186</v>
      </c>
      <c r="D7413" t="s">
        <v>1195</v>
      </c>
      <c r="E7413">
        <v>5.0000000000000001E-3</v>
      </c>
      <c r="F7413" t="s">
        <v>1711</v>
      </c>
    </row>
    <row r="7414" spans="1:6" x14ac:dyDescent="0.25">
      <c r="A7414" t="s">
        <v>1292</v>
      </c>
      <c r="B7414" t="s">
        <v>1232</v>
      </c>
      <c r="C7414" t="s">
        <v>1186</v>
      </c>
      <c r="D7414" t="s">
        <v>1195</v>
      </c>
      <c r="E7414">
        <v>5.0000000000000001E-3</v>
      </c>
      <c r="F7414" t="s">
        <v>1711</v>
      </c>
    </row>
    <row r="7415" spans="1:6" x14ac:dyDescent="0.25">
      <c r="A7415" t="s">
        <v>1292</v>
      </c>
      <c r="B7415" t="s">
        <v>1233</v>
      </c>
      <c r="C7415" t="s">
        <v>1694</v>
      </c>
      <c r="D7415" t="s">
        <v>1195</v>
      </c>
      <c r="E7415">
        <v>0.27437</v>
      </c>
      <c r="F7415" t="s">
        <v>1711</v>
      </c>
    </row>
    <row r="7416" spans="1:6" x14ac:dyDescent="0.25">
      <c r="A7416" t="s">
        <v>1292</v>
      </c>
      <c r="B7416" t="s">
        <v>1233</v>
      </c>
      <c r="C7416" t="s">
        <v>1700</v>
      </c>
      <c r="D7416" t="s">
        <v>1195</v>
      </c>
      <c r="E7416">
        <v>0.41155000000000003</v>
      </c>
      <c r="F7416" t="s">
        <v>1711</v>
      </c>
    </row>
    <row r="7417" spans="1:6" x14ac:dyDescent="0.25">
      <c r="A7417" t="s">
        <v>1292</v>
      </c>
      <c r="B7417" t="s">
        <v>1233</v>
      </c>
      <c r="C7417" t="s">
        <v>1186</v>
      </c>
      <c r="D7417" t="s">
        <v>1195</v>
      </c>
      <c r="E7417">
        <v>0.68591999999999997</v>
      </c>
      <c r="F7417" t="s">
        <v>1711</v>
      </c>
    </row>
    <row r="7418" spans="1:6" x14ac:dyDescent="0.25">
      <c r="A7418" t="s">
        <v>1292</v>
      </c>
      <c r="B7418" t="s">
        <v>1233</v>
      </c>
      <c r="C7418" t="s">
        <v>1696</v>
      </c>
      <c r="D7418" t="s">
        <v>1195</v>
      </c>
      <c r="E7418">
        <v>3.4299999999999997E-2</v>
      </c>
      <c r="F7418" t="s">
        <v>1711</v>
      </c>
    </row>
    <row r="7419" spans="1:6" x14ac:dyDescent="0.25">
      <c r="A7419" t="s">
        <v>1292</v>
      </c>
      <c r="B7419" t="s">
        <v>1233</v>
      </c>
      <c r="C7419" t="s">
        <v>1697</v>
      </c>
      <c r="D7419" t="s">
        <v>1195</v>
      </c>
      <c r="E7419">
        <v>1.372E-2</v>
      </c>
      <c r="F7419" t="s">
        <v>1711</v>
      </c>
    </row>
    <row r="7420" spans="1:6" x14ac:dyDescent="0.25">
      <c r="A7420" t="s">
        <v>1292</v>
      </c>
      <c r="B7420" t="s">
        <v>1237</v>
      </c>
      <c r="C7420" t="s">
        <v>1186</v>
      </c>
      <c r="D7420" t="s">
        <v>1195</v>
      </c>
      <c r="E7420">
        <v>5.0000000000000001E-3</v>
      </c>
      <c r="F7420" t="s">
        <v>1711</v>
      </c>
    </row>
    <row r="7421" spans="1:6" x14ac:dyDescent="0.25">
      <c r="A7421" t="s">
        <v>1292</v>
      </c>
      <c r="B7421" t="s">
        <v>1238</v>
      </c>
      <c r="C7421" t="s">
        <v>1694</v>
      </c>
      <c r="D7421" t="s">
        <v>1195</v>
      </c>
      <c r="E7421">
        <v>0.27437</v>
      </c>
      <c r="F7421" t="s">
        <v>1711</v>
      </c>
    </row>
    <row r="7422" spans="1:6" x14ac:dyDescent="0.25">
      <c r="A7422" t="s">
        <v>1292</v>
      </c>
      <c r="B7422" t="s">
        <v>1238</v>
      </c>
      <c r="C7422" t="s">
        <v>1700</v>
      </c>
      <c r="D7422" t="s">
        <v>1195</v>
      </c>
      <c r="E7422">
        <v>0.41155000000000003</v>
      </c>
      <c r="F7422" t="s">
        <v>1711</v>
      </c>
    </row>
    <row r="7423" spans="1:6" x14ac:dyDescent="0.25">
      <c r="A7423" t="s">
        <v>1292</v>
      </c>
      <c r="B7423" t="s">
        <v>1238</v>
      </c>
      <c r="C7423" t="s">
        <v>1186</v>
      </c>
      <c r="D7423" t="s">
        <v>1195</v>
      </c>
      <c r="E7423">
        <v>0.68591999999999997</v>
      </c>
      <c r="F7423" t="s">
        <v>1711</v>
      </c>
    </row>
    <row r="7424" spans="1:6" x14ac:dyDescent="0.25">
      <c r="A7424" t="s">
        <v>1292</v>
      </c>
      <c r="B7424" t="s">
        <v>1238</v>
      </c>
      <c r="C7424" t="s">
        <v>1696</v>
      </c>
      <c r="D7424" t="s">
        <v>1195</v>
      </c>
      <c r="E7424">
        <v>3.4299999999999997E-2</v>
      </c>
      <c r="F7424" t="s">
        <v>1711</v>
      </c>
    </row>
    <row r="7425" spans="1:6" x14ac:dyDescent="0.25">
      <c r="A7425" t="s">
        <v>1292</v>
      </c>
      <c r="B7425" t="s">
        <v>1238</v>
      </c>
      <c r="C7425" t="s">
        <v>1697</v>
      </c>
      <c r="D7425" t="s">
        <v>1195</v>
      </c>
      <c r="E7425">
        <v>1.372E-2</v>
      </c>
      <c r="F7425" t="s">
        <v>1711</v>
      </c>
    </row>
    <row r="7426" spans="1:6" x14ac:dyDescent="0.25">
      <c r="A7426" t="s">
        <v>1292</v>
      </c>
      <c r="B7426" t="s">
        <v>1239</v>
      </c>
      <c r="C7426" t="s">
        <v>1700</v>
      </c>
      <c r="D7426" t="s">
        <v>1195</v>
      </c>
      <c r="E7426">
        <v>0.38989000000000001</v>
      </c>
      <c r="F7426" t="s">
        <v>1711</v>
      </c>
    </row>
    <row r="7427" spans="1:6" x14ac:dyDescent="0.25">
      <c r="A7427" t="s">
        <v>1292</v>
      </c>
      <c r="B7427" t="s">
        <v>1239</v>
      </c>
      <c r="C7427" t="s">
        <v>1186</v>
      </c>
      <c r="D7427" t="s">
        <v>1195</v>
      </c>
      <c r="E7427">
        <v>0.64981999999999995</v>
      </c>
      <c r="F7427" t="s">
        <v>1711</v>
      </c>
    </row>
    <row r="7428" spans="1:6" x14ac:dyDescent="0.25">
      <c r="A7428" t="s">
        <v>1293</v>
      </c>
      <c r="B7428" t="s">
        <v>1246</v>
      </c>
      <c r="C7428" t="s">
        <v>1693</v>
      </c>
      <c r="D7428" t="s">
        <v>1195</v>
      </c>
      <c r="E7428">
        <v>0.10289</v>
      </c>
      <c r="F7428" t="s">
        <v>1711</v>
      </c>
    </row>
    <row r="7429" spans="1:6" x14ac:dyDescent="0.25">
      <c r="A7429" t="s">
        <v>1293</v>
      </c>
      <c r="B7429" t="s">
        <v>1246</v>
      </c>
      <c r="C7429" t="s">
        <v>1694</v>
      </c>
      <c r="D7429" t="s">
        <v>1195</v>
      </c>
      <c r="E7429">
        <v>0.27437</v>
      </c>
      <c r="F7429" t="s">
        <v>1711</v>
      </c>
    </row>
    <row r="7430" spans="1:6" x14ac:dyDescent="0.25">
      <c r="A7430" t="s">
        <v>1293</v>
      </c>
      <c r="B7430" t="s">
        <v>1246</v>
      </c>
      <c r="C7430" t="s">
        <v>1700</v>
      </c>
      <c r="D7430" t="s">
        <v>1195</v>
      </c>
      <c r="E7430">
        <v>0.41155000000000003</v>
      </c>
      <c r="F7430" t="s">
        <v>1711</v>
      </c>
    </row>
    <row r="7431" spans="1:6" x14ac:dyDescent="0.25">
      <c r="A7431" t="s">
        <v>1293</v>
      </c>
      <c r="B7431" t="s">
        <v>1246</v>
      </c>
      <c r="C7431" t="s">
        <v>1186</v>
      </c>
      <c r="D7431" t="s">
        <v>1195</v>
      </c>
      <c r="E7431">
        <v>0.68591999999999997</v>
      </c>
      <c r="F7431" t="s">
        <v>1711</v>
      </c>
    </row>
    <row r="7432" spans="1:6" x14ac:dyDescent="0.25">
      <c r="A7432" t="s">
        <v>1293</v>
      </c>
      <c r="B7432" t="s">
        <v>1503</v>
      </c>
      <c r="C7432" t="s">
        <v>1186</v>
      </c>
      <c r="D7432" t="s">
        <v>1195</v>
      </c>
      <c r="E7432">
        <v>0</v>
      </c>
      <c r="F7432" t="s">
        <v>1711</v>
      </c>
    </row>
    <row r="7433" spans="1:6" x14ac:dyDescent="0.25">
      <c r="A7433" t="s">
        <v>1293</v>
      </c>
      <c r="B7433" t="s">
        <v>1241</v>
      </c>
      <c r="C7433" t="s">
        <v>1700</v>
      </c>
      <c r="D7433" t="s">
        <v>1195</v>
      </c>
      <c r="E7433">
        <v>0.38989000000000001</v>
      </c>
      <c r="F7433" t="s">
        <v>1711</v>
      </c>
    </row>
    <row r="7434" spans="1:6" x14ac:dyDescent="0.25">
      <c r="A7434" t="s">
        <v>1293</v>
      </c>
      <c r="B7434" t="s">
        <v>1241</v>
      </c>
      <c r="C7434" t="s">
        <v>1186</v>
      </c>
      <c r="D7434" t="s">
        <v>1195</v>
      </c>
      <c r="E7434">
        <v>0.64981999999999995</v>
      </c>
      <c r="F7434" t="s">
        <v>1711</v>
      </c>
    </row>
    <row r="7435" spans="1:6" x14ac:dyDescent="0.25">
      <c r="A7435" t="s">
        <v>1293</v>
      </c>
      <c r="B7435" t="s">
        <v>1217</v>
      </c>
      <c r="C7435" t="s">
        <v>1693</v>
      </c>
      <c r="D7435" t="s">
        <v>1195</v>
      </c>
      <c r="E7435">
        <v>0.10289</v>
      </c>
      <c r="F7435" t="s">
        <v>1711</v>
      </c>
    </row>
    <row r="7436" spans="1:6" x14ac:dyDescent="0.25">
      <c r="A7436" t="s">
        <v>1293</v>
      </c>
      <c r="B7436" t="s">
        <v>1217</v>
      </c>
      <c r="C7436" t="s">
        <v>1694</v>
      </c>
      <c r="D7436" t="s">
        <v>1195</v>
      </c>
      <c r="E7436">
        <v>0.27437</v>
      </c>
      <c r="F7436" t="s">
        <v>1711</v>
      </c>
    </row>
    <row r="7437" spans="1:6" x14ac:dyDescent="0.25">
      <c r="A7437" t="s">
        <v>1293</v>
      </c>
      <c r="B7437" t="s">
        <v>1217</v>
      </c>
      <c r="C7437" t="s">
        <v>1700</v>
      </c>
      <c r="D7437" t="s">
        <v>1195</v>
      </c>
      <c r="E7437">
        <v>0.41155000000000003</v>
      </c>
      <c r="F7437" t="s">
        <v>1711</v>
      </c>
    </row>
    <row r="7438" spans="1:6" x14ac:dyDescent="0.25">
      <c r="A7438" t="s">
        <v>1293</v>
      </c>
      <c r="B7438" t="s">
        <v>1217</v>
      </c>
      <c r="C7438" t="s">
        <v>1186</v>
      </c>
      <c r="D7438" t="s">
        <v>1195</v>
      </c>
      <c r="E7438">
        <v>0.68591999999999997</v>
      </c>
      <c r="F7438" t="s">
        <v>1711</v>
      </c>
    </row>
    <row r="7439" spans="1:6" x14ac:dyDescent="0.25">
      <c r="A7439" t="s">
        <v>1293</v>
      </c>
      <c r="B7439" t="s">
        <v>1220</v>
      </c>
      <c r="C7439" t="s">
        <v>1693</v>
      </c>
      <c r="D7439" t="s">
        <v>1195</v>
      </c>
      <c r="E7439">
        <v>0.10289</v>
      </c>
      <c r="F7439" t="s">
        <v>1711</v>
      </c>
    </row>
    <row r="7440" spans="1:6" x14ac:dyDescent="0.25">
      <c r="A7440" t="s">
        <v>1293</v>
      </c>
      <c r="B7440" t="s">
        <v>1220</v>
      </c>
      <c r="C7440" t="s">
        <v>1694</v>
      </c>
      <c r="D7440" t="s">
        <v>1195</v>
      </c>
      <c r="E7440">
        <v>0.27437</v>
      </c>
      <c r="F7440" t="s">
        <v>1711</v>
      </c>
    </row>
    <row r="7441" spans="1:6" x14ac:dyDescent="0.25">
      <c r="A7441" t="s">
        <v>1293</v>
      </c>
      <c r="B7441" t="s">
        <v>1220</v>
      </c>
      <c r="C7441" t="s">
        <v>1700</v>
      </c>
      <c r="D7441" t="s">
        <v>1195</v>
      </c>
      <c r="E7441">
        <v>0.41155000000000003</v>
      </c>
      <c r="F7441" t="s">
        <v>1711</v>
      </c>
    </row>
    <row r="7442" spans="1:6" x14ac:dyDescent="0.25">
      <c r="A7442" t="s">
        <v>1293</v>
      </c>
      <c r="B7442" t="s">
        <v>1220</v>
      </c>
      <c r="C7442" t="s">
        <v>1186</v>
      </c>
      <c r="D7442" t="s">
        <v>1195</v>
      </c>
      <c r="E7442">
        <v>0.68591999999999997</v>
      </c>
      <c r="F7442" t="s">
        <v>1711</v>
      </c>
    </row>
    <row r="7443" spans="1:6" x14ac:dyDescent="0.25">
      <c r="A7443" t="s">
        <v>1293</v>
      </c>
      <c r="B7443" t="s">
        <v>1221</v>
      </c>
      <c r="C7443" t="s">
        <v>1693</v>
      </c>
      <c r="D7443" t="s">
        <v>1195</v>
      </c>
      <c r="E7443">
        <v>0.10289</v>
      </c>
      <c r="F7443" t="s">
        <v>1711</v>
      </c>
    </row>
    <row r="7444" spans="1:6" x14ac:dyDescent="0.25">
      <c r="A7444" t="s">
        <v>1293</v>
      </c>
      <c r="B7444" t="s">
        <v>1221</v>
      </c>
      <c r="C7444" t="s">
        <v>1694</v>
      </c>
      <c r="D7444" t="s">
        <v>1195</v>
      </c>
      <c r="E7444">
        <v>0.27437</v>
      </c>
      <c r="F7444" t="s">
        <v>1711</v>
      </c>
    </row>
    <row r="7445" spans="1:6" x14ac:dyDescent="0.25">
      <c r="A7445" t="s">
        <v>1293</v>
      </c>
      <c r="B7445" t="s">
        <v>1221</v>
      </c>
      <c r="C7445" t="s">
        <v>1700</v>
      </c>
      <c r="D7445" t="s">
        <v>1195</v>
      </c>
      <c r="E7445">
        <v>0.41155000000000003</v>
      </c>
      <c r="F7445" t="s">
        <v>1711</v>
      </c>
    </row>
    <row r="7446" spans="1:6" x14ac:dyDescent="0.25">
      <c r="A7446" t="s">
        <v>1293</v>
      </c>
      <c r="B7446" t="s">
        <v>1221</v>
      </c>
      <c r="C7446" t="s">
        <v>1186</v>
      </c>
      <c r="D7446" t="s">
        <v>1195</v>
      </c>
      <c r="E7446">
        <v>0.68591999999999997</v>
      </c>
      <c r="F7446" t="s">
        <v>1711</v>
      </c>
    </row>
    <row r="7447" spans="1:6" x14ac:dyDescent="0.25">
      <c r="A7447" t="s">
        <v>1293</v>
      </c>
      <c r="B7447" t="s">
        <v>1222</v>
      </c>
      <c r="C7447" t="s">
        <v>1693</v>
      </c>
      <c r="D7447" t="s">
        <v>1195</v>
      </c>
      <c r="E7447">
        <v>0.10289</v>
      </c>
      <c r="F7447" t="s">
        <v>1711</v>
      </c>
    </row>
    <row r="7448" spans="1:6" x14ac:dyDescent="0.25">
      <c r="A7448" t="s">
        <v>1293</v>
      </c>
      <c r="B7448" t="s">
        <v>1222</v>
      </c>
      <c r="C7448" t="s">
        <v>1694</v>
      </c>
      <c r="D7448" t="s">
        <v>1195</v>
      </c>
      <c r="E7448">
        <v>0.27437</v>
      </c>
      <c r="F7448" t="s">
        <v>1711</v>
      </c>
    </row>
    <row r="7449" spans="1:6" x14ac:dyDescent="0.25">
      <c r="A7449" t="s">
        <v>1293</v>
      </c>
      <c r="B7449" t="s">
        <v>1222</v>
      </c>
      <c r="C7449" t="s">
        <v>1700</v>
      </c>
      <c r="D7449" t="s">
        <v>1195</v>
      </c>
      <c r="E7449">
        <v>0.41155000000000003</v>
      </c>
      <c r="F7449" t="s">
        <v>1711</v>
      </c>
    </row>
    <row r="7450" spans="1:6" x14ac:dyDescent="0.25">
      <c r="A7450" t="s">
        <v>1293</v>
      </c>
      <c r="B7450" t="s">
        <v>1222</v>
      </c>
      <c r="C7450" t="s">
        <v>1186</v>
      </c>
      <c r="D7450" t="s">
        <v>1195</v>
      </c>
      <c r="E7450">
        <v>0.68591999999999997</v>
      </c>
      <c r="F7450" t="s">
        <v>1711</v>
      </c>
    </row>
    <row r="7451" spans="1:6" x14ac:dyDescent="0.25">
      <c r="A7451" t="s">
        <v>1293</v>
      </c>
      <c r="B7451" t="s">
        <v>1223</v>
      </c>
      <c r="C7451" t="s">
        <v>1693</v>
      </c>
      <c r="D7451" t="s">
        <v>1195</v>
      </c>
      <c r="E7451">
        <v>0.10289</v>
      </c>
      <c r="F7451" t="s">
        <v>1711</v>
      </c>
    </row>
    <row r="7452" spans="1:6" x14ac:dyDescent="0.25">
      <c r="A7452" t="s">
        <v>1293</v>
      </c>
      <c r="B7452" t="s">
        <v>1223</v>
      </c>
      <c r="C7452" t="s">
        <v>1694</v>
      </c>
      <c r="D7452" t="s">
        <v>1195</v>
      </c>
      <c r="E7452">
        <v>0.27437</v>
      </c>
      <c r="F7452" t="s">
        <v>1711</v>
      </c>
    </row>
    <row r="7453" spans="1:6" x14ac:dyDescent="0.25">
      <c r="A7453" t="s">
        <v>1293</v>
      </c>
      <c r="B7453" t="s">
        <v>1223</v>
      </c>
      <c r="C7453" t="s">
        <v>1700</v>
      </c>
      <c r="D7453" t="s">
        <v>1195</v>
      </c>
      <c r="E7453">
        <v>0.41155000000000003</v>
      </c>
      <c r="F7453" t="s">
        <v>1711</v>
      </c>
    </row>
    <row r="7454" spans="1:6" x14ac:dyDescent="0.25">
      <c r="A7454" t="s">
        <v>1293</v>
      </c>
      <c r="B7454" t="s">
        <v>1223</v>
      </c>
      <c r="C7454" t="s">
        <v>1186</v>
      </c>
      <c r="D7454" t="s">
        <v>1195</v>
      </c>
      <c r="E7454">
        <v>0.68591999999999997</v>
      </c>
      <c r="F7454" t="s">
        <v>1711</v>
      </c>
    </row>
    <row r="7455" spans="1:6" x14ac:dyDescent="0.25">
      <c r="A7455" t="s">
        <v>1293</v>
      </c>
      <c r="B7455" t="s">
        <v>1248</v>
      </c>
      <c r="C7455" t="s">
        <v>1693</v>
      </c>
      <c r="D7455" t="s">
        <v>1195</v>
      </c>
      <c r="E7455">
        <v>0.10289</v>
      </c>
      <c r="F7455" t="s">
        <v>1711</v>
      </c>
    </row>
    <row r="7456" spans="1:6" x14ac:dyDescent="0.25">
      <c r="A7456" t="s">
        <v>1293</v>
      </c>
      <c r="B7456" t="s">
        <v>1248</v>
      </c>
      <c r="C7456" t="s">
        <v>1694</v>
      </c>
      <c r="D7456" t="s">
        <v>1195</v>
      </c>
      <c r="E7456">
        <v>0.27437</v>
      </c>
      <c r="F7456" t="s">
        <v>1711</v>
      </c>
    </row>
    <row r="7457" spans="1:6" x14ac:dyDescent="0.25">
      <c r="A7457" t="s">
        <v>1293</v>
      </c>
      <c r="B7457" t="s">
        <v>1248</v>
      </c>
      <c r="C7457" t="s">
        <v>1700</v>
      </c>
      <c r="D7457" t="s">
        <v>1195</v>
      </c>
      <c r="E7457">
        <v>0.41155000000000003</v>
      </c>
      <c r="F7457" t="s">
        <v>1711</v>
      </c>
    </row>
    <row r="7458" spans="1:6" x14ac:dyDescent="0.25">
      <c r="A7458" t="s">
        <v>1293</v>
      </c>
      <c r="B7458" t="s">
        <v>1248</v>
      </c>
      <c r="C7458" t="s">
        <v>1186</v>
      </c>
      <c r="D7458" t="s">
        <v>1195</v>
      </c>
      <c r="E7458">
        <v>0.68591999999999997</v>
      </c>
      <c r="F7458" t="s">
        <v>1711</v>
      </c>
    </row>
    <row r="7459" spans="1:6" x14ac:dyDescent="0.25">
      <c r="A7459" t="s">
        <v>1293</v>
      </c>
      <c r="B7459" t="s">
        <v>1228</v>
      </c>
      <c r="C7459" t="s">
        <v>1694</v>
      </c>
      <c r="D7459" t="s">
        <v>1195</v>
      </c>
      <c r="E7459">
        <v>0.27437</v>
      </c>
      <c r="F7459" t="s">
        <v>1711</v>
      </c>
    </row>
    <row r="7460" spans="1:6" x14ac:dyDescent="0.25">
      <c r="A7460" t="s">
        <v>1293</v>
      </c>
      <c r="B7460" t="s">
        <v>1228</v>
      </c>
      <c r="C7460" t="s">
        <v>1700</v>
      </c>
      <c r="D7460" t="s">
        <v>1195</v>
      </c>
      <c r="E7460">
        <v>0.41155000000000003</v>
      </c>
      <c r="F7460" t="s">
        <v>1711</v>
      </c>
    </row>
    <row r="7461" spans="1:6" x14ac:dyDescent="0.25">
      <c r="A7461" t="s">
        <v>1293</v>
      </c>
      <c r="B7461" t="s">
        <v>1228</v>
      </c>
      <c r="C7461" t="s">
        <v>1186</v>
      </c>
      <c r="D7461" t="s">
        <v>1195</v>
      </c>
      <c r="E7461">
        <v>0.68591999999999997</v>
      </c>
      <c r="F7461" t="s">
        <v>1711</v>
      </c>
    </row>
    <row r="7462" spans="1:6" x14ac:dyDescent="0.25">
      <c r="A7462" t="s">
        <v>1293</v>
      </c>
      <c r="B7462" t="s">
        <v>1228</v>
      </c>
      <c r="C7462" t="s">
        <v>1695</v>
      </c>
      <c r="D7462" t="s">
        <v>1195</v>
      </c>
      <c r="E7462">
        <v>6.8589999999999998E-2</v>
      </c>
      <c r="F7462" t="s">
        <v>1711</v>
      </c>
    </row>
    <row r="7463" spans="1:6" x14ac:dyDescent="0.25">
      <c r="A7463" t="s">
        <v>1293</v>
      </c>
      <c r="B7463" t="s">
        <v>1228</v>
      </c>
      <c r="C7463" t="s">
        <v>1696</v>
      </c>
      <c r="D7463" t="s">
        <v>1195</v>
      </c>
      <c r="E7463">
        <v>3.4299999999999997E-2</v>
      </c>
      <c r="F7463" t="s">
        <v>1711</v>
      </c>
    </row>
    <row r="7464" spans="1:6" x14ac:dyDescent="0.25">
      <c r="A7464" t="s">
        <v>1293</v>
      </c>
      <c r="B7464" t="s">
        <v>1230</v>
      </c>
      <c r="C7464" t="s">
        <v>1694</v>
      </c>
      <c r="D7464" t="s">
        <v>1195</v>
      </c>
      <c r="E7464">
        <v>0.27437</v>
      </c>
      <c r="F7464" t="s">
        <v>1711</v>
      </c>
    </row>
    <row r="7465" spans="1:6" x14ac:dyDescent="0.25">
      <c r="A7465" t="s">
        <v>1293</v>
      </c>
      <c r="B7465" t="s">
        <v>1230</v>
      </c>
      <c r="C7465" t="s">
        <v>1700</v>
      </c>
      <c r="D7465" t="s">
        <v>1195</v>
      </c>
      <c r="E7465">
        <v>0.41155000000000003</v>
      </c>
      <c r="F7465" t="s">
        <v>1711</v>
      </c>
    </row>
    <row r="7466" spans="1:6" x14ac:dyDescent="0.25">
      <c r="A7466" t="s">
        <v>1293</v>
      </c>
      <c r="B7466" t="s">
        <v>1230</v>
      </c>
      <c r="C7466" t="s">
        <v>1186</v>
      </c>
      <c r="D7466" t="s">
        <v>1195</v>
      </c>
      <c r="E7466">
        <v>0.68591999999999997</v>
      </c>
      <c r="F7466" t="s">
        <v>1711</v>
      </c>
    </row>
    <row r="7467" spans="1:6" x14ac:dyDescent="0.25">
      <c r="A7467" t="s">
        <v>1293</v>
      </c>
      <c r="B7467" t="s">
        <v>1230</v>
      </c>
      <c r="C7467" t="s">
        <v>1695</v>
      </c>
      <c r="D7467" t="s">
        <v>1195</v>
      </c>
      <c r="E7467">
        <v>6.8589999999999998E-2</v>
      </c>
      <c r="F7467" t="s">
        <v>1711</v>
      </c>
    </row>
    <row r="7468" spans="1:6" x14ac:dyDescent="0.25">
      <c r="A7468" t="s">
        <v>1293</v>
      </c>
      <c r="B7468" t="s">
        <v>1230</v>
      </c>
      <c r="C7468" t="s">
        <v>1696</v>
      </c>
      <c r="D7468" t="s">
        <v>1195</v>
      </c>
      <c r="E7468">
        <v>3.4299999999999997E-2</v>
      </c>
      <c r="F7468" t="s">
        <v>1711</v>
      </c>
    </row>
    <row r="7469" spans="1:6" x14ac:dyDescent="0.25">
      <c r="A7469" t="s">
        <v>1293</v>
      </c>
      <c r="B7469" t="s">
        <v>1231</v>
      </c>
      <c r="C7469" t="s">
        <v>1186</v>
      </c>
      <c r="D7469" t="s">
        <v>1195</v>
      </c>
      <c r="E7469">
        <v>5.0000000000000001E-3</v>
      </c>
      <c r="F7469" t="s">
        <v>1711</v>
      </c>
    </row>
    <row r="7470" spans="1:6" x14ac:dyDescent="0.25">
      <c r="A7470" t="s">
        <v>1293</v>
      </c>
      <c r="B7470" t="s">
        <v>1232</v>
      </c>
      <c r="C7470" t="s">
        <v>1186</v>
      </c>
      <c r="D7470" t="s">
        <v>1195</v>
      </c>
      <c r="E7470">
        <v>5.0000000000000001E-3</v>
      </c>
      <c r="F7470" t="s">
        <v>1711</v>
      </c>
    </row>
    <row r="7471" spans="1:6" x14ac:dyDescent="0.25">
      <c r="A7471" t="s">
        <v>1293</v>
      </c>
      <c r="B7471" t="s">
        <v>1233</v>
      </c>
      <c r="C7471" t="s">
        <v>1694</v>
      </c>
      <c r="D7471" t="s">
        <v>1195</v>
      </c>
      <c r="E7471">
        <v>0.27437</v>
      </c>
      <c r="F7471" t="s">
        <v>1711</v>
      </c>
    </row>
    <row r="7472" spans="1:6" x14ac:dyDescent="0.25">
      <c r="A7472" t="s">
        <v>1293</v>
      </c>
      <c r="B7472" t="s">
        <v>1233</v>
      </c>
      <c r="C7472" t="s">
        <v>1700</v>
      </c>
      <c r="D7472" t="s">
        <v>1195</v>
      </c>
      <c r="E7472">
        <v>0.41155000000000003</v>
      </c>
      <c r="F7472" t="s">
        <v>1711</v>
      </c>
    </row>
    <row r="7473" spans="1:6" x14ac:dyDescent="0.25">
      <c r="A7473" t="s">
        <v>1293</v>
      </c>
      <c r="B7473" t="s">
        <v>1233</v>
      </c>
      <c r="C7473" t="s">
        <v>1186</v>
      </c>
      <c r="D7473" t="s">
        <v>1195</v>
      </c>
      <c r="E7473">
        <v>0.68591999999999997</v>
      </c>
      <c r="F7473" t="s">
        <v>1711</v>
      </c>
    </row>
    <row r="7474" spans="1:6" x14ac:dyDescent="0.25">
      <c r="A7474" t="s">
        <v>1293</v>
      </c>
      <c r="B7474" t="s">
        <v>1233</v>
      </c>
      <c r="C7474" t="s">
        <v>1696</v>
      </c>
      <c r="D7474" t="s">
        <v>1195</v>
      </c>
      <c r="E7474">
        <v>3.4299999999999997E-2</v>
      </c>
      <c r="F7474" t="s">
        <v>1711</v>
      </c>
    </row>
    <row r="7475" spans="1:6" x14ac:dyDescent="0.25">
      <c r="A7475" t="s">
        <v>1293</v>
      </c>
      <c r="B7475" t="s">
        <v>1233</v>
      </c>
      <c r="C7475" t="s">
        <v>1697</v>
      </c>
      <c r="D7475" t="s">
        <v>1195</v>
      </c>
      <c r="E7475">
        <v>1.372E-2</v>
      </c>
      <c r="F7475" t="s">
        <v>1711</v>
      </c>
    </row>
    <row r="7476" spans="1:6" x14ac:dyDescent="0.25">
      <c r="A7476" t="s">
        <v>1293</v>
      </c>
      <c r="B7476" t="s">
        <v>1237</v>
      </c>
      <c r="C7476" t="s">
        <v>1186</v>
      </c>
      <c r="D7476" t="s">
        <v>1195</v>
      </c>
      <c r="E7476">
        <v>5.0000000000000001E-3</v>
      </c>
      <c r="F7476" t="s">
        <v>1711</v>
      </c>
    </row>
    <row r="7477" spans="1:6" x14ac:dyDescent="0.25">
      <c r="A7477" t="s">
        <v>1293</v>
      </c>
      <c r="B7477" t="s">
        <v>1238</v>
      </c>
      <c r="C7477" t="s">
        <v>1694</v>
      </c>
      <c r="D7477" t="s">
        <v>1195</v>
      </c>
      <c r="E7477">
        <v>0.27437</v>
      </c>
      <c r="F7477" t="s">
        <v>1711</v>
      </c>
    </row>
    <row r="7478" spans="1:6" x14ac:dyDescent="0.25">
      <c r="A7478" t="s">
        <v>1293</v>
      </c>
      <c r="B7478" t="s">
        <v>1238</v>
      </c>
      <c r="C7478" t="s">
        <v>1700</v>
      </c>
      <c r="D7478" t="s">
        <v>1195</v>
      </c>
      <c r="E7478">
        <v>0.41155000000000003</v>
      </c>
      <c r="F7478" t="s">
        <v>1711</v>
      </c>
    </row>
    <row r="7479" spans="1:6" x14ac:dyDescent="0.25">
      <c r="A7479" t="s">
        <v>1293</v>
      </c>
      <c r="B7479" t="s">
        <v>1238</v>
      </c>
      <c r="C7479" t="s">
        <v>1186</v>
      </c>
      <c r="D7479" t="s">
        <v>1195</v>
      </c>
      <c r="E7479">
        <v>0.68591999999999997</v>
      </c>
      <c r="F7479" t="s">
        <v>1711</v>
      </c>
    </row>
    <row r="7480" spans="1:6" x14ac:dyDescent="0.25">
      <c r="A7480" t="s">
        <v>1293</v>
      </c>
      <c r="B7480" t="s">
        <v>1238</v>
      </c>
      <c r="C7480" t="s">
        <v>1696</v>
      </c>
      <c r="D7480" t="s">
        <v>1195</v>
      </c>
      <c r="E7480">
        <v>3.4299999999999997E-2</v>
      </c>
      <c r="F7480" t="s">
        <v>1711</v>
      </c>
    </row>
    <row r="7481" spans="1:6" x14ac:dyDescent="0.25">
      <c r="A7481" t="s">
        <v>1293</v>
      </c>
      <c r="B7481" t="s">
        <v>1238</v>
      </c>
      <c r="C7481" t="s">
        <v>1697</v>
      </c>
      <c r="D7481" t="s">
        <v>1195</v>
      </c>
      <c r="E7481">
        <v>1.372E-2</v>
      </c>
      <c r="F7481" t="s">
        <v>1711</v>
      </c>
    </row>
    <row r="7482" spans="1:6" x14ac:dyDescent="0.25">
      <c r="A7482" t="s">
        <v>1293</v>
      </c>
      <c r="B7482" t="s">
        <v>1239</v>
      </c>
      <c r="C7482" t="s">
        <v>1700</v>
      </c>
      <c r="D7482" t="s">
        <v>1195</v>
      </c>
      <c r="E7482">
        <v>0.38989000000000001</v>
      </c>
      <c r="F7482" t="s">
        <v>1711</v>
      </c>
    </row>
    <row r="7483" spans="1:6" x14ac:dyDescent="0.25">
      <c r="A7483" t="s">
        <v>1293</v>
      </c>
      <c r="B7483" t="s">
        <v>1239</v>
      </c>
      <c r="C7483" t="s">
        <v>1186</v>
      </c>
      <c r="D7483" t="s">
        <v>1195</v>
      </c>
      <c r="E7483">
        <v>0.64981999999999995</v>
      </c>
      <c r="F7483" t="s">
        <v>1711</v>
      </c>
    </row>
    <row r="7484" spans="1:6" x14ac:dyDescent="0.25">
      <c r="A7484" t="s">
        <v>1294</v>
      </c>
      <c r="B7484" t="s">
        <v>1246</v>
      </c>
      <c r="C7484" t="s">
        <v>1693</v>
      </c>
      <c r="D7484" t="s">
        <v>1195</v>
      </c>
      <c r="E7484">
        <v>0.28499999999999998</v>
      </c>
      <c r="F7484" t="s">
        <v>1711</v>
      </c>
    </row>
    <row r="7485" spans="1:6" x14ac:dyDescent="0.25">
      <c r="A7485" t="s">
        <v>1294</v>
      </c>
      <c r="B7485" t="s">
        <v>1246</v>
      </c>
      <c r="C7485" t="s">
        <v>1701</v>
      </c>
      <c r="D7485" t="s">
        <v>1195</v>
      </c>
      <c r="E7485">
        <v>0.3</v>
      </c>
      <c r="F7485" t="s">
        <v>1711</v>
      </c>
    </row>
    <row r="7486" spans="1:6" x14ac:dyDescent="0.25">
      <c r="A7486" t="s">
        <v>1294</v>
      </c>
      <c r="B7486" t="s">
        <v>1246</v>
      </c>
      <c r="C7486" t="s">
        <v>1186</v>
      </c>
      <c r="D7486" t="s">
        <v>1195</v>
      </c>
      <c r="E7486">
        <v>1.9</v>
      </c>
      <c r="F7486" t="s">
        <v>1711</v>
      </c>
    </row>
    <row r="7487" spans="1:6" x14ac:dyDescent="0.25">
      <c r="A7487" t="s">
        <v>1294</v>
      </c>
      <c r="B7487" t="s">
        <v>1246</v>
      </c>
      <c r="C7487" t="s">
        <v>1697</v>
      </c>
      <c r="D7487" t="s">
        <v>1195</v>
      </c>
      <c r="E7487">
        <v>3.7999999999999999E-2</v>
      </c>
      <c r="F7487" t="s">
        <v>1711</v>
      </c>
    </row>
    <row r="7488" spans="1:6" x14ac:dyDescent="0.25">
      <c r="A7488" t="s">
        <v>1294</v>
      </c>
      <c r="B7488" t="s">
        <v>1503</v>
      </c>
      <c r="C7488" t="s">
        <v>1186</v>
      </c>
      <c r="D7488" t="s">
        <v>1195</v>
      </c>
      <c r="E7488">
        <v>0</v>
      </c>
      <c r="F7488" t="s">
        <v>1711</v>
      </c>
    </row>
    <row r="7489" spans="1:6" x14ac:dyDescent="0.25">
      <c r="A7489" t="s">
        <v>1294</v>
      </c>
      <c r="B7489" t="s">
        <v>1241</v>
      </c>
      <c r="C7489" t="s">
        <v>1701</v>
      </c>
      <c r="D7489" t="s">
        <v>1195</v>
      </c>
      <c r="E7489">
        <v>0.28915999999999997</v>
      </c>
      <c r="F7489" t="s">
        <v>1711</v>
      </c>
    </row>
    <row r="7490" spans="1:6" x14ac:dyDescent="0.25">
      <c r="A7490" t="s">
        <v>1294</v>
      </c>
      <c r="B7490" t="s">
        <v>1241</v>
      </c>
      <c r="C7490" t="s">
        <v>1186</v>
      </c>
      <c r="D7490" t="s">
        <v>1195</v>
      </c>
      <c r="E7490">
        <v>1.8313299999999999</v>
      </c>
      <c r="F7490" t="s">
        <v>1711</v>
      </c>
    </row>
    <row r="7491" spans="1:6" x14ac:dyDescent="0.25">
      <c r="A7491" t="s">
        <v>1294</v>
      </c>
      <c r="B7491" t="s">
        <v>1217</v>
      </c>
      <c r="C7491" t="s">
        <v>1693</v>
      </c>
      <c r="D7491" t="s">
        <v>1195</v>
      </c>
      <c r="E7491">
        <v>0.28499999999999998</v>
      </c>
      <c r="F7491" t="s">
        <v>1711</v>
      </c>
    </row>
    <row r="7492" spans="1:6" x14ac:dyDescent="0.25">
      <c r="A7492" t="s">
        <v>1294</v>
      </c>
      <c r="B7492" t="s">
        <v>1217</v>
      </c>
      <c r="C7492" t="s">
        <v>1701</v>
      </c>
      <c r="D7492" t="s">
        <v>1195</v>
      </c>
      <c r="E7492">
        <v>0.3</v>
      </c>
      <c r="F7492" t="s">
        <v>1711</v>
      </c>
    </row>
    <row r="7493" spans="1:6" x14ac:dyDescent="0.25">
      <c r="A7493" t="s">
        <v>1294</v>
      </c>
      <c r="B7493" t="s">
        <v>1217</v>
      </c>
      <c r="C7493" t="s">
        <v>1186</v>
      </c>
      <c r="D7493" t="s">
        <v>1195</v>
      </c>
      <c r="E7493">
        <v>1.9</v>
      </c>
      <c r="F7493" t="s">
        <v>1711</v>
      </c>
    </row>
    <row r="7494" spans="1:6" x14ac:dyDescent="0.25">
      <c r="A7494" t="s">
        <v>1294</v>
      </c>
      <c r="B7494" t="s">
        <v>1220</v>
      </c>
      <c r="C7494" t="s">
        <v>1693</v>
      </c>
      <c r="D7494" t="s">
        <v>1195</v>
      </c>
      <c r="E7494">
        <v>0.28499999999999998</v>
      </c>
      <c r="F7494" t="s">
        <v>1711</v>
      </c>
    </row>
    <row r="7495" spans="1:6" x14ac:dyDescent="0.25">
      <c r="A7495" t="s">
        <v>1294</v>
      </c>
      <c r="B7495" t="s">
        <v>1220</v>
      </c>
      <c r="C7495" t="s">
        <v>1701</v>
      </c>
      <c r="D7495" t="s">
        <v>1195</v>
      </c>
      <c r="E7495">
        <v>0.3</v>
      </c>
      <c r="F7495" t="s">
        <v>1711</v>
      </c>
    </row>
    <row r="7496" spans="1:6" x14ac:dyDescent="0.25">
      <c r="A7496" t="s">
        <v>1294</v>
      </c>
      <c r="B7496" t="s">
        <v>1220</v>
      </c>
      <c r="C7496" t="s">
        <v>1186</v>
      </c>
      <c r="D7496" t="s">
        <v>1195</v>
      </c>
      <c r="E7496">
        <v>1.9</v>
      </c>
      <c r="F7496" t="s">
        <v>1711</v>
      </c>
    </row>
    <row r="7497" spans="1:6" x14ac:dyDescent="0.25">
      <c r="A7497" t="s">
        <v>1294</v>
      </c>
      <c r="B7497" t="s">
        <v>1247</v>
      </c>
      <c r="C7497" t="s">
        <v>1693</v>
      </c>
      <c r="D7497" t="s">
        <v>1195</v>
      </c>
      <c r="E7497">
        <v>0.28499999999999998</v>
      </c>
      <c r="F7497" t="s">
        <v>1711</v>
      </c>
    </row>
    <row r="7498" spans="1:6" x14ac:dyDescent="0.25">
      <c r="A7498" t="s">
        <v>1294</v>
      </c>
      <c r="B7498" t="s">
        <v>1247</v>
      </c>
      <c r="C7498" t="s">
        <v>1701</v>
      </c>
      <c r="D7498" t="s">
        <v>1195</v>
      </c>
      <c r="E7498">
        <v>0.3</v>
      </c>
      <c r="F7498" t="s">
        <v>1711</v>
      </c>
    </row>
    <row r="7499" spans="1:6" x14ac:dyDescent="0.25">
      <c r="A7499" t="s">
        <v>1294</v>
      </c>
      <c r="B7499" t="s">
        <v>1247</v>
      </c>
      <c r="C7499" t="s">
        <v>1186</v>
      </c>
      <c r="D7499" t="s">
        <v>1195</v>
      </c>
      <c r="E7499">
        <v>1.9</v>
      </c>
      <c r="F7499" t="s">
        <v>1711</v>
      </c>
    </row>
    <row r="7500" spans="1:6" x14ac:dyDescent="0.25">
      <c r="A7500" t="s">
        <v>1294</v>
      </c>
      <c r="B7500" t="s">
        <v>1223</v>
      </c>
      <c r="C7500" t="s">
        <v>1693</v>
      </c>
      <c r="D7500" t="s">
        <v>1195</v>
      </c>
      <c r="E7500">
        <v>0.28499999999999998</v>
      </c>
      <c r="F7500" t="s">
        <v>1711</v>
      </c>
    </row>
    <row r="7501" spans="1:6" x14ac:dyDescent="0.25">
      <c r="A7501" t="s">
        <v>1294</v>
      </c>
      <c r="B7501" t="s">
        <v>1223</v>
      </c>
      <c r="C7501" t="s">
        <v>1701</v>
      </c>
      <c r="D7501" t="s">
        <v>1195</v>
      </c>
      <c r="E7501">
        <v>0.3</v>
      </c>
      <c r="F7501" t="s">
        <v>1711</v>
      </c>
    </row>
    <row r="7502" spans="1:6" x14ac:dyDescent="0.25">
      <c r="A7502" t="s">
        <v>1294</v>
      </c>
      <c r="B7502" t="s">
        <v>1223</v>
      </c>
      <c r="C7502" t="s">
        <v>1186</v>
      </c>
      <c r="D7502" t="s">
        <v>1195</v>
      </c>
      <c r="E7502">
        <v>1.9</v>
      </c>
      <c r="F7502" t="s">
        <v>1711</v>
      </c>
    </row>
    <row r="7503" spans="1:6" x14ac:dyDescent="0.25">
      <c r="A7503" t="s">
        <v>1294</v>
      </c>
      <c r="B7503" t="s">
        <v>1248</v>
      </c>
      <c r="C7503" t="s">
        <v>1693</v>
      </c>
      <c r="D7503" t="s">
        <v>1195</v>
      </c>
      <c r="E7503">
        <v>0.28499999999999998</v>
      </c>
      <c r="F7503" t="s">
        <v>1711</v>
      </c>
    </row>
    <row r="7504" spans="1:6" x14ac:dyDescent="0.25">
      <c r="A7504" t="s">
        <v>1294</v>
      </c>
      <c r="B7504" t="s">
        <v>1248</v>
      </c>
      <c r="C7504" t="s">
        <v>1701</v>
      </c>
      <c r="D7504" t="s">
        <v>1195</v>
      </c>
      <c r="E7504">
        <v>0.3</v>
      </c>
      <c r="F7504" t="s">
        <v>1711</v>
      </c>
    </row>
    <row r="7505" spans="1:6" x14ac:dyDescent="0.25">
      <c r="A7505" t="s">
        <v>1294</v>
      </c>
      <c r="B7505" t="s">
        <v>1248</v>
      </c>
      <c r="C7505" t="s">
        <v>1186</v>
      </c>
      <c r="D7505" t="s">
        <v>1195</v>
      </c>
      <c r="E7505">
        <v>1.9</v>
      </c>
      <c r="F7505" t="s">
        <v>1711</v>
      </c>
    </row>
    <row r="7506" spans="1:6" x14ac:dyDescent="0.25">
      <c r="A7506" t="s">
        <v>1294</v>
      </c>
      <c r="B7506" t="s">
        <v>1265</v>
      </c>
      <c r="C7506" t="s">
        <v>1702</v>
      </c>
      <c r="D7506" t="s">
        <v>1195</v>
      </c>
      <c r="E7506">
        <v>4.53E-2</v>
      </c>
      <c r="F7506" t="s">
        <v>1711</v>
      </c>
    </row>
    <row r="7507" spans="1:6" x14ac:dyDescent="0.25">
      <c r="A7507" t="s">
        <v>1294</v>
      </c>
      <c r="B7507" t="s">
        <v>1265</v>
      </c>
      <c r="C7507" t="s">
        <v>1701</v>
      </c>
      <c r="D7507" t="s">
        <v>1195</v>
      </c>
      <c r="E7507">
        <v>0.28915999999999997</v>
      </c>
      <c r="F7507" t="s">
        <v>1711</v>
      </c>
    </row>
    <row r="7508" spans="1:6" x14ac:dyDescent="0.25">
      <c r="A7508" t="s">
        <v>1294</v>
      </c>
      <c r="B7508" t="s">
        <v>1265</v>
      </c>
      <c r="C7508" t="s">
        <v>1186</v>
      </c>
      <c r="D7508" t="s">
        <v>1195</v>
      </c>
      <c r="E7508">
        <v>1.8313299999999999</v>
      </c>
      <c r="F7508" t="s">
        <v>1711</v>
      </c>
    </row>
    <row r="7509" spans="1:6" x14ac:dyDescent="0.25">
      <c r="A7509" t="s">
        <v>1294</v>
      </c>
      <c r="B7509" t="s">
        <v>1249</v>
      </c>
      <c r="C7509" t="s">
        <v>1701</v>
      </c>
      <c r="D7509" t="s">
        <v>1195</v>
      </c>
      <c r="E7509">
        <v>0.3</v>
      </c>
      <c r="F7509" t="s">
        <v>1711</v>
      </c>
    </row>
    <row r="7510" spans="1:6" x14ac:dyDescent="0.25">
      <c r="A7510" t="s">
        <v>1294</v>
      </c>
      <c r="B7510" t="s">
        <v>1249</v>
      </c>
      <c r="C7510" t="s">
        <v>1186</v>
      </c>
      <c r="D7510" t="s">
        <v>1195</v>
      </c>
      <c r="E7510">
        <v>1.9</v>
      </c>
      <c r="F7510" t="s">
        <v>1711</v>
      </c>
    </row>
    <row r="7511" spans="1:6" x14ac:dyDescent="0.25">
      <c r="A7511" t="s">
        <v>1294</v>
      </c>
      <c r="B7511" t="s">
        <v>1249</v>
      </c>
      <c r="C7511" t="s">
        <v>1695</v>
      </c>
      <c r="D7511" t="s">
        <v>1195</v>
      </c>
      <c r="E7511">
        <v>0.19</v>
      </c>
      <c r="F7511" t="s">
        <v>1711</v>
      </c>
    </row>
    <row r="7512" spans="1:6" x14ac:dyDescent="0.25">
      <c r="A7512" t="s">
        <v>1294</v>
      </c>
      <c r="B7512" t="s">
        <v>1249</v>
      </c>
      <c r="C7512" t="s">
        <v>1696</v>
      </c>
      <c r="D7512" t="s">
        <v>1195</v>
      </c>
      <c r="E7512">
        <v>9.5000000000000001E-2</v>
      </c>
      <c r="F7512" t="s">
        <v>1711</v>
      </c>
    </row>
    <row r="7513" spans="1:6" x14ac:dyDescent="0.25">
      <c r="A7513" t="s">
        <v>1294</v>
      </c>
      <c r="B7513" t="s">
        <v>1231</v>
      </c>
      <c r="C7513" t="s">
        <v>1186</v>
      </c>
      <c r="D7513" t="s">
        <v>1195</v>
      </c>
      <c r="E7513">
        <v>5.0000000000000001E-3</v>
      </c>
      <c r="F7513" t="s">
        <v>1711</v>
      </c>
    </row>
    <row r="7514" spans="1:6" x14ac:dyDescent="0.25">
      <c r="A7514" t="s">
        <v>1294</v>
      </c>
      <c r="B7514" t="s">
        <v>1250</v>
      </c>
      <c r="C7514" t="s">
        <v>1701</v>
      </c>
      <c r="D7514" t="s">
        <v>1195</v>
      </c>
      <c r="E7514">
        <v>0.3</v>
      </c>
      <c r="F7514" t="s">
        <v>1711</v>
      </c>
    </row>
    <row r="7515" spans="1:6" x14ac:dyDescent="0.25">
      <c r="A7515" t="s">
        <v>1294</v>
      </c>
      <c r="B7515" t="s">
        <v>1250</v>
      </c>
      <c r="C7515" t="s">
        <v>1186</v>
      </c>
      <c r="D7515" t="s">
        <v>1195</v>
      </c>
      <c r="E7515">
        <v>1.9</v>
      </c>
      <c r="F7515" t="s">
        <v>1711</v>
      </c>
    </row>
    <row r="7516" spans="1:6" x14ac:dyDescent="0.25">
      <c r="A7516" t="s">
        <v>1294</v>
      </c>
      <c r="B7516" t="s">
        <v>1250</v>
      </c>
      <c r="C7516" t="s">
        <v>1696</v>
      </c>
      <c r="D7516" t="s">
        <v>1195</v>
      </c>
      <c r="E7516">
        <v>9.5000000000000001E-2</v>
      </c>
      <c r="F7516" t="s">
        <v>1711</v>
      </c>
    </row>
    <row r="7517" spans="1:6" x14ac:dyDescent="0.25">
      <c r="A7517" t="s">
        <v>1294</v>
      </c>
      <c r="B7517" t="s">
        <v>1250</v>
      </c>
      <c r="C7517" t="s">
        <v>1697</v>
      </c>
      <c r="D7517" t="s">
        <v>1195</v>
      </c>
      <c r="E7517">
        <v>3.7999999999999999E-2</v>
      </c>
      <c r="F7517" t="s">
        <v>1711</v>
      </c>
    </row>
    <row r="7518" spans="1:6" x14ac:dyDescent="0.25">
      <c r="A7518" t="s">
        <v>1294</v>
      </c>
      <c r="B7518" t="s">
        <v>1301</v>
      </c>
      <c r="C7518" t="s">
        <v>1701</v>
      </c>
      <c r="D7518" t="s">
        <v>1195</v>
      </c>
      <c r="E7518">
        <v>0.28915999999999997</v>
      </c>
      <c r="F7518" t="s">
        <v>1711</v>
      </c>
    </row>
    <row r="7519" spans="1:6" x14ac:dyDescent="0.25">
      <c r="A7519" t="s">
        <v>1294</v>
      </c>
      <c r="B7519" t="s">
        <v>1301</v>
      </c>
      <c r="C7519" t="s">
        <v>1186</v>
      </c>
      <c r="D7519" t="s">
        <v>1195</v>
      </c>
      <c r="E7519">
        <v>1.8313299999999999</v>
      </c>
      <c r="F7519" t="s">
        <v>1711</v>
      </c>
    </row>
    <row r="7520" spans="1:6" x14ac:dyDescent="0.25">
      <c r="A7520" t="s">
        <v>92</v>
      </c>
      <c r="B7520" t="s">
        <v>1246</v>
      </c>
      <c r="C7520" t="s">
        <v>1703</v>
      </c>
      <c r="D7520" t="s">
        <v>1195</v>
      </c>
      <c r="E7520">
        <v>9.4119999999999995E-2</v>
      </c>
      <c r="F7520" t="s">
        <v>1711</v>
      </c>
    </row>
    <row r="7521" spans="1:6" x14ac:dyDescent="0.25">
      <c r="A7521" t="s">
        <v>92</v>
      </c>
      <c r="B7521" t="s">
        <v>1246</v>
      </c>
      <c r="C7521" t="s">
        <v>1704</v>
      </c>
      <c r="D7521" t="s">
        <v>1195</v>
      </c>
      <c r="E7521">
        <v>2.1180000000000001E-2</v>
      </c>
      <c r="F7521" t="s">
        <v>1711</v>
      </c>
    </row>
    <row r="7522" spans="1:6" x14ac:dyDescent="0.25">
      <c r="A7522" t="s">
        <v>92</v>
      </c>
      <c r="B7522" t="s">
        <v>1246</v>
      </c>
      <c r="C7522" t="s">
        <v>1186</v>
      </c>
      <c r="D7522" t="s">
        <v>1195</v>
      </c>
      <c r="E7522">
        <v>0.23529</v>
      </c>
      <c r="F7522" t="s">
        <v>1711</v>
      </c>
    </row>
    <row r="7523" spans="1:6" x14ac:dyDescent="0.25">
      <c r="A7523" t="s">
        <v>92</v>
      </c>
      <c r="B7523" t="s">
        <v>1503</v>
      </c>
      <c r="C7523" t="s">
        <v>1186</v>
      </c>
      <c r="D7523" t="s">
        <v>1195</v>
      </c>
      <c r="E7523">
        <v>0</v>
      </c>
      <c r="F7523" t="s">
        <v>1711</v>
      </c>
    </row>
    <row r="7524" spans="1:6" x14ac:dyDescent="0.25">
      <c r="A7524" t="s">
        <v>92</v>
      </c>
      <c r="B7524" t="s">
        <v>1241</v>
      </c>
      <c r="C7524" t="s">
        <v>1703</v>
      </c>
      <c r="D7524" t="s">
        <v>1195</v>
      </c>
      <c r="E7524">
        <v>9.4119999999999995E-2</v>
      </c>
      <c r="F7524" t="s">
        <v>1711</v>
      </c>
    </row>
    <row r="7525" spans="1:6" x14ac:dyDescent="0.25">
      <c r="A7525" t="s">
        <v>92</v>
      </c>
      <c r="B7525" t="s">
        <v>1241</v>
      </c>
      <c r="C7525" t="s">
        <v>1704</v>
      </c>
      <c r="D7525" t="s">
        <v>1195</v>
      </c>
      <c r="E7525">
        <v>2.1180000000000001E-2</v>
      </c>
      <c r="F7525" t="s">
        <v>1711</v>
      </c>
    </row>
    <row r="7526" spans="1:6" x14ac:dyDescent="0.25">
      <c r="A7526" t="s">
        <v>92</v>
      </c>
      <c r="B7526" t="s">
        <v>1241</v>
      </c>
      <c r="C7526" t="s">
        <v>1705</v>
      </c>
      <c r="D7526" t="s">
        <v>1195</v>
      </c>
      <c r="E7526">
        <v>4.6999999999999999E-4</v>
      </c>
      <c r="F7526" t="s">
        <v>1711</v>
      </c>
    </row>
    <row r="7527" spans="1:6" x14ac:dyDescent="0.25">
      <c r="A7527" t="s">
        <v>92</v>
      </c>
      <c r="B7527" t="s">
        <v>1241</v>
      </c>
      <c r="C7527" t="s">
        <v>1186</v>
      </c>
      <c r="D7527" t="s">
        <v>1195</v>
      </c>
      <c r="E7527">
        <v>0.23529</v>
      </c>
      <c r="F7527" t="s">
        <v>1711</v>
      </c>
    </row>
    <row r="7528" spans="1:6" x14ac:dyDescent="0.25">
      <c r="A7528" t="s">
        <v>92</v>
      </c>
      <c r="B7528" t="s">
        <v>1217</v>
      </c>
      <c r="C7528" t="s">
        <v>1703</v>
      </c>
      <c r="D7528" t="s">
        <v>1195</v>
      </c>
      <c r="E7528">
        <v>9.4119999999999995E-2</v>
      </c>
      <c r="F7528" t="s">
        <v>1711</v>
      </c>
    </row>
    <row r="7529" spans="1:6" x14ac:dyDescent="0.25">
      <c r="A7529" t="s">
        <v>92</v>
      </c>
      <c r="B7529" t="s">
        <v>1217</v>
      </c>
      <c r="C7529" t="s">
        <v>1704</v>
      </c>
      <c r="D7529" t="s">
        <v>1195</v>
      </c>
      <c r="E7529">
        <v>2.1180000000000001E-2</v>
      </c>
      <c r="F7529" t="s">
        <v>1711</v>
      </c>
    </row>
    <row r="7530" spans="1:6" x14ac:dyDescent="0.25">
      <c r="A7530" t="s">
        <v>92</v>
      </c>
      <c r="B7530" t="s">
        <v>1217</v>
      </c>
      <c r="C7530" t="s">
        <v>1186</v>
      </c>
      <c r="D7530" t="s">
        <v>1195</v>
      </c>
      <c r="E7530">
        <v>0.23529</v>
      </c>
      <c r="F7530" t="s">
        <v>1711</v>
      </c>
    </row>
    <row r="7531" spans="1:6" x14ac:dyDescent="0.25">
      <c r="A7531" t="s">
        <v>92</v>
      </c>
      <c r="B7531" t="s">
        <v>1220</v>
      </c>
      <c r="C7531" t="s">
        <v>1703</v>
      </c>
      <c r="D7531" t="s">
        <v>1195</v>
      </c>
      <c r="E7531">
        <v>9.4119999999999995E-2</v>
      </c>
      <c r="F7531" t="s">
        <v>1711</v>
      </c>
    </row>
    <row r="7532" spans="1:6" x14ac:dyDescent="0.25">
      <c r="A7532" t="s">
        <v>92</v>
      </c>
      <c r="B7532" t="s">
        <v>1220</v>
      </c>
      <c r="C7532" t="s">
        <v>1704</v>
      </c>
      <c r="D7532" t="s">
        <v>1195</v>
      </c>
      <c r="E7532">
        <v>2.1180000000000001E-2</v>
      </c>
      <c r="F7532" t="s">
        <v>1711</v>
      </c>
    </row>
    <row r="7533" spans="1:6" x14ac:dyDescent="0.25">
      <c r="A7533" t="s">
        <v>92</v>
      </c>
      <c r="B7533" t="s">
        <v>1220</v>
      </c>
      <c r="C7533" t="s">
        <v>1186</v>
      </c>
      <c r="D7533" t="s">
        <v>1195</v>
      </c>
      <c r="E7533">
        <v>0.23529</v>
      </c>
      <c r="F7533" t="s">
        <v>1711</v>
      </c>
    </row>
    <row r="7534" spans="1:6" x14ac:dyDescent="0.25">
      <c r="A7534" t="s">
        <v>92</v>
      </c>
      <c r="B7534" t="s">
        <v>1247</v>
      </c>
      <c r="C7534" t="s">
        <v>1703</v>
      </c>
      <c r="D7534" t="s">
        <v>1195</v>
      </c>
      <c r="E7534">
        <v>9.4119999999999995E-2</v>
      </c>
      <c r="F7534" t="s">
        <v>1711</v>
      </c>
    </row>
    <row r="7535" spans="1:6" x14ac:dyDescent="0.25">
      <c r="A7535" t="s">
        <v>92</v>
      </c>
      <c r="B7535" t="s">
        <v>1247</v>
      </c>
      <c r="C7535" t="s">
        <v>1704</v>
      </c>
      <c r="D7535" t="s">
        <v>1195</v>
      </c>
      <c r="E7535">
        <v>2.1180000000000001E-2</v>
      </c>
      <c r="F7535" t="s">
        <v>1711</v>
      </c>
    </row>
    <row r="7536" spans="1:6" x14ac:dyDescent="0.25">
      <c r="A7536" t="s">
        <v>92</v>
      </c>
      <c r="B7536" t="s">
        <v>1247</v>
      </c>
      <c r="C7536" t="s">
        <v>1186</v>
      </c>
      <c r="D7536" t="s">
        <v>1195</v>
      </c>
      <c r="E7536">
        <v>0.23529</v>
      </c>
      <c r="F7536" t="s">
        <v>1711</v>
      </c>
    </row>
    <row r="7537" spans="1:6" x14ac:dyDescent="0.25">
      <c r="A7537" t="s">
        <v>92</v>
      </c>
      <c r="B7537" t="s">
        <v>1223</v>
      </c>
      <c r="C7537" t="s">
        <v>1703</v>
      </c>
      <c r="D7537" t="s">
        <v>1195</v>
      </c>
      <c r="E7537">
        <v>9.4119999999999995E-2</v>
      </c>
      <c r="F7537" t="s">
        <v>1711</v>
      </c>
    </row>
    <row r="7538" spans="1:6" x14ac:dyDescent="0.25">
      <c r="A7538" t="s">
        <v>92</v>
      </c>
      <c r="B7538" t="s">
        <v>1223</v>
      </c>
      <c r="C7538" t="s">
        <v>1704</v>
      </c>
      <c r="D7538" t="s">
        <v>1195</v>
      </c>
      <c r="E7538">
        <v>2.1180000000000001E-2</v>
      </c>
      <c r="F7538" t="s">
        <v>1711</v>
      </c>
    </row>
    <row r="7539" spans="1:6" x14ac:dyDescent="0.25">
      <c r="A7539" t="s">
        <v>92</v>
      </c>
      <c r="B7539" t="s">
        <v>1223</v>
      </c>
      <c r="C7539" t="s">
        <v>1186</v>
      </c>
      <c r="D7539" t="s">
        <v>1195</v>
      </c>
      <c r="E7539">
        <v>0.23529</v>
      </c>
      <c r="F7539" t="s">
        <v>1711</v>
      </c>
    </row>
    <row r="7540" spans="1:6" x14ac:dyDescent="0.25">
      <c r="A7540" t="s">
        <v>92</v>
      </c>
      <c r="B7540" t="s">
        <v>1248</v>
      </c>
      <c r="C7540" t="s">
        <v>1703</v>
      </c>
      <c r="D7540" t="s">
        <v>1195</v>
      </c>
      <c r="E7540">
        <v>9.4119999999999995E-2</v>
      </c>
      <c r="F7540" t="s">
        <v>1711</v>
      </c>
    </row>
    <row r="7541" spans="1:6" x14ac:dyDescent="0.25">
      <c r="A7541" t="s">
        <v>92</v>
      </c>
      <c r="B7541" t="s">
        <v>1248</v>
      </c>
      <c r="C7541" t="s">
        <v>1704</v>
      </c>
      <c r="D7541" t="s">
        <v>1195</v>
      </c>
      <c r="E7541">
        <v>2.1180000000000001E-2</v>
      </c>
      <c r="F7541" t="s">
        <v>1711</v>
      </c>
    </row>
    <row r="7542" spans="1:6" x14ac:dyDescent="0.25">
      <c r="A7542" t="s">
        <v>92</v>
      </c>
      <c r="B7542" t="s">
        <v>1248</v>
      </c>
      <c r="C7542" t="s">
        <v>1186</v>
      </c>
      <c r="D7542" t="s">
        <v>1195</v>
      </c>
      <c r="E7542">
        <v>0.23529</v>
      </c>
      <c r="F7542" t="s">
        <v>1711</v>
      </c>
    </row>
    <row r="7543" spans="1:6" x14ac:dyDescent="0.25">
      <c r="A7543" t="s">
        <v>92</v>
      </c>
      <c r="B7543" t="s">
        <v>1265</v>
      </c>
      <c r="C7543" t="s">
        <v>1703</v>
      </c>
      <c r="D7543" t="s">
        <v>1195</v>
      </c>
      <c r="E7543">
        <v>9.4119999999999995E-2</v>
      </c>
      <c r="F7543" t="s">
        <v>1711</v>
      </c>
    </row>
    <row r="7544" spans="1:6" x14ac:dyDescent="0.25">
      <c r="A7544" t="s">
        <v>92</v>
      </c>
      <c r="B7544" t="s">
        <v>1265</v>
      </c>
      <c r="C7544" t="s">
        <v>1704</v>
      </c>
      <c r="D7544" t="s">
        <v>1195</v>
      </c>
      <c r="E7544">
        <v>2.1180000000000001E-2</v>
      </c>
      <c r="F7544" t="s">
        <v>1711</v>
      </c>
    </row>
    <row r="7545" spans="1:6" x14ac:dyDescent="0.25">
      <c r="A7545" t="s">
        <v>92</v>
      </c>
      <c r="B7545" t="s">
        <v>1265</v>
      </c>
      <c r="C7545" t="s">
        <v>1705</v>
      </c>
      <c r="D7545" t="s">
        <v>1195</v>
      </c>
      <c r="E7545">
        <v>4.6999999999999999E-4</v>
      </c>
      <c r="F7545" t="s">
        <v>1711</v>
      </c>
    </row>
    <row r="7546" spans="1:6" x14ac:dyDescent="0.25">
      <c r="A7546" t="s">
        <v>92</v>
      </c>
      <c r="B7546" t="s">
        <v>1265</v>
      </c>
      <c r="C7546" t="s">
        <v>1186</v>
      </c>
      <c r="D7546" t="s">
        <v>1195</v>
      </c>
      <c r="E7546">
        <v>0.23529</v>
      </c>
      <c r="F7546" t="s">
        <v>1711</v>
      </c>
    </row>
    <row r="7547" spans="1:6" x14ac:dyDescent="0.25">
      <c r="A7547" t="s">
        <v>92</v>
      </c>
      <c r="B7547" t="s">
        <v>1249</v>
      </c>
      <c r="C7547" t="s">
        <v>1703</v>
      </c>
      <c r="D7547" t="s">
        <v>1195</v>
      </c>
      <c r="E7547">
        <v>9.4119999999999995E-2</v>
      </c>
      <c r="F7547" t="s">
        <v>1711</v>
      </c>
    </row>
    <row r="7548" spans="1:6" x14ac:dyDescent="0.25">
      <c r="A7548" t="s">
        <v>92</v>
      </c>
      <c r="B7548" t="s">
        <v>1249</v>
      </c>
      <c r="C7548" t="s">
        <v>1704</v>
      </c>
      <c r="D7548" t="s">
        <v>1195</v>
      </c>
      <c r="E7548">
        <v>2.1180000000000001E-2</v>
      </c>
      <c r="F7548" t="s">
        <v>1711</v>
      </c>
    </row>
    <row r="7549" spans="1:6" x14ac:dyDescent="0.25">
      <c r="A7549" t="s">
        <v>92</v>
      </c>
      <c r="B7549" t="s">
        <v>1249</v>
      </c>
      <c r="C7549" t="s">
        <v>1186</v>
      </c>
      <c r="D7549" t="s">
        <v>1195</v>
      </c>
      <c r="E7549">
        <v>0.23529</v>
      </c>
      <c r="F7549" t="s">
        <v>1711</v>
      </c>
    </row>
    <row r="7550" spans="1:6" x14ac:dyDescent="0.25">
      <c r="A7550" t="s">
        <v>92</v>
      </c>
      <c r="B7550" t="s">
        <v>1250</v>
      </c>
      <c r="C7550" t="s">
        <v>1703</v>
      </c>
      <c r="D7550" t="s">
        <v>1195</v>
      </c>
      <c r="E7550">
        <v>9.4119999999999995E-2</v>
      </c>
      <c r="F7550" t="s">
        <v>1711</v>
      </c>
    </row>
    <row r="7551" spans="1:6" x14ac:dyDescent="0.25">
      <c r="A7551" t="s">
        <v>92</v>
      </c>
      <c r="B7551" t="s">
        <v>1250</v>
      </c>
      <c r="C7551" t="s">
        <v>1704</v>
      </c>
      <c r="D7551" t="s">
        <v>1195</v>
      </c>
      <c r="E7551">
        <v>2.1180000000000001E-2</v>
      </c>
      <c r="F7551" t="s">
        <v>1711</v>
      </c>
    </row>
    <row r="7552" spans="1:6" x14ac:dyDescent="0.25">
      <c r="A7552" t="s">
        <v>92</v>
      </c>
      <c r="B7552" t="s">
        <v>1250</v>
      </c>
      <c r="C7552" t="s">
        <v>1186</v>
      </c>
      <c r="D7552" t="s">
        <v>1195</v>
      </c>
      <c r="E7552">
        <v>0.23529</v>
      </c>
      <c r="F7552" t="s">
        <v>1711</v>
      </c>
    </row>
    <row r="7553" spans="1:6" x14ac:dyDescent="0.25">
      <c r="A7553" t="s">
        <v>92</v>
      </c>
      <c r="B7553" t="s">
        <v>1301</v>
      </c>
      <c r="C7553" t="s">
        <v>1703</v>
      </c>
      <c r="D7553" t="s">
        <v>1195</v>
      </c>
      <c r="E7553">
        <v>9.4119999999999995E-2</v>
      </c>
      <c r="F7553" t="s">
        <v>1711</v>
      </c>
    </row>
    <row r="7554" spans="1:6" x14ac:dyDescent="0.25">
      <c r="A7554" t="s">
        <v>92</v>
      </c>
      <c r="B7554" t="s">
        <v>1301</v>
      </c>
      <c r="C7554" t="s">
        <v>1704</v>
      </c>
      <c r="D7554" t="s">
        <v>1195</v>
      </c>
      <c r="E7554">
        <v>2.1180000000000001E-2</v>
      </c>
      <c r="F7554" t="s">
        <v>1711</v>
      </c>
    </row>
    <row r="7555" spans="1:6" x14ac:dyDescent="0.25">
      <c r="A7555" t="s">
        <v>92</v>
      </c>
      <c r="B7555" t="s">
        <v>1301</v>
      </c>
      <c r="C7555" t="s">
        <v>1186</v>
      </c>
      <c r="D7555" t="s">
        <v>1195</v>
      </c>
      <c r="E7555">
        <v>0.23529</v>
      </c>
      <c r="F7555" t="s">
        <v>1711</v>
      </c>
    </row>
    <row r="7556" spans="1:6" x14ac:dyDescent="0.25">
      <c r="A7556" t="s">
        <v>92</v>
      </c>
      <c r="B7556" t="s">
        <v>1307</v>
      </c>
      <c r="C7556" t="s">
        <v>1703</v>
      </c>
      <c r="D7556" t="s">
        <v>1195</v>
      </c>
      <c r="E7556">
        <v>9.4119999999999995E-2</v>
      </c>
      <c r="F7556" t="s">
        <v>1711</v>
      </c>
    </row>
    <row r="7557" spans="1:6" x14ac:dyDescent="0.25">
      <c r="A7557" t="s">
        <v>92</v>
      </c>
      <c r="B7557" t="s">
        <v>1307</v>
      </c>
      <c r="C7557" t="s">
        <v>1704</v>
      </c>
      <c r="D7557" t="s">
        <v>1195</v>
      </c>
      <c r="E7557">
        <v>2.1180000000000001E-2</v>
      </c>
      <c r="F7557" t="s">
        <v>1711</v>
      </c>
    </row>
    <row r="7558" spans="1:6" x14ac:dyDescent="0.25">
      <c r="A7558" t="s">
        <v>92</v>
      </c>
      <c r="B7558" t="s">
        <v>1307</v>
      </c>
      <c r="C7558" t="s">
        <v>1186</v>
      </c>
      <c r="D7558" t="s">
        <v>1195</v>
      </c>
      <c r="E7558">
        <v>0.23529</v>
      </c>
      <c r="F7558" t="s">
        <v>1711</v>
      </c>
    </row>
    <row r="7559" spans="1:6" x14ac:dyDescent="0.25">
      <c r="A7559" t="s">
        <v>92</v>
      </c>
      <c r="B7559" t="s">
        <v>1272</v>
      </c>
      <c r="C7559" t="s">
        <v>1703</v>
      </c>
      <c r="D7559" t="s">
        <v>1195</v>
      </c>
      <c r="E7559">
        <v>9.4119999999999995E-2</v>
      </c>
      <c r="F7559" t="s">
        <v>1711</v>
      </c>
    </row>
    <row r="7560" spans="1:6" x14ac:dyDescent="0.25">
      <c r="A7560" t="s">
        <v>92</v>
      </c>
      <c r="B7560" t="s">
        <v>1272</v>
      </c>
      <c r="C7560" t="s">
        <v>1704</v>
      </c>
      <c r="D7560" t="s">
        <v>1195</v>
      </c>
      <c r="E7560">
        <v>2.1180000000000001E-2</v>
      </c>
      <c r="F7560" t="s">
        <v>1711</v>
      </c>
    </row>
    <row r="7561" spans="1:6" x14ac:dyDescent="0.25">
      <c r="A7561" t="s">
        <v>92</v>
      </c>
      <c r="B7561" t="s">
        <v>1272</v>
      </c>
      <c r="C7561" t="s">
        <v>1705</v>
      </c>
      <c r="D7561" t="s">
        <v>1195</v>
      </c>
      <c r="E7561">
        <v>4.6999999999999999E-4</v>
      </c>
      <c r="F7561" t="s">
        <v>1711</v>
      </c>
    </row>
    <row r="7562" spans="1:6" x14ac:dyDescent="0.25">
      <c r="A7562" t="s">
        <v>92</v>
      </c>
      <c r="B7562" t="s">
        <v>1272</v>
      </c>
      <c r="C7562" t="s">
        <v>1186</v>
      </c>
      <c r="D7562" t="s">
        <v>1195</v>
      </c>
      <c r="E7562">
        <v>0.23529</v>
      </c>
      <c r="F7562" t="s">
        <v>1711</v>
      </c>
    </row>
    <row r="7563" spans="1:6" x14ac:dyDescent="0.25">
      <c r="A7563" t="s">
        <v>92</v>
      </c>
      <c r="B7563" t="s">
        <v>1273</v>
      </c>
      <c r="C7563" t="s">
        <v>1703</v>
      </c>
      <c r="D7563" t="s">
        <v>1195</v>
      </c>
      <c r="E7563">
        <v>9.4119999999999995E-2</v>
      </c>
      <c r="F7563" t="s">
        <v>1711</v>
      </c>
    </row>
    <row r="7564" spans="1:6" x14ac:dyDescent="0.25">
      <c r="A7564" t="s">
        <v>92</v>
      </c>
      <c r="B7564" t="s">
        <v>1273</v>
      </c>
      <c r="C7564" t="s">
        <v>1704</v>
      </c>
      <c r="D7564" t="s">
        <v>1195</v>
      </c>
      <c r="E7564">
        <v>2.1180000000000001E-2</v>
      </c>
      <c r="F7564" t="s">
        <v>1711</v>
      </c>
    </row>
    <row r="7565" spans="1:6" x14ac:dyDescent="0.25">
      <c r="A7565" t="s">
        <v>92</v>
      </c>
      <c r="B7565" t="s">
        <v>1273</v>
      </c>
      <c r="C7565" t="s">
        <v>1705</v>
      </c>
      <c r="D7565" t="s">
        <v>1195</v>
      </c>
      <c r="E7565">
        <v>4.6999999999999999E-4</v>
      </c>
      <c r="F7565" t="s">
        <v>1711</v>
      </c>
    </row>
    <row r="7566" spans="1:6" x14ac:dyDescent="0.25">
      <c r="A7566" t="s">
        <v>92</v>
      </c>
      <c r="B7566" t="s">
        <v>1273</v>
      </c>
      <c r="C7566" t="s">
        <v>1186</v>
      </c>
      <c r="D7566" t="s">
        <v>1195</v>
      </c>
      <c r="E7566">
        <v>0.23529</v>
      </c>
      <c r="F7566" t="s">
        <v>1711</v>
      </c>
    </row>
    <row r="7567" spans="1:6" x14ac:dyDescent="0.25">
      <c r="A7567" t="s">
        <v>92</v>
      </c>
      <c r="B7567" t="s">
        <v>1288</v>
      </c>
      <c r="C7567" t="s">
        <v>1703</v>
      </c>
      <c r="D7567" t="s">
        <v>1195</v>
      </c>
      <c r="E7567">
        <v>9.4119999999999995E-2</v>
      </c>
      <c r="F7567" t="s">
        <v>1711</v>
      </c>
    </row>
    <row r="7568" spans="1:6" x14ac:dyDescent="0.25">
      <c r="A7568" t="s">
        <v>92</v>
      </c>
      <c r="B7568" t="s">
        <v>1288</v>
      </c>
      <c r="C7568" t="s">
        <v>1704</v>
      </c>
      <c r="D7568" t="s">
        <v>1195</v>
      </c>
      <c r="E7568">
        <v>2.1180000000000001E-2</v>
      </c>
      <c r="F7568" t="s">
        <v>1711</v>
      </c>
    </row>
    <row r="7569" spans="1:6" x14ac:dyDescent="0.25">
      <c r="A7569" t="s">
        <v>92</v>
      </c>
      <c r="B7569" t="s">
        <v>1288</v>
      </c>
      <c r="C7569" t="s">
        <v>1705</v>
      </c>
      <c r="D7569" t="s">
        <v>1195</v>
      </c>
      <c r="E7569">
        <v>4.6999999999999999E-4</v>
      </c>
      <c r="F7569" t="s">
        <v>1711</v>
      </c>
    </row>
    <row r="7570" spans="1:6" x14ac:dyDescent="0.25">
      <c r="A7570" t="s">
        <v>92</v>
      </c>
      <c r="B7570" t="s">
        <v>1288</v>
      </c>
      <c r="C7570" t="s">
        <v>1186</v>
      </c>
      <c r="D7570" t="s">
        <v>1195</v>
      </c>
      <c r="E7570">
        <v>0.23529</v>
      </c>
      <c r="F7570" t="s">
        <v>1711</v>
      </c>
    </row>
    <row r="7571" spans="1:6" x14ac:dyDescent="0.25">
      <c r="A7571" t="s">
        <v>92</v>
      </c>
      <c r="B7571" t="s">
        <v>1274</v>
      </c>
      <c r="C7571" t="s">
        <v>1703</v>
      </c>
      <c r="D7571" t="s">
        <v>1195</v>
      </c>
      <c r="E7571">
        <v>9.4119999999999995E-2</v>
      </c>
      <c r="F7571" t="s">
        <v>1711</v>
      </c>
    </row>
    <row r="7572" spans="1:6" x14ac:dyDescent="0.25">
      <c r="A7572" t="s">
        <v>92</v>
      </c>
      <c r="B7572" t="s">
        <v>1274</v>
      </c>
      <c r="C7572" t="s">
        <v>1704</v>
      </c>
      <c r="D7572" t="s">
        <v>1195</v>
      </c>
      <c r="E7572">
        <v>2.1180000000000001E-2</v>
      </c>
      <c r="F7572" t="s">
        <v>1711</v>
      </c>
    </row>
    <row r="7573" spans="1:6" x14ac:dyDescent="0.25">
      <c r="A7573" t="s">
        <v>92</v>
      </c>
      <c r="B7573" t="s">
        <v>1274</v>
      </c>
      <c r="C7573" t="s">
        <v>1705</v>
      </c>
      <c r="D7573" t="s">
        <v>1195</v>
      </c>
      <c r="E7573">
        <v>4.6999999999999999E-4</v>
      </c>
      <c r="F7573" t="s">
        <v>1711</v>
      </c>
    </row>
    <row r="7574" spans="1:6" x14ac:dyDescent="0.25">
      <c r="A7574" t="s">
        <v>92</v>
      </c>
      <c r="B7574" t="s">
        <v>1274</v>
      </c>
      <c r="C7574" t="s">
        <v>1186</v>
      </c>
      <c r="D7574" t="s">
        <v>1195</v>
      </c>
      <c r="E7574">
        <v>0.23529</v>
      </c>
      <c r="F7574" t="s">
        <v>1711</v>
      </c>
    </row>
    <row r="7575" spans="1:6" x14ac:dyDescent="0.25">
      <c r="A7575" t="s">
        <v>92</v>
      </c>
      <c r="B7575" t="s">
        <v>1290</v>
      </c>
      <c r="C7575" t="s">
        <v>1703</v>
      </c>
      <c r="D7575" t="s">
        <v>1195</v>
      </c>
      <c r="E7575">
        <v>9.4119999999999995E-2</v>
      </c>
      <c r="F7575" t="s">
        <v>1711</v>
      </c>
    </row>
    <row r="7576" spans="1:6" x14ac:dyDescent="0.25">
      <c r="A7576" t="s">
        <v>92</v>
      </c>
      <c r="B7576" t="s">
        <v>1290</v>
      </c>
      <c r="C7576" t="s">
        <v>1704</v>
      </c>
      <c r="D7576" t="s">
        <v>1195</v>
      </c>
      <c r="E7576">
        <v>2.1180000000000001E-2</v>
      </c>
      <c r="F7576" t="s">
        <v>1711</v>
      </c>
    </row>
    <row r="7577" spans="1:6" x14ac:dyDescent="0.25">
      <c r="A7577" t="s">
        <v>92</v>
      </c>
      <c r="B7577" t="s">
        <v>1290</v>
      </c>
      <c r="C7577" t="s">
        <v>1705</v>
      </c>
      <c r="D7577" t="s">
        <v>1195</v>
      </c>
      <c r="E7577">
        <v>4.6999999999999999E-4</v>
      </c>
      <c r="F7577" t="s">
        <v>1711</v>
      </c>
    </row>
    <row r="7578" spans="1:6" x14ac:dyDescent="0.25">
      <c r="A7578" t="s">
        <v>92</v>
      </c>
      <c r="B7578" t="s">
        <v>1290</v>
      </c>
      <c r="C7578" t="s">
        <v>1186</v>
      </c>
      <c r="D7578" t="s">
        <v>1195</v>
      </c>
      <c r="E7578">
        <v>0.23529</v>
      </c>
      <c r="F7578" t="s">
        <v>1711</v>
      </c>
    </row>
    <row r="7579" spans="1:6" x14ac:dyDescent="0.25">
      <c r="A7579" t="s">
        <v>92</v>
      </c>
      <c r="B7579" t="s">
        <v>1185</v>
      </c>
      <c r="C7579" t="s">
        <v>1703</v>
      </c>
      <c r="D7579" t="s">
        <v>1195</v>
      </c>
      <c r="E7579">
        <v>9.4119999999999995E-2</v>
      </c>
      <c r="F7579" t="s">
        <v>1711</v>
      </c>
    </row>
    <row r="7580" spans="1:6" x14ac:dyDescent="0.25">
      <c r="A7580" t="s">
        <v>92</v>
      </c>
      <c r="B7580" t="s">
        <v>1185</v>
      </c>
      <c r="C7580" t="s">
        <v>1704</v>
      </c>
      <c r="D7580" t="s">
        <v>1195</v>
      </c>
      <c r="E7580">
        <v>2.1180000000000001E-2</v>
      </c>
      <c r="F7580" t="s">
        <v>1711</v>
      </c>
    </row>
    <row r="7581" spans="1:6" x14ac:dyDescent="0.25">
      <c r="A7581" t="s">
        <v>92</v>
      </c>
      <c r="B7581" t="s">
        <v>1185</v>
      </c>
      <c r="C7581" t="s">
        <v>1705</v>
      </c>
      <c r="D7581" t="s">
        <v>1195</v>
      </c>
      <c r="E7581">
        <v>4.6999999999999999E-4</v>
      </c>
      <c r="F7581" t="s">
        <v>1711</v>
      </c>
    </row>
    <row r="7582" spans="1:6" x14ac:dyDescent="0.25">
      <c r="A7582" t="s">
        <v>92</v>
      </c>
      <c r="B7582" t="s">
        <v>1185</v>
      </c>
      <c r="C7582" t="s">
        <v>1186</v>
      </c>
      <c r="D7582" t="s">
        <v>1195</v>
      </c>
      <c r="E7582">
        <v>0.23529</v>
      </c>
      <c r="F7582" t="s">
        <v>1711</v>
      </c>
    </row>
    <row r="7583" spans="1:6" x14ac:dyDescent="0.25">
      <c r="A7583" t="s">
        <v>92</v>
      </c>
      <c r="B7583" t="s">
        <v>1188</v>
      </c>
      <c r="C7583" t="s">
        <v>1703</v>
      </c>
      <c r="D7583" t="s">
        <v>1195</v>
      </c>
      <c r="E7583">
        <v>9.4119999999999995E-2</v>
      </c>
      <c r="F7583" t="s">
        <v>1711</v>
      </c>
    </row>
    <row r="7584" spans="1:6" x14ac:dyDescent="0.25">
      <c r="A7584" t="s">
        <v>92</v>
      </c>
      <c r="B7584" t="s">
        <v>1188</v>
      </c>
      <c r="C7584" t="s">
        <v>1704</v>
      </c>
      <c r="D7584" t="s">
        <v>1195</v>
      </c>
      <c r="E7584">
        <v>2.1180000000000001E-2</v>
      </c>
      <c r="F7584" t="s">
        <v>1711</v>
      </c>
    </row>
    <row r="7585" spans="1:6" x14ac:dyDescent="0.25">
      <c r="A7585" t="s">
        <v>92</v>
      </c>
      <c r="B7585" t="s">
        <v>1188</v>
      </c>
      <c r="C7585" t="s">
        <v>1705</v>
      </c>
      <c r="D7585" t="s">
        <v>1195</v>
      </c>
      <c r="E7585">
        <v>4.6999999999999999E-4</v>
      </c>
      <c r="F7585" t="s">
        <v>1711</v>
      </c>
    </row>
    <row r="7586" spans="1:6" x14ac:dyDescent="0.25">
      <c r="A7586" t="s">
        <v>92</v>
      </c>
      <c r="B7586" t="s">
        <v>1188</v>
      </c>
      <c r="C7586" t="s">
        <v>1186</v>
      </c>
      <c r="D7586" t="s">
        <v>1195</v>
      </c>
      <c r="E7586">
        <v>0.23529</v>
      </c>
      <c r="F7586" t="s">
        <v>1711</v>
      </c>
    </row>
    <row r="7587" spans="1:6" x14ac:dyDescent="0.25">
      <c r="A7587" t="s">
        <v>92</v>
      </c>
      <c r="B7587" t="s">
        <v>1190</v>
      </c>
      <c r="C7587" t="s">
        <v>1703</v>
      </c>
      <c r="D7587" t="s">
        <v>1195</v>
      </c>
      <c r="E7587">
        <v>9.4119999999999995E-2</v>
      </c>
      <c r="F7587" t="s">
        <v>1711</v>
      </c>
    </row>
    <row r="7588" spans="1:6" x14ac:dyDescent="0.25">
      <c r="A7588" t="s">
        <v>92</v>
      </c>
      <c r="B7588" t="s">
        <v>1190</v>
      </c>
      <c r="C7588" t="s">
        <v>1704</v>
      </c>
      <c r="D7588" t="s">
        <v>1195</v>
      </c>
      <c r="E7588">
        <v>2.1180000000000001E-2</v>
      </c>
      <c r="F7588" t="s">
        <v>1711</v>
      </c>
    </row>
    <row r="7589" spans="1:6" x14ac:dyDescent="0.25">
      <c r="A7589" t="s">
        <v>92</v>
      </c>
      <c r="B7589" t="s">
        <v>1190</v>
      </c>
      <c r="C7589" t="s">
        <v>1705</v>
      </c>
      <c r="D7589" t="s">
        <v>1195</v>
      </c>
      <c r="E7589">
        <v>4.6999999999999999E-4</v>
      </c>
      <c r="F7589" t="s">
        <v>1711</v>
      </c>
    </row>
    <row r="7590" spans="1:6" x14ac:dyDescent="0.25">
      <c r="A7590" t="s">
        <v>92</v>
      </c>
      <c r="B7590" t="s">
        <v>1190</v>
      </c>
      <c r="C7590" t="s">
        <v>1186</v>
      </c>
      <c r="D7590" t="s">
        <v>1195</v>
      </c>
      <c r="E7590">
        <v>0.23529</v>
      </c>
      <c r="F7590" t="s">
        <v>1711</v>
      </c>
    </row>
    <row r="7591" spans="1:6" x14ac:dyDescent="0.25">
      <c r="A7591" t="s">
        <v>92</v>
      </c>
      <c r="B7591" t="s">
        <v>1191</v>
      </c>
      <c r="C7591" t="s">
        <v>1703</v>
      </c>
      <c r="D7591" t="s">
        <v>1195</v>
      </c>
      <c r="E7591">
        <v>9.4119999999999995E-2</v>
      </c>
      <c r="F7591" t="s">
        <v>1711</v>
      </c>
    </row>
    <row r="7592" spans="1:6" x14ac:dyDescent="0.25">
      <c r="A7592" t="s">
        <v>92</v>
      </c>
      <c r="B7592" t="s">
        <v>1191</v>
      </c>
      <c r="C7592" t="s">
        <v>1704</v>
      </c>
      <c r="D7592" t="s">
        <v>1195</v>
      </c>
      <c r="E7592">
        <v>2.1180000000000001E-2</v>
      </c>
      <c r="F7592" t="s">
        <v>1711</v>
      </c>
    </row>
    <row r="7593" spans="1:6" x14ac:dyDescent="0.25">
      <c r="A7593" t="s">
        <v>92</v>
      </c>
      <c r="B7593" t="s">
        <v>1191</v>
      </c>
      <c r="C7593" t="s">
        <v>1705</v>
      </c>
      <c r="D7593" t="s">
        <v>1195</v>
      </c>
      <c r="E7593">
        <v>4.6999999999999999E-4</v>
      </c>
      <c r="F7593" t="s">
        <v>1711</v>
      </c>
    </row>
    <row r="7594" spans="1:6" x14ac:dyDescent="0.25">
      <c r="A7594" t="s">
        <v>92</v>
      </c>
      <c r="B7594" t="s">
        <v>1191</v>
      </c>
      <c r="C7594" t="s">
        <v>1186</v>
      </c>
      <c r="D7594" t="s">
        <v>1195</v>
      </c>
      <c r="E7594">
        <v>0.23529</v>
      </c>
      <c r="F7594" t="s">
        <v>1711</v>
      </c>
    </row>
    <row r="7595" spans="1:6" x14ac:dyDescent="0.25">
      <c r="A7595" t="s">
        <v>1319</v>
      </c>
      <c r="B7595" t="s">
        <v>1706</v>
      </c>
      <c r="C7595" t="s">
        <v>1186</v>
      </c>
      <c r="D7595" t="s">
        <v>1707</v>
      </c>
      <c r="E7595">
        <v>1</v>
      </c>
      <c r="F7595" t="s">
        <v>1711</v>
      </c>
    </row>
    <row r="7596" spans="1:6" x14ac:dyDescent="0.25">
      <c r="A7596" t="s">
        <v>1319</v>
      </c>
      <c r="B7596" t="s">
        <v>1357</v>
      </c>
      <c r="C7596" t="s">
        <v>1358</v>
      </c>
      <c r="D7596" t="s">
        <v>1346</v>
      </c>
      <c r="E7596">
        <v>2.0000000000000002E-5</v>
      </c>
      <c r="F7596" t="s">
        <v>1711</v>
      </c>
    </row>
    <row r="7597" spans="1:6" x14ac:dyDescent="0.25">
      <c r="A7597" t="s">
        <v>1319</v>
      </c>
      <c r="B7597" t="s">
        <v>1357</v>
      </c>
      <c r="C7597" t="s">
        <v>1359</v>
      </c>
      <c r="D7597" t="s">
        <v>1346</v>
      </c>
      <c r="E7597">
        <v>0.15</v>
      </c>
      <c r="F7597" t="s">
        <v>1711</v>
      </c>
    </row>
    <row r="7598" spans="1:6" x14ac:dyDescent="0.25">
      <c r="A7598" t="s">
        <v>1319</v>
      </c>
      <c r="B7598" t="s">
        <v>1357</v>
      </c>
      <c r="C7598" t="s">
        <v>1360</v>
      </c>
      <c r="D7598" t="s">
        <v>1346</v>
      </c>
      <c r="E7598">
        <v>0.9</v>
      </c>
      <c r="F7598" t="s">
        <v>1711</v>
      </c>
    </row>
    <row r="7599" spans="1:6" x14ac:dyDescent="0.25">
      <c r="A7599" t="s">
        <v>1319</v>
      </c>
      <c r="B7599" t="s">
        <v>1357</v>
      </c>
      <c r="C7599" t="s">
        <v>1361</v>
      </c>
      <c r="D7599" t="s">
        <v>1346</v>
      </c>
      <c r="E7599">
        <v>0.15</v>
      </c>
      <c r="F7599" t="s">
        <v>1711</v>
      </c>
    </row>
    <row r="7600" spans="1:6" x14ac:dyDescent="0.25">
      <c r="A7600" t="s">
        <v>1319</v>
      </c>
      <c r="B7600" t="s">
        <v>1357</v>
      </c>
      <c r="C7600" t="s">
        <v>1362</v>
      </c>
      <c r="D7600" t="s">
        <v>1346</v>
      </c>
      <c r="E7600">
        <v>0.15</v>
      </c>
      <c r="F7600" t="s">
        <v>1711</v>
      </c>
    </row>
    <row r="7601" spans="1:6" x14ac:dyDescent="0.25">
      <c r="A7601" t="s">
        <v>1319</v>
      </c>
      <c r="B7601" t="s">
        <v>1357</v>
      </c>
      <c r="C7601" t="s">
        <v>1363</v>
      </c>
      <c r="D7601" t="s">
        <v>1346</v>
      </c>
      <c r="E7601">
        <v>0.1</v>
      </c>
      <c r="F7601" t="s">
        <v>1711</v>
      </c>
    </row>
    <row r="7602" spans="1:6" x14ac:dyDescent="0.25">
      <c r="A7602" t="s">
        <v>1319</v>
      </c>
      <c r="B7602" t="s">
        <v>1357</v>
      </c>
      <c r="C7602" t="s">
        <v>1186</v>
      </c>
      <c r="D7602" t="s">
        <v>1346</v>
      </c>
      <c r="E7602">
        <v>0.1</v>
      </c>
      <c r="F7602" t="s">
        <v>1711</v>
      </c>
    </row>
    <row r="7603" spans="1:6" x14ac:dyDescent="0.25">
      <c r="A7603" t="s">
        <v>1319</v>
      </c>
      <c r="B7603" t="s">
        <v>1357</v>
      </c>
      <c r="C7603" t="s">
        <v>1364</v>
      </c>
      <c r="D7603" t="s">
        <v>1346</v>
      </c>
      <c r="E7603">
        <v>0.9</v>
      </c>
      <c r="F7603" t="s">
        <v>1711</v>
      </c>
    </row>
    <row r="7604" spans="1:6" x14ac:dyDescent="0.25">
      <c r="A7604" t="s">
        <v>1319</v>
      </c>
      <c r="B7604" t="s">
        <v>1357</v>
      </c>
      <c r="C7604" t="s">
        <v>1365</v>
      </c>
      <c r="D7604" t="s">
        <v>1346</v>
      </c>
      <c r="E7604">
        <v>0.3</v>
      </c>
      <c r="F7604" t="s">
        <v>1711</v>
      </c>
    </row>
    <row r="7605" spans="1:6" x14ac:dyDescent="0.25">
      <c r="A7605" t="s">
        <v>1319</v>
      </c>
      <c r="B7605" t="s">
        <v>1357</v>
      </c>
      <c r="C7605" t="s">
        <v>1366</v>
      </c>
      <c r="D7605" t="s">
        <v>1346</v>
      </c>
      <c r="E7605">
        <v>0.05</v>
      </c>
      <c r="F7605" t="s">
        <v>1711</v>
      </c>
    </row>
    <row r="7606" spans="1:6" x14ac:dyDescent="0.25">
      <c r="A7606" t="s">
        <v>1319</v>
      </c>
      <c r="B7606" t="s">
        <v>1357</v>
      </c>
      <c r="C7606" t="s">
        <v>1367</v>
      </c>
      <c r="D7606" t="s">
        <v>1346</v>
      </c>
      <c r="E7606">
        <v>0.1</v>
      </c>
      <c r="F7606" t="s">
        <v>1711</v>
      </c>
    </row>
    <row r="7607" spans="1:6" x14ac:dyDescent="0.25">
      <c r="A7607" t="s">
        <v>1319</v>
      </c>
      <c r="B7607" t="s">
        <v>1357</v>
      </c>
      <c r="C7607" t="s">
        <v>1368</v>
      </c>
      <c r="D7607" t="s">
        <v>1346</v>
      </c>
      <c r="E7607">
        <v>0.1</v>
      </c>
      <c r="F7607" t="s">
        <v>1711</v>
      </c>
    </row>
    <row r="7608" spans="1:6" x14ac:dyDescent="0.25">
      <c r="A7608" t="s">
        <v>1319</v>
      </c>
      <c r="B7608" t="s">
        <v>1375</v>
      </c>
      <c r="C7608" t="s">
        <v>1186</v>
      </c>
      <c r="D7608" t="s">
        <v>1346</v>
      </c>
      <c r="E7608">
        <v>0.51200000000000001</v>
      </c>
      <c r="F7608" t="s">
        <v>1711</v>
      </c>
    </row>
    <row r="7609" spans="1:6" x14ac:dyDescent="0.25">
      <c r="A7609" t="s">
        <v>1319</v>
      </c>
      <c r="B7609" t="s">
        <v>1375</v>
      </c>
      <c r="C7609" t="s">
        <v>1708</v>
      </c>
      <c r="D7609" t="s">
        <v>1346</v>
      </c>
      <c r="E7609">
        <v>0.25600000000000001</v>
      </c>
      <c r="F7609" t="s">
        <v>1711</v>
      </c>
    </row>
    <row r="7610" spans="1:6" x14ac:dyDescent="0.25">
      <c r="A7610" t="s">
        <v>1319</v>
      </c>
      <c r="B7610" t="s">
        <v>1375</v>
      </c>
      <c r="C7610" t="s">
        <v>1709</v>
      </c>
      <c r="D7610" t="s">
        <v>1346</v>
      </c>
      <c r="E7610">
        <v>0.15359999999999999</v>
      </c>
      <c r="F7610" t="s">
        <v>1711</v>
      </c>
    </row>
    <row r="7611" spans="1:6" x14ac:dyDescent="0.25">
      <c r="A7611" t="s">
        <v>1319</v>
      </c>
      <c r="B7611" t="s">
        <v>1375</v>
      </c>
      <c r="C7611" t="s">
        <v>1710</v>
      </c>
      <c r="D7611" t="s">
        <v>1346</v>
      </c>
      <c r="E7611">
        <v>0.1024</v>
      </c>
      <c r="F7611" t="s">
        <v>1711</v>
      </c>
    </row>
    <row r="7612" spans="1:6" x14ac:dyDescent="0.25">
      <c r="A7612" t="s">
        <v>1319</v>
      </c>
      <c r="B7612" t="s">
        <v>1376</v>
      </c>
      <c r="C7612" t="s">
        <v>1186</v>
      </c>
      <c r="D7612" t="s">
        <v>1346</v>
      </c>
      <c r="E7612">
        <v>6.1</v>
      </c>
      <c r="F7612" t="s">
        <v>1711</v>
      </c>
    </row>
    <row r="7613" spans="1:6" x14ac:dyDescent="0.25">
      <c r="A7613" t="s">
        <v>1319</v>
      </c>
      <c r="B7613" t="s">
        <v>1376</v>
      </c>
      <c r="C7613" t="s">
        <v>1708</v>
      </c>
      <c r="D7613" t="s">
        <v>1346</v>
      </c>
      <c r="E7613">
        <v>3.05</v>
      </c>
      <c r="F7613" t="s">
        <v>1711</v>
      </c>
    </row>
    <row r="7614" spans="1:6" x14ac:dyDescent="0.25">
      <c r="A7614" t="s">
        <v>1319</v>
      </c>
      <c r="B7614" t="s">
        <v>1376</v>
      </c>
      <c r="C7614" t="s">
        <v>1709</v>
      </c>
      <c r="D7614" t="s">
        <v>1346</v>
      </c>
      <c r="E7614">
        <v>1.83</v>
      </c>
      <c r="F7614" t="s">
        <v>1711</v>
      </c>
    </row>
    <row r="7615" spans="1:6" x14ac:dyDescent="0.25">
      <c r="A7615" t="s">
        <v>1319</v>
      </c>
      <c r="B7615" t="s">
        <v>1376</v>
      </c>
      <c r="C7615" t="s">
        <v>1710</v>
      </c>
      <c r="D7615" t="s">
        <v>1346</v>
      </c>
      <c r="E7615">
        <v>1.22</v>
      </c>
      <c r="F7615" t="s">
        <v>1711</v>
      </c>
    </row>
    <row r="7616" spans="1:6" x14ac:dyDescent="0.25">
      <c r="A7616" t="s">
        <v>1319</v>
      </c>
      <c r="B7616" t="s">
        <v>1381</v>
      </c>
      <c r="C7616" t="s">
        <v>1186</v>
      </c>
      <c r="D7616" t="s">
        <v>1346</v>
      </c>
      <c r="E7616">
        <v>1.74</v>
      </c>
      <c r="F7616" t="s">
        <v>1711</v>
      </c>
    </row>
    <row r="7617" spans="1:6" x14ac:dyDescent="0.25">
      <c r="A7617" t="s">
        <v>1319</v>
      </c>
      <c r="B7617" t="s">
        <v>1381</v>
      </c>
      <c r="C7617" t="s">
        <v>1708</v>
      </c>
      <c r="D7617" t="s">
        <v>1346</v>
      </c>
      <c r="E7617">
        <v>0.87</v>
      </c>
      <c r="F7617" t="s">
        <v>1711</v>
      </c>
    </row>
    <row r="7618" spans="1:6" x14ac:dyDescent="0.25">
      <c r="A7618" t="s">
        <v>1319</v>
      </c>
      <c r="B7618" t="s">
        <v>1381</v>
      </c>
      <c r="C7618" t="s">
        <v>1709</v>
      </c>
      <c r="D7618" t="s">
        <v>1346</v>
      </c>
      <c r="E7618">
        <v>0.52200000000000002</v>
      </c>
      <c r="F7618" t="s">
        <v>1711</v>
      </c>
    </row>
    <row r="7619" spans="1:6" x14ac:dyDescent="0.25">
      <c r="A7619" t="s">
        <v>1319</v>
      </c>
      <c r="B7619" t="s">
        <v>1381</v>
      </c>
      <c r="C7619" t="s">
        <v>1710</v>
      </c>
      <c r="D7619" t="s">
        <v>1346</v>
      </c>
      <c r="E7619">
        <v>0.34799999999999998</v>
      </c>
      <c r="F7619" t="s">
        <v>1711</v>
      </c>
    </row>
    <row r="7620" spans="1:6" x14ac:dyDescent="0.25">
      <c r="A7620" t="s">
        <v>1319</v>
      </c>
      <c r="B7620" t="s">
        <v>1383</v>
      </c>
      <c r="C7620" t="s">
        <v>1186</v>
      </c>
      <c r="D7620" t="s">
        <v>1346</v>
      </c>
      <c r="E7620">
        <v>0.84</v>
      </c>
      <c r="F7620" t="s">
        <v>1711</v>
      </c>
    </row>
    <row r="7621" spans="1:6" x14ac:dyDescent="0.25">
      <c r="A7621" t="s">
        <v>1319</v>
      </c>
      <c r="B7621" t="s">
        <v>1383</v>
      </c>
      <c r="C7621" t="s">
        <v>1708</v>
      </c>
      <c r="D7621" t="s">
        <v>1346</v>
      </c>
      <c r="E7621">
        <v>0.42</v>
      </c>
      <c r="F7621" t="s">
        <v>1711</v>
      </c>
    </row>
    <row r="7622" spans="1:6" x14ac:dyDescent="0.25">
      <c r="A7622" t="s">
        <v>1319</v>
      </c>
      <c r="B7622" t="s">
        <v>1383</v>
      </c>
      <c r="C7622" t="s">
        <v>1709</v>
      </c>
      <c r="D7622" t="s">
        <v>1346</v>
      </c>
      <c r="E7622">
        <v>0.252</v>
      </c>
      <c r="F7622" t="s">
        <v>1711</v>
      </c>
    </row>
    <row r="7623" spans="1:6" x14ac:dyDescent="0.25">
      <c r="A7623" t="s">
        <v>1319</v>
      </c>
      <c r="B7623" t="s">
        <v>1383</v>
      </c>
      <c r="C7623" t="s">
        <v>1710</v>
      </c>
      <c r="D7623" t="s">
        <v>1346</v>
      </c>
      <c r="E7623">
        <v>0.16800000000000001</v>
      </c>
      <c r="F7623" t="s">
        <v>1711</v>
      </c>
    </row>
    <row r="7624" spans="1:6" x14ac:dyDescent="0.25">
      <c r="A7624" t="s">
        <v>1319</v>
      </c>
      <c r="B7624" t="s">
        <v>1657</v>
      </c>
      <c r="C7624" t="s">
        <v>1186</v>
      </c>
      <c r="D7624" t="s">
        <v>1346</v>
      </c>
      <c r="E7624">
        <v>0</v>
      </c>
      <c r="F7624" t="s">
        <v>1711</v>
      </c>
    </row>
    <row r="7625" spans="1:6" x14ac:dyDescent="0.25">
      <c r="A7625" t="s">
        <v>1319</v>
      </c>
      <c r="B7625" t="s">
        <v>1657</v>
      </c>
      <c r="C7625" t="s">
        <v>1708</v>
      </c>
      <c r="D7625" t="s">
        <v>1346</v>
      </c>
      <c r="E7625">
        <v>0</v>
      </c>
      <c r="F7625" t="s">
        <v>1711</v>
      </c>
    </row>
    <row r="7626" spans="1:6" x14ac:dyDescent="0.25">
      <c r="A7626" t="s">
        <v>1319</v>
      </c>
      <c r="B7626" t="s">
        <v>1657</v>
      </c>
      <c r="C7626" t="s">
        <v>1709</v>
      </c>
      <c r="D7626" t="s">
        <v>1346</v>
      </c>
      <c r="E7626">
        <v>0</v>
      </c>
      <c r="F7626" t="s">
        <v>1711</v>
      </c>
    </row>
    <row r="7627" spans="1:6" x14ac:dyDescent="0.25">
      <c r="A7627" t="s">
        <v>1319</v>
      </c>
      <c r="B7627" t="s">
        <v>1657</v>
      </c>
      <c r="C7627" t="s">
        <v>1710</v>
      </c>
      <c r="D7627" t="s">
        <v>1346</v>
      </c>
      <c r="E7627">
        <v>0</v>
      </c>
      <c r="F7627" t="s">
        <v>1711</v>
      </c>
    </row>
    <row r="7628" spans="1:6" x14ac:dyDescent="0.25">
      <c r="A7628" t="s">
        <v>1319</v>
      </c>
      <c r="B7628" t="s">
        <v>1385</v>
      </c>
      <c r="C7628" t="s">
        <v>1186</v>
      </c>
      <c r="D7628" t="s">
        <v>1346</v>
      </c>
      <c r="E7628">
        <v>125</v>
      </c>
      <c r="F7628" t="s">
        <v>1711</v>
      </c>
    </row>
    <row r="7629" spans="1:6" x14ac:dyDescent="0.25">
      <c r="A7629" t="s">
        <v>1319</v>
      </c>
      <c r="B7629" t="s">
        <v>1385</v>
      </c>
      <c r="C7629" t="s">
        <v>1708</v>
      </c>
      <c r="D7629" t="s">
        <v>1346</v>
      </c>
      <c r="E7629">
        <v>62.5</v>
      </c>
      <c r="F7629" t="s">
        <v>1711</v>
      </c>
    </row>
    <row r="7630" spans="1:6" x14ac:dyDescent="0.25">
      <c r="A7630" t="s">
        <v>1319</v>
      </c>
      <c r="B7630" t="s">
        <v>1385</v>
      </c>
      <c r="C7630" t="s">
        <v>1709</v>
      </c>
      <c r="D7630" t="s">
        <v>1346</v>
      </c>
      <c r="E7630">
        <v>37.5</v>
      </c>
      <c r="F7630" t="s">
        <v>1711</v>
      </c>
    </row>
    <row r="7631" spans="1:6" x14ac:dyDescent="0.25">
      <c r="A7631" t="s">
        <v>1319</v>
      </c>
      <c r="B7631" t="s">
        <v>1385</v>
      </c>
      <c r="C7631" t="s">
        <v>1710</v>
      </c>
      <c r="D7631" t="s">
        <v>1346</v>
      </c>
      <c r="E7631">
        <v>7</v>
      </c>
      <c r="F7631" t="s">
        <v>1711</v>
      </c>
    </row>
    <row r="7632" spans="1:6" x14ac:dyDescent="0.25">
      <c r="A7632" t="s">
        <v>1319</v>
      </c>
      <c r="B7632" t="s">
        <v>1387</v>
      </c>
      <c r="C7632" t="s">
        <v>1186</v>
      </c>
      <c r="D7632" t="s">
        <v>1346</v>
      </c>
      <c r="E7632">
        <v>0.03</v>
      </c>
      <c r="F7632" t="s">
        <v>1711</v>
      </c>
    </row>
    <row r="7633" spans="1:6" x14ac:dyDescent="0.25">
      <c r="A7633" t="s">
        <v>1319</v>
      </c>
      <c r="B7633" t="s">
        <v>1387</v>
      </c>
      <c r="C7633" t="s">
        <v>1708</v>
      </c>
      <c r="D7633" t="s">
        <v>1346</v>
      </c>
      <c r="E7633">
        <v>1.4999999999999999E-2</v>
      </c>
      <c r="F7633" t="s">
        <v>1711</v>
      </c>
    </row>
    <row r="7634" spans="1:6" x14ac:dyDescent="0.25">
      <c r="A7634" t="s">
        <v>1319</v>
      </c>
      <c r="B7634" t="s">
        <v>1387</v>
      </c>
      <c r="C7634" t="s">
        <v>1709</v>
      </c>
      <c r="D7634" t="s">
        <v>1346</v>
      </c>
      <c r="E7634">
        <v>8.9999999999999993E-3</v>
      </c>
      <c r="F7634" t="s">
        <v>1711</v>
      </c>
    </row>
    <row r="7635" spans="1:6" x14ac:dyDescent="0.25">
      <c r="A7635" t="s">
        <v>1319</v>
      </c>
      <c r="B7635" t="s">
        <v>1387</v>
      </c>
      <c r="C7635" t="s">
        <v>1710</v>
      </c>
      <c r="D7635" t="s">
        <v>1346</v>
      </c>
      <c r="E7635">
        <v>6.0000000000000001E-3</v>
      </c>
      <c r="F7635" t="s">
        <v>1711</v>
      </c>
    </row>
    <row r="7636" spans="1:6" x14ac:dyDescent="0.25">
      <c r="A7636" t="s">
        <v>1319</v>
      </c>
      <c r="B7636" t="s">
        <v>1389</v>
      </c>
      <c r="C7636" t="s">
        <v>1186</v>
      </c>
      <c r="D7636" t="s">
        <v>1346</v>
      </c>
      <c r="E7636">
        <v>8</v>
      </c>
      <c r="F7636" t="s">
        <v>1711</v>
      </c>
    </row>
    <row r="7637" spans="1:6" x14ac:dyDescent="0.25">
      <c r="A7637" t="s">
        <v>1319</v>
      </c>
      <c r="B7637" t="s">
        <v>1389</v>
      </c>
      <c r="C7637" t="s">
        <v>1708</v>
      </c>
      <c r="D7637" t="s">
        <v>1346</v>
      </c>
      <c r="E7637">
        <v>4</v>
      </c>
      <c r="F7637" t="s">
        <v>1711</v>
      </c>
    </row>
    <row r="7638" spans="1:6" x14ac:dyDescent="0.25">
      <c r="A7638" t="s">
        <v>1319</v>
      </c>
      <c r="B7638" t="s">
        <v>1389</v>
      </c>
      <c r="C7638" t="s">
        <v>1709</v>
      </c>
      <c r="D7638" t="s">
        <v>1346</v>
      </c>
      <c r="E7638">
        <v>2.4</v>
      </c>
      <c r="F7638" t="s">
        <v>1711</v>
      </c>
    </row>
    <row r="7639" spans="1:6" x14ac:dyDescent="0.25">
      <c r="A7639" t="s">
        <v>1319</v>
      </c>
      <c r="B7639" t="s">
        <v>1389</v>
      </c>
      <c r="C7639" t="s">
        <v>1710</v>
      </c>
      <c r="D7639" t="s">
        <v>1346</v>
      </c>
      <c r="E7639">
        <v>1.6</v>
      </c>
      <c r="F7639" t="s">
        <v>1711</v>
      </c>
    </row>
    <row r="7640" spans="1:6" x14ac:dyDescent="0.25">
      <c r="A7640" t="s">
        <v>1319</v>
      </c>
      <c r="B7640" t="s">
        <v>1390</v>
      </c>
      <c r="C7640" t="s">
        <v>1186</v>
      </c>
      <c r="D7640" t="s">
        <v>1346</v>
      </c>
      <c r="E7640">
        <v>0.95</v>
      </c>
      <c r="F7640" t="s">
        <v>1711</v>
      </c>
    </row>
    <row r="7641" spans="1:6" x14ac:dyDescent="0.25">
      <c r="A7641" t="s">
        <v>1319</v>
      </c>
      <c r="B7641" t="s">
        <v>1390</v>
      </c>
      <c r="C7641" t="s">
        <v>1708</v>
      </c>
      <c r="D7641" t="s">
        <v>1346</v>
      </c>
      <c r="E7641">
        <v>0.47499999999999998</v>
      </c>
      <c r="F7641" t="s">
        <v>1711</v>
      </c>
    </row>
    <row r="7642" spans="1:6" x14ac:dyDescent="0.25">
      <c r="A7642" t="s">
        <v>1319</v>
      </c>
      <c r="B7642" t="s">
        <v>1390</v>
      </c>
      <c r="C7642" t="s">
        <v>1709</v>
      </c>
      <c r="D7642" t="s">
        <v>1346</v>
      </c>
      <c r="E7642">
        <v>0.28499999999999998</v>
      </c>
      <c r="F7642" t="s">
        <v>1711</v>
      </c>
    </row>
    <row r="7643" spans="1:6" x14ac:dyDescent="0.25">
      <c r="A7643" t="s">
        <v>1319</v>
      </c>
      <c r="B7643" t="s">
        <v>1390</v>
      </c>
      <c r="C7643" t="s">
        <v>1710</v>
      </c>
      <c r="D7643" t="s">
        <v>1346</v>
      </c>
      <c r="E7643">
        <v>0.19</v>
      </c>
      <c r="F7643" t="s">
        <v>1711</v>
      </c>
    </row>
    <row r="7644" spans="1:6" x14ac:dyDescent="0.25">
      <c r="A7644" t="s">
        <v>1319</v>
      </c>
      <c r="B7644" t="s">
        <v>1391</v>
      </c>
      <c r="C7644" t="s">
        <v>1186</v>
      </c>
      <c r="D7644" t="s">
        <v>1346</v>
      </c>
      <c r="E7644">
        <v>2</v>
      </c>
      <c r="F7644" t="s">
        <v>1711</v>
      </c>
    </row>
    <row r="7645" spans="1:6" x14ac:dyDescent="0.25">
      <c r="A7645" t="s">
        <v>1319</v>
      </c>
      <c r="B7645" t="s">
        <v>1391</v>
      </c>
      <c r="C7645" t="s">
        <v>1708</v>
      </c>
      <c r="D7645" t="s">
        <v>1346</v>
      </c>
      <c r="E7645">
        <v>1</v>
      </c>
      <c r="F7645" t="s">
        <v>1711</v>
      </c>
    </row>
    <row r="7646" spans="1:6" x14ac:dyDescent="0.25">
      <c r="A7646" t="s">
        <v>1319</v>
      </c>
      <c r="B7646" t="s">
        <v>1391</v>
      </c>
      <c r="C7646" t="s">
        <v>1709</v>
      </c>
      <c r="D7646" t="s">
        <v>1346</v>
      </c>
      <c r="E7646">
        <v>0.6</v>
      </c>
      <c r="F7646" t="s">
        <v>1711</v>
      </c>
    </row>
    <row r="7647" spans="1:6" x14ac:dyDescent="0.25">
      <c r="A7647" t="s">
        <v>1319</v>
      </c>
      <c r="B7647" t="s">
        <v>1391</v>
      </c>
      <c r="C7647" t="s">
        <v>1710</v>
      </c>
      <c r="D7647" t="s">
        <v>1346</v>
      </c>
      <c r="E7647">
        <v>0.4</v>
      </c>
      <c r="F7647" t="s">
        <v>1711</v>
      </c>
    </row>
    <row r="7648" spans="1:6" x14ac:dyDescent="0.25">
      <c r="A7648" t="s">
        <v>1319</v>
      </c>
      <c r="B7648" t="s">
        <v>1685</v>
      </c>
      <c r="C7648" t="s">
        <v>1186</v>
      </c>
      <c r="D7648" t="s">
        <v>1346</v>
      </c>
      <c r="E7648">
        <v>10</v>
      </c>
      <c r="F7648" t="s">
        <v>1711</v>
      </c>
    </row>
    <row r="7649" spans="1:6" x14ac:dyDescent="0.25">
      <c r="A7649" t="s">
        <v>1319</v>
      </c>
      <c r="B7649" t="s">
        <v>1685</v>
      </c>
      <c r="C7649" t="s">
        <v>1708</v>
      </c>
      <c r="D7649" t="s">
        <v>1346</v>
      </c>
      <c r="E7649">
        <v>5</v>
      </c>
      <c r="F7649" t="s">
        <v>1711</v>
      </c>
    </row>
    <row r="7650" spans="1:6" x14ac:dyDescent="0.25">
      <c r="A7650" t="s">
        <v>1319</v>
      </c>
      <c r="B7650" t="s">
        <v>1685</v>
      </c>
      <c r="C7650" t="s">
        <v>1709</v>
      </c>
      <c r="D7650" t="s">
        <v>1346</v>
      </c>
      <c r="E7650">
        <v>3</v>
      </c>
      <c r="F7650" t="s">
        <v>1711</v>
      </c>
    </row>
    <row r="7651" spans="1:6" x14ac:dyDescent="0.25">
      <c r="A7651" t="s">
        <v>1319</v>
      </c>
      <c r="B7651" t="s">
        <v>1685</v>
      </c>
      <c r="C7651" t="s">
        <v>1710</v>
      </c>
      <c r="D7651" t="s">
        <v>1346</v>
      </c>
      <c r="E7651">
        <v>2</v>
      </c>
      <c r="F7651" t="s">
        <v>1711</v>
      </c>
    </row>
    <row r="7652" spans="1:6" x14ac:dyDescent="0.25">
      <c r="A7652" t="s">
        <v>1319</v>
      </c>
      <c r="B7652" t="s">
        <v>1405</v>
      </c>
      <c r="C7652" t="s">
        <v>1339</v>
      </c>
      <c r="D7652" t="s">
        <v>1346</v>
      </c>
      <c r="E7652">
        <v>0</v>
      </c>
      <c r="F7652" t="s">
        <v>1711</v>
      </c>
    </row>
    <row r="7653" spans="1:6" x14ac:dyDescent="0.25">
      <c r="A7653" t="s">
        <v>1319</v>
      </c>
      <c r="B7653" t="s">
        <v>1405</v>
      </c>
      <c r="C7653" t="s">
        <v>1186</v>
      </c>
      <c r="D7653" t="s">
        <v>1346</v>
      </c>
      <c r="E7653">
        <v>0.6</v>
      </c>
      <c r="F7653" t="s">
        <v>1711</v>
      </c>
    </row>
    <row r="7654" spans="1:6" x14ac:dyDescent="0.25">
      <c r="A7654" t="s">
        <v>1319</v>
      </c>
      <c r="B7654" t="s">
        <v>1406</v>
      </c>
      <c r="C7654" t="s">
        <v>1407</v>
      </c>
      <c r="D7654" t="s">
        <v>1195</v>
      </c>
      <c r="E7654">
        <v>2.0000000000000002E-5</v>
      </c>
      <c r="F7654" t="s">
        <v>1711</v>
      </c>
    </row>
    <row r="7655" spans="1:6" x14ac:dyDescent="0.25">
      <c r="A7655" t="s">
        <v>1319</v>
      </c>
      <c r="B7655" t="s">
        <v>1406</v>
      </c>
      <c r="C7655" t="s">
        <v>1186</v>
      </c>
      <c r="D7655" t="s">
        <v>1195</v>
      </c>
      <c r="E7655">
        <v>2.9999999999999997E-4</v>
      </c>
      <c r="F7655" t="s">
        <v>1711</v>
      </c>
    </row>
    <row r="7656" spans="1:6" x14ac:dyDescent="0.25">
      <c r="A7656" t="s">
        <v>1319</v>
      </c>
      <c r="B7656" t="s">
        <v>1408</v>
      </c>
      <c r="C7656" t="s">
        <v>1339</v>
      </c>
      <c r="D7656" t="s">
        <v>1346</v>
      </c>
      <c r="E7656">
        <v>0</v>
      </c>
      <c r="F7656" t="s">
        <v>1711</v>
      </c>
    </row>
    <row r="7657" spans="1:6" x14ac:dyDescent="0.25">
      <c r="A7657" t="s">
        <v>1319</v>
      </c>
      <c r="B7657" t="s">
        <v>1408</v>
      </c>
      <c r="C7657" t="s">
        <v>1186</v>
      </c>
      <c r="D7657" t="s">
        <v>1346</v>
      </c>
      <c r="E7657">
        <v>0.6</v>
      </c>
      <c r="F7657" t="s">
        <v>1711</v>
      </c>
    </row>
    <row r="7658" spans="1:6" x14ac:dyDescent="0.25">
      <c r="A7658" t="s">
        <v>1409</v>
      </c>
      <c r="B7658" t="s">
        <v>1246</v>
      </c>
      <c r="C7658" t="s">
        <v>1186</v>
      </c>
      <c r="D7658" t="s">
        <v>1195</v>
      </c>
      <c r="E7658">
        <v>2.5000000000000001E-2</v>
      </c>
      <c r="F7658" t="s">
        <v>1711</v>
      </c>
    </row>
    <row r="7659" spans="1:6" x14ac:dyDescent="0.25">
      <c r="A7659" t="s">
        <v>1409</v>
      </c>
      <c r="B7659" t="s">
        <v>1503</v>
      </c>
      <c r="C7659" t="s">
        <v>1186</v>
      </c>
      <c r="D7659" t="s">
        <v>1195</v>
      </c>
      <c r="E7659">
        <v>0</v>
      </c>
      <c r="F7659" t="s">
        <v>1711</v>
      </c>
    </row>
    <row r="7660" spans="1:6" x14ac:dyDescent="0.25">
      <c r="A7660" t="s">
        <v>1409</v>
      </c>
      <c r="B7660" t="s">
        <v>1241</v>
      </c>
      <c r="C7660" t="s">
        <v>1186</v>
      </c>
      <c r="D7660" t="s">
        <v>1195</v>
      </c>
      <c r="E7660">
        <v>2.5000000000000001E-2</v>
      </c>
      <c r="F7660" t="s">
        <v>1711</v>
      </c>
    </row>
    <row r="7661" spans="1:6" x14ac:dyDescent="0.25">
      <c r="A7661" t="s">
        <v>1409</v>
      </c>
      <c r="B7661" t="s">
        <v>1217</v>
      </c>
      <c r="C7661" t="s">
        <v>1186</v>
      </c>
      <c r="D7661" t="s">
        <v>1195</v>
      </c>
      <c r="E7661">
        <v>2.5000000000000001E-2</v>
      </c>
      <c r="F7661" t="s">
        <v>1711</v>
      </c>
    </row>
    <row r="7662" spans="1:6" x14ac:dyDescent="0.25">
      <c r="A7662" t="s">
        <v>1409</v>
      </c>
      <c r="B7662" t="s">
        <v>1220</v>
      </c>
      <c r="C7662" t="s">
        <v>1186</v>
      </c>
      <c r="D7662" t="s">
        <v>1195</v>
      </c>
      <c r="E7662">
        <v>2.5000000000000001E-2</v>
      </c>
      <c r="F7662" t="s">
        <v>1711</v>
      </c>
    </row>
    <row r="7663" spans="1:6" x14ac:dyDescent="0.25">
      <c r="A7663" t="s">
        <v>1409</v>
      </c>
      <c r="B7663" t="s">
        <v>1247</v>
      </c>
      <c r="C7663" t="s">
        <v>1186</v>
      </c>
      <c r="D7663" t="s">
        <v>1195</v>
      </c>
      <c r="E7663">
        <v>2.5000000000000001E-2</v>
      </c>
      <c r="F7663" t="s">
        <v>1711</v>
      </c>
    </row>
    <row r="7664" spans="1:6" x14ac:dyDescent="0.25">
      <c r="A7664" t="s">
        <v>1409</v>
      </c>
      <c r="B7664" t="s">
        <v>1223</v>
      </c>
      <c r="C7664" t="s">
        <v>1186</v>
      </c>
      <c r="D7664" t="s">
        <v>1195</v>
      </c>
      <c r="E7664">
        <v>2.5000000000000001E-2</v>
      </c>
      <c r="F7664" t="s">
        <v>1711</v>
      </c>
    </row>
    <row r="7665" spans="1:6" x14ac:dyDescent="0.25">
      <c r="A7665" t="s">
        <v>1409</v>
      </c>
      <c r="B7665" t="s">
        <v>1248</v>
      </c>
      <c r="C7665" t="s">
        <v>1186</v>
      </c>
      <c r="D7665" t="s">
        <v>1195</v>
      </c>
      <c r="E7665">
        <v>2.5000000000000001E-2</v>
      </c>
      <c r="F7665" t="s">
        <v>1711</v>
      </c>
    </row>
    <row r="7666" spans="1:6" x14ac:dyDescent="0.25">
      <c r="A7666" t="s">
        <v>1409</v>
      </c>
      <c r="B7666" t="s">
        <v>1249</v>
      </c>
      <c r="C7666" t="s">
        <v>1186</v>
      </c>
      <c r="D7666" t="s">
        <v>1195</v>
      </c>
      <c r="E7666">
        <v>2.5000000000000001E-2</v>
      </c>
      <c r="F7666" t="s">
        <v>1711</v>
      </c>
    </row>
    <row r="7667" spans="1:6" x14ac:dyDescent="0.25">
      <c r="A7667" t="s">
        <v>1409</v>
      </c>
      <c r="B7667" t="s">
        <v>1231</v>
      </c>
      <c r="C7667" t="s">
        <v>1186</v>
      </c>
      <c r="D7667" t="s">
        <v>1195</v>
      </c>
      <c r="E7667">
        <v>5.0000000000000001E-3</v>
      </c>
      <c r="F7667" t="s">
        <v>1711</v>
      </c>
    </row>
    <row r="7668" spans="1:6" x14ac:dyDescent="0.25">
      <c r="A7668" t="s">
        <v>1409</v>
      </c>
      <c r="B7668" t="s">
        <v>1232</v>
      </c>
      <c r="C7668" t="s">
        <v>1186</v>
      </c>
      <c r="D7668" t="s">
        <v>1195</v>
      </c>
      <c r="E7668">
        <v>5.0000000000000001E-3</v>
      </c>
      <c r="F7668" t="s">
        <v>1711</v>
      </c>
    </row>
    <row r="7669" spans="1:6" x14ac:dyDescent="0.25">
      <c r="A7669" t="s">
        <v>1409</v>
      </c>
      <c r="B7669" t="s">
        <v>1233</v>
      </c>
      <c r="C7669" t="s">
        <v>1186</v>
      </c>
      <c r="D7669" t="s">
        <v>1195</v>
      </c>
      <c r="E7669">
        <v>2.5000000000000001E-2</v>
      </c>
      <c r="F7669" t="s">
        <v>1711</v>
      </c>
    </row>
    <row r="7670" spans="1:6" x14ac:dyDescent="0.25">
      <c r="A7670" t="s">
        <v>1409</v>
      </c>
      <c r="B7670" t="s">
        <v>1237</v>
      </c>
      <c r="C7670" t="s">
        <v>1186</v>
      </c>
      <c r="D7670" t="s">
        <v>1195</v>
      </c>
      <c r="E7670">
        <v>5.0000000000000001E-3</v>
      </c>
      <c r="F7670" t="s">
        <v>1711</v>
      </c>
    </row>
    <row r="7671" spans="1:6" x14ac:dyDescent="0.25">
      <c r="A7671" t="s">
        <v>1409</v>
      </c>
      <c r="B7671" t="s">
        <v>1250</v>
      </c>
      <c r="C7671" t="s">
        <v>1186</v>
      </c>
      <c r="D7671" t="s">
        <v>1195</v>
      </c>
      <c r="E7671">
        <v>2.5000000000000001E-2</v>
      </c>
      <c r="F7671" t="s">
        <v>1711</v>
      </c>
    </row>
    <row r="7672" spans="1:6" x14ac:dyDescent="0.25">
      <c r="A7672" t="s">
        <v>1410</v>
      </c>
      <c r="B7672" t="s">
        <v>1246</v>
      </c>
      <c r="C7672" t="s">
        <v>1693</v>
      </c>
      <c r="D7672" t="s">
        <v>1195</v>
      </c>
      <c r="E7672">
        <v>1.8749999999999999E-2</v>
      </c>
      <c r="F7672" t="s">
        <v>1711</v>
      </c>
    </row>
    <row r="7673" spans="1:6" x14ac:dyDescent="0.25">
      <c r="A7673" t="s">
        <v>1410</v>
      </c>
      <c r="B7673" t="s">
        <v>1246</v>
      </c>
      <c r="C7673" t="s">
        <v>1694</v>
      </c>
      <c r="D7673" t="s">
        <v>1195</v>
      </c>
      <c r="E7673">
        <v>0.05</v>
      </c>
      <c r="F7673" t="s">
        <v>1711</v>
      </c>
    </row>
    <row r="7674" spans="1:6" x14ac:dyDescent="0.25">
      <c r="A7674" t="s">
        <v>1410</v>
      </c>
      <c r="B7674" t="s">
        <v>1246</v>
      </c>
      <c r="C7674" t="s">
        <v>1186</v>
      </c>
      <c r="D7674" t="s">
        <v>1195</v>
      </c>
      <c r="E7674">
        <v>0.125</v>
      </c>
      <c r="F7674" t="s">
        <v>1711</v>
      </c>
    </row>
    <row r="7675" spans="1:6" x14ac:dyDescent="0.25">
      <c r="A7675" t="s">
        <v>1410</v>
      </c>
      <c r="B7675" t="s">
        <v>1503</v>
      </c>
      <c r="C7675" t="s">
        <v>1186</v>
      </c>
      <c r="D7675" t="s">
        <v>1195</v>
      </c>
      <c r="E7675">
        <v>0</v>
      </c>
      <c r="F7675" t="s">
        <v>1711</v>
      </c>
    </row>
    <row r="7676" spans="1:6" x14ac:dyDescent="0.25">
      <c r="A7676" t="s">
        <v>1410</v>
      </c>
      <c r="B7676" t="s">
        <v>1241</v>
      </c>
      <c r="C7676" t="s">
        <v>1186</v>
      </c>
      <c r="D7676" t="s">
        <v>1195</v>
      </c>
      <c r="E7676">
        <v>0.125</v>
      </c>
      <c r="F7676" t="s">
        <v>1711</v>
      </c>
    </row>
    <row r="7677" spans="1:6" x14ac:dyDescent="0.25">
      <c r="A7677" t="s">
        <v>1410</v>
      </c>
      <c r="B7677" t="s">
        <v>1217</v>
      </c>
      <c r="C7677" t="s">
        <v>1693</v>
      </c>
      <c r="D7677" t="s">
        <v>1195</v>
      </c>
      <c r="E7677">
        <v>1.8749999999999999E-2</v>
      </c>
      <c r="F7677" t="s">
        <v>1711</v>
      </c>
    </row>
    <row r="7678" spans="1:6" x14ac:dyDescent="0.25">
      <c r="A7678" t="s">
        <v>1410</v>
      </c>
      <c r="B7678" t="s">
        <v>1217</v>
      </c>
      <c r="C7678" t="s">
        <v>1694</v>
      </c>
      <c r="D7678" t="s">
        <v>1195</v>
      </c>
      <c r="E7678">
        <v>0.05</v>
      </c>
      <c r="F7678" t="s">
        <v>1711</v>
      </c>
    </row>
    <row r="7679" spans="1:6" x14ac:dyDescent="0.25">
      <c r="A7679" t="s">
        <v>1410</v>
      </c>
      <c r="B7679" t="s">
        <v>1217</v>
      </c>
      <c r="C7679" t="s">
        <v>1186</v>
      </c>
      <c r="D7679" t="s">
        <v>1195</v>
      </c>
      <c r="E7679">
        <v>0.125</v>
      </c>
      <c r="F7679" t="s">
        <v>1711</v>
      </c>
    </row>
    <row r="7680" spans="1:6" x14ac:dyDescent="0.25">
      <c r="A7680" t="s">
        <v>1410</v>
      </c>
      <c r="B7680" t="s">
        <v>1220</v>
      </c>
      <c r="C7680" t="s">
        <v>1693</v>
      </c>
      <c r="D7680" t="s">
        <v>1195</v>
      </c>
      <c r="E7680">
        <v>1.8749999999999999E-2</v>
      </c>
      <c r="F7680" t="s">
        <v>1711</v>
      </c>
    </row>
    <row r="7681" spans="1:6" x14ac:dyDescent="0.25">
      <c r="A7681" t="s">
        <v>1410</v>
      </c>
      <c r="B7681" t="s">
        <v>1220</v>
      </c>
      <c r="C7681" t="s">
        <v>1694</v>
      </c>
      <c r="D7681" t="s">
        <v>1195</v>
      </c>
      <c r="E7681">
        <v>0.05</v>
      </c>
      <c r="F7681" t="s">
        <v>1711</v>
      </c>
    </row>
    <row r="7682" spans="1:6" x14ac:dyDescent="0.25">
      <c r="A7682" t="s">
        <v>1410</v>
      </c>
      <c r="B7682" t="s">
        <v>1220</v>
      </c>
      <c r="C7682" t="s">
        <v>1186</v>
      </c>
      <c r="D7682" t="s">
        <v>1195</v>
      </c>
      <c r="E7682">
        <v>0.125</v>
      </c>
      <c r="F7682" t="s">
        <v>1711</v>
      </c>
    </row>
    <row r="7683" spans="1:6" x14ac:dyDescent="0.25">
      <c r="A7683" t="s">
        <v>1410</v>
      </c>
      <c r="B7683" t="s">
        <v>1247</v>
      </c>
      <c r="C7683" t="s">
        <v>1693</v>
      </c>
      <c r="D7683" t="s">
        <v>1195</v>
      </c>
      <c r="E7683">
        <v>1.8749999999999999E-2</v>
      </c>
      <c r="F7683" t="s">
        <v>1711</v>
      </c>
    </row>
    <row r="7684" spans="1:6" x14ac:dyDescent="0.25">
      <c r="A7684" t="s">
        <v>1410</v>
      </c>
      <c r="B7684" t="s">
        <v>1247</v>
      </c>
      <c r="C7684" t="s">
        <v>1694</v>
      </c>
      <c r="D7684" t="s">
        <v>1195</v>
      </c>
      <c r="E7684">
        <v>0.05</v>
      </c>
      <c r="F7684" t="s">
        <v>1711</v>
      </c>
    </row>
    <row r="7685" spans="1:6" x14ac:dyDescent="0.25">
      <c r="A7685" t="s">
        <v>1410</v>
      </c>
      <c r="B7685" t="s">
        <v>1247</v>
      </c>
      <c r="C7685" t="s">
        <v>1186</v>
      </c>
      <c r="D7685" t="s">
        <v>1195</v>
      </c>
      <c r="E7685">
        <v>0.125</v>
      </c>
      <c r="F7685" t="s">
        <v>1711</v>
      </c>
    </row>
    <row r="7686" spans="1:6" x14ac:dyDescent="0.25">
      <c r="A7686" t="s">
        <v>1410</v>
      </c>
      <c r="B7686" t="s">
        <v>1223</v>
      </c>
      <c r="C7686" t="s">
        <v>1693</v>
      </c>
      <c r="D7686" t="s">
        <v>1195</v>
      </c>
      <c r="E7686">
        <v>1.8749999999999999E-2</v>
      </c>
      <c r="F7686" t="s">
        <v>1711</v>
      </c>
    </row>
    <row r="7687" spans="1:6" x14ac:dyDescent="0.25">
      <c r="A7687" t="s">
        <v>1410</v>
      </c>
      <c r="B7687" t="s">
        <v>1223</v>
      </c>
      <c r="C7687" t="s">
        <v>1694</v>
      </c>
      <c r="D7687" t="s">
        <v>1195</v>
      </c>
      <c r="E7687">
        <v>0.05</v>
      </c>
      <c r="F7687" t="s">
        <v>1711</v>
      </c>
    </row>
    <row r="7688" spans="1:6" x14ac:dyDescent="0.25">
      <c r="A7688" t="s">
        <v>1410</v>
      </c>
      <c r="B7688" t="s">
        <v>1223</v>
      </c>
      <c r="C7688" t="s">
        <v>1186</v>
      </c>
      <c r="D7688" t="s">
        <v>1195</v>
      </c>
      <c r="E7688">
        <v>0.125</v>
      </c>
      <c r="F7688" t="s">
        <v>1711</v>
      </c>
    </row>
    <row r="7689" spans="1:6" x14ac:dyDescent="0.25">
      <c r="A7689" t="s">
        <v>1410</v>
      </c>
      <c r="B7689" t="s">
        <v>1248</v>
      </c>
      <c r="C7689" t="s">
        <v>1693</v>
      </c>
      <c r="D7689" t="s">
        <v>1195</v>
      </c>
      <c r="E7689">
        <v>1.8749999999999999E-2</v>
      </c>
      <c r="F7689" t="s">
        <v>1711</v>
      </c>
    </row>
    <row r="7690" spans="1:6" x14ac:dyDescent="0.25">
      <c r="A7690" t="s">
        <v>1410</v>
      </c>
      <c r="B7690" t="s">
        <v>1248</v>
      </c>
      <c r="C7690" t="s">
        <v>1694</v>
      </c>
      <c r="D7690" t="s">
        <v>1195</v>
      </c>
      <c r="E7690">
        <v>0.05</v>
      </c>
      <c r="F7690" t="s">
        <v>1711</v>
      </c>
    </row>
    <row r="7691" spans="1:6" x14ac:dyDescent="0.25">
      <c r="A7691" t="s">
        <v>1410</v>
      </c>
      <c r="B7691" t="s">
        <v>1248</v>
      </c>
      <c r="C7691" t="s">
        <v>1186</v>
      </c>
      <c r="D7691" t="s">
        <v>1195</v>
      </c>
      <c r="E7691">
        <v>0.125</v>
      </c>
      <c r="F7691" t="s">
        <v>1711</v>
      </c>
    </row>
    <row r="7692" spans="1:6" x14ac:dyDescent="0.25">
      <c r="A7692" t="s">
        <v>1410</v>
      </c>
      <c r="B7692" t="s">
        <v>1249</v>
      </c>
      <c r="C7692" t="s">
        <v>1694</v>
      </c>
      <c r="D7692" t="s">
        <v>1195</v>
      </c>
      <c r="E7692">
        <v>0.05</v>
      </c>
      <c r="F7692" t="s">
        <v>1711</v>
      </c>
    </row>
    <row r="7693" spans="1:6" x14ac:dyDescent="0.25">
      <c r="A7693" t="s">
        <v>1410</v>
      </c>
      <c r="B7693" t="s">
        <v>1249</v>
      </c>
      <c r="C7693" t="s">
        <v>1186</v>
      </c>
      <c r="D7693" t="s">
        <v>1195</v>
      </c>
      <c r="E7693">
        <v>0.125</v>
      </c>
      <c r="F7693" t="s">
        <v>1711</v>
      </c>
    </row>
    <row r="7694" spans="1:6" x14ac:dyDescent="0.25">
      <c r="A7694" t="s">
        <v>1410</v>
      </c>
      <c r="B7694" t="s">
        <v>1249</v>
      </c>
      <c r="C7694" t="s">
        <v>1695</v>
      </c>
      <c r="D7694" t="s">
        <v>1195</v>
      </c>
      <c r="E7694">
        <v>1.2500000000000001E-2</v>
      </c>
      <c r="F7694" t="s">
        <v>1711</v>
      </c>
    </row>
    <row r="7695" spans="1:6" x14ac:dyDescent="0.25">
      <c r="A7695" t="s">
        <v>1410</v>
      </c>
      <c r="B7695" t="s">
        <v>1249</v>
      </c>
      <c r="C7695" t="s">
        <v>1696</v>
      </c>
      <c r="D7695" t="s">
        <v>1195</v>
      </c>
      <c r="E7695">
        <v>6.2500000000000003E-3</v>
      </c>
      <c r="F7695" t="s">
        <v>1711</v>
      </c>
    </row>
    <row r="7696" spans="1:6" x14ac:dyDescent="0.25">
      <c r="A7696" t="s">
        <v>1410</v>
      </c>
      <c r="B7696" t="s">
        <v>1231</v>
      </c>
      <c r="C7696" t="s">
        <v>1186</v>
      </c>
      <c r="D7696" t="s">
        <v>1195</v>
      </c>
      <c r="E7696">
        <v>5.0000000000000001E-3</v>
      </c>
      <c r="F7696" t="s">
        <v>1711</v>
      </c>
    </row>
    <row r="7697" spans="1:6" x14ac:dyDescent="0.25">
      <c r="A7697" t="s">
        <v>1410</v>
      </c>
      <c r="B7697" t="s">
        <v>1250</v>
      </c>
      <c r="C7697" t="s">
        <v>1694</v>
      </c>
      <c r="D7697" t="s">
        <v>1195</v>
      </c>
      <c r="E7697">
        <v>0.05</v>
      </c>
      <c r="F7697" t="s">
        <v>1711</v>
      </c>
    </row>
    <row r="7698" spans="1:6" x14ac:dyDescent="0.25">
      <c r="A7698" t="s">
        <v>1410</v>
      </c>
      <c r="B7698" t="s">
        <v>1250</v>
      </c>
      <c r="C7698" t="s">
        <v>1186</v>
      </c>
      <c r="D7698" t="s">
        <v>1195</v>
      </c>
      <c r="E7698">
        <v>0.125</v>
      </c>
      <c r="F7698" t="s">
        <v>1711</v>
      </c>
    </row>
    <row r="7699" spans="1:6" x14ac:dyDescent="0.25">
      <c r="A7699" t="s">
        <v>1410</v>
      </c>
      <c r="B7699" t="s">
        <v>1250</v>
      </c>
      <c r="C7699" t="s">
        <v>1696</v>
      </c>
      <c r="D7699" t="s">
        <v>1195</v>
      </c>
      <c r="E7699">
        <v>6.2500000000000003E-3</v>
      </c>
      <c r="F7699" t="s">
        <v>1711</v>
      </c>
    </row>
    <row r="7700" spans="1:6" x14ac:dyDescent="0.25">
      <c r="A7700" t="s">
        <v>1688</v>
      </c>
      <c r="B7700" t="s">
        <v>1246</v>
      </c>
      <c r="C7700" t="s">
        <v>1186</v>
      </c>
      <c r="D7700" t="s">
        <v>1195</v>
      </c>
      <c r="E7700">
        <v>0</v>
      </c>
      <c r="F7700" t="s">
        <v>1711</v>
      </c>
    </row>
    <row r="7701" spans="1:6" x14ac:dyDescent="0.25">
      <c r="A7701" t="s">
        <v>1688</v>
      </c>
      <c r="B7701" t="s">
        <v>1503</v>
      </c>
      <c r="C7701" t="s">
        <v>1186</v>
      </c>
      <c r="D7701" t="s">
        <v>1195</v>
      </c>
      <c r="E7701">
        <v>0</v>
      </c>
      <c r="F7701" t="s">
        <v>1711</v>
      </c>
    </row>
    <row r="7702" spans="1:6" x14ac:dyDescent="0.25">
      <c r="A7702" t="s">
        <v>1688</v>
      </c>
      <c r="B7702" t="s">
        <v>1241</v>
      </c>
      <c r="C7702" t="s">
        <v>1186</v>
      </c>
      <c r="D7702" t="s">
        <v>1195</v>
      </c>
      <c r="E7702">
        <v>0</v>
      </c>
      <c r="F7702" t="s">
        <v>1711</v>
      </c>
    </row>
    <row r="7703" spans="1:6" x14ac:dyDescent="0.25">
      <c r="A7703" t="s">
        <v>1688</v>
      </c>
      <c r="B7703" t="s">
        <v>1217</v>
      </c>
      <c r="C7703" t="s">
        <v>1186</v>
      </c>
      <c r="D7703" t="s">
        <v>1195</v>
      </c>
      <c r="E7703">
        <v>0</v>
      </c>
      <c r="F7703" t="s">
        <v>1711</v>
      </c>
    </row>
    <row r="7704" spans="1:6" x14ac:dyDescent="0.25">
      <c r="A7704" t="s">
        <v>1688</v>
      </c>
      <c r="B7704" t="s">
        <v>1220</v>
      </c>
      <c r="C7704" t="s">
        <v>1186</v>
      </c>
      <c r="D7704" t="s">
        <v>1195</v>
      </c>
      <c r="E7704">
        <v>0</v>
      </c>
      <c r="F7704" t="s">
        <v>1711</v>
      </c>
    </row>
    <row r="7705" spans="1:6" x14ac:dyDescent="0.25">
      <c r="A7705" t="s">
        <v>1688</v>
      </c>
      <c r="B7705" t="s">
        <v>1247</v>
      </c>
      <c r="C7705" t="s">
        <v>1186</v>
      </c>
      <c r="D7705" t="s">
        <v>1195</v>
      </c>
      <c r="E7705">
        <v>0</v>
      </c>
      <c r="F7705" t="s">
        <v>1711</v>
      </c>
    </row>
    <row r="7706" spans="1:6" x14ac:dyDescent="0.25">
      <c r="A7706" t="s">
        <v>1688</v>
      </c>
      <c r="B7706" t="s">
        <v>1223</v>
      </c>
      <c r="C7706" t="s">
        <v>1186</v>
      </c>
      <c r="D7706" t="s">
        <v>1195</v>
      </c>
      <c r="E7706">
        <v>0</v>
      </c>
      <c r="F7706" t="s">
        <v>1711</v>
      </c>
    </row>
    <row r="7707" spans="1:6" x14ac:dyDescent="0.25">
      <c r="A7707" t="s">
        <v>1688</v>
      </c>
      <c r="B7707" t="s">
        <v>1248</v>
      </c>
      <c r="C7707" t="s">
        <v>1186</v>
      </c>
      <c r="D7707" t="s">
        <v>1195</v>
      </c>
      <c r="E7707">
        <v>0</v>
      </c>
      <c r="F7707" t="s">
        <v>1711</v>
      </c>
    </row>
    <row r="7708" spans="1:6" x14ac:dyDescent="0.25">
      <c r="A7708" t="s">
        <v>1688</v>
      </c>
      <c r="B7708" t="s">
        <v>1689</v>
      </c>
      <c r="C7708" t="s">
        <v>1186</v>
      </c>
      <c r="D7708" t="s">
        <v>1195</v>
      </c>
      <c r="E7708">
        <v>0</v>
      </c>
      <c r="F7708" t="s">
        <v>1711</v>
      </c>
    </row>
    <row r="7709" spans="1:6" x14ac:dyDescent="0.25">
      <c r="A7709" t="s">
        <v>1712</v>
      </c>
      <c r="B7709" t="s">
        <v>1713</v>
      </c>
      <c r="C7709" t="s">
        <v>1714</v>
      </c>
      <c r="D7709" t="s">
        <v>1331</v>
      </c>
      <c r="E7709">
        <v>0.18720000000000001</v>
      </c>
      <c r="F7709" t="s">
        <v>1911</v>
      </c>
    </row>
    <row r="7710" spans="1:6" x14ac:dyDescent="0.25">
      <c r="A7710" t="s">
        <v>1712</v>
      </c>
      <c r="B7710" t="s">
        <v>1713</v>
      </c>
      <c r="C7710" t="s">
        <v>1715</v>
      </c>
      <c r="D7710" t="s">
        <v>1331</v>
      </c>
      <c r="E7710">
        <v>0.18720000000000001</v>
      </c>
      <c r="F7710" t="s">
        <v>1911</v>
      </c>
    </row>
    <row r="7711" spans="1:6" x14ac:dyDescent="0.25">
      <c r="A7711" t="s">
        <v>1712</v>
      </c>
      <c r="B7711" t="s">
        <v>1713</v>
      </c>
      <c r="C7711" t="s">
        <v>1186</v>
      </c>
      <c r="D7711" t="s">
        <v>1331</v>
      </c>
      <c r="E7711">
        <v>0.78</v>
      </c>
      <c r="F7711" t="s">
        <v>1911</v>
      </c>
    </row>
    <row r="7712" spans="1:6" x14ac:dyDescent="0.25">
      <c r="A7712" t="s">
        <v>1712</v>
      </c>
      <c r="B7712" t="s">
        <v>1716</v>
      </c>
      <c r="C7712" t="s">
        <v>1714</v>
      </c>
      <c r="D7712" t="s">
        <v>1331</v>
      </c>
      <c r="E7712">
        <v>0.18720000000000001</v>
      </c>
      <c r="F7712" t="s">
        <v>1911</v>
      </c>
    </row>
    <row r="7713" spans="1:6" x14ac:dyDescent="0.25">
      <c r="A7713" t="s">
        <v>1712</v>
      </c>
      <c r="B7713" t="s">
        <v>1716</v>
      </c>
      <c r="C7713" t="s">
        <v>1717</v>
      </c>
      <c r="D7713" t="s">
        <v>1331</v>
      </c>
      <c r="E7713">
        <v>1.4E-2</v>
      </c>
      <c r="F7713" t="s">
        <v>1911</v>
      </c>
    </row>
    <row r="7714" spans="1:6" x14ac:dyDescent="0.25">
      <c r="A7714" t="s">
        <v>1712</v>
      </c>
      <c r="B7714" t="s">
        <v>1716</v>
      </c>
      <c r="C7714" t="s">
        <v>1718</v>
      </c>
      <c r="D7714" t="s">
        <v>1331</v>
      </c>
      <c r="E7714">
        <v>0</v>
      </c>
      <c r="F7714" t="s">
        <v>1911</v>
      </c>
    </row>
    <row r="7715" spans="1:6" x14ac:dyDescent="0.25">
      <c r="A7715" t="s">
        <v>1712</v>
      </c>
      <c r="B7715" t="s">
        <v>1716</v>
      </c>
      <c r="C7715" t="s">
        <v>1715</v>
      </c>
      <c r="D7715" t="s">
        <v>1331</v>
      </c>
      <c r="E7715">
        <v>0.18720000000000001</v>
      </c>
      <c r="F7715" t="s">
        <v>1911</v>
      </c>
    </row>
    <row r="7716" spans="1:6" x14ac:dyDescent="0.25">
      <c r="A7716" t="s">
        <v>1712</v>
      </c>
      <c r="B7716" t="s">
        <v>1716</v>
      </c>
      <c r="C7716" t="s">
        <v>1186</v>
      </c>
      <c r="D7716" t="s">
        <v>1331</v>
      </c>
      <c r="E7716">
        <v>0.78</v>
      </c>
      <c r="F7716" t="s">
        <v>1911</v>
      </c>
    </row>
    <row r="7717" spans="1:6" x14ac:dyDescent="0.25">
      <c r="A7717" t="s">
        <v>1193</v>
      </c>
      <c r="B7717" t="s">
        <v>1194</v>
      </c>
      <c r="C7717" t="s">
        <v>1131</v>
      </c>
      <c r="D7717" t="s">
        <v>1195</v>
      </c>
      <c r="E7717">
        <v>0.05</v>
      </c>
      <c r="F7717" t="s">
        <v>1911</v>
      </c>
    </row>
    <row r="7718" spans="1:6" x14ac:dyDescent="0.25">
      <c r="A7718" t="s">
        <v>1193</v>
      </c>
      <c r="B7718" t="s">
        <v>1194</v>
      </c>
      <c r="C7718" t="s">
        <v>1196</v>
      </c>
      <c r="D7718" t="s">
        <v>1195</v>
      </c>
      <c r="E7718">
        <v>1.4999999999999999E-2</v>
      </c>
      <c r="F7718" t="s">
        <v>1911</v>
      </c>
    </row>
    <row r="7719" spans="1:6" x14ac:dyDescent="0.25">
      <c r="A7719" t="s">
        <v>1193</v>
      </c>
      <c r="B7719" t="s">
        <v>1194</v>
      </c>
      <c r="C7719" t="s">
        <v>1186</v>
      </c>
      <c r="D7719" t="s">
        <v>1195</v>
      </c>
      <c r="E7719">
        <v>0.05</v>
      </c>
      <c r="F7719" t="s">
        <v>1911</v>
      </c>
    </row>
    <row r="7720" spans="1:6" x14ac:dyDescent="0.25">
      <c r="A7720" t="s">
        <v>1193</v>
      </c>
      <c r="B7720" t="s">
        <v>1197</v>
      </c>
      <c r="C7720" t="s">
        <v>1186</v>
      </c>
      <c r="D7720" t="s">
        <v>1195</v>
      </c>
      <c r="E7720">
        <v>1.8</v>
      </c>
      <c r="F7720" t="s">
        <v>1911</v>
      </c>
    </row>
    <row r="7721" spans="1:6" x14ac:dyDescent="0.25">
      <c r="A7721" t="s">
        <v>1193</v>
      </c>
      <c r="B7721" t="s">
        <v>1198</v>
      </c>
      <c r="C7721" t="s">
        <v>1186</v>
      </c>
      <c r="D7721" t="s">
        <v>1195</v>
      </c>
      <c r="E7721">
        <v>2.5000000000000001E-2</v>
      </c>
      <c r="F7721" t="s">
        <v>1911</v>
      </c>
    </row>
    <row r="7722" spans="1:6" x14ac:dyDescent="0.25">
      <c r="A7722" t="s">
        <v>1193</v>
      </c>
      <c r="B7722" t="s">
        <v>1198</v>
      </c>
      <c r="C7722" t="s">
        <v>1199</v>
      </c>
      <c r="D7722" t="s">
        <v>1195</v>
      </c>
      <c r="E7722">
        <v>2.5000000000000001E-2</v>
      </c>
      <c r="F7722" t="s">
        <v>1911</v>
      </c>
    </row>
    <row r="7723" spans="1:6" x14ac:dyDescent="0.25">
      <c r="A7723" t="s">
        <v>1193</v>
      </c>
      <c r="B7723" t="s">
        <v>1200</v>
      </c>
      <c r="C7723" t="s">
        <v>1186</v>
      </c>
      <c r="D7723" t="s">
        <v>1195</v>
      </c>
      <c r="E7723">
        <v>0.8</v>
      </c>
      <c r="F7723" t="s">
        <v>1911</v>
      </c>
    </row>
    <row r="7724" spans="1:6" x14ac:dyDescent="0.25">
      <c r="A7724" t="s">
        <v>1193</v>
      </c>
      <c r="B7724" t="s">
        <v>1200</v>
      </c>
      <c r="C7724" t="s">
        <v>1201</v>
      </c>
      <c r="D7724" t="s">
        <v>1195</v>
      </c>
      <c r="E7724">
        <v>0.08</v>
      </c>
      <c r="F7724" t="s">
        <v>1911</v>
      </c>
    </row>
    <row r="7725" spans="1:6" x14ac:dyDescent="0.25">
      <c r="A7725" t="s">
        <v>1193</v>
      </c>
      <c r="B7725" t="s">
        <v>1200</v>
      </c>
      <c r="C7725" t="s">
        <v>1202</v>
      </c>
      <c r="D7725" t="s">
        <v>1195</v>
      </c>
      <c r="E7725">
        <v>0.24</v>
      </c>
      <c r="F7725" t="s">
        <v>1911</v>
      </c>
    </row>
    <row r="7726" spans="1:6" x14ac:dyDescent="0.25">
      <c r="A7726" t="s">
        <v>1193</v>
      </c>
      <c r="B7726" t="s">
        <v>1200</v>
      </c>
      <c r="C7726" t="s">
        <v>1203</v>
      </c>
      <c r="D7726" t="s">
        <v>1195</v>
      </c>
      <c r="E7726">
        <v>0.08</v>
      </c>
      <c r="F7726" t="s">
        <v>1911</v>
      </c>
    </row>
    <row r="7727" spans="1:6" x14ac:dyDescent="0.25">
      <c r="A7727" t="s">
        <v>1193</v>
      </c>
      <c r="B7727" t="s">
        <v>1204</v>
      </c>
      <c r="C7727" t="s">
        <v>1186</v>
      </c>
      <c r="D7727" t="s">
        <v>1195</v>
      </c>
      <c r="E7727">
        <v>1.6</v>
      </c>
      <c r="F7727" t="s">
        <v>1911</v>
      </c>
    </row>
    <row r="7728" spans="1:6" x14ac:dyDescent="0.25">
      <c r="A7728" t="s">
        <v>1193</v>
      </c>
      <c r="B7728" t="s">
        <v>1204</v>
      </c>
      <c r="C7728" t="s">
        <v>1202</v>
      </c>
      <c r="D7728" t="s">
        <v>1195</v>
      </c>
      <c r="E7728">
        <v>0.24</v>
      </c>
      <c r="F7728" t="s">
        <v>1911</v>
      </c>
    </row>
    <row r="7729" spans="1:6" x14ac:dyDescent="0.25">
      <c r="A7729" t="s">
        <v>1193</v>
      </c>
      <c r="B7729" t="s">
        <v>1204</v>
      </c>
      <c r="C7729" t="s">
        <v>1203</v>
      </c>
      <c r="D7729" t="s">
        <v>1195</v>
      </c>
      <c r="E7729">
        <v>0.08</v>
      </c>
      <c r="F7729" t="s">
        <v>1911</v>
      </c>
    </row>
    <row r="7730" spans="1:6" x14ac:dyDescent="0.25">
      <c r="A7730" t="s">
        <v>1205</v>
      </c>
      <c r="B7730" t="s">
        <v>1246</v>
      </c>
      <c r="C7730" t="s">
        <v>1186</v>
      </c>
      <c r="D7730" t="s">
        <v>1195</v>
      </c>
      <c r="E7730">
        <v>0.02</v>
      </c>
      <c r="F7730" t="s">
        <v>1911</v>
      </c>
    </row>
    <row r="7731" spans="1:6" x14ac:dyDescent="0.25">
      <c r="A7731" t="s">
        <v>1205</v>
      </c>
      <c r="B7731" t="s">
        <v>1194</v>
      </c>
      <c r="C7731" t="s">
        <v>1131</v>
      </c>
      <c r="D7731" t="s">
        <v>1195</v>
      </c>
      <c r="E7731">
        <v>0.02</v>
      </c>
      <c r="F7731" t="s">
        <v>1911</v>
      </c>
    </row>
    <row r="7732" spans="1:6" x14ac:dyDescent="0.25">
      <c r="A7732" t="s">
        <v>1205</v>
      </c>
      <c r="B7732" t="s">
        <v>1194</v>
      </c>
      <c r="C7732" t="s">
        <v>1196</v>
      </c>
      <c r="D7732" t="s">
        <v>1195</v>
      </c>
      <c r="E7732">
        <v>0.02</v>
      </c>
      <c r="F7732" t="s">
        <v>1911</v>
      </c>
    </row>
    <row r="7733" spans="1:6" x14ac:dyDescent="0.25">
      <c r="A7733" t="s">
        <v>1205</v>
      </c>
      <c r="B7733" t="s">
        <v>1194</v>
      </c>
      <c r="C7733" t="s">
        <v>1186</v>
      </c>
      <c r="D7733" t="s">
        <v>1195</v>
      </c>
      <c r="E7733">
        <v>0.02</v>
      </c>
      <c r="F7733" t="s">
        <v>1911</v>
      </c>
    </row>
    <row r="7734" spans="1:6" x14ac:dyDescent="0.25">
      <c r="A7734" t="s">
        <v>1205</v>
      </c>
      <c r="B7734" t="s">
        <v>1211</v>
      </c>
      <c r="C7734" t="s">
        <v>1131</v>
      </c>
      <c r="D7734" t="s">
        <v>1195</v>
      </c>
      <c r="E7734">
        <v>0.1</v>
      </c>
      <c r="F7734" t="s">
        <v>1911</v>
      </c>
    </row>
    <row r="7735" spans="1:6" x14ac:dyDescent="0.25">
      <c r="A7735" t="s">
        <v>1205</v>
      </c>
      <c r="B7735" t="s">
        <v>1211</v>
      </c>
      <c r="C7735" t="s">
        <v>1186</v>
      </c>
      <c r="D7735" t="s">
        <v>1195</v>
      </c>
      <c r="E7735">
        <v>0.1</v>
      </c>
      <c r="F7735" t="s">
        <v>1911</v>
      </c>
    </row>
    <row r="7736" spans="1:6" x14ac:dyDescent="0.25">
      <c r="A7736" t="s">
        <v>1205</v>
      </c>
      <c r="B7736" t="s">
        <v>1212</v>
      </c>
      <c r="C7736" t="s">
        <v>1186</v>
      </c>
      <c r="D7736" t="s">
        <v>1195</v>
      </c>
      <c r="E7736">
        <v>0.15</v>
      </c>
      <c r="F7736" t="s">
        <v>1911</v>
      </c>
    </row>
    <row r="7737" spans="1:6" x14ac:dyDescent="0.25">
      <c r="A7737" t="s">
        <v>1205</v>
      </c>
      <c r="B7737" t="s">
        <v>1212</v>
      </c>
      <c r="C7737" t="s">
        <v>1213</v>
      </c>
      <c r="D7737" t="s">
        <v>1195</v>
      </c>
      <c r="E7737">
        <v>3.7499999999999999E-2</v>
      </c>
      <c r="F7737" t="s">
        <v>1911</v>
      </c>
    </row>
    <row r="7738" spans="1:6" x14ac:dyDescent="0.25">
      <c r="A7738" t="s">
        <v>1205</v>
      </c>
      <c r="B7738" t="s">
        <v>1200</v>
      </c>
      <c r="C7738" t="s">
        <v>1186</v>
      </c>
      <c r="D7738" t="s">
        <v>1195</v>
      </c>
      <c r="E7738">
        <v>0.25</v>
      </c>
      <c r="F7738" t="s">
        <v>1911</v>
      </c>
    </row>
    <row r="7739" spans="1:6" x14ac:dyDescent="0.25">
      <c r="A7739" t="s">
        <v>1205</v>
      </c>
      <c r="B7739" t="s">
        <v>1200</v>
      </c>
      <c r="C7739" t="s">
        <v>1214</v>
      </c>
      <c r="D7739" t="s">
        <v>1195</v>
      </c>
      <c r="E7739">
        <v>8.0000000000000002E-3</v>
      </c>
      <c r="F7739" t="s">
        <v>1911</v>
      </c>
    </row>
    <row r="7740" spans="1:6" x14ac:dyDescent="0.25">
      <c r="A7740" t="s">
        <v>1205</v>
      </c>
      <c r="B7740" t="s">
        <v>1200</v>
      </c>
      <c r="C7740" t="s">
        <v>1215</v>
      </c>
      <c r="D7740" t="s">
        <v>1195</v>
      </c>
      <c r="E7740">
        <v>7.4999999999999997E-2</v>
      </c>
      <c r="F7740" t="s">
        <v>1911</v>
      </c>
    </row>
    <row r="7741" spans="1:6" x14ac:dyDescent="0.25">
      <c r="A7741" t="s">
        <v>1205</v>
      </c>
      <c r="B7741" t="s">
        <v>1200</v>
      </c>
      <c r="C7741" t="s">
        <v>1216</v>
      </c>
      <c r="D7741" t="s">
        <v>1195</v>
      </c>
      <c r="E7741">
        <v>0.05</v>
      </c>
      <c r="F7741" t="s">
        <v>1911</v>
      </c>
    </row>
    <row r="7742" spans="1:6" x14ac:dyDescent="0.25">
      <c r="A7742" t="s">
        <v>1205</v>
      </c>
      <c r="B7742" t="s">
        <v>1204</v>
      </c>
      <c r="C7742" t="s">
        <v>1186</v>
      </c>
      <c r="D7742" t="s">
        <v>1195</v>
      </c>
      <c r="E7742">
        <v>0.25</v>
      </c>
      <c r="F7742" t="s">
        <v>1911</v>
      </c>
    </row>
    <row r="7743" spans="1:6" x14ac:dyDescent="0.25">
      <c r="A7743" t="s">
        <v>1205</v>
      </c>
      <c r="B7743" t="s">
        <v>1204</v>
      </c>
      <c r="C7743" t="s">
        <v>1214</v>
      </c>
      <c r="D7743" t="s">
        <v>1195</v>
      </c>
      <c r="E7743">
        <v>8.0000000000000002E-3</v>
      </c>
      <c r="F7743" t="s">
        <v>1911</v>
      </c>
    </row>
    <row r="7744" spans="1:6" x14ac:dyDescent="0.25">
      <c r="A7744" t="s">
        <v>1205</v>
      </c>
      <c r="B7744" t="s">
        <v>1204</v>
      </c>
      <c r="C7744" t="s">
        <v>1215</v>
      </c>
      <c r="D7744" t="s">
        <v>1195</v>
      </c>
      <c r="E7744">
        <v>7.4999999999999997E-2</v>
      </c>
      <c r="F7744" t="s">
        <v>1911</v>
      </c>
    </row>
    <row r="7745" spans="1:6" x14ac:dyDescent="0.25">
      <c r="A7745" t="s">
        <v>1205</v>
      </c>
      <c r="B7745" t="s">
        <v>1204</v>
      </c>
      <c r="C7745" t="s">
        <v>1216</v>
      </c>
      <c r="D7745" t="s">
        <v>1195</v>
      </c>
      <c r="E7745">
        <v>0.05</v>
      </c>
      <c r="F7745" t="s">
        <v>1911</v>
      </c>
    </row>
    <row r="7746" spans="1:6" x14ac:dyDescent="0.25">
      <c r="A7746" t="s">
        <v>1205</v>
      </c>
      <c r="B7746" t="s">
        <v>1217</v>
      </c>
      <c r="C7746" t="s">
        <v>1186</v>
      </c>
      <c r="D7746" t="s">
        <v>1195</v>
      </c>
      <c r="E7746">
        <v>1.4999999999999999E-2</v>
      </c>
      <c r="F7746" t="s">
        <v>1911</v>
      </c>
    </row>
    <row r="7747" spans="1:6" x14ac:dyDescent="0.25">
      <c r="A7747" t="s">
        <v>1205</v>
      </c>
      <c r="B7747" t="s">
        <v>1220</v>
      </c>
      <c r="C7747" t="s">
        <v>1186</v>
      </c>
      <c r="D7747" t="s">
        <v>1195</v>
      </c>
      <c r="E7747">
        <v>1.4999999999999999E-2</v>
      </c>
      <c r="F7747" t="s">
        <v>1911</v>
      </c>
    </row>
    <row r="7748" spans="1:6" x14ac:dyDescent="0.25">
      <c r="A7748" t="s">
        <v>1205</v>
      </c>
      <c r="B7748" t="s">
        <v>1221</v>
      </c>
      <c r="C7748" t="s">
        <v>1186</v>
      </c>
      <c r="D7748" t="s">
        <v>1195</v>
      </c>
      <c r="E7748">
        <v>1.4999999999999999E-2</v>
      </c>
      <c r="F7748" t="s">
        <v>1911</v>
      </c>
    </row>
    <row r="7749" spans="1:6" x14ac:dyDescent="0.25">
      <c r="A7749" t="s">
        <v>1205</v>
      </c>
      <c r="B7749" t="s">
        <v>1222</v>
      </c>
      <c r="C7749" t="s">
        <v>1186</v>
      </c>
      <c r="D7749" t="s">
        <v>1195</v>
      </c>
      <c r="E7749">
        <v>1.4999999999999999E-2</v>
      </c>
      <c r="F7749" t="s">
        <v>1911</v>
      </c>
    </row>
    <row r="7750" spans="1:6" x14ac:dyDescent="0.25">
      <c r="A7750" t="s">
        <v>1205</v>
      </c>
      <c r="B7750" t="s">
        <v>1223</v>
      </c>
      <c r="C7750" t="s">
        <v>1186</v>
      </c>
      <c r="D7750" t="s">
        <v>1195</v>
      </c>
      <c r="E7750">
        <v>1.4999999999999999E-2</v>
      </c>
      <c r="F7750" t="s">
        <v>1911</v>
      </c>
    </row>
    <row r="7751" spans="1:6" x14ac:dyDescent="0.25">
      <c r="A7751" t="s">
        <v>1205</v>
      </c>
      <c r="B7751" t="s">
        <v>1248</v>
      </c>
      <c r="C7751" t="s">
        <v>1186</v>
      </c>
      <c r="D7751" t="s">
        <v>1195</v>
      </c>
      <c r="E7751">
        <v>1.4999999999999999E-2</v>
      </c>
      <c r="F7751" t="s">
        <v>1911</v>
      </c>
    </row>
    <row r="7752" spans="1:6" x14ac:dyDescent="0.25">
      <c r="A7752" t="s">
        <v>1205</v>
      </c>
      <c r="B7752" t="s">
        <v>1228</v>
      </c>
      <c r="C7752" t="s">
        <v>1186</v>
      </c>
      <c r="D7752" t="s">
        <v>1195</v>
      </c>
      <c r="E7752">
        <v>1.4999999999999999E-2</v>
      </c>
      <c r="F7752" t="s">
        <v>1911</v>
      </c>
    </row>
    <row r="7753" spans="1:6" x14ac:dyDescent="0.25">
      <c r="A7753" t="s">
        <v>1205</v>
      </c>
      <c r="B7753" t="s">
        <v>1230</v>
      </c>
      <c r="C7753" t="s">
        <v>1186</v>
      </c>
      <c r="D7753" t="s">
        <v>1195</v>
      </c>
      <c r="E7753">
        <v>1.4999999999999999E-2</v>
      </c>
      <c r="F7753" t="s">
        <v>1911</v>
      </c>
    </row>
    <row r="7754" spans="1:6" x14ac:dyDescent="0.25">
      <c r="A7754" t="s">
        <v>1205</v>
      </c>
      <c r="B7754" t="s">
        <v>1231</v>
      </c>
      <c r="C7754" t="s">
        <v>1186</v>
      </c>
      <c r="D7754" t="s">
        <v>1195</v>
      </c>
      <c r="E7754">
        <v>1E-3</v>
      </c>
      <c r="F7754" t="s">
        <v>1911</v>
      </c>
    </row>
    <row r="7755" spans="1:6" x14ac:dyDescent="0.25">
      <c r="A7755" t="s">
        <v>1205</v>
      </c>
      <c r="B7755" t="s">
        <v>1232</v>
      </c>
      <c r="C7755" t="s">
        <v>1186</v>
      </c>
      <c r="D7755" t="s">
        <v>1195</v>
      </c>
      <c r="E7755">
        <v>1E-3</v>
      </c>
      <c r="F7755" t="s">
        <v>1911</v>
      </c>
    </row>
    <row r="7756" spans="1:6" x14ac:dyDescent="0.25">
      <c r="A7756" t="s">
        <v>1205</v>
      </c>
      <c r="B7756" t="s">
        <v>1233</v>
      </c>
      <c r="C7756" t="s">
        <v>1186</v>
      </c>
      <c r="D7756" t="s">
        <v>1195</v>
      </c>
      <c r="E7756">
        <v>1E-3</v>
      </c>
      <c r="F7756" t="s">
        <v>1911</v>
      </c>
    </row>
    <row r="7757" spans="1:6" x14ac:dyDescent="0.25">
      <c r="A7757" t="s">
        <v>1205</v>
      </c>
      <c r="B7757" t="s">
        <v>1237</v>
      </c>
      <c r="C7757" t="s">
        <v>1186</v>
      </c>
      <c r="D7757" t="s">
        <v>1195</v>
      </c>
      <c r="E7757">
        <v>1E-3</v>
      </c>
      <c r="F7757" t="s">
        <v>1911</v>
      </c>
    </row>
    <row r="7758" spans="1:6" x14ac:dyDescent="0.25">
      <c r="A7758" t="s">
        <v>1205</v>
      </c>
      <c r="B7758" t="s">
        <v>1238</v>
      </c>
      <c r="C7758" t="s">
        <v>1186</v>
      </c>
      <c r="D7758" t="s">
        <v>1195</v>
      </c>
      <c r="E7758">
        <v>1E-3</v>
      </c>
      <c r="F7758" t="s">
        <v>1911</v>
      </c>
    </row>
    <row r="7759" spans="1:6" x14ac:dyDescent="0.25">
      <c r="A7759" t="s">
        <v>1205</v>
      </c>
      <c r="B7759" t="s">
        <v>1239</v>
      </c>
      <c r="C7759" t="s">
        <v>1186</v>
      </c>
      <c r="D7759" t="s">
        <v>1195</v>
      </c>
      <c r="E7759">
        <v>0.25</v>
      </c>
      <c r="F7759" t="s">
        <v>1911</v>
      </c>
    </row>
    <row r="7760" spans="1:6" x14ac:dyDescent="0.25">
      <c r="A7760" t="s">
        <v>1240</v>
      </c>
      <c r="B7760" t="s">
        <v>1246</v>
      </c>
      <c r="C7760" t="s">
        <v>1186</v>
      </c>
      <c r="D7760" t="s">
        <v>1195</v>
      </c>
      <c r="E7760">
        <v>0.02</v>
      </c>
      <c r="F7760" t="s">
        <v>1911</v>
      </c>
    </row>
    <row r="7761" spans="1:6" x14ac:dyDescent="0.25">
      <c r="A7761" t="s">
        <v>1240</v>
      </c>
      <c r="B7761" t="s">
        <v>1194</v>
      </c>
      <c r="C7761" t="s">
        <v>1131</v>
      </c>
      <c r="D7761" t="s">
        <v>1195</v>
      </c>
      <c r="E7761">
        <v>0.02</v>
      </c>
      <c r="F7761" t="s">
        <v>1911</v>
      </c>
    </row>
    <row r="7762" spans="1:6" x14ac:dyDescent="0.25">
      <c r="A7762" t="s">
        <v>1240</v>
      </c>
      <c r="B7762" t="s">
        <v>1194</v>
      </c>
      <c r="C7762" t="s">
        <v>1196</v>
      </c>
      <c r="D7762" t="s">
        <v>1195</v>
      </c>
      <c r="E7762">
        <v>0.02</v>
      </c>
      <c r="F7762" t="s">
        <v>1911</v>
      </c>
    </row>
    <row r="7763" spans="1:6" x14ac:dyDescent="0.25">
      <c r="A7763" t="s">
        <v>1240</v>
      </c>
      <c r="B7763" t="s">
        <v>1194</v>
      </c>
      <c r="C7763" t="s">
        <v>1186</v>
      </c>
      <c r="D7763" t="s">
        <v>1195</v>
      </c>
      <c r="E7763">
        <v>0.02</v>
      </c>
      <c r="F7763" t="s">
        <v>1911</v>
      </c>
    </row>
    <row r="7764" spans="1:6" x14ac:dyDescent="0.25">
      <c r="A7764" t="s">
        <v>1240</v>
      </c>
      <c r="B7764" t="s">
        <v>1211</v>
      </c>
      <c r="C7764" t="s">
        <v>1131</v>
      </c>
      <c r="D7764" t="s">
        <v>1195</v>
      </c>
      <c r="E7764">
        <v>0.1</v>
      </c>
      <c r="F7764" t="s">
        <v>1911</v>
      </c>
    </row>
    <row r="7765" spans="1:6" x14ac:dyDescent="0.25">
      <c r="A7765" t="s">
        <v>1240</v>
      </c>
      <c r="B7765" t="s">
        <v>1211</v>
      </c>
      <c r="C7765" t="s">
        <v>1186</v>
      </c>
      <c r="D7765" t="s">
        <v>1195</v>
      </c>
      <c r="E7765">
        <v>0.1</v>
      </c>
      <c r="F7765" t="s">
        <v>1911</v>
      </c>
    </row>
    <row r="7766" spans="1:6" x14ac:dyDescent="0.25">
      <c r="A7766" t="s">
        <v>1240</v>
      </c>
      <c r="B7766" t="s">
        <v>1212</v>
      </c>
      <c r="C7766" t="s">
        <v>1186</v>
      </c>
      <c r="D7766" t="s">
        <v>1195</v>
      </c>
      <c r="E7766">
        <v>0.15</v>
      </c>
      <c r="F7766" t="s">
        <v>1911</v>
      </c>
    </row>
    <row r="7767" spans="1:6" x14ac:dyDescent="0.25">
      <c r="A7767" t="s">
        <v>1240</v>
      </c>
      <c r="B7767" t="s">
        <v>1212</v>
      </c>
      <c r="C7767" t="s">
        <v>1213</v>
      </c>
      <c r="D7767" t="s">
        <v>1195</v>
      </c>
      <c r="E7767">
        <v>3.7499999999999999E-2</v>
      </c>
      <c r="F7767" t="s">
        <v>1911</v>
      </c>
    </row>
    <row r="7768" spans="1:6" x14ac:dyDescent="0.25">
      <c r="A7768" t="s">
        <v>1240</v>
      </c>
      <c r="B7768" t="s">
        <v>1200</v>
      </c>
      <c r="C7768" t="s">
        <v>1186</v>
      </c>
      <c r="D7768" t="s">
        <v>1195</v>
      </c>
      <c r="E7768">
        <v>0.25</v>
      </c>
      <c r="F7768" t="s">
        <v>1911</v>
      </c>
    </row>
    <row r="7769" spans="1:6" x14ac:dyDescent="0.25">
      <c r="A7769" t="s">
        <v>1240</v>
      </c>
      <c r="B7769" t="s">
        <v>1200</v>
      </c>
      <c r="C7769" t="s">
        <v>1214</v>
      </c>
      <c r="D7769" t="s">
        <v>1195</v>
      </c>
      <c r="E7769">
        <v>8.0000000000000002E-3</v>
      </c>
      <c r="F7769" t="s">
        <v>1911</v>
      </c>
    </row>
    <row r="7770" spans="1:6" x14ac:dyDescent="0.25">
      <c r="A7770" t="s">
        <v>1240</v>
      </c>
      <c r="B7770" t="s">
        <v>1200</v>
      </c>
      <c r="C7770" t="s">
        <v>1215</v>
      </c>
      <c r="D7770" t="s">
        <v>1195</v>
      </c>
      <c r="E7770">
        <v>7.4999999999999997E-2</v>
      </c>
      <c r="F7770" t="s">
        <v>1911</v>
      </c>
    </row>
    <row r="7771" spans="1:6" x14ac:dyDescent="0.25">
      <c r="A7771" t="s">
        <v>1240</v>
      </c>
      <c r="B7771" t="s">
        <v>1200</v>
      </c>
      <c r="C7771" t="s">
        <v>1216</v>
      </c>
      <c r="D7771" t="s">
        <v>1195</v>
      </c>
      <c r="E7771">
        <v>0.05</v>
      </c>
      <c r="F7771" t="s">
        <v>1911</v>
      </c>
    </row>
    <row r="7772" spans="1:6" x14ac:dyDescent="0.25">
      <c r="A7772" t="s">
        <v>1240</v>
      </c>
      <c r="B7772" t="s">
        <v>1204</v>
      </c>
      <c r="C7772" t="s">
        <v>1186</v>
      </c>
      <c r="D7772" t="s">
        <v>1195</v>
      </c>
      <c r="E7772">
        <v>0.25</v>
      </c>
      <c r="F7772" t="s">
        <v>1911</v>
      </c>
    </row>
    <row r="7773" spans="1:6" x14ac:dyDescent="0.25">
      <c r="A7773" t="s">
        <v>1240</v>
      </c>
      <c r="B7773" t="s">
        <v>1204</v>
      </c>
      <c r="C7773" t="s">
        <v>1214</v>
      </c>
      <c r="D7773" t="s">
        <v>1195</v>
      </c>
      <c r="E7773">
        <v>8.0000000000000002E-3</v>
      </c>
      <c r="F7773" t="s">
        <v>1911</v>
      </c>
    </row>
    <row r="7774" spans="1:6" x14ac:dyDescent="0.25">
      <c r="A7774" t="s">
        <v>1240</v>
      </c>
      <c r="B7774" t="s">
        <v>1204</v>
      </c>
      <c r="C7774" t="s">
        <v>1215</v>
      </c>
      <c r="D7774" t="s">
        <v>1195</v>
      </c>
      <c r="E7774">
        <v>7.4999999999999997E-2</v>
      </c>
      <c r="F7774" t="s">
        <v>1911</v>
      </c>
    </row>
    <row r="7775" spans="1:6" x14ac:dyDescent="0.25">
      <c r="A7775" t="s">
        <v>1240</v>
      </c>
      <c r="B7775" t="s">
        <v>1204</v>
      </c>
      <c r="C7775" t="s">
        <v>1216</v>
      </c>
      <c r="D7775" t="s">
        <v>1195</v>
      </c>
      <c r="E7775">
        <v>0.05</v>
      </c>
      <c r="F7775" t="s">
        <v>1911</v>
      </c>
    </row>
    <row r="7776" spans="1:6" x14ac:dyDescent="0.25">
      <c r="A7776" t="s">
        <v>1240</v>
      </c>
      <c r="B7776" t="s">
        <v>1217</v>
      </c>
      <c r="C7776" t="s">
        <v>1186</v>
      </c>
      <c r="D7776" t="s">
        <v>1195</v>
      </c>
      <c r="E7776">
        <v>1.4999999999999999E-2</v>
      </c>
      <c r="F7776" t="s">
        <v>1911</v>
      </c>
    </row>
    <row r="7777" spans="1:6" x14ac:dyDescent="0.25">
      <c r="A7777" t="s">
        <v>1240</v>
      </c>
      <c r="B7777" t="s">
        <v>1220</v>
      </c>
      <c r="C7777" t="s">
        <v>1186</v>
      </c>
      <c r="D7777" t="s">
        <v>1195</v>
      </c>
      <c r="E7777">
        <v>1.4999999999999999E-2</v>
      </c>
      <c r="F7777" t="s">
        <v>1911</v>
      </c>
    </row>
    <row r="7778" spans="1:6" x14ac:dyDescent="0.25">
      <c r="A7778" t="s">
        <v>1240</v>
      </c>
      <c r="B7778" t="s">
        <v>1221</v>
      </c>
      <c r="C7778" t="s">
        <v>1186</v>
      </c>
      <c r="D7778" t="s">
        <v>1195</v>
      </c>
      <c r="E7778">
        <v>1.4999999999999999E-2</v>
      </c>
      <c r="F7778" t="s">
        <v>1911</v>
      </c>
    </row>
    <row r="7779" spans="1:6" x14ac:dyDescent="0.25">
      <c r="A7779" t="s">
        <v>1240</v>
      </c>
      <c r="B7779" t="s">
        <v>1222</v>
      </c>
      <c r="C7779" t="s">
        <v>1186</v>
      </c>
      <c r="D7779" t="s">
        <v>1195</v>
      </c>
      <c r="E7779">
        <v>1.4999999999999999E-2</v>
      </c>
      <c r="F7779" t="s">
        <v>1911</v>
      </c>
    </row>
    <row r="7780" spans="1:6" x14ac:dyDescent="0.25">
      <c r="A7780" t="s">
        <v>1240</v>
      </c>
      <c r="B7780" t="s">
        <v>1223</v>
      </c>
      <c r="C7780" t="s">
        <v>1186</v>
      </c>
      <c r="D7780" t="s">
        <v>1195</v>
      </c>
      <c r="E7780">
        <v>1.4999999999999999E-2</v>
      </c>
      <c r="F7780" t="s">
        <v>1911</v>
      </c>
    </row>
    <row r="7781" spans="1:6" x14ac:dyDescent="0.25">
      <c r="A7781" t="s">
        <v>1240</v>
      </c>
      <c r="B7781" t="s">
        <v>1248</v>
      </c>
      <c r="C7781" t="s">
        <v>1186</v>
      </c>
      <c r="D7781" t="s">
        <v>1195</v>
      </c>
      <c r="E7781">
        <v>1.4999999999999999E-2</v>
      </c>
      <c r="F7781" t="s">
        <v>1911</v>
      </c>
    </row>
    <row r="7782" spans="1:6" x14ac:dyDescent="0.25">
      <c r="A7782" t="s">
        <v>1240</v>
      </c>
      <c r="B7782" t="s">
        <v>1228</v>
      </c>
      <c r="C7782" t="s">
        <v>1186</v>
      </c>
      <c r="D7782" t="s">
        <v>1195</v>
      </c>
      <c r="E7782">
        <v>1.4999999999999999E-2</v>
      </c>
      <c r="F7782" t="s">
        <v>1911</v>
      </c>
    </row>
    <row r="7783" spans="1:6" x14ac:dyDescent="0.25">
      <c r="A7783" t="s">
        <v>1240</v>
      </c>
      <c r="B7783" t="s">
        <v>1230</v>
      </c>
      <c r="C7783" t="s">
        <v>1186</v>
      </c>
      <c r="D7783" t="s">
        <v>1195</v>
      </c>
      <c r="E7783">
        <v>1.4999999999999999E-2</v>
      </c>
      <c r="F7783" t="s">
        <v>1911</v>
      </c>
    </row>
    <row r="7784" spans="1:6" x14ac:dyDescent="0.25">
      <c r="A7784" t="s">
        <v>1240</v>
      </c>
      <c r="B7784" t="s">
        <v>1231</v>
      </c>
      <c r="C7784" t="s">
        <v>1186</v>
      </c>
      <c r="D7784" t="s">
        <v>1195</v>
      </c>
      <c r="E7784">
        <v>1E-3</v>
      </c>
      <c r="F7784" t="s">
        <v>1911</v>
      </c>
    </row>
    <row r="7785" spans="1:6" x14ac:dyDescent="0.25">
      <c r="A7785" t="s">
        <v>1240</v>
      </c>
      <c r="B7785" t="s">
        <v>1232</v>
      </c>
      <c r="C7785" t="s">
        <v>1186</v>
      </c>
      <c r="D7785" t="s">
        <v>1195</v>
      </c>
      <c r="E7785">
        <v>1E-3</v>
      </c>
      <c r="F7785" t="s">
        <v>1911</v>
      </c>
    </row>
    <row r="7786" spans="1:6" x14ac:dyDescent="0.25">
      <c r="A7786" t="s">
        <v>1240</v>
      </c>
      <c r="B7786" t="s">
        <v>1233</v>
      </c>
      <c r="C7786" t="s">
        <v>1186</v>
      </c>
      <c r="D7786" t="s">
        <v>1195</v>
      </c>
      <c r="E7786">
        <v>1E-3</v>
      </c>
      <c r="F7786" t="s">
        <v>1911</v>
      </c>
    </row>
    <row r="7787" spans="1:6" x14ac:dyDescent="0.25">
      <c r="A7787" t="s">
        <v>1240</v>
      </c>
      <c r="B7787" t="s">
        <v>1237</v>
      </c>
      <c r="C7787" t="s">
        <v>1186</v>
      </c>
      <c r="D7787" t="s">
        <v>1195</v>
      </c>
      <c r="E7787">
        <v>1E-3</v>
      </c>
      <c r="F7787" t="s">
        <v>1911</v>
      </c>
    </row>
    <row r="7788" spans="1:6" x14ac:dyDescent="0.25">
      <c r="A7788" t="s">
        <v>1240</v>
      </c>
      <c r="B7788" t="s">
        <v>1238</v>
      </c>
      <c r="C7788" t="s">
        <v>1186</v>
      </c>
      <c r="D7788" t="s">
        <v>1195</v>
      </c>
      <c r="E7788">
        <v>1E-3</v>
      </c>
      <c r="F7788" t="s">
        <v>1911</v>
      </c>
    </row>
    <row r="7789" spans="1:6" x14ac:dyDescent="0.25">
      <c r="A7789" t="s">
        <v>32</v>
      </c>
      <c r="B7789" t="s">
        <v>1241</v>
      </c>
      <c r="C7789" t="s">
        <v>1186</v>
      </c>
      <c r="D7789" t="s">
        <v>1195</v>
      </c>
      <c r="E7789">
        <v>2E-3</v>
      </c>
      <c r="F7789" t="s">
        <v>1911</v>
      </c>
    </row>
    <row r="7790" spans="1:6" x14ac:dyDescent="0.25">
      <c r="A7790" t="s">
        <v>1242</v>
      </c>
      <c r="B7790" t="s">
        <v>1241</v>
      </c>
      <c r="C7790" t="s">
        <v>1186</v>
      </c>
      <c r="D7790" t="s">
        <v>1195</v>
      </c>
      <c r="E7790">
        <v>2E-3</v>
      </c>
      <c r="F7790" t="s">
        <v>1911</v>
      </c>
    </row>
    <row r="7791" spans="1:6" x14ac:dyDescent="0.25">
      <c r="A7791" t="s">
        <v>1244</v>
      </c>
      <c r="B7791" t="s">
        <v>1241</v>
      </c>
      <c r="C7791" t="s">
        <v>1186</v>
      </c>
      <c r="D7791" t="s">
        <v>1195</v>
      </c>
      <c r="E7791">
        <v>0.6</v>
      </c>
      <c r="F7791" t="s">
        <v>1911</v>
      </c>
    </row>
    <row r="7792" spans="1:6" x14ac:dyDescent="0.25">
      <c r="A7792" t="s">
        <v>122</v>
      </c>
      <c r="B7792" t="s">
        <v>1390</v>
      </c>
      <c r="C7792" t="s">
        <v>1719</v>
      </c>
      <c r="D7792" t="s">
        <v>1346</v>
      </c>
      <c r="E7792">
        <v>0.85499999999999998</v>
      </c>
      <c r="F7792" t="s">
        <v>1911</v>
      </c>
    </row>
    <row r="7793" spans="1:6" x14ac:dyDescent="0.25">
      <c r="A7793" t="s">
        <v>122</v>
      </c>
      <c r="B7793" t="s">
        <v>1390</v>
      </c>
      <c r="C7793" t="s">
        <v>1720</v>
      </c>
      <c r="D7793" t="s">
        <v>1346</v>
      </c>
      <c r="E7793">
        <v>0.52500000000000002</v>
      </c>
      <c r="F7793" t="s">
        <v>1911</v>
      </c>
    </row>
    <row r="7794" spans="1:6" x14ac:dyDescent="0.25">
      <c r="A7794" t="s">
        <v>122</v>
      </c>
      <c r="B7794" t="s">
        <v>1390</v>
      </c>
      <c r="C7794" t="s">
        <v>1721</v>
      </c>
      <c r="D7794" t="s">
        <v>1346</v>
      </c>
      <c r="E7794">
        <v>0.48</v>
      </c>
      <c r="F7794" t="s">
        <v>1911</v>
      </c>
    </row>
    <row r="7795" spans="1:6" x14ac:dyDescent="0.25">
      <c r="A7795" t="s">
        <v>122</v>
      </c>
      <c r="B7795" t="s">
        <v>1390</v>
      </c>
      <c r="C7795" t="s">
        <v>1722</v>
      </c>
      <c r="D7795" t="s">
        <v>1346</v>
      </c>
      <c r="E7795">
        <v>0.45</v>
      </c>
      <c r="F7795" t="s">
        <v>1911</v>
      </c>
    </row>
    <row r="7796" spans="1:6" x14ac:dyDescent="0.25">
      <c r="A7796" t="s">
        <v>122</v>
      </c>
      <c r="B7796" t="s">
        <v>1390</v>
      </c>
      <c r="C7796" t="s">
        <v>1721</v>
      </c>
      <c r="D7796" t="s">
        <v>1346</v>
      </c>
      <c r="E7796">
        <v>0.40500000000000003</v>
      </c>
      <c r="F7796" t="s">
        <v>1911</v>
      </c>
    </row>
    <row r="7797" spans="1:6" x14ac:dyDescent="0.25">
      <c r="A7797" t="s">
        <v>122</v>
      </c>
      <c r="B7797" t="s">
        <v>1390</v>
      </c>
      <c r="C7797" t="s">
        <v>1186</v>
      </c>
      <c r="D7797" t="s">
        <v>1346</v>
      </c>
      <c r="E7797">
        <v>0.9</v>
      </c>
      <c r="F7797" t="s">
        <v>1911</v>
      </c>
    </row>
    <row r="7798" spans="1:6" x14ac:dyDescent="0.25">
      <c r="A7798" t="s">
        <v>1723</v>
      </c>
      <c r="B7798" t="s">
        <v>1724</v>
      </c>
      <c r="C7798" t="s">
        <v>1725</v>
      </c>
      <c r="D7798" t="s">
        <v>1331</v>
      </c>
      <c r="E7798">
        <v>0.1938</v>
      </c>
      <c r="F7798" t="s">
        <v>1911</v>
      </c>
    </row>
    <row r="7799" spans="1:6" x14ac:dyDescent="0.25">
      <c r="A7799" t="s">
        <v>1723</v>
      </c>
      <c r="B7799" t="s">
        <v>1724</v>
      </c>
      <c r="C7799" t="s">
        <v>1715</v>
      </c>
      <c r="D7799" t="s">
        <v>1331</v>
      </c>
      <c r="E7799">
        <v>0.1938</v>
      </c>
      <c r="F7799" t="s">
        <v>1911</v>
      </c>
    </row>
    <row r="7800" spans="1:6" x14ac:dyDescent="0.25">
      <c r="A7800" t="s">
        <v>1723</v>
      </c>
      <c r="B7800" t="s">
        <v>1724</v>
      </c>
      <c r="C7800" t="s">
        <v>1186</v>
      </c>
      <c r="D7800" t="s">
        <v>1331</v>
      </c>
      <c r="E7800">
        <v>1.02</v>
      </c>
      <c r="F7800" t="s">
        <v>1911</v>
      </c>
    </row>
    <row r="7801" spans="1:6" x14ac:dyDescent="0.25">
      <c r="A7801" t="s">
        <v>1723</v>
      </c>
      <c r="B7801" t="s">
        <v>1724</v>
      </c>
      <c r="C7801" t="s">
        <v>1726</v>
      </c>
      <c r="D7801" t="s">
        <v>1331</v>
      </c>
      <c r="E7801">
        <v>0.36</v>
      </c>
      <c r="F7801" t="s">
        <v>1911</v>
      </c>
    </row>
    <row r="7802" spans="1:6" x14ac:dyDescent="0.25">
      <c r="A7802" t="s">
        <v>1245</v>
      </c>
      <c r="B7802" t="s">
        <v>1246</v>
      </c>
      <c r="C7802" t="s">
        <v>1186</v>
      </c>
      <c r="D7802" t="s">
        <v>1195</v>
      </c>
      <c r="E7802">
        <v>1.4999999999999999E-2</v>
      </c>
      <c r="F7802" t="s">
        <v>1911</v>
      </c>
    </row>
    <row r="7803" spans="1:6" x14ac:dyDescent="0.25">
      <c r="A7803" t="s">
        <v>1245</v>
      </c>
      <c r="B7803" t="s">
        <v>1194</v>
      </c>
      <c r="C7803" t="s">
        <v>1131</v>
      </c>
      <c r="D7803" t="s">
        <v>1195</v>
      </c>
      <c r="E7803">
        <v>1.4999999999999999E-2</v>
      </c>
      <c r="F7803" t="s">
        <v>1911</v>
      </c>
    </row>
    <row r="7804" spans="1:6" x14ac:dyDescent="0.25">
      <c r="A7804" t="s">
        <v>1245</v>
      </c>
      <c r="B7804" t="s">
        <v>1194</v>
      </c>
      <c r="C7804" t="s">
        <v>1196</v>
      </c>
      <c r="D7804" t="s">
        <v>1195</v>
      </c>
      <c r="E7804">
        <v>1.4999999999999999E-2</v>
      </c>
      <c r="F7804" t="s">
        <v>1911</v>
      </c>
    </row>
    <row r="7805" spans="1:6" x14ac:dyDescent="0.25">
      <c r="A7805" t="s">
        <v>1245</v>
      </c>
      <c r="B7805" t="s">
        <v>1194</v>
      </c>
      <c r="C7805" t="s">
        <v>1186</v>
      </c>
      <c r="D7805" t="s">
        <v>1195</v>
      </c>
      <c r="E7805">
        <v>1.4999999999999999E-2</v>
      </c>
      <c r="F7805" t="s">
        <v>1911</v>
      </c>
    </row>
    <row r="7806" spans="1:6" x14ac:dyDescent="0.25">
      <c r="A7806" t="s">
        <v>1245</v>
      </c>
      <c r="B7806" t="s">
        <v>1211</v>
      </c>
      <c r="C7806" t="s">
        <v>1131</v>
      </c>
      <c r="D7806" t="s">
        <v>1195</v>
      </c>
      <c r="E7806">
        <v>0.05</v>
      </c>
      <c r="F7806" t="s">
        <v>1911</v>
      </c>
    </row>
    <row r="7807" spans="1:6" x14ac:dyDescent="0.25">
      <c r="A7807" t="s">
        <v>1245</v>
      </c>
      <c r="B7807" t="s">
        <v>1211</v>
      </c>
      <c r="C7807" t="s">
        <v>1186</v>
      </c>
      <c r="D7807" t="s">
        <v>1195</v>
      </c>
      <c r="E7807">
        <v>0.05</v>
      </c>
      <c r="F7807" t="s">
        <v>1911</v>
      </c>
    </row>
    <row r="7808" spans="1:6" x14ac:dyDescent="0.25">
      <c r="A7808" t="s">
        <v>1245</v>
      </c>
      <c r="B7808" t="s">
        <v>1212</v>
      </c>
      <c r="C7808" t="s">
        <v>1186</v>
      </c>
      <c r="D7808" t="s">
        <v>1195</v>
      </c>
      <c r="E7808">
        <v>7.4999999999999997E-2</v>
      </c>
      <c r="F7808" t="s">
        <v>1911</v>
      </c>
    </row>
    <row r="7809" spans="1:6" x14ac:dyDescent="0.25">
      <c r="A7809" t="s">
        <v>1245</v>
      </c>
      <c r="B7809" t="s">
        <v>1212</v>
      </c>
      <c r="C7809" t="s">
        <v>1213</v>
      </c>
      <c r="D7809" t="s">
        <v>1195</v>
      </c>
      <c r="E7809">
        <v>1.8749999999999999E-2</v>
      </c>
      <c r="F7809" t="s">
        <v>1911</v>
      </c>
    </row>
    <row r="7810" spans="1:6" x14ac:dyDescent="0.25">
      <c r="A7810" t="s">
        <v>1245</v>
      </c>
      <c r="B7810" t="s">
        <v>1200</v>
      </c>
      <c r="C7810" t="s">
        <v>1186</v>
      </c>
      <c r="D7810" t="s">
        <v>1195</v>
      </c>
      <c r="E7810">
        <v>0.1</v>
      </c>
      <c r="F7810" t="s">
        <v>1911</v>
      </c>
    </row>
    <row r="7811" spans="1:6" x14ac:dyDescent="0.25">
      <c r="A7811" t="s">
        <v>1245</v>
      </c>
      <c r="B7811" t="s">
        <v>1200</v>
      </c>
      <c r="C7811" t="s">
        <v>1215</v>
      </c>
      <c r="D7811" t="s">
        <v>1195</v>
      </c>
      <c r="E7811">
        <v>0.03</v>
      </c>
      <c r="F7811" t="s">
        <v>1911</v>
      </c>
    </row>
    <row r="7812" spans="1:6" x14ac:dyDescent="0.25">
      <c r="A7812" t="s">
        <v>1245</v>
      </c>
      <c r="B7812" t="s">
        <v>1200</v>
      </c>
      <c r="C7812" t="s">
        <v>1216</v>
      </c>
      <c r="D7812" t="s">
        <v>1195</v>
      </c>
      <c r="E7812">
        <v>0.02</v>
      </c>
      <c r="F7812" t="s">
        <v>1911</v>
      </c>
    </row>
    <row r="7813" spans="1:6" x14ac:dyDescent="0.25">
      <c r="A7813" t="s">
        <v>1245</v>
      </c>
      <c r="B7813" t="s">
        <v>1204</v>
      </c>
      <c r="C7813" t="s">
        <v>1186</v>
      </c>
      <c r="D7813" t="s">
        <v>1195</v>
      </c>
      <c r="E7813">
        <v>0.1</v>
      </c>
      <c r="F7813" t="s">
        <v>1911</v>
      </c>
    </row>
    <row r="7814" spans="1:6" x14ac:dyDescent="0.25">
      <c r="A7814" t="s">
        <v>1245</v>
      </c>
      <c r="B7814" t="s">
        <v>1204</v>
      </c>
      <c r="C7814" t="s">
        <v>1215</v>
      </c>
      <c r="D7814" t="s">
        <v>1195</v>
      </c>
      <c r="E7814">
        <v>0.03</v>
      </c>
      <c r="F7814" t="s">
        <v>1911</v>
      </c>
    </row>
    <row r="7815" spans="1:6" x14ac:dyDescent="0.25">
      <c r="A7815" t="s">
        <v>1245</v>
      </c>
      <c r="B7815" t="s">
        <v>1204</v>
      </c>
      <c r="C7815" t="s">
        <v>1216</v>
      </c>
      <c r="D7815" t="s">
        <v>1195</v>
      </c>
      <c r="E7815">
        <v>0.02</v>
      </c>
      <c r="F7815" t="s">
        <v>1911</v>
      </c>
    </row>
    <row r="7816" spans="1:6" x14ac:dyDescent="0.25">
      <c r="A7816" t="s">
        <v>1245</v>
      </c>
      <c r="B7816" t="s">
        <v>1217</v>
      </c>
      <c r="C7816" t="s">
        <v>1186</v>
      </c>
      <c r="D7816" t="s">
        <v>1195</v>
      </c>
      <c r="E7816">
        <v>0.01</v>
      </c>
      <c r="F7816" t="s">
        <v>1911</v>
      </c>
    </row>
    <row r="7817" spans="1:6" x14ac:dyDescent="0.25">
      <c r="A7817" t="s">
        <v>1245</v>
      </c>
      <c r="B7817" t="s">
        <v>1220</v>
      </c>
      <c r="C7817" t="s">
        <v>1186</v>
      </c>
      <c r="D7817" t="s">
        <v>1195</v>
      </c>
      <c r="E7817">
        <v>0.01</v>
      </c>
      <c r="F7817" t="s">
        <v>1911</v>
      </c>
    </row>
    <row r="7818" spans="1:6" x14ac:dyDescent="0.25">
      <c r="A7818" t="s">
        <v>1245</v>
      </c>
      <c r="B7818" t="s">
        <v>1247</v>
      </c>
      <c r="C7818" t="s">
        <v>1186</v>
      </c>
      <c r="D7818" t="s">
        <v>1195</v>
      </c>
      <c r="E7818">
        <v>0.01</v>
      </c>
      <c r="F7818" t="s">
        <v>1911</v>
      </c>
    </row>
    <row r="7819" spans="1:6" x14ac:dyDescent="0.25">
      <c r="A7819" t="s">
        <v>1245</v>
      </c>
      <c r="B7819" t="s">
        <v>1223</v>
      </c>
      <c r="C7819" t="s">
        <v>1186</v>
      </c>
      <c r="D7819" t="s">
        <v>1195</v>
      </c>
      <c r="E7819">
        <v>0.01</v>
      </c>
      <c r="F7819" t="s">
        <v>1911</v>
      </c>
    </row>
    <row r="7820" spans="1:6" x14ac:dyDescent="0.25">
      <c r="A7820" t="s">
        <v>1245</v>
      </c>
      <c r="B7820" t="s">
        <v>1248</v>
      </c>
      <c r="C7820" t="s">
        <v>1186</v>
      </c>
      <c r="D7820" t="s">
        <v>1195</v>
      </c>
      <c r="E7820">
        <v>0.01</v>
      </c>
      <c r="F7820" t="s">
        <v>1911</v>
      </c>
    </row>
    <row r="7821" spans="1:6" x14ac:dyDescent="0.25">
      <c r="A7821" t="s">
        <v>1245</v>
      </c>
      <c r="B7821" t="s">
        <v>1249</v>
      </c>
      <c r="C7821" t="s">
        <v>1186</v>
      </c>
      <c r="D7821" t="s">
        <v>1195</v>
      </c>
      <c r="E7821">
        <v>0.01</v>
      </c>
      <c r="F7821" t="s">
        <v>1911</v>
      </c>
    </row>
    <row r="7822" spans="1:6" x14ac:dyDescent="0.25">
      <c r="A7822" t="s">
        <v>1245</v>
      </c>
      <c r="B7822" t="s">
        <v>1250</v>
      </c>
      <c r="C7822" t="s">
        <v>1186</v>
      </c>
      <c r="D7822" t="s">
        <v>1195</v>
      </c>
      <c r="E7822">
        <v>0.01</v>
      </c>
      <c r="F7822" t="s">
        <v>1911</v>
      </c>
    </row>
    <row r="7823" spans="1:6" x14ac:dyDescent="0.25">
      <c r="A7823" t="s">
        <v>1245</v>
      </c>
      <c r="B7823" t="s">
        <v>1239</v>
      </c>
      <c r="C7823" t="s">
        <v>1186</v>
      </c>
      <c r="D7823" t="s">
        <v>1195</v>
      </c>
      <c r="E7823">
        <v>7.4999999999999997E-2</v>
      </c>
      <c r="F7823" t="s">
        <v>1911</v>
      </c>
    </row>
    <row r="7824" spans="1:6" x14ac:dyDescent="0.25">
      <c r="A7824" t="s">
        <v>1251</v>
      </c>
      <c r="B7824" t="s">
        <v>1197</v>
      </c>
      <c r="C7824" t="s">
        <v>1186</v>
      </c>
      <c r="D7824" t="s">
        <v>1195</v>
      </c>
      <c r="E7824">
        <v>1.8</v>
      </c>
      <c r="F7824" t="s">
        <v>1911</v>
      </c>
    </row>
    <row r="7825" spans="1:6" x14ac:dyDescent="0.25">
      <c r="A7825" t="s">
        <v>1251</v>
      </c>
      <c r="B7825" t="s">
        <v>1200</v>
      </c>
      <c r="C7825" t="s">
        <v>1186</v>
      </c>
      <c r="D7825" t="s">
        <v>1195</v>
      </c>
      <c r="E7825">
        <v>0.8</v>
      </c>
      <c r="F7825" t="s">
        <v>1911</v>
      </c>
    </row>
    <row r="7826" spans="1:6" x14ac:dyDescent="0.25">
      <c r="A7826" t="s">
        <v>1251</v>
      </c>
      <c r="B7826" t="s">
        <v>1200</v>
      </c>
      <c r="C7826" t="s">
        <v>1201</v>
      </c>
      <c r="D7826" t="s">
        <v>1195</v>
      </c>
      <c r="E7826">
        <v>0.08</v>
      </c>
      <c r="F7826" t="s">
        <v>1911</v>
      </c>
    </row>
    <row r="7827" spans="1:6" x14ac:dyDescent="0.25">
      <c r="A7827" t="s">
        <v>1251</v>
      </c>
      <c r="B7827" t="s">
        <v>1200</v>
      </c>
      <c r="C7827" t="s">
        <v>1202</v>
      </c>
      <c r="D7827" t="s">
        <v>1195</v>
      </c>
      <c r="E7827">
        <v>0.24</v>
      </c>
      <c r="F7827" t="s">
        <v>1911</v>
      </c>
    </row>
    <row r="7828" spans="1:6" x14ac:dyDescent="0.25">
      <c r="A7828" t="s">
        <v>1251</v>
      </c>
      <c r="B7828" t="s">
        <v>1200</v>
      </c>
      <c r="C7828" t="s">
        <v>1203</v>
      </c>
      <c r="D7828" t="s">
        <v>1195</v>
      </c>
      <c r="E7828">
        <v>0.08</v>
      </c>
      <c r="F7828" t="s">
        <v>1911</v>
      </c>
    </row>
    <row r="7829" spans="1:6" x14ac:dyDescent="0.25">
      <c r="A7829" t="s">
        <v>1251</v>
      </c>
      <c r="B7829" t="s">
        <v>1204</v>
      </c>
      <c r="C7829" t="s">
        <v>1186</v>
      </c>
      <c r="D7829" t="s">
        <v>1195</v>
      </c>
      <c r="E7829">
        <v>1.6</v>
      </c>
      <c r="F7829" t="s">
        <v>1911</v>
      </c>
    </row>
    <row r="7830" spans="1:6" x14ac:dyDescent="0.25">
      <c r="A7830" t="s">
        <v>1251</v>
      </c>
      <c r="B7830" t="s">
        <v>1204</v>
      </c>
      <c r="C7830" t="s">
        <v>1202</v>
      </c>
      <c r="D7830" t="s">
        <v>1195</v>
      </c>
      <c r="E7830">
        <v>0.24</v>
      </c>
      <c r="F7830" t="s">
        <v>1911</v>
      </c>
    </row>
    <row r="7831" spans="1:6" x14ac:dyDescent="0.25">
      <c r="A7831" t="s">
        <v>1251</v>
      </c>
      <c r="B7831" t="s">
        <v>1204</v>
      </c>
      <c r="C7831" t="s">
        <v>1203</v>
      </c>
      <c r="D7831" t="s">
        <v>1195</v>
      </c>
      <c r="E7831">
        <v>0.08</v>
      </c>
      <c r="F7831" t="s">
        <v>1911</v>
      </c>
    </row>
    <row r="7832" spans="1:6" x14ac:dyDescent="0.25">
      <c r="A7832" t="s">
        <v>1727</v>
      </c>
      <c r="B7832" t="s">
        <v>1728</v>
      </c>
      <c r="C7832" t="s">
        <v>1186</v>
      </c>
      <c r="D7832" t="s">
        <v>1729</v>
      </c>
      <c r="E7832">
        <v>1</v>
      </c>
      <c r="F7832" t="s">
        <v>1911</v>
      </c>
    </row>
    <row r="7833" spans="1:6" x14ac:dyDescent="0.25">
      <c r="A7833" t="s">
        <v>1727</v>
      </c>
      <c r="B7833" t="s">
        <v>1730</v>
      </c>
      <c r="C7833" t="s">
        <v>1186</v>
      </c>
      <c r="D7833" t="s">
        <v>1729</v>
      </c>
      <c r="E7833">
        <v>0.05</v>
      </c>
      <c r="F7833" t="s">
        <v>1911</v>
      </c>
    </row>
    <row r="7834" spans="1:6" x14ac:dyDescent="0.25">
      <c r="A7834" t="s">
        <v>1727</v>
      </c>
      <c r="B7834" t="s">
        <v>1731</v>
      </c>
      <c r="C7834" t="s">
        <v>1732</v>
      </c>
      <c r="D7834" t="s">
        <v>1729</v>
      </c>
      <c r="E7834">
        <v>1</v>
      </c>
      <c r="F7834" t="s">
        <v>1911</v>
      </c>
    </row>
    <row r="7835" spans="1:6" x14ac:dyDescent="0.25">
      <c r="A7835" t="s">
        <v>1727</v>
      </c>
      <c r="B7835" t="s">
        <v>1731</v>
      </c>
      <c r="C7835" t="s">
        <v>1186</v>
      </c>
      <c r="D7835" t="s">
        <v>1729</v>
      </c>
      <c r="E7835">
        <v>1</v>
      </c>
      <c r="F7835" t="s">
        <v>1911</v>
      </c>
    </row>
    <row r="7836" spans="1:6" x14ac:dyDescent="0.25">
      <c r="A7836" t="s">
        <v>1727</v>
      </c>
      <c r="B7836" t="s">
        <v>1731</v>
      </c>
      <c r="C7836" t="s">
        <v>1733</v>
      </c>
      <c r="D7836" t="s">
        <v>1729</v>
      </c>
      <c r="E7836">
        <v>1</v>
      </c>
      <c r="F7836" t="s">
        <v>1911</v>
      </c>
    </row>
    <row r="7837" spans="1:6" x14ac:dyDescent="0.25">
      <c r="A7837" t="s">
        <v>1727</v>
      </c>
      <c r="B7837" t="s">
        <v>1731</v>
      </c>
      <c r="C7837" t="s">
        <v>1734</v>
      </c>
      <c r="D7837" t="s">
        <v>1729</v>
      </c>
      <c r="E7837">
        <v>1</v>
      </c>
      <c r="F7837" t="s">
        <v>1911</v>
      </c>
    </row>
    <row r="7838" spans="1:6" x14ac:dyDescent="0.25">
      <c r="A7838" t="s">
        <v>1727</v>
      </c>
      <c r="B7838" t="s">
        <v>1731</v>
      </c>
      <c r="C7838" t="s">
        <v>1735</v>
      </c>
      <c r="D7838" t="s">
        <v>1729</v>
      </c>
      <c r="E7838">
        <v>1</v>
      </c>
      <c r="F7838" t="s">
        <v>1911</v>
      </c>
    </row>
    <row r="7839" spans="1:6" x14ac:dyDescent="0.25">
      <c r="A7839" t="s">
        <v>1727</v>
      </c>
      <c r="B7839" t="s">
        <v>1731</v>
      </c>
      <c r="C7839" t="s">
        <v>1736</v>
      </c>
      <c r="D7839" t="s">
        <v>1729</v>
      </c>
      <c r="E7839">
        <v>1</v>
      </c>
      <c r="F7839" t="s">
        <v>1911</v>
      </c>
    </row>
    <row r="7840" spans="1:6" x14ac:dyDescent="0.25">
      <c r="A7840" t="s">
        <v>1727</v>
      </c>
      <c r="B7840" t="s">
        <v>1737</v>
      </c>
      <c r="C7840" t="s">
        <v>1732</v>
      </c>
      <c r="D7840" t="s">
        <v>1729</v>
      </c>
      <c r="E7840">
        <v>0.75</v>
      </c>
      <c r="F7840" t="s">
        <v>1911</v>
      </c>
    </row>
    <row r="7841" spans="1:6" x14ac:dyDescent="0.25">
      <c r="A7841" t="s">
        <v>1727</v>
      </c>
      <c r="B7841" t="s">
        <v>1737</v>
      </c>
      <c r="C7841" t="s">
        <v>1186</v>
      </c>
      <c r="D7841" t="s">
        <v>1729</v>
      </c>
      <c r="E7841">
        <v>0.75</v>
      </c>
      <c r="F7841" t="s">
        <v>1911</v>
      </c>
    </row>
    <row r="7842" spans="1:6" x14ac:dyDescent="0.25">
      <c r="A7842" t="s">
        <v>1727</v>
      </c>
      <c r="B7842" t="s">
        <v>1737</v>
      </c>
      <c r="C7842" t="s">
        <v>1733</v>
      </c>
      <c r="D7842" t="s">
        <v>1729</v>
      </c>
      <c r="E7842">
        <v>0.75</v>
      </c>
      <c r="F7842" t="s">
        <v>1911</v>
      </c>
    </row>
    <row r="7843" spans="1:6" x14ac:dyDescent="0.25">
      <c r="A7843" t="s">
        <v>1727</v>
      </c>
      <c r="B7843" t="s">
        <v>1737</v>
      </c>
      <c r="C7843" t="s">
        <v>1734</v>
      </c>
      <c r="D7843" t="s">
        <v>1729</v>
      </c>
      <c r="E7843">
        <v>0.75</v>
      </c>
      <c r="F7843" t="s">
        <v>1911</v>
      </c>
    </row>
    <row r="7844" spans="1:6" x14ac:dyDescent="0.25">
      <c r="A7844" t="s">
        <v>1727</v>
      </c>
      <c r="B7844" t="s">
        <v>1737</v>
      </c>
      <c r="C7844" t="s">
        <v>1735</v>
      </c>
      <c r="D7844" t="s">
        <v>1729</v>
      </c>
      <c r="E7844">
        <v>0.75</v>
      </c>
      <c r="F7844" t="s">
        <v>1911</v>
      </c>
    </row>
    <row r="7845" spans="1:6" x14ac:dyDescent="0.25">
      <c r="A7845" t="s">
        <v>1727</v>
      </c>
      <c r="B7845" t="s">
        <v>1737</v>
      </c>
      <c r="C7845" t="s">
        <v>1736</v>
      </c>
      <c r="D7845" t="s">
        <v>1729</v>
      </c>
      <c r="E7845">
        <v>0.75</v>
      </c>
      <c r="F7845" t="s">
        <v>1911</v>
      </c>
    </row>
    <row r="7846" spans="1:6" x14ac:dyDescent="0.25">
      <c r="A7846" t="s">
        <v>1727</v>
      </c>
      <c r="B7846" t="s">
        <v>1738</v>
      </c>
      <c r="C7846" t="s">
        <v>1739</v>
      </c>
      <c r="D7846" t="s">
        <v>1729</v>
      </c>
      <c r="E7846">
        <v>0.8</v>
      </c>
      <c r="F7846" t="s">
        <v>1911</v>
      </c>
    </row>
    <row r="7847" spans="1:6" x14ac:dyDescent="0.25">
      <c r="A7847" t="s">
        <v>1727</v>
      </c>
      <c r="B7847" t="s">
        <v>1738</v>
      </c>
      <c r="C7847" t="s">
        <v>1186</v>
      </c>
      <c r="D7847" t="s">
        <v>1729</v>
      </c>
      <c r="E7847">
        <v>1</v>
      </c>
      <c r="F7847" t="s">
        <v>1911</v>
      </c>
    </row>
    <row r="7848" spans="1:6" x14ac:dyDescent="0.25">
      <c r="A7848" t="s">
        <v>1727</v>
      </c>
      <c r="B7848" t="s">
        <v>1738</v>
      </c>
      <c r="C7848" t="s">
        <v>1740</v>
      </c>
      <c r="D7848" t="s">
        <v>1729</v>
      </c>
      <c r="E7848">
        <v>0.65</v>
      </c>
      <c r="F7848" t="s">
        <v>1911</v>
      </c>
    </row>
    <row r="7849" spans="1:6" x14ac:dyDescent="0.25">
      <c r="A7849" t="s">
        <v>1727</v>
      </c>
      <c r="B7849" t="s">
        <v>1738</v>
      </c>
      <c r="C7849" t="s">
        <v>1741</v>
      </c>
      <c r="D7849" t="s">
        <v>1729</v>
      </c>
      <c r="E7849">
        <v>0.45</v>
      </c>
      <c r="F7849" t="s">
        <v>1911</v>
      </c>
    </row>
    <row r="7850" spans="1:6" x14ac:dyDescent="0.25">
      <c r="A7850" t="s">
        <v>1727</v>
      </c>
      <c r="B7850" t="s">
        <v>1742</v>
      </c>
      <c r="C7850" t="s">
        <v>1743</v>
      </c>
      <c r="D7850" t="s">
        <v>1729</v>
      </c>
      <c r="E7850">
        <v>0.90800000000000003</v>
      </c>
      <c r="F7850" t="s">
        <v>1911</v>
      </c>
    </row>
    <row r="7851" spans="1:6" x14ac:dyDescent="0.25">
      <c r="A7851" t="s">
        <v>1727</v>
      </c>
      <c r="B7851" t="s">
        <v>1742</v>
      </c>
      <c r="C7851" t="s">
        <v>1744</v>
      </c>
      <c r="D7851" t="s">
        <v>1729</v>
      </c>
      <c r="E7851">
        <v>0.57999999999999996</v>
      </c>
      <c r="F7851" t="s">
        <v>1911</v>
      </c>
    </row>
    <row r="7852" spans="1:6" x14ac:dyDescent="0.25">
      <c r="A7852" t="s">
        <v>1727</v>
      </c>
      <c r="B7852" t="s">
        <v>1742</v>
      </c>
      <c r="C7852" t="s">
        <v>1745</v>
      </c>
      <c r="D7852" t="s">
        <v>1729</v>
      </c>
      <c r="E7852">
        <v>0.48799999999999999</v>
      </c>
      <c r="F7852" t="s">
        <v>1911</v>
      </c>
    </row>
    <row r="7853" spans="1:6" x14ac:dyDescent="0.25">
      <c r="A7853" t="s">
        <v>1727</v>
      </c>
      <c r="B7853" t="s">
        <v>1742</v>
      </c>
      <c r="C7853" t="s">
        <v>1186</v>
      </c>
      <c r="D7853" t="s">
        <v>1729</v>
      </c>
      <c r="E7853">
        <v>1</v>
      </c>
      <c r="F7853" t="s">
        <v>1911</v>
      </c>
    </row>
    <row r="7854" spans="1:6" x14ac:dyDescent="0.25">
      <c r="A7854" t="s">
        <v>1727</v>
      </c>
      <c r="B7854" t="s">
        <v>1746</v>
      </c>
      <c r="C7854" t="s">
        <v>1186</v>
      </c>
      <c r="D7854" t="s">
        <v>1729</v>
      </c>
      <c r="E7854">
        <v>1</v>
      </c>
      <c r="F7854" t="s">
        <v>1911</v>
      </c>
    </row>
    <row r="7855" spans="1:6" x14ac:dyDescent="0.25">
      <c r="A7855" t="s">
        <v>1727</v>
      </c>
      <c r="B7855" t="s">
        <v>1747</v>
      </c>
      <c r="C7855" t="s">
        <v>1748</v>
      </c>
      <c r="D7855" t="s">
        <v>1729</v>
      </c>
      <c r="E7855">
        <v>0.93700000000000006</v>
      </c>
      <c r="F7855" t="s">
        <v>1911</v>
      </c>
    </row>
    <row r="7856" spans="1:6" x14ac:dyDescent="0.25">
      <c r="A7856" t="s">
        <v>1727</v>
      </c>
      <c r="B7856" t="s">
        <v>1747</v>
      </c>
      <c r="C7856" t="s">
        <v>1749</v>
      </c>
      <c r="D7856" t="s">
        <v>1729</v>
      </c>
      <c r="E7856">
        <v>5.3499999999999999E-2</v>
      </c>
      <c r="F7856" t="s">
        <v>1911</v>
      </c>
    </row>
    <row r="7857" spans="1:6" x14ac:dyDescent="0.25">
      <c r="A7857" t="s">
        <v>1727</v>
      </c>
      <c r="B7857" t="s">
        <v>1747</v>
      </c>
      <c r="C7857" t="s">
        <v>1750</v>
      </c>
      <c r="D7857" t="s">
        <v>1729</v>
      </c>
      <c r="E7857">
        <v>1.6299999999999999E-2</v>
      </c>
      <c r="F7857" t="s">
        <v>1911</v>
      </c>
    </row>
    <row r="7858" spans="1:6" x14ac:dyDescent="0.25">
      <c r="A7858" t="s">
        <v>1727</v>
      </c>
      <c r="B7858" t="s">
        <v>1747</v>
      </c>
      <c r="C7858" t="s">
        <v>1186</v>
      </c>
      <c r="D7858" t="s">
        <v>1729</v>
      </c>
      <c r="E7858">
        <v>1</v>
      </c>
      <c r="F7858" t="s">
        <v>1911</v>
      </c>
    </row>
    <row r="7859" spans="1:6" x14ac:dyDescent="0.25">
      <c r="A7859" t="s">
        <v>1727</v>
      </c>
      <c r="B7859" t="s">
        <v>1747</v>
      </c>
      <c r="C7859" t="s">
        <v>1751</v>
      </c>
      <c r="D7859" t="s">
        <v>1729</v>
      </c>
      <c r="E7859">
        <v>0.11650000000000001</v>
      </c>
      <c r="F7859" t="s">
        <v>1911</v>
      </c>
    </row>
    <row r="7860" spans="1:6" x14ac:dyDescent="0.25">
      <c r="A7860" t="s">
        <v>1727</v>
      </c>
      <c r="B7860" t="s">
        <v>1747</v>
      </c>
      <c r="C7860" t="s">
        <v>1752</v>
      </c>
      <c r="D7860" t="s">
        <v>1729</v>
      </c>
      <c r="E7860">
        <v>7.9299999999999995E-2</v>
      </c>
      <c r="F7860" t="s">
        <v>1911</v>
      </c>
    </row>
    <row r="7861" spans="1:6" x14ac:dyDescent="0.25">
      <c r="A7861" t="s">
        <v>1727</v>
      </c>
      <c r="B7861" t="s">
        <v>1753</v>
      </c>
      <c r="C7861" t="s">
        <v>1754</v>
      </c>
      <c r="D7861" t="s">
        <v>1729</v>
      </c>
      <c r="E7861">
        <v>0.3</v>
      </c>
      <c r="F7861" t="s">
        <v>1911</v>
      </c>
    </row>
    <row r="7862" spans="1:6" x14ac:dyDescent="0.25">
      <c r="A7862" t="s">
        <v>1727</v>
      </c>
      <c r="B7862" t="s">
        <v>1753</v>
      </c>
      <c r="C7862" t="s">
        <v>1186</v>
      </c>
      <c r="D7862" t="s">
        <v>1729</v>
      </c>
      <c r="E7862">
        <v>1</v>
      </c>
      <c r="F7862" t="s">
        <v>1911</v>
      </c>
    </row>
    <row r="7863" spans="1:6" x14ac:dyDescent="0.25">
      <c r="A7863" t="s">
        <v>1727</v>
      </c>
      <c r="B7863" t="s">
        <v>1755</v>
      </c>
      <c r="C7863" t="s">
        <v>1720</v>
      </c>
      <c r="D7863" t="s">
        <v>1729</v>
      </c>
      <c r="E7863">
        <v>0.66</v>
      </c>
      <c r="F7863" t="s">
        <v>1911</v>
      </c>
    </row>
    <row r="7864" spans="1:6" x14ac:dyDescent="0.25">
      <c r="A7864" t="s">
        <v>1727</v>
      </c>
      <c r="B7864" t="s">
        <v>1755</v>
      </c>
      <c r="C7864" t="s">
        <v>1722</v>
      </c>
      <c r="D7864" t="s">
        <v>1729</v>
      </c>
      <c r="E7864">
        <v>0.64</v>
      </c>
      <c r="F7864" t="s">
        <v>1911</v>
      </c>
    </row>
    <row r="7865" spans="1:6" x14ac:dyDescent="0.25">
      <c r="A7865" t="s">
        <v>1727</v>
      </c>
      <c r="B7865" t="s">
        <v>1755</v>
      </c>
      <c r="C7865" t="s">
        <v>1756</v>
      </c>
      <c r="D7865" t="s">
        <v>1729</v>
      </c>
      <c r="E7865">
        <v>0.64</v>
      </c>
      <c r="F7865" t="s">
        <v>1911</v>
      </c>
    </row>
    <row r="7866" spans="1:6" x14ac:dyDescent="0.25">
      <c r="A7866" t="s">
        <v>1727</v>
      </c>
      <c r="B7866" t="s">
        <v>1755</v>
      </c>
      <c r="C7866" t="s">
        <v>1757</v>
      </c>
      <c r="D7866" t="s">
        <v>1729</v>
      </c>
      <c r="E7866">
        <v>0.53</v>
      </c>
      <c r="F7866" t="s">
        <v>1911</v>
      </c>
    </row>
    <row r="7867" spans="1:6" x14ac:dyDescent="0.25">
      <c r="A7867" t="s">
        <v>1727</v>
      </c>
      <c r="B7867" t="s">
        <v>1755</v>
      </c>
      <c r="C7867" t="s">
        <v>1186</v>
      </c>
      <c r="D7867" t="s">
        <v>1729</v>
      </c>
      <c r="E7867">
        <v>1</v>
      </c>
      <c r="F7867" t="s">
        <v>1911</v>
      </c>
    </row>
    <row r="7868" spans="1:6" x14ac:dyDescent="0.25">
      <c r="A7868" t="s">
        <v>1727</v>
      </c>
      <c r="B7868" t="s">
        <v>1758</v>
      </c>
      <c r="C7868" t="s">
        <v>1759</v>
      </c>
      <c r="D7868" t="s">
        <v>1729</v>
      </c>
      <c r="E7868">
        <v>0.9</v>
      </c>
      <c r="F7868" t="s">
        <v>1911</v>
      </c>
    </row>
    <row r="7869" spans="1:6" x14ac:dyDescent="0.25">
      <c r="A7869" t="s">
        <v>1727</v>
      </c>
      <c r="B7869" t="s">
        <v>1758</v>
      </c>
      <c r="C7869" t="s">
        <v>1186</v>
      </c>
      <c r="D7869" t="s">
        <v>1729</v>
      </c>
      <c r="E7869">
        <v>1</v>
      </c>
      <c r="F7869" t="s">
        <v>1911</v>
      </c>
    </row>
    <row r="7870" spans="1:6" x14ac:dyDescent="0.25">
      <c r="A7870" t="s">
        <v>1760</v>
      </c>
      <c r="B7870" t="s">
        <v>1761</v>
      </c>
      <c r="C7870" t="s">
        <v>1186</v>
      </c>
      <c r="D7870" t="s">
        <v>1331</v>
      </c>
      <c r="E7870">
        <v>1.6799999999999999E-2</v>
      </c>
      <c r="F7870" t="s">
        <v>1911</v>
      </c>
    </row>
    <row r="7871" spans="1:6" x14ac:dyDescent="0.25">
      <c r="A7871" t="s">
        <v>1760</v>
      </c>
      <c r="B7871" t="s">
        <v>1761</v>
      </c>
      <c r="C7871" t="s">
        <v>1762</v>
      </c>
      <c r="D7871" t="s">
        <v>1331</v>
      </c>
      <c r="E7871">
        <v>4.0000000000000001E-3</v>
      </c>
      <c r="F7871" t="s">
        <v>1911</v>
      </c>
    </row>
    <row r="7872" spans="1:6" x14ac:dyDescent="0.25">
      <c r="A7872" t="s">
        <v>1763</v>
      </c>
      <c r="B7872" t="s">
        <v>1764</v>
      </c>
      <c r="C7872" t="s">
        <v>1720</v>
      </c>
      <c r="D7872" t="s">
        <v>1331</v>
      </c>
      <c r="E7872">
        <v>1.8699999999999999E-3</v>
      </c>
      <c r="F7872" t="s">
        <v>1911</v>
      </c>
    </row>
    <row r="7873" spans="1:6" x14ac:dyDescent="0.25">
      <c r="A7873" t="s">
        <v>1763</v>
      </c>
      <c r="B7873" t="s">
        <v>1764</v>
      </c>
      <c r="C7873" t="s">
        <v>1722</v>
      </c>
      <c r="D7873" t="s">
        <v>1331</v>
      </c>
      <c r="E7873">
        <v>1.65E-3</v>
      </c>
      <c r="F7873" t="s">
        <v>1911</v>
      </c>
    </row>
    <row r="7874" spans="1:6" x14ac:dyDescent="0.25">
      <c r="A7874" t="s">
        <v>1763</v>
      </c>
      <c r="B7874" t="s">
        <v>1764</v>
      </c>
      <c r="C7874" t="s">
        <v>1756</v>
      </c>
      <c r="D7874" t="s">
        <v>1331</v>
      </c>
      <c r="E7874">
        <v>1.56E-3</v>
      </c>
      <c r="F7874" t="s">
        <v>1911</v>
      </c>
    </row>
    <row r="7875" spans="1:6" x14ac:dyDescent="0.25">
      <c r="A7875" t="s">
        <v>1763</v>
      </c>
      <c r="B7875" t="s">
        <v>1764</v>
      </c>
      <c r="C7875" t="s">
        <v>1757</v>
      </c>
      <c r="D7875" t="s">
        <v>1331</v>
      </c>
      <c r="E7875">
        <v>1.5200000000000001E-3</v>
      </c>
      <c r="F7875" t="s">
        <v>1911</v>
      </c>
    </row>
    <row r="7876" spans="1:6" x14ac:dyDescent="0.25">
      <c r="A7876" t="s">
        <v>1763</v>
      </c>
      <c r="B7876" t="s">
        <v>1764</v>
      </c>
      <c r="C7876" t="s">
        <v>1186</v>
      </c>
      <c r="D7876" t="s">
        <v>1331</v>
      </c>
      <c r="E7876">
        <v>3.3999999999999998E-3</v>
      </c>
      <c r="F7876" t="s">
        <v>1911</v>
      </c>
    </row>
    <row r="7877" spans="1:6" x14ac:dyDescent="0.25">
      <c r="A7877" t="s">
        <v>1765</v>
      </c>
      <c r="B7877" t="s">
        <v>1766</v>
      </c>
      <c r="C7877" t="s">
        <v>1715</v>
      </c>
      <c r="D7877" t="s">
        <v>1331</v>
      </c>
      <c r="E7877">
        <v>3.9419999999999997E-2</v>
      </c>
      <c r="F7877" t="s">
        <v>1911</v>
      </c>
    </row>
    <row r="7878" spans="1:6" x14ac:dyDescent="0.25">
      <c r="A7878" t="s">
        <v>1765</v>
      </c>
      <c r="B7878" t="s">
        <v>1766</v>
      </c>
      <c r="C7878" t="s">
        <v>1767</v>
      </c>
      <c r="D7878" t="s">
        <v>1331</v>
      </c>
      <c r="E7878">
        <v>4.002E-2</v>
      </c>
      <c r="F7878" t="s">
        <v>1911</v>
      </c>
    </row>
    <row r="7879" spans="1:6" x14ac:dyDescent="0.25">
      <c r="A7879" t="s">
        <v>1765</v>
      </c>
      <c r="B7879" t="s">
        <v>1766</v>
      </c>
      <c r="C7879" t="s">
        <v>1186</v>
      </c>
      <c r="D7879" t="s">
        <v>1331</v>
      </c>
      <c r="E7879">
        <v>0.06</v>
      </c>
      <c r="F7879" t="s">
        <v>1911</v>
      </c>
    </row>
    <row r="7880" spans="1:6" x14ac:dyDescent="0.25">
      <c r="A7880" t="s">
        <v>1765</v>
      </c>
      <c r="B7880" t="s">
        <v>1766</v>
      </c>
      <c r="C7880" t="s">
        <v>1768</v>
      </c>
      <c r="D7880" t="s">
        <v>1331</v>
      </c>
      <c r="E7880">
        <v>5.0999999999999997E-2</v>
      </c>
      <c r="F7880" t="s">
        <v>1911</v>
      </c>
    </row>
    <row r="7881" spans="1:6" x14ac:dyDescent="0.25">
      <c r="A7881" t="s">
        <v>1765</v>
      </c>
      <c r="B7881" t="s">
        <v>1766</v>
      </c>
      <c r="C7881" t="s">
        <v>1721</v>
      </c>
      <c r="D7881" t="s">
        <v>1331</v>
      </c>
      <c r="E7881">
        <v>3.3480000000000003E-2</v>
      </c>
      <c r="F7881" t="s">
        <v>1911</v>
      </c>
    </row>
    <row r="7882" spans="1:6" x14ac:dyDescent="0.25">
      <c r="A7882" t="s">
        <v>1252</v>
      </c>
      <c r="B7882" t="s">
        <v>1253</v>
      </c>
      <c r="C7882" t="s">
        <v>1254</v>
      </c>
      <c r="D7882" t="s">
        <v>1195</v>
      </c>
      <c r="E7882">
        <v>0.42499999999999999</v>
      </c>
      <c r="F7882" t="s">
        <v>1911</v>
      </c>
    </row>
    <row r="7883" spans="1:6" x14ac:dyDescent="0.25">
      <c r="A7883" t="s">
        <v>1252</v>
      </c>
      <c r="B7883" t="s">
        <v>1253</v>
      </c>
      <c r="C7883" t="s">
        <v>1255</v>
      </c>
      <c r="D7883" t="s">
        <v>1195</v>
      </c>
      <c r="E7883">
        <v>0.255</v>
      </c>
      <c r="F7883" t="s">
        <v>1911</v>
      </c>
    </row>
    <row r="7884" spans="1:6" x14ac:dyDescent="0.25">
      <c r="A7884" t="s">
        <v>1252</v>
      </c>
      <c r="B7884" t="s">
        <v>1253</v>
      </c>
      <c r="C7884" t="s">
        <v>1186</v>
      </c>
      <c r="D7884" t="s">
        <v>1195</v>
      </c>
      <c r="E7884">
        <v>1.7</v>
      </c>
      <c r="F7884" t="s">
        <v>1911</v>
      </c>
    </row>
    <row r="7885" spans="1:6" x14ac:dyDescent="0.25">
      <c r="A7885" t="s">
        <v>1252</v>
      </c>
      <c r="B7885" t="s">
        <v>1194</v>
      </c>
      <c r="C7885" t="s">
        <v>1131</v>
      </c>
      <c r="D7885" t="s">
        <v>1195</v>
      </c>
      <c r="E7885">
        <v>0.05</v>
      </c>
      <c r="F7885" t="s">
        <v>1911</v>
      </c>
    </row>
    <row r="7886" spans="1:6" x14ac:dyDescent="0.25">
      <c r="A7886" t="s">
        <v>1252</v>
      </c>
      <c r="B7886" t="s">
        <v>1194</v>
      </c>
      <c r="C7886" t="s">
        <v>1196</v>
      </c>
      <c r="D7886" t="s">
        <v>1195</v>
      </c>
      <c r="E7886">
        <v>1.495E-2</v>
      </c>
      <c r="F7886" t="s">
        <v>1911</v>
      </c>
    </row>
    <row r="7887" spans="1:6" x14ac:dyDescent="0.25">
      <c r="A7887" t="s">
        <v>1252</v>
      </c>
      <c r="B7887" t="s">
        <v>1194</v>
      </c>
      <c r="C7887" t="s">
        <v>1256</v>
      </c>
      <c r="D7887" t="s">
        <v>1195</v>
      </c>
      <c r="E7887">
        <v>1.4999999999999999E-2</v>
      </c>
      <c r="F7887" t="s">
        <v>1911</v>
      </c>
    </row>
    <row r="7888" spans="1:6" x14ac:dyDescent="0.25">
      <c r="A7888" t="s">
        <v>1252</v>
      </c>
      <c r="B7888" t="s">
        <v>1194</v>
      </c>
      <c r="C7888" t="s">
        <v>1186</v>
      </c>
      <c r="D7888" t="s">
        <v>1195</v>
      </c>
      <c r="E7888">
        <v>0.05</v>
      </c>
      <c r="F7888" t="s">
        <v>1911</v>
      </c>
    </row>
    <row r="7889" spans="1:6" x14ac:dyDescent="0.25">
      <c r="A7889" t="s">
        <v>1252</v>
      </c>
      <c r="B7889" t="s">
        <v>1211</v>
      </c>
      <c r="C7889" t="s">
        <v>1131</v>
      </c>
      <c r="D7889" t="s">
        <v>1195</v>
      </c>
      <c r="E7889">
        <v>0.1</v>
      </c>
      <c r="F7889" t="s">
        <v>1911</v>
      </c>
    </row>
    <row r="7890" spans="1:6" x14ac:dyDescent="0.25">
      <c r="A7890" t="s">
        <v>1252</v>
      </c>
      <c r="B7890" t="s">
        <v>1211</v>
      </c>
      <c r="C7890" t="s">
        <v>1196</v>
      </c>
      <c r="D7890" t="s">
        <v>1195</v>
      </c>
      <c r="E7890">
        <v>1.49E-2</v>
      </c>
      <c r="F7890" t="s">
        <v>1911</v>
      </c>
    </row>
    <row r="7891" spans="1:6" x14ac:dyDescent="0.25">
      <c r="A7891" t="s">
        <v>1252</v>
      </c>
      <c r="B7891" t="s">
        <v>1211</v>
      </c>
      <c r="C7891" t="s">
        <v>1256</v>
      </c>
      <c r="D7891" t="s">
        <v>1195</v>
      </c>
      <c r="E7891">
        <v>1.4999999999999999E-2</v>
      </c>
      <c r="F7891" t="s">
        <v>1911</v>
      </c>
    </row>
    <row r="7892" spans="1:6" x14ac:dyDescent="0.25">
      <c r="A7892" t="s">
        <v>1252</v>
      </c>
      <c r="B7892" t="s">
        <v>1211</v>
      </c>
      <c r="C7892" t="s">
        <v>1186</v>
      </c>
      <c r="D7892" t="s">
        <v>1195</v>
      </c>
      <c r="E7892">
        <v>0.1</v>
      </c>
      <c r="F7892" t="s">
        <v>1911</v>
      </c>
    </row>
    <row r="7893" spans="1:6" x14ac:dyDescent="0.25">
      <c r="A7893" t="s">
        <v>1252</v>
      </c>
      <c r="B7893" t="s">
        <v>1197</v>
      </c>
      <c r="C7893" t="s">
        <v>1186</v>
      </c>
      <c r="D7893" t="s">
        <v>1195</v>
      </c>
      <c r="E7893">
        <v>2</v>
      </c>
      <c r="F7893" t="s">
        <v>1911</v>
      </c>
    </row>
    <row r="7894" spans="1:6" x14ac:dyDescent="0.25">
      <c r="A7894" t="s">
        <v>1252</v>
      </c>
      <c r="B7894" t="s">
        <v>1198</v>
      </c>
      <c r="C7894" t="s">
        <v>1186</v>
      </c>
      <c r="D7894" t="s">
        <v>1195</v>
      </c>
      <c r="E7894">
        <v>1.4999999999999999E-2</v>
      </c>
      <c r="F7894" t="s">
        <v>1911</v>
      </c>
    </row>
    <row r="7895" spans="1:6" x14ac:dyDescent="0.25">
      <c r="A7895" t="s">
        <v>1252</v>
      </c>
      <c r="B7895" t="s">
        <v>1198</v>
      </c>
      <c r="C7895" t="s">
        <v>1199</v>
      </c>
      <c r="D7895" t="s">
        <v>1195</v>
      </c>
      <c r="E7895">
        <v>1.4999999999999999E-2</v>
      </c>
      <c r="F7895" t="s">
        <v>1911</v>
      </c>
    </row>
    <row r="7896" spans="1:6" x14ac:dyDescent="0.25">
      <c r="A7896" t="s">
        <v>1252</v>
      </c>
      <c r="B7896" t="s">
        <v>1212</v>
      </c>
      <c r="C7896" t="s">
        <v>1186</v>
      </c>
      <c r="D7896" t="s">
        <v>1195</v>
      </c>
      <c r="E7896">
        <v>1</v>
      </c>
      <c r="F7896" t="s">
        <v>1911</v>
      </c>
    </row>
    <row r="7897" spans="1:6" x14ac:dyDescent="0.25">
      <c r="A7897" t="s">
        <v>1252</v>
      </c>
      <c r="B7897" t="s">
        <v>1212</v>
      </c>
      <c r="C7897" t="s">
        <v>1257</v>
      </c>
      <c r="D7897" t="s">
        <v>1195</v>
      </c>
      <c r="E7897">
        <v>0.35</v>
      </c>
      <c r="F7897" t="s">
        <v>1911</v>
      </c>
    </row>
    <row r="7898" spans="1:6" x14ac:dyDescent="0.25">
      <c r="A7898" t="s">
        <v>1252</v>
      </c>
      <c r="B7898" t="s">
        <v>1212</v>
      </c>
      <c r="C7898" t="s">
        <v>1258</v>
      </c>
      <c r="D7898" t="s">
        <v>1195</v>
      </c>
      <c r="E7898">
        <v>0.03</v>
      </c>
      <c r="F7898" t="s">
        <v>1911</v>
      </c>
    </row>
    <row r="7899" spans="1:6" x14ac:dyDescent="0.25">
      <c r="A7899" t="s">
        <v>1252</v>
      </c>
      <c r="B7899" t="s">
        <v>1212</v>
      </c>
      <c r="C7899" t="s">
        <v>1259</v>
      </c>
      <c r="D7899" t="s">
        <v>1195</v>
      </c>
      <c r="E7899">
        <v>1.5100000000000001E-2</v>
      </c>
      <c r="F7899" t="s">
        <v>1911</v>
      </c>
    </row>
    <row r="7900" spans="1:6" x14ac:dyDescent="0.25">
      <c r="A7900" t="s">
        <v>1252</v>
      </c>
      <c r="B7900" t="s">
        <v>1212</v>
      </c>
      <c r="C7900" t="s">
        <v>1260</v>
      </c>
      <c r="D7900" t="s">
        <v>1195</v>
      </c>
      <c r="E7900">
        <v>1.4999999999999999E-2</v>
      </c>
      <c r="F7900" t="s">
        <v>1911</v>
      </c>
    </row>
    <row r="7901" spans="1:6" x14ac:dyDescent="0.25">
      <c r="A7901" t="s">
        <v>1252</v>
      </c>
      <c r="B7901" t="s">
        <v>1200</v>
      </c>
      <c r="C7901" t="s">
        <v>1186</v>
      </c>
      <c r="D7901" t="s">
        <v>1195</v>
      </c>
      <c r="E7901">
        <v>0.8</v>
      </c>
      <c r="F7901" t="s">
        <v>1911</v>
      </c>
    </row>
    <row r="7902" spans="1:6" x14ac:dyDescent="0.25">
      <c r="A7902" t="s">
        <v>1252</v>
      </c>
      <c r="B7902" t="s">
        <v>1200</v>
      </c>
      <c r="C7902" t="s">
        <v>1201</v>
      </c>
      <c r="D7902" t="s">
        <v>1195</v>
      </c>
      <c r="E7902">
        <v>0.08</v>
      </c>
      <c r="F7902" t="s">
        <v>1911</v>
      </c>
    </row>
    <row r="7903" spans="1:6" x14ac:dyDescent="0.25">
      <c r="A7903" t="s">
        <v>1252</v>
      </c>
      <c r="B7903" t="s">
        <v>1200</v>
      </c>
      <c r="C7903" t="s">
        <v>1202</v>
      </c>
      <c r="D7903" t="s">
        <v>1195</v>
      </c>
      <c r="E7903">
        <v>0.24</v>
      </c>
      <c r="F7903" t="s">
        <v>1911</v>
      </c>
    </row>
    <row r="7904" spans="1:6" x14ac:dyDescent="0.25">
      <c r="A7904" t="s">
        <v>1252</v>
      </c>
      <c r="B7904" t="s">
        <v>1200</v>
      </c>
      <c r="C7904" t="s">
        <v>1203</v>
      </c>
      <c r="D7904" t="s">
        <v>1195</v>
      </c>
      <c r="E7904">
        <v>0.08</v>
      </c>
      <c r="F7904" t="s">
        <v>1911</v>
      </c>
    </row>
    <row r="7905" spans="1:6" x14ac:dyDescent="0.25">
      <c r="A7905" t="s">
        <v>1252</v>
      </c>
      <c r="B7905" t="s">
        <v>1204</v>
      </c>
      <c r="C7905" t="s">
        <v>1186</v>
      </c>
      <c r="D7905" t="s">
        <v>1195</v>
      </c>
      <c r="E7905">
        <v>1.6</v>
      </c>
      <c r="F7905" t="s">
        <v>1911</v>
      </c>
    </row>
    <row r="7906" spans="1:6" x14ac:dyDescent="0.25">
      <c r="A7906" t="s">
        <v>1252</v>
      </c>
      <c r="B7906" t="s">
        <v>1204</v>
      </c>
      <c r="C7906" t="s">
        <v>1261</v>
      </c>
      <c r="D7906" t="s">
        <v>1195</v>
      </c>
      <c r="E7906">
        <v>7.8399999999999997E-2</v>
      </c>
      <c r="F7906" t="s">
        <v>1911</v>
      </c>
    </row>
    <row r="7907" spans="1:6" x14ac:dyDescent="0.25">
      <c r="A7907" t="s">
        <v>1252</v>
      </c>
      <c r="B7907" t="s">
        <v>1204</v>
      </c>
      <c r="C7907" t="s">
        <v>1202</v>
      </c>
      <c r="D7907" t="s">
        <v>1195</v>
      </c>
      <c r="E7907">
        <v>0.24</v>
      </c>
      <c r="F7907" t="s">
        <v>1911</v>
      </c>
    </row>
    <row r="7908" spans="1:6" x14ac:dyDescent="0.25">
      <c r="A7908" t="s">
        <v>1252</v>
      </c>
      <c r="B7908" t="s">
        <v>1204</v>
      </c>
      <c r="C7908" t="s">
        <v>1203</v>
      </c>
      <c r="D7908" t="s">
        <v>1195</v>
      </c>
      <c r="E7908">
        <v>0.08</v>
      </c>
      <c r="F7908" t="s">
        <v>1911</v>
      </c>
    </row>
    <row r="7909" spans="1:6" x14ac:dyDescent="0.25">
      <c r="A7909" t="s">
        <v>1252</v>
      </c>
      <c r="B7909" t="s">
        <v>1204</v>
      </c>
      <c r="C7909" t="s">
        <v>1262</v>
      </c>
      <c r="D7909" t="s">
        <v>1195</v>
      </c>
      <c r="E7909">
        <v>0.04</v>
      </c>
      <c r="F7909" t="s">
        <v>1911</v>
      </c>
    </row>
    <row r="7910" spans="1:6" x14ac:dyDescent="0.25">
      <c r="A7910" t="s">
        <v>1252</v>
      </c>
      <c r="B7910" t="s">
        <v>1204</v>
      </c>
      <c r="C7910" t="s">
        <v>1263</v>
      </c>
      <c r="D7910" t="s">
        <v>1195</v>
      </c>
      <c r="E7910">
        <v>3.984E-2</v>
      </c>
      <c r="F7910" t="s">
        <v>1911</v>
      </c>
    </row>
    <row r="7911" spans="1:6" x14ac:dyDescent="0.25">
      <c r="A7911" t="s">
        <v>1264</v>
      </c>
      <c r="B7911" t="s">
        <v>1246</v>
      </c>
      <c r="C7911" t="s">
        <v>1186</v>
      </c>
      <c r="D7911" t="s">
        <v>1195</v>
      </c>
      <c r="E7911">
        <v>2.5000000000000001E-3</v>
      </c>
      <c r="F7911" t="s">
        <v>1911</v>
      </c>
    </row>
    <row r="7912" spans="1:6" x14ac:dyDescent="0.25">
      <c r="A7912" t="s">
        <v>1264</v>
      </c>
      <c r="B7912" t="s">
        <v>1241</v>
      </c>
      <c r="C7912" t="s">
        <v>1186</v>
      </c>
      <c r="D7912" t="s">
        <v>1195</v>
      </c>
      <c r="E7912">
        <v>2E-3</v>
      </c>
      <c r="F7912" t="s">
        <v>1911</v>
      </c>
    </row>
    <row r="7913" spans="1:6" x14ac:dyDescent="0.25">
      <c r="A7913" t="s">
        <v>1264</v>
      </c>
      <c r="B7913" t="s">
        <v>1217</v>
      </c>
      <c r="C7913" t="s">
        <v>1186</v>
      </c>
      <c r="D7913" t="s">
        <v>1195</v>
      </c>
      <c r="E7913">
        <v>2E-3</v>
      </c>
      <c r="F7913" t="s">
        <v>1911</v>
      </c>
    </row>
    <row r="7914" spans="1:6" x14ac:dyDescent="0.25">
      <c r="A7914" t="s">
        <v>1264</v>
      </c>
      <c r="B7914" t="s">
        <v>1220</v>
      </c>
      <c r="C7914" t="s">
        <v>1186</v>
      </c>
      <c r="D7914" t="s">
        <v>1195</v>
      </c>
      <c r="E7914">
        <v>2E-3</v>
      </c>
      <c r="F7914" t="s">
        <v>1911</v>
      </c>
    </row>
    <row r="7915" spans="1:6" x14ac:dyDescent="0.25">
      <c r="A7915" t="s">
        <v>1264</v>
      </c>
      <c r="B7915" t="s">
        <v>1247</v>
      </c>
      <c r="C7915" t="s">
        <v>1186</v>
      </c>
      <c r="D7915" t="s">
        <v>1195</v>
      </c>
      <c r="E7915">
        <v>2E-3</v>
      </c>
      <c r="F7915" t="s">
        <v>1911</v>
      </c>
    </row>
    <row r="7916" spans="1:6" x14ac:dyDescent="0.25">
      <c r="A7916" t="s">
        <v>1264</v>
      </c>
      <c r="B7916" t="s">
        <v>1223</v>
      </c>
      <c r="C7916" t="s">
        <v>1186</v>
      </c>
      <c r="D7916" t="s">
        <v>1195</v>
      </c>
      <c r="E7916">
        <v>2E-3</v>
      </c>
      <c r="F7916" t="s">
        <v>1911</v>
      </c>
    </row>
    <row r="7917" spans="1:6" x14ac:dyDescent="0.25">
      <c r="A7917" t="s">
        <v>1264</v>
      </c>
      <c r="B7917" t="s">
        <v>1248</v>
      </c>
      <c r="C7917" t="s">
        <v>1186</v>
      </c>
      <c r="D7917" t="s">
        <v>1195</v>
      </c>
      <c r="E7917">
        <v>2E-3</v>
      </c>
      <c r="F7917" t="s">
        <v>1911</v>
      </c>
    </row>
    <row r="7918" spans="1:6" x14ac:dyDescent="0.25">
      <c r="A7918" t="s">
        <v>1264</v>
      </c>
      <c r="B7918" t="s">
        <v>1265</v>
      </c>
      <c r="C7918" t="s">
        <v>1266</v>
      </c>
      <c r="D7918" t="s">
        <v>1195</v>
      </c>
      <c r="E7918">
        <v>0.19719999999999999</v>
      </c>
      <c r="F7918" t="s">
        <v>1911</v>
      </c>
    </row>
    <row r="7919" spans="1:6" x14ac:dyDescent="0.25">
      <c r="A7919" t="s">
        <v>1264</v>
      </c>
      <c r="B7919" t="s">
        <v>1265</v>
      </c>
      <c r="C7919" t="s">
        <v>1267</v>
      </c>
      <c r="D7919" t="s">
        <v>1195</v>
      </c>
      <c r="E7919">
        <v>8.8400000000000006E-2</v>
      </c>
      <c r="F7919" t="s">
        <v>1911</v>
      </c>
    </row>
    <row r="7920" spans="1:6" x14ac:dyDescent="0.25">
      <c r="A7920" t="s">
        <v>1264</v>
      </c>
      <c r="B7920" t="s">
        <v>1265</v>
      </c>
      <c r="C7920" t="s">
        <v>1268</v>
      </c>
      <c r="D7920" t="s">
        <v>1195</v>
      </c>
      <c r="E7920">
        <v>5.4399999999999997E-2</v>
      </c>
      <c r="F7920" t="s">
        <v>1911</v>
      </c>
    </row>
    <row r="7921" spans="1:6" x14ac:dyDescent="0.25">
      <c r="A7921" t="s">
        <v>1264</v>
      </c>
      <c r="B7921" t="s">
        <v>1265</v>
      </c>
      <c r="C7921" t="s">
        <v>1269</v>
      </c>
      <c r="D7921" t="s">
        <v>1195</v>
      </c>
      <c r="E7921">
        <v>2.7199999999999998E-2</v>
      </c>
      <c r="F7921" t="s">
        <v>1911</v>
      </c>
    </row>
    <row r="7922" spans="1:6" x14ac:dyDescent="0.25">
      <c r="A7922" t="s">
        <v>1264</v>
      </c>
      <c r="B7922" t="s">
        <v>1265</v>
      </c>
      <c r="C7922" t="s">
        <v>1270</v>
      </c>
      <c r="D7922" t="s">
        <v>1195</v>
      </c>
      <c r="E7922">
        <v>2.0400000000000001E-2</v>
      </c>
      <c r="F7922" t="s">
        <v>1911</v>
      </c>
    </row>
    <row r="7923" spans="1:6" x14ac:dyDescent="0.25">
      <c r="A7923" t="s">
        <v>1264</v>
      </c>
      <c r="B7923" t="s">
        <v>1265</v>
      </c>
      <c r="C7923" t="s">
        <v>1271</v>
      </c>
      <c r="D7923" t="s">
        <v>1195</v>
      </c>
      <c r="E7923">
        <v>1.3599999999999999E-2</v>
      </c>
      <c r="F7923" t="s">
        <v>1911</v>
      </c>
    </row>
    <row r="7924" spans="1:6" x14ac:dyDescent="0.25">
      <c r="A7924" t="s">
        <v>1264</v>
      </c>
      <c r="B7924" t="s">
        <v>1265</v>
      </c>
      <c r="C7924" t="s">
        <v>1186</v>
      </c>
      <c r="D7924" t="s">
        <v>1195</v>
      </c>
      <c r="E7924">
        <v>0.68</v>
      </c>
      <c r="F7924" t="s">
        <v>1911</v>
      </c>
    </row>
    <row r="7925" spans="1:6" x14ac:dyDescent="0.25">
      <c r="A7925" t="s">
        <v>1264</v>
      </c>
      <c r="B7925" t="s">
        <v>1249</v>
      </c>
      <c r="C7925" t="s">
        <v>1186</v>
      </c>
      <c r="D7925" t="s">
        <v>1195</v>
      </c>
      <c r="E7925">
        <v>2E-3</v>
      </c>
      <c r="F7925" t="s">
        <v>1911</v>
      </c>
    </row>
    <row r="7926" spans="1:6" x14ac:dyDescent="0.25">
      <c r="A7926" t="s">
        <v>1264</v>
      </c>
      <c r="B7926" t="s">
        <v>1233</v>
      </c>
      <c r="C7926" t="s">
        <v>1186</v>
      </c>
      <c r="D7926" t="s">
        <v>1195</v>
      </c>
      <c r="E7926">
        <v>1E-3</v>
      </c>
      <c r="F7926" t="s">
        <v>1911</v>
      </c>
    </row>
    <row r="7927" spans="1:6" x14ac:dyDescent="0.25">
      <c r="A7927" t="s">
        <v>1264</v>
      </c>
      <c r="B7927" t="s">
        <v>1237</v>
      </c>
      <c r="C7927" t="s">
        <v>1186</v>
      </c>
      <c r="D7927" t="s">
        <v>1195</v>
      </c>
      <c r="E7927">
        <v>0</v>
      </c>
      <c r="F7927" t="s">
        <v>1911</v>
      </c>
    </row>
    <row r="7928" spans="1:6" x14ac:dyDescent="0.25">
      <c r="A7928" t="s">
        <v>1264</v>
      </c>
      <c r="B7928" t="s">
        <v>1250</v>
      </c>
      <c r="C7928" t="s">
        <v>1186</v>
      </c>
      <c r="D7928" t="s">
        <v>1195</v>
      </c>
      <c r="E7928">
        <v>1E-3</v>
      </c>
      <c r="F7928" t="s">
        <v>1911</v>
      </c>
    </row>
    <row r="7929" spans="1:6" x14ac:dyDescent="0.25">
      <c r="A7929" t="s">
        <v>1264</v>
      </c>
      <c r="B7929" t="s">
        <v>1272</v>
      </c>
      <c r="C7929" t="s">
        <v>1266</v>
      </c>
      <c r="D7929" t="s">
        <v>1195</v>
      </c>
      <c r="E7929">
        <v>0.19719999999999999</v>
      </c>
      <c r="F7929" t="s">
        <v>1911</v>
      </c>
    </row>
    <row r="7930" spans="1:6" x14ac:dyDescent="0.25">
      <c r="A7930" t="s">
        <v>1264</v>
      </c>
      <c r="B7930" t="s">
        <v>1272</v>
      </c>
      <c r="C7930" t="s">
        <v>1267</v>
      </c>
      <c r="D7930" t="s">
        <v>1195</v>
      </c>
      <c r="E7930">
        <v>8.8400000000000006E-2</v>
      </c>
      <c r="F7930" t="s">
        <v>1911</v>
      </c>
    </row>
    <row r="7931" spans="1:6" x14ac:dyDescent="0.25">
      <c r="A7931" t="s">
        <v>1264</v>
      </c>
      <c r="B7931" t="s">
        <v>1272</v>
      </c>
      <c r="C7931" t="s">
        <v>1268</v>
      </c>
      <c r="D7931" t="s">
        <v>1195</v>
      </c>
      <c r="E7931">
        <v>5.4399999999999997E-2</v>
      </c>
      <c r="F7931" t="s">
        <v>1911</v>
      </c>
    </row>
    <row r="7932" spans="1:6" x14ac:dyDescent="0.25">
      <c r="A7932" t="s">
        <v>1264</v>
      </c>
      <c r="B7932" t="s">
        <v>1272</v>
      </c>
      <c r="C7932" t="s">
        <v>1269</v>
      </c>
      <c r="D7932" t="s">
        <v>1195</v>
      </c>
      <c r="E7932">
        <v>2.7199999999999998E-2</v>
      </c>
      <c r="F7932" t="s">
        <v>1911</v>
      </c>
    </row>
    <row r="7933" spans="1:6" x14ac:dyDescent="0.25">
      <c r="A7933" t="s">
        <v>1264</v>
      </c>
      <c r="B7933" t="s">
        <v>1272</v>
      </c>
      <c r="C7933" t="s">
        <v>1270</v>
      </c>
      <c r="D7933" t="s">
        <v>1195</v>
      </c>
      <c r="E7933">
        <v>2.0400000000000001E-2</v>
      </c>
      <c r="F7933" t="s">
        <v>1911</v>
      </c>
    </row>
    <row r="7934" spans="1:6" x14ac:dyDescent="0.25">
      <c r="A7934" t="s">
        <v>1264</v>
      </c>
      <c r="B7934" t="s">
        <v>1272</v>
      </c>
      <c r="C7934" t="s">
        <v>1271</v>
      </c>
      <c r="D7934" t="s">
        <v>1195</v>
      </c>
      <c r="E7934">
        <v>1.3599999999999999E-2</v>
      </c>
      <c r="F7934" t="s">
        <v>1911</v>
      </c>
    </row>
    <row r="7935" spans="1:6" x14ac:dyDescent="0.25">
      <c r="A7935" t="s">
        <v>1264</v>
      </c>
      <c r="B7935" t="s">
        <v>1272</v>
      </c>
      <c r="C7935" t="s">
        <v>1186</v>
      </c>
      <c r="D7935" t="s">
        <v>1195</v>
      </c>
      <c r="E7935">
        <v>0.68</v>
      </c>
      <c r="F7935" t="s">
        <v>1911</v>
      </c>
    </row>
    <row r="7936" spans="1:6" x14ac:dyDescent="0.25">
      <c r="A7936" t="s">
        <v>1264</v>
      </c>
      <c r="B7936" t="s">
        <v>1273</v>
      </c>
      <c r="C7936" t="s">
        <v>1266</v>
      </c>
      <c r="D7936" t="s">
        <v>1195</v>
      </c>
      <c r="E7936">
        <v>0.19719999999999999</v>
      </c>
      <c r="F7936" t="s">
        <v>1911</v>
      </c>
    </row>
    <row r="7937" spans="1:6" x14ac:dyDescent="0.25">
      <c r="A7937" t="s">
        <v>1264</v>
      </c>
      <c r="B7937" t="s">
        <v>1273</v>
      </c>
      <c r="C7937" t="s">
        <v>1267</v>
      </c>
      <c r="D7937" t="s">
        <v>1195</v>
      </c>
      <c r="E7937">
        <v>8.8400000000000006E-2</v>
      </c>
      <c r="F7937" t="s">
        <v>1911</v>
      </c>
    </row>
    <row r="7938" spans="1:6" x14ac:dyDescent="0.25">
      <c r="A7938" t="s">
        <v>1264</v>
      </c>
      <c r="B7938" t="s">
        <v>1273</v>
      </c>
      <c r="C7938" t="s">
        <v>1268</v>
      </c>
      <c r="D7938" t="s">
        <v>1195</v>
      </c>
      <c r="E7938">
        <v>5.4399999999999997E-2</v>
      </c>
      <c r="F7938" t="s">
        <v>1911</v>
      </c>
    </row>
    <row r="7939" spans="1:6" x14ac:dyDescent="0.25">
      <c r="A7939" t="s">
        <v>1264</v>
      </c>
      <c r="B7939" t="s">
        <v>1273</v>
      </c>
      <c r="C7939" t="s">
        <v>1269</v>
      </c>
      <c r="D7939" t="s">
        <v>1195</v>
      </c>
      <c r="E7939">
        <v>2.7199999999999998E-2</v>
      </c>
      <c r="F7939" t="s">
        <v>1911</v>
      </c>
    </row>
    <row r="7940" spans="1:6" x14ac:dyDescent="0.25">
      <c r="A7940" t="s">
        <v>1264</v>
      </c>
      <c r="B7940" t="s">
        <v>1273</v>
      </c>
      <c r="C7940" t="s">
        <v>1270</v>
      </c>
      <c r="D7940" t="s">
        <v>1195</v>
      </c>
      <c r="E7940">
        <v>2.0400000000000001E-2</v>
      </c>
      <c r="F7940" t="s">
        <v>1911</v>
      </c>
    </row>
    <row r="7941" spans="1:6" x14ac:dyDescent="0.25">
      <c r="A7941" t="s">
        <v>1264</v>
      </c>
      <c r="B7941" t="s">
        <v>1273</v>
      </c>
      <c r="C7941" t="s">
        <v>1271</v>
      </c>
      <c r="D7941" t="s">
        <v>1195</v>
      </c>
      <c r="E7941">
        <v>1.3599999999999999E-2</v>
      </c>
      <c r="F7941" t="s">
        <v>1911</v>
      </c>
    </row>
    <row r="7942" spans="1:6" x14ac:dyDescent="0.25">
      <c r="A7942" t="s">
        <v>1264</v>
      </c>
      <c r="B7942" t="s">
        <v>1273</v>
      </c>
      <c r="C7942" t="s">
        <v>1186</v>
      </c>
      <c r="D7942" t="s">
        <v>1195</v>
      </c>
      <c r="E7942">
        <v>0.68</v>
      </c>
      <c r="F7942" t="s">
        <v>1911</v>
      </c>
    </row>
    <row r="7943" spans="1:6" x14ac:dyDescent="0.25">
      <c r="A7943" t="s">
        <v>1264</v>
      </c>
      <c r="B7943" t="s">
        <v>1274</v>
      </c>
      <c r="C7943" t="s">
        <v>1266</v>
      </c>
      <c r="D7943" t="s">
        <v>1195</v>
      </c>
      <c r="E7943">
        <v>9.2800000000000001E-3</v>
      </c>
      <c r="F7943" t="s">
        <v>1911</v>
      </c>
    </row>
    <row r="7944" spans="1:6" x14ac:dyDescent="0.25">
      <c r="A7944" t="s">
        <v>1264</v>
      </c>
      <c r="B7944" t="s">
        <v>1274</v>
      </c>
      <c r="C7944" t="s">
        <v>1267</v>
      </c>
      <c r="D7944" t="s">
        <v>1195</v>
      </c>
      <c r="E7944">
        <v>4.1599999999999996E-3</v>
      </c>
      <c r="F7944" t="s">
        <v>1911</v>
      </c>
    </row>
    <row r="7945" spans="1:6" x14ac:dyDescent="0.25">
      <c r="A7945" t="s">
        <v>1264</v>
      </c>
      <c r="B7945" t="s">
        <v>1274</v>
      </c>
      <c r="C7945" t="s">
        <v>1268</v>
      </c>
      <c r="D7945" t="s">
        <v>1195</v>
      </c>
      <c r="E7945">
        <v>2.5600000000000002E-3</v>
      </c>
      <c r="F7945" t="s">
        <v>1911</v>
      </c>
    </row>
    <row r="7946" spans="1:6" x14ac:dyDescent="0.25">
      <c r="A7946" t="s">
        <v>1264</v>
      </c>
      <c r="B7946" t="s">
        <v>1274</v>
      </c>
      <c r="C7946" t="s">
        <v>1269</v>
      </c>
      <c r="D7946" t="s">
        <v>1195</v>
      </c>
      <c r="E7946">
        <v>1.2800000000000001E-3</v>
      </c>
      <c r="F7946" t="s">
        <v>1911</v>
      </c>
    </row>
    <row r="7947" spans="1:6" x14ac:dyDescent="0.25">
      <c r="A7947" t="s">
        <v>1264</v>
      </c>
      <c r="B7947" t="s">
        <v>1274</v>
      </c>
      <c r="C7947" t="s">
        <v>1270</v>
      </c>
      <c r="D7947" t="s">
        <v>1195</v>
      </c>
      <c r="E7947">
        <v>9.6000000000000002E-4</v>
      </c>
      <c r="F7947" t="s">
        <v>1911</v>
      </c>
    </row>
    <row r="7948" spans="1:6" x14ac:dyDescent="0.25">
      <c r="A7948" t="s">
        <v>1264</v>
      </c>
      <c r="B7948" t="s">
        <v>1274</v>
      </c>
      <c r="C7948" t="s">
        <v>1271</v>
      </c>
      <c r="D7948" t="s">
        <v>1195</v>
      </c>
      <c r="E7948">
        <v>6.4000000000000005E-4</v>
      </c>
      <c r="F7948" t="s">
        <v>1911</v>
      </c>
    </row>
    <row r="7949" spans="1:6" x14ac:dyDescent="0.25">
      <c r="A7949" t="s">
        <v>1264</v>
      </c>
      <c r="B7949" t="s">
        <v>1274</v>
      </c>
      <c r="C7949" t="s">
        <v>1186</v>
      </c>
      <c r="D7949" t="s">
        <v>1195</v>
      </c>
      <c r="E7949">
        <v>3.2000000000000001E-2</v>
      </c>
      <c r="F7949" t="s">
        <v>1911</v>
      </c>
    </row>
    <row r="7950" spans="1:6" x14ac:dyDescent="0.25">
      <c r="A7950" t="s">
        <v>1264</v>
      </c>
      <c r="B7950" t="s">
        <v>1185</v>
      </c>
      <c r="C7950" t="s">
        <v>1275</v>
      </c>
      <c r="D7950" t="s">
        <v>1195</v>
      </c>
      <c r="E7950">
        <v>0.112</v>
      </c>
      <c r="F7950" t="s">
        <v>1911</v>
      </c>
    </row>
    <row r="7951" spans="1:6" x14ac:dyDescent="0.25">
      <c r="A7951" t="s">
        <v>1264</v>
      </c>
      <c r="B7951" t="s">
        <v>1185</v>
      </c>
      <c r="C7951" t="s">
        <v>1276</v>
      </c>
      <c r="D7951" t="s">
        <v>1195</v>
      </c>
      <c r="E7951">
        <v>4.48E-2</v>
      </c>
      <c r="F7951" t="s">
        <v>1911</v>
      </c>
    </row>
    <row r="7952" spans="1:6" x14ac:dyDescent="0.25">
      <c r="A7952" t="s">
        <v>1264</v>
      </c>
      <c r="B7952" t="s">
        <v>1185</v>
      </c>
      <c r="C7952" t="s">
        <v>1277</v>
      </c>
      <c r="D7952" t="s">
        <v>1195</v>
      </c>
      <c r="E7952">
        <v>1.6799999999999999E-2</v>
      </c>
      <c r="F7952" t="s">
        <v>1911</v>
      </c>
    </row>
    <row r="7953" spans="1:6" x14ac:dyDescent="0.25">
      <c r="A7953" t="s">
        <v>1264</v>
      </c>
      <c r="B7953" t="s">
        <v>1185</v>
      </c>
      <c r="C7953" t="s">
        <v>1186</v>
      </c>
      <c r="D7953" t="s">
        <v>1195</v>
      </c>
      <c r="E7953">
        <v>0.56000000000000005</v>
      </c>
      <c r="F7953" t="s">
        <v>1911</v>
      </c>
    </row>
    <row r="7954" spans="1:6" x14ac:dyDescent="0.25">
      <c r="A7954" t="s">
        <v>1264</v>
      </c>
      <c r="B7954" t="s">
        <v>1188</v>
      </c>
      <c r="C7954" t="s">
        <v>1275</v>
      </c>
      <c r="D7954" t="s">
        <v>1195</v>
      </c>
      <c r="E7954">
        <v>0.112</v>
      </c>
      <c r="F7954" t="s">
        <v>1911</v>
      </c>
    </row>
    <row r="7955" spans="1:6" x14ac:dyDescent="0.25">
      <c r="A7955" t="s">
        <v>1264</v>
      </c>
      <c r="B7955" t="s">
        <v>1188</v>
      </c>
      <c r="C7955" t="s">
        <v>1276</v>
      </c>
      <c r="D7955" t="s">
        <v>1195</v>
      </c>
      <c r="E7955">
        <v>4.48E-2</v>
      </c>
      <c r="F7955" t="s">
        <v>1911</v>
      </c>
    </row>
    <row r="7956" spans="1:6" x14ac:dyDescent="0.25">
      <c r="A7956" t="s">
        <v>1264</v>
      </c>
      <c r="B7956" t="s">
        <v>1188</v>
      </c>
      <c r="C7956" t="s">
        <v>1277</v>
      </c>
      <c r="D7956" t="s">
        <v>1195</v>
      </c>
      <c r="E7956">
        <v>1.6799999999999999E-2</v>
      </c>
      <c r="F7956" t="s">
        <v>1911</v>
      </c>
    </row>
    <row r="7957" spans="1:6" x14ac:dyDescent="0.25">
      <c r="A7957" t="s">
        <v>1264</v>
      </c>
      <c r="B7957" t="s">
        <v>1188</v>
      </c>
      <c r="C7957" t="s">
        <v>1186</v>
      </c>
      <c r="D7957" t="s">
        <v>1195</v>
      </c>
      <c r="E7957">
        <v>0.56000000000000005</v>
      </c>
      <c r="F7957" t="s">
        <v>1911</v>
      </c>
    </row>
    <row r="7958" spans="1:6" x14ac:dyDescent="0.25">
      <c r="A7958" t="s">
        <v>1264</v>
      </c>
      <c r="B7958" t="s">
        <v>1189</v>
      </c>
      <c r="C7958" t="s">
        <v>1278</v>
      </c>
      <c r="D7958" t="s">
        <v>1195</v>
      </c>
      <c r="E7958">
        <v>2.38</v>
      </c>
      <c r="F7958" t="s">
        <v>1911</v>
      </c>
    </row>
    <row r="7959" spans="1:6" x14ac:dyDescent="0.25">
      <c r="A7959" t="s">
        <v>1264</v>
      </c>
      <c r="B7959" t="s">
        <v>1189</v>
      </c>
      <c r="C7959" t="s">
        <v>1279</v>
      </c>
      <c r="D7959" t="s">
        <v>1195</v>
      </c>
      <c r="E7959">
        <v>0.88400000000000001</v>
      </c>
      <c r="F7959" t="s">
        <v>1911</v>
      </c>
    </row>
    <row r="7960" spans="1:6" x14ac:dyDescent="0.25">
      <c r="A7960" t="s">
        <v>1264</v>
      </c>
      <c r="B7960" t="s">
        <v>1189</v>
      </c>
      <c r="C7960" t="s">
        <v>1280</v>
      </c>
      <c r="D7960" t="s">
        <v>1195</v>
      </c>
      <c r="E7960">
        <v>0.81599999999999995</v>
      </c>
      <c r="F7960" t="s">
        <v>1911</v>
      </c>
    </row>
    <row r="7961" spans="1:6" x14ac:dyDescent="0.25">
      <c r="A7961" t="s">
        <v>1264</v>
      </c>
      <c r="B7961" t="s">
        <v>1189</v>
      </c>
      <c r="C7961" t="s">
        <v>1186</v>
      </c>
      <c r="D7961" t="s">
        <v>1195</v>
      </c>
      <c r="E7961">
        <v>6.8</v>
      </c>
      <c r="F7961" t="s">
        <v>1911</v>
      </c>
    </row>
    <row r="7962" spans="1:6" x14ac:dyDescent="0.25">
      <c r="A7962" t="s">
        <v>1264</v>
      </c>
      <c r="B7962" t="s">
        <v>1190</v>
      </c>
      <c r="C7962" t="s">
        <v>1266</v>
      </c>
      <c r="D7962" t="s">
        <v>1195</v>
      </c>
      <c r="E7962">
        <v>0.1885</v>
      </c>
      <c r="F7962" t="s">
        <v>1911</v>
      </c>
    </row>
    <row r="7963" spans="1:6" x14ac:dyDescent="0.25">
      <c r="A7963" t="s">
        <v>1264</v>
      </c>
      <c r="B7963" t="s">
        <v>1190</v>
      </c>
      <c r="C7963" t="s">
        <v>1267</v>
      </c>
      <c r="D7963" t="s">
        <v>1195</v>
      </c>
      <c r="E7963">
        <v>8.4500000000000006E-2</v>
      </c>
      <c r="F7963" t="s">
        <v>1911</v>
      </c>
    </row>
    <row r="7964" spans="1:6" x14ac:dyDescent="0.25">
      <c r="A7964" t="s">
        <v>1264</v>
      </c>
      <c r="B7964" t="s">
        <v>1190</v>
      </c>
      <c r="C7964" t="s">
        <v>1268</v>
      </c>
      <c r="D7964" t="s">
        <v>1195</v>
      </c>
      <c r="E7964">
        <v>5.1999999999999998E-2</v>
      </c>
      <c r="F7964" t="s">
        <v>1911</v>
      </c>
    </row>
    <row r="7965" spans="1:6" x14ac:dyDescent="0.25">
      <c r="A7965" t="s">
        <v>1264</v>
      </c>
      <c r="B7965" t="s">
        <v>1190</v>
      </c>
      <c r="C7965" t="s">
        <v>1269</v>
      </c>
      <c r="D7965" t="s">
        <v>1195</v>
      </c>
      <c r="E7965">
        <v>2.5999999999999999E-2</v>
      </c>
      <c r="F7965" t="s">
        <v>1911</v>
      </c>
    </row>
    <row r="7966" spans="1:6" x14ac:dyDescent="0.25">
      <c r="A7966" t="s">
        <v>1264</v>
      </c>
      <c r="B7966" t="s">
        <v>1190</v>
      </c>
      <c r="C7966" t="s">
        <v>1270</v>
      </c>
      <c r="D7966" t="s">
        <v>1195</v>
      </c>
      <c r="E7966">
        <v>1.95E-2</v>
      </c>
      <c r="F7966" t="s">
        <v>1911</v>
      </c>
    </row>
    <row r="7967" spans="1:6" x14ac:dyDescent="0.25">
      <c r="A7967" t="s">
        <v>1264</v>
      </c>
      <c r="B7967" t="s">
        <v>1190</v>
      </c>
      <c r="C7967" t="s">
        <v>1271</v>
      </c>
      <c r="D7967" t="s">
        <v>1195</v>
      </c>
      <c r="E7967">
        <v>1.2999999999999999E-2</v>
      </c>
      <c r="F7967" t="s">
        <v>1911</v>
      </c>
    </row>
    <row r="7968" spans="1:6" x14ac:dyDescent="0.25">
      <c r="A7968" t="s">
        <v>1264</v>
      </c>
      <c r="B7968" t="s">
        <v>1190</v>
      </c>
      <c r="C7968" t="s">
        <v>1186</v>
      </c>
      <c r="D7968" t="s">
        <v>1195</v>
      </c>
      <c r="E7968">
        <v>0.65</v>
      </c>
      <c r="F7968" t="s">
        <v>1911</v>
      </c>
    </row>
    <row r="7969" spans="1:6" x14ac:dyDescent="0.25">
      <c r="A7969" t="s">
        <v>1264</v>
      </c>
      <c r="B7969" t="s">
        <v>1191</v>
      </c>
      <c r="C7969" t="s">
        <v>1266</v>
      </c>
      <c r="D7969" t="s">
        <v>1195</v>
      </c>
      <c r="E7969">
        <v>0.1885</v>
      </c>
      <c r="F7969" t="s">
        <v>1911</v>
      </c>
    </row>
    <row r="7970" spans="1:6" x14ac:dyDescent="0.25">
      <c r="A7970" t="s">
        <v>1264</v>
      </c>
      <c r="B7970" t="s">
        <v>1191</v>
      </c>
      <c r="C7970" t="s">
        <v>1267</v>
      </c>
      <c r="D7970" t="s">
        <v>1195</v>
      </c>
      <c r="E7970">
        <v>8.4500000000000006E-2</v>
      </c>
      <c r="F7970" t="s">
        <v>1911</v>
      </c>
    </row>
    <row r="7971" spans="1:6" x14ac:dyDescent="0.25">
      <c r="A7971" t="s">
        <v>1264</v>
      </c>
      <c r="B7971" t="s">
        <v>1191</v>
      </c>
      <c r="C7971" t="s">
        <v>1268</v>
      </c>
      <c r="D7971" t="s">
        <v>1195</v>
      </c>
      <c r="E7971">
        <v>5.1999999999999998E-2</v>
      </c>
      <c r="F7971" t="s">
        <v>1911</v>
      </c>
    </row>
    <row r="7972" spans="1:6" x14ac:dyDescent="0.25">
      <c r="A7972" t="s">
        <v>1264</v>
      </c>
      <c r="B7972" t="s">
        <v>1191</v>
      </c>
      <c r="C7972" t="s">
        <v>1269</v>
      </c>
      <c r="D7972" t="s">
        <v>1195</v>
      </c>
      <c r="E7972">
        <v>2.5999999999999999E-2</v>
      </c>
      <c r="F7972" t="s">
        <v>1911</v>
      </c>
    </row>
    <row r="7973" spans="1:6" x14ac:dyDescent="0.25">
      <c r="A7973" t="s">
        <v>1264</v>
      </c>
      <c r="B7973" t="s">
        <v>1191</v>
      </c>
      <c r="C7973" t="s">
        <v>1270</v>
      </c>
      <c r="D7973" t="s">
        <v>1195</v>
      </c>
      <c r="E7973">
        <v>1.95E-2</v>
      </c>
      <c r="F7973" t="s">
        <v>1911</v>
      </c>
    </row>
    <row r="7974" spans="1:6" x14ac:dyDescent="0.25">
      <c r="A7974" t="s">
        <v>1264</v>
      </c>
      <c r="B7974" t="s">
        <v>1191</v>
      </c>
      <c r="C7974" t="s">
        <v>1271</v>
      </c>
      <c r="D7974" t="s">
        <v>1195</v>
      </c>
      <c r="E7974">
        <v>1.2999999999999999E-2</v>
      </c>
      <c r="F7974" t="s">
        <v>1911</v>
      </c>
    </row>
    <row r="7975" spans="1:6" x14ac:dyDescent="0.25">
      <c r="A7975" t="s">
        <v>1264</v>
      </c>
      <c r="B7975" t="s">
        <v>1191</v>
      </c>
      <c r="C7975" t="s">
        <v>1186</v>
      </c>
      <c r="D7975" t="s">
        <v>1195</v>
      </c>
      <c r="E7975">
        <v>0.65</v>
      </c>
      <c r="F7975" t="s">
        <v>1911</v>
      </c>
    </row>
    <row r="7976" spans="1:6" x14ac:dyDescent="0.25">
      <c r="A7976" t="s">
        <v>1264</v>
      </c>
      <c r="B7976" t="s">
        <v>1192</v>
      </c>
      <c r="C7976" t="s">
        <v>1281</v>
      </c>
      <c r="D7976" t="s">
        <v>1195</v>
      </c>
      <c r="E7976">
        <v>1.2758499999999999</v>
      </c>
      <c r="F7976" t="s">
        <v>1911</v>
      </c>
    </row>
    <row r="7977" spans="1:6" x14ac:dyDescent="0.25">
      <c r="A7977" t="s">
        <v>1264</v>
      </c>
      <c r="B7977" t="s">
        <v>1192</v>
      </c>
      <c r="C7977" t="s">
        <v>1282</v>
      </c>
      <c r="D7977" t="s">
        <v>1195</v>
      </c>
      <c r="E7977">
        <v>0.55062999999999995</v>
      </c>
      <c r="F7977" t="s">
        <v>1911</v>
      </c>
    </row>
    <row r="7978" spans="1:6" x14ac:dyDescent="0.25">
      <c r="A7978" t="s">
        <v>1264</v>
      </c>
      <c r="B7978" t="s">
        <v>1192</v>
      </c>
      <c r="C7978" t="s">
        <v>1283</v>
      </c>
      <c r="D7978" t="s">
        <v>1195</v>
      </c>
      <c r="E7978">
        <v>0.17459</v>
      </c>
      <c r="F7978" t="s">
        <v>1911</v>
      </c>
    </row>
    <row r="7979" spans="1:6" x14ac:dyDescent="0.25">
      <c r="A7979" t="s">
        <v>1264</v>
      </c>
      <c r="B7979" t="s">
        <v>1192</v>
      </c>
      <c r="C7979" t="s">
        <v>1186</v>
      </c>
      <c r="D7979" t="s">
        <v>1195</v>
      </c>
      <c r="E7979">
        <v>1.343</v>
      </c>
      <c r="F7979" t="s">
        <v>1911</v>
      </c>
    </row>
    <row r="7980" spans="1:6" x14ac:dyDescent="0.25">
      <c r="A7980" t="s">
        <v>18</v>
      </c>
      <c r="B7980" t="s">
        <v>1246</v>
      </c>
      <c r="C7980" t="s">
        <v>1186</v>
      </c>
      <c r="D7980" t="s">
        <v>1195</v>
      </c>
      <c r="E7980">
        <v>2.5000000000000001E-3</v>
      </c>
      <c r="F7980" t="s">
        <v>1911</v>
      </c>
    </row>
    <row r="7981" spans="1:6" x14ac:dyDescent="0.25">
      <c r="A7981" t="s">
        <v>18</v>
      </c>
      <c r="B7981" t="s">
        <v>1241</v>
      </c>
      <c r="C7981" t="s">
        <v>1186</v>
      </c>
      <c r="D7981" t="s">
        <v>1195</v>
      </c>
      <c r="E7981">
        <v>2E-3</v>
      </c>
      <c r="F7981" t="s">
        <v>1911</v>
      </c>
    </row>
    <row r="7982" spans="1:6" x14ac:dyDescent="0.25">
      <c r="A7982" t="s">
        <v>18</v>
      </c>
      <c r="B7982" t="s">
        <v>1284</v>
      </c>
      <c r="C7982" t="s">
        <v>1285</v>
      </c>
      <c r="D7982" t="s">
        <v>1195</v>
      </c>
      <c r="E7982">
        <v>0.01</v>
      </c>
      <c r="F7982" t="s">
        <v>1911</v>
      </c>
    </row>
    <row r="7983" spans="1:6" x14ac:dyDescent="0.25">
      <c r="A7983" t="s">
        <v>18</v>
      </c>
      <c r="B7983" t="s">
        <v>1284</v>
      </c>
      <c r="C7983" t="s">
        <v>1286</v>
      </c>
      <c r="D7983" t="s">
        <v>1195</v>
      </c>
      <c r="E7983">
        <v>0</v>
      </c>
      <c r="F7983" t="s">
        <v>1911</v>
      </c>
    </row>
    <row r="7984" spans="1:6" x14ac:dyDescent="0.25">
      <c r="A7984" t="s">
        <v>18</v>
      </c>
      <c r="B7984" t="s">
        <v>1284</v>
      </c>
      <c r="C7984" t="s">
        <v>1186</v>
      </c>
      <c r="D7984" t="s">
        <v>1195</v>
      </c>
      <c r="E7984">
        <v>0.02</v>
      </c>
      <c r="F7984" t="s">
        <v>1911</v>
      </c>
    </row>
    <row r="7985" spans="1:6" x14ac:dyDescent="0.25">
      <c r="A7985" t="s">
        <v>18</v>
      </c>
      <c r="B7985" t="s">
        <v>1769</v>
      </c>
      <c r="C7985" t="s">
        <v>1186</v>
      </c>
      <c r="D7985" t="s">
        <v>1195</v>
      </c>
      <c r="E7985">
        <v>4.7320000000000001E-2</v>
      </c>
      <c r="F7985" t="s">
        <v>1911</v>
      </c>
    </row>
    <row r="7986" spans="1:6" x14ac:dyDescent="0.25">
      <c r="A7986" t="s">
        <v>18</v>
      </c>
      <c r="B7986" t="s">
        <v>1769</v>
      </c>
      <c r="C7986" t="s">
        <v>1770</v>
      </c>
      <c r="D7986" t="s">
        <v>1195</v>
      </c>
      <c r="E7986">
        <v>1.289E-2</v>
      </c>
      <c r="F7986" t="s">
        <v>1911</v>
      </c>
    </row>
    <row r="7987" spans="1:6" x14ac:dyDescent="0.25">
      <c r="A7987" t="s">
        <v>18</v>
      </c>
      <c r="B7987" t="s">
        <v>1769</v>
      </c>
      <c r="C7987" t="s">
        <v>1771</v>
      </c>
      <c r="D7987" t="s">
        <v>1195</v>
      </c>
      <c r="E7987">
        <v>2.7369999999999998E-2</v>
      </c>
      <c r="F7987" t="s">
        <v>1911</v>
      </c>
    </row>
    <row r="7988" spans="1:6" x14ac:dyDescent="0.25">
      <c r="A7988" t="s">
        <v>18</v>
      </c>
      <c r="B7988" t="s">
        <v>1769</v>
      </c>
      <c r="C7988" t="s">
        <v>1772</v>
      </c>
      <c r="D7988" t="s">
        <v>1195</v>
      </c>
      <c r="E7988">
        <v>3.2840000000000001E-2</v>
      </c>
      <c r="F7988" t="s">
        <v>1911</v>
      </c>
    </row>
    <row r="7989" spans="1:6" x14ac:dyDescent="0.25">
      <c r="A7989" t="s">
        <v>18</v>
      </c>
      <c r="B7989" t="s">
        <v>1773</v>
      </c>
      <c r="C7989" t="s">
        <v>1748</v>
      </c>
      <c r="D7989" t="s">
        <v>1195</v>
      </c>
      <c r="E7989">
        <v>2.2669999999999999E-2</v>
      </c>
      <c r="F7989" t="s">
        <v>1911</v>
      </c>
    </row>
    <row r="7990" spans="1:6" x14ac:dyDescent="0.25">
      <c r="A7990" t="s">
        <v>18</v>
      </c>
      <c r="B7990" t="s">
        <v>1773</v>
      </c>
      <c r="C7990" t="s">
        <v>1774</v>
      </c>
      <c r="D7990" t="s">
        <v>1195</v>
      </c>
      <c r="E7990">
        <v>2.5000000000000001E-3</v>
      </c>
      <c r="F7990" t="s">
        <v>1911</v>
      </c>
    </row>
    <row r="7991" spans="1:6" x14ac:dyDescent="0.25">
      <c r="A7991" t="s">
        <v>18</v>
      </c>
      <c r="B7991" t="s">
        <v>1773</v>
      </c>
      <c r="C7991" t="s">
        <v>1775</v>
      </c>
      <c r="D7991" t="s">
        <v>1195</v>
      </c>
      <c r="E7991">
        <v>3.31E-3</v>
      </c>
      <c r="F7991" t="s">
        <v>1911</v>
      </c>
    </row>
    <row r="7992" spans="1:6" x14ac:dyDescent="0.25">
      <c r="A7992" t="s">
        <v>18</v>
      </c>
      <c r="B7992" t="s">
        <v>1773</v>
      </c>
      <c r="C7992" t="s">
        <v>1186</v>
      </c>
      <c r="D7992" t="s">
        <v>1195</v>
      </c>
      <c r="E7992">
        <v>3.356E-2</v>
      </c>
      <c r="F7992" t="s">
        <v>1911</v>
      </c>
    </row>
    <row r="7993" spans="1:6" x14ac:dyDescent="0.25">
      <c r="A7993" t="s">
        <v>18</v>
      </c>
      <c r="B7993" t="s">
        <v>1773</v>
      </c>
      <c r="C7993" t="s">
        <v>1776</v>
      </c>
      <c r="D7993" t="s">
        <v>1195</v>
      </c>
      <c r="E7993">
        <v>1.34E-2</v>
      </c>
      <c r="F7993" t="s">
        <v>1911</v>
      </c>
    </row>
    <row r="7994" spans="1:6" x14ac:dyDescent="0.25">
      <c r="A7994" t="s">
        <v>18</v>
      </c>
      <c r="B7994" t="s">
        <v>1773</v>
      </c>
      <c r="C7994" t="s">
        <v>1777</v>
      </c>
      <c r="D7994" t="s">
        <v>1195</v>
      </c>
      <c r="E7994">
        <v>1.421E-2</v>
      </c>
      <c r="F7994" t="s">
        <v>1911</v>
      </c>
    </row>
    <row r="7995" spans="1:6" x14ac:dyDescent="0.25">
      <c r="A7995" t="s">
        <v>18</v>
      </c>
      <c r="B7995" t="s">
        <v>1778</v>
      </c>
      <c r="C7995" t="s">
        <v>1748</v>
      </c>
      <c r="D7995" t="s">
        <v>1195</v>
      </c>
      <c r="E7995">
        <v>2.2669999999999999E-2</v>
      </c>
      <c r="F7995" t="s">
        <v>1911</v>
      </c>
    </row>
    <row r="7996" spans="1:6" x14ac:dyDescent="0.25">
      <c r="A7996" t="s">
        <v>18</v>
      </c>
      <c r="B7996" t="s">
        <v>1778</v>
      </c>
      <c r="C7996" t="s">
        <v>1774</v>
      </c>
      <c r="D7996" t="s">
        <v>1195</v>
      </c>
      <c r="E7996">
        <v>2.5000000000000001E-3</v>
      </c>
      <c r="F7996" t="s">
        <v>1911</v>
      </c>
    </row>
    <row r="7997" spans="1:6" x14ac:dyDescent="0.25">
      <c r="A7997" t="s">
        <v>18</v>
      </c>
      <c r="B7997" t="s">
        <v>1778</v>
      </c>
      <c r="C7997" t="s">
        <v>1775</v>
      </c>
      <c r="D7997" t="s">
        <v>1195</v>
      </c>
      <c r="E7997">
        <v>3.31E-3</v>
      </c>
      <c r="F7997" t="s">
        <v>1911</v>
      </c>
    </row>
    <row r="7998" spans="1:6" x14ac:dyDescent="0.25">
      <c r="A7998" t="s">
        <v>18</v>
      </c>
      <c r="B7998" t="s">
        <v>1778</v>
      </c>
      <c r="C7998" t="s">
        <v>1186</v>
      </c>
      <c r="D7998" t="s">
        <v>1195</v>
      </c>
      <c r="E7998">
        <v>3.356E-2</v>
      </c>
      <c r="F7998" t="s">
        <v>1911</v>
      </c>
    </row>
    <row r="7999" spans="1:6" x14ac:dyDescent="0.25">
      <c r="A7999" t="s">
        <v>18</v>
      </c>
      <c r="B7999" t="s">
        <v>1778</v>
      </c>
      <c r="C7999" t="s">
        <v>1776</v>
      </c>
      <c r="D7999" t="s">
        <v>1195</v>
      </c>
      <c r="E7999">
        <v>1.34E-2</v>
      </c>
      <c r="F7999" t="s">
        <v>1911</v>
      </c>
    </row>
    <row r="8000" spans="1:6" x14ac:dyDescent="0.25">
      <c r="A8000" t="s">
        <v>18</v>
      </c>
      <c r="B8000" t="s">
        <v>1778</v>
      </c>
      <c r="C8000" t="s">
        <v>1777</v>
      </c>
      <c r="D8000" t="s">
        <v>1195</v>
      </c>
      <c r="E8000">
        <v>1.421E-2</v>
      </c>
      <c r="F8000" t="s">
        <v>1911</v>
      </c>
    </row>
    <row r="8001" spans="1:6" x14ac:dyDescent="0.25">
      <c r="A8001" t="s">
        <v>18</v>
      </c>
      <c r="B8001" t="s">
        <v>1217</v>
      </c>
      <c r="C8001" t="s">
        <v>1186</v>
      </c>
      <c r="D8001" t="s">
        <v>1195</v>
      </c>
      <c r="E8001">
        <v>2.5000000000000001E-3</v>
      </c>
      <c r="F8001" t="s">
        <v>1911</v>
      </c>
    </row>
    <row r="8002" spans="1:6" x14ac:dyDescent="0.25">
      <c r="A8002" t="s">
        <v>18</v>
      </c>
      <c r="B8002" t="s">
        <v>1220</v>
      </c>
      <c r="C8002" t="s">
        <v>1186</v>
      </c>
      <c r="D8002" t="s">
        <v>1195</v>
      </c>
      <c r="E8002">
        <v>2.5000000000000001E-3</v>
      </c>
      <c r="F8002" t="s">
        <v>1911</v>
      </c>
    </row>
    <row r="8003" spans="1:6" x14ac:dyDescent="0.25">
      <c r="A8003" t="s">
        <v>18</v>
      </c>
      <c r="B8003" t="s">
        <v>1247</v>
      </c>
      <c r="C8003" t="s">
        <v>1186</v>
      </c>
      <c r="D8003" t="s">
        <v>1195</v>
      </c>
      <c r="E8003">
        <v>2.5000000000000001E-3</v>
      </c>
      <c r="F8003" t="s">
        <v>1911</v>
      </c>
    </row>
    <row r="8004" spans="1:6" x14ac:dyDescent="0.25">
      <c r="A8004" t="s">
        <v>18</v>
      </c>
      <c r="B8004" t="s">
        <v>1223</v>
      </c>
      <c r="C8004" t="s">
        <v>1186</v>
      </c>
      <c r="D8004" t="s">
        <v>1195</v>
      </c>
      <c r="E8004">
        <v>2.5000000000000001E-3</v>
      </c>
      <c r="F8004" t="s">
        <v>1911</v>
      </c>
    </row>
    <row r="8005" spans="1:6" x14ac:dyDescent="0.25">
      <c r="A8005" t="s">
        <v>18</v>
      </c>
      <c r="B8005" t="s">
        <v>1248</v>
      </c>
      <c r="C8005" t="s">
        <v>1186</v>
      </c>
      <c r="D8005" t="s">
        <v>1195</v>
      </c>
      <c r="E8005">
        <v>2.5000000000000001E-3</v>
      </c>
      <c r="F8005" t="s">
        <v>1911</v>
      </c>
    </row>
    <row r="8006" spans="1:6" x14ac:dyDescent="0.25">
      <c r="A8006" t="s">
        <v>18</v>
      </c>
      <c r="B8006" t="s">
        <v>1265</v>
      </c>
      <c r="C8006" t="s">
        <v>1186</v>
      </c>
      <c r="D8006" t="s">
        <v>1195</v>
      </c>
      <c r="E8006">
        <v>0.6</v>
      </c>
      <c r="F8006" t="s">
        <v>1911</v>
      </c>
    </row>
    <row r="8007" spans="1:6" x14ac:dyDescent="0.25">
      <c r="A8007" t="s">
        <v>18</v>
      </c>
      <c r="B8007" t="s">
        <v>1249</v>
      </c>
      <c r="C8007" t="s">
        <v>1186</v>
      </c>
      <c r="D8007" t="s">
        <v>1195</v>
      </c>
      <c r="E8007">
        <v>2.5000000000000001E-3</v>
      </c>
      <c r="F8007" t="s">
        <v>1911</v>
      </c>
    </row>
    <row r="8008" spans="1:6" x14ac:dyDescent="0.25">
      <c r="A8008" t="s">
        <v>18</v>
      </c>
      <c r="B8008" t="s">
        <v>1250</v>
      </c>
      <c r="C8008" t="s">
        <v>1186</v>
      </c>
      <c r="D8008" t="s">
        <v>1195</v>
      </c>
      <c r="E8008">
        <v>1.5E-3</v>
      </c>
      <c r="F8008" t="s">
        <v>1911</v>
      </c>
    </row>
    <row r="8009" spans="1:6" x14ac:dyDescent="0.25">
      <c r="A8009" t="s">
        <v>18</v>
      </c>
      <c r="B8009" t="s">
        <v>1272</v>
      </c>
      <c r="C8009" t="s">
        <v>1266</v>
      </c>
      <c r="D8009" t="s">
        <v>1195</v>
      </c>
      <c r="E8009">
        <v>0.23200000000000001</v>
      </c>
      <c r="F8009" t="s">
        <v>1911</v>
      </c>
    </row>
    <row r="8010" spans="1:6" x14ac:dyDescent="0.25">
      <c r="A8010" t="s">
        <v>18</v>
      </c>
      <c r="B8010" t="s">
        <v>1272</v>
      </c>
      <c r="C8010" t="s">
        <v>1267</v>
      </c>
      <c r="D8010" t="s">
        <v>1195</v>
      </c>
      <c r="E8010">
        <v>0.104</v>
      </c>
      <c r="F8010" t="s">
        <v>1911</v>
      </c>
    </row>
    <row r="8011" spans="1:6" x14ac:dyDescent="0.25">
      <c r="A8011" t="s">
        <v>18</v>
      </c>
      <c r="B8011" t="s">
        <v>1272</v>
      </c>
      <c r="C8011" t="s">
        <v>1268</v>
      </c>
      <c r="D8011" t="s">
        <v>1195</v>
      </c>
      <c r="E8011">
        <v>6.4000000000000001E-2</v>
      </c>
      <c r="F8011" t="s">
        <v>1911</v>
      </c>
    </row>
    <row r="8012" spans="1:6" x14ac:dyDescent="0.25">
      <c r="A8012" t="s">
        <v>18</v>
      </c>
      <c r="B8012" t="s">
        <v>1272</v>
      </c>
      <c r="C8012" t="s">
        <v>1269</v>
      </c>
      <c r="D8012" t="s">
        <v>1195</v>
      </c>
      <c r="E8012">
        <v>3.2000000000000001E-2</v>
      </c>
      <c r="F8012" t="s">
        <v>1911</v>
      </c>
    </row>
    <row r="8013" spans="1:6" x14ac:dyDescent="0.25">
      <c r="A8013" t="s">
        <v>18</v>
      </c>
      <c r="B8013" t="s">
        <v>1272</v>
      </c>
      <c r="C8013" t="s">
        <v>1270</v>
      </c>
      <c r="D8013" t="s">
        <v>1195</v>
      </c>
      <c r="E8013">
        <v>2.4E-2</v>
      </c>
      <c r="F8013" t="s">
        <v>1911</v>
      </c>
    </row>
    <row r="8014" spans="1:6" x14ac:dyDescent="0.25">
      <c r="A8014" t="s">
        <v>18</v>
      </c>
      <c r="B8014" t="s">
        <v>1272</v>
      </c>
      <c r="C8014" t="s">
        <v>1271</v>
      </c>
      <c r="D8014" t="s">
        <v>1195</v>
      </c>
      <c r="E8014">
        <v>1.6E-2</v>
      </c>
      <c r="F8014" t="s">
        <v>1911</v>
      </c>
    </row>
    <row r="8015" spans="1:6" x14ac:dyDescent="0.25">
      <c r="A8015" t="s">
        <v>18</v>
      </c>
      <c r="B8015" t="s">
        <v>1272</v>
      </c>
      <c r="C8015" t="s">
        <v>1186</v>
      </c>
      <c r="D8015" t="s">
        <v>1195</v>
      </c>
      <c r="E8015">
        <v>0.8</v>
      </c>
      <c r="F8015" t="s">
        <v>1911</v>
      </c>
    </row>
    <row r="8016" spans="1:6" x14ac:dyDescent="0.25">
      <c r="A8016" t="s">
        <v>18</v>
      </c>
      <c r="B8016" t="s">
        <v>1287</v>
      </c>
      <c r="C8016" t="s">
        <v>1186</v>
      </c>
      <c r="D8016" t="s">
        <v>1195</v>
      </c>
      <c r="E8016">
        <v>0.04</v>
      </c>
      <c r="F8016" t="s">
        <v>1911</v>
      </c>
    </row>
    <row r="8017" spans="1:6" x14ac:dyDescent="0.25">
      <c r="A8017" t="s">
        <v>18</v>
      </c>
      <c r="B8017" t="s">
        <v>1273</v>
      </c>
      <c r="C8017" t="s">
        <v>1266</v>
      </c>
      <c r="D8017" t="s">
        <v>1195</v>
      </c>
      <c r="E8017">
        <v>0.23200000000000001</v>
      </c>
      <c r="F8017" t="s">
        <v>1911</v>
      </c>
    </row>
    <row r="8018" spans="1:6" x14ac:dyDescent="0.25">
      <c r="A8018" t="s">
        <v>18</v>
      </c>
      <c r="B8018" t="s">
        <v>1273</v>
      </c>
      <c r="C8018" t="s">
        <v>1267</v>
      </c>
      <c r="D8018" t="s">
        <v>1195</v>
      </c>
      <c r="E8018">
        <v>0.104</v>
      </c>
      <c r="F8018" t="s">
        <v>1911</v>
      </c>
    </row>
    <row r="8019" spans="1:6" x14ac:dyDescent="0.25">
      <c r="A8019" t="s">
        <v>18</v>
      </c>
      <c r="B8019" t="s">
        <v>1273</v>
      </c>
      <c r="C8019" t="s">
        <v>1268</v>
      </c>
      <c r="D8019" t="s">
        <v>1195</v>
      </c>
      <c r="E8019">
        <v>6.4000000000000001E-2</v>
      </c>
      <c r="F8019" t="s">
        <v>1911</v>
      </c>
    </row>
    <row r="8020" spans="1:6" x14ac:dyDescent="0.25">
      <c r="A8020" t="s">
        <v>18</v>
      </c>
      <c r="B8020" t="s">
        <v>1273</v>
      </c>
      <c r="C8020" t="s">
        <v>1269</v>
      </c>
      <c r="D8020" t="s">
        <v>1195</v>
      </c>
      <c r="E8020">
        <v>3.2000000000000001E-2</v>
      </c>
      <c r="F8020" t="s">
        <v>1911</v>
      </c>
    </row>
    <row r="8021" spans="1:6" x14ac:dyDescent="0.25">
      <c r="A8021" t="s">
        <v>18</v>
      </c>
      <c r="B8021" t="s">
        <v>1273</v>
      </c>
      <c r="C8021" t="s">
        <v>1270</v>
      </c>
      <c r="D8021" t="s">
        <v>1195</v>
      </c>
      <c r="E8021">
        <v>2.4E-2</v>
      </c>
      <c r="F8021" t="s">
        <v>1911</v>
      </c>
    </row>
    <row r="8022" spans="1:6" x14ac:dyDescent="0.25">
      <c r="A8022" t="s">
        <v>18</v>
      </c>
      <c r="B8022" t="s">
        <v>1273</v>
      </c>
      <c r="C8022" t="s">
        <v>1271</v>
      </c>
      <c r="D8022" t="s">
        <v>1195</v>
      </c>
      <c r="E8022">
        <v>1.6E-2</v>
      </c>
      <c r="F8022" t="s">
        <v>1911</v>
      </c>
    </row>
    <row r="8023" spans="1:6" x14ac:dyDescent="0.25">
      <c r="A8023" t="s">
        <v>18</v>
      </c>
      <c r="B8023" t="s">
        <v>1273</v>
      </c>
      <c r="C8023" t="s">
        <v>1186</v>
      </c>
      <c r="D8023" t="s">
        <v>1195</v>
      </c>
      <c r="E8023">
        <v>0.8</v>
      </c>
      <c r="F8023" t="s">
        <v>1911</v>
      </c>
    </row>
    <row r="8024" spans="1:6" x14ac:dyDescent="0.25">
      <c r="A8024" t="s">
        <v>18</v>
      </c>
      <c r="B8024" t="s">
        <v>1779</v>
      </c>
      <c r="C8024" t="s">
        <v>1186</v>
      </c>
      <c r="D8024" t="s">
        <v>1195</v>
      </c>
      <c r="E8024">
        <v>0.55647999999999997</v>
      </c>
      <c r="F8024" t="s">
        <v>1911</v>
      </c>
    </row>
    <row r="8025" spans="1:6" x14ac:dyDescent="0.25">
      <c r="A8025" t="s">
        <v>18</v>
      </c>
      <c r="B8025" t="s">
        <v>1288</v>
      </c>
      <c r="C8025" t="s">
        <v>1266</v>
      </c>
      <c r="D8025" t="s">
        <v>1195</v>
      </c>
      <c r="E8025">
        <v>0.23200000000000001</v>
      </c>
      <c r="F8025" t="s">
        <v>1911</v>
      </c>
    </row>
    <row r="8026" spans="1:6" x14ac:dyDescent="0.25">
      <c r="A8026" t="s">
        <v>18</v>
      </c>
      <c r="B8026" t="s">
        <v>1288</v>
      </c>
      <c r="C8026" t="s">
        <v>1267</v>
      </c>
      <c r="D8026" t="s">
        <v>1195</v>
      </c>
      <c r="E8026">
        <v>0.104</v>
      </c>
      <c r="F8026" t="s">
        <v>1911</v>
      </c>
    </row>
    <row r="8027" spans="1:6" x14ac:dyDescent="0.25">
      <c r="A8027" t="s">
        <v>18</v>
      </c>
      <c r="B8027" t="s">
        <v>1288</v>
      </c>
      <c r="C8027" t="s">
        <v>1268</v>
      </c>
      <c r="D8027" t="s">
        <v>1195</v>
      </c>
      <c r="E8027">
        <v>6.4000000000000001E-2</v>
      </c>
      <c r="F8027" t="s">
        <v>1911</v>
      </c>
    </row>
    <row r="8028" spans="1:6" x14ac:dyDescent="0.25">
      <c r="A8028" t="s">
        <v>18</v>
      </c>
      <c r="B8028" t="s">
        <v>1288</v>
      </c>
      <c r="C8028" t="s">
        <v>1269</v>
      </c>
      <c r="D8028" t="s">
        <v>1195</v>
      </c>
      <c r="E8028">
        <v>3.2000000000000001E-2</v>
      </c>
      <c r="F8028" t="s">
        <v>1911</v>
      </c>
    </row>
    <row r="8029" spans="1:6" x14ac:dyDescent="0.25">
      <c r="A8029" t="s">
        <v>18</v>
      </c>
      <c r="B8029" t="s">
        <v>1288</v>
      </c>
      <c r="C8029" t="s">
        <v>1270</v>
      </c>
      <c r="D8029" t="s">
        <v>1195</v>
      </c>
      <c r="E8029">
        <v>2.4E-2</v>
      </c>
      <c r="F8029" t="s">
        <v>1911</v>
      </c>
    </row>
    <row r="8030" spans="1:6" x14ac:dyDescent="0.25">
      <c r="A8030" t="s">
        <v>18</v>
      </c>
      <c r="B8030" t="s">
        <v>1288</v>
      </c>
      <c r="C8030" t="s">
        <v>1271</v>
      </c>
      <c r="D8030" t="s">
        <v>1195</v>
      </c>
      <c r="E8030">
        <v>1.6E-2</v>
      </c>
      <c r="F8030" t="s">
        <v>1911</v>
      </c>
    </row>
    <row r="8031" spans="1:6" x14ac:dyDescent="0.25">
      <c r="A8031" t="s">
        <v>18</v>
      </c>
      <c r="B8031" t="s">
        <v>1288</v>
      </c>
      <c r="C8031" t="s">
        <v>1186</v>
      </c>
      <c r="D8031" t="s">
        <v>1195</v>
      </c>
      <c r="E8031">
        <v>0.8</v>
      </c>
      <c r="F8031" t="s">
        <v>1911</v>
      </c>
    </row>
    <row r="8032" spans="1:6" x14ac:dyDescent="0.25">
      <c r="A8032" t="s">
        <v>18</v>
      </c>
      <c r="B8032" t="s">
        <v>1274</v>
      </c>
      <c r="C8032" t="s">
        <v>1266</v>
      </c>
      <c r="D8032" t="s">
        <v>1195</v>
      </c>
      <c r="E8032">
        <v>0.23200000000000001</v>
      </c>
      <c r="F8032" t="s">
        <v>1911</v>
      </c>
    </row>
    <row r="8033" spans="1:6" x14ac:dyDescent="0.25">
      <c r="A8033" t="s">
        <v>18</v>
      </c>
      <c r="B8033" t="s">
        <v>1274</v>
      </c>
      <c r="C8033" t="s">
        <v>1267</v>
      </c>
      <c r="D8033" t="s">
        <v>1195</v>
      </c>
      <c r="E8033">
        <v>0.104</v>
      </c>
      <c r="F8033" t="s">
        <v>1911</v>
      </c>
    </row>
    <row r="8034" spans="1:6" x14ac:dyDescent="0.25">
      <c r="A8034" t="s">
        <v>18</v>
      </c>
      <c r="B8034" t="s">
        <v>1274</v>
      </c>
      <c r="C8034" t="s">
        <v>1268</v>
      </c>
      <c r="D8034" t="s">
        <v>1195</v>
      </c>
      <c r="E8034">
        <v>6.4000000000000001E-2</v>
      </c>
      <c r="F8034" t="s">
        <v>1911</v>
      </c>
    </row>
    <row r="8035" spans="1:6" x14ac:dyDescent="0.25">
      <c r="A8035" t="s">
        <v>18</v>
      </c>
      <c r="B8035" t="s">
        <v>1274</v>
      </c>
      <c r="C8035" t="s">
        <v>1269</v>
      </c>
      <c r="D8035" t="s">
        <v>1195</v>
      </c>
      <c r="E8035">
        <v>3.2000000000000001E-2</v>
      </c>
      <c r="F8035" t="s">
        <v>1911</v>
      </c>
    </row>
    <row r="8036" spans="1:6" x14ac:dyDescent="0.25">
      <c r="A8036" t="s">
        <v>18</v>
      </c>
      <c r="B8036" t="s">
        <v>1274</v>
      </c>
      <c r="C8036" t="s">
        <v>1270</v>
      </c>
      <c r="D8036" t="s">
        <v>1195</v>
      </c>
      <c r="E8036">
        <v>2.4E-2</v>
      </c>
      <c r="F8036" t="s">
        <v>1911</v>
      </c>
    </row>
    <row r="8037" spans="1:6" x14ac:dyDescent="0.25">
      <c r="A8037" t="s">
        <v>18</v>
      </c>
      <c r="B8037" t="s">
        <v>1274</v>
      </c>
      <c r="C8037" t="s">
        <v>1271</v>
      </c>
      <c r="D8037" t="s">
        <v>1195</v>
      </c>
      <c r="E8037">
        <v>1.6E-2</v>
      </c>
      <c r="F8037" t="s">
        <v>1911</v>
      </c>
    </row>
    <row r="8038" spans="1:6" x14ac:dyDescent="0.25">
      <c r="A8038" t="s">
        <v>18</v>
      </c>
      <c r="B8038" t="s">
        <v>1274</v>
      </c>
      <c r="C8038" t="s">
        <v>1186</v>
      </c>
      <c r="D8038" t="s">
        <v>1195</v>
      </c>
      <c r="E8038">
        <v>0.8</v>
      </c>
      <c r="F8038" t="s">
        <v>1911</v>
      </c>
    </row>
    <row r="8039" spans="1:6" x14ac:dyDescent="0.25">
      <c r="A8039" t="s">
        <v>18</v>
      </c>
      <c r="B8039" t="s">
        <v>1289</v>
      </c>
      <c r="C8039" t="s">
        <v>1278</v>
      </c>
      <c r="D8039" t="s">
        <v>1195</v>
      </c>
      <c r="E8039">
        <v>3.5</v>
      </c>
      <c r="F8039" t="s">
        <v>1911</v>
      </c>
    </row>
    <row r="8040" spans="1:6" x14ac:dyDescent="0.25">
      <c r="A8040" t="s">
        <v>18</v>
      </c>
      <c r="B8040" t="s">
        <v>1289</v>
      </c>
      <c r="C8040" t="s">
        <v>1279</v>
      </c>
      <c r="D8040" t="s">
        <v>1195</v>
      </c>
      <c r="E8040">
        <v>1.3</v>
      </c>
      <c r="F8040" t="s">
        <v>1911</v>
      </c>
    </row>
    <row r="8041" spans="1:6" x14ac:dyDescent="0.25">
      <c r="A8041" t="s">
        <v>18</v>
      </c>
      <c r="B8041" t="s">
        <v>1289</v>
      </c>
      <c r="C8041" t="s">
        <v>1280</v>
      </c>
      <c r="D8041" t="s">
        <v>1195</v>
      </c>
      <c r="E8041">
        <v>1.2</v>
      </c>
      <c r="F8041" t="s">
        <v>1911</v>
      </c>
    </row>
    <row r="8042" spans="1:6" x14ac:dyDescent="0.25">
      <c r="A8042" t="s">
        <v>18</v>
      </c>
      <c r="B8042" t="s">
        <v>1289</v>
      </c>
      <c r="C8042" t="s">
        <v>1186</v>
      </c>
      <c r="D8042" t="s">
        <v>1195</v>
      </c>
      <c r="E8042">
        <v>10</v>
      </c>
      <c r="F8042" t="s">
        <v>1911</v>
      </c>
    </row>
    <row r="8043" spans="1:6" x14ac:dyDescent="0.25">
      <c r="A8043" t="s">
        <v>18</v>
      </c>
      <c r="B8043" t="s">
        <v>1290</v>
      </c>
      <c r="C8043" t="s">
        <v>1266</v>
      </c>
      <c r="D8043" t="s">
        <v>1195</v>
      </c>
      <c r="E8043">
        <v>0.23200000000000001</v>
      </c>
      <c r="F8043" t="s">
        <v>1911</v>
      </c>
    </row>
    <row r="8044" spans="1:6" x14ac:dyDescent="0.25">
      <c r="A8044" t="s">
        <v>18</v>
      </c>
      <c r="B8044" t="s">
        <v>1290</v>
      </c>
      <c r="C8044" t="s">
        <v>1267</v>
      </c>
      <c r="D8044" t="s">
        <v>1195</v>
      </c>
      <c r="E8044">
        <v>0.104</v>
      </c>
      <c r="F8044" t="s">
        <v>1911</v>
      </c>
    </row>
    <row r="8045" spans="1:6" x14ac:dyDescent="0.25">
      <c r="A8045" t="s">
        <v>18</v>
      </c>
      <c r="B8045" t="s">
        <v>1290</v>
      </c>
      <c r="C8045" t="s">
        <v>1268</v>
      </c>
      <c r="D8045" t="s">
        <v>1195</v>
      </c>
      <c r="E8045">
        <v>6.4000000000000001E-2</v>
      </c>
      <c r="F8045" t="s">
        <v>1911</v>
      </c>
    </row>
    <row r="8046" spans="1:6" x14ac:dyDescent="0.25">
      <c r="A8046" t="s">
        <v>18</v>
      </c>
      <c r="B8046" t="s">
        <v>1290</v>
      </c>
      <c r="C8046" t="s">
        <v>1269</v>
      </c>
      <c r="D8046" t="s">
        <v>1195</v>
      </c>
      <c r="E8046">
        <v>3.2000000000000001E-2</v>
      </c>
      <c r="F8046" t="s">
        <v>1911</v>
      </c>
    </row>
    <row r="8047" spans="1:6" x14ac:dyDescent="0.25">
      <c r="A8047" t="s">
        <v>18</v>
      </c>
      <c r="B8047" t="s">
        <v>1290</v>
      </c>
      <c r="C8047" t="s">
        <v>1270</v>
      </c>
      <c r="D8047" t="s">
        <v>1195</v>
      </c>
      <c r="E8047">
        <v>2.4E-2</v>
      </c>
      <c r="F8047" t="s">
        <v>1911</v>
      </c>
    </row>
    <row r="8048" spans="1:6" x14ac:dyDescent="0.25">
      <c r="A8048" t="s">
        <v>18</v>
      </c>
      <c r="B8048" t="s">
        <v>1290</v>
      </c>
      <c r="C8048" t="s">
        <v>1271</v>
      </c>
      <c r="D8048" t="s">
        <v>1195</v>
      </c>
      <c r="E8048">
        <v>1.6E-2</v>
      </c>
      <c r="F8048" t="s">
        <v>1911</v>
      </c>
    </row>
    <row r="8049" spans="1:6" x14ac:dyDescent="0.25">
      <c r="A8049" t="s">
        <v>18</v>
      </c>
      <c r="B8049" t="s">
        <v>1290</v>
      </c>
      <c r="C8049" t="s">
        <v>1186</v>
      </c>
      <c r="D8049" t="s">
        <v>1195</v>
      </c>
      <c r="E8049">
        <v>0.8</v>
      </c>
      <c r="F8049" t="s">
        <v>1911</v>
      </c>
    </row>
    <row r="8050" spans="1:6" x14ac:dyDescent="0.25">
      <c r="A8050" t="s">
        <v>18</v>
      </c>
      <c r="B8050" t="s">
        <v>1780</v>
      </c>
      <c r="C8050" t="s">
        <v>1186</v>
      </c>
      <c r="D8050" t="s">
        <v>1195</v>
      </c>
      <c r="E8050">
        <v>0.55647999999999997</v>
      </c>
      <c r="F8050" t="s">
        <v>1911</v>
      </c>
    </row>
    <row r="8051" spans="1:6" x14ac:dyDescent="0.25">
      <c r="A8051" t="s">
        <v>18</v>
      </c>
      <c r="B8051" t="s">
        <v>1185</v>
      </c>
      <c r="C8051" t="s">
        <v>1275</v>
      </c>
      <c r="D8051" t="s">
        <v>1195</v>
      </c>
      <c r="E8051">
        <v>0.13</v>
      </c>
      <c r="F8051" t="s">
        <v>1911</v>
      </c>
    </row>
    <row r="8052" spans="1:6" x14ac:dyDescent="0.25">
      <c r="A8052" t="s">
        <v>18</v>
      </c>
      <c r="B8052" t="s">
        <v>1185</v>
      </c>
      <c r="C8052" t="s">
        <v>1276</v>
      </c>
      <c r="D8052" t="s">
        <v>1195</v>
      </c>
      <c r="E8052">
        <v>5.1999999999999998E-2</v>
      </c>
      <c r="F8052" t="s">
        <v>1911</v>
      </c>
    </row>
    <row r="8053" spans="1:6" x14ac:dyDescent="0.25">
      <c r="A8053" t="s">
        <v>18</v>
      </c>
      <c r="B8053" t="s">
        <v>1185</v>
      </c>
      <c r="C8053" t="s">
        <v>1277</v>
      </c>
      <c r="D8053" t="s">
        <v>1195</v>
      </c>
      <c r="E8053">
        <v>1.95E-2</v>
      </c>
      <c r="F8053" t="s">
        <v>1911</v>
      </c>
    </row>
    <row r="8054" spans="1:6" x14ac:dyDescent="0.25">
      <c r="A8054" t="s">
        <v>18</v>
      </c>
      <c r="B8054" t="s">
        <v>1185</v>
      </c>
      <c r="C8054" t="s">
        <v>1186</v>
      </c>
      <c r="D8054" t="s">
        <v>1195</v>
      </c>
      <c r="E8054">
        <v>0.65</v>
      </c>
      <c r="F8054" t="s">
        <v>1911</v>
      </c>
    </row>
    <row r="8055" spans="1:6" x14ac:dyDescent="0.25">
      <c r="A8055" t="s">
        <v>18</v>
      </c>
      <c r="B8055" t="s">
        <v>1188</v>
      </c>
      <c r="C8055" t="s">
        <v>1275</v>
      </c>
      <c r="D8055" t="s">
        <v>1195</v>
      </c>
      <c r="E8055">
        <v>0.13</v>
      </c>
      <c r="F8055" t="s">
        <v>1911</v>
      </c>
    </row>
    <row r="8056" spans="1:6" x14ac:dyDescent="0.25">
      <c r="A8056" t="s">
        <v>18</v>
      </c>
      <c r="B8056" t="s">
        <v>1188</v>
      </c>
      <c r="C8056" t="s">
        <v>1276</v>
      </c>
      <c r="D8056" t="s">
        <v>1195</v>
      </c>
      <c r="E8056">
        <v>5.1999999999999998E-2</v>
      </c>
      <c r="F8056" t="s">
        <v>1911</v>
      </c>
    </row>
    <row r="8057" spans="1:6" x14ac:dyDescent="0.25">
      <c r="A8057" t="s">
        <v>18</v>
      </c>
      <c r="B8057" t="s">
        <v>1188</v>
      </c>
      <c r="C8057" t="s">
        <v>1277</v>
      </c>
      <c r="D8057" t="s">
        <v>1195</v>
      </c>
      <c r="E8057">
        <v>1.95E-2</v>
      </c>
      <c r="F8057" t="s">
        <v>1911</v>
      </c>
    </row>
    <row r="8058" spans="1:6" x14ac:dyDescent="0.25">
      <c r="A8058" t="s">
        <v>18</v>
      </c>
      <c r="B8058" t="s">
        <v>1188</v>
      </c>
      <c r="C8058" t="s">
        <v>1186</v>
      </c>
      <c r="D8058" t="s">
        <v>1195</v>
      </c>
      <c r="E8058">
        <v>0.65</v>
      </c>
      <c r="F8058" t="s">
        <v>1911</v>
      </c>
    </row>
    <row r="8059" spans="1:6" x14ac:dyDescent="0.25">
      <c r="A8059" t="s">
        <v>18</v>
      </c>
      <c r="B8059" t="s">
        <v>1189</v>
      </c>
      <c r="C8059" t="s">
        <v>1278</v>
      </c>
      <c r="D8059" t="s">
        <v>1195</v>
      </c>
      <c r="E8059">
        <v>2.8</v>
      </c>
      <c r="F8059" t="s">
        <v>1911</v>
      </c>
    </row>
    <row r="8060" spans="1:6" x14ac:dyDescent="0.25">
      <c r="A8060" t="s">
        <v>18</v>
      </c>
      <c r="B8060" t="s">
        <v>1189</v>
      </c>
      <c r="C8060" t="s">
        <v>1279</v>
      </c>
      <c r="D8060" t="s">
        <v>1195</v>
      </c>
      <c r="E8060">
        <v>1.04</v>
      </c>
      <c r="F8060" t="s">
        <v>1911</v>
      </c>
    </row>
    <row r="8061" spans="1:6" x14ac:dyDescent="0.25">
      <c r="A8061" t="s">
        <v>18</v>
      </c>
      <c r="B8061" t="s">
        <v>1189</v>
      </c>
      <c r="C8061" t="s">
        <v>1280</v>
      </c>
      <c r="D8061" t="s">
        <v>1195</v>
      </c>
      <c r="E8061">
        <v>0.96</v>
      </c>
      <c r="F8061" t="s">
        <v>1911</v>
      </c>
    </row>
    <row r="8062" spans="1:6" x14ac:dyDescent="0.25">
      <c r="A8062" t="s">
        <v>18</v>
      </c>
      <c r="B8062" t="s">
        <v>1189</v>
      </c>
      <c r="C8062" t="s">
        <v>1186</v>
      </c>
      <c r="D8062" t="s">
        <v>1195</v>
      </c>
      <c r="E8062">
        <v>8</v>
      </c>
      <c r="F8062" t="s">
        <v>1911</v>
      </c>
    </row>
    <row r="8063" spans="1:6" x14ac:dyDescent="0.25">
      <c r="A8063" t="s">
        <v>18</v>
      </c>
      <c r="B8063" t="s">
        <v>1190</v>
      </c>
      <c r="C8063" t="s">
        <v>1266</v>
      </c>
      <c r="D8063" t="s">
        <v>1195</v>
      </c>
      <c r="E8063">
        <v>0.2175</v>
      </c>
      <c r="F8063" t="s">
        <v>1911</v>
      </c>
    </row>
    <row r="8064" spans="1:6" x14ac:dyDescent="0.25">
      <c r="A8064" t="s">
        <v>18</v>
      </c>
      <c r="B8064" t="s">
        <v>1190</v>
      </c>
      <c r="C8064" t="s">
        <v>1267</v>
      </c>
      <c r="D8064" t="s">
        <v>1195</v>
      </c>
      <c r="E8064">
        <v>9.7500000000000003E-2</v>
      </c>
      <c r="F8064" t="s">
        <v>1911</v>
      </c>
    </row>
    <row r="8065" spans="1:6" x14ac:dyDescent="0.25">
      <c r="A8065" t="s">
        <v>18</v>
      </c>
      <c r="B8065" t="s">
        <v>1190</v>
      </c>
      <c r="C8065" t="s">
        <v>1268</v>
      </c>
      <c r="D8065" t="s">
        <v>1195</v>
      </c>
      <c r="E8065">
        <v>0.06</v>
      </c>
      <c r="F8065" t="s">
        <v>1911</v>
      </c>
    </row>
    <row r="8066" spans="1:6" x14ac:dyDescent="0.25">
      <c r="A8066" t="s">
        <v>18</v>
      </c>
      <c r="B8066" t="s">
        <v>1190</v>
      </c>
      <c r="C8066" t="s">
        <v>1269</v>
      </c>
      <c r="D8066" t="s">
        <v>1195</v>
      </c>
      <c r="E8066">
        <v>0.03</v>
      </c>
      <c r="F8066" t="s">
        <v>1911</v>
      </c>
    </row>
    <row r="8067" spans="1:6" x14ac:dyDescent="0.25">
      <c r="A8067" t="s">
        <v>18</v>
      </c>
      <c r="B8067" t="s">
        <v>1190</v>
      </c>
      <c r="C8067" t="s">
        <v>1270</v>
      </c>
      <c r="D8067" t="s">
        <v>1195</v>
      </c>
      <c r="E8067">
        <v>2.2499999999999999E-2</v>
      </c>
      <c r="F8067" t="s">
        <v>1911</v>
      </c>
    </row>
    <row r="8068" spans="1:6" x14ac:dyDescent="0.25">
      <c r="A8068" t="s">
        <v>18</v>
      </c>
      <c r="B8068" t="s">
        <v>1190</v>
      </c>
      <c r="C8068" t="s">
        <v>1271</v>
      </c>
      <c r="D8068" t="s">
        <v>1195</v>
      </c>
      <c r="E8068">
        <v>1.4999999999999999E-2</v>
      </c>
      <c r="F8068" t="s">
        <v>1911</v>
      </c>
    </row>
    <row r="8069" spans="1:6" x14ac:dyDescent="0.25">
      <c r="A8069" t="s">
        <v>18</v>
      </c>
      <c r="B8069" t="s">
        <v>1190</v>
      </c>
      <c r="C8069" t="s">
        <v>1186</v>
      </c>
      <c r="D8069" t="s">
        <v>1195</v>
      </c>
      <c r="E8069">
        <v>0.75</v>
      </c>
      <c r="F8069" t="s">
        <v>1911</v>
      </c>
    </row>
    <row r="8070" spans="1:6" x14ac:dyDescent="0.25">
      <c r="A8070" t="s">
        <v>18</v>
      </c>
      <c r="B8070" t="s">
        <v>1781</v>
      </c>
      <c r="C8070" t="s">
        <v>1266</v>
      </c>
      <c r="D8070" t="s">
        <v>1195</v>
      </c>
      <c r="E8070">
        <v>1.0749999999999999E-2</v>
      </c>
      <c r="F8070" t="s">
        <v>1911</v>
      </c>
    </row>
    <row r="8071" spans="1:6" x14ac:dyDescent="0.25">
      <c r="A8071" t="s">
        <v>18</v>
      </c>
      <c r="B8071" t="s">
        <v>1781</v>
      </c>
      <c r="C8071" t="s">
        <v>1267</v>
      </c>
      <c r="D8071" t="s">
        <v>1195</v>
      </c>
      <c r="E8071">
        <v>1.0749999999999999E-2</v>
      </c>
      <c r="F8071" t="s">
        <v>1911</v>
      </c>
    </row>
    <row r="8072" spans="1:6" x14ac:dyDescent="0.25">
      <c r="A8072" t="s">
        <v>18</v>
      </c>
      <c r="B8072" t="s">
        <v>1781</v>
      </c>
      <c r="C8072" t="s">
        <v>1268</v>
      </c>
      <c r="D8072" t="s">
        <v>1195</v>
      </c>
      <c r="E8072">
        <v>1.0749999999999999E-2</v>
      </c>
      <c r="F8072" t="s">
        <v>1911</v>
      </c>
    </row>
    <row r="8073" spans="1:6" x14ac:dyDescent="0.25">
      <c r="A8073" t="s">
        <v>18</v>
      </c>
      <c r="B8073" t="s">
        <v>1781</v>
      </c>
      <c r="C8073" t="s">
        <v>1269</v>
      </c>
      <c r="D8073" t="s">
        <v>1195</v>
      </c>
      <c r="E8073">
        <v>1.0749999999999999E-2</v>
      </c>
      <c r="F8073" t="s">
        <v>1911</v>
      </c>
    </row>
    <row r="8074" spans="1:6" x14ac:dyDescent="0.25">
      <c r="A8074" t="s">
        <v>18</v>
      </c>
      <c r="B8074" t="s">
        <v>1781</v>
      </c>
      <c r="C8074" t="s">
        <v>1270</v>
      </c>
      <c r="D8074" t="s">
        <v>1195</v>
      </c>
      <c r="E8074">
        <v>1.0749999999999999E-2</v>
      </c>
      <c r="F8074" t="s">
        <v>1911</v>
      </c>
    </row>
    <row r="8075" spans="1:6" x14ac:dyDescent="0.25">
      <c r="A8075" t="s">
        <v>18</v>
      </c>
      <c r="B8075" t="s">
        <v>1781</v>
      </c>
      <c r="C8075" t="s">
        <v>1271</v>
      </c>
      <c r="D8075" t="s">
        <v>1195</v>
      </c>
      <c r="E8075">
        <v>1.0749999999999999E-2</v>
      </c>
      <c r="F8075" t="s">
        <v>1911</v>
      </c>
    </row>
    <row r="8076" spans="1:6" x14ac:dyDescent="0.25">
      <c r="A8076" t="s">
        <v>18</v>
      </c>
      <c r="B8076" t="s">
        <v>1781</v>
      </c>
      <c r="C8076" t="s">
        <v>1186</v>
      </c>
      <c r="D8076" t="s">
        <v>1195</v>
      </c>
      <c r="E8076">
        <v>0.55647999999999997</v>
      </c>
      <c r="F8076" t="s">
        <v>1911</v>
      </c>
    </row>
    <row r="8077" spans="1:6" x14ac:dyDescent="0.25">
      <c r="A8077" t="s">
        <v>18</v>
      </c>
      <c r="B8077" t="s">
        <v>1191</v>
      </c>
      <c r="C8077" t="s">
        <v>1266</v>
      </c>
      <c r="D8077" t="s">
        <v>1195</v>
      </c>
      <c r="E8077">
        <v>0.2175</v>
      </c>
      <c r="F8077" t="s">
        <v>1911</v>
      </c>
    </row>
    <row r="8078" spans="1:6" x14ac:dyDescent="0.25">
      <c r="A8078" t="s">
        <v>18</v>
      </c>
      <c r="B8078" t="s">
        <v>1191</v>
      </c>
      <c r="C8078" t="s">
        <v>1267</v>
      </c>
      <c r="D8078" t="s">
        <v>1195</v>
      </c>
      <c r="E8078">
        <v>9.7500000000000003E-2</v>
      </c>
      <c r="F8078" t="s">
        <v>1911</v>
      </c>
    </row>
    <row r="8079" spans="1:6" x14ac:dyDescent="0.25">
      <c r="A8079" t="s">
        <v>18</v>
      </c>
      <c r="B8079" t="s">
        <v>1191</v>
      </c>
      <c r="C8079" t="s">
        <v>1268</v>
      </c>
      <c r="D8079" t="s">
        <v>1195</v>
      </c>
      <c r="E8079">
        <v>0.06</v>
      </c>
      <c r="F8079" t="s">
        <v>1911</v>
      </c>
    </row>
    <row r="8080" spans="1:6" x14ac:dyDescent="0.25">
      <c r="A8080" t="s">
        <v>18</v>
      </c>
      <c r="B8080" t="s">
        <v>1191</v>
      </c>
      <c r="C8080" t="s">
        <v>1269</v>
      </c>
      <c r="D8080" t="s">
        <v>1195</v>
      </c>
      <c r="E8080">
        <v>0.03</v>
      </c>
      <c r="F8080" t="s">
        <v>1911</v>
      </c>
    </row>
    <row r="8081" spans="1:6" x14ac:dyDescent="0.25">
      <c r="A8081" t="s">
        <v>18</v>
      </c>
      <c r="B8081" t="s">
        <v>1191</v>
      </c>
      <c r="C8081" t="s">
        <v>1270</v>
      </c>
      <c r="D8081" t="s">
        <v>1195</v>
      </c>
      <c r="E8081">
        <v>2.2499999999999999E-2</v>
      </c>
      <c r="F8081" t="s">
        <v>1911</v>
      </c>
    </row>
    <row r="8082" spans="1:6" x14ac:dyDescent="0.25">
      <c r="A8082" t="s">
        <v>18</v>
      </c>
      <c r="B8082" t="s">
        <v>1191</v>
      </c>
      <c r="C8082" t="s">
        <v>1271</v>
      </c>
      <c r="D8082" t="s">
        <v>1195</v>
      </c>
      <c r="E8082">
        <v>1.4999999999999999E-2</v>
      </c>
      <c r="F8082" t="s">
        <v>1911</v>
      </c>
    </row>
    <row r="8083" spans="1:6" x14ac:dyDescent="0.25">
      <c r="A8083" t="s">
        <v>18</v>
      </c>
      <c r="B8083" t="s">
        <v>1191</v>
      </c>
      <c r="C8083" t="s">
        <v>1186</v>
      </c>
      <c r="D8083" t="s">
        <v>1195</v>
      </c>
      <c r="E8083">
        <v>0.75</v>
      </c>
      <c r="F8083" t="s">
        <v>1911</v>
      </c>
    </row>
    <row r="8084" spans="1:6" x14ac:dyDescent="0.25">
      <c r="A8084" t="s">
        <v>18</v>
      </c>
      <c r="B8084" t="s">
        <v>1782</v>
      </c>
      <c r="C8084" t="s">
        <v>1266</v>
      </c>
      <c r="D8084" t="s">
        <v>1195</v>
      </c>
      <c r="E8084">
        <v>1.0749999999999999E-2</v>
      </c>
      <c r="F8084" t="s">
        <v>1911</v>
      </c>
    </row>
    <row r="8085" spans="1:6" x14ac:dyDescent="0.25">
      <c r="A8085" t="s">
        <v>18</v>
      </c>
      <c r="B8085" t="s">
        <v>1782</v>
      </c>
      <c r="C8085" t="s">
        <v>1267</v>
      </c>
      <c r="D8085" t="s">
        <v>1195</v>
      </c>
      <c r="E8085">
        <v>1.0749999999999999E-2</v>
      </c>
      <c r="F8085" t="s">
        <v>1911</v>
      </c>
    </row>
    <row r="8086" spans="1:6" x14ac:dyDescent="0.25">
      <c r="A8086" t="s">
        <v>18</v>
      </c>
      <c r="B8086" t="s">
        <v>1782</v>
      </c>
      <c r="C8086" t="s">
        <v>1268</v>
      </c>
      <c r="D8086" t="s">
        <v>1195</v>
      </c>
      <c r="E8086">
        <v>1.0749999999999999E-2</v>
      </c>
      <c r="F8086" t="s">
        <v>1911</v>
      </c>
    </row>
    <row r="8087" spans="1:6" x14ac:dyDescent="0.25">
      <c r="A8087" t="s">
        <v>18</v>
      </c>
      <c r="B8087" t="s">
        <v>1782</v>
      </c>
      <c r="C8087" t="s">
        <v>1269</v>
      </c>
      <c r="D8087" t="s">
        <v>1195</v>
      </c>
      <c r="E8087">
        <v>1.0749999999999999E-2</v>
      </c>
      <c r="F8087" t="s">
        <v>1911</v>
      </c>
    </row>
    <row r="8088" spans="1:6" x14ac:dyDescent="0.25">
      <c r="A8088" t="s">
        <v>18</v>
      </c>
      <c r="B8088" t="s">
        <v>1782</v>
      </c>
      <c r="C8088" t="s">
        <v>1270</v>
      </c>
      <c r="D8088" t="s">
        <v>1195</v>
      </c>
      <c r="E8088">
        <v>1.0749999999999999E-2</v>
      </c>
      <c r="F8088" t="s">
        <v>1911</v>
      </c>
    </row>
    <row r="8089" spans="1:6" x14ac:dyDescent="0.25">
      <c r="A8089" t="s">
        <v>18</v>
      </c>
      <c r="B8089" t="s">
        <v>1782</v>
      </c>
      <c r="C8089" t="s">
        <v>1271</v>
      </c>
      <c r="D8089" t="s">
        <v>1195</v>
      </c>
      <c r="E8089">
        <v>1.0749999999999999E-2</v>
      </c>
      <c r="F8089" t="s">
        <v>1911</v>
      </c>
    </row>
    <row r="8090" spans="1:6" x14ac:dyDescent="0.25">
      <c r="A8090" t="s">
        <v>18</v>
      </c>
      <c r="B8090" t="s">
        <v>1782</v>
      </c>
      <c r="C8090" t="s">
        <v>1186</v>
      </c>
      <c r="D8090" t="s">
        <v>1195</v>
      </c>
      <c r="E8090">
        <v>0.55647999999999997</v>
      </c>
      <c r="F8090" t="s">
        <v>1911</v>
      </c>
    </row>
    <row r="8091" spans="1:6" x14ac:dyDescent="0.25">
      <c r="A8091" t="s">
        <v>18</v>
      </c>
      <c r="B8091" t="s">
        <v>1192</v>
      </c>
      <c r="C8091" t="s">
        <v>1281</v>
      </c>
      <c r="D8091" t="s">
        <v>1195</v>
      </c>
      <c r="E8091">
        <v>1.5009999999999999</v>
      </c>
      <c r="F8091" t="s">
        <v>1911</v>
      </c>
    </row>
    <row r="8092" spans="1:6" x14ac:dyDescent="0.25">
      <c r="A8092" t="s">
        <v>18</v>
      </c>
      <c r="B8092" t="s">
        <v>1192</v>
      </c>
      <c r="C8092" t="s">
        <v>1282</v>
      </c>
      <c r="D8092" t="s">
        <v>1195</v>
      </c>
      <c r="E8092">
        <v>0.64780000000000004</v>
      </c>
      <c r="F8092" t="s">
        <v>1911</v>
      </c>
    </row>
    <row r="8093" spans="1:6" x14ac:dyDescent="0.25">
      <c r="A8093" t="s">
        <v>18</v>
      </c>
      <c r="B8093" t="s">
        <v>1192</v>
      </c>
      <c r="C8093" t="s">
        <v>1283</v>
      </c>
      <c r="D8093" t="s">
        <v>1195</v>
      </c>
      <c r="E8093">
        <v>0.2054</v>
      </c>
      <c r="F8093" t="s">
        <v>1911</v>
      </c>
    </row>
    <row r="8094" spans="1:6" x14ac:dyDescent="0.25">
      <c r="A8094" t="s">
        <v>18</v>
      </c>
      <c r="B8094" t="s">
        <v>1192</v>
      </c>
      <c r="C8094" t="s">
        <v>1186</v>
      </c>
      <c r="D8094" t="s">
        <v>1195</v>
      </c>
      <c r="E8094">
        <v>1.58</v>
      </c>
      <c r="F8094" t="s">
        <v>1911</v>
      </c>
    </row>
    <row r="8095" spans="1:6" x14ac:dyDescent="0.25">
      <c r="A8095" t="s">
        <v>1291</v>
      </c>
      <c r="B8095" t="s">
        <v>1246</v>
      </c>
      <c r="C8095" t="s">
        <v>1186</v>
      </c>
      <c r="D8095" t="s">
        <v>1195</v>
      </c>
      <c r="E8095">
        <v>1.4999999999999999E-2</v>
      </c>
      <c r="F8095" t="s">
        <v>1911</v>
      </c>
    </row>
    <row r="8096" spans="1:6" x14ac:dyDescent="0.25">
      <c r="A8096" t="s">
        <v>1291</v>
      </c>
      <c r="B8096" t="s">
        <v>1194</v>
      </c>
      <c r="C8096" t="s">
        <v>1131</v>
      </c>
      <c r="D8096" t="s">
        <v>1195</v>
      </c>
      <c r="E8096">
        <v>0.02</v>
      </c>
      <c r="F8096" t="s">
        <v>1911</v>
      </c>
    </row>
    <row r="8097" spans="1:6" x14ac:dyDescent="0.25">
      <c r="A8097" t="s">
        <v>1291</v>
      </c>
      <c r="B8097" t="s">
        <v>1194</v>
      </c>
      <c r="C8097" t="s">
        <v>1196</v>
      </c>
      <c r="D8097" t="s">
        <v>1195</v>
      </c>
      <c r="E8097">
        <v>0.02</v>
      </c>
      <c r="F8097" t="s">
        <v>1911</v>
      </c>
    </row>
    <row r="8098" spans="1:6" x14ac:dyDescent="0.25">
      <c r="A8098" t="s">
        <v>1291</v>
      </c>
      <c r="B8098" t="s">
        <v>1194</v>
      </c>
      <c r="C8098" t="s">
        <v>1186</v>
      </c>
      <c r="D8098" t="s">
        <v>1195</v>
      </c>
      <c r="E8098">
        <v>0.02</v>
      </c>
      <c r="F8098" t="s">
        <v>1911</v>
      </c>
    </row>
    <row r="8099" spans="1:6" x14ac:dyDescent="0.25">
      <c r="A8099" t="s">
        <v>1291</v>
      </c>
      <c r="B8099" t="s">
        <v>1211</v>
      </c>
      <c r="C8099" t="s">
        <v>1131</v>
      </c>
      <c r="D8099" t="s">
        <v>1195</v>
      </c>
      <c r="E8099">
        <v>7.4999999999999997E-2</v>
      </c>
      <c r="F8099" t="s">
        <v>1911</v>
      </c>
    </row>
    <row r="8100" spans="1:6" x14ac:dyDescent="0.25">
      <c r="A8100" t="s">
        <v>1291</v>
      </c>
      <c r="B8100" t="s">
        <v>1211</v>
      </c>
      <c r="C8100" t="s">
        <v>1186</v>
      </c>
      <c r="D8100" t="s">
        <v>1195</v>
      </c>
      <c r="E8100">
        <v>7.4999999999999997E-2</v>
      </c>
      <c r="F8100" t="s">
        <v>1911</v>
      </c>
    </row>
    <row r="8101" spans="1:6" x14ac:dyDescent="0.25">
      <c r="A8101" t="s">
        <v>1291</v>
      </c>
      <c r="B8101" t="s">
        <v>1198</v>
      </c>
      <c r="C8101" t="s">
        <v>1186</v>
      </c>
      <c r="D8101" t="s">
        <v>1195</v>
      </c>
      <c r="E8101">
        <v>0.05</v>
      </c>
      <c r="F8101" t="s">
        <v>1911</v>
      </c>
    </row>
    <row r="8102" spans="1:6" x14ac:dyDescent="0.25">
      <c r="A8102" t="s">
        <v>1291</v>
      </c>
      <c r="B8102" t="s">
        <v>1212</v>
      </c>
      <c r="C8102" t="s">
        <v>1186</v>
      </c>
      <c r="D8102" t="s">
        <v>1195</v>
      </c>
      <c r="E8102">
        <v>0.125</v>
      </c>
      <c r="F8102" t="s">
        <v>1911</v>
      </c>
    </row>
    <row r="8103" spans="1:6" x14ac:dyDescent="0.25">
      <c r="A8103" t="s">
        <v>1291</v>
      </c>
      <c r="B8103" t="s">
        <v>1212</v>
      </c>
      <c r="C8103" t="s">
        <v>1213</v>
      </c>
      <c r="D8103" t="s">
        <v>1195</v>
      </c>
      <c r="E8103">
        <v>3.125E-2</v>
      </c>
      <c r="F8103" t="s">
        <v>1911</v>
      </c>
    </row>
    <row r="8104" spans="1:6" x14ac:dyDescent="0.25">
      <c r="A8104" t="s">
        <v>1291</v>
      </c>
      <c r="B8104" t="s">
        <v>1200</v>
      </c>
      <c r="C8104" t="s">
        <v>1186</v>
      </c>
      <c r="D8104" t="s">
        <v>1195</v>
      </c>
      <c r="E8104">
        <v>0.2</v>
      </c>
      <c r="F8104" t="s">
        <v>1911</v>
      </c>
    </row>
    <row r="8105" spans="1:6" x14ac:dyDescent="0.25">
      <c r="A8105" t="s">
        <v>1291</v>
      </c>
      <c r="B8105" t="s">
        <v>1200</v>
      </c>
      <c r="C8105" t="s">
        <v>1214</v>
      </c>
      <c r="D8105" t="s">
        <v>1195</v>
      </c>
      <c r="E8105">
        <v>8.0000000000000002E-3</v>
      </c>
      <c r="F8105" t="s">
        <v>1911</v>
      </c>
    </row>
    <row r="8106" spans="1:6" x14ac:dyDescent="0.25">
      <c r="A8106" t="s">
        <v>1291</v>
      </c>
      <c r="B8106" t="s">
        <v>1200</v>
      </c>
      <c r="C8106" t="s">
        <v>1215</v>
      </c>
      <c r="D8106" t="s">
        <v>1195</v>
      </c>
      <c r="E8106">
        <v>0.06</v>
      </c>
      <c r="F8106" t="s">
        <v>1911</v>
      </c>
    </row>
    <row r="8107" spans="1:6" x14ac:dyDescent="0.25">
      <c r="A8107" t="s">
        <v>1291</v>
      </c>
      <c r="B8107" t="s">
        <v>1200</v>
      </c>
      <c r="C8107" t="s">
        <v>1216</v>
      </c>
      <c r="D8107" t="s">
        <v>1195</v>
      </c>
      <c r="E8107">
        <v>0.04</v>
      </c>
      <c r="F8107" t="s">
        <v>1911</v>
      </c>
    </row>
    <row r="8108" spans="1:6" x14ac:dyDescent="0.25">
      <c r="A8108" t="s">
        <v>1291</v>
      </c>
      <c r="B8108" t="s">
        <v>1204</v>
      </c>
      <c r="C8108" t="s">
        <v>1186</v>
      </c>
      <c r="D8108" t="s">
        <v>1195</v>
      </c>
      <c r="E8108">
        <v>0.2</v>
      </c>
      <c r="F8108" t="s">
        <v>1911</v>
      </c>
    </row>
    <row r="8109" spans="1:6" x14ac:dyDescent="0.25">
      <c r="A8109" t="s">
        <v>1291</v>
      </c>
      <c r="B8109" t="s">
        <v>1204</v>
      </c>
      <c r="C8109" t="s">
        <v>1214</v>
      </c>
      <c r="D8109" t="s">
        <v>1195</v>
      </c>
      <c r="E8109">
        <v>8.0000000000000002E-3</v>
      </c>
      <c r="F8109" t="s">
        <v>1911</v>
      </c>
    </row>
    <row r="8110" spans="1:6" x14ac:dyDescent="0.25">
      <c r="A8110" t="s">
        <v>1291</v>
      </c>
      <c r="B8110" t="s">
        <v>1204</v>
      </c>
      <c r="C8110" t="s">
        <v>1215</v>
      </c>
      <c r="D8110" t="s">
        <v>1195</v>
      </c>
      <c r="E8110">
        <v>0.06</v>
      </c>
      <c r="F8110" t="s">
        <v>1911</v>
      </c>
    </row>
    <row r="8111" spans="1:6" x14ac:dyDescent="0.25">
      <c r="A8111" t="s">
        <v>1291</v>
      </c>
      <c r="B8111" t="s">
        <v>1204</v>
      </c>
      <c r="C8111" t="s">
        <v>1216</v>
      </c>
      <c r="D8111" t="s">
        <v>1195</v>
      </c>
      <c r="E8111">
        <v>0.04</v>
      </c>
      <c r="F8111" t="s">
        <v>1911</v>
      </c>
    </row>
    <row r="8112" spans="1:6" x14ac:dyDescent="0.25">
      <c r="A8112" t="s">
        <v>1291</v>
      </c>
      <c r="B8112" t="s">
        <v>1217</v>
      </c>
      <c r="C8112" t="s">
        <v>1186</v>
      </c>
      <c r="D8112" t="s">
        <v>1195</v>
      </c>
      <c r="E8112">
        <v>0.01</v>
      </c>
      <c r="F8112" t="s">
        <v>1911</v>
      </c>
    </row>
    <row r="8113" spans="1:6" x14ac:dyDescent="0.25">
      <c r="A8113" t="s">
        <v>1291</v>
      </c>
      <c r="B8113" t="s">
        <v>1220</v>
      </c>
      <c r="C8113" t="s">
        <v>1186</v>
      </c>
      <c r="D8113" t="s">
        <v>1195</v>
      </c>
      <c r="E8113">
        <v>0.01</v>
      </c>
      <c r="F8113" t="s">
        <v>1911</v>
      </c>
    </row>
    <row r="8114" spans="1:6" x14ac:dyDescent="0.25">
      <c r="A8114" t="s">
        <v>1291</v>
      </c>
      <c r="B8114" t="s">
        <v>1221</v>
      </c>
      <c r="C8114" t="s">
        <v>1186</v>
      </c>
      <c r="D8114" t="s">
        <v>1195</v>
      </c>
      <c r="E8114">
        <v>0.01</v>
      </c>
      <c r="F8114" t="s">
        <v>1911</v>
      </c>
    </row>
    <row r="8115" spans="1:6" x14ac:dyDescent="0.25">
      <c r="A8115" t="s">
        <v>1291</v>
      </c>
      <c r="B8115" t="s">
        <v>1222</v>
      </c>
      <c r="C8115" t="s">
        <v>1186</v>
      </c>
      <c r="D8115" t="s">
        <v>1195</v>
      </c>
      <c r="E8115">
        <v>0.01</v>
      </c>
      <c r="F8115" t="s">
        <v>1911</v>
      </c>
    </row>
    <row r="8116" spans="1:6" x14ac:dyDescent="0.25">
      <c r="A8116" t="s">
        <v>1291</v>
      </c>
      <c r="B8116" t="s">
        <v>1223</v>
      </c>
      <c r="C8116" t="s">
        <v>1186</v>
      </c>
      <c r="D8116" t="s">
        <v>1195</v>
      </c>
      <c r="E8116">
        <v>0.01</v>
      </c>
      <c r="F8116" t="s">
        <v>1911</v>
      </c>
    </row>
    <row r="8117" spans="1:6" x14ac:dyDescent="0.25">
      <c r="A8117" t="s">
        <v>1291</v>
      </c>
      <c r="B8117" t="s">
        <v>1248</v>
      </c>
      <c r="C8117" t="s">
        <v>1186</v>
      </c>
      <c r="D8117" t="s">
        <v>1195</v>
      </c>
      <c r="E8117">
        <v>0.01</v>
      </c>
      <c r="F8117" t="s">
        <v>1911</v>
      </c>
    </row>
    <row r="8118" spans="1:6" x14ac:dyDescent="0.25">
      <c r="A8118" t="s">
        <v>1291</v>
      </c>
      <c r="B8118" t="s">
        <v>1228</v>
      </c>
      <c r="C8118" t="s">
        <v>1186</v>
      </c>
      <c r="D8118" t="s">
        <v>1195</v>
      </c>
      <c r="E8118">
        <v>0.01</v>
      </c>
      <c r="F8118" t="s">
        <v>1911</v>
      </c>
    </row>
    <row r="8119" spans="1:6" x14ac:dyDescent="0.25">
      <c r="A8119" t="s">
        <v>1291</v>
      </c>
      <c r="B8119" t="s">
        <v>1230</v>
      </c>
      <c r="C8119" t="s">
        <v>1186</v>
      </c>
      <c r="D8119" t="s">
        <v>1195</v>
      </c>
      <c r="E8119">
        <v>0.01</v>
      </c>
      <c r="F8119" t="s">
        <v>1911</v>
      </c>
    </row>
    <row r="8120" spans="1:6" x14ac:dyDescent="0.25">
      <c r="A8120" t="s">
        <v>1291</v>
      </c>
      <c r="B8120" t="s">
        <v>1231</v>
      </c>
      <c r="C8120" t="s">
        <v>1186</v>
      </c>
      <c r="D8120" t="s">
        <v>1195</v>
      </c>
      <c r="E8120">
        <v>1E-3</v>
      </c>
      <c r="F8120" t="s">
        <v>1911</v>
      </c>
    </row>
    <row r="8121" spans="1:6" x14ac:dyDescent="0.25">
      <c r="A8121" t="s">
        <v>1291</v>
      </c>
      <c r="B8121" t="s">
        <v>1232</v>
      </c>
      <c r="C8121" t="s">
        <v>1186</v>
      </c>
      <c r="D8121" t="s">
        <v>1195</v>
      </c>
      <c r="E8121">
        <v>1E-3</v>
      </c>
      <c r="F8121" t="s">
        <v>1911</v>
      </c>
    </row>
    <row r="8122" spans="1:6" x14ac:dyDescent="0.25">
      <c r="A8122" t="s">
        <v>1291</v>
      </c>
      <c r="B8122" t="s">
        <v>1233</v>
      </c>
      <c r="C8122" t="s">
        <v>1186</v>
      </c>
      <c r="D8122" t="s">
        <v>1195</v>
      </c>
      <c r="E8122">
        <v>1E-3</v>
      </c>
      <c r="F8122" t="s">
        <v>1911</v>
      </c>
    </row>
    <row r="8123" spans="1:6" x14ac:dyDescent="0.25">
      <c r="A8123" t="s">
        <v>1291</v>
      </c>
      <c r="B8123" t="s">
        <v>1237</v>
      </c>
      <c r="C8123" t="s">
        <v>1186</v>
      </c>
      <c r="D8123" t="s">
        <v>1195</v>
      </c>
      <c r="E8123">
        <v>1E-3</v>
      </c>
      <c r="F8123" t="s">
        <v>1911</v>
      </c>
    </row>
    <row r="8124" spans="1:6" x14ac:dyDescent="0.25">
      <c r="A8124" t="s">
        <v>1291</v>
      </c>
      <c r="B8124" t="s">
        <v>1238</v>
      </c>
      <c r="C8124" t="s">
        <v>1186</v>
      </c>
      <c r="D8124" t="s">
        <v>1195</v>
      </c>
      <c r="E8124">
        <v>1E-3</v>
      </c>
      <c r="F8124" t="s">
        <v>1911</v>
      </c>
    </row>
    <row r="8125" spans="1:6" x14ac:dyDescent="0.25">
      <c r="A8125" t="s">
        <v>1291</v>
      </c>
      <c r="B8125" t="s">
        <v>1239</v>
      </c>
      <c r="C8125" t="s">
        <v>1186</v>
      </c>
      <c r="D8125" t="s">
        <v>1195</v>
      </c>
      <c r="E8125">
        <v>0.2</v>
      </c>
      <c r="F8125" t="s">
        <v>1911</v>
      </c>
    </row>
    <row r="8126" spans="1:6" x14ac:dyDescent="0.25">
      <c r="A8126" t="s">
        <v>1292</v>
      </c>
      <c r="B8126" t="s">
        <v>1246</v>
      </c>
      <c r="C8126" t="s">
        <v>1186</v>
      </c>
      <c r="D8126" t="s">
        <v>1195</v>
      </c>
      <c r="E8126">
        <v>1.4999999999999999E-2</v>
      </c>
      <c r="F8126" t="s">
        <v>1911</v>
      </c>
    </row>
    <row r="8127" spans="1:6" x14ac:dyDescent="0.25">
      <c r="A8127" t="s">
        <v>1292</v>
      </c>
      <c r="B8127" t="s">
        <v>1194</v>
      </c>
      <c r="C8127" t="s">
        <v>1131</v>
      </c>
      <c r="D8127" t="s">
        <v>1195</v>
      </c>
      <c r="E8127">
        <v>0.02</v>
      </c>
      <c r="F8127" t="s">
        <v>1911</v>
      </c>
    </row>
    <row r="8128" spans="1:6" x14ac:dyDescent="0.25">
      <c r="A8128" t="s">
        <v>1292</v>
      </c>
      <c r="B8128" t="s">
        <v>1194</v>
      </c>
      <c r="C8128" t="s">
        <v>1196</v>
      </c>
      <c r="D8128" t="s">
        <v>1195</v>
      </c>
      <c r="E8128">
        <v>0.02</v>
      </c>
      <c r="F8128" t="s">
        <v>1911</v>
      </c>
    </row>
    <row r="8129" spans="1:6" x14ac:dyDescent="0.25">
      <c r="A8129" t="s">
        <v>1292</v>
      </c>
      <c r="B8129" t="s">
        <v>1194</v>
      </c>
      <c r="C8129" t="s">
        <v>1186</v>
      </c>
      <c r="D8129" t="s">
        <v>1195</v>
      </c>
      <c r="E8129">
        <v>0.02</v>
      </c>
      <c r="F8129" t="s">
        <v>1911</v>
      </c>
    </row>
    <row r="8130" spans="1:6" x14ac:dyDescent="0.25">
      <c r="A8130" t="s">
        <v>1292</v>
      </c>
      <c r="B8130" t="s">
        <v>1211</v>
      </c>
      <c r="C8130" t="s">
        <v>1131</v>
      </c>
      <c r="D8130" t="s">
        <v>1195</v>
      </c>
      <c r="E8130">
        <v>7.4999999999999997E-2</v>
      </c>
      <c r="F8130" t="s">
        <v>1911</v>
      </c>
    </row>
    <row r="8131" spans="1:6" x14ac:dyDescent="0.25">
      <c r="A8131" t="s">
        <v>1292</v>
      </c>
      <c r="B8131" t="s">
        <v>1211</v>
      </c>
      <c r="C8131" t="s">
        <v>1186</v>
      </c>
      <c r="D8131" t="s">
        <v>1195</v>
      </c>
      <c r="E8131">
        <v>7.4999999999999997E-2</v>
      </c>
      <c r="F8131" t="s">
        <v>1911</v>
      </c>
    </row>
    <row r="8132" spans="1:6" x14ac:dyDescent="0.25">
      <c r="A8132" t="s">
        <v>1292</v>
      </c>
      <c r="B8132" t="s">
        <v>1198</v>
      </c>
      <c r="C8132" t="s">
        <v>1186</v>
      </c>
      <c r="D8132" t="s">
        <v>1195</v>
      </c>
      <c r="E8132">
        <v>0.05</v>
      </c>
      <c r="F8132" t="s">
        <v>1911</v>
      </c>
    </row>
    <row r="8133" spans="1:6" x14ac:dyDescent="0.25">
      <c r="A8133" t="s">
        <v>1292</v>
      </c>
      <c r="B8133" t="s">
        <v>1212</v>
      </c>
      <c r="C8133" t="s">
        <v>1186</v>
      </c>
      <c r="D8133" t="s">
        <v>1195</v>
      </c>
      <c r="E8133">
        <v>0.125</v>
      </c>
      <c r="F8133" t="s">
        <v>1911</v>
      </c>
    </row>
    <row r="8134" spans="1:6" x14ac:dyDescent="0.25">
      <c r="A8134" t="s">
        <v>1292</v>
      </c>
      <c r="B8134" t="s">
        <v>1212</v>
      </c>
      <c r="C8134" t="s">
        <v>1213</v>
      </c>
      <c r="D8134" t="s">
        <v>1195</v>
      </c>
      <c r="E8134">
        <v>3.125E-2</v>
      </c>
      <c r="F8134" t="s">
        <v>1911</v>
      </c>
    </row>
    <row r="8135" spans="1:6" x14ac:dyDescent="0.25">
      <c r="A8135" t="s">
        <v>1292</v>
      </c>
      <c r="B8135" t="s">
        <v>1200</v>
      </c>
      <c r="C8135" t="s">
        <v>1186</v>
      </c>
      <c r="D8135" t="s">
        <v>1195</v>
      </c>
      <c r="E8135">
        <v>0.2</v>
      </c>
      <c r="F8135" t="s">
        <v>1911</v>
      </c>
    </row>
    <row r="8136" spans="1:6" x14ac:dyDescent="0.25">
      <c r="A8136" t="s">
        <v>1292</v>
      </c>
      <c r="B8136" t="s">
        <v>1200</v>
      </c>
      <c r="C8136" t="s">
        <v>1214</v>
      </c>
      <c r="D8136" t="s">
        <v>1195</v>
      </c>
      <c r="E8136">
        <v>8.0000000000000002E-3</v>
      </c>
      <c r="F8136" t="s">
        <v>1911</v>
      </c>
    </row>
    <row r="8137" spans="1:6" x14ac:dyDescent="0.25">
      <c r="A8137" t="s">
        <v>1292</v>
      </c>
      <c r="B8137" t="s">
        <v>1200</v>
      </c>
      <c r="C8137" t="s">
        <v>1215</v>
      </c>
      <c r="D8137" t="s">
        <v>1195</v>
      </c>
      <c r="E8137">
        <v>0.06</v>
      </c>
      <c r="F8137" t="s">
        <v>1911</v>
      </c>
    </row>
    <row r="8138" spans="1:6" x14ac:dyDescent="0.25">
      <c r="A8138" t="s">
        <v>1292</v>
      </c>
      <c r="B8138" t="s">
        <v>1200</v>
      </c>
      <c r="C8138" t="s">
        <v>1216</v>
      </c>
      <c r="D8138" t="s">
        <v>1195</v>
      </c>
      <c r="E8138">
        <v>0.04</v>
      </c>
      <c r="F8138" t="s">
        <v>1911</v>
      </c>
    </row>
    <row r="8139" spans="1:6" x14ac:dyDescent="0.25">
      <c r="A8139" t="s">
        <v>1292</v>
      </c>
      <c r="B8139" t="s">
        <v>1204</v>
      </c>
      <c r="C8139" t="s">
        <v>1186</v>
      </c>
      <c r="D8139" t="s">
        <v>1195</v>
      </c>
      <c r="E8139">
        <v>0.2</v>
      </c>
      <c r="F8139" t="s">
        <v>1911</v>
      </c>
    </row>
    <row r="8140" spans="1:6" x14ac:dyDescent="0.25">
      <c r="A8140" t="s">
        <v>1292</v>
      </c>
      <c r="B8140" t="s">
        <v>1204</v>
      </c>
      <c r="C8140" t="s">
        <v>1214</v>
      </c>
      <c r="D8140" t="s">
        <v>1195</v>
      </c>
      <c r="E8140">
        <v>8.0000000000000002E-3</v>
      </c>
      <c r="F8140" t="s">
        <v>1911</v>
      </c>
    </row>
    <row r="8141" spans="1:6" x14ac:dyDescent="0.25">
      <c r="A8141" t="s">
        <v>1292</v>
      </c>
      <c r="B8141" t="s">
        <v>1204</v>
      </c>
      <c r="C8141" t="s">
        <v>1215</v>
      </c>
      <c r="D8141" t="s">
        <v>1195</v>
      </c>
      <c r="E8141">
        <v>0.06</v>
      </c>
      <c r="F8141" t="s">
        <v>1911</v>
      </c>
    </row>
    <row r="8142" spans="1:6" x14ac:dyDescent="0.25">
      <c r="A8142" t="s">
        <v>1292</v>
      </c>
      <c r="B8142" t="s">
        <v>1204</v>
      </c>
      <c r="C8142" t="s">
        <v>1216</v>
      </c>
      <c r="D8142" t="s">
        <v>1195</v>
      </c>
      <c r="E8142">
        <v>0.04</v>
      </c>
      <c r="F8142" t="s">
        <v>1911</v>
      </c>
    </row>
    <row r="8143" spans="1:6" x14ac:dyDescent="0.25">
      <c r="A8143" t="s">
        <v>1292</v>
      </c>
      <c r="B8143" t="s">
        <v>1217</v>
      </c>
      <c r="C8143" t="s">
        <v>1186</v>
      </c>
      <c r="D8143" t="s">
        <v>1195</v>
      </c>
      <c r="E8143">
        <v>0.01</v>
      </c>
      <c r="F8143" t="s">
        <v>1911</v>
      </c>
    </row>
    <row r="8144" spans="1:6" x14ac:dyDescent="0.25">
      <c r="A8144" t="s">
        <v>1292</v>
      </c>
      <c r="B8144" t="s">
        <v>1220</v>
      </c>
      <c r="C8144" t="s">
        <v>1186</v>
      </c>
      <c r="D8144" t="s">
        <v>1195</v>
      </c>
      <c r="E8144">
        <v>0.01</v>
      </c>
      <c r="F8144" t="s">
        <v>1911</v>
      </c>
    </row>
    <row r="8145" spans="1:6" x14ac:dyDescent="0.25">
      <c r="A8145" t="s">
        <v>1292</v>
      </c>
      <c r="B8145" t="s">
        <v>1221</v>
      </c>
      <c r="C8145" t="s">
        <v>1186</v>
      </c>
      <c r="D8145" t="s">
        <v>1195</v>
      </c>
      <c r="E8145">
        <v>0.01</v>
      </c>
      <c r="F8145" t="s">
        <v>1911</v>
      </c>
    </row>
    <row r="8146" spans="1:6" x14ac:dyDescent="0.25">
      <c r="A8146" t="s">
        <v>1292</v>
      </c>
      <c r="B8146" t="s">
        <v>1222</v>
      </c>
      <c r="C8146" t="s">
        <v>1186</v>
      </c>
      <c r="D8146" t="s">
        <v>1195</v>
      </c>
      <c r="E8146">
        <v>0.01</v>
      </c>
      <c r="F8146" t="s">
        <v>1911</v>
      </c>
    </row>
    <row r="8147" spans="1:6" x14ac:dyDescent="0.25">
      <c r="A8147" t="s">
        <v>1292</v>
      </c>
      <c r="B8147" t="s">
        <v>1223</v>
      </c>
      <c r="C8147" t="s">
        <v>1186</v>
      </c>
      <c r="D8147" t="s">
        <v>1195</v>
      </c>
      <c r="E8147">
        <v>0.01</v>
      </c>
      <c r="F8147" t="s">
        <v>1911</v>
      </c>
    </row>
    <row r="8148" spans="1:6" x14ac:dyDescent="0.25">
      <c r="A8148" t="s">
        <v>1292</v>
      </c>
      <c r="B8148" t="s">
        <v>1248</v>
      </c>
      <c r="C8148" t="s">
        <v>1186</v>
      </c>
      <c r="D8148" t="s">
        <v>1195</v>
      </c>
      <c r="E8148">
        <v>0.01</v>
      </c>
      <c r="F8148" t="s">
        <v>1911</v>
      </c>
    </row>
    <row r="8149" spans="1:6" x14ac:dyDescent="0.25">
      <c r="A8149" t="s">
        <v>1292</v>
      </c>
      <c r="B8149" t="s">
        <v>1228</v>
      </c>
      <c r="C8149" t="s">
        <v>1186</v>
      </c>
      <c r="D8149" t="s">
        <v>1195</v>
      </c>
      <c r="E8149">
        <v>0.01</v>
      </c>
      <c r="F8149" t="s">
        <v>1911</v>
      </c>
    </row>
    <row r="8150" spans="1:6" x14ac:dyDescent="0.25">
      <c r="A8150" t="s">
        <v>1292</v>
      </c>
      <c r="B8150" t="s">
        <v>1230</v>
      </c>
      <c r="C8150" t="s">
        <v>1186</v>
      </c>
      <c r="D8150" t="s">
        <v>1195</v>
      </c>
      <c r="E8150">
        <v>0.01</v>
      </c>
      <c r="F8150" t="s">
        <v>1911</v>
      </c>
    </row>
    <row r="8151" spans="1:6" x14ac:dyDescent="0.25">
      <c r="A8151" t="s">
        <v>1292</v>
      </c>
      <c r="B8151" t="s">
        <v>1231</v>
      </c>
      <c r="C8151" t="s">
        <v>1186</v>
      </c>
      <c r="D8151" t="s">
        <v>1195</v>
      </c>
      <c r="E8151">
        <v>1E-3</v>
      </c>
      <c r="F8151" t="s">
        <v>1911</v>
      </c>
    </row>
    <row r="8152" spans="1:6" x14ac:dyDescent="0.25">
      <c r="A8152" t="s">
        <v>1292</v>
      </c>
      <c r="B8152" t="s">
        <v>1232</v>
      </c>
      <c r="C8152" t="s">
        <v>1186</v>
      </c>
      <c r="D8152" t="s">
        <v>1195</v>
      </c>
      <c r="E8152">
        <v>1E-3</v>
      </c>
      <c r="F8152" t="s">
        <v>1911</v>
      </c>
    </row>
    <row r="8153" spans="1:6" x14ac:dyDescent="0.25">
      <c r="A8153" t="s">
        <v>1292</v>
      </c>
      <c r="B8153" t="s">
        <v>1233</v>
      </c>
      <c r="C8153" t="s">
        <v>1186</v>
      </c>
      <c r="D8153" t="s">
        <v>1195</v>
      </c>
      <c r="E8153">
        <v>1E-3</v>
      </c>
      <c r="F8153" t="s">
        <v>1911</v>
      </c>
    </row>
    <row r="8154" spans="1:6" x14ac:dyDescent="0.25">
      <c r="A8154" t="s">
        <v>1292</v>
      </c>
      <c r="B8154" t="s">
        <v>1237</v>
      </c>
      <c r="C8154" t="s">
        <v>1186</v>
      </c>
      <c r="D8154" t="s">
        <v>1195</v>
      </c>
      <c r="E8154">
        <v>1E-3</v>
      </c>
      <c r="F8154" t="s">
        <v>1911</v>
      </c>
    </row>
    <row r="8155" spans="1:6" x14ac:dyDescent="0.25">
      <c r="A8155" t="s">
        <v>1292</v>
      </c>
      <c r="B8155" t="s">
        <v>1238</v>
      </c>
      <c r="C8155" t="s">
        <v>1186</v>
      </c>
      <c r="D8155" t="s">
        <v>1195</v>
      </c>
      <c r="E8155">
        <v>1E-3</v>
      </c>
      <c r="F8155" t="s">
        <v>1911</v>
      </c>
    </row>
    <row r="8156" spans="1:6" x14ac:dyDescent="0.25">
      <c r="A8156" t="s">
        <v>1292</v>
      </c>
      <c r="B8156" t="s">
        <v>1239</v>
      </c>
      <c r="C8156" t="s">
        <v>1186</v>
      </c>
      <c r="D8156" t="s">
        <v>1195</v>
      </c>
      <c r="E8156">
        <v>0.2</v>
      </c>
      <c r="F8156" t="s">
        <v>1911</v>
      </c>
    </row>
    <row r="8157" spans="1:6" x14ac:dyDescent="0.25">
      <c r="A8157" t="s">
        <v>1293</v>
      </c>
      <c r="B8157" t="s">
        <v>1246</v>
      </c>
      <c r="C8157" t="s">
        <v>1186</v>
      </c>
      <c r="D8157" t="s">
        <v>1195</v>
      </c>
      <c r="E8157">
        <v>1.4999999999999999E-2</v>
      </c>
      <c r="F8157" t="s">
        <v>1911</v>
      </c>
    </row>
    <row r="8158" spans="1:6" x14ac:dyDescent="0.25">
      <c r="A8158" t="s">
        <v>1293</v>
      </c>
      <c r="B8158" t="s">
        <v>1194</v>
      </c>
      <c r="C8158" t="s">
        <v>1131</v>
      </c>
      <c r="D8158" t="s">
        <v>1195</v>
      </c>
      <c r="E8158">
        <v>0.02</v>
      </c>
      <c r="F8158" t="s">
        <v>1911</v>
      </c>
    </row>
    <row r="8159" spans="1:6" x14ac:dyDescent="0.25">
      <c r="A8159" t="s">
        <v>1293</v>
      </c>
      <c r="B8159" t="s">
        <v>1194</v>
      </c>
      <c r="C8159" t="s">
        <v>1196</v>
      </c>
      <c r="D8159" t="s">
        <v>1195</v>
      </c>
      <c r="E8159">
        <v>0.02</v>
      </c>
      <c r="F8159" t="s">
        <v>1911</v>
      </c>
    </row>
    <row r="8160" spans="1:6" x14ac:dyDescent="0.25">
      <c r="A8160" t="s">
        <v>1293</v>
      </c>
      <c r="B8160" t="s">
        <v>1194</v>
      </c>
      <c r="C8160" t="s">
        <v>1186</v>
      </c>
      <c r="D8160" t="s">
        <v>1195</v>
      </c>
      <c r="E8160">
        <v>0.02</v>
      </c>
      <c r="F8160" t="s">
        <v>1911</v>
      </c>
    </row>
    <row r="8161" spans="1:6" x14ac:dyDescent="0.25">
      <c r="A8161" t="s">
        <v>1293</v>
      </c>
      <c r="B8161" t="s">
        <v>1211</v>
      </c>
      <c r="C8161" t="s">
        <v>1131</v>
      </c>
      <c r="D8161" t="s">
        <v>1195</v>
      </c>
      <c r="E8161">
        <v>7.4999999999999997E-2</v>
      </c>
      <c r="F8161" t="s">
        <v>1911</v>
      </c>
    </row>
    <row r="8162" spans="1:6" x14ac:dyDescent="0.25">
      <c r="A8162" t="s">
        <v>1293</v>
      </c>
      <c r="B8162" t="s">
        <v>1211</v>
      </c>
      <c r="C8162" t="s">
        <v>1186</v>
      </c>
      <c r="D8162" t="s">
        <v>1195</v>
      </c>
      <c r="E8162">
        <v>7.4999999999999997E-2</v>
      </c>
      <c r="F8162" t="s">
        <v>1911</v>
      </c>
    </row>
    <row r="8163" spans="1:6" x14ac:dyDescent="0.25">
      <c r="A8163" t="s">
        <v>1293</v>
      </c>
      <c r="B8163" t="s">
        <v>1198</v>
      </c>
      <c r="C8163" t="s">
        <v>1186</v>
      </c>
      <c r="D8163" t="s">
        <v>1195</v>
      </c>
      <c r="E8163">
        <v>0.05</v>
      </c>
      <c r="F8163" t="s">
        <v>1911</v>
      </c>
    </row>
    <row r="8164" spans="1:6" x14ac:dyDescent="0.25">
      <c r="A8164" t="s">
        <v>1293</v>
      </c>
      <c r="B8164" t="s">
        <v>1212</v>
      </c>
      <c r="C8164" t="s">
        <v>1186</v>
      </c>
      <c r="D8164" t="s">
        <v>1195</v>
      </c>
      <c r="E8164">
        <v>0.125</v>
      </c>
      <c r="F8164" t="s">
        <v>1911</v>
      </c>
    </row>
    <row r="8165" spans="1:6" x14ac:dyDescent="0.25">
      <c r="A8165" t="s">
        <v>1293</v>
      </c>
      <c r="B8165" t="s">
        <v>1212</v>
      </c>
      <c r="C8165" t="s">
        <v>1213</v>
      </c>
      <c r="D8165" t="s">
        <v>1195</v>
      </c>
      <c r="E8165">
        <v>3.125E-2</v>
      </c>
      <c r="F8165" t="s">
        <v>1911</v>
      </c>
    </row>
    <row r="8166" spans="1:6" x14ac:dyDescent="0.25">
      <c r="A8166" t="s">
        <v>1293</v>
      </c>
      <c r="B8166" t="s">
        <v>1200</v>
      </c>
      <c r="C8166" t="s">
        <v>1186</v>
      </c>
      <c r="D8166" t="s">
        <v>1195</v>
      </c>
      <c r="E8166">
        <v>0.2</v>
      </c>
      <c r="F8166" t="s">
        <v>1911</v>
      </c>
    </row>
    <row r="8167" spans="1:6" x14ac:dyDescent="0.25">
      <c r="A8167" t="s">
        <v>1293</v>
      </c>
      <c r="B8167" t="s">
        <v>1200</v>
      </c>
      <c r="C8167" t="s">
        <v>1214</v>
      </c>
      <c r="D8167" t="s">
        <v>1195</v>
      </c>
      <c r="E8167">
        <v>8.0000000000000002E-3</v>
      </c>
      <c r="F8167" t="s">
        <v>1911</v>
      </c>
    </row>
    <row r="8168" spans="1:6" x14ac:dyDescent="0.25">
      <c r="A8168" t="s">
        <v>1293</v>
      </c>
      <c r="B8168" t="s">
        <v>1200</v>
      </c>
      <c r="C8168" t="s">
        <v>1215</v>
      </c>
      <c r="D8168" t="s">
        <v>1195</v>
      </c>
      <c r="E8168">
        <v>0.06</v>
      </c>
      <c r="F8168" t="s">
        <v>1911</v>
      </c>
    </row>
    <row r="8169" spans="1:6" x14ac:dyDescent="0.25">
      <c r="A8169" t="s">
        <v>1293</v>
      </c>
      <c r="B8169" t="s">
        <v>1200</v>
      </c>
      <c r="C8169" t="s">
        <v>1216</v>
      </c>
      <c r="D8169" t="s">
        <v>1195</v>
      </c>
      <c r="E8169">
        <v>0.04</v>
      </c>
      <c r="F8169" t="s">
        <v>1911</v>
      </c>
    </row>
    <row r="8170" spans="1:6" x14ac:dyDescent="0.25">
      <c r="A8170" t="s">
        <v>1293</v>
      </c>
      <c r="B8170" t="s">
        <v>1204</v>
      </c>
      <c r="C8170" t="s">
        <v>1186</v>
      </c>
      <c r="D8170" t="s">
        <v>1195</v>
      </c>
      <c r="E8170">
        <v>0.2</v>
      </c>
      <c r="F8170" t="s">
        <v>1911</v>
      </c>
    </row>
    <row r="8171" spans="1:6" x14ac:dyDescent="0.25">
      <c r="A8171" t="s">
        <v>1293</v>
      </c>
      <c r="B8171" t="s">
        <v>1204</v>
      </c>
      <c r="C8171" t="s">
        <v>1214</v>
      </c>
      <c r="D8171" t="s">
        <v>1195</v>
      </c>
      <c r="E8171">
        <v>8.0000000000000002E-3</v>
      </c>
      <c r="F8171" t="s">
        <v>1911</v>
      </c>
    </row>
    <row r="8172" spans="1:6" x14ac:dyDescent="0.25">
      <c r="A8172" t="s">
        <v>1293</v>
      </c>
      <c r="B8172" t="s">
        <v>1204</v>
      </c>
      <c r="C8172" t="s">
        <v>1215</v>
      </c>
      <c r="D8172" t="s">
        <v>1195</v>
      </c>
      <c r="E8172">
        <v>0.06</v>
      </c>
      <c r="F8172" t="s">
        <v>1911</v>
      </c>
    </row>
    <row r="8173" spans="1:6" x14ac:dyDescent="0.25">
      <c r="A8173" t="s">
        <v>1293</v>
      </c>
      <c r="B8173" t="s">
        <v>1204</v>
      </c>
      <c r="C8173" t="s">
        <v>1216</v>
      </c>
      <c r="D8173" t="s">
        <v>1195</v>
      </c>
      <c r="E8173">
        <v>0.04</v>
      </c>
      <c r="F8173" t="s">
        <v>1911</v>
      </c>
    </row>
    <row r="8174" spans="1:6" x14ac:dyDescent="0.25">
      <c r="A8174" t="s">
        <v>1293</v>
      </c>
      <c r="B8174" t="s">
        <v>1217</v>
      </c>
      <c r="C8174" t="s">
        <v>1186</v>
      </c>
      <c r="D8174" t="s">
        <v>1195</v>
      </c>
      <c r="E8174">
        <v>0.01</v>
      </c>
      <c r="F8174" t="s">
        <v>1911</v>
      </c>
    </row>
    <row r="8175" spans="1:6" x14ac:dyDescent="0.25">
      <c r="A8175" t="s">
        <v>1293</v>
      </c>
      <c r="B8175" t="s">
        <v>1220</v>
      </c>
      <c r="C8175" t="s">
        <v>1186</v>
      </c>
      <c r="D8175" t="s">
        <v>1195</v>
      </c>
      <c r="E8175">
        <v>0.01</v>
      </c>
      <c r="F8175" t="s">
        <v>1911</v>
      </c>
    </row>
    <row r="8176" spans="1:6" x14ac:dyDescent="0.25">
      <c r="A8176" t="s">
        <v>1293</v>
      </c>
      <c r="B8176" t="s">
        <v>1221</v>
      </c>
      <c r="C8176" t="s">
        <v>1186</v>
      </c>
      <c r="D8176" t="s">
        <v>1195</v>
      </c>
      <c r="E8176">
        <v>0.01</v>
      </c>
      <c r="F8176" t="s">
        <v>1911</v>
      </c>
    </row>
    <row r="8177" spans="1:6" x14ac:dyDescent="0.25">
      <c r="A8177" t="s">
        <v>1293</v>
      </c>
      <c r="B8177" t="s">
        <v>1222</v>
      </c>
      <c r="C8177" t="s">
        <v>1186</v>
      </c>
      <c r="D8177" t="s">
        <v>1195</v>
      </c>
      <c r="E8177">
        <v>0.01</v>
      </c>
      <c r="F8177" t="s">
        <v>1911</v>
      </c>
    </row>
    <row r="8178" spans="1:6" x14ac:dyDescent="0.25">
      <c r="A8178" t="s">
        <v>1293</v>
      </c>
      <c r="B8178" t="s">
        <v>1223</v>
      </c>
      <c r="C8178" t="s">
        <v>1186</v>
      </c>
      <c r="D8178" t="s">
        <v>1195</v>
      </c>
      <c r="E8178">
        <v>0.01</v>
      </c>
      <c r="F8178" t="s">
        <v>1911</v>
      </c>
    </row>
    <row r="8179" spans="1:6" x14ac:dyDescent="0.25">
      <c r="A8179" t="s">
        <v>1293</v>
      </c>
      <c r="B8179" t="s">
        <v>1248</v>
      </c>
      <c r="C8179" t="s">
        <v>1186</v>
      </c>
      <c r="D8179" t="s">
        <v>1195</v>
      </c>
      <c r="E8179">
        <v>0.01</v>
      </c>
      <c r="F8179" t="s">
        <v>1911</v>
      </c>
    </row>
    <row r="8180" spans="1:6" x14ac:dyDescent="0.25">
      <c r="A8180" t="s">
        <v>1293</v>
      </c>
      <c r="B8180" t="s">
        <v>1228</v>
      </c>
      <c r="C8180" t="s">
        <v>1186</v>
      </c>
      <c r="D8180" t="s">
        <v>1195</v>
      </c>
      <c r="E8180">
        <v>0.01</v>
      </c>
      <c r="F8180" t="s">
        <v>1911</v>
      </c>
    </row>
    <row r="8181" spans="1:6" x14ac:dyDescent="0.25">
      <c r="A8181" t="s">
        <v>1293</v>
      </c>
      <c r="B8181" t="s">
        <v>1230</v>
      </c>
      <c r="C8181" t="s">
        <v>1186</v>
      </c>
      <c r="D8181" t="s">
        <v>1195</v>
      </c>
      <c r="E8181">
        <v>0.01</v>
      </c>
      <c r="F8181" t="s">
        <v>1911</v>
      </c>
    </row>
    <row r="8182" spans="1:6" x14ac:dyDescent="0.25">
      <c r="A8182" t="s">
        <v>1293</v>
      </c>
      <c r="B8182" t="s">
        <v>1231</v>
      </c>
      <c r="C8182" t="s">
        <v>1186</v>
      </c>
      <c r="D8182" t="s">
        <v>1195</v>
      </c>
      <c r="E8182">
        <v>1E-3</v>
      </c>
      <c r="F8182" t="s">
        <v>1911</v>
      </c>
    </row>
    <row r="8183" spans="1:6" x14ac:dyDescent="0.25">
      <c r="A8183" t="s">
        <v>1293</v>
      </c>
      <c r="B8183" t="s">
        <v>1232</v>
      </c>
      <c r="C8183" t="s">
        <v>1186</v>
      </c>
      <c r="D8183" t="s">
        <v>1195</v>
      </c>
      <c r="E8183">
        <v>1E-3</v>
      </c>
      <c r="F8183" t="s">
        <v>1911</v>
      </c>
    </row>
    <row r="8184" spans="1:6" x14ac:dyDescent="0.25">
      <c r="A8184" t="s">
        <v>1293</v>
      </c>
      <c r="B8184" t="s">
        <v>1233</v>
      </c>
      <c r="C8184" t="s">
        <v>1186</v>
      </c>
      <c r="D8184" t="s">
        <v>1195</v>
      </c>
      <c r="E8184">
        <v>1E-3</v>
      </c>
      <c r="F8184" t="s">
        <v>1911</v>
      </c>
    </row>
    <row r="8185" spans="1:6" x14ac:dyDescent="0.25">
      <c r="A8185" t="s">
        <v>1293</v>
      </c>
      <c r="B8185" t="s">
        <v>1237</v>
      </c>
      <c r="C8185" t="s">
        <v>1186</v>
      </c>
      <c r="D8185" t="s">
        <v>1195</v>
      </c>
      <c r="E8185">
        <v>1E-3</v>
      </c>
      <c r="F8185" t="s">
        <v>1911</v>
      </c>
    </row>
    <row r="8186" spans="1:6" x14ac:dyDescent="0.25">
      <c r="A8186" t="s">
        <v>1293</v>
      </c>
      <c r="B8186" t="s">
        <v>1238</v>
      </c>
      <c r="C8186" t="s">
        <v>1186</v>
      </c>
      <c r="D8186" t="s">
        <v>1195</v>
      </c>
      <c r="E8186">
        <v>1E-3</v>
      </c>
      <c r="F8186" t="s">
        <v>1911</v>
      </c>
    </row>
    <row r="8187" spans="1:6" x14ac:dyDescent="0.25">
      <c r="A8187" t="s">
        <v>1293</v>
      </c>
      <c r="B8187" t="s">
        <v>1239</v>
      </c>
      <c r="C8187" t="s">
        <v>1186</v>
      </c>
      <c r="D8187" t="s">
        <v>1195</v>
      </c>
      <c r="E8187">
        <v>0.2</v>
      </c>
      <c r="F8187" t="s">
        <v>1911</v>
      </c>
    </row>
    <row r="8188" spans="1:6" x14ac:dyDescent="0.25">
      <c r="A8188" t="s">
        <v>1294</v>
      </c>
      <c r="B8188" t="s">
        <v>1246</v>
      </c>
      <c r="C8188" t="s">
        <v>1186</v>
      </c>
      <c r="D8188" t="s">
        <v>1195</v>
      </c>
      <c r="E8188">
        <v>5.0000000000000001E-3</v>
      </c>
      <c r="F8188" t="s">
        <v>1911</v>
      </c>
    </row>
    <row r="8189" spans="1:6" x14ac:dyDescent="0.25">
      <c r="A8189" t="s">
        <v>1294</v>
      </c>
      <c r="B8189" t="s">
        <v>1241</v>
      </c>
      <c r="C8189" t="s">
        <v>1186</v>
      </c>
      <c r="D8189" t="s">
        <v>1195</v>
      </c>
      <c r="E8189">
        <v>3.0000000000000001E-3</v>
      </c>
      <c r="F8189" t="s">
        <v>1911</v>
      </c>
    </row>
    <row r="8190" spans="1:6" x14ac:dyDescent="0.25">
      <c r="A8190" t="s">
        <v>1294</v>
      </c>
      <c r="B8190" t="s">
        <v>1217</v>
      </c>
      <c r="C8190" t="s">
        <v>1186</v>
      </c>
      <c r="D8190" t="s">
        <v>1195</v>
      </c>
      <c r="E8190">
        <v>5.0000000000000001E-3</v>
      </c>
      <c r="F8190" t="s">
        <v>1911</v>
      </c>
    </row>
    <row r="8191" spans="1:6" x14ac:dyDescent="0.25">
      <c r="A8191" t="s">
        <v>1294</v>
      </c>
      <c r="B8191" t="s">
        <v>1220</v>
      </c>
      <c r="C8191" t="s">
        <v>1186</v>
      </c>
      <c r="D8191" t="s">
        <v>1195</v>
      </c>
      <c r="E8191">
        <v>5.0000000000000001E-3</v>
      </c>
      <c r="F8191" t="s">
        <v>1911</v>
      </c>
    </row>
    <row r="8192" spans="1:6" x14ac:dyDescent="0.25">
      <c r="A8192" t="s">
        <v>1294</v>
      </c>
      <c r="B8192" t="s">
        <v>1247</v>
      </c>
      <c r="C8192" t="s">
        <v>1186</v>
      </c>
      <c r="D8192" t="s">
        <v>1195</v>
      </c>
      <c r="E8192">
        <v>5.0000000000000001E-3</v>
      </c>
      <c r="F8192" t="s">
        <v>1911</v>
      </c>
    </row>
    <row r="8193" spans="1:6" x14ac:dyDescent="0.25">
      <c r="A8193" t="s">
        <v>1294</v>
      </c>
      <c r="B8193" t="s">
        <v>1223</v>
      </c>
      <c r="C8193" t="s">
        <v>1186</v>
      </c>
      <c r="D8193" t="s">
        <v>1195</v>
      </c>
      <c r="E8193">
        <v>5.0000000000000001E-3</v>
      </c>
      <c r="F8193" t="s">
        <v>1911</v>
      </c>
    </row>
    <row r="8194" spans="1:6" x14ac:dyDescent="0.25">
      <c r="A8194" t="s">
        <v>1294</v>
      </c>
      <c r="B8194" t="s">
        <v>1248</v>
      </c>
      <c r="C8194" t="s">
        <v>1186</v>
      </c>
      <c r="D8194" t="s">
        <v>1195</v>
      </c>
      <c r="E8194">
        <v>5.0000000000000001E-3</v>
      </c>
      <c r="F8194" t="s">
        <v>1911</v>
      </c>
    </row>
    <row r="8195" spans="1:6" x14ac:dyDescent="0.25">
      <c r="A8195" t="s">
        <v>1294</v>
      </c>
      <c r="B8195" t="s">
        <v>1265</v>
      </c>
      <c r="C8195" t="s">
        <v>1186</v>
      </c>
      <c r="D8195" t="s">
        <v>1195</v>
      </c>
      <c r="E8195">
        <v>0.19</v>
      </c>
      <c r="F8195" t="s">
        <v>1911</v>
      </c>
    </row>
    <row r="8196" spans="1:6" x14ac:dyDescent="0.25">
      <c r="A8196" t="s">
        <v>1294</v>
      </c>
      <c r="B8196" t="s">
        <v>1265</v>
      </c>
      <c r="C8196" t="s">
        <v>1275</v>
      </c>
      <c r="D8196" t="s">
        <v>1195</v>
      </c>
      <c r="E8196">
        <v>0.1235</v>
      </c>
      <c r="F8196" t="s">
        <v>1911</v>
      </c>
    </row>
    <row r="8197" spans="1:6" x14ac:dyDescent="0.25">
      <c r="A8197" t="s">
        <v>1294</v>
      </c>
      <c r="B8197" t="s">
        <v>1265</v>
      </c>
      <c r="C8197" t="s">
        <v>1276</v>
      </c>
      <c r="D8197" t="s">
        <v>1195</v>
      </c>
      <c r="E8197">
        <v>0.1007</v>
      </c>
      <c r="F8197" t="s">
        <v>1911</v>
      </c>
    </row>
    <row r="8198" spans="1:6" x14ac:dyDescent="0.25">
      <c r="A8198" t="s">
        <v>1294</v>
      </c>
      <c r="B8198" t="s">
        <v>1265</v>
      </c>
      <c r="C8198" t="s">
        <v>1297</v>
      </c>
      <c r="D8198" t="s">
        <v>1195</v>
      </c>
      <c r="E8198">
        <v>7.5999999999999998E-2</v>
      </c>
      <c r="F8198" t="s">
        <v>1911</v>
      </c>
    </row>
    <row r="8199" spans="1:6" x14ac:dyDescent="0.25">
      <c r="A8199" t="s">
        <v>1294</v>
      </c>
      <c r="B8199" t="s">
        <v>1265</v>
      </c>
      <c r="C8199" t="s">
        <v>1298</v>
      </c>
      <c r="D8199" t="s">
        <v>1195</v>
      </c>
      <c r="E8199">
        <v>7.5999999999999998E-2</v>
      </c>
      <c r="F8199" t="s">
        <v>1911</v>
      </c>
    </row>
    <row r="8200" spans="1:6" x14ac:dyDescent="0.25">
      <c r="A8200" t="s">
        <v>1294</v>
      </c>
      <c r="B8200" t="s">
        <v>1265</v>
      </c>
      <c r="C8200" t="s">
        <v>1299</v>
      </c>
      <c r="D8200" t="s">
        <v>1195</v>
      </c>
      <c r="E8200">
        <v>7.22E-2</v>
      </c>
      <c r="F8200" t="s">
        <v>1911</v>
      </c>
    </row>
    <row r="8201" spans="1:6" x14ac:dyDescent="0.25">
      <c r="A8201" t="s">
        <v>1294</v>
      </c>
      <c r="B8201" t="s">
        <v>1265</v>
      </c>
      <c r="C8201" t="s">
        <v>1300</v>
      </c>
      <c r="D8201" t="s">
        <v>1195</v>
      </c>
      <c r="E8201">
        <v>1.8239999999999999E-2</v>
      </c>
      <c r="F8201" t="s">
        <v>1911</v>
      </c>
    </row>
    <row r="8202" spans="1:6" x14ac:dyDescent="0.25">
      <c r="A8202" t="s">
        <v>1294</v>
      </c>
      <c r="B8202" t="s">
        <v>1249</v>
      </c>
      <c r="C8202" t="s">
        <v>1186</v>
      </c>
      <c r="D8202" t="s">
        <v>1195</v>
      </c>
      <c r="E8202">
        <v>5.0000000000000001E-3</v>
      </c>
      <c r="F8202" t="s">
        <v>1911</v>
      </c>
    </row>
    <row r="8203" spans="1:6" x14ac:dyDescent="0.25">
      <c r="A8203" t="s">
        <v>1294</v>
      </c>
      <c r="B8203" t="s">
        <v>1231</v>
      </c>
      <c r="C8203" t="s">
        <v>1186</v>
      </c>
      <c r="D8203" t="s">
        <v>1195</v>
      </c>
      <c r="E8203">
        <v>0</v>
      </c>
      <c r="F8203" t="s">
        <v>1911</v>
      </c>
    </row>
    <row r="8204" spans="1:6" x14ac:dyDescent="0.25">
      <c r="A8204" t="s">
        <v>1294</v>
      </c>
      <c r="B8204" t="s">
        <v>1250</v>
      </c>
      <c r="C8204" t="s">
        <v>1186</v>
      </c>
      <c r="D8204" t="s">
        <v>1195</v>
      </c>
      <c r="E8204">
        <v>2E-3</v>
      </c>
      <c r="F8204" t="s">
        <v>1911</v>
      </c>
    </row>
    <row r="8205" spans="1:6" x14ac:dyDescent="0.25">
      <c r="A8205" t="s">
        <v>1294</v>
      </c>
      <c r="B8205" t="s">
        <v>1301</v>
      </c>
      <c r="C8205" t="s">
        <v>1186</v>
      </c>
      <c r="D8205" t="s">
        <v>1195</v>
      </c>
      <c r="E8205">
        <v>0.03</v>
      </c>
      <c r="F8205" t="s">
        <v>1911</v>
      </c>
    </row>
    <row r="8206" spans="1:6" x14ac:dyDescent="0.25">
      <c r="A8206" t="s">
        <v>1783</v>
      </c>
      <c r="B8206" t="s">
        <v>1784</v>
      </c>
      <c r="C8206" t="s">
        <v>1785</v>
      </c>
      <c r="D8206" t="s">
        <v>1786</v>
      </c>
      <c r="E8206">
        <v>0.28799999999999998</v>
      </c>
      <c r="F8206" t="s">
        <v>1911</v>
      </c>
    </row>
    <row r="8207" spans="1:6" x14ac:dyDescent="0.25">
      <c r="A8207" t="s">
        <v>1783</v>
      </c>
      <c r="B8207" t="s">
        <v>1784</v>
      </c>
      <c r="C8207" t="s">
        <v>1186</v>
      </c>
      <c r="D8207" t="s">
        <v>1786</v>
      </c>
      <c r="E8207">
        <v>0.72</v>
      </c>
      <c r="F8207" t="s">
        <v>1911</v>
      </c>
    </row>
    <row r="8208" spans="1:6" x14ac:dyDescent="0.25">
      <c r="A8208" t="s">
        <v>1783</v>
      </c>
      <c r="B8208" t="s">
        <v>1784</v>
      </c>
      <c r="C8208" t="s">
        <v>1787</v>
      </c>
      <c r="D8208" t="s">
        <v>1786</v>
      </c>
      <c r="E8208">
        <v>0.5</v>
      </c>
      <c r="F8208" t="s">
        <v>1911</v>
      </c>
    </row>
    <row r="8209" spans="1:6" x14ac:dyDescent="0.25">
      <c r="A8209" t="s">
        <v>1783</v>
      </c>
      <c r="B8209" t="s">
        <v>1784</v>
      </c>
      <c r="C8209" t="s">
        <v>1788</v>
      </c>
      <c r="D8209" t="s">
        <v>1786</v>
      </c>
      <c r="E8209">
        <v>0.2</v>
      </c>
      <c r="F8209" t="s">
        <v>1911</v>
      </c>
    </row>
    <row r="8210" spans="1:6" x14ac:dyDescent="0.25">
      <c r="A8210" t="s">
        <v>1783</v>
      </c>
      <c r="B8210" t="s">
        <v>1784</v>
      </c>
      <c r="C8210" t="s">
        <v>1789</v>
      </c>
      <c r="D8210" t="s">
        <v>1786</v>
      </c>
      <c r="E8210">
        <v>0.45500000000000002</v>
      </c>
      <c r="F8210" t="s">
        <v>1911</v>
      </c>
    </row>
    <row r="8211" spans="1:6" x14ac:dyDescent="0.25">
      <c r="A8211" t="s">
        <v>1783</v>
      </c>
      <c r="B8211" t="s">
        <v>1784</v>
      </c>
      <c r="C8211" t="s">
        <v>1789</v>
      </c>
      <c r="D8211" t="s">
        <v>1715</v>
      </c>
      <c r="E8211">
        <v>0.155</v>
      </c>
      <c r="F8211" t="s">
        <v>1911</v>
      </c>
    </row>
    <row r="8212" spans="1:6" x14ac:dyDescent="0.25">
      <c r="A8212" t="s">
        <v>1783</v>
      </c>
      <c r="B8212" t="s">
        <v>1784</v>
      </c>
      <c r="C8212" t="s">
        <v>1790</v>
      </c>
      <c r="D8212" t="s">
        <v>1786</v>
      </c>
      <c r="E8212">
        <v>0.65300000000000002</v>
      </c>
      <c r="F8212" t="s">
        <v>1911</v>
      </c>
    </row>
    <row r="8213" spans="1:6" x14ac:dyDescent="0.25">
      <c r="A8213" t="s">
        <v>1783</v>
      </c>
      <c r="B8213" t="s">
        <v>1791</v>
      </c>
      <c r="C8213" t="s">
        <v>1715</v>
      </c>
      <c r="D8213" t="s">
        <v>1786</v>
      </c>
      <c r="E8213">
        <v>0.15375</v>
      </c>
      <c r="F8213" t="s">
        <v>1911</v>
      </c>
    </row>
    <row r="8214" spans="1:6" x14ac:dyDescent="0.25">
      <c r="A8214" t="s">
        <v>1783</v>
      </c>
      <c r="B8214" t="s">
        <v>1791</v>
      </c>
      <c r="C8214" t="s">
        <v>1186</v>
      </c>
      <c r="D8214" t="s">
        <v>1786</v>
      </c>
      <c r="E8214">
        <v>0.45</v>
      </c>
      <c r="F8214" t="s">
        <v>1911</v>
      </c>
    </row>
    <row r="8215" spans="1:6" x14ac:dyDescent="0.25">
      <c r="A8215" t="s">
        <v>1783</v>
      </c>
      <c r="B8215" t="s">
        <v>1792</v>
      </c>
      <c r="C8215" t="s">
        <v>1793</v>
      </c>
      <c r="D8215" t="s">
        <v>1786</v>
      </c>
      <c r="E8215">
        <v>1.86375</v>
      </c>
      <c r="F8215" t="s">
        <v>1911</v>
      </c>
    </row>
    <row r="8216" spans="1:6" x14ac:dyDescent="0.25">
      <c r="A8216" t="s">
        <v>1783</v>
      </c>
      <c r="B8216" t="s">
        <v>1792</v>
      </c>
      <c r="C8216" t="s">
        <v>1785</v>
      </c>
      <c r="D8216" t="s">
        <v>1786</v>
      </c>
      <c r="E8216">
        <v>0.60375000000000001</v>
      </c>
      <c r="F8216" t="s">
        <v>1911</v>
      </c>
    </row>
    <row r="8217" spans="1:6" x14ac:dyDescent="0.25">
      <c r="A8217" t="s">
        <v>1783</v>
      </c>
      <c r="B8217" t="s">
        <v>1792</v>
      </c>
      <c r="C8217" t="s">
        <v>1794</v>
      </c>
      <c r="D8217" t="s">
        <v>1786</v>
      </c>
      <c r="E8217">
        <v>0.79849999999999999</v>
      </c>
      <c r="F8217" t="s">
        <v>1911</v>
      </c>
    </row>
    <row r="8218" spans="1:6" x14ac:dyDescent="0.25">
      <c r="A8218" t="s">
        <v>1783</v>
      </c>
      <c r="B8218" t="s">
        <v>1792</v>
      </c>
      <c r="C8218" t="s">
        <v>1795</v>
      </c>
      <c r="D8218" t="s">
        <v>1786</v>
      </c>
      <c r="E8218">
        <v>0.71638000000000002</v>
      </c>
      <c r="F8218" t="s">
        <v>1911</v>
      </c>
    </row>
    <row r="8219" spans="1:6" x14ac:dyDescent="0.25">
      <c r="A8219" t="s">
        <v>1783</v>
      </c>
      <c r="B8219" t="s">
        <v>1792</v>
      </c>
      <c r="C8219" t="s">
        <v>1796</v>
      </c>
      <c r="D8219" t="s">
        <v>1786</v>
      </c>
      <c r="E8219">
        <v>0.27838000000000002</v>
      </c>
      <c r="F8219" t="s">
        <v>1911</v>
      </c>
    </row>
    <row r="8220" spans="1:6" x14ac:dyDescent="0.25">
      <c r="A8220" t="s">
        <v>1783</v>
      </c>
      <c r="B8220" t="s">
        <v>1792</v>
      </c>
      <c r="C8220" t="s">
        <v>1796</v>
      </c>
      <c r="D8220" t="s">
        <v>1714</v>
      </c>
      <c r="E8220">
        <v>0.27838000000000002</v>
      </c>
      <c r="F8220" t="s">
        <v>1911</v>
      </c>
    </row>
    <row r="8221" spans="1:6" x14ac:dyDescent="0.25">
      <c r="A8221" t="s">
        <v>1783</v>
      </c>
      <c r="B8221" t="s">
        <v>1792</v>
      </c>
      <c r="C8221" t="s">
        <v>1797</v>
      </c>
      <c r="D8221" t="s">
        <v>1786</v>
      </c>
      <c r="E8221">
        <v>0.61650000000000005</v>
      </c>
      <c r="F8221" t="s">
        <v>1911</v>
      </c>
    </row>
    <row r="8222" spans="1:6" x14ac:dyDescent="0.25">
      <c r="A8222" t="s">
        <v>1783</v>
      </c>
      <c r="B8222" t="s">
        <v>1792</v>
      </c>
      <c r="C8222" t="s">
        <v>1798</v>
      </c>
      <c r="D8222" t="s">
        <v>1786</v>
      </c>
      <c r="E8222">
        <v>0.56362999999999996</v>
      </c>
      <c r="F8222" t="s">
        <v>1911</v>
      </c>
    </row>
    <row r="8223" spans="1:6" x14ac:dyDescent="0.25">
      <c r="A8223" t="s">
        <v>1783</v>
      </c>
      <c r="B8223" t="s">
        <v>1792</v>
      </c>
      <c r="C8223" t="s">
        <v>1799</v>
      </c>
      <c r="D8223" t="s">
        <v>1786</v>
      </c>
      <c r="E8223">
        <v>0.23288</v>
      </c>
      <c r="F8223" t="s">
        <v>1911</v>
      </c>
    </row>
    <row r="8224" spans="1:6" x14ac:dyDescent="0.25">
      <c r="A8224" t="s">
        <v>1783</v>
      </c>
      <c r="B8224" t="s">
        <v>1792</v>
      </c>
      <c r="C8224" t="s">
        <v>1799</v>
      </c>
      <c r="D8224" t="s">
        <v>1800</v>
      </c>
      <c r="E8224">
        <v>0.23288</v>
      </c>
      <c r="F8224" t="s">
        <v>1911</v>
      </c>
    </row>
    <row r="8225" spans="1:6" x14ac:dyDescent="0.25">
      <c r="A8225" t="s">
        <v>1783</v>
      </c>
      <c r="B8225" t="s">
        <v>1792</v>
      </c>
      <c r="C8225" t="s">
        <v>1186</v>
      </c>
      <c r="D8225" t="s">
        <v>1786</v>
      </c>
      <c r="E8225">
        <v>2.1</v>
      </c>
      <c r="F8225" t="s">
        <v>1911</v>
      </c>
    </row>
    <row r="8226" spans="1:6" x14ac:dyDescent="0.25">
      <c r="A8226" t="s">
        <v>1783</v>
      </c>
      <c r="B8226" t="s">
        <v>1792</v>
      </c>
      <c r="C8226" t="s">
        <v>1801</v>
      </c>
      <c r="D8226" t="s">
        <v>1786</v>
      </c>
      <c r="E8226">
        <v>1.4384999999999999</v>
      </c>
      <c r="F8226" t="s">
        <v>1911</v>
      </c>
    </row>
    <row r="8227" spans="1:6" x14ac:dyDescent="0.25">
      <c r="A8227" t="s">
        <v>1783</v>
      </c>
      <c r="B8227" t="s">
        <v>1792</v>
      </c>
      <c r="C8227" t="s">
        <v>1802</v>
      </c>
      <c r="D8227" t="s">
        <v>1786</v>
      </c>
      <c r="E8227">
        <v>1.4148799999999999</v>
      </c>
      <c r="F8227" t="s">
        <v>1911</v>
      </c>
    </row>
    <row r="8228" spans="1:6" x14ac:dyDescent="0.25">
      <c r="A8228" t="s">
        <v>1783</v>
      </c>
      <c r="B8228" t="s">
        <v>1792</v>
      </c>
      <c r="C8228" t="s">
        <v>1803</v>
      </c>
      <c r="D8228" t="s">
        <v>1786</v>
      </c>
      <c r="E8228">
        <v>0.43837999999999999</v>
      </c>
      <c r="F8228" t="s">
        <v>1911</v>
      </c>
    </row>
    <row r="8229" spans="1:6" x14ac:dyDescent="0.25">
      <c r="A8229" t="s">
        <v>1783</v>
      </c>
      <c r="B8229" t="s">
        <v>1792</v>
      </c>
      <c r="C8229" t="s">
        <v>1803</v>
      </c>
      <c r="D8229" t="s">
        <v>1714</v>
      </c>
      <c r="E8229">
        <v>0.43837999999999999</v>
      </c>
      <c r="F8229" t="s">
        <v>1911</v>
      </c>
    </row>
    <row r="8230" spans="1:6" x14ac:dyDescent="0.25">
      <c r="A8230" t="s">
        <v>1783</v>
      </c>
      <c r="B8230" t="s">
        <v>1804</v>
      </c>
      <c r="C8230" t="s">
        <v>1715</v>
      </c>
      <c r="D8230" t="s">
        <v>1786</v>
      </c>
      <c r="E8230">
        <v>0.27837000000000001</v>
      </c>
      <c r="F8230" t="s">
        <v>1911</v>
      </c>
    </row>
    <row r="8231" spans="1:6" x14ac:dyDescent="0.25">
      <c r="A8231" t="s">
        <v>1783</v>
      </c>
      <c r="B8231" t="s">
        <v>1804</v>
      </c>
      <c r="C8231" t="s">
        <v>1186</v>
      </c>
      <c r="D8231" t="s">
        <v>1786</v>
      </c>
      <c r="E8231">
        <v>0.71636999999999995</v>
      </c>
      <c r="F8231" t="s">
        <v>1911</v>
      </c>
    </row>
    <row r="8232" spans="1:6" x14ac:dyDescent="0.25">
      <c r="A8232" t="s">
        <v>1783</v>
      </c>
      <c r="B8232" t="s">
        <v>1804</v>
      </c>
      <c r="C8232" t="s">
        <v>1801</v>
      </c>
      <c r="D8232" t="s">
        <v>1786</v>
      </c>
      <c r="E8232">
        <v>0.56362999999999996</v>
      </c>
      <c r="F8232" t="s">
        <v>1911</v>
      </c>
    </row>
    <row r="8233" spans="1:6" x14ac:dyDescent="0.25">
      <c r="A8233" t="s">
        <v>1783</v>
      </c>
      <c r="B8233" t="s">
        <v>1804</v>
      </c>
      <c r="C8233" t="s">
        <v>1805</v>
      </c>
      <c r="D8233" t="s">
        <v>1786</v>
      </c>
      <c r="E8233">
        <v>0.23286999999999999</v>
      </c>
      <c r="F8233" t="s">
        <v>1911</v>
      </c>
    </row>
    <row r="8234" spans="1:6" x14ac:dyDescent="0.25">
      <c r="A8234" t="s">
        <v>1783</v>
      </c>
      <c r="B8234" t="s">
        <v>1806</v>
      </c>
      <c r="C8234" t="s">
        <v>1793</v>
      </c>
      <c r="D8234" t="s">
        <v>1786</v>
      </c>
      <c r="E8234">
        <v>0.375</v>
      </c>
      <c r="F8234" t="s">
        <v>1911</v>
      </c>
    </row>
    <row r="8235" spans="1:6" x14ac:dyDescent="0.25">
      <c r="A8235" t="s">
        <v>1783</v>
      </c>
      <c r="B8235" t="s">
        <v>1806</v>
      </c>
      <c r="C8235" t="s">
        <v>1794</v>
      </c>
      <c r="D8235" t="s">
        <v>1786</v>
      </c>
      <c r="E8235">
        <v>0.88400000000000001</v>
      </c>
      <c r="F8235" t="s">
        <v>1911</v>
      </c>
    </row>
    <row r="8236" spans="1:6" x14ac:dyDescent="0.25">
      <c r="A8236" t="s">
        <v>1783</v>
      </c>
      <c r="B8236" t="s">
        <v>1806</v>
      </c>
      <c r="C8236" t="s">
        <v>1795</v>
      </c>
      <c r="D8236" t="s">
        <v>1786</v>
      </c>
      <c r="E8236">
        <v>0.221</v>
      </c>
      <c r="F8236" t="s">
        <v>1911</v>
      </c>
    </row>
    <row r="8237" spans="1:6" x14ac:dyDescent="0.25">
      <c r="A8237" t="s">
        <v>1783</v>
      </c>
      <c r="B8237" t="s">
        <v>1806</v>
      </c>
      <c r="C8237" t="s">
        <v>1797</v>
      </c>
      <c r="D8237" t="s">
        <v>1786</v>
      </c>
      <c r="E8237">
        <v>0.70299999999999996</v>
      </c>
      <c r="F8237" t="s">
        <v>1911</v>
      </c>
    </row>
    <row r="8238" spans="1:6" x14ac:dyDescent="0.25">
      <c r="A8238" t="s">
        <v>1783</v>
      </c>
      <c r="B8238" t="s">
        <v>1806</v>
      </c>
      <c r="C8238" t="s">
        <v>1798</v>
      </c>
      <c r="D8238" t="s">
        <v>1786</v>
      </c>
      <c r="E8238">
        <v>0.17574999999999999</v>
      </c>
      <c r="F8238" t="s">
        <v>1911</v>
      </c>
    </row>
    <row r="8239" spans="1:6" x14ac:dyDescent="0.25">
      <c r="A8239" t="s">
        <v>1783</v>
      </c>
      <c r="B8239" t="s">
        <v>1806</v>
      </c>
      <c r="C8239" t="s">
        <v>1186</v>
      </c>
      <c r="D8239" t="s">
        <v>1786</v>
      </c>
      <c r="E8239">
        <v>1.5</v>
      </c>
      <c r="F8239" t="s">
        <v>1911</v>
      </c>
    </row>
    <row r="8240" spans="1:6" x14ac:dyDescent="0.25">
      <c r="A8240" t="s">
        <v>1783</v>
      </c>
      <c r="B8240" t="s">
        <v>1806</v>
      </c>
      <c r="C8240" t="s">
        <v>1801</v>
      </c>
      <c r="D8240" t="s">
        <v>1786</v>
      </c>
      <c r="E8240">
        <v>1.242</v>
      </c>
      <c r="F8240" t="s">
        <v>1911</v>
      </c>
    </row>
    <row r="8241" spans="1:6" x14ac:dyDescent="0.25">
      <c r="A8241" t="s">
        <v>1783</v>
      </c>
      <c r="B8241" t="s">
        <v>1806</v>
      </c>
      <c r="C8241" t="s">
        <v>1802</v>
      </c>
      <c r="D8241" t="s">
        <v>1786</v>
      </c>
      <c r="E8241">
        <v>0.3105</v>
      </c>
      <c r="F8241" t="s">
        <v>1911</v>
      </c>
    </row>
    <row r="8242" spans="1:6" x14ac:dyDescent="0.25">
      <c r="A8242" t="s">
        <v>1783</v>
      </c>
      <c r="B8242" t="s">
        <v>1807</v>
      </c>
      <c r="C8242" t="s">
        <v>1186</v>
      </c>
      <c r="D8242" t="s">
        <v>1786</v>
      </c>
      <c r="E8242">
        <v>0.1825</v>
      </c>
      <c r="F8242" t="s">
        <v>1911</v>
      </c>
    </row>
    <row r="8243" spans="1:6" x14ac:dyDescent="0.25">
      <c r="A8243" t="s">
        <v>1783</v>
      </c>
      <c r="B8243" t="s">
        <v>1807</v>
      </c>
      <c r="C8243" t="s">
        <v>1801</v>
      </c>
      <c r="D8243" t="s">
        <v>1786</v>
      </c>
      <c r="E8243">
        <v>0.1565</v>
      </c>
      <c r="F8243" t="s">
        <v>1911</v>
      </c>
    </row>
    <row r="8244" spans="1:6" x14ac:dyDescent="0.25">
      <c r="A8244" t="s">
        <v>1783</v>
      </c>
      <c r="B8244" t="s">
        <v>1808</v>
      </c>
      <c r="C8244" t="s">
        <v>1785</v>
      </c>
      <c r="D8244" t="s">
        <v>1786</v>
      </c>
      <c r="E8244">
        <v>0.22</v>
      </c>
      <c r="F8244" t="s">
        <v>1911</v>
      </c>
    </row>
    <row r="8245" spans="1:6" x14ac:dyDescent="0.25">
      <c r="A8245" t="s">
        <v>1783</v>
      </c>
      <c r="B8245" t="s">
        <v>1808</v>
      </c>
      <c r="C8245" t="s">
        <v>1186</v>
      </c>
      <c r="D8245" t="s">
        <v>1786</v>
      </c>
      <c r="E8245">
        <v>0.4</v>
      </c>
      <c r="F8245" t="s">
        <v>1911</v>
      </c>
    </row>
    <row r="8246" spans="1:6" x14ac:dyDescent="0.25">
      <c r="A8246" t="s">
        <v>1783</v>
      </c>
      <c r="B8246" t="s">
        <v>1808</v>
      </c>
      <c r="C8246" t="s">
        <v>1801</v>
      </c>
      <c r="D8246" t="s">
        <v>1786</v>
      </c>
      <c r="E8246">
        <v>0.13</v>
      </c>
      <c r="F8246" t="s">
        <v>1911</v>
      </c>
    </row>
    <row r="8247" spans="1:6" x14ac:dyDescent="0.25">
      <c r="A8247" t="s">
        <v>1783</v>
      </c>
      <c r="B8247" t="s">
        <v>1808</v>
      </c>
      <c r="C8247" t="s">
        <v>1809</v>
      </c>
      <c r="D8247" t="s">
        <v>1786</v>
      </c>
      <c r="E8247">
        <v>0.28749999999999998</v>
      </c>
      <c r="F8247" t="s">
        <v>1911</v>
      </c>
    </row>
    <row r="8248" spans="1:6" x14ac:dyDescent="0.25">
      <c r="A8248" t="s">
        <v>1783</v>
      </c>
      <c r="B8248" t="s">
        <v>1808</v>
      </c>
      <c r="C8248" t="s">
        <v>1803</v>
      </c>
      <c r="D8248" t="s">
        <v>1786</v>
      </c>
      <c r="E8248">
        <v>8.5000000000000006E-2</v>
      </c>
      <c r="F8248" t="s">
        <v>1911</v>
      </c>
    </row>
    <row r="8249" spans="1:6" x14ac:dyDescent="0.25">
      <c r="A8249" t="s">
        <v>1783</v>
      </c>
      <c r="B8249" t="s">
        <v>1808</v>
      </c>
      <c r="C8249" t="s">
        <v>1803</v>
      </c>
      <c r="D8249" t="s">
        <v>1725</v>
      </c>
      <c r="E8249">
        <v>6.7000000000000004E-2</v>
      </c>
      <c r="F8249" t="s">
        <v>1911</v>
      </c>
    </row>
    <row r="8250" spans="1:6" x14ac:dyDescent="0.25">
      <c r="A8250" t="s">
        <v>1783</v>
      </c>
      <c r="B8250" t="s">
        <v>1810</v>
      </c>
      <c r="C8250" t="s">
        <v>1785</v>
      </c>
      <c r="D8250" t="s">
        <v>1786</v>
      </c>
      <c r="E8250">
        <v>0.19800000000000001</v>
      </c>
      <c r="F8250" t="s">
        <v>1911</v>
      </c>
    </row>
    <row r="8251" spans="1:6" x14ac:dyDescent="0.25">
      <c r="A8251" t="s">
        <v>1783</v>
      </c>
      <c r="B8251" t="s">
        <v>1810</v>
      </c>
      <c r="C8251" t="s">
        <v>1186</v>
      </c>
      <c r="D8251" t="s">
        <v>1786</v>
      </c>
      <c r="E8251">
        <v>0.36</v>
      </c>
      <c r="F8251" t="s">
        <v>1911</v>
      </c>
    </row>
    <row r="8252" spans="1:6" x14ac:dyDescent="0.25">
      <c r="A8252" t="s">
        <v>1783</v>
      </c>
      <c r="B8252" t="s">
        <v>1810</v>
      </c>
      <c r="C8252" t="s">
        <v>1801</v>
      </c>
      <c r="D8252" t="s">
        <v>1786</v>
      </c>
      <c r="E8252">
        <v>0.11700000000000001</v>
      </c>
      <c r="F8252" t="s">
        <v>1911</v>
      </c>
    </row>
    <row r="8253" spans="1:6" x14ac:dyDescent="0.25">
      <c r="A8253" t="s">
        <v>1783</v>
      </c>
      <c r="B8253" t="s">
        <v>1810</v>
      </c>
      <c r="C8253" t="s">
        <v>1809</v>
      </c>
      <c r="D8253" t="s">
        <v>1786</v>
      </c>
      <c r="E8253">
        <v>0.25874999999999998</v>
      </c>
      <c r="F8253" t="s">
        <v>1911</v>
      </c>
    </row>
    <row r="8254" spans="1:6" x14ac:dyDescent="0.25">
      <c r="A8254" t="s">
        <v>1783</v>
      </c>
      <c r="B8254" t="s">
        <v>1810</v>
      </c>
      <c r="C8254" t="s">
        <v>1803</v>
      </c>
      <c r="D8254" t="s">
        <v>1786</v>
      </c>
      <c r="E8254">
        <v>7.6499999999999999E-2</v>
      </c>
      <c r="F8254" t="s">
        <v>1911</v>
      </c>
    </row>
    <row r="8255" spans="1:6" x14ac:dyDescent="0.25">
      <c r="A8255" t="s">
        <v>1783</v>
      </c>
      <c r="B8255" t="s">
        <v>1810</v>
      </c>
      <c r="C8255" t="s">
        <v>1803</v>
      </c>
      <c r="D8255" t="s">
        <v>1725</v>
      </c>
      <c r="E8255">
        <v>6.0299999999999999E-2</v>
      </c>
      <c r="F8255" t="s">
        <v>1911</v>
      </c>
    </row>
    <row r="8256" spans="1:6" x14ac:dyDescent="0.25">
      <c r="A8256" t="s">
        <v>1305</v>
      </c>
      <c r="B8256" t="s">
        <v>1241</v>
      </c>
      <c r="C8256" t="s">
        <v>1186</v>
      </c>
      <c r="D8256" t="s">
        <v>1195</v>
      </c>
      <c r="E8256">
        <v>3.0000000000000001E-3</v>
      </c>
      <c r="F8256" t="s">
        <v>1911</v>
      </c>
    </row>
    <row r="8257" spans="1:6" x14ac:dyDescent="0.25">
      <c r="A8257" t="s">
        <v>1305</v>
      </c>
      <c r="B8257" t="s">
        <v>1272</v>
      </c>
      <c r="C8257" t="s">
        <v>1266</v>
      </c>
      <c r="D8257" t="s">
        <v>1195</v>
      </c>
      <c r="E8257">
        <v>0.19719999999999999</v>
      </c>
      <c r="F8257" t="s">
        <v>1911</v>
      </c>
    </row>
    <row r="8258" spans="1:6" x14ac:dyDescent="0.25">
      <c r="A8258" t="s">
        <v>1305</v>
      </c>
      <c r="B8258" t="s">
        <v>1272</v>
      </c>
      <c r="C8258" t="s">
        <v>1267</v>
      </c>
      <c r="D8258" t="s">
        <v>1195</v>
      </c>
      <c r="E8258">
        <v>8.8400000000000006E-2</v>
      </c>
      <c r="F8258" t="s">
        <v>1911</v>
      </c>
    </row>
    <row r="8259" spans="1:6" x14ac:dyDescent="0.25">
      <c r="A8259" t="s">
        <v>1305</v>
      </c>
      <c r="B8259" t="s">
        <v>1272</v>
      </c>
      <c r="C8259" t="s">
        <v>1268</v>
      </c>
      <c r="D8259" t="s">
        <v>1195</v>
      </c>
      <c r="E8259">
        <v>5.4399999999999997E-2</v>
      </c>
      <c r="F8259" t="s">
        <v>1911</v>
      </c>
    </row>
    <row r="8260" spans="1:6" x14ac:dyDescent="0.25">
      <c r="A8260" t="s">
        <v>1305</v>
      </c>
      <c r="B8260" t="s">
        <v>1272</v>
      </c>
      <c r="C8260" t="s">
        <v>1269</v>
      </c>
      <c r="D8260" t="s">
        <v>1195</v>
      </c>
      <c r="E8260">
        <v>2.7199999999999998E-2</v>
      </c>
      <c r="F8260" t="s">
        <v>1911</v>
      </c>
    </row>
    <row r="8261" spans="1:6" x14ac:dyDescent="0.25">
      <c r="A8261" t="s">
        <v>1305</v>
      </c>
      <c r="B8261" t="s">
        <v>1272</v>
      </c>
      <c r="C8261" t="s">
        <v>1270</v>
      </c>
      <c r="D8261" t="s">
        <v>1195</v>
      </c>
      <c r="E8261">
        <v>2.0400000000000001E-2</v>
      </c>
      <c r="F8261" t="s">
        <v>1911</v>
      </c>
    </row>
    <row r="8262" spans="1:6" x14ac:dyDescent="0.25">
      <c r="A8262" t="s">
        <v>1305</v>
      </c>
      <c r="B8262" t="s">
        <v>1272</v>
      </c>
      <c r="C8262" t="s">
        <v>1271</v>
      </c>
      <c r="D8262" t="s">
        <v>1195</v>
      </c>
      <c r="E8262">
        <v>1.3599999999999999E-2</v>
      </c>
      <c r="F8262" t="s">
        <v>1911</v>
      </c>
    </row>
    <row r="8263" spans="1:6" x14ac:dyDescent="0.25">
      <c r="A8263" t="s">
        <v>1305</v>
      </c>
      <c r="B8263" t="s">
        <v>1272</v>
      </c>
      <c r="C8263" t="s">
        <v>1186</v>
      </c>
      <c r="D8263" t="s">
        <v>1195</v>
      </c>
      <c r="E8263">
        <v>0.68</v>
      </c>
      <c r="F8263" t="s">
        <v>1911</v>
      </c>
    </row>
    <row r="8264" spans="1:6" x14ac:dyDescent="0.25">
      <c r="A8264" t="s">
        <v>1305</v>
      </c>
      <c r="B8264" t="s">
        <v>1273</v>
      </c>
      <c r="C8264" t="s">
        <v>1266</v>
      </c>
      <c r="D8264" t="s">
        <v>1195</v>
      </c>
      <c r="E8264">
        <v>0.19719999999999999</v>
      </c>
      <c r="F8264" t="s">
        <v>1911</v>
      </c>
    </row>
    <row r="8265" spans="1:6" x14ac:dyDescent="0.25">
      <c r="A8265" t="s">
        <v>1305</v>
      </c>
      <c r="B8265" t="s">
        <v>1273</v>
      </c>
      <c r="C8265" t="s">
        <v>1267</v>
      </c>
      <c r="D8265" t="s">
        <v>1195</v>
      </c>
      <c r="E8265">
        <v>8.8400000000000006E-2</v>
      </c>
      <c r="F8265" t="s">
        <v>1911</v>
      </c>
    </row>
    <row r="8266" spans="1:6" x14ac:dyDescent="0.25">
      <c r="A8266" t="s">
        <v>1305</v>
      </c>
      <c r="B8266" t="s">
        <v>1273</v>
      </c>
      <c r="C8266" t="s">
        <v>1268</v>
      </c>
      <c r="D8266" t="s">
        <v>1195</v>
      </c>
      <c r="E8266">
        <v>5.4399999999999997E-2</v>
      </c>
      <c r="F8266" t="s">
        <v>1911</v>
      </c>
    </row>
    <row r="8267" spans="1:6" x14ac:dyDescent="0.25">
      <c r="A8267" t="s">
        <v>1305</v>
      </c>
      <c r="B8267" t="s">
        <v>1273</v>
      </c>
      <c r="C8267" t="s">
        <v>1269</v>
      </c>
      <c r="D8267" t="s">
        <v>1195</v>
      </c>
      <c r="E8267">
        <v>2.7199999999999998E-2</v>
      </c>
      <c r="F8267" t="s">
        <v>1911</v>
      </c>
    </row>
    <row r="8268" spans="1:6" x14ac:dyDescent="0.25">
      <c r="A8268" t="s">
        <v>1305</v>
      </c>
      <c r="B8268" t="s">
        <v>1273</v>
      </c>
      <c r="C8268" t="s">
        <v>1270</v>
      </c>
      <c r="D8268" t="s">
        <v>1195</v>
      </c>
      <c r="E8268">
        <v>2.0400000000000001E-2</v>
      </c>
      <c r="F8268" t="s">
        <v>1911</v>
      </c>
    </row>
    <row r="8269" spans="1:6" x14ac:dyDescent="0.25">
      <c r="A8269" t="s">
        <v>1305</v>
      </c>
      <c r="B8269" t="s">
        <v>1273</v>
      </c>
      <c r="C8269" t="s">
        <v>1271</v>
      </c>
      <c r="D8269" t="s">
        <v>1195</v>
      </c>
      <c r="E8269">
        <v>1.3599999999999999E-2</v>
      </c>
      <c r="F8269" t="s">
        <v>1911</v>
      </c>
    </row>
    <row r="8270" spans="1:6" x14ac:dyDescent="0.25">
      <c r="A8270" t="s">
        <v>1305</v>
      </c>
      <c r="B8270" t="s">
        <v>1273</v>
      </c>
      <c r="C8270" t="s">
        <v>1186</v>
      </c>
      <c r="D8270" t="s">
        <v>1195</v>
      </c>
      <c r="E8270">
        <v>0.68</v>
      </c>
      <c r="F8270" t="s">
        <v>1911</v>
      </c>
    </row>
    <row r="8271" spans="1:6" x14ac:dyDescent="0.25">
      <c r="A8271" t="s">
        <v>1305</v>
      </c>
      <c r="B8271" t="s">
        <v>1274</v>
      </c>
      <c r="C8271" t="s">
        <v>1266</v>
      </c>
      <c r="D8271" t="s">
        <v>1195</v>
      </c>
      <c r="E8271">
        <v>0.19719999999999999</v>
      </c>
      <c r="F8271" t="s">
        <v>1911</v>
      </c>
    </row>
    <row r="8272" spans="1:6" x14ac:dyDescent="0.25">
      <c r="A8272" t="s">
        <v>1305</v>
      </c>
      <c r="B8272" t="s">
        <v>1274</v>
      </c>
      <c r="C8272" t="s">
        <v>1267</v>
      </c>
      <c r="D8272" t="s">
        <v>1195</v>
      </c>
      <c r="E8272">
        <v>8.8400000000000006E-2</v>
      </c>
      <c r="F8272" t="s">
        <v>1911</v>
      </c>
    </row>
    <row r="8273" spans="1:6" x14ac:dyDescent="0.25">
      <c r="A8273" t="s">
        <v>1305</v>
      </c>
      <c r="B8273" t="s">
        <v>1274</v>
      </c>
      <c r="C8273" t="s">
        <v>1268</v>
      </c>
      <c r="D8273" t="s">
        <v>1195</v>
      </c>
      <c r="E8273">
        <v>5.4399999999999997E-2</v>
      </c>
      <c r="F8273" t="s">
        <v>1911</v>
      </c>
    </row>
    <row r="8274" spans="1:6" x14ac:dyDescent="0.25">
      <c r="A8274" t="s">
        <v>1305</v>
      </c>
      <c r="B8274" t="s">
        <v>1274</v>
      </c>
      <c r="C8274" t="s">
        <v>1269</v>
      </c>
      <c r="D8274" t="s">
        <v>1195</v>
      </c>
      <c r="E8274">
        <v>2.7199999999999998E-2</v>
      </c>
      <c r="F8274" t="s">
        <v>1911</v>
      </c>
    </row>
    <row r="8275" spans="1:6" x14ac:dyDescent="0.25">
      <c r="A8275" t="s">
        <v>1305</v>
      </c>
      <c r="B8275" t="s">
        <v>1274</v>
      </c>
      <c r="C8275" t="s">
        <v>1270</v>
      </c>
      <c r="D8275" t="s">
        <v>1195</v>
      </c>
      <c r="E8275">
        <v>2.0400000000000001E-2</v>
      </c>
      <c r="F8275" t="s">
        <v>1911</v>
      </c>
    </row>
    <row r="8276" spans="1:6" x14ac:dyDescent="0.25">
      <c r="A8276" t="s">
        <v>1305</v>
      </c>
      <c r="B8276" t="s">
        <v>1274</v>
      </c>
      <c r="C8276" t="s">
        <v>1271</v>
      </c>
      <c r="D8276" t="s">
        <v>1195</v>
      </c>
      <c r="E8276">
        <v>1.3599999999999999E-2</v>
      </c>
      <c r="F8276" t="s">
        <v>1911</v>
      </c>
    </row>
    <row r="8277" spans="1:6" x14ac:dyDescent="0.25">
      <c r="A8277" t="s">
        <v>1305</v>
      </c>
      <c r="B8277" t="s">
        <v>1274</v>
      </c>
      <c r="C8277" t="s">
        <v>1186</v>
      </c>
      <c r="D8277" t="s">
        <v>1195</v>
      </c>
      <c r="E8277">
        <v>0.68</v>
      </c>
      <c r="F8277" t="s">
        <v>1911</v>
      </c>
    </row>
    <row r="8278" spans="1:6" x14ac:dyDescent="0.25">
      <c r="A8278" t="s">
        <v>1305</v>
      </c>
      <c r="B8278" t="s">
        <v>1185</v>
      </c>
      <c r="C8278" t="s">
        <v>1275</v>
      </c>
      <c r="D8278" t="s">
        <v>1195</v>
      </c>
      <c r="E8278">
        <v>0.1105</v>
      </c>
      <c r="F8278" t="s">
        <v>1911</v>
      </c>
    </row>
    <row r="8279" spans="1:6" x14ac:dyDescent="0.25">
      <c r="A8279" t="s">
        <v>1305</v>
      </c>
      <c r="B8279" t="s">
        <v>1185</v>
      </c>
      <c r="C8279" t="s">
        <v>1276</v>
      </c>
      <c r="D8279" t="s">
        <v>1195</v>
      </c>
      <c r="E8279">
        <v>4.4200000000000003E-2</v>
      </c>
      <c r="F8279" t="s">
        <v>1911</v>
      </c>
    </row>
    <row r="8280" spans="1:6" x14ac:dyDescent="0.25">
      <c r="A8280" t="s">
        <v>1305</v>
      </c>
      <c r="B8280" t="s">
        <v>1185</v>
      </c>
      <c r="C8280" t="s">
        <v>1277</v>
      </c>
      <c r="D8280" t="s">
        <v>1195</v>
      </c>
      <c r="E8280">
        <v>1.6570000000000001E-2</v>
      </c>
      <c r="F8280" t="s">
        <v>1911</v>
      </c>
    </row>
    <row r="8281" spans="1:6" x14ac:dyDescent="0.25">
      <c r="A8281" t="s">
        <v>1305</v>
      </c>
      <c r="B8281" t="s">
        <v>1185</v>
      </c>
      <c r="C8281" t="s">
        <v>1186</v>
      </c>
      <c r="D8281" t="s">
        <v>1195</v>
      </c>
      <c r="E8281">
        <v>0.55249999999999999</v>
      </c>
      <c r="F8281" t="s">
        <v>1911</v>
      </c>
    </row>
    <row r="8282" spans="1:6" x14ac:dyDescent="0.25">
      <c r="A8282" t="s">
        <v>1305</v>
      </c>
      <c r="B8282" t="s">
        <v>1188</v>
      </c>
      <c r="C8282" t="s">
        <v>1275</v>
      </c>
      <c r="D8282" t="s">
        <v>1195</v>
      </c>
      <c r="E8282">
        <v>0.1105</v>
      </c>
      <c r="F8282" t="s">
        <v>1911</v>
      </c>
    </row>
    <row r="8283" spans="1:6" x14ac:dyDescent="0.25">
      <c r="A8283" t="s">
        <v>1305</v>
      </c>
      <c r="B8283" t="s">
        <v>1188</v>
      </c>
      <c r="C8283" t="s">
        <v>1276</v>
      </c>
      <c r="D8283" t="s">
        <v>1195</v>
      </c>
      <c r="E8283">
        <v>4.4200000000000003E-2</v>
      </c>
      <c r="F8283" t="s">
        <v>1911</v>
      </c>
    </row>
    <row r="8284" spans="1:6" x14ac:dyDescent="0.25">
      <c r="A8284" t="s">
        <v>1305</v>
      </c>
      <c r="B8284" t="s">
        <v>1188</v>
      </c>
      <c r="C8284" t="s">
        <v>1277</v>
      </c>
      <c r="D8284" t="s">
        <v>1195</v>
      </c>
      <c r="E8284">
        <v>1.6570000000000001E-2</v>
      </c>
      <c r="F8284" t="s">
        <v>1911</v>
      </c>
    </row>
    <row r="8285" spans="1:6" x14ac:dyDescent="0.25">
      <c r="A8285" t="s">
        <v>1305</v>
      </c>
      <c r="B8285" t="s">
        <v>1188</v>
      </c>
      <c r="C8285" t="s">
        <v>1186</v>
      </c>
      <c r="D8285" t="s">
        <v>1195</v>
      </c>
      <c r="E8285">
        <v>0.55249999999999999</v>
      </c>
      <c r="F8285" t="s">
        <v>1911</v>
      </c>
    </row>
    <row r="8286" spans="1:6" x14ac:dyDescent="0.25">
      <c r="A8286" t="s">
        <v>1305</v>
      </c>
      <c r="B8286" t="s">
        <v>1189</v>
      </c>
      <c r="C8286" t="s">
        <v>1278</v>
      </c>
      <c r="D8286" t="s">
        <v>1195</v>
      </c>
      <c r="E8286">
        <v>2.38</v>
      </c>
      <c r="F8286" t="s">
        <v>1911</v>
      </c>
    </row>
    <row r="8287" spans="1:6" x14ac:dyDescent="0.25">
      <c r="A8287" t="s">
        <v>1305</v>
      </c>
      <c r="B8287" t="s">
        <v>1189</v>
      </c>
      <c r="C8287" t="s">
        <v>1279</v>
      </c>
      <c r="D8287" t="s">
        <v>1195</v>
      </c>
      <c r="E8287">
        <v>0.88400000000000001</v>
      </c>
      <c r="F8287" t="s">
        <v>1911</v>
      </c>
    </row>
    <row r="8288" spans="1:6" x14ac:dyDescent="0.25">
      <c r="A8288" t="s">
        <v>1305</v>
      </c>
      <c r="B8288" t="s">
        <v>1189</v>
      </c>
      <c r="C8288" t="s">
        <v>1280</v>
      </c>
      <c r="D8288" t="s">
        <v>1195</v>
      </c>
      <c r="E8288">
        <v>0.81599999999999995</v>
      </c>
      <c r="F8288" t="s">
        <v>1911</v>
      </c>
    </row>
    <row r="8289" spans="1:6" x14ac:dyDescent="0.25">
      <c r="A8289" t="s">
        <v>1305</v>
      </c>
      <c r="B8289" t="s">
        <v>1189</v>
      </c>
      <c r="C8289" t="s">
        <v>1186</v>
      </c>
      <c r="D8289" t="s">
        <v>1195</v>
      </c>
      <c r="E8289">
        <v>6.8</v>
      </c>
      <c r="F8289" t="s">
        <v>1911</v>
      </c>
    </row>
    <row r="8290" spans="1:6" x14ac:dyDescent="0.25">
      <c r="A8290" t="s">
        <v>1305</v>
      </c>
      <c r="B8290" t="s">
        <v>1190</v>
      </c>
      <c r="C8290" t="s">
        <v>1266</v>
      </c>
      <c r="D8290" t="s">
        <v>1195</v>
      </c>
      <c r="E8290">
        <v>0.18487999999999999</v>
      </c>
      <c r="F8290" t="s">
        <v>1911</v>
      </c>
    </row>
    <row r="8291" spans="1:6" x14ac:dyDescent="0.25">
      <c r="A8291" t="s">
        <v>1305</v>
      </c>
      <c r="B8291" t="s">
        <v>1190</v>
      </c>
      <c r="C8291" t="s">
        <v>1267</v>
      </c>
      <c r="D8291" t="s">
        <v>1195</v>
      </c>
      <c r="E8291">
        <v>8.2879999999999995E-2</v>
      </c>
      <c r="F8291" t="s">
        <v>1911</v>
      </c>
    </row>
    <row r="8292" spans="1:6" x14ac:dyDescent="0.25">
      <c r="A8292" t="s">
        <v>1305</v>
      </c>
      <c r="B8292" t="s">
        <v>1190</v>
      </c>
      <c r="C8292" t="s">
        <v>1268</v>
      </c>
      <c r="D8292" t="s">
        <v>1195</v>
      </c>
      <c r="E8292">
        <v>5.0999999999999997E-2</v>
      </c>
      <c r="F8292" t="s">
        <v>1911</v>
      </c>
    </row>
    <row r="8293" spans="1:6" x14ac:dyDescent="0.25">
      <c r="A8293" t="s">
        <v>1305</v>
      </c>
      <c r="B8293" t="s">
        <v>1190</v>
      </c>
      <c r="C8293" t="s">
        <v>1269</v>
      </c>
      <c r="D8293" t="s">
        <v>1195</v>
      </c>
      <c r="E8293">
        <v>2.5499999999999998E-2</v>
      </c>
      <c r="F8293" t="s">
        <v>1911</v>
      </c>
    </row>
    <row r="8294" spans="1:6" x14ac:dyDescent="0.25">
      <c r="A8294" t="s">
        <v>1305</v>
      </c>
      <c r="B8294" t="s">
        <v>1190</v>
      </c>
      <c r="C8294" t="s">
        <v>1270</v>
      </c>
      <c r="D8294" t="s">
        <v>1195</v>
      </c>
      <c r="E8294">
        <v>1.9120000000000002E-2</v>
      </c>
      <c r="F8294" t="s">
        <v>1911</v>
      </c>
    </row>
    <row r="8295" spans="1:6" x14ac:dyDescent="0.25">
      <c r="A8295" t="s">
        <v>1305</v>
      </c>
      <c r="B8295" t="s">
        <v>1190</v>
      </c>
      <c r="C8295" t="s">
        <v>1271</v>
      </c>
      <c r="D8295" t="s">
        <v>1195</v>
      </c>
      <c r="E8295">
        <v>1.2749999999999999E-2</v>
      </c>
      <c r="F8295" t="s">
        <v>1911</v>
      </c>
    </row>
    <row r="8296" spans="1:6" x14ac:dyDescent="0.25">
      <c r="A8296" t="s">
        <v>1305</v>
      </c>
      <c r="B8296" t="s">
        <v>1190</v>
      </c>
      <c r="C8296" t="s">
        <v>1186</v>
      </c>
      <c r="D8296" t="s">
        <v>1195</v>
      </c>
      <c r="E8296">
        <v>0.63749999999999996</v>
      </c>
      <c r="F8296" t="s">
        <v>1911</v>
      </c>
    </row>
    <row r="8297" spans="1:6" x14ac:dyDescent="0.25">
      <c r="A8297" t="s">
        <v>1305</v>
      </c>
      <c r="B8297" t="s">
        <v>1191</v>
      </c>
      <c r="C8297" t="s">
        <v>1266</v>
      </c>
      <c r="D8297" t="s">
        <v>1195</v>
      </c>
      <c r="E8297">
        <v>0.18487999999999999</v>
      </c>
      <c r="F8297" t="s">
        <v>1911</v>
      </c>
    </row>
    <row r="8298" spans="1:6" x14ac:dyDescent="0.25">
      <c r="A8298" t="s">
        <v>1305</v>
      </c>
      <c r="B8298" t="s">
        <v>1191</v>
      </c>
      <c r="C8298" t="s">
        <v>1267</v>
      </c>
      <c r="D8298" t="s">
        <v>1195</v>
      </c>
      <c r="E8298">
        <v>8.2879999999999995E-2</v>
      </c>
      <c r="F8298" t="s">
        <v>1911</v>
      </c>
    </row>
    <row r="8299" spans="1:6" x14ac:dyDescent="0.25">
      <c r="A8299" t="s">
        <v>1305</v>
      </c>
      <c r="B8299" t="s">
        <v>1191</v>
      </c>
      <c r="C8299" t="s">
        <v>1268</v>
      </c>
      <c r="D8299" t="s">
        <v>1195</v>
      </c>
      <c r="E8299">
        <v>5.0999999999999997E-2</v>
      </c>
      <c r="F8299" t="s">
        <v>1911</v>
      </c>
    </row>
    <row r="8300" spans="1:6" x14ac:dyDescent="0.25">
      <c r="A8300" t="s">
        <v>1305</v>
      </c>
      <c r="B8300" t="s">
        <v>1191</v>
      </c>
      <c r="C8300" t="s">
        <v>1269</v>
      </c>
      <c r="D8300" t="s">
        <v>1195</v>
      </c>
      <c r="E8300">
        <v>2.5499999999999998E-2</v>
      </c>
      <c r="F8300" t="s">
        <v>1911</v>
      </c>
    </row>
    <row r="8301" spans="1:6" x14ac:dyDescent="0.25">
      <c r="A8301" t="s">
        <v>1305</v>
      </c>
      <c r="B8301" t="s">
        <v>1191</v>
      </c>
      <c r="C8301" t="s">
        <v>1270</v>
      </c>
      <c r="D8301" t="s">
        <v>1195</v>
      </c>
      <c r="E8301">
        <v>1.9120000000000002E-2</v>
      </c>
      <c r="F8301" t="s">
        <v>1911</v>
      </c>
    </row>
    <row r="8302" spans="1:6" x14ac:dyDescent="0.25">
      <c r="A8302" t="s">
        <v>1305</v>
      </c>
      <c r="B8302" t="s">
        <v>1191</v>
      </c>
      <c r="C8302" t="s">
        <v>1271</v>
      </c>
      <c r="D8302" t="s">
        <v>1195</v>
      </c>
      <c r="E8302">
        <v>1.2749999999999999E-2</v>
      </c>
      <c r="F8302" t="s">
        <v>1911</v>
      </c>
    </row>
    <row r="8303" spans="1:6" x14ac:dyDescent="0.25">
      <c r="A8303" t="s">
        <v>1305</v>
      </c>
      <c r="B8303" t="s">
        <v>1191</v>
      </c>
      <c r="C8303" t="s">
        <v>1186</v>
      </c>
      <c r="D8303" t="s">
        <v>1195</v>
      </c>
      <c r="E8303">
        <v>0.63749999999999996</v>
      </c>
      <c r="F8303" t="s">
        <v>1911</v>
      </c>
    </row>
    <row r="8304" spans="1:6" x14ac:dyDescent="0.25">
      <c r="A8304" t="s">
        <v>1305</v>
      </c>
      <c r="B8304" t="s">
        <v>1192</v>
      </c>
      <c r="C8304" t="s">
        <v>1281</v>
      </c>
      <c r="D8304" t="s">
        <v>1195</v>
      </c>
      <c r="E8304">
        <v>1.2758499999999999</v>
      </c>
      <c r="F8304" t="s">
        <v>1911</v>
      </c>
    </row>
    <row r="8305" spans="1:6" x14ac:dyDescent="0.25">
      <c r="A8305" t="s">
        <v>1305</v>
      </c>
      <c r="B8305" t="s">
        <v>1192</v>
      </c>
      <c r="C8305" t="s">
        <v>1282</v>
      </c>
      <c r="D8305" t="s">
        <v>1195</v>
      </c>
      <c r="E8305">
        <v>0.55062999999999995</v>
      </c>
      <c r="F8305" t="s">
        <v>1911</v>
      </c>
    </row>
    <row r="8306" spans="1:6" x14ac:dyDescent="0.25">
      <c r="A8306" t="s">
        <v>1305</v>
      </c>
      <c r="B8306" t="s">
        <v>1192</v>
      </c>
      <c r="C8306" t="s">
        <v>1283</v>
      </c>
      <c r="D8306" t="s">
        <v>1195</v>
      </c>
      <c r="E8306">
        <v>0.17459</v>
      </c>
      <c r="F8306" t="s">
        <v>1911</v>
      </c>
    </row>
    <row r="8307" spans="1:6" x14ac:dyDescent="0.25">
      <c r="A8307" t="s">
        <v>1305</v>
      </c>
      <c r="B8307" t="s">
        <v>1192</v>
      </c>
      <c r="C8307" t="s">
        <v>1186</v>
      </c>
      <c r="D8307" t="s">
        <v>1195</v>
      </c>
      <c r="E8307">
        <v>1.343</v>
      </c>
      <c r="F8307" t="s">
        <v>1911</v>
      </c>
    </row>
    <row r="8308" spans="1:6" x14ac:dyDescent="0.25">
      <c r="A8308" t="s">
        <v>92</v>
      </c>
      <c r="B8308" t="s">
        <v>1246</v>
      </c>
      <c r="C8308" t="s">
        <v>1186</v>
      </c>
      <c r="D8308" t="s">
        <v>1195</v>
      </c>
      <c r="E8308">
        <v>4.0000000000000001E-3</v>
      </c>
      <c r="F8308" t="s">
        <v>1911</v>
      </c>
    </row>
    <row r="8309" spans="1:6" x14ac:dyDescent="0.25">
      <c r="A8309" t="s">
        <v>92</v>
      </c>
      <c r="B8309" t="s">
        <v>1241</v>
      </c>
      <c r="C8309" t="s">
        <v>1186</v>
      </c>
      <c r="D8309" t="s">
        <v>1195</v>
      </c>
      <c r="E8309">
        <v>3.0000000000000001E-3</v>
      </c>
      <c r="F8309" t="s">
        <v>1911</v>
      </c>
    </row>
    <row r="8310" spans="1:6" x14ac:dyDescent="0.25">
      <c r="A8310" t="s">
        <v>92</v>
      </c>
      <c r="B8310" t="s">
        <v>1773</v>
      </c>
      <c r="C8310" t="s">
        <v>1186</v>
      </c>
      <c r="D8310" t="s">
        <v>1195</v>
      </c>
      <c r="E8310">
        <v>1.1999999999999999E-3</v>
      </c>
      <c r="F8310" t="s">
        <v>1911</v>
      </c>
    </row>
    <row r="8311" spans="1:6" x14ac:dyDescent="0.25">
      <c r="A8311" t="s">
        <v>92</v>
      </c>
      <c r="B8311" t="s">
        <v>1778</v>
      </c>
      <c r="C8311" t="s">
        <v>1186</v>
      </c>
      <c r="D8311" t="s">
        <v>1195</v>
      </c>
      <c r="E8311">
        <v>1.1999999999999999E-3</v>
      </c>
      <c r="F8311" t="s">
        <v>1911</v>
      </c>
    </row>
    <row r="8312" spans="1:6" x14ac:dyDescent="0.25">
      <c r="A8312" t="s">
        <v>92</v>
      </c>
      <c r="B8312" t="s">
        <v>1217</v>
      </c>
      <c r="C8312" t="s">
        <v>1186</v>
      </c>
      <c r="D8312" t="s">
        <v>1195</v>
      </c>
      <c r="E8312">
        <v>4.0000000000000001E-3</v>
      </c>
      <c r="F8312" t="s">
        <v>1911</v>
      </c>
    </row>
    <row r="8313" spans="1:6" x14ac:dyDescent="0.25">
      <c r="A8313" t="s">
        <v>92</v>
      </c>
      <c r="B8313" t="s">
        <v>1220</v>
      </c>
      <c r="C8313" t="s">
        <v>1186</v>
      </c>
      <c r="D8313" t="s">
        <v>1195</v>
      </c>
      <c r="E8313">
        <v>4.0000000000000001E-3</v>
      </c>
      <c r="F8313" t="s">
        <v>1911</v>
      </c>
    </row>
    <row r="8314" spans="1:6" x14ac:dyDescent="0.25">
      <c r="A8314" t="s">
        <v>92</v>
      </c>
      <c r="B8314" t="s">
        <v>1247</v>
      </c>
      <c r="C8314" t="s">
        <v>1186</v>
      </c>
      <c r="D8314" t="s">
        <v>1195</v>
      </c>
      <c r="E8314">
        <v>4.0000000000000001E-3</v>
      </c>
      <c r="F8314" t="s">
        <v>1911</v>
      </c>
    </row>
    <row r="8315" spans="1:6" x14ac:dyDescent="0.25">
      <c r="A8315" t="s">
        <v>92</v>
      </c>
      <c r="B8315" t="s">
        <v>1223</v>
      </c>
      <c r="C8315" t="s">
        <v>1186</v>
      </c>
      <c r="D8315" t="s">
        <v>1195</v>
      </c>
      <c r="E8315">
        <v>4.0000000000000001E-3</v>
      </c>
      <c r="F8315" t="s">
        <v>1911</v>
      </c>
    </row>
    <row r="8316" spans="1:6" x14ac:dyDescent="0.25">
      <c r="A8316" t="s">
        <v>92</v>
      </c>
      <c r="B8316" t="s">
        <v>1248</v>
      </c>
      <c r="C8316" t="s">
        <v>1186</v>
      </c>
      <c r="D8316" t="s">
        <v>1195</v>
      </c>
      <c r="E8316">
        <v>4.0000000000000001E-3</v>
      </c>
      <c r="F8316" t="s">
        <v>1911</v>
      </c>
    </row>
    <row r="8317" spans="1:6" x14ac:dyDescent="0.25">
      <c r="A8317" t="s">
        <v>92</v>
      </c>
      <c r="B8317" t="s">
        <v>1265</v>
      </c>
      <c r="C8317" t="s">
        <v>1186</v>
      </c>
      <c r="D8317" t="s">
        <v>1195</v>
      </c>
      <c r="E8317">
        <v>0.19</v>
      </c>
      <c r="F8317" t="s">
        <v>1911</v>
      </c>
    </row>
    <row r="8318" spans="1:6" x14ac:dyDescent="0.25">
      <c r="A8318" t="s">
        <v>92</v>
      </c>
      <c r="B8318" t="s">
        <v>1265</v>
      </c>
      <c r="C8318" t="s">
        <v>1275</v>
      </c>
      <c r="D8318" t="s">
        <v>1195</v>
      </c>
      <c r="E8318">
        <v>0.1235</v>
      </c>
      <c r="F8318" t="s">
        <v>1911</v>
      </c>
    </row>
    <row r="8319" spans="1:6" x14ac:dyDescent="0.25">
      <c r="A8319" t="s">
        <v>92</v>
      </c>
      <c r="B8319" t="s">
        <v>1265</v>
      </c>
      <c r="C8319" t="s">
        <v>1276</v>
      </c>
      <c r="D8319" t="s">
        <v>1195</v>
      </c>
      <c r="E8319">
        <v>0.1007</v>
      </c>
      <c r="F8319" t="s">
        <v>1911</v>
      </c>
    </row>
    <row r="8320" spans="1:6" x14ac:dyDescent="0.25">
      <c r="A8320" t="s">
        <v>92</v>
      </c>
      <c r="B8320" t="s">
        <v>1265</v>
      </c>
      <c r="C8320" t="s">
        <v>1297</v>
      </c>
      <c r="D8320" t="s">
        <v>1195</v>
      </c>
      <c r="E8320">
        <v>7.5999999999999998E-2</v>
      </c>
      <c r="F8320" t="s">
        <v>1911</v>
      </c>
    </row>
    <row r="8321" spans="1:6" x14ac:dyDescent="0.25">
      <c r="A8321" t="s">
        <v>92</v>
      </c>
      <c r="B8321" t="s">
        <v>1265</v>
      </c>
      <c r="C8321" t="s">
        <v>1298</v>
      </c>
      <c r="D8321" t="s">
        <v>1195</v>
      </c>
      <c r="E8321">
        <v>7.5999999999999998E-2</v>
      </c>
      <c r="F8321" t="s">
        <v>1911</v>
      </c>
    </row>
    <row r="8322" spans="1:6" x14ac:dyDescent="0.25">
      <c r="A8322" t="s">
        <v>92</v>
      </c>
      <c r="B8322" t="s">
        <v>1265</v>
      </c>
      <c r="C8322" t="s">
        <v>1299</v>
      </c>
      <c r="D8322" t="s">
        <v>1195</v>
      </c>
      <c r="E8322">
        <v>7.22E-2</v>
      </c>
      <c r="F8322" t="s">
        <v>1911</v>
      </c>
    </row>
    <row r="8323" spans="1:6" x14ac:dyDescent="0.25">
      <c r="A8323" t="s">
        <v>92</v>
      </c>
      <c r="B8323" t="s">
        <v>1265</v>
      </c>
      <c r="C8323" t="s">
        <v>1300</v>
      </c>
      <c r="D8323" t="s">
        <v>1195</v>
      </c>
      <c r="E8323">
        <v>1.8239999999999999E-2</v>
      </c>
      <c r="F8323" t="s">
        <v>1911</v>
      </c>
    </row>
    <row r="8324" spans="1:6" x14ac:dyDescent="0.25">
      <c r="A8324" t="s">
        <v>92</v>
      </c>
      <c r="B8324" t="s">
        <v>1249</v>
      </c>
      <c r="C8324" t="s">
        <v>1186</v>
      </c>
      <c r="D8324" t="s">
        <v>1195</v>
      </c>
      <c r="E8324">
        <v>4.0000000000000001E-3</v>
      </c>
      <c r="F8324" t="s">
        <v>1911</v>
      </c>
    </row>
    <row r="8325" spans="1:6" x14ac:dyDescent="0.25">
      <c r="A8325" t="s">
        <v>92</v>
      </c>
      <c r="B8325" t="s">
        <v>1250</v>
      </c>
      <c r="C8325" t="s">
        <v>1186</v>
      </c>
      <c r="D8325" t="s">
        <v>1195</v>
      </c>
      <c r="E8325">
        <v>2E-3</v>
      </c>
      <c r="F8325" t="s">
        <v>1911</v>
      </c>
    </row>
    <row r="8326" spans="1:6" x14ac:dyDescent="0.25">
      <c r="A8326" t="s">
        <v>92</v>
      </c>
      <c r="B8326" t="s">
        <v>1301</v>
      </c>
      <c r="C8326" t="s">
        <v>1186</v>
      </c>
      <c r="D8326" t="s">
        <v>1195</v>
      </c>
      <c r="E8326">
        <v>0.03</v>
      </c>
      <c r="F8326" t="s">
        <v>1911</v>
      </c>
    </row>
    <row r="8327" spans="1:6" x14ac:dyDescent="0.25">
      <c r="A8327" t="s">
        <v>92</v>
      </c>
      <c r="B8327" t="s">
        <v>1307</v>
      </c>
      <c r="C8327" t="s">
        <v>1186</v>
      </c>
      <c r="D8327" t="s">
        <v>1195</v>
      </c>
      <c r="E8327">
        <v>0.03</v>
      </c>
      <c r="F8327" t="s">
        <v>1911</v>
      </c>
    </row>
    <row r="8328" spans="1:6" x14ac:dyDescent="0.25">
      <c r="A8328" t="s">
        <v>92</v>
      </c>
      <c r="B8328" t="s">
        <v>1272</v>
      </c>
      <c r="C8328" t="s">
        <v>1275</v>
      </c>
      <c r="D8328" t="s">
        <v>1195</v>
      </c>
      <c r="E8328">
        <v>0.1235</v>
      </c>
      <c r="F8328" t="s">
        <v>1911</v>
      </c>
    </row>
    <row r="8329" spans="1:6" x14ac:dyDescent="0.25">
      <c r="A8329" t="s">
        <v>92</v>
      </c>
      <c r="B8329" t="s">
        <v>1272</v>
      </c>
      <c r="C8329" t="s">
        <v>1276</v>
      </c>
      <c r="D8329" t="s">
        <v>1195</v>
      </c>
      <c r="E8329">
        <v>0.11020000000000001</v>
      </c>
      <c r="F8329" t="s">
        <v>1911</v>
      </c>
    </row>
    <row r="8330" spans="1:6" x14ac:dyDescent="0.25">
      <c r="A8330" t="s">
        <v>92</v>
      </c>
      <c r="B8330" t="s">
        <v>1272</v>
      </c>
      <c r="C8330" t="s">
        <v>1297</v>
      </c>
      <c r="D8330" t="s">
        <v>1195</v>
      </c>
      <c r="E8330">
        <v>7.5999999999999998E-2</v>
      </c>
      <c r="F8330" t="s">
        <v>1911</v>
      </c>
    </row>
    <row r="8331" spans="1:6" x14ac:dyDescent="0.25">
      <c r="A8331" t="s">
        <v>92</v>
      </c>
      <c r="B8331" t="s">
        <v>1272</v>
      </c>
      <c r="C8331" t="s">
        <v>1309</v>
      </c>
      <c r="D8331" t="s">
        <v>1195</v>
      </c>
      <c r="E8331">
        <v>0</v>
      </c>
      <c r="F8331" t="s">
        <v>1911</v>
      </c>
    </row>
    <row r="8332" spans="1:6" x14ac:dyDescent="0.25">
      <c r="A8332" t="s">
        <v>92</v>
      </c>
      <c r="B8332" t="s">
        <v>1272</v>
      </c>
      <c r="C8332" t="s">
        <v>1298</v>
      </c>
      <c r="D8332" t="s">
        <v>1195</v>
      </c>
      <c r="E8332">
        <v>7.5999999999999998E-2</v>
      </c>
      <c r="F8332" t="s">
        <v>1911</v>
      </c>
    </row>
    <row r="8333" spans="1:6" x14ac:dyDescent="0.25">
      <c r="A8333" t="s">
        <v>92</v>
      </c>
      <c r="B8333" t="s">
        <v>1272</v>
      </c>
      <c r="C8333" t="s">
        <v>1299</v>
      </c>
      <c r="D8333" t="s">
        <v>1195</v>
      </c>
      <c r="E8333">
        <v>7.22E-2</v>
      </c>
      <c r="F8333" t="s">
        <v>1911</v>
      </c>
    </row>
    <row r="8334" spans="1:6" x14ac:dyDescent="0.25">
      <c r="A8334" t="s">
        <v>92</v>
      </c>
      <c r="B8334" t="s">
        <v>1272</v>
      </c>
      <c r="C8334" t="s">
        <v>1300</v>
      </c>
      <c r="D8334" t="s">
        <v>1195</v>
      </c>
      <c r="E8334">
        <v>1.8239999999999999E-2</v>
      </c>
      <c r="F8334" t="s">
        <v>1911</v>
      </c>
    </row>
    <row r="8335" spans="1:6" x14ac:dyDescent="0.25">
      <c r="A8335" t="s">
        <v>92</v>
      </c>
      <c r="B8335" t="s">
        <v>1272</v>
      </c>
      <c r="C8335" t="s">
        <v>1186</v>
      </c>
      <c r="D8335" t="s">
        <v>1195</v>
      </c>
      <c r="E8335">
        <v>0.19</v>
      </c>
      <c r="F8335" t="s">
        <v>1911</v>
      </c>
    </row>
    <row r="8336" spans="1:6" x14ac:dyDescent="0.25">
      <c r="A8336" t="s">
        <v>92</v>
      </c>
      <c r="B8336" t="s">
        <v>1273</v>
      </c>
      <c r="C8336" t="s">
        <v>1275</v>
      </c>
      <c r="D8336" t="s">
        <v>1195</v>
      </c>
      <c r="E8336">
        <v>0.1235</v>
      </c>
      <c r="F8336" t="s">
        <v>1911</v>
      </c>
    </row>
    <row r="8337" spans="1:6" x14ac:dyDescent="0.25">
      <c r="A8337" t="s">
        <v>92</v>
      </c>
      <c r="B8337" t="s">
        <v>1273</v>
      </c>
      <c r="C8337" t="s">
        <v>1276</v>
      </c>
      <c r="D8337" t="s">
        <v>1195</v>
      </c>
      <c r="E8337">
        <v>0.11020000000000001</v>
      </c>
      <c r="F8337" t="s">
        <v>1911</v>
      </c>
    </row>
    <row r="8338" spans="1:6" x14ac:dyDescent="0.25">
      <c r="A8338" t="s">
        <v>92</v>
      </c>
      <c r="B8338" t="s">
        <v>1273</v>
      </c>
      <c r="C8338" t="s">
        <v>1297</v>
      </c>
      <c r="D8338" t="s">
        <v>1195</v>
      </c>
      <c r="E8338">
        <v>7.5999999999999998E-2</v>
      </c>
      <c r="F8338" t="s">
        <v>1911</v>
      </c>
    </row>
    <row r="8339" spans="1:6" x14ac:dyDescent="0.25">
      <c r="A8339" t="s">
        <v>92</v>
      </c>
      <c r="B8339" t="s">
        <v>1273</v>
      </c>
      <c r="C8339" t="s">
        <v>1309</v>
      </c>
      <c r="D8339" t="s">
        <v>1195</v>
      </c>
      <c r="E8339">
        <v>0</v>
      </c>
      <c r="F8339" t="s">
        <v>1911</v>
      </c>
    </row>
    <row r="8340" spans="1:6" x14ac:dyDescent="0.25">
      <c r="A8340" t="s">
        <v>92</v>
      </c>
      <c r="B8340" t="s">
        <v>1273</v>
      </c>
      <c r="C8340" t="s">
        <v>1298</v>
      </c>
      <c r="D8340" t="s">
        <v>1195</v>
      </c>
      <c r="E8340">
        <v>7.5999999999999998E-2</v>
      </c>
      <c r="F8340" t="s">
        <v>1911</v>
      </c>
    </row>
    <row r="8341" spans="1:6" x14ac:dyDescent="0.25">
      <c r="A8341" t="s">
        <v>92</v>
      </c>
      <c r="B8341" t="s">
        <v>1273</v>
      </c>
      <c r="C8341" t="s">
        <v>1299</v>
      </c>
      <c r="D8341" t="s">
        <v>1195</v>
      </c>
      <c r="E8341">
        <v>7.22E-2</v>
      </c>
      <c r="F8341" t="s">
        <v>1911</v>
      </c>
    </row>
    <row r="8342" spans="1:6" x14ac:dyDescent="0.25">
      <c r="A8342" t="s">
        <v>92</v>
      </c>
      <c r="B8342" t="s">
        <v>1273</v>
      </c>
      <c r="C8342" t="s">
        <v>1300</v>
      </c>
      <c r="D8342" t="s">
        <v>1195</v>
      </c>
      <c r="E8342">
        <v>1.8239999999999999E-2</v>
      </c>
      <c r="F8342" t="s">
        <v>1911</v>
      </c>
    </row>
    <row r="8343" spans="1:6" x14ac:dyDescent="0.25">
      <c r="A8343" t="s">
        <v>92</v>
      </c>
      <c r="B8343" t="s">
        <v>1273</v>
      </c>
      <c r="C8343" t="s">
        <v>1186</v>
      </c>
      <c r="D8343" t="s">
        <v>1195</v>
      </c>
      <c r="E8343">
        <v>0.19</v>
      </c>
      <c r="F8343" t="s">
        <v>1911</v>
      </c>
    </row>
    <row r="8344" spans="1:6" x14ac:dyDescent="0.25">
      <c r="A8344" t="s">
        <v>92</v>
      </c>
      <c r="B8344" t="s">
        <v>1288</v>
      </c>
      <c r="C8344" t="s">
        <v>1186</v>
      </c>
      <c r="D8344" t="s">
        <v>1195</v>
      </c>
      <c r="E8344">
        <v>0.19</v>
      </c>
      <c r="F8344" t="s">
        <v>1911</v>
      </c>
    </row>
    <row r="8345" spans="1:6" x14ac:dyDescent="0.25">
      <c r="A8345" t="s">
        <v>92</v>
      </c>
      <c r="B8345" t="s">
        <v>1288</v>
      </c>
      <c r="C8345" t="s">
        <v>1275</v>
      </c>
      <c r="D8345" t="s">
        <v>1195</v>
      </c>
      <c r="E8345">
        <v>0.1235</v>
      </c>
      <c r="F8345" t="s">
        <v>1911</v>
      </c>
    </row>
    <row r="8346" spans="1:6" x14ac:dyDescent="0.25">
      <c r="A8346" t="s">
        <v>92</v>
      </c>
      <c r="B8346" t="s">
        <v>1288</v>
      </c>
      <c r="C8346" t="s">
        <v>1276</v>
      </c>
      <c r="D8346" t="s">
        <v>1195</v>
      </c>
      <c r="E8346">
        <v>0.1007</v>
      </c>
      <c r="F8346" t="s">
        <v>1911</v>
      </c>
    </row>
    <row r="8347" spans="1:6" x14ac:dyDescent="0.25">
      <c r="A8347" t="s">
        <v>92</v>
      </c>
      <c r="B8347" t="s">
        <v>1288</v>
      </c>
      <c r="C8347" t="s">
        <v>1297</v>
      </c>
      <c r="D8347" t="s">
        <v>1195</v>
      </c>
      <c r="E8347">
        <v>7.5999999999999998E-2</v>
      </c>
      <c r="F8347" t="s">
        <v>1911</v>
      </c>
    </row>
    <row r="8348" spans="1:6" x14ac:dyDescent="0.25">
      <c r="A8348" t="s">
        <v>92</v>
      </c>
      <c r="B8348" t="s">
        <v>1288</v>
      </c>
      <c r="C8348" t="s">
        <v>1309</v>
      </c>
      <c r="D8348" t="s">
        <v>1195</v>
      </c>
      <c r="E8348">
        <v>0</v>
      </c>
      <c r="F8348" t="s">
        <v>1911</v>
      </c>
    </row>
    <row r="8349" spans="1:6" x14ac:dyDescent="0.25">
      <c r="A8349" t="s">
        <v>92</v>
      </c>
      <c r="B8349" t="s">
        <v>1288</v>
      </c>
      <c r="C8349" t="s">
        <v>1298</v>
      </c>
      <c r="D8349" t="s">
        <v>1195</v>
      </c>
      <c r="E8349">
        <v>7.5999999999999998E-2</v>
      </c>
      <c r="F8349" t="s">
        <v>1911</v>
      </c>
    </row>
    <row r="8350" spans="1:6" x14ac:dyDescent="0.25">
      <c r="A8350" t="s">
        <v>92</v>
      </c>
      <c r="B8350" t="s">
        <v>1288</v>
      </c>
      <c r="C8350" t="s">
        <v>1299</v>
      </c>
      <c r="D8350" t="s">
        <v>1195</v>
      </c>
      <c r="E8350">
        <v>7.22E-2</v>
      </c>
      <c r="F8350" t="s">
        <v>1911</v>
      </c>
    </row>
    <row r="8351" spans="1:6" x14ac:dyDescent="0.25">
      <c r="A8351" t="s">
        <v>92</v>
      </c>
      <c r="B8351" t="s">
        <v>1288</v>
      </c>
      <c r="C8351" t="s">
        <v>1300</v>
      </c>
      <c r="D8351" t="s">
        <v>1195</v>
      </c>
      <c r="E8351">
        <v>1.8239999999999999E-2</v>
      </c>
      <c r="F8351" t="s">
        <v>1911</v>
      </c>
    </row>
    <row r="8352" spans="1:6" x14ac:dyDescent="0.25">
      <c r="A8352" t="s">
        <v>92</v>
      </c>
      <c r="B8352" t="s">
        <v>1274</v>
      </c>
      <c r="C8352" t="s">
        <v>1310</v>
      </c>
      <c r="D8352" t="s">
        <v>1195</v>
      </c>
      <c r="E8352">
        <v>0.13300000000000001</v>
      </c>
      <c r="F8352" t="s">
        <v>1911</v>
      </c>
    </row>
    <row r="8353" spans="1:6" x14ac:dyDescent="0.25">
      <c r="A8353" t="s">
        <v>92</v>
      </c>
      <c r="B8353" t="s">
        <v>1274</v>
      </c>
      <c r="C8353" t="s">
        <v>1311</v>
      </c>
      <c r="D8353" t="s">
        <v>1195</v>
      </c>
      <c r="E8353">
        <v>9.69E-2</v>
      </c>
      <c r="F8353" t="s">
        <v>1911</v>
      </c>
    </row>
    <row r="8354" spans="1:6" x14ac:dyDescent="0.25">
      <c r="A8354" t="s">
        <v>92</v>
      </c>
      <c r="B8354" t="s">
        <v>1274</v>
      </c>
      <c r="C8354" t="s">
        <v>1312</v>
      </c>
      <c r="D8354" t="s">
        <v>1195</v>
      </c>
      <c r="E8354">
        <v>8.1699999999999995E-2</v>
      </c>
      <c r="F8354" t="s">
        <v>1911</v>
      </c>
    </row>
    <row r="8355" spans="1:6" x14ac:dyDescent="0.25">
      <c r="A8355" t="s">
        <v>92</v>
      </c>
      <c r="B8355" t="s">
        <v>1274</v>
      </c>
      <c r="C8355" t="s">
        <v>1313</v>
      </c>
      <c r="D8355" t="s">
        <v>1195</v>
      </c>
      <c r="E8355">
        <v>7.5999999999999998E-2</v>
      </c>
      <c r="F8355" t="s">
        <v>1911</v>
      </c>
    </row>
    <row r="8356" spans="1:6" x14ac:dyDescent="0.25">
      <c r="A8356" t="s">
        <v>92</v>
      </c>
      <c r="B8356" t="s">
        <v>1274</v>
      </c>
      <c r="C8356" t="s">
        <v>1314</v>
      </c>
      <c r="D8356" t="s">
        <v>1195</v>
      </c>
      <c r="E8356">
        <v>6.6500000000000004E-2</v>
      </c>
      <c r="F8356" t="s">
        <v>1911</v>
      </c>
    </row>
    <row r="8357" spans="1:6" x14ac:dyDescent="0.25">
      <c r="A8357" t="s">
        <v>92</v>
      </c>
      <c r="B8357" t="s">
        <v>1274</v>
      </c>
      <c r="C8357" t="s">
        <v>1315</v>
      </c>
      <c r="D8357" t="s">
        <v>1195</v>
      </c>
      <c r="E8357">
        <v>1.9949999999999999E-2</v>
      </c>
      <c r="F8357" t="s">
        <v>1911</v>
      </c>
    </row>
    <row r="8358" spans="1:6" x14ac:dyDescent="0.25">
      <c r="A8358" t="s">
        <v>92</v>
      </c>
      <c r="B8358" t="s">
        <v>1274</v>
      </c>
      <c r="C8358" t="s">
        <v>1186</v>
      </c>
      <c r="D8358" t="s">
        <v>1195</v>
      </c>
      <c r="E8358">
        <v>0.19</v>
      </c>
      <c r="F8358" t="s">
        <v>1911</v>
      </c>
    </row>
    <row r="8359" spans="1:6" x14ac:dyDescent="0.25">
      <c r="A8359" t="s">
        <v>92</v>
      </c>
      <c r="B8359" t="s">
        <v>1290</v>
      </c>
      <c r="C8359" t="s">
        <v>1186</v>
      </c>
      <c r="D8359" t="s">
        <v>1195</v>
      </c>
      <c r="E8359">
        <v>0.19</v>
      </c>
      <c r="F8359" t="s">
        <v>1911</v>
      </c>
    </row>
    <row r="8360" spans="1:6" x14ac:dyDescent="0.25">
      <c r="A8360" t="s">
        <v>92</v>
      </c>
      <c r="B8360" t="s">
        <v>1290</v>
      </c>
      <c r="C8360" t="s">
        <v>1275</v>
      </c>
      <c r="D8360" t="s">
        <v>1195</v>
      </c>
      <c r="E8360">
        <v>0.1235</v>
      </c>
      <c r="F8360" t="s">
        <v>1911</v>
      </c>
    </row>
    <row r="8361" spans="1:6" x14ac:dyDescent="0.25">
      <c r="A8361" t="s">
        <v>92</v>
      </c>
      <c r="B8361" t="s">
        <v>1290</v>
      </c>
      <c r="C8361" t="s">
        <v>1276</v>
      </c>
      <c r="D8361" t="s">
        <v>1195</v>
      </c>
      <c r="E8361">
        <v>0.1007</v>
      </c>
      <c r="F8361" t="s">
        <v>1911</v>
      </c>
    </row>
    <row r="8362" spans="1:6" x14ac:dyDescent="0.25">
      <c r="A8362" t="s">
        <v>92</v>
      </c>
      <c r="B8362" t="s">
        <v>1290</v>
      </c>
      <c r="C8362" t="s">
        <v>1297</v>
      </c>
      <c r="D8362" t="s">
        <v>1195</v>
      </c>
      <c r="E8362">
        <v>7.5999999999999998E-2</v>
      </c>
      <c r="F8362" t="s">
        <v>1911</v>
      </c>
    </row>
    <row r="8363" spans="1:6" x14ac:dyDescent="0.25">
      <c r="A8363" t="s">
        <v>92</v>
      </c>
      <c r="B8363" t="s">
        <v>1290</v>
      </c>
      <c r="C8363" t="s">
        <v>1309</v>
      </c>
      <c r="D8363" t="s">
        <v>1195</v>
      </c>
      <c r="E8363">
        <v>0</v>
      </c>
      <c r="F8363" t="s">
        <v>1911</v>
      </c>
    </row>
    <row r="8364" spans="1:6" x14ac:dyDescent="0.25">
      <c r="A8364" t="s">
        <v>92</v>
      </c>
      <c r="B8364" t="s">
        <v>1290</v>
      </c>
      <c r="C8364" t="s">
        <v>1298</v>
      </c>
      <c r="D8364" t="s">
        <v>1195</v>
      </c>
      <c r="E8364">
        <v>7.5999999999999998E-2</v>
      </c>
      <c r="F8364" t="s">
        <v>1911</v>
      </c>
    </row>
    <row r="8365" spans="1:6" x14ac:dyDescent="0.25">
      <c r="A8365" t="s">
        <v>92</v>
      </c>
      <c r="B8365" t="s">
        <v>1290</v>
      </c>
      <c r="C8365" t="s">
        <v>1299</v>
      </c>
      <c r="D8365" t="s">
        <v>1195</v>
      </c>
      <c r="E8365">
        <v>7.22E-2</v>
      </c>
      <c r="F8365" t="s">
        <v>1911</v>
      </c>
    </row>
    <row r="8366" spans="1:6" x14ac:dyDescent="0.25">
      <c r="A8366" t="s">
        <v>92</v>
      </c>
      <c r="B8366" t="s">
        <v>1290</v>
      </c>
      <c r="C8366" t="s">
        <v>1300</v>
      </c>
      <c r="D8366" t="s">
        <v>1195</v>
      </c>
      <c r="E8366">
        <v>1.8239999999999999E-2</v>
      </c>
      <c r="F8366" t="s">
        <v>1911</v>
      </c>
    </row>
    <row r="8367" spans="1:6" x14ac:dyDescent="0.25">
      <c r="A8367" t="s">
        <v>92</v>
      </c>
      <c r="B8367" t="s">
        <v>1185</v>
      </c>
      <c r="C8367" t="s">
        <v>1310</v>
      </c>
      <c r="D8367" t="s">
        <v>1195</v>
      </c>
      <c r="E8367">
        <v>8.4000000000000005E-2</v>
      </c>
      <c r="F8367" t="s">
        <v>1911</v>
      </c>
    </row>
    <row r="8368" spans="1:6" x14ac:dyDescent="0.25">
      <c r="A8368" t="s">
        <v>92</v>
      </c>
      <c r="B8368" t="s">
        <v>1185</v>
      </c>
      <c r="C8368" t="s">
        <v>1311</v>
      </c>
      <c r="D8368" t="s">
        <v>1195</v>
      </c>
      <c r="E8368">
        <v>6.1199999999999997E-2</v>
      </c>
      <c r="F8368" t="s">
        <v>1911</v>
      </c>
    </row>
    <row r="8369" spans="1:6" x14ac:dyDescent="0.25">
      <c r="A8369" t="s">
        <v>92</v>
      </c>
      <c r="B8369" t="s">
        <v>1185</v>
      </c>
      <c r="C8369" t="s">
        <v>1312</v>
      </c>
      <c r="D8369" t="s">
        <v>1195</v>
      </c>
      <c r="E8369">
        <v>5.16E-2</v>
      </c>
      <c r="F8369" t="s">
        <v>1911</v>
      </c>
    </row>
    <row r="8370" spans="1:6" x14ac:dyDescent="0.25">
      <c r="A8370" t="s">
        <v>92</v>
      </c>
      <c r="B8370" t="s">
        <v>1185</v>
      </c>
      <c r="C8370" t="s">
        <v>1313</v>
      </c>
      <c r="D8370" t="s">
        <v>1195</v>
      </c>
      <c r="E8370">
        <v>4.8000000000000001E-2</v>
      </c>
      <c r="F8370" t="s">
        <v>1911</v>
      </c>
    </row>
    <row r="8371" spans="1:6" x14ac:dyDescent="0.25">
      <c r="A8371" t="s">
        <v>92</v>
      </c>
      <c r="B8371" t="s">
        <v>1185</v>
      </c>
      <c r="C8371" t="s">
        <v>1314</v>
      </c>
      <c r="D8371" t="s">
        <v>1195</v>
      </c>
      <c r="E8371">
        <v>4.2000000000000003E-2</v>
      </c>
      <c r="F8371" t="s">
        <v>1911</v>
      </c>
    </row>
    <row r="8372" spans="1:6" x14ac:dyDescent="0.25">
      <c r="A8372" t="s">
        <v>92</v>
      </c>
      <c r="B8372" t="s">
        <v>1185</v>
      </c>
      <c r="C8372" t="s">
        <v>1315</v>
      </c>
      <c r="D8372" t="s">
        <v>1195</v>
      </c>
      <c r="E8372">
        <v>1.26E-2</v>
      </c>
      <c r="F8372" t="s">
        <v>1911</v>
      </c>
    </row>
    <row r="8373" spans="1:6" x14ac:dyDescent="0.25">
      <c r="A8373" t="s">
        <v>92</v>
      </c>
      <c r="B8373" t="s">
        <v>1185</v>
      </c>
      <c r="C8373" t="s">
        <v>1316</v>
      </c>
      <c r="D8373" t="s">
        <v>1195</v>
      </c>
      <c r="E8373">
        <v>1.26E-2</v>
      </c>
      <c r="F8373" t="s">
        <v>1911</v>
      </c>
    </row>
    <row r="8374" spans="1:6" x14ac:dyDescent="0.25">
      <c r="A8374" t="s">
        <v>92</v>
      </c>
      <c r="B8374" t="s">
        <v>1185</v>
      </c>
      <c r="C8374" t="s">
        <v>1186</v>
      </c>
      <c r="D8374" t="s">
        <v>1195</v>
      </c>
      <c r="E8374">
        <v>0.12</v>
      </c>
      <c r="F8374" t="s">
        <v>1911</v>
      </c>
    </row>
    <row r="8375" spans="1:6" x14ac:dyDescent="0.25">
      <c r="A8375" t="s">
        <v>92</v>
      </c>
      <c r="B8375" t="s">
        <v>1188</v>
      </c>
      <c r="C8375" t="s">
        <v>1310</v>
      </c>
      <c r="D8375" t="s">
        <v>1195</v>
      </c>
      <c r="E8375">
        <v>8.4000000000000005E-2</v>
      </c>
      <c r="F8375" t="s">
        <v>1911</v>
      </c>
    </row>
    <row r="8376" spans="1:6" x14ac:dyDescent="0.25">
      <c r="A8376" t="s">
        <v>92</v>
      </c>
      <c r="B8376" t="s">
        <v>1188</v>
      </c>
      <c r="C8376" t="s">
        <v>1311</v>
      </c>
      <c r="D8376" t="s">
        <v>1195</v>
      </c>
      <c r="E8376">
        <v>6.1199999999999997E-2</v>
      </c>
      <c r="F8376" t="s">
        <v>1911</v>
      </c>
    </row>
    <row r="8377" spans="1:6" x14ac:dyDescent="0.25">
      <c r="A8377" t="s">
        <v>92</v>
      </c>
      <c r="B8377" t="s">
        <v>1188</v>
      </c>
      <c r="C8377" t="s">
        <v>1312</v>
      </c>
      <c r="D8377" t="s">
        <v>1195</v>
      </c>
      <c r="E8377">
        <v>5.16E-2</v>
      </c>
      <c r="F8377" t="s">
        <v>1911</v>
      </c>
    </row>
    <row r="8378" spans="1:6" x14ac:dyDescent="0.25">
      <c r="A8378" t="s">
        <v>92</v>
      </c>
      <c r="B8378" t="s">
        <v>1188</v>
      </c>
      <c r="C8378" t="s">
        <v>1313</v>
      </c>
      <c r="D8378" t="s">
        <v>1195</v>
      </c>
      <c r="E8378">
        <v>4.8000000000000001E-2</v>
      </c>
      <c r="F8378" t="s">
        <v>1911</v>
      </c>
    </row>
    <row r="8379" spans="1:6" x14ac:dyDescent="0.25">
      <c r="A8379" t="s">
        <v>92</v>
      </c>
      <c r="B8379" t="s">
        <v>1188</v>
      </c>
      <c r="C8379" t="s">
        <v>1314</v>
      </c>
      <c r="D8379" t="s">
        <v>1195</v>
      </c>
      <c r="E8379">
        <v>4.2000000000000003E-2</v>
      </c>
      <c r="F8379" t="s">
        <v>1911</v>
      </c>
    </row>
    <row r="8380" spans="1:6" x14ac:dyDescent="0.25">
      <c r="A8380" t="s">
        <v>92</v>
      </c>
      <c r="B8380" t="s">
        <v>1188</v>
      </c>
      <c r="C8380" t="s">
        <v>1315</v>
      </c>
      <c r="D8380" t="s">
        <v>1195</v>
      </c>
      <c r="E8380">
        <v>1.26E-2</v>
      </c>
      <c r="F8380" t="s">
        <v>1911</v>
      </c>
    </row>
    <row r="8381" spans="1:6" x14ac:dyDescent="0.25">
      <c r="A8381" t="s">
        <v>92</v>
      </c>
      <c r="B8381" t="s">
        <v>1188</v>
      </c>
      <c r="C8381" t="s">
        <v>1316</v>
      </c>
      <c r="D8381" t="s">
        <v>1195</v>
      </c>
      <c r="E8381">
        <v>1.26E-2</v>
      </c>
      <c r="F8381" t="s">
        <v>1911</v>
      </c>
    </row>
    <row r="8382" spans="1:6" x14ac:dyDescent="0.25">
      <c r="A8382" t="s">
        <v>92</v>
      </c>
      <c r="B8382" t="s">
        <v>1188</v>
      </c>
      <c r="C8382" t="s">
        <v>1186</v>
      </c>
      <c r="D8382" t="s">
        <v>1195</v>
      </c>
      <c r="E8382">
        <v>0.12</v>
      </c>
      <c r="F8382" t="s">
        <v>1911</v>
      </c>
    </row>
    <row r="8383" spans="1:6" x14ac:dyDescent="0.25">
      <c r="A8383" t="s">
        <v>92</v>
      </c>
      <c r="B8383" t="s">
        <v>1190</v>
      </c>
      <c r="C8383" t="s">
        <v>1266</v>
      </c>
      <c r="D8383" t="s">
        <v>1195</v>
      </c>
      <c r="E8383">
        <v>3.8399999999999997E-2</v>
      </c>
      <c r="F8383" t="s">
        <v>1911</v>
      </c>
    </row>
    <row r="8384" spans="1:6" x14ac:dyDescent="0.25">
      <c r="A8384" t="s">
        <v>92</v>
      </c>
      <c r="B8384" t="s">
        <v>1190</v>
      </c>
      <c r="C8384" t="s">
        <v>1267</v>
      </c>
      <c r="D8384" t="s">
        <v>1195</v>
      </c>
      <c r="E8384">
        <v>3.4200000000000001E-2</v>
      </c>
      <c r="F8384" t="s">
        <v>1911</v>
      </c>
    </row>
    <row r="8385" spans="1:6" x14ac:dyDescent="0.25">
      <c r="A8385" t="s">
        <v>92</v>
      </c>
      <c r="B8385" t="s">
        <v>1190</v>
      </c>
      <c r="C8385" t="s">
        <v>1268</v>
      </c>
      <c r="D8385" t="s">
        <v>1195</v>
      </c>
      <c r="E8385">
        <v>2.76E-2</v>
      </c>
      <c r="F8385" t="s">
        <v>1911</v>
      </c>
    </row>
    <row r="8386" spans="1:6" x14ac:dyDescent="0.25">
      <c r="A8386" t="s">
        <v>92</v>
      </c>
      <c r="B8386" t="s">
        <v>1190</v>
      </c>
      <c r="C8386" t="s">
        <v>1269</v>
      </c>
      <c r="D8386" t="s">
        <v>1195</v>
      </c>
      <c r="E8386">
        <v>2.0400000000000001E-2</v>
      </c>
      <c r="F8386" t="s">
        <v>1911</v>
      </c>
    </row>
    <row r="8387" spans="1:6" x14ac:dyDescent="0.25">
      <c r="A8387" t="s">
        <v>92</v>
      </c>
      <c r="B8387" t="s">
        <v>1190</v>
      </c>
      <c r="C8387" t="s">
        <v>1270</v>
      </c>
      <c r="D8387" t="s">
        <v>1195</v>
      </c>
      <c r="E8387">
        <v>2.0400000000000001E-2</v>
      </c>
      <c r="F8387" t="s">
        <v>1911</v>
      </c>
    </row>
    <row r="8388" spans="1:6" x14ac:dyDescent="0.25">
      <c r="A8388" t="s">
        <v>92</v>
      </c>
      <c r="B8388" t="s">
        <v>1190</v>
      </c>
      <c r="C8388" t="s">
        <v>1271</v>
      </c>
      <c r="D8388" t="s">
        <v>1195</v>
      </c>
      <c r="E8388">
        <v>2.0400000000000001E-2</v>
      </c>
      <c r="F8388" t="s">
        <v>1911</v>
      </c>
    </row>
    <row r="8389" spans="1:6" x14ac:dyDescent="0.25">
      <c r="A8389" t="s">
        <v>92</v>
      </c>
      <c r="B8389" t="s">
        <v>1190</v>
      </c>
      <c r="C8389" t="s">
        <v>1317</v>
      </c>
      <c r="D8389" t="s">
        <v>1195</v>
      </c>
      <c r="E8389">
        <v>2.0400000000000001E-2</v>
      </c>
      <c r="F8389" t="s">
        <v>1911</v>
      </c>
    </row>
    <row r="8390" spans="1:6" x14ac:dyDescent="0.25">
      <c r="A8390" t="s">
        <v>92</v>
      </c>
      <c r="B8390" t="s">
        <v>1190</v>
      </c>
      <c r="C8390" t="s">
        <v>1318</v>
      </c>
      <c r="D8390" t="s">
        <v>1195</v>
      </c>
      <c r="E8390">
        <v>2.0400000000000001E-2</v>
      </c>
      <c r="F8390" t="s">
        <v>1911</v>
      </c>
    </row>
    <row r="8391" spans="1:6" x14ac:dyDescent="0.25">
      <c r="A8391" t="s">
        <v>92</v>
      </c>
      <c r="B8391" t="s">
        <v>1190</v>
      </c>
      <c r="C8391" t="s">
        <v>1186</v>
      </c>
      <c r="D8391" t="s">
        <v>1195</v>
      </c>
      <c r="E8391">
        <v>0.06</v>
      </c>
      <c r="F8391" t="s">
        <v>1911</v>
      </c>
    </row>
    <row r="8392" spans="1:6" x14ac:dyDescent="0.25">
      <c r="A8392" t="s">
        <v>92</v>
      </c>
      <c r="B8392" t="s">
        <v>1191</v>
      </c>
      <c r="C8392" t="s">
        <v>1266</v>
      </c>
      <c r="D8392" t="s">
        <v>1195</v>
      </c>
      <c r="E8392">
        <v>3.8399999999999997E-2</v>
      </c>
      <c r="F8392" t="s">
        <v>1911</v>
      </c>
    </row>
    <row r="8393" spans="1:6" x14ac:dyDescent="0.25">
      <c r="A8393" t="s">
        <v>92</v>
      </c>
      <c r="B8393" t="s">
        <v>1191</v>
      </c>
      <c r="C8393" t="s">
        <v>1267</v>
      </c>
      <c r="D8393" t="s">
        <v>1195</v>
      </c>
      <c r="E8393">
        <v>3.4200000000000001E-2</v>
      </c>
      <c r="F8393" t="s">
        <v>1911</v>
      </c>
    </row>
    <row r="8394" spans="1:6" x14ac:dyDescent="0.25">
      <c r="A8394" t="s">
        <v>92</v>
      </c>
      <c r="B8394" t="s">
        <v>1191</v>
      </c>
      <c r="C8394" t="s">
        <v>1268</v>
      </c>
      <c r="D8394" t="s">
        <v>1195</v>
      </c>
      <c r="E8394">
        <v>2.76E-2</v>
      </c>
      <c r="F8394" t="s">
        <v>1911</v>
      </c>
    </row>
    <row r="8395" spans="1:6" x14ac:dyDescent="0.25">
      <c r="A8395" t="s">
        <v>92</v>
      </c>
      <c r="B8395" t="s">
        <v>1191</v>
      </c>
      <c r="C8395" t="s">
        <v>1269</v>
      </c>
      <c r="D8395" t="s">
        <v>1195</v>
      </c>
      <c r="E8395">
        <v>2.0400000000000001E-2</v>
      </c>
      <c r="F8395" t="s">
        <v>1911</v>
      </c>
    </row>
    <row r="8396" spans="1:6" x14ac:dyDescent="0.25">
      <c r="A8396" t="s">
        <v>92</v>
      </c>
      <c r="B8396" t="s">
        <v>1191</v>
      </c>
      <c r="C8396" t="s">
        <v>1270</v>
      </c>
      <c r="D8396" t="s">
        <v>1195</v>
      </c>
      <c r="E8396">
        <v>2.0400000000000001E-2</v>
      </c>
      <c r="F8396" t="s">
        <v>1911</v>
      </c>
    </row>
    <row r="8397" spans="1:6" x14ac:dyDescent="0.25">
      <c r="A8397" t="s">
        <v>92</v>
      </c>
      <c r="B8397" t="s">
        <v>1191</v>
      </c>
      <c r="C8397" t="s">
        <v>1271</v>
      </c>
      <c r="D8397" t="s">
        <v>1195</v>
      </c>
      <c r="E8397">
        <v>2.0400000000000001E-2</v>
      </c>
      <c r="F8397" t="s">
        <v>1911</v>
      </c>
    </row>
    <row r="8398" spans="1:6" x14ac:dyDescent="0.25">
      <c r="A8398" t="s">
        <v>92</v>
      </c>
      <c r="B8398" t="s">
        <v>1191</v>
      </c>
      <c r="C8398" t="s">
        <v>1317</v>
      </c>
      <c r="D8398" t="s">
        <v>1195</v>
      </c>
      <c r="E8398">
        <v>2.0400000000000001E-2</v>
      </c>
      <c r="F8398" t="s">
        <v>1911</v>
      </c>
    </row>
    <row r="8399" spans="1:6" x14ac:dyDescent="0.25">
      <c r="A8399" t="s">
        <v>92</v>
      </c>
      <c r="B8399" t="s">
        <v>1191</v>
      </c>
      <c r="C8399" t="s">
        <v>1318</v>
      </c>
      <c r="D8399" t="s">
        <v>1195</v>
      </c>
      <c r="E8399">
        <v>2.0400000000000001E-2</v>
      </c>
      <c r="F8399" t="s">
        <v>1911</v>
      </c>
    </row>
    <row r="8400" spans="1:6" x14ac:dyDescent="0.25">
      <c r="A8400" t="s">
        <v>92</v>
      </c>
      <c r="B8400" t="s">
        <v>1191</v>
      </c>
      <c r="C8400" t="s">
        <v>1186</v>
      </c>
      <c r="D8400" t="s">
        <v>1195</v>
      </c>
      <c r="E8400">
        <v>0.06</v>
      </c>
      <c r="F8400" t="s">
        <v>1911</v>
      </c>
    </row>
    <row r="8401" spans="1:6" x14ac:dyDescent="0.25">
      <c r="A8401" t="s">
        <v>1319</v>
      </c>
      <c r="B8401" t="s">
        <v>1357</v>
      </c>
      <c r="C8401" t="s">
        <v>1358</v>
      </c>
      <c r="D8401" t="s">
        <v>1346</v>
      </c>
      <c r="E8401">
        <v>0.15</v>
      </c>
      <c r="F8401" t="s">
        <v>1911</v>
      </c>
    </row>
    <row r="8402" spans="1:6" x14ac:dyDescent="0.25">
      <c r="A8402" t="s">
        <v>1319</v>
      </c>
      <c r="B8402" t="s">
        <v>1357</v>
      </c>
      <c r="C8402" t="s">
        <v>1359</v>
      </c>
      <c r="D8402" t="s">
        <v>1346</v>
      </c>
      <c r="E8402">
        <v>0.1</v>
      </c>
      <c r="F8402" t="s">
        <v>1911</v>
      </c>
    </row>
    <row r="8403" spans="1:6" x14ac:dyDescent="0.25">
      <c r="A8403" t="s">
        <v>1319</v>
      </c>
      <c r="B8403" t="s">
        <v>1357</v>
      </c>
      <c r="C8403" t="s">
        <v>1360</v>
      </c>
      <c r="D8403" t="s">
        <v>1346</v>
      </c>
      <c r="E8403">
        <v>1.2999999999999999E-2</v>
      </c>
      <c r="F8403" t="s">
        <v>1911</v>
      </c>
    </row>
    <row r="8404" spans="1:6" x14ac:dyDescent="0.25">
      <c r="A8404" t="s">
        <v>1319</v>
      </c>
      <c r="B8404" t="s">
        <v>1357</v>
      </c>
      <c r="C8404" t="s">
        <v>1361</v>
      </c>
      <c r="D8404" t="s">
        <v>1346</v>
      </c>
      <c r="E8404">
        <v>0.1</v>
      </c>
      <c r="F8404" t="s">
        <v>1911</v>
      </c>
    </row>
    <row r="8405" spans="1:6" x14ac:dyDescent="0.25">
      <c r="A8405" t="s">
        <v>1319</v>
      </c>
      <c r="B8405" t="s">
        <v>1357</v>
      </c>
      <c r="C8405" t="s">
        <v>1362</v>
      </c>
      <c r="D8405" t="s">
        <v>1346</v>
      </c>
      <c r="E8405">
        <v>0.15</v>
      </c>
      <c r="F8405" t="s">
        <v>1911</v>
      </c>
    </row>
    <row r="8406" spans="1:6" x14ac:dyDescent="0.25">
      <c r="A8406" t="s">
        <v>1319</v>
      </c>
      <c r="B8406" t="s">
        <v>1357</v>
      </c>
      <c r="C8406" t="s">
        <v>1363</v>
      </c>
      <c r="D8406" t="s">
        <v>1346</v>
      </c>
      <c r="E8406">
        <v>0.04</v>
      </c>
      <c r="F8406" t="s">
        <v>1911</v>
      </c>
    </row>
    <row r="8407" spans="1:6" x14ac:dyDescent="0.25">
      <c r="A8407" t="s">
        <v>1319</v>
      </c>
      <c r="B8407" t="s">
        <v>1357</v>
      </c>
      <c r="C8407" t="s">
        <v>1186</v>
      </c>
      <c r="D8407" t="s">
        <v>1346</v>
      </c>
      <c r="E8407">
        <v>0.15</v>
      </c>
      <c r="F8407" t="s">
        <v>1911</v>
      </c>
    </row>
    <row r="8408" spans="1:6" x14ac:dyDescent="0.25">
      <c r="A8408" t="s">
        <v>1319</v>
      </c>
      <c r="B8408" t="s">
        <v>1357</v>
      </c>
      <c r="C8408" t="s">
        <v>1364</v>
      </c>
      <c r="D8408" t="s">
        <v>1346</v>
      </c>
      <c r="E8408">
        <v>1.6E-2</v>
      </c>
      <c r="F8408" t="s">
        <v>1911</v>
      </c>
    </row>
    <row r="8409" spans="1:6" x14ac:dyDescent="0.25">
      <c r="A8409" t="s">
        <v>1319</v>
      </c>
      <c r="B8409" t="s">
        <v>1357</v>
      </c>
      <c r="C8409" t="s">
        <v>1365</v>
      </c>
      <c r="D8409" t="s">
        <v>1346</v>
      </c>
      <c r="E8409">
        <v>1.6E-2</v>
      </c>
      <c r="F8409" t="s">
        <v>1911</v>
      </c>
    </row>
    <row r="8410" spans="1:6" x14ac:dyDescent="0.25">
      <c r="A8410" t="s">
        <v>1319</v>
      </c>
      <c r="B8410" t="s">
        <v>1357</v>
      </c>
      <c r="C8410" t="s">
        <v>1366</v>
      </c>
      <c r="D8410" t="s">
        <v>1346</v>
      </c>
      <c r="E8410">
        <v>0.01</v>
      </c>
      <c r="F8410" t="s">
        <v>1911</v>
      </c>
    </row>
    <row r="8411" spans="1:6" x14ac:dyDescent="0.25">
      <c r="A8411" t="s">
        <v>1319</v>
      </c>
      <c r="B8411" t="s">
        <v>1357</v>
      </c>
      <c r="C8411" t="s">
        <v>1367</v>
      </c>
      <c r="D8411" t="s">
        <v>1346</v>
      </c>
      <c r="E8411">
        <v>0.08</v>
      </c>
      <c r="F8411" t="s">
        <v>1911</v>
      </c>
    </row>
    <row r="8412" spans="1:6" x14ac:dyDescent="0.25">
      <c r="A8412" t="s">
        <v>1319</v>
      </c>
      <c r="B8412" t="s">
        <v>1357</v>
      </c>
      <c r="C8412" t="s">
        <v>1368</v>
      </c>
      <c r="D8412" t="s">
        <v>1346</v>
      </c>
      <c r="E8412">
        <v>0.1</v>
      </c>
      <c r="F8412" t="s">
        <v>1911</v>
      </c>
    </row>
    <row r="8413" spans="1:6" x14ac:dyDescent="0.25">
      <c r="A8413" t="s">
        <v>1319</v>
      </c>
      <c r="B8413" t="s">
        <v>1405</v>
      </c>
      <c r="C8413" t="s">
        <v>1339</v>
      </c>
      <c r="D8413" t="s">
        <v>1346</v>
      </c>
      <c r="E8413">
        <v>0</v>
      </c>
      <c r="F8413" t="s">
        <v>1911</v>
      </c>
    </row>
    <row r="8414" spans="1:6" x14ac:dyDescent="0.25">
      <c r="A8414" t="s">
        <v>1319</v>
      </c>
      <c r="B8414" t="s">
        <v>1405</v>
      </c>
      <c r="C8414" t="s">
        <v>1186</v>
      </c>
      <c r="D8414" t="s">
        <v>1346</v>
      </c>
      <c r="E8414">
        <v>8.4600000000000009</v>
      </c>
      <c r="F8414" t="s">
        <v>1911</v>
      </c>
    </row>
    <row r="8415" spans="1:6" x14ac:dyDescent="0.25">
      <c r="A8415" t="s">
        <v>1319</v>
      </c>
      <c r="B8415" t="s">
        <v>1406</v>
      </c>
      <c r="C8415" t="s">
        <v>1407</v>
      </c>
      <c r="D8415" t="s">
        <v>1195</v>
      </c>
      <c r="E8415">
        <v>6.9999999999999994E-5</v>
      </c>
      <c r="F8415" t="s">
        <v>1911</v>
      </c>
    </row>
    <row r="8416" spans="1:6" x14ac:dyDescent="0.25">
      <c r="A8416" t="s">
        <v>1319</v>
      </c>
      <c r="B8416" t="s">
        <v>1406</v>
      </c>
      <c r="C8416" t="s">
        <v>1186</v>
      </c>
      <c r="D8416" t="s">
        <v>1195</v>
      </c>
      <c r="E8416">
        <v>1.5E-3</v>
      </c>
      <c r="F8416" t="s">
        <v>1911</v>
      </c>
    </row>
    <row r="8417" spans="1:6" x14ac:dyDescent="0.25">
      <c r="A8417" t="s">
        <v>1319</v>
      </c>
      <c r="B8417" t="s">
        <v>1408</v>
      </c>
      <c r="C8417" t="s">
        <v>1339</v>
      </c>
      <c r="D8417" t="s">
        <v>1346</v>
      </c>
      <c r="E8417">
        <v>0</v>
      </c>
      <c r="F8417" t="s">
        <v>1911</v>
      </c>
    </row>
    <row r="8418" spans="1:6" x14ac:dyDescent="0.25">
      <c r="A8418" t="s">
        <v>1319</v>
      </c>
      <c r="B8418" t="s">
        <v>1408</v>
      </c>
      <c r="C8418" t="s">
        <v>1186</v>
      </c>
      <c r="D8418" t="s">
        <v>1346</v>
      </c>
      <c r="E8418">
        <v>8.4600000000000009</v>
      </c>
      <c r="F8418" t="s">
        <v>1911</v>
      </c>
    </row>
    <row r="8419" spans="1:6" x14ac:dyDescent="0.25">
      <c r="A8419" t="s">
        <v>1409</v>
      </c>
      <c r="B8419" t="s">
        <v>1246</v>
      </c>
      <c r="C8419" t="s">
        <v>1186</v>
      </c>
      <c r="D8419" t="s">
        <v>1195</v>
      </c>
      <c r="E8419">
        <v>0.1</v>
      </c>
      <c r="F8419" t="s">
        <v>1911</v>
      </c>
    </row>
    <row r="8420" spans="1:6" x14ac:dyDescent="0.25">
      <c r="A8420" t="s">
        <v>1409</v>
      </c>
      <c r="B8420" t="s">
        <v>1217</v>
      </c>
      <c r="C8420" t="s">
        <v>1186</v>
      </c>
      <c r="D8420" t="s">
        <v>1195</v>
      </c>
      <c r="E8420">
        <v>4.8000000000000001E-2</v>
      </c>
      <c r="F8420" t="s">
        <v>1911</v>
      </c>
    </row>
    <row r="8421" spans="1:6" x14ac:dyDescent="0.25">
      <c r="A8421" t="s">
        <v>1409</v>
      </c>
      <c r="B8421" t="s">
        <v>1220</v>
      </c>
      <c r="C8421" t="s">
        <v>1186</v>
      </c>
      <c r="D8421" t="s">
        <v>1195</v>
      </c>
      <c r="E8421">
        <v>4.8000000000000001E-2</v>
      </c>
      <c r="F8421" t="s">
        <v>1911</v>
      </c>
    </row>
    <row r="8422" spans="1:6" x14ac:dyDescent="0.25">
      <c r="A8422" t="s">
        <v>1409</v>
      </c>
      <c r="B8422" t="s">
        <v>1247</v>
      </c>
      <c r="C8422" t="s">
        <v>1186</v>
      </c>
      <c r="D8422" t="s">
        <v>1195</v>
      </c>
      <c r="E8422">
        <v>4.8000000000000001E-2</v>
      </c>
      <c r="F8422" t="s">
        <v>1911</v>
      </c>
    </row>
    <row r="8423" spans="1:6" x14ac:dyDescent="0.25">
      <c r="A8423" t="s">
        <v>1409</v>
      </c>
      <c r="B8423" t="s">
        <v>1223</v>
      </c>
      <c r="C8423" t="s">
        <v>1186</v>
      </c>
      <c r="D8423" t="s">
        <v>1195</v>
      </c>
      <c r="E8423">
        <v>4.8000000000000001E-2</v>
      </c>
      <c r="F8423" t="s">
        <v>1911</v>
      </c>
    </row>
    <row r="8424" spans="1:6" x14ac:dyDescent="0.25">
      <c r="A8424" t="s">
        <v>1409</v>
      </c>
      <c r="B8424" t="s">
        <v>1248</v>
      </c>
      <c r="C8424" t="s">
        <v>1186</v>
      </c>
      <c r="D8424" t="s">
        <v>1195</v>
      </c>
      <c r="E8424">
        <v>0.1</v>
      </c>
      <c r="F8424" t="s">
        <v>1911</v>
      </c>
    </row>
    <row r="8425" spans="1:6" x14ac:dyDescent="0.25">
      <c r="A8425" t="s">
        <v>1409</v>
      </c>
      <c r="B8425" t="s">
        <v>1249</v>
      </c>
      <c r="C8425" t="s">
        <v>1186</v>
      </c>
      <c r="D8425" t="s">
        <v>1195</v>
      </c>
      <c r="E8425">
        <v>3.5000000000000003E-2</v>
      </c>
      <c r="F8425" t="s">
        <v>1911</v>
      </c>
    </row>
    <row r="8426" spans="1:6" x14ac:dyDescent="0.25">
      <c r="A8426" t="s">
        <v>1409</v>
      </c>
      <c r="B8426" t="s">
        <v>1231</v>
      </c>
      <c r="C8426" t="s">
        <v>1186</v>
      </c>
      <c r="D8426" t="s">
        <v>1195</v>
      </c>
      <c r="E8426">
        <v>1E-3</v>
      </c>
      <c r="F8426" t="s">
        <v>1911</v>
      </c>
    </row>
    <row r="8427" spans="1:6" x14ac:dyDescent="0.25">
      <c r="A8427" t="s">
        <v>1409</v>
      </c>
      <c r="B8427" t="s">
        <v>1232</v>
      </c>
      <c r="C8427" t="s">
        <v>1186</v>
      </c>
      <c r="D8427" t="s">
        <v>1195</v>
      </c>
      <c r="E8427">
        <v>1E-3</v>
      </c>
      <c r="F8427" t="s">
        <v>1911</v>
      </c>
    </row>
    <row r="8428" spans="1:6" x14ac:dyDescent="0.25">
      <c r="A8428" t="s">
        <v>1409</v>
      </c>
      <c r="B8428" t="s">
        <v>1233</v>
      </c>
      <c r="C8428" t="s">
        <v>1186</v>
      </c>
      <c r="D8428" t="s">
        <v>1195</v>
      </c>
      <c r="E8428">
        <v>2.5000000000000001E-2</v>
      </c>
      <c r="F8428" t="s">
        <v>1911</v>
      </c>
    </row>
    <row r="8429" spans="1:6" x14ac:dyDescent="0.25">
      <c r="A8429" t="s">
        <v>1409</v>
      </c>
      <c r="B8429" t="s">
        <v>1237</v>
      </c>
      <c r="C8429" t="s">
        <v>1186</v>
      </c>
      <c r="D8429" t="s">
        <v>1195</v>
      </c>
      <c r="E8429">
        <v>1E-3</v>
      </c>
      <c r="F8429" t="s">
        <v>1911</v>
      </c>
    </row>
    <row r="8430" spans="1:6" x14ac:dyDescent="0.25">
      <c r="A8430" t="s">
        <v>1409</v>
      </c>
      <c r="B8430" t="s">
        <v>1250</v>
      </c>
      <c r="C8430" t="s">
        <v>1186</v>
      </c>
      <c r="D8430" t="s">
        <v>1195</v>
      </c>
      <c r="E8430">
        <v>2.5000000000000001E-2</v>
      </c>
      <c r="F8430" t="s">
        <v>1911</v>
      </c>
    </row>
    <row r="8431" spans="1:6" x14ac:dyDescent="0.25">
      <c r="A8431" t="s">
        <v>1410</v>
      </c>
      <c r="B8431" t="s">
        <v>1246</v>
      </c>
      <c r="C8431" t="s">
        <v>1186</v>
      </c>
      <c r="D8431" t="s">
        <v>1195</v>
      </c>
      <c r="E8431">
        <v>1.4999999999999999E-2</v>
      </c>
      <c r="F8431" t="s">
        <v>1911</v>
      </c>
    </row>
    <row r="8432" spans="1:6" x14ac:dyDescent="0.25">
      <c r="A8432" t="s">
        <v>1410</v>
      </c>
      <c r="B8432" t="s">
        <v>1217</v>
      </c>
      <c r="C8432" t="s">
        <v>1186</v>
      </c>
      <c r="D8432" t="s">
        <v>1195</v>
      </c>
      <c r="E8432">
        <v>1.4999999999999999E-2</v>
      </c>
      <c r="F8432" t="s">
        <v>1911</v>
      </c>
    </row>
    <row r="8433" spans="1:6" x14ac:dyDescent="0.25">
      <c r="A8433" t="s">
        <v>1410</v>
      </c>
      <c r="B8433" t="s">
        <v>1220</v>
      </c>
      <c r="C8433" t="s">
        <v>1186</v>
      </c>
      <c r="D8433" t="s">
        <v>1195</v>
      </c>
      <c r="E8433">
        <v>1.4999999999999999E-2</v>
      </c>
      <c r="F8433" t="s">
        <v>1911</v>
      </c>
    </row>
    <row r="8434" spans="1:6" x14ac:dyDescent="0.25">
      <c r="A8434" t="s">
        <v>1410</v>
      </c>
      <c r="B8434" t="s">
        <v>1247</v>
      </c>
      <c r="C8434" t="s">
        <v>1186</v>
      </c>
      <c r="D8434" t="s">
        <v>1195</v>
      </c>
      <c r="E8434">
        <v>1.4999999999999999E-2</v>
      </c>
      <c r="F8434" t="s">
        <v>1911</v>
      </c>
    </row>
    <row r="8435" spans="1:6" x14ac:dyDescent="0.25">
      <c r="A8435" t="s">
        <v>1410</v>
      </c>
      <c r="B8435" t="s">
        <v>1223</v>
      </c>
      <c r="C8435" t="s">
        <v>1186</v>
      </c>
      <c r="D8435" t="s">
        <v>1195</v>
      </c>
      <c r="E8435">
        <v>1.4999999999999999E-2</v>
      </c>
      <c r="F8435" t="s">
        <v>1911</v>
      </c>
    </row>
    <row r="8436" spans="1:6" x14ac:dyDescent="0.25">
      <c r="A8436" t="s">
        <v>1410</v>
      </c>
      <c r="B8436" t="s">
        <v>1248</v>
      </c>
      <c r="C8436" t="s">
        <v>1186</v>
      </c>
      <c r="D8436" t="s">
        <v>1195</v>
      </c>
      <c r="E8436">
        <v>1.4999999999999999E-2</v>
      </c>
      <c r="F8436" t="s">
        <v>1911</v>
      </c>
    </row>
    <row r="8437" spans="1:6" x14ac:dyDescent="0.25">
      <c r="A8437" t="s">
        <v>1410</v>
      </c>
      <c r="B8437" t="s">
        <v>1249</v>
      </c>
      <c r="C8437" t="s">
        <v>1186</v>
      </c>
      <c r="D8437" t="s">
        <v>1195</v>
      </c>
      <c r="E8437">
        <v>1.4999999999999999E-2</v>
      </c>
      <c r="F8437" t="s">
        <v>1911</v>
      </c>
    </row>
    <row r="8438" spans="1:6" x14ac:dyDescent="0.25">
      <c r="A8438" t="s">
        <v>1410</v>
      </c>
      <c r="B8438" t="s">
        <v>1231</v>
      </c>
      <c r="C8438" t="s">
        <v>1186</v>
      </c>
      <c r="D8438" t="s">
        <v>1195</v>
      </c>
      <c r="E8438">
        <v>1E-3</v>
      </c>
      <c r="F8438" t="s">
        <v>1911</v>
      </c>
    </row>
    <row r="8439" spans="1:6" x14ac:dyDescent="0.25">
      <c r="A8439" t="s">
        <v>1410</v>
      </c>
      <c r="B8439" t="s">
        <v>1250</v>
      </c>
      <c r="C8439" t="s">
        <v>1186</v>
      </c>
      <c r="D8439" t="s">
        <v>1195</v>
      </c>
      <c r="E8439">
        <v>0.01</v>
      </c>
      <c r="F8439" t="s">
        <v>1911</v>
      </c>
    </row>
    <row r="8440" spans="1:6" x14ac:dyDescent="0.25">
      <c r="A8440" t="s">
        <v>1811</v>
      </c>
      <c r="B8440" t="s">
        <v>1812</v>
      </c>
      <c r="C8440" t="s">
        <v>1813</v>
      </c>
      <c r="D8440" t="s">
        <v>1814</v>
      </c>
      <c r="E8440">
        <v>5.1999999999999998E-3</v>
      </c>
      <c r="F8440" t="s">
        <v>1911</v>
      </c>
    </row>
    <row r="8441" spans="1:6" x14ac:dyDescent="0.25">
      <c r="A8441" t="s">
        <v>1811</v>
      </c>
      <c r="B8441" t="s">
        <v>1812</v>
      </c>
      <c r="C8441" t="s">
        <v>1186</v>
      </c>
      <c r="D8441" t="s">
        <v>1814</v>
      </c>
      <c r="E8441">
        <v>7.1500000000000001E-3</v>
      </c>
      <c r="F8441" t="s">
        <v>1911</v>
      </c>
    </row>
    <row r="8442" spans="1:6" x14ac:dyDescent="0.25">
      <c r="A8442" t="s">
        <v>1811</v>
      </c>
      <c r="B8442" t="s">
        <v>1812</v>
      </c>
      <c r="C8442" t="s">
        <v>1815</v>
      </c>
      <c r="D8442" t="s">
        <v>1814</v>
      </c>
      <c r="E8442">
        <v>3.5799999999999998E-3</v>
      </c>
      <c r="F8442" t="s">
        <v>1911</v>
      </c>
    </row>
    <row r="8443" spans="1:6" x14ac:dyDescent="0.25">
      <c r="A8443" t="s">
        <v>1816</v>
      </c>
      <c r="B8443" t="s">
        <v>1817</v>
      </c>
      <c r="C8443" t="s">
        <v>1818</v>
      </c>
      <c r="D8443" t="s">
        <v>1331</v>
      </c>
      <c r="E8443">
        <v>0.11694</v>
      </c>
      <c r="F8443" t="s">
        <v>1911</v>
      </c>
    </row>
    <row r="8444" spans="1:6" x14ac:dyDescent="0.25">
      <c r="A8444" t="s">
        <v>1816</v>
      </c>
      <c r="B8444" t="s">
        <v>1817</v>
      </c>
      <c r="C8444" t="s">
        <v>1819</v>
      </c>
      <c r="D8444" t="s">
        <v>1331</v>
      </c>
      <c r="E8444">
        <v>4.6249999999999999E-2</v>
      </c>
      <c r="F8444" t="s">
        <v>1911</v>
      </c>
    </row>
    <row r="8445" spans="1:6" x14ac:dyDescent="0.25">
      <c r="A8445" t="s">
        <v>1816</v>
      </c>
      <c r="B8445" t="s">
        <v>1817</v>
      </c>
      <c r="C8445" t="s">
        <v>1186</v>
      </c>
      <c r="D8445" t="s">
        <v>1331</v>
      </c>
      <c r="E8445">
        <v>0.1396</v>
      </c>
      <c r="F8445" t="s">
        <v>1911</v>
      </c>
    </row>
    <row r="8446" spans="1:6" x14ac:dyDescent="0.25">
      <c r="A8446" t="s">
        <v>1816</v>
      </c>
      <c r="B8446" t="s">
        <v>1817</v>
      </c>
      <c r="C8446" t="s">
        <v>1820</v>
      </c>
      <c r="D8446" t="s">
        <v>1331</v>
      </c>
      <c r="E8446">
        <v>5.169E-2</v>
      </c>
      <c r="F8446" t="s">
        <v>1911</v>
      </c>
    </row>
    <row r="8447" spans="1:6" x14ac:dyDescent="0.25">
      <c r="A8447" t="s">
        <v>1816</v>
      </c>
      <c r="B8447" t="s">
        <v>1821</v>
      </c>
      <c r="C8447" t="s">
        <v>1715</v>
      </c>
      <c r="D8447" t="s">
        <v>1331</v>
      </c>
      <c r="E8447">
        <v>0.1656</v>
      </c>
      <c r="F8447" t="s">
        <v>1911</v>
      </c>
    </row>
    <row r="8448" spans="1:6" x14ac:dyDescent="0.25">
      <c r="A8448" t="s">
        <v>1816</v>
      </c>
      <c r="B8448" t="s">
        <v>1821</v>
      </c>
      <c r="C8448" t="s">
        <v>1822</v>
      </c>
      <c r="D8448" t="s">
        <v>1331</v>
      </c>
      <c r="E8448">
        <v>0.432</v>
      </c>
      <c r="F8448" t="s">
        <v>1911</v>
      </c>
    </row>
    <row r="8449" spans="1:6" x14ac:dyDescent="0.25">
      <c r="A8449" t="s">
        <v>1816</v>
      </c>
      <c r="B8449" t="s">
        <v>1821</v>
      </c>
      <c r="C8449" t="s">
        <v>1721</v>
      </c>
      <c r="D8449" t="s">
        <v>1331</v>
      </c>
      <c r="E8449">
        <v>0.10367999999999999</v>
      </c>
      <c r="F8449" t="s">
        <v>1911</v>
      </c>
    </row>
    <row r="8450" spans="1:6" x14ac:dyDescent="0.25">
      <c r="A8450" t="s">
        <v>1816</v>
      </c>
      <c r="B8450" t="s">
        <v>1821</v>
      </c>
      <c r="C8450" t="s">
        <v>1186</v>
      </c>
      <c r="D8450" t="s">
        <v>1331</v>
      </c>
      <c r="E8450">
        <v>0.69</v>
      </c>
      <c r="F8450" t="s">
        <v>1911</v>
      </c>
    </row>
    <row r="8451" spans="1:6" x14ac:dyDescent="0.25">
      <c r="A8451" t="s">
        <v>1816</v>
      </c>
      <c r="B8451" t="s">
        <v>1821</v>
      </c>
      <c r="C8451" t="s">
        <v>1823</v>
      </c>
      <c r="D8451" t="s">
        <v>1331</v>
      </c>
      <c r="E8451">
        <v>0</v>
      </c>
      <c r="F8451" t="s">
        <v>1911</v>
      </c>
    </row>
    <row r="8452" spans="1:6" x14ac:dyDescent="0.25">
      <c r="A8452" t="s">
        <v>1816</v>
      </c>
      <c r="B8452" t="s">
        <v>1821</v>
      </c>
      <c r="C8452" t="s">
        <v>1824</v>
      </c>
      <c r="D8452" t="s">
        <v>1331</v>
      </c>
      <c r="E8452">
        <v>3.2649999999999998E-2</v>
      </c>
      <c r="F8452" t="s">
        <v>1911</v>
      </c>
    </row>
    <row r="8453" spans="1:6" x14ac:dyDescent="0.25">
      <c r="A8453" t="s">
        <v>1816</v>
      </c>
      <c r="B8453" t="s">
        <v>1825</v>
      </c>
      <c r="C8453" t="s">
        <v>1826</v>
      </c>
      <c r="D8453" t="s">
        <v>1331</v>
      </c>
      <c r="E8453">
        <v>0.36959999999999998</v>
      </c>
      <c r="F8453" t="s">
        <v>1911</v>
      </c>
    </row>
    <row r="8454" spans="1:6" x14ac:dyDescent="0.25">
      <c r="A8454" t="s">
        <v>1816</v>
      </c>
      <c r="B8454" t="s">
        <v>1825</v>
      </c>
      <c r="C8454" t="s">
        <v>1721</v>
      </c>
      <c r="D8454" t="s">
        <v>1331</v>
      </c>
      <c r="E8454">
        <v>8.8700000000000001E-2</v>
      </c>
      <c r="F8454" t="s">
        <v>1911</v>
      </c>
    </row>
    <row r="8455" spans="1:6" x14ac:dyDescent="0.25">
      <c r="A8455" t="s">
        <v>1816</v>
      </c>
      <c r="B8455" t="s">
        <v>1825</v>
      </c>
      <c r="C8455" t="s">
        <v>1715</v>
      </c>
      <c r="D8455" t="s">
        <v>1331</v>
      </c>
      <c r="E8455">
        <v>0.1794</v>
      </c>
      <c r="F8455" t="s">
        <v>1911</v>
      </c>
    </row>
    <row r="8456" spans="1:6" x14ac:dyDescent="0.25">
      <c r="A8456" t="s">
        <v>1816</v>
      </c>
      <c r="B8456" t="s">
        <v>1825</v>
      </c>
      <c r="C8456" t="s">
        <v>1822</v>
      </c>
      <c r="D8456" t="s">
        <v>1331</v>
      </c>
      <c r="E8456">
        <v>0.19031999999999999</v>
      </c>
      <c r="F8456" t="s">
        <v>1911</v>
      </c>
    </row>
    <row r="8457" spans="1:6" x14ac:dyDescent="0.25">
      <c r="A8457" t="s">
        <v>1816</v>
      </c>
      <c r="B8457" t="s">
        <v>1825</v>
      </c>
      <c r="C8457" t="s">
        <v>1721</v>
      </c>
      <c r="D8457" t="s">
        <v>1331</v>
      </c>
      <c r="E8457">
        <v>4.5679999999999998E-2</v>
      </c>
      <c r="F8457" t="s">
        <v>1911</v>
      </c>
    </row>
    <row r="8458" spans="1:6" x14ac:dyDescent="0.25">
      <c r="A8458" t="s">
        <v>1816</v>
      </c>
      <c r="B8458" t="s">
        <v>1825</v>
      </c>
      <c r="C8458" t="s">
        <v>1186</v>
      </c>
      <c r="D8458" t="s">
        <v>1331</v>
      </c>
      <c r="E8458">
        <v>0.74750000000000005</v>
      </c>
      <c r="F8458" t="s">
        <v>1911</v>
      </c>
    </row>
    <row r="8459" spans="1:6" x14ac:dyDescent="0.25">
      <c r="A8459" t="s">
        <v>1816</v>
      </c>
      <c r="B8459" t="s">
        <v>1825</v>
      </c>
      <c r="C8459" t="s">
        <v>1823</v>
      </c>
      <c r="D8459" t="s">
        <v>1331</v>
      </c>
      <c r="E8459">
        <v>0</v>
      </c>
      <c r="F8459" t="s">
        <v>1911</v>
      </c>
    </row>
    <row r="8460" spans="1:6" x14ac:dyDescent="0.25">
      <c r="A8460" t="s">
        <v>1816</v>
      </c>
      <c r="B8460" t="s">
        <v>1825</v>
      </c>
      <c r="C8460" t="s">
        <v>1824</v>
      </c>
      <c r="D8460" t="s">
        <v>1331</v>
      </c>
      <c r="E8460">
        <v>3.0769999999999999E-2</v>
      </c>
      <c r="F8460" t="s">
        <v>1911</v>
      </c>
    </row>
    <row r="8461" spans="1:6" x14ac:dyDescent="0.25">
      <c r="A8461" t="s">
        <v>1816</v>
      </c>
      <c r="B8461" t="s">
        <v>1827</v>
      </c>
      <c r="C8461" t="s">
        <v>1826</v>
      </c>
      <c r="D8461" t="s">
        <v>1331</v>
      </c>
      <c r="E8461">
        <v>0.30531000000000003</v>
      </c>
      <c r="F8461" t="s">
        <v>1911</v>
      </c>
    </row>
    <row r="8462" spans="1:6" x14ac:dyDescent="0.25">
      <c r="A8462" t="s">
        <v>1816</v>
      </c>
      <c r="B8462" t="s">
        <v>1827</v>
      </c>
      <c r="C8462" t="s">
        <v>1721</v>
      </c>
      <c r="D8462" t="s">
        <v>1331</v>
      </c>
      <c r="E8462">
        <v>7.3270000000000002E-2</v>
      </c>
      <c r="F8462" t="s">
        <v>1911</v>
      </c>
    </row>
    <row r="8463" spans="1:6" x14ac:dyDescent="0.25">
      <c r="A8463" t="s">
        <v>1816</v>
      </c>
      <c r="B8463" t="s">
        <v>1827</v>
      </c>
      <c r="C8463" t="s">
        <v>1715</v>
      </c>
      <c r="D8463" t="s">
        <v>1331</v>
      </c>
      <c r="E8463">
        <v>0.1794</v>
      </c>
      <c r="F8463" t="s">
        <v>1911</v>
      </c>
    </row>
    <row r="8464" spans="1:6" x14ac:dyDescent="0.25">
      <c r="A8464" t="s">
        <v>1816</v>
      </c>
      <c r="B8464" t="s">
        <v>1827</v>
      </c>
      <c r="C8464" t="s">
        <v>1822</v>
      </c>
      <c r="D8464" t="s">
        <v>1331</v>
      </c>
      <c r="E8464">
        <v>0.24876999999999999</v>
      </c>
      <c r="F8464" t="s">
        <v>1911</v>
      </c>
    </row>
    <row r="8465" spans="1:6" x14ac:dyDescent="0.25">
      <c r="A8465" t="s">
        <v>1816</v>
      </c>
      <c r="B8465" t="s">
        <v>1827</v>
      </c>
      <c r="C8465" t="s">
        <v>1721</v>
      </c>
      <c r="D8465" t="s">
        <v>1331</v>
      </c>
      <c r="E8465">
        <v>5.9700000000000003E-2</v>
      </c>
      <c r="F8465" t="s">
        <v>1911</v>
      </c>
    </row>
    <row r="8466" spans="1:6" x14ac:dyDescent="0.25">
      <c r="A8466" t="s">
        <v>1816</v>
      </c>
      <c r="B8466" t="s">
        <v>1827</v>
      </c>
      <c r="C8466" t="s">
        <v>1186</v>
      </c>
      <c r="D8466" t="s">
        <v>1331</v>
      </c>
      <c r="E8466">
        <v>0.74750000000000005</v>
      </c>
      <c r="F8466" t="s">
        <v>1911</v>
      </c>
    </row>
    <row r="8467" spans="1:6" x14ac:dyDescent="0.25">
      <c r="A8467" t="s">
        <v>1816</v>
      </c>
      <c r="B8467" t="s">
        <v>1827</v>
      </c>
      <c r="C8467" t="s">
        <v>1823</v>
      </c>
      <c r="D8467" t="s">
        <v>1331</v>
      </c>
      <c r="E8467">
        <v>0</v>
      </c>
      <c r="F8467" t="s">
        <v>1911</v>
      </c>
    </row>
    <row r="8468" spans="1:6" x14ac:dyDescent="0.25">
      <c r="A8468" t="s">
        <v>1816</v>
      </c>
      <c r="B8468" t="s">
        <v>1827</v>
      </c>
      <c r="C8468" t="s">
        <v>1828</v>
      </c>
      <c r="D8468" t="s">
        <v>1331</v>
      </c>
      <c r="E8468">
        <v>0.40250000000000002</v>
      </c>
      <c r="F8468" t="s">
        <v>1911</v>
      </c>
    </row>
    <row r="8469" spans="1:6" x14ac:dyDescent="0.25">
      <c r="A8469" t="s">
        <v>1816</v>
      </c>
      <c r="B8469" t="s">
        <v>1827</v>
      </c>
      <c r="C8469" t="s">
        <v>1721</v>
      </c>
      <c r="D8469" t="s">
        <v>1331</v>
      </c>
      <c r="E8469">
        <v>9.6600000000000005E-2</v>
      </c>
      <c r="F8469" t="s">
        <v>1911</v>
      </c>
    </row>
    <row r="8470" spans="1:6" x14ac:dyDescent="0.25">
      <c r="A8470" t="s">
        <v>1816</v>
      </c>
      <c r="B8470" t="s">
        <v>1827</v>
      </c>
      <c r="C8470" t="s">
        <v>1824</v>
      </c>
      <c r="D8470" t="s">
        <v>1331</v>
      </c>
      <c r="E8470">
        <v>2.6919999999999999E-2</v>
      </c>
      <c r="F8470" t="s">
        <v>1911</v>
      </c>
    </row>
    <row r="8471" spans="1:6" x14ac:dyDescent="0.25">
      <c r="A8471" t="s">
        <v>1816</v>
      </c>
      <c r="B8471" t="s">
        <v>1829</v>
      </c>
      <c r="C8471" t="s">
        <v>1830</v>
      </c>
      <c r="D8471" t="s">
        <v>1331</v>
      </c>
      <c r="E8471">
        <v>0.66600000000000004</v>
      </c>
      <c r="F8471" t="s">
        <v>1911</v>
      </c>
    </row>
    <row r="8472" spans="1:6" x14ac:dyDescent="0.25">
      <c r="A8472" t="s">
        <v>1816</v>
      </c>
      <c r="B8472" t="s">
        <v>1829</v>
      </c>
      <c r="C8472" t="s">
        <v>1831</v>
      </c>
      <c r="D8472" t="s">
        <v>1331</v>
      </c>
      <c r="E8472">
        <v>0.28000999999999998</v>
      </c>
      <c r="F8472" t="s">
        <v>1911</v>
      </c>
    </row>
    <row r="8473" spans="1:6" x14ac:dyDescent="0.25">
      <c r="A8473" t="s">
        <v>1816</v>
      </c>
      <c r="B8473" t="s">
        <v>1829</v>
      </c>
      <c r="C8473" t="s">
        <v>1832</v>
      </c>
      <c r="D8473" t="s">
        <v>1331</v>
      </c>
      <c r="E8473">
        <v>0.19699</v>
      </c>
      <c r="F8473" t="s">
        <v>1911</v>
      </c>
    </row>
    <row r="8474" spans="1:6" x14ac:dyDescent="0.25">
      <c r="A8474" t="s">
        <v>1816</v>
      </c>
      <c r="B8474" t="s">
        <v>1829</v>
      </c>
      <c r="C8474" t="s">
        <v>1186</v>
      </c>
      <c r="D8474" t="s">
        <v>1331</v>
      </c>
      <c r="E8474">
        <v>0.72</v>
      </c>
      <c r="F8474" t="s">
        <v>1911</v>
      </c>
    </row>
    <row r="8475" spans="1:6" x14ac:dyDescent="0.25">
      <c r="A8475" t="s">
        <v>1816</v>
      </c>
      <c r="B8475" t="s">
        <v>1833</v>
      </c>
      <c r="C8475" t="s">
        <v>1831</v>
      </c>
      <c r="D8475" t="s">
        <v>1331</v>
      </c>
      <c r="E8475">
        <v>0.28000999999999998</v>
      </c>
      <c r="F8475" t="s">
        <v>1911</v>
      </c>
    </row>
    <row r="8476" spans="1:6" x14ac:dyDescent="0.25">
      <c r="A8476" t="s">
        <v>1816</v>
      </c>
      <c r="B8476" t="s">
        <v>1833</v>
      </c>
      <c r="C8476" t="s">
        <v>1832</v>
      </c>
      <c r="D8476" t="s">
        <v>1331</v>
      </c>
      <c r="E8476">
        <v>0.19699</v>
      </c>
      <c r="F8476" t="s">
        <v>1911</v>
      </c>
    </row>
    <row r="8477" spans="1:6" x14ac:dyDescent="0.25">
      <c r="A8477" t="s">
        <v>1816</v>
      </c>
      <c r="B8477" t="s">
        <v>1833</v>
      </c>
      <c r="C8477" t="s">
        <v>1186</v>
      </c>
      <c r="D8477" t="s">
        <v>1331</v>
      </c>
      <c r="E8477">
        <v>0.72</v>
      </c>
      <c r="F8477" t="s">
        <v>1911</v>
      </c>
    </row>
    <row r="8478" spans="1:6" x14ac:dyDescent="0.25">
      <c r="A8478" t="s">
        <v>1535</v>
      </c>
      <c r="B8478" t="s">
        <v>1834</v>
      </c>
      <c r="C8478" t="s">
        <v>1186</v>
      </c>
      <c r="D8478" t="s">
        <v>1394</v>
      </c>
      <c r="E8478">
        <v>0.5</v>
      </c>
      <c r="F8478" t="s">
        <v>1911</v>
      </c>
    </row>
    <row r="8479" spans="1:6" x14ac:dyDescent="0.25">
      <c r="A8479" t="s">
        <v>1535</v>
      </c>
      <c r="B8479" t="s">
        <v>1834</v>
      </c>
      <c r="C8479" t="s">
        <v>1835</v>
      </c>
      <c r="D8479" t="s">
        <v>1394</v>
      </c>
      <c r="E8479">
        <v>0.39527000000000001</v>
      </c>
      <c r="F8479" t="s">
        <v>1911</v>
      </c>
    </row>
    <row r="8480" spans="1:6" x14ac:dyDescent="0.25">
      <c r="A8480" t="s">
        <v>1535</v>
      </c>
      <c r="B8480" t="s">
        <v>1834</v>
      </c>
      <c r="C8480" t="s">
        <v>1836</v>
      </c>
      <c r="D8480" t="s">
        <v>1394</v>
      </c>
      <c r="E8480">
        <v>0.45</v>
      </c>
      <c r="F8480" t="s">
        <v>1911</v>
      </c>
    </row>
    <row r="8481" spans="1:6" x14ac:dyDescent="0.25">
      <c r="A8481" t="s">
        <v>1535</v>
      </c>
      <c r="B8481" t="s">
        <v>1834</v>
      </c>
      <c r="C8481" t="s">
        <v>1837</v>
      </c>
      <c r="D8481" t="s">
        <v>1394</v>
      </c>
      <c r="E8481">
        <v>0.36</v>
      </c>
      <c r="F8481" t="s">
        <v>1911</v>
      </c>
    </row>
    <row r="8482" spans="1:6" x14ac:dyDescent="0.25">
      <c r="A8482" t="s">
        <v>1535</v>
      </c>
      <c r="B8482" t="s">
        <v>1834</v>
      </c>
      <c r="C8482" t="s">
        <v>1838</v>
      </c>
      <c r="D8482" t="s">
        <v>1394</v>
      </c>
      <c r="E8482">
        <v>0.2</v>
      </c>
      <c r="F8482" t="s">
        <v>1911</v>
      </c>
    </row>
    <row r="8483" spans="1:6" x14ac:dyDescent="0.25">
      <c r="A8483" t="s">
        <v>1535</v>
      </c>
      <c r="B8483" t="s">
        <v>1839</v>
      </c>
      <c r="C8483" t="s">
        <v>1715</v>
      </c>
      <c r="D8483" t="s">
        <v>1394</v>
      </c>
      <c r="E8483">
        <v>0.11</v>
      </c>
      <c r="F8483" t="s">
        <v>1911</v>
      </c>
    </row>
    <row r="8484" spans="1:6" x14ac:dyDescent="0.25">
      <c r="A8484" t="s">
        <v>1535</v>
      </c>
      <c r="B8484" t="s">
        <v>1839</v>
      </c>
      <c r="C8484" t="s">
        <v>1186</v>
      </c>
      <c r="D8484" t="s">
        <v>1394</v>
      </c>
      <c r="E8484">
        <v>0.2</v>
      </c>
      <c r="F8484" t="s">
        <v>1911</v>
      </c>
    </row>
    <row r="8485" spans="1:6" x14ac:dyDescent="0.25">
      <c r="A8485" t="s">
        <v>1535</v>
      </c>
      <c r="B8485" t="s">
        <v>1840</v>
      </c>
      <c r="C8485" t="s">
        <v>1186</v>
      </c>
      <c r="D8485" t="s">
        <v>1394</v>
      </c>
      <c r="E8485">
        <v>0.05</v>
      </c>
      <c r="F8485" t="s">
        <v>1911</v>
      </c>
    </row>
    <row r="8486" spans="1:6" x14ac:dyDescent="0.25">
      <c r="A8486" t="s">
        <v>1841</v>
      </c>
      <c r="B8486" t="s">
        <v>1842</v>
      </c>
      <c r="C8486" t="s">
        <v>1186</v>
      </c>
      <c r="D8486" t="s">
        <v>1331</v>
      </c>
      <c r="E8486">
        <v>0.03</v>
      </c>
      <c r="F8486" t="s">
        <v>1911</v>
      </c>
    </row>
    <row r="8487" spans="1:6" x14ac:dyDescent="0.25">
      <c r="A8487" t="s">
        <v>1841</v>
      </c>
      <c r="B8487" t="s">
        <v>1842</v>
      </c>
      <c r="C8487" t="s">
        <v>1843</v>
      </c>
      <c r="D8487" t="s">
        <v>1331</v>
      </c>
      <c r="E8487">
        <v>1E-4</v>
      </c>
      <c r="F8487" t="s">
        <v>1911</v>
      </c>
    </row>
    <row r="8488" spans="1:6" x14ac:dyDescent="0.25">
      <c r="A8488" t="s">
        <v>1841</v>
      </c>
      <c r="B8488" t="s">
        <v>1842</v>
      </c>
      <c r="C8488" t="s">
        <v>1844</v>
      </c>
      <c r="D8488" t="s">
        <v>1331</v>
      </c>
      <c r="E8488">
        <v>8.0000000000000007E-5</v>
      </c>
      <c r="F8488" t="s">
        <v>1911</v>
      </c>
    </row>
    <row r="8489" spans="1:6" x14ac:dyDescent="0.25">
      <c r="A8489" t="s">
        <v>1841</v>
      </c>
      <c r="B8489" t="s">
        <v>1842</v>
      </c>
      <c r="C8489" t="s">
        <v>1845</v>
      </c>
      <c r="D8489" t="s">
        <v>1331</v>
      </c>
      <c r="E8489">
        <v>5.0000000000000002E-5</v>
      </c>
      <c r="F8489" t="s">
        <v>1911</v>
      </c>
    </row>
    <row r="8490" spans="1:6" x14ac:dyDescent="0.25">
      <c r="A8490" t="s">
        <v>1841</v>
      </c>
      <c r="B8490" t="s">
        <v>1842</v>
      </c>
      <c r="C8490" t="s">
        <v>1721</v>
      </c>
      <c r="D8490" t="s">
        <v>1331</v>
      </c>
      <c r="E8490">
        <v>4.0000000000000003E-5</v>
      </c>
      <c r="F8490" t="s">
        <v>1911</v>
      </c>
    </row>
    <row r="8491" spans="1:6" x14ac:dyDescent="0.25">
      <c r="A8491" t="s">
        <v>1846</v>
      </c>
      <c r="B8491" t="s">
        <v>1847</v>
      </c>
      <c r="C8491" t="s">
        <v>1715</v>
      </c>
      <c r="D8491" t="s">
        <v>1331</v>
      </c>
      <c r="E8491">
        <v>4.8399999999999997E-3</v>
      </c>
      <c r="F8491" t="s">
        <v>1911</v>
      </c>
    </row>
    <row r="8492" spans="1:6" x14ac:dyDescent="0.25">
      <c r="A8492" t="s">
        <v>1846</v>
      </c>
      <c r="B8492" t="s">
        <v>1847</v>
      </c>
      <c r="C8492" t="s">
        <v>1186</v>
      </c>
      <c r="D8492" t="s">
        <v>1331</v>
      </c>
      <c r="E8492">
        <v>2.1000000000000001E-2</v>
      </c>
      <c r="F8492" t="s">
        <v>1911</v>
      </c>
    </row>
    <row r="8493" spans="1:6" x14ac:dyDescent="0.25">
      <c r="A8493" t="s">
        <v>1846</v>
      </c>
      <c r="B8493" t="s">
        <v>1847</v>
      </c>
      <c r="C8493" t="s">
        <v>1848</v>
      </c>
      <c r="D8493" t="s">
        <v>1331</v>
      </c>
      <c r="E8493">
        <v>7.8799999999999999E-3</v>
      </c>
      <c r="F8493" t="s">
        <v>1911</v>
      </c>
    </row>
    <row r="8494" spans="1:6" x14ac:dyDescent="0.25">
      <c r="A8494" t="s">
        <v>1846</v>
      </c>
      <c r="B8494" t="s">
        <v>1847</v>
      </c>
      <c r="C8494" t="s">
        <v>1721</v>
      </c>
      <c r="D8494" t="s">
        <v>1331</v>
      </c>
      <c r="E8494">
        <v>1.82E-3</v>
      </c>
      <c r="F8494" t="s">
        <v>1911</v>
      </c>
    </row>
    <row r="8495" spans="1:6" x14ac:dyDescent="0.25">
      <c r="A8495" t="s">
        <v>1846</v>
      </c>
      <c r="B8495" t="s">
        <v>1847</v>
      </c>
      <c r="C8495" t="s">
        <v>1849</v>
      </c>
      <c r="D8495" t="s">
        <v>1331</v>
      </c>
      <c r="E8495">
        <v>4.7299999999999998E-3</v>
      </c>
      <c r="F8495" t="s">
        <v>1911</v>
      </c>
    </row>
    <row r="8496" spans="1:6" x14ac:dyDescent="0.25">
      <c r="A8496" t="s">
        <v>1846</v>
      </c>
      <c r="B8496" t="s">
        <v>1847</v>
      </c>
      <c r="C8496" t="s">
        <v>1850</v>
      </c>
      <c r="D8496" t="s">
        <v>1331</v>
      </c>
      <c r="E8496">
        <v>1.4E-2</v>
      </c>
      <c r="F8496" t="s">
        <v>1911</v>
      </c>
    </row>
    <row r="8497" spans="1:6" x14ac:dyDescent="0.25">
      <c r="A8497" t="s">
        <v>1846</v>
      </c>
      <c r="B8497" t="s">
        <v>1847</v>
      </c>
      <c r="C8497" t="s">
        <v>1721</v>
      </c>
      <c r="D8497" t="s">
        <v>1331</v>
      </c>
      <c r="E8497">
        <v>3.2299999999999998E-3</v>
      </c>
      <c r="F8497" t="s">
        <v>1911</v>
      </c>
    </row>
    <row r="8498" spans="1:6" x14ac:dyDescent="0.25">
      <c r="A8498" t="s">
        <v>1851</v>
      </c>
      <c r="B8498" t="s">
        <v>1852</v>
      </c>
      <c r="C8498" t="s">
        <v>1715</v>
      </c>
      <c r="D8498" t="s">
        <v>1853</v>
      </c>
      <c r="E8498">
        <v>4.2100000000000002E-3</v>
      </c>
      <c r="F8498" t="s">
        <v>1911</v>
      </c>
    </row>
    <row r="8499" spans="1:6" x14ac:dyDescent="0.25">
      <c r="A8499" t="s">
        <v>1851</v>
      </c>
      <c r="B8499" t="s">
        <v>1852</v>
      </c>
      <c r="C8499" t="s">
        <v>1854</v>
      </c>
      <c r="D8499" t="s">
        <v>1853</v>
      </c>
      <c r="E8499">
        <v>8.5999999999999998E-4</v>
      </c>
      <c r="F8499" t="s">
        <v>1911</v>
      </c>
    </row>
    <row r="8500" spans="1:6" x14ac:dyDescent="0.25">
      <c r="A8500" t="s">
        <v>1851</v>
      </c>
      <c r="B8500" t="s">
        <v>1852</v>
      </c>
      <c r="C8500" t="s">
        <v>1186</v>
      </c>
      <c r="D8500" t="s">
        <v>1853</v>
      </c>
      <c r="E8500">
        <v>4.3200000000000002E-2</v>
      </c>
      <c r="F8500" t="s">
        <v>1911</v>
      </c>
    </row>
    <row r="8501" spans="1:6" x14ac:dyDescent="0.25">
      <c r="A8501" t="s">
        <v>1851</v>
      </c>
      <c r="B8501" t="s">
        <v>1852</v>
      </c>
      <c r="C8501" t="s">
        <v>1823</v>
      </c>
      <c r="D8501" t="s">
        <v>1853</v>
      </c>
      <c r="E8501">
        <v>2.2000000000000001E-4</v>
      </c>
      <c r="F8501" t="s">
        <v>1911</v>
      </c>
    </row>
    <row r="8502" spans="1:6" x14ac:dyDescent="0.25">
      <c r="A8502" t="s">
        <v>1851</v>
      </c>
      <c r="B8502" t="s">
        <v>1855</v>
      </c>
      <c r="C8502" t="s">
        <v>1856</v>
      </c>
      <c r="D8502" t="s">
        <v>1853</v>
      </c>
      <c r="E8502">
        <v>2.1600000000000001E-2</v>
      </c>
      <c r="F8502" t="s">
        <v>1911</v>
      </c>
    </row>
    <row r="8503" spans="1:6" x14ac:dyDescent="0.25">
      <c r="A8503" t="s">
        <v>1851</v>
      </c>
      <c r="B8503" t="s">
        <v>1855</v>
      </c>
      <c r="C8503" t="s">
        <v>1857</v>
      </c>
      <c r="D8503" t="s">
        <v>1853</v>
      </c>
      <c r="E8503">
        <v>9.5999999999999992E-3</v>
      </c>
      <c r="F8503" t="s">
        <v>1911</v>
      </c>
    </row>
    <row r="8504" spans="1:6" x14ac:dyDescent="0.25">
      <c r="A8504" t="s">
        <v>1851</v>
      </c>
      <c r="B8504" t="s">
        <v>1855</v>
      </c>
      <c r="C8504" t="s">
        <v>1715</v>
      </c>
      <c r="D8504" t="s">
        <v>1853</v>
      </c>
      <c r="E8504">
        <v>8.294E-2</v>
      </c>
      <c r="F8504" t="s">
        <v>1911</v>
      </c>
    </row>
    <row r="8505" spans="1:6" x14ac:dyDescent="0.25">
      <c r="A8505" t="s">
        <v>1851</v>
      </c>
      <c r="B8505" t="s">
        <v>1855</v>
      </c>
      <c r="C8505" t="s">
        <v>1858</v>
      </c>
      <c r="D8505" t="s">
        <v>1853</v>
      </c>
      <c r="E8505">
        <v>0.16320000000000001</v>
      </c>
      <c r="F8505" t="s">
        <v>1911</v>
      </c>
    </row>
    <row r="8506" spans="1:6" x14ac:dyDescent="0.25">
      <c r="A8506" t="s">
        <v>1851</v>
      </c>
      <c r="B8506" t="s">
        <v>1855</v>
      </c>
      <c r="C8506" t="s">
        <v>1721</v>
      </c>
      <c r="D8506" t="s">
        <v>1853</v>
      </c>
      <c r="E8506">
        <v>3.9170000000000003E-2</v>
      </c>
      <c r="F8506" t="s">
        <v>1911</v>
      </c>
    </row>
    <row r="8507" spans="1:6" x14ac:dyDescent="0.25">
      <c r="A8507" t="s">
        <v>1851</v>
      </c>
      <c r="B8507" t="s">
        <v>1855</v>
      </c>
      <c r="C8507" t="s">
        <v>1859</v>
      </c>
      <c r="D8507" t="s">
        <v>1853</v>
      </c>
      <c r="E8507">
        <v>0.1056</v>
      </c>
      <c r="F8507" t="s">
        <v>1911</v>
      </c>
    </row>
    <row r="8508" spans="1:6" x14ac:dyDescent="0.25">
      <c r="A8508" t="s">
        <v>1851</v>
      </c>
      <c r="B8508" t="s">
        <v>1855</v>
      </c>
      <c r="C8508" t="s">
        <v>1721</v>
      </c>
      <c r="D8508" t="s">
        <v>1853</v>
      </c>
      <c r="E8508">
        <v>2.5340000000000001E-2</v>
      </c>
      <c r="F8508" t="s">
        <v>1911</v>
      </c>
    </row>
    <row r="8509" spans="1:6" x14ac:dyDescent="0.25">
      <c r="A8509" t="s">
        <v>1851</v>
      </c>
      <c r="B8509" t="s">
        <v>1855</v>
      </c>
      <c r="C8509" t="s">
        <v>1860</v>
      </c>
      <c r="D8509" t="s">
        <v>1853</v>
      </c>
      <c r="E8509">
        <v>4.6199999999999998E-2</v>
      </c>
      <c r="F8509" t="s">
        <v>1911</v>
      </c>
    </row>
    <row r="8510" spans="1:6" x14ac:dyDescent="0.25">
      <c r="A8510" t="s">
        <v>1851</v>
      </c>
      <c r="B8510" t="s">
        <v>1855</v>
      </c>
      <c r="C8510" t="s">
        <v>1186</v>
      </c>
      <c r="D8510" t="s">
        <v>1853</v>
      </c>
      <c r="E8510">
        <v>0.34560000000000002</v>
      </c>
      <c r="F8510" t="s">
        <v>1911</v>
      </c>
    </row>
    <row r="8511" spans="1:6" x14ac:dyDescent="0.25">
      <c r="A8511" t="s">
        <v>1851</v>
      </c>
      <c r="B8511" t="s">
        <v>1855</v>
      </c>
      <c r="C8511" t="s">
        <v>1861</v>
      </c>
      <c r="D8511" t="s">
        <v>1853</v>
      </c>
      <c r="E8511">
        <v>4.7999999999999996E-3</v>
      </c>
      <c r="F8511" t="s">
        <v>1911</v>
      </c>
    </row>
    <row r="8512" spans="1:6" x14ac:dyDescent="0.25">
      <c r="A8512" t="s">
        <v>1851</v>
      </c>
      <c r="B8512" t="s">
        <v>1855</v>
      </c>
      <c r="C8512" t="s">
        <v>1862</v>
      </c>
      <c r="D8512" t="s">
        <v>1853</v>
      </c>
      <c r="E8512">
        <v>2.3999999999999998E-3</v>
      </c>
      <c r="F8512" t="s">
        <v>1911</v>
      </c>
    </row>
    <row r="8513" spans="1:6" x14ac:dyDescent="0.25">
      <c r="A8513" t="s">
        <v>1863</v>
      </c>
      <c r="B8513" t="s">
        <v>1864</v>
      </c>
      <c r="C8513" t="s">
        <v>1714</v>
      </c>
      <c r="D8513" t="s">
        <v>1331</v>
      </c>
      <c r="E8513">
        <v>8.0999999999999996E-4</v>
      </c>
      <c r="F8513" t="s">
        <v>1911</v>
      </c>
    </row>
    <row r="8514" spans="1:6" x14ac:dyDescent="0.25">
      <c r="A8514" t="s">
        <v>1863</v>
      </c>
      <c r="B8514" t="s">
        <v>1864</v>
      </c>
      <c r="C8514" t="s">
        <v>1186</v>
      </c>
      <c r="D8514" t="s">
        <v>1331</v>
      </c>
      <c r="E8514">
        <v>3.0000000000000001E-3</v>
      </c>
      <c r="F8514" t="s">
        <v>1911</v>
      </c>
    </row>
    <row r="8515" spans="1:6" x14ac:dyDescent="0.25">
      <c r="A8515" t="s">
        <v>1863</v>
      </c>
      <c r="B8515" t="s">
        <v>1864</v>
      </c>
      <c r="C8515" t="s">
        <v>1865</v>
      </c>
      <c r="D8515" t="s">
        <v>1331</v>
      </c>
      <c r="E8515">
        <v>5.9999999999999995E-4</v>
      </c>
      <c r="F8515" t="s">
        <v>1911</v>
      </c>
    </row>
    <row r="8516" spans="1:6" x14ac:dyDescent="0.25">
      <c r="A8516" t="s">
        <v>1863</v>
      </c>
      <c r="B8516" t="s">
        <v>1864</v>
      </c>
      <c r="C8516" t="s">
        <v>1866</v>
      </c>
      <c r="D8516" t="s">
        <v>1331</v>
      </c>
      <c r="E8516">
        <v>5.1000000000000004E-4</v>
      </c>
      <c r="F8516" t="s">
        <v>1911</v>
      </c>
    </row>
    <row r="8517" spans="1:6" x14ac:dyDescent="0.25">
      <c r="A8517" t="s">
        <v>1867</v>
      </c>
      <c r="B8517" t="s">
        <v>1868</v>
      </c>
      <c r="C8517" t="s">
        <v>1725</v>
      </c>
      <c r="D8517" t="s">
        <v>1869</v>
      </c>
      <c r="E8517">
        <v>1.7250000000000001E-2</v>
      </c>
      <c r="F8517" t="s">
        <v>1911</v>
      </c>
    </row>
    <row r="8518" spans="1:6" x14ac:dyDescent="0.25">
      <c r="A8518" t="s">
        <v>1867</v>
      </c>
      <c r="B8518" t="s">
        <v>1868</v>
      </c>
      <c r="C8518" t="s">
        <v>1715</v>
      </c>
      <c r="D8518" t="s">
        <v>1869</v>
      </c>
      <c r="E8518">
        <v>1.7250000000000001E-2</v>
      </c>
      <c r="F8518" t="s">
        <v>1911</v>
      </c>
    </row>
    <row r="8519" spans="1:6" x14ac:dyDescent="0.25">
      <c r="A8519" t="s">
        <v>1867</v>
      </c>
      <c r="B8519" t="s">
        <v>1868</v>
      </c>
      <c r="C8519" t="s">
        <v>1186</v>
      </c>
      <c r="D8519" t="s">
        <v>1869</v>
      </c>
      <c r="E8519">
        <v>0.06</v>
      </c>
      <c r="F8519" t="s">
        <v>1911</v>
      </c>
    </row>
    <row r="8520" spans="1:6" x14ac:dyDescent="0.25">
      <c r="A8520" t="s">
        <v>1867</v>
      </c>
      <c r="B8520" t="s">
        <v>1868</v>
      </c>
      <c r="C8520" t="s">
        <v>1870</v>
      </c>
      <c r="D8520" t="s">
        <v>1869</v>
      </c>
      <c r="E8520">
        <v>3.1199999999999999E-2</v>
      </c>
      <c r="F8520" t="s">
        <v>1911</v>
      </c>
    </row>
    <row r="8521" spans="1:6" x14ac:dyDescent="0.25">
      <c r="A8521" t="s">
        <v>1867</v>
      </c>
      <c r="B8521" t="s">
        <v>1868</v>
      </c>
      <c r="C8521" t="s">
        <v>1721</v>
      </c>
      <c r="D8521" t="s">
        <v>1869</v>
      </c>
      <c r="E8521">
        <v>8.9700000000000005E-3</v>
      </c>
      <c r="F8521" t="s">
        <v>1911</v>
      </c>
    </row>
    <row r="8522" spans="1:6" x14ac:dyDescent="0.25">
      <c r="A8522" t="s">
        <v>1867</v>
      </c>
      <c r="B8522" t="s">
        <v>1868</v>
      </c>
      <c r="C8522" t="s">
        <v>1721</v>
      </c>
      <c r="D8522" t="s">
        <v>1869</v>
      </c>
      <c r="E8522">
        <v>8.9700000000000005E-3</v>
      </c>
      <c r="F8522" t="s">
        <v>1911</v>
      </c>
    </row>
    <row r="8523" spans="1:6" x14ac:dyDescent="0.25">
      <c r="A8523" t="s">
        <v>1867</v>
      </c>
      <c r="B8523" t="s">
        <v>1868</v>
      </c>
      <c r="C8523" t="s">
        <v>1871</v>
      </c>
      <c r="D8523" t="s">
        <v>1869</v>
      </c>
      <c r="E8523">
        <v>2.2800000000000001E-2</v>
      </c>
      <c r="F8523" t="s">
        <v>1911</v>
      </c>
    </row>
    <row r="8524" spans="1:6" x14ac:dyDescent="0.25">
      <c r="A8524" t="s">
        <v>1872</v>
      </c>
      <c r="B8524" t="s">
        <v>1873</v>
      </c>
      <c r="C8524" t="s">
        <v>1714</v>
      </c>
      <c r="D8524" t="s">
        <v>1874</v>
      </c>
      <c r="E8524">
        <v>0.14199999999999999</v>
      </c>
      <c r="F8524" t="s">
        <v>1911</v>
      </c>
    </row>
    <row r="8525" spans="1:6" x14ac:dyDescent="0.25">
      <c r="A8525" t="s">
        <v>1872</v>
      </c>
      <c r="B8525" t="s">
        <v>1873</v>
      </c>
      <c r="C8525" t="s">
        <v>1813</v>
      </c>
      <c r="D8525" t="s">
        <v>1874</v>
      </c>
      <c r="E8525">
        <v>0.53249999999999997</v>
      </c>
      <c r="F8525" t="s">
        <v>1911</v>
      </c>
    </row>
    <row r="8526" spans="1:6" x14ac:dyDescent="0.25">
      <c r="A8526" t="s">
        <v>1872</v>
      </c>
      <c r="B8526" t="s">
        <v>1873</v>
      </c>
      <c r="C8526" t="s">
        <v>1875</v>
      </c>
      <c r="D8526" t="s">
        <v>1874</v>
      </c>
      <c r="E8526">
        <v>0.1065</v>
      </c>
      <c r="F8526" t="s">
        <v>1911</v>
      </c>
    </row>
    <row r="8527" spans="1:6" x14ac:dyDescent="0.25">
      <c r="A8527" t="s">
        <v>1872</v>
      </c>
      <c r="B8527" t="s">
        <v>1873</v>
      </c>
      <c r="C8527" t="s">
        <v>1876</v>
      </c>
      <c r="D8527" t="s">
        <v>1874</v>
      </c>
      <c r="E8527">
        <v>2.5000000000000001E-2</v>
      </c>
      <c r="F8527" t="s">
        <v>1911</v>
      </c>
    </row>
    <row r="8528" spans="1:6" x14ac:dyDescent="0.25">
      <c r="A8528" t="s">
        <v>1872</v>
      </c>
      <c r="B8528" t="s">
        <v>1873</v>
      </c>
      <c r="C8528" t="s">
        <v>1721</v>
      </c>
      <c r="D8528" t="s">
        <v>1874</v>
      </c>
      <c r="E8528">
        <v>0.02</v>
      </c>
      <c r="F8528" t="s">
        <v>1911</v>
      </c>
    </row>
    <row r="8529" spans="1:6" x14ac:dyDescent="0.25">
      <c r="A8529" t="s">
        <v>1872</v>
      </c>
      <c r="B8529" t="s">
        <v>1873</v>
      </c>
      <c r="C8529" t="s">
        <v>1877</v>
      </c>
      <c r="D8529" t="s">
        <v>1874</v>
      </c>
      <c r="E8529">
        <v>3.5499999999999997E-2</v>
      </c>
      <c r="F8529" t="s">
        <v>1911</v>
      </c>
    </row>
    <row r="8530" spans="1:6" x14ac:dyDescent="0.25">
      <c r="A8530" t="s">
        <v>1872</v>
      </c>
      <c r="B8530" t="s">
        <v>1873</v>
      </c>
      <c r="C8530" t="s">
        <v>1878</v>
      </c>
      <c r="D8530" t="s">
        <v>1874</v>
      </c>
      <c r="E8530">
        <v>2.5000000000000001E-2</v>
      </c>
      <c r="F8530" t="s">
        <v>1911</v>
      </c>
    </row>
    <row r="8531" spans="1:6" x14ac:dyDescent="0.25">
      <c r="A8531" t="s">
        <v>1872</v>
      </c>
      <c r="B8531" t="s">
        <v>1873</v>
      </c>
      <c r="C8531" t="s">
        <v>1721</v>
      </c>
      <c r="D8531" t="s">
        <v>1874</v>
      </c>
      <c r="E8531">
        <v>0.02</v>
      </c>
      <c r="F8531" t="s">
        <v>1911</v>
      </c>
    </row>
    <row r="8532" spans="1:6" x14ac:dyDescent="0.25">
      <c r="A8532" t="s">
        <v>1872</v>
      </c>
      <c r="B8532" t="s">
        <v>1873</v>
      </c>
      <c r="C8532" t="s">
        <v>1879</v>
      </c>
      <c r="D8532" t="s">
        <v>1874</v>
      </c>
      <c r="E8532">
        <v>0.08</v>
      </c>
      <c r="F8532" t="s">
        <v>1911</v>
      </c>
    </row>
    <row r="8533" spans="1:6" x14ac:dyDescent="0.25">
      <c r="A8533" t="s">
        <v>1872</v>
      </c>
      <c r="B8533" t="s">
        <v>1873</v>
      </c>
      <c r="C8533" t="s">
        <v>1186</v>
      </c>
      <c r="D8533" t="s">
        <v>1874</v>
      </c>
      <c r="E8533">
        <v>0.71</v>
      </c>
      <c r="F8533" t="s">
        <v>1911</v>
      </c>
    </row>
    <row r="8534" spans="1:6" x14ac:dyDescent="0.25">
      <c r="A8534" t="s">
        <v>1872</v>
      </c>
      <c r="B8534" t="s">
        <v>1873</v>
      </c>
      <c r="C8534" t="s">
        <v>1880</v>
      </c>
      <c r="D8534" t="s">
        <v>1874</v>
      </c>
      <c r="E8534">
        <v>0</v>
      </c>
      <c r="F8534" t="s">
        <v>1911</v>
      </c>
    </row>
    <row r="8535" spans="1:6" x14ac:dyDescent="0.25">
      <c r="A8535" t="s">
        <v>1872</v>
      </c>
      <c r="B8535" t="s">
        <v>1881</v>
      </c>
      <c r="C8535" t="s">
        <v>1714</v>
      </c>
      <c r="D8535" t="s">
        <v>1874</v>
      </c>
      <c r="E8535">
        <v>0.14199999999999999</v>
      </c>
      <c r="F8535" t="s">
        <v>1911</v>
      </c>
    </row>
    <row r="8536" spans="1:6" x14ac:dyDescent="0.25">
      <c r="A8536" t="s">
        <v>1872</v>
      </c>
      <c r="B8536" t="s">
        <v>1881</v>
      </c>
      <c r="C8536" t="s">
        <v>1876</v>
      </c>
      <c r="D8536" t="s">
        <v>1874</v>
      </c>
      <c r="E8536">
        <v>2.5000000000000001E-2</v>
      </c>
      <c r="F8536" t="s">
        <v>1911</v>
      </c>
    </row>
    <row r="8537" spans="1:6" x14ac:dyDescent="0.25">
      <c r="A8537" t="s">
        <v>1872</v>
      </c>
      <c r="B8537" t="s">
        <v>1881</v>
      </c>
      <c r="C8537" t="s">
        <v>1721</v>
      </c>
      <c r="D8537" t="s">
        <v>1874</v>
      </c>
      <c r="E8537">
        <v>0.02</v>
      </c>
      <c r="F8537" t="s">
        <v>1911</v>
      </c>
    </row>
    <row r="8538" spans="1:6" x14ac:dyDescent="0.25">
      <c r="A8538" t="s">
        <v>1872</v>
      </c>
      <c r="B8538" t="s">
        <v>1881</v>
      </c>
      <c r="C8538" t="s">
        <v>1877</v>
      </c>
      <c r="D8538" t="s">
        <v>1874</v>
      </c>
      <c r="E8538">
        <v>3.5499999999999997E-2</v>
      </c>
      <c r="F8538" t="s">
        <v>1911</v>
      </c>
    </row>
    <row r="8539" spans="1:6" x14ac:dyDescent="0.25">
      <c r="A8539" t="s">
        <v>1872</v>
      </c>
      <c r="B8539" t="s">
        <v>1881</v>
      </c>
      <c r="C8539" t="s">
        <v>1878</v>
      </c>
      <c r="D8539" t="s">
        <v>1874</v>
      </c>
      <c r="E8539">
        <v>2.5000000000000001E-2</v>
      </c>
      <c r="F8539" t="s">
        <v>1911</v>
      </c>
    </row>
    <row r="8540" spans="1:6" x14ac:dyDescent="0.25">
      <c r="A8540" t="s">
        <v>1872</v>
      </c>
      <c r="B8540" t="s">
        <v>1881</v>
      </c>
      <c r="C8540" t="s">
        <v>1721</v>
      </c>
      <c r="D8540" t="s">
        <v>1874</v>
      </c>
      <c r="E8540">
        <v>0.02</v>
      </c>
      <c r="F8540" t="s">
        <v>1911</v>
      </c>
    </row>
    <row r="8541" spans="1:6" x14ac:dyDescent="0.25">
      <c r="A8541" t="s">
        <v>1872</v>
      </c>
      <c r="B8541" t="s">
        <v>1881</v>
      </c>
      <c r="C8541" t="s">
        <v>1879</v>
      </c>
      <c r="D8541" t="s">
        <v>1874</v>
      </c>
      <c r="E8541">
        <v>0.08</v>
      </c>
      <c r="F8541" t="s">
        <v>1911</v>
      </c>
    </row>
    <row r="8542" spans="1:6" x14ac:dyDescent="0.25">
      <c r="A8542" t="s">
        <v>1872</v>
      </c>
      <c r="B8542" t="s">
        <v>1881</v>
      </c>
      <c r="C8542" t="s">
        <v>1186</v>
      </c>
      <c r="D8542" t="s">
        <v>1874</v>
      </c>
      <c r="E8542">
        <v>0.53249999999999997</v>
      </c>
      <c r="F8542" t="s">
        <v>1911</v>
      </c>
    </row>
    <row r="8543" spans="1:6" x14ac:dyDescent="0.25">
      <c r="A8543" t="s">
        <v>1872</v>
      </c>
      <c r="B8543" t="s">
        <v>1881</v>
      </c>
      <c r="C8543" t="s">
        <v>1880</v>
      </c>
      <c r="D8543" t="s">
        <v>1874</v>
      </c>
      <c r="E8543">
        <v>0</v>
      </c>
      <c r="F8543" t="s">
        <v>1911</v>
      </c>
    </row>
    <row r="8544" spans="1:6" x14ac:dyDescent="0.25">
      <c r="A8544" t="s">
        <v>1872</v>
      </c>
      <c r="B8544" t="s">
        <v>1882</v>
      </c>
      <c r="C8544" t="s">
        <v>1186</v>
      </c>
      <c r="D8544" t="s">
        <v>1874</v>
      </c>
      <c r="E8544">
        <v>0.3</v>
      </c>
      <c r="F8544" t="s">
        <v>1911</v>
      </c>
    </row>
    <row r="8545" spans="1:6" x14ac:dyDescent="0.25">
      <c r="A8545" t="s">
        <v>1872</v>
      </c>
      <c r="B8545" t="s">
        <v>1882</v>
      </c>
      <c r="C8545" t="s">
        <v>1883</v>
      </c>
      <c r="D8545" t="s">
        <v>1874</v>
      </c>
      <c r="E8545">
        <v>0.08</v>
      </c>
      <c r="F8545" t="s">
        <v>1911</v>
      </c>
    </row>
    <row r="8546" spans="1:6" x14ac:dyDescent="0.25">
      <c r="A8546" t="s">
        <v>1872</v>
      </c>
      <c r="B8546" t="s">
        <v>1882</v>
      </c>
      <c r="C8546" t="s">
        <v>1884</v>
      </c>
      <c r="D8546" t="s">
        <v>1874</v>
      </c>
      <c r="E8546">
        <v>3.5000000000000003E-2</v>
      </c>
      <c r="F8546" t="s">
        <v>1911</v>
      </c>
    </row>
    <row r="8547" spans="1:6" x14ac:dyDescent="0.25">
      <c r="A8547" t="s">
        <v>1885</v>
      </c>
      <c r="B8547" t="s">
        <v>1886</v>
      </c>
      <c r="C8547" t="s">
        <v>1714</v>
      </c>
      <c r="D8547" t="s">
        <v>1887</v>
      </c>
      <c r="E8547">
        <v>5.3100000000000001E-2</v>
      </c>
      <c r="F8547" t="s">
        <v>1911</v>
      </c>
    </row>
    <row r="8548" spans="1:6" x14ac:dyDescent="0.25">
      <c r="A8548" t="s">
        <v>1885</v>
      </c>
      <c r="B8548" t="s">
        <v>1886</v>
      </c>
      <c r="C8548" t="s">
        <v>1888</v>
      </c>
      <c r="D8548" t="s">
        <v>1887</v>
      </c>
      <c r="E8548">
        <v>1.9470000000000001E-2</v>
      </c>
      <c r="F8548" t="s">
        <v>1911</v>
      </c>
    </row>
    <row r="8549" spans="1:6" x14ac:dyDescent="0.25">
      <c r="A8549" t="s">
        <v>1885</v>
      </c>
      <c r="B8549" t="s">
        <v>1886</v>
      </c>
      <c r="C8549" t="s">
        <v>1721</v>
      </c>
      <c r="D8549" t="s">
        <v>1887</v>
      </c>
      <c r="E8549">
        <v>1.593E-2</v>
      </c>
      <c r="F8549" t="s">
        <v>1911</v>
      </c>
    </row>
    <row r="8550" spans="1:6" x14ac:dyDescent="0.25">
      <c r="A8550" t="s">
        <v>1885</v>
      </c>
      <c r="B8550" t="s">
        <v>1886</v>
      </c>
      <c r="C8550" t="s">
        <v>1889</v>
      </c>
      <c r="D8550" t="s">
        <v>1887</v>
      </c>
      <c r="E8550">
        <v>8.8500000000000002E-3</v>
      </c>
      <c r="F8550" t="s">
        <v>1911</v>
      </c>
    </row>
    <row r="8551" spans="1:6" x14ac:dyDescent="0.25">
      <c r="A8551" t="s">
        <v>1885</v>
      </c>
      <c r="B8551" t="s">
        <v>1886</v>
      </c>
      <c r="C8551" t="s">
        <v>1890</v>
      </c>
      <c r="D8551" t="s">
        <v>1887</v>
      </c>
      <c r="E8551">
        <v>8.8500000000000002E-3</v>
      </c>
      <c r="F8551" t="s">
        <v>1911</v>
      </c>
    </row>
    <row r="8552" spans="1:6" x14ac:dyDescent="0.25">
      <c r="A8552" t="s">
        <v>1885</v>
      </c>
      <c r="B8552" t="s">
        <v>1886</v>
      </c>
      <c r="C8552" t="s">
        <v>1186</v>
      </c>
      <c r="D8552" t="s">
        <v>1887</v>
      </c>
      <c r="E8552">
        <v>0.17699999999999999</v>
      </c>
      <c r="F8552" t="s">
        <v>1911</v>
      </c>
    </row>
    <row r="8553" spans="1:6" x14ac:dyDescent="0.25">
      <c r="A8553" t="s">
        <v>1885</v>
      </c>
      <c r="B8553" t="s">
        <v>1886</v>
      </c>
      <c r="C8553" t="s">
        <v>1891</v>
      </c>
      <c r="D8553" t="s">
        <v>1887</v>
      </c>
      <c r="E8553">
        <v>0</v>
      </c>
      <c r="F8553" t="s">
        <v>1911</v>
      </c>
    </row>
    <row r="8554" spans="1:6" x14ac:dyDescent="0.25">
      <c r="A8554" t="s">
        <v>1885</v>
      </c>
      <c r="B8554" t="s">
        <v>1892</v>
      </c>
      <c r="C8554" t="s">
        <v>1714</v>
      </c>
      <c r="D8554" t="s">
        <v>1887</v>
      </c>
      <c r="E8554">
        <v>1.593E-2</v>
      </c>
      <c r="F8554" t="s">
        <v>1911</v>
      </c>
    </row>
    <row r="8555" spans="1:6" x14ac:dyDescent="0.25">
      <c r="A8555" t="s">
        <v>1885</v>
      </c>
      <c r="B8555" t="s">
        <v>1892</v>
      </c>
      <c r="C8555" t="s">
        <v>1889</v>
      </c>
      <c r="D8555" t="s">
        <v>1887</v>
      </c>
      <c r="E8555">
        <v>8.8500000000000002E-3</v>
      </c>
      <c r="F8555" t="s">
        <v>1911</v>
      </c>
    </row>
    <row r="8556" spans="1:6" x14ac:dyDescent="0.25">
      <c r="A8556" t="s">
        <v>1885</v>
      </c>
      <c r="B8556" t="s">
        <v>1892</v>
      </c>
      <c r="C8556" t="s">
        <v>1890</v>
      </c>
      <c r="D8556" t="s">
        <v>1887</v>
      </c>
      <c r="E8556">
        <v>8.8500000000000002E-3</v>
      </c>
      <c r="F8556" t="s">
        <v>1911</v>
      </c>
    </row>
    <row r="8557" spans="1:6" x14ac:dyDescent="0.25">
      <c r="A8557" t="s">
        <v>1885</v>
      </c>
      <c r="B8557" t="s">
        <v>1892</v>
      </c>
      <c r="C8557" t="s">
        <v>1186</v>
      </c>
      <c r="D8557" t="s">
        <v>1887</v>
      </c>
      <c r="E8557">
        <v>1.9470000000000001E-2</v>
      </c>
      <c r="F8557" t="s">
        <v>1911</v>
      </c>
    </row>
    <row r="8558" spans="1:6" x14ac:dyDescent="0.25">
      <c r="A8558" t="s">
        <v>1885</v>
      </c>
      <c r="B8558" t="s">
        <v>1892</v>
      </c>
      <c r="C8558" t="s">
        <v>1891</v>
      </c>
      <c r="D8558" t="s">
        <v>1887</v>
      </c>
      <c r="E8558">
        <v>0</v>
      </c>
      <c r="F8558" t="s">
        <v>1911</v>
      </c>
    </row>
    <row r="8559" spans="1:6" x14ac:dyDescent="0.25">
      <c r="A8559" t="s">
        <v>1893</v>
      </c>
      <c r="B8559" t="s">
        <v>1894</v>
      </c>
      <c r="C8559" t="s">
        <v>1714</v>
      </c>
      <c r="D8559" t="s">
        <v>1895</v>
      </c>
      <c r="E8559">
        <v>7.3259999999999996</v>
      </c>
      <c r="F8559" t="s">
        <v>1911</v>
      </c>
    </row>
    <row r="8560" spans="1:6" x14ac:dyDescent="0.25">
      <c r="A8560" t="s">
        <v>1893</v>
      </c>
      <c r="B8560" t="s">
        <v>1894</v>
      </c>
      <c r="C8560" t="s">
        <v>1715</v>
      </c>
      <c r="D8560" t="s">
        <v>1895</v>
      </c>
      <c r="E8560">
        <v>7.3259999999999996</v>
      </c>
      <c r="F8560" t="s">
        <v>1911</v>
      </c>
    </row>
    <row r="8561" spans="1:6" x14ac:dyDescent="0.25">
      <c r="A8561" t="s">
        <v>1893</v>
      </c>
      <c r="B8561" t="s">
        <v>1894</v>
      </c>
      <c r="C8561" t="s">
        <v>1186</v>
      </c>
      <c r="D8561" t="s">
        <v>1895</v>
      </c>
      <c r="E8561">
        <v>19.8</v>
      </c>
      <c r="F8561" t="s">
        <v>1911</v>
      </c>
    </row>
    <row r="8562" spans="1:6" x14ac:dyDescent="0.25">
      <c r="A8562" t="s">
        <v>1893</v>
      </c>
      <c r="B8562" t="s">
        <v>1894</v>
      </c>
      <c r="C8562" t="s">
        <v>1896</v>
      </c>
      <c r="D8562" t="s">
        <v>1895</v>
      </c>
      <c r="E8562">
        <v>11.03201</v>
      </c>
      <c r="F8562" t="s">
        <v>1911</v>
      </c>
    </row>
    <row r="8563" spans="1:6" x14ac:dyDescent="0.25">
      <c r="A8563" t="s">
        <v>1893</v>
      </c>
      <c r="B8563" t="s">
        <v>1894</v>
      </c>
      <c r="C8563" t="s">
        <v>1897</v>
      </c>
      <c r="D8563" t="s">
        <v>1895</v>
      </c>
      <c r="E8563">
        <v>16.632000000000001</v>
      </c>
      <c r="F8563" t="s">
        <v>1911</v>
      </c>
    </row>
    <row r="8564" spans="1:6" x14ac:dyDescent="0.25">
      <c r="A8564" t="s">
        <v>1893</v>
      </c>
      <c r="B8564" t="s">
        <v>1894</v>
      </c>
      <c r="C8564" t="s">
        <v>1721</v>
      </c>
      <c r="D8564" t="s">
        <v>1895</v>
      </c>
      <c r="E8564">
        <v>6.1538399999999998</v>
      </c>
      <c r="F8564" t="s">
        <v>1911</v>
      </c>
    </row>
    <row r="8565" spans="1:6" x14ac:dyDescent="0.25">
      <c r="A8565" t="s">
        <v>1893</v>
      </c>
      <c r="B8565" t="s">
        <v>1894</v>
      </c>
      <c r="C8565" t="s">
        <v>1721</v>
      </c>
      <c r="D8565" t="s">
        <v>1895</v>
      </c>
      <c r="E8565">
        <v>6.1538399999999998</v>
      </c>
      <c r="F8565" t="s">
        <v>1911</v>
      </c>
    </row>
    <row r="8566" spans="1:6" x14ac:dyDescent="0.25">
      <c r="A8566" t="s">
        <v>1893</v>
      </c>
      <c r="B8566" t="s">
        <v>1894</v>
      </c>
      <c r="C8566" t="s">
        <v>1898</v>
      </c>
      <c r="D8566" t="s">
        <v>1895</v>
      </c>
      <c r="E8566">
        <v>0.24998999999999999</v>
      </c>
      <c r="F8566" t="s">
        <v>1911</v>
      </c>
    </row>
    <row r="8567" spans="1:6" x14ac:dyDescent="0.25">
      <c r="A8567" t="s">
        <v>1893</v>
      </c>
      <c r="B8567" t="s">
        <v>1894</v>
      </c>
      <c r="C8567" t="s">
        <v>1721</v>
      </c>
      <c r="D8567" t="s">
        <v>1895</v>
      </c>
      <c r="E8567">
        <v>0.15</v>
      </c>
      <c r="F8567" t="s">
        <v>1911</v>
      </c>
    </row>
    <row r="8568" spans="1:6" x14ac:dyDescent="0.25">
      <c r="A8568" t="s">
        <v>1893</v>
      </c>
      <c r="B8568" t="s">
        <v>1899</v>
      </c>
      <c r="C8568" t="s">
        <v>1186</v>
      </c>
      <c r="D8568" t="s">
        <v>1895</v>
      </c>
      <c r="E8568">
        <v>8.5</v>
      </c>
      <c r="F8568" t="s">
        <v>1911</v>
      </c>
    </row>
    <row r="8569" spans="1:6" x14ac:dyDescent="0.25">
      <c r="A8569" t="s">
        <v>1900</v>
      </c>
      <c r="B8569" t="s">
        <v>1901</v>
      </c>
      <c r="C8569" t="s">
        <v>1715</v>
      </c>
      <c r="D8569" t="s">
        <v>1331</v>
      </c>
      <c r="E8569">
        <v>2.5000000000000001E-3</v>
      </c>
      <c r="F8569" t="s">
        <v>1911</v>
      </c>
    </row>
    <row r="8570" spans="1:6" x14ac:dyDescent="0.25">
      <c r="A8570" t="s">
        <v>1900</v>
      </c>
      <c r="B8570" t="s">
        <v>1901</v>
      </c>
      <c r="C8570" t="s">
        <v>1186</v>
      </c>
      <c r="D8570" t="s">
        <v>1331</v>
      </c>
      <c r="E8570">
        <v>0.01</v>
      </c>
      <c r="F8570" t="s">
        <v>1911</v>
      </c>
    </row>
    <row r="8571" spans="1:6" x14ac:dyDescent="0.25">
      <c r="A8571" t="s">
        <v>1900</v>
      </c>
      <c r="B8571" t="s">
        <v>1901</v>
      </c>
      <c r="C8571" t="s">
        <v>1902</v>
      </c>
      <c r="D8571" t="s">
        <v>1331</v>
      </c>
      <c r="E8571">
        <v>2.5000000000000001E-3</v>
      </c>
      <c r="F8571" t="s">
        <v>1911</v>
      </c>
    </row>
    <row r="8572" spans="1:6" x14ac:dyDescent="0.25">
      <c r="A8572" t="s">
        <v>1900</v>
      </c>
      <c r="B8572" t="s">
        <v>1901</v>
      </c>
      <c r="C8572" t="s">
        <v>1903</v>
      </c>
      <c r="D8572" t="s">
        <v>1331</v>
      </c>
      <c r="E8572">
        <v>7.0000000000000001E-3</v>
      </c>
      <c r="F8572" t="s">
        <v>1911</v>
      </c>
    </row>
    <row r="8573" spans="1:6" x14ac:dyDescent="0.25">
      <c r="A8573" t="s">
        <v>1904</v>
      </c>
      <c r="B8573" t="s">
        <v>1905</v>
      </c>
      <c r="C8573" t="s">
        <v>1906</v>
      </c>
      <c r="D8573" t="s">
        <v>1907</v>
      </c>
      <c r="E8573">
        <v>1.5730000000000001E-2</v>
      </c>
      <c r="F8573" t="s">
        <v>1911</v>
      </c>
    </row>
    <row r="8574" spans="1:6" x14ac:dyDescent="0.25">
      <c r="A8574" t="s">
        <v>1904</v>
      </c>
      <c r="B8574" t="s">
        <v>1905</v>
      </c>
      <c r="C8574" t="s">
        <v>1186</v>
      </c>
      <c r="D8574" t="s">
        <v>1907</v>
      </c>
      <c r="E8574">
        <v>2.1999999999999999E-2</v>
      </c>
      <c r="F8574" t="s">
        <v>1911</v>
      </c>
    </row>
    <row r="8575" spans="1:6" x14ac:dyDescent="0.25">
      <c r="A8575" t="s">
        <v>1904</v>
      </c>
      <c r="B8575" t="s">
        <v>1905</v>
      </c>
      <c r="C8575" t="s">
        <v>1908</v>
      </c>
      <c r="D8575" t="s">
        <v>1907</v>
      </c>
      <c r="E8575">
        <v>5.4999999999999997E-3</v>
      </c>
      <c r="F8575" t="s">
        <v>1911</v>
      </c>
    </row>
    <row r="8576" spans="1:6" x14ac:dyDescent="0.25">
      <c r="A8576" t="s">
        <v>1904</v>
      </c>
      <c r="B8576" t="s">
        <v>1905</v>
      </c>
      <c r="C8576" t="s">
        <v>1909</v>
      </c>
      <c r="D8576" t="s">
        <v>1907</v>
      </c>
      <c r="E8576">
        <v>3.9300000000000003E-3</v>
      </c>
      <c r="F8576" t="s">
        <v>1911</v>
      </c>
    </row>
    <row r="8577" spans="1:6" x14ac:dyDescent="0.25">
      <c r="A8577" t="s">
        <v>1904</v>
      </c>
      <c r="B8577" t="s">
        <v>1910</v>
      </c>
      <c r="C8577" t="s">
        <v>1906</v>
      </c>
      <c r="D8577" t="s">
        <v>1907</v>
      </c>
      <c r="E8577">
        <v>3.9300000000000003E-3</v>
      </c>
      <c r="F8577" t="s">
        <v>1911</v>
      </c>
    </row>
    <row r="8578" spans="1:6" x14ac:dyDescent="0.25">
      <c r="A8578" t="s">
        <v>1904</v>
      </c>
      <c r="B8578" t="s">
        <v>1910</v>
      </c>
      <c r="C8578" t="s">
        <v>1186</v>
      </c>
      <c r="D8578" t="s">
        <v>1907</v>
      </c>
      <c r="E8578">
        <v>5.4999999999999997E-3</v>
      </c>
      <c r="F8578" t="s">
        <v>1911</v>
      </c>
    </row>
    <row r="8579" spans="1:6" x14ac:dyDescent="0.25">
      <c r="A8579" t="s">
        <v>1184</v>
      </c>
      <c r="B8579" t="s">
        <v>1185</v>
      </c>
      <c r="C8579" t="s">
        <v>1186</v>
      </c>
      <c r="D8579" t="s">
        <v>1187</v>
      </c>
      <c r="E8579">
        <v>3.8E-3</v>
      </c>
      <c r="F8579" t="s">
        <v>1912</v>
      </c>
    </row>
    <row r="8580" spans="1:6" x14ac:dyDescent="0.25">
      <c r="A8580" t="s">
        <v>1184</v>
      </c>
      <c r="B8580" t="s">
        <v>1188</v>
      </c>
      <c r="C8580" t="s">
        <v>1186</v>
      </c>
      <c r="D8580" t="s">
        <v>1187</v>
      </c>
      <c r="E8580">
        <v>3.8E-3</v>
      </c>
      <c r="F8580" t="s">
        <v>1912</v>
      </c>
    </row>
    <row r="8581" spans="1:6" x14ac:dyDescent="0.25">
      <c r="A8581" t="s">
        <v>1184</v>
      </c>
      <c r="B8581" t="s">
        <v>1189</v>
      </c>
      <c r="C8581" t="s">
        <v>1186</v>
      </c>
      <c r="D8581" t="s">
        <v>1187</v>
      </c>
      <c r="E8581">
        <v>2.9999999999999997E-4</v>
      </c>
      <c r="F8581" t="s">
        <v>1912</v>
      </c>
    </row>
    <row r="8582" spans="1:6" x14ac:dyDescent="0.25">
      <c r="A8582" t="s">
        <v>1184</v>
      </c>
      <c r="B8582" t="s">
        <v>1190</v>
      </c>
      <c r="C8582" t="s">
        <v>1186</v>
      </c>
      <c r="D8582" t="s">
        <v>1187</v>
      </c>
      <c r="E8582">
        <v>7.5000000000000002E-4</v>
      </c>
      <c r="F8582" t="s">
        <v>1912</v>
      </c>
    </row>
    <row r="8583" spans="1:6" x14ac:dyDescent="0.25">
      <c r="A8583" t="s">
        <v>1184</v>
      </c>
      <c r="B8583" t="s">
        <v>1191</v>
      </c>
      <c r="C8583" t="s">
        <v>1186</v>
      </c>
      <c r="D8583" t="s">
        <v>1187</v>
      </c>
      <c r="E8583">
        <v>7.5000000000000002E-4</v>
      </c>
      <c r="F8583" t="s">
        <v>1912</v>
      </c>
    </row>
    <row r="8584" spans="1:6" x14ac:dyDescent="0.25">
      <c r="A8584" t="s">
        <v>1184</v>
      </c>
      <c r="B8584" t="s">
        <v>1192</v>
      </c>
      <c r="C8584" t="s">
        <v>1186</v>
      </c>
      <c r="D8584" t="s">
        <v>1187</v>
      </c>
      <c r="E8584">
        <v>2.9999999999999997E-4</v>
      </c>
      <c r="F8584" t="s">
        <v>1912</v>
      </c>
    </row>
    <row r="8585" spans="1:6" x14ac:dyDescent="0.25">
      <c r="A8585" t="s">
        <v>1193</v>
      </c>
      <c r="B8585" t="s">
        <v>1194</v>
      </c>
      <c r="C8585" t="s">
        <v>1131</v>
      </c>
      <c r="D8585" t="s">
        <v>1195</v>
      </c>
      <c r="E8585">
        <v>2.7299999999999998E-3</v>
      </c>
      <c r="F8585" t="s">
        <v>1912</v>
      </c>
    </row>
    <row r="8586" spans="1:6" x14ac:dyDescent="0.25">
      <c r="A8586" t="s">
        <v>1193</v>
      </c>
      <c r="B8586" t="s">
        <v>1194</v>
      </c>
      <c r="C8586" t="s">
        <v>1196</v>
      </c>
      <c r="D8586" t="s">
        <v>1195</v>
      </c>
      <c r="E8586">
        <v>1.2999999999999999E-4</v>
      </c>
      <c r="F8586" t="s">
        <v>1912</v>
      </c>
    </row>
    <row r="8587" spans="1:6" x14ac:dyDescent="0.25">
      <c r="A8587" t="s">
        <v>1193</v>
      </c>
      <c r="B8587" t="s">
        <v>1194</v>
      </c>
      <c r="C8587" t="s">
        <v>1186</v>
      </c>
      <c r="D8587" t="s">
        <v>1195</v>
      </c>
      <c r="E8587">
        <v>5.9100000000000003E-3</v>
      </c>
      <c r="F8587" t="s">
        <v>1912</v>
      </c>
    </row>
    <row r="8588" spans="1:6" x14ac:dyDescent="0.25">
      <c r="A8588" t="s">
        <v>1193</v>
      </c>
      <c r="B8588" t="s">
        <v>1197</v>
      </c>
      <c r="C8588" t="s">
        <v>1186</v>
      </c>
      <c r="D8588" t="s">
        <v>1195</v>
      </c>
      <c r="E8588">
        <v>0.16003000000000001</v>
      </c>
      <c r="F8588" t="s">
        <v>1912</v>
      </c>
    </row>
    <row r="8589" spans="1:6" x14ac:dyDescent="0.25">
      <c r="A8589" t="s">
        <v>1193</v>
      </c>
      <c r="B8589" t="s">
        <v>1198</v>
      </c>
      <c r="C8589" t="s">
        <v>1186</v>
      </c>
      <c r="D8589" t="s">
        <v>1195</v>
      </c>
      <c r="E8589">
        <v>2.8500000000000001E-3</v>
      </c>
      <c r="F8589" t="s">
        <v>1912</v>
      </c>
    </row>
    <row r="8590" spans="1:6" x14ac:dyDescent="0.25">
      <c r="A8590" t="s">
        <v>1193</v>
      </c>
      <c r="B8590" t="s">
        <v>1198</v>
      </c>
      <c r="C8590" t="s">
        <v>1199</v>
      </c>
      <c r="D8590" t="s">
        <v>1195</v>
      </c>
      <c r="E8590">
        <v>2.9999999999999997E-4</v>
      </c>
      <c r="F8590" t="s">
        <v>1912</v>
      </c>
    </row>
    <row r="8591" spans="1:6" x14ac:dyDescent="0.25">
      <c r="A8591" t="s">
        <v>1193</v>
      </c>
      <c r="B8591" t="s">
        <v>1200</v>
      </c>
      <c r="C8591" t="s">
        <v>1186</v>
      </c>
      <c r="D8591" t="s">
        <v>1195</v>
      </c>
      <c r="E8591">
        <v>0.21337999999999999</v>
      </c>
      <c r="F8591" t="s">
        <v>1912</v>
      </c>
    </row>
    <row r="8592" spans="1:6" x14ac:dyDescent="0.25">
      <c r="A8592" t="s">
        <v>1193</v>
      </c>
      <c r="B8592" t="s">
        <v>1200</v>
      </c>
      <c r="C8592" t="s">
        <v>1201</v>
      </c>
      <c r="D8592" t="s">
        <v>1195</v>
      </c>
      <c r="E8592">
        <v>8.6800000000000002E-3</v>
      </c>
      <c r="F8592" t="s">
        <v>1912</v>
      </c>
    </row>
    <row r="8593" spans="1:6" x14ac:dyDescent="0.25">
      <c r="A8593" t="s">
        <v>1193</v>
      </c>
      <c r="B8593" t="s">
        <v>1200</v>
      </c>
      <c r="C8593" t="s">
        <v>1202</v>
      </c>
      <c r="D8593" t="s">
        <v>1195</v>
      </c>
      <c r="E8593">
        <v>6.8169999999999994E-2</v>
      </c>
      <c r="F8593" t="s">
        <v>1912</v>
      </c>
    </row>
    <row r="8594" spans="1:6" x14ac:dyDescent="0.25">
      <c r="A8594" t="s">
        <v>1193</v>
      </c>
      <c r="B8594" t="s">
        <v>1200</v>
      </c>
      <c r="C8594" t="s">
        <v>1203</v>
      </c>
      <c r="D8594" t="s">
        <v>1195</v>
      </c>
      <c r="E8594">
        <v>3.3459999999999997E-2</v>
      </c>
      <c r="F8594" t="s">
        <v>1912</v>
      </c>
    </row>
    <row r="8595" spans="1:6" x14ac:dyDescent="0.25">
      <c r="A8595" t="s">
        <v>1193</v>
      </c>
      <c r="B8595" t="s">
        <v>1204</v>
      </c>
      <c r="C8595" t="s">
        <v>1186</v>
      </c>
      <c r="D8595" t="s">
        <v>1195</v>
      </c>
      <c r="E8595">
        <v>0.27098</v>
      </c>
      <c r="F8595" t="s">
        <v>1912</v>
      </c>
    </row>
    <row r="8596" spans="1:6" x14ac:dyDescent="0.25">
      <c r="A8596" t="s">
        <v>1193</v>
      </c>
      <c r="B8596" t="s">
        <v>1204</v>
      </c>
      <c r="C8596" t="s">
        <v>1202</v>
      </c>
      <c r="D8596" t="s">
        <v>1195</v>
      </c>
      <c r="E8596">
        <v>8.3650000000000002E-2</v>
      </c>
      <c r="F8596" t="s">
        <v>1912</v>
      </c>
    </row>
    <row r="8597" spans="1:6" x14ac:dyDescent="0.25">
      <c r="A8597" t="s">
        <v>1193</v>
      </c>
      <c r="B8597" t="s">
        <v>1204</v>
      </c>
      <c r="C8597" t="s">
        <v>1203</v>
      </c>
      <c r="D8597" t="s">
        <v>1195</v>
      </c>
      <c r="E8597">
        <v>4.1919999999999999E-2</v>
      </c>
      <c r="F8597" t="s">
        <v>1912</v>
      </c>
    </row>
    <row r="8598" spans="1:6" x14ac:dyDescent="0.25">
      <c r="A8598" t="s">
        <v>1205</v>
      </c>
      <c r="B8598" t="s">
        <v>1206</v>
      </c>
      <c r="C8598" t="s">
        <v>1131</v>
      </c>
      <c r="D8598" t="s">
        <v>1195</v>
      </c>
      <c r="E8598">
        <v>1.0370000000000001E-2</v>
      </c>
      <c r="F8598" t="s">
        <v>1912</v>
      </c>
    </row>
    <row r="8599" spans="1:6" x14ac:dyDescent="0.25">
      <c r="A8599" t="s">
        <v>1205</v>
      </c>
      <c r="B8599" t="s">
        <v>1206</v>
      </c>
      <c r="C8599" t="s">
        <v>1207</v>
      </c>
      <c r="D8599" t="s">
        <v>1195</v>
      </c>
      <c r="E8599">
        <v>4.6999999999999999E-4</v>
      </c>
      <c r="F8599" t="s">
        <v>1912</v>
      </c>
    </row>
    <row r="8600" spans="1:6" x14ac:dyDescent="0.25">
      <c r="A8600" t="s">
        <v>1205</v>
      </c>
      <c r="B8600" t="s">
        <v>1206</v>
      </c>
      <c r="C8600" t="s">
        <v>1208</v>
      </c>
      <c r="D8600" t="s">
        <v>1195</v>
      </c>
      <c r="E8600">
        <v>2.3000000000000001E-4</v>
      </c>
      <c r="F8600" t="s">
        <v>1912</v>
      </c>
    </row>
    <row r="8601" spans="1:6" x14ac:dyDescent="0.25">
      <c r="A8601" t="s">
        <v>1205</v>
      </c>
      <c r="B8601" t="s">
        <v>1206</v>
      </c>
      <c r="C8601" t="s">
        <v>1196</v>
      </c>
      <c r="D8601" t="s">
        <v>1195</v>
      </c>
      <c r="E8601">
        <v>0</v>
      </c>
      <c r="F8601" t="s">
        <v>1912</v>
      </c>
    </row>
    <row r="8602" spans="1:6" x14ac:dyDescent="0.25">
      <c r="A8602" t="s">
        <v>1205</v>
      </c>
      <c r="B8602" t="s">
        <v>1206</v>
      </c>
      <c r="C8602" t="s">
        <v>1186</v>
      </c>
      <c r="D8602" t="s">
        <v>1195</v>
      </c>
      <c r="E8602">
        <v>1.1650000000000001E-2</v>
      </c>
      <c r="F8602" t="s">
        <v>1912</v>
      </c>
    </row>
    <row r="8603" spans="1:6" x14ac:dyDescent="0.25">
      <c r="A8603" t="s">
        <v>1205</v>
      </c>
      <c r="B8603" t="s">
        <v>1209</v>
      </c>
      <c r="C8603" t="s">
        <v>1207</v>
      </c>
      <c r="D8603" t="s">
        <v>1195</v>
      </c>
      <c r="E8603">
        <v>0</v>
      </c>
      <c r="F8603" t="s">
        <v>1912</v>
      </c>
    </row>
    <row r="8604" spans="1:6" x14ac:dyDescent="0.25">
      <c r="A8604" t="s">
        <v>1205</v>
      </c>
      <c r="B8604" t="s">
        <v>1209</v>
      </c>
      <c r="C8604" t="s">
        <v>1208</v>
      </c>
      <c r="D8604" t="s">
        <v>1195</v>
      </c>
      <c r="E8604">
        <v>0</v>
      </c>
      <c r="F8604" t="s">
        <v>1912</v>
      </c>
    </row>
    <row r="8605" spans="1:6" x14ac:dyDescent="0.25">
      <c r="A8605" t="s">
        <v>1205</v>
      </c>
      <c r="B8605" t="s">
        <v>1209</v>
      </c>
      <c r="C8605" t="s">
        <v>1196</v>
      </c>
      <c r="D8605" t="s">
        <v>1195</v>
      </c>
      <c r="E8605">
        <v>0</v>
      </c>
      <c r="F8605" t="s">
        <v>1912</v>
      </c>
    </row>
    <row r="8606" spans="1:6" x14ac:dyDescent="0.25">
      <c r="A8606" t="s">
        <v>1205</v>
      </c>
      <c r="B8606" t="s">
        <v>1209</v>
      </c>
      <c r="C8606" t="s">
        <v>1186</v>
      </c>
      <c r="D8606" t="s">
        <v>1195</v>
      </c>
      <c r="E8606">
        <v>0</v>
      </c>
      <c r="F8606" t="s">
        <v>1912</v>
      </c>
    </row>
    <row r="8607" spans="1:6" x14ac:dyDescent="0.25">
      <c r="A8607" t="s">
        <v>1205</v>
      </c>
      <c r="B8607" t="s">
        <v>1210</v>
      </c>
      <c r="C8607" t="s">
        <v>1207</v>
      </c>
      <c r="D8607" t="s">
        <v>1195</v>
      </c>
      <c r="E8607">
        <v>4.0999999999999999E-4</v>
      </c>
      <c r="F8607" t="s">
        <v>1912</v>
      </c>
    </row>
    <row r="8608" spans="1:6" x14ac:dyDescent="0.25">
      <c r="A8608" t="s">
        <v>1205</v>
      </c>
      <c r="B8608" t="s">
        <v>1210</v>
      </c>
      <c r="C8608" t="s">
        <v>1208</v>
      </c>
      <c r="D8608" t="s">
        <v>1195</v>
      </c>
      <c r="E8608">
        <v>2.1000000000000001E-4</v>
      </c>
      <c r="F8608" t="s">
        <v>1912</v>
      </c>
    </row>
    <row r="8609" spans="1:6" x14ac:dyDescent="0.25">
      <c r="A8609" t="s">
        <v>1205</v>
      </c>
      <c r="B8609" t="s">
        <v>1210</v>
      </c>
      <c r="C8609" t="s">
        <v>1196</v>
      </c>
      <c r="D8609" t="s">
        <v>1195</v>
      </c>
      <c r="E8609">
        <v>0</v>
      </c>
      <c r="F8609" t="s">
        <v>1912</v>
      </c>
    </row>
    <row r="8610" spans="1:6" x14ac:dyDescent="0.25">
      <c r="A8610" t="s">
        <v>1205</v>
      </c>
      <c r="B8610" t="s">
        <v>1210</v>
      </c>
      <c r="C8610" t="s">
        <v>1186</v>
      </c>
      <c r="D8610" t="s">
        <v>1195</v>
      </c>
      <c r="E8610">
        <v>1.0359999999999999E-2</v>
      </c>
      <c r="F8610" t="s">
        <v>1912</v>
      </c>
    </row>
    <row r="8611" spans="1:6" x14ac:dyDescent="0.25">
      <c r="A8611" t="s">
        <v>1205</v>
      </c>
      <c r="B8611" t="s">
        <v>1194</v>
      </c>
      <c r="C8611" t="s">
        <v>1131</v>
      </c>
      <c r="D8611" t="s">
        <v>1195</v>
      </c>
      <c r="E8611">
        <v>4.45E-3</v>
      </c>
      <c r="F8611" t="s">
        <v>1912</v>
      </c>
    </row>
    <row r="8612" spans="1:6" x14ac:dyDescent="0.25">
      <c r="A8612" t="s">
        <v>1205</v>
      </c>
      <c r="B8612" t="s">
        <v>1194</v>
      </c>
      <c r="C8612" t="s">
        <v>1196</v>
      </c>
      <c r="D8612" t="s">
        <v>1195</v>
      </c>
      <c r="E8612">
        <v>0</v>
      </c>
      <c r="F8612" t="s">
        <v>1912</v>
      </c>
    </row>
    <row r="8613" spans="1:6" x14ac:dyDescent="0.25">
      <c r="A8613" t="s">
        <v>1205</v>
      </c>
      <c r="B8613" t="s">
        <v>1194</v>
      </c>
      <c r="C8613" t="s">
        <v>1186</v>
      </c>
      <c r="D8613" t="s">
        <v>1195</v>
      </c>
      <c r="E8613">
        <v>5.0000000000000001E-3</v>
      </c>
      <c r="F8613" t="s">
        <v>1912</v>
      </c>
    </row>
    <row r="8614" spans="1:6" x14ac:dyDescent="0.25">
      <c r="A8614" t="s">
        <v>1205</v>
      </c>
      <c r="B8614" t="s">
        <v>1211</v>
      </c>
      <c r="C8614" t="s">
        <v>1131</v>
      </c>
      <c r="D8614" t="s">
        <v>1195</v>
      </c>
      <c r="E8614">
        <v>4.45E-3</v>
      </c>
      <c r="F8614" t="s">
        <v>1912</v>
      </c>
    </row>
    <row r="8615" spans="1:6" x14ac:dyDescent="0.25">
      <c r="A8615" t="s">
        <v>1205</v>
      </c>
      <c r="B8615" t="s">
        <v>1211</v>
      </c>
      <c r="C8615" t="s">
        <v>1186</v>
      </c>
      <c r="D8615" t="s">
        <v>1195</v>
      </c>
      <c r="E8615">
        <v>5.0000000000000001E-3</v>
      </c>
      <c r="F8615" t="s">
        <v>1912</v>
      </c>
    </row>
    <row r="8616" spans="1:6" x14ac:dyDescent="0.25">
      <c r="A8616" t="s">
        <v>1205</v>
      </c>
      <c r="B8616" t="s">
        <v>1212</v>
      </c>
      <c r="C8616" t="s">
        <v>1186</v>
      </c>
      <c r="D8616" t="s">
        <v>1195</v>
      </c>
      <c r="E8616">
        <v>0.17499999999999999</v>
      </c>
      <c r="F8616" t="s">
        <v>1912</v>
      </c>
    </row>
    <row r="8617" spans="1:6" x14ac:dyDescent="0.25">
      <c r="A8617" t="s">
        <v>1205</v>
      </c>
      <c r="B8617" t="s">
        <v>1212</v>
      </c>
      <c r="C8617" t="s">
        <v>1213</v>
      </c>
      <c r="D8617" t="s">
        <v>1195</v>
      </c>
      <c r="E8617">
        <v>8.7499999999999994E-2</v>
      </c>
      <c r="F8617" t="s">
        <v>1912</v>
      </c>
    </row>
    <row r="8618" spans="1:6" x14ac:dyDescent="0.25">
      <c r="A8618" t="s">
        <v>1205</v>
      </c>
      <c r="B8618" t="s">
        <v>1200</v>
      </c>
      <c r="C8618" t="s">
        <v>1186</v>
      </c>
      <c r="D8618" t="s">
        <v>1195</v>
      </c>
      <c r="E8618">
        <v>0.24</v>
      </c>
      <c r="F8618" t="s">
        <v>1912</v>
      </c>
    </row>
    <row r="8619" spans="1:6" x14ac:dyDescent="0.25">
      <c r="A8619" t="s">
        <v>1205</v>
      </c>
      <c r="B8619" t="s">
        <v>1200</v>
      </c>
      <c r="C8619" t="s">
        <v>1214</v>
      </c>
      <c r="D8619" t="s">
        <v>1195</v>
      </c>
      <c r="E8619">
        <v>1.49E-2</v>
      </c>
      <c r="F8619" t="s">
        <v>1912</v>
      </c>
    </row>
    <row r="8620" spans="1:6" x14ac:dyDescent="0.25">
      <c r="A8620" t="s">
        <v>1205</v>
      </c>
      <c r="B8620" t="s">
        <v>1200</v>
      </c>
      <c r="C8620" t="s">
        <v>1215</v>
      </c>
      <c r="D8620" t="s">
        <v>1195</v>
      </c>
      <c r="E8620">
        <v>0.13200000000000001</v>
      </c>
      <c r="F8620" t="s">
        <v>1912</v>
      </c>
    </row>
    <row r="8621" spans="1:6" x14ac:dyDescent="0.25">
      <c r="A8621" t="s">
        <v>1205</v>
      </c>
      <c r="B8621" t="s">
        <v>1200</v>
      </c>
      <c r="C8621" t="s">
        <v>1216</v>
      </c>
      <c r="D8621" t="s">
        <v>1195</v>
      </c>
      <c r="E8621">
        <v>7.1999999999999995E-2</v>
      </c>
      <c r="F8621" t="s">
        <v>1912</v>
      </c>
    </row>
    <row r="8622" spans="1:6" x14ac:dyDescent="0.25">
      <c r="A8622" t="s">
        <v>1205</v>
      </c>
      <c r="B8622" t="s">
        <v>1204</v>
      </c>
      <c r="C8622" t="s">
        <v>1186</v>
      </c>
      <c r="D8622" t="s">
        <v>1195</v>
      </c>
      <c r="E8622">
        <v>0.24</v>
      </c>
      <c r="F8622" t="s">
        <v>1912</v>
      </c>
    </row>
    <row r="8623" spans="1:6" x14ac:dyDescent="0.25">
      <c r="A8623" t="s">
        <v>1205</v>
      </c>
      <c r="B8623" t="s">
        <v>1204</v>
      </c>
      <c r="C8623" t="s">
        <v>1214</v>
      </c>
      <c r="D8623" t="s">
        <v>1195</v>
      </c>
      <c r="E8623">
        <v>1.49E-2</v>
      </c>
      <c r="F8623" t="s">
        <v>1912</v>
      </c>
    </row>
    <row r="8624" spans="1:6" x14ac:dyDescent="0.25">
      <c r="A8624" t="s">
        <v>1205</v>
      </c>
      <c r="B8624" t="s">
        <v>1204</v>
      </c>
      <c r="C8624" t="s">
        <v>1215</v>
      </c>
      <c r="D8624" t="s">
        <v>1195</v>
      </c>
      <c r="E8624">
        <v>0.13200000000000001</v>
      </c>
      <c r="F8624" t="s">
        <v>1912</v>
      </c>
    </row>
    <row r="8625" spans="1:6" x14ac:dyDescent="0.25">
      <c r="A8625" t="s">
        <v>1205</v>
      </c>
      <c r="B8625" t="s">
        <v>1204</v>
      </c>
      <c r="C8625" t="s">
        <v>1216</v>
      </c>
      <c r="D8625" t="s">
        <v>1195</v>
      </c>
      <c r="E8625">
        <v>7.1999999999999995E-2</v>
      </c>
      <c r="F8625" t="s">
        <v>1912</v>
      </c>
    </row>
    <row r="8626" spans="1:6" x14ac:dyDescent="0.25">
      <c r="A8626" t="s">
        <v>1205</v>
      </c>
      <c r="B8626" t="s">
        <v>1217</v>
      </c>
      <c r="C8626" t="s">
        <v>1207</v>
      </c>
      <c r="D8626" t="s">
        <v>1195</v>
      </c>
      <c r="E8626">
        <v>4.0999999999999999E-4</v>
      </c>
      <c r="F8626" t="s">
        <v>1912</v>
      </c>
    </row>
    <row r="8627" spans="1:6" x14ac:dyDescent="0.25">
      <c r="A8627" t="s">
        <v>1205</v>
      </c>
      <c r="B8627" t="s">
        <v>1217</v>
      </c>
      <c r="C8627" t="s">
        <v>1208</v>
      </c>
      <c r="D8627" t="s">
        <v>1195</v>
      </c>
      <c r="E8627">
        <v>2.1000000000000001E-4</v>
      </c>
      <c r="F8627" t="s">
        <v>1912</v>
      </c>
    </row>
    <row r="8628" spans="1:6" x14ac:dyDescent="0.25">
      <c r="A8628" t="s">
        <v>1205</v>
      </c>
      <c r="B8628" t="s">
        <v>1217</v>
      </c>
      <c r="C8628" t="s">
        <v>1196</v>
      </c>
      <c r="D8628" t="s">
        <v>1195</v>
      </c>
      <c r="E8628">
        <v>0</v>
      </c>
      <c r="F8628" t="s">
        <v>1912</v>
      </c>
    </row>
    <row r="8629" spans="1:6" x14ac:dyDescent="0.25">
      <c r="A8629" t="s">
        <v>1205</v>
      </c>
      <c r="B8629" t="s">
        <v>1217</v>
      </c>
      <c r="C8629" t="s">
        <v>1218</v>
      </c>
      <c r="D8629" t="s">
        <v>1195</v>
      </c>
      <c r="E8629">
        <v>0</v>
      </c>
      <c r="F8629" t="s">
        <v>1912</v>
      </c>
    </row>
    <row r="8630" spans="1:6" x14ac:dyDescent="0.25">
      <c r="A8630" t="s">
        <v>1205</v>
      </c>
      <c r="B8630" t="s">
        <v>1217</v>
      </c>
      <c r="C8630" t="s">
        <v>1219</v>
      </c>
      <c r="D8630" t="s">
        <v>1195</v>
      </c>
      <c r="E8630">
        <v>4.0999999999999999E-4</v>
      </c>
      <c r="F8630" t="s">
        <v>1912</v>
      </c>
    </row>
    <row r="8631" spans="1:6" x14ac:dyDescent="0.25">
      <c r="A8631" t="s">
        <v>1205</v>
      </c>
      <c r="B8631" t="s">
        <v>1217</v>
      </c>
      <c r="C8631" t="s">
        <v>1186</v>
      </c>
      <c r="D8631" t="s">
        <v>1195</v>
      </c>
      <c r="E8631">
        <v>1.0359999999999999E-2</v>
      </c>
      <c r="F8631" t="s">
        <v>1912</v>
      </c>
    </row>
    <row r="8632" spans="1:6" x14ac:dyDescent="0.25">
      <c r="A8632" t="s">
        <v>1205</v>
      </c>
      <c r="B8632" t="s">
        <v>1220</v>
      </c>
      <c r="C8632" t="s">
        <v>1207</v>
      </c>
      <c r="D8632" t="s">
        <v>1195</v>
      </c>
      <c r="E8632">
        <v>4.0999999999999999E-4</v>
      </c>
      <c r="F8632" t="s">
        <v>1912</v>
      </c>
    </row>
    <row r="8633" spans="1:6" x14ac:dyDescent="0.25">
      <c r="A8633" t="s">
        <v>1205</v>
      </c>
      <c r="B8633" t="s">
        <v>1220</v>
      </c>
      <c r="C8633" t="s">
        <v>1208</v>
      </c>
      <c r="D8633" t="s">
        <v>1195</v>
      </c>
      <c r="E8633">
        <v>2.1000000000000001E-4</v>
      </c>
      <c r="F8633" t="s">
        <v>1912</v>
      </c>
    </row>
    <row r="8634" spans="1:6" x14ac:dyDescent="0.25">
      <c r="A8634" t="s">
        <v>1205</v>
      </c>
      <c r="B8634" t="s">
        <v>1220</v>
      </c>
      <c r="C8634" t="s">
        <v>1196</v>
      </c>
      <c r="D8634" t="s">
        <v>1195</v>
      </c>
      <c r="E8634">
        <v>0</v>
      </c>
      <c r="F8634" t="s">
        <v>1912</v>
      </c>
    </row>
    <row r="8635" spans="1:6" x14ac:dyDescent="0.25">
      <c r="A8635" t="s">
        <v>1205</v>
      </c>
      <c r="B8635" t="s">
        <v>1220</v>
      </c>
      <c r="C8635" t="s">
        <v>1218</v>
      </c>
      <c r="D8635" t="s">
        <v>1195</v>
      </c>
      <c r="E8635">
        <v>0</v>
      </c>
      <c r="F8635" t="s">
        <v>1912</v>
      </c>
    </row>
    <row r="8636" spans="1:6" x14ac:dyDescent="0.25">
      <c r="A8636" t="s">
        <v>1205</v>
      </c>
      <c r="B8636" t="s">
        <v>1220</v>
      </c>
      <c r="C8636" t="s">
        <v>1219</v>
      </c>
      <c r="D8636" t="s">
        <v>1195</v>
      </c>
      <c r="E8636">
        <v>4.0999999999999999E-4</v>
      </c>
      <c r="F8636" t="s">
        <v>1912</v>
      </c>
    </row>
    <row r="8637" spans="1:6" x14ac:dyDescent="0.25">
      <c r="A8637" t="s">
        <v>1205</v>
      </c>
      <c r="B8637" t="s">
        <v>1220</v>
      </c>
      <c r="C8637" t="s">
        <v>1186</v>
      </c>
      <c r="D8637" t="s">
        <v>1195</v>
      </c>
      <c r="E8637">
        <v>1.0359999999999999E-2</v>
      </c>
      <c r="F8637" t="s">
        <v>1912</v>
      </c>
    </row>
    <row r="8638" spans="1:6" x14ac:dyDescent="0.25">
      <c r="A8638" t="s">
        <v>1205</v>
      </c>
      <c r="B8638" t="s">
        <v>1221</v>
      </c>
      <c r="C8638" t="s">
        <v>1207</v>
      </c>
      <c r="D8638" t="s">
        <v>1195</v>
      </c>
      <c r="E8638">
        <v>4.0999999999999999E-4</v>
      </c>
      <c r="F8638" t="s">
        <v>1912</v>
      </c>
    </row>
    <row r="8639" spans="1:6" x14ac:dyDescent="0.25">
      <c r="A8639" t="s">
        <v>1205</v>
      </c>
      <c r="B8639" t="s">
        <v>1221</v>
      </c>
      <c r="C8639" t="s">
        <v>1208</v>
      </c>
      <c r="D8639" t="s">
        <v>1195</v>
      </c>
      <c r="E8639">
        <v>2.1000000000000001E-4</v>
      </c>
      <c r="F8639" t="s">
        <v>1912</v>
      </c>
    </row>
    <row r="8640" spans="1:6" x14ac:dyDescent="0.25">
      <c r="A8640" t="s">
        <v>1205</v>
      </c>
      <c r="B8640" t="s">
        <v>1221</v>
      </c>
      <c r="C8640" t="s">
        <v>1196</v>
      </c>
      <c r="D8640" t="s">
        <v>1195</v>
      </c>
      <c r="E8640">
        <v>0</v>
      </c>
      <c r="F8640" t="s">
        <v>1912</v>
      </c>
    </row>
    <row r="8641" spans="1:6" x14ac:dyDescent="0.25">
      <c r="A8641" t="s">
        <v>1205</v>
      </c>
      <c r="B8641" t="s">
        <v>1221</v>
      </c>
      <c r="C8641" t="s">
        <v>1218</v>
      </c>
      <c r="D8641" t="s">
        <v>1195</v>
      </c>
      <c r="E8641">
        <v>0</v>
      </c>
      <c r="F8641" t="s">
        <v>1912</v>
      </c>
    </row>
    <row r="8642" spans="1:6" x14ac:dyDescent="0.25">
      <c r="A8642" t="s">
        <v>1205</v>
      </c>
      <c r="B8642" t="s">
        <v>1221</v>
      </c>
      <c r="C8642" t="s">
        <v>1219</v>
      </c>
      <c r="D8642" t="s">
        <v>1195</v>
      </c>
      <c r="E8642">
        <v>4.0999999999999999E-4</v>
      </c>
      <c r="F8642" t="s">
        <v>1912</v>
      </c>
    </row>
    <row r="8643" spans="1:6" x14ac:dyDescent="0.25">
      <c r="A8643" t="s">
        <v>1205</v>
      </c>
      <c r="B8643" t="s">
        <v>1221</v>
      </c>
      <c r="C8643" t="s">
        <v>1186</v>
      </c>
      <c r="D8643" t="s">
        <v>1195</v>
      </c>
      <c r="E8643">
        <v>1.0359999999999999E-2</v>
      </c>
      <c r="F8643" t="s">
        <v>1912</v>
      </c>
    </row>
    <row r="8644" spans="1:6" x14ac:dyDescent="0.25">
      <c r="A8644" t="s">
        <v>1205</v>
      </c>
      <c r="B8644" t="s">
        <v>1222</v>
      </c>
      <c r="C8644" t="s">
        <v>1131</v>
      </c>
      <c r="D8644" t="s">
        <v>1195</v>
      </c>
      <c r="E8644">
        <v>1.0370000000000001E-2</v>
      </c>
      <c r="F8644" t="s">
        <v>1912</v>
      </c>
    </row>
    <row r="8645" spans="1:6" x14ac:dyDescent="0.25">
      <c r="A8645" t="s">
        <v>1205</v>
      </c>
      <c r="B8645" t="s">
        <v>1222</v>
      </c>
      <c r="C8645" t="s">
        <v>1207</v>
      </c>
      <c r="D8645" t="s">
        <v>1195</v>
      </c>
      <c r="E8645">
        <v>4.6999999999999999E-4</v>
      </c>
      <c r="F8645" t="s">
        <v>1912</v>
      </c>
    </row>
    <row r="8646" spans="1:6" x14ac:dyDescent="0.25">
      <c r="A8646" t="s">
        <v>1205</v>
      </c>
      <c r="B8646" t="s">
        <v>1222</v>
      </c>
      <c r="C8646" t="s">
        <v>1208</v>
      </c>
      <c r="D8646" t="s">
        <v>1195</v>
      </c>
      <c r="E8646">
        <v>2.3000000000000001E-4</v>
      </c>
      <c r="F8646" t="s">
        <v>1912</v>
      </c>
    </row>
    <row r="8647" spans="1:6" x14ac:dyDescent="0.25">
      <c r="A8647" t="s">
        <v>1205</v>
      </c>
      <c r="B8647" t="s">
        <v>1222</v>
      </c>
      <c r="C8647" t="s">
        <v>1196</v>
      </c>
      <c r="D8647" t="s">
        <v>1195</v>
      </c>
      <c r="E8647">
        <v>0</v>
      </c>
      <c r="F8647" t="s">
        <v>1912</v>
      </c>
    </row>
    <row r="8648" spans="1:6" x14ac:dyDescent="0.25">
      <c r="A8648" t="s">
        <v>1205</v>
      </c>
      <c r="B8648" t="s">
        <v>1222</v>
      </c>
      <c r="C8648" t="s">
        <v>1218</v>
      </c>
      <c r="D8648" t="s">
        <v>1195</v>
      </c>
      <c r="E8648">
        <v>0</v>
      </c>
      <c r="F8648" t="s">
        <v>1912</v>
      </c>
    </row>
    <row r="8649" spans="1:6" x14ac:dyDescent="0.25">
      <c r="A8649" t="s">
        <v>1205</v>
      </c>
      <c r="B8649" t="s">
        <v>1222</v>
      </c>
      <c r="C8649" t="s">
        <v>1219</v>
      </c>
      <c r="D8649" t="s">
        <v>1195</v>
      </c>
      <c r="E8649">
        <v>4.6999999999999999E-4</v>
      </c>
      <c r="F8649" t="s">
        <v>1912</v>
      </c>
    </row>
    <row r="8650" spans="1:6" x14ac:dyDescent="0.25">
      <c r="A8650" t="s">
        <v>1205</v>
      </c>
      <c r="B8650" t="s">
        <v>1222</v>
      </c>
      <c r="C8650" t="s">
        <v>1186</v>
      </c>
      <c r="D8650" t="s">
        <v>1195</v>
      </c>
      <c r="E8650">
        <v>1.1650000000000001E-2</v>
      </c>
      <c r="F8650" t="s">
        <v>1912</v>
      </c>
    </row>
    <row r="8651" spans="1:6" x14ac:dyDescent="0.25">
      <c r="A8651" t="s">
        <v>1205</v>
      </c>
      <c r="B8651" t="s">
        <v>1223</v>
      </c>
      <c r="C8651" t="s">
        <v>1207</v>
      </c>
      <c r="D8651" t="s">
        <v>1195</v>
      </c>
      <c r="E8651">
        <v>4.0999999999999999E-4</v>
      </c>
      <c r="F8651" t="s">
        <v>1912</v>
      </c>
    </row>
    <row r="8652" spans="1:6" x14ac:dyDescent="0.25">
      <c r="A8652" t="s">
        <v>1205</v>
      </c>
      <c r="B8652" t="s">
        <v>1223</v>
      </c>
      <c r="C8652" t="s">
        <v>1208</v>
      </c>
      <c r="D8652" t="s">
        <v>1195</v>
      </c>
      <c r="E8652">
        <v>2.1000000000000001E-4</v>
      </c>
      <c r="F8652" t="s">
        <v>1912</v>
      </c>
    </row>
    <row r="8653" spans="1:6" x14ac:dyDescent="0.25">
      <c r="A8653" t="s">
        <v>1205</v>
      </c>
      <c r="B8653" t="s">
        <v>1223</v>
      </c>
      <c r="C8653" t="s">
        <v>1196</v>
      </c>
      <c r="D8653" t="s">
        <v>1195</v>
      </c>
      <c r="E8653">
        <v>0</v>
      </c>
      <c r="F8653" t="s">
        <v>1912</v>
      </c>
    </row>
    <row r="8654" spans="1:6" x14ac:dyDescent="0.25">
      <c r="A8654" t="s">
        <v>1205</v>
      </c>
      <c r="B8654" t="s">
        <v>1223</v>
      </c>
      <c r="C8654" t="s">
        <v>1218</v>
      </c>
      <c r="D8654" t="s">
        <v>1195</v>
      </c>
      <c r="E8654">
        <v>0</v>
      </c>
      <c r="F8654" t="s">
        <v>1912</v>
      </c>
    </row>
    <row r="8655" spans="1:6" x14ac:dyDescent="0.25">
      <c r="A8655" t="s">
        <v>1205</v>
      </c>
      <c r="B8655" t="s">
        <v>1223</v>
      </c>
      <c r="C8655" t="s">
        <v>1219</v>
      </c>
      <c r="D8655" t="s">
        <v>1195</v>
      </c>
      <c r="E8655">
        <v>4.0999999999999999E-4</v>
      </c>
      <c r="F8655" t="s">
        <v>1912</v>
      </c>
    </row>
    <row r="8656" spans="1:6" x14ac:dyDescent="0.25">
      <c r="A8656" t="s">
        <v>1205</v>
      </c>
      <c r="B8656" t="s">
        <v>1223</v>
      </c>
      <c r="C8656" t="s">
        <v>1186</v>
      </c>
      <c r="D8656" t="s">
        <v>1195</v>
      </c>
      <c r="E8656">
        <v>1.0359999999999999E-2</v>
      </c>
      <c r="F8656" t="s">
        <v>1912</v>
      </c>
    </row>
    <row r="8657" spans="1:6" x14ac:dyDescent="0.25">
      <c r="A8657" t="s">
        <v>1205</v>
      </c>
      <c r="B8657" t="s">
        <v>1224</v>
      </c>
      <c r="C8657" t="s">
        <v>1131</v>
      </c>
      <c r="D8657" t="s">
        <v>1195</v>
      </c>
      <c r="E8657">
        <v>1.0370000000000001E-2</v>
      </c>
      <c r="F8657" t="s">
        <v>1912</v>
      </c>
    </row>
    <row r="8658" spans="1:6" x14ac:dyDescent="0.25">
      <c r="A8658" t="s">
        <v>1205</v>
      </c>
      <c r="B8658" t="s">
        <v>1224</v>
      </c>
      <c r="C8658" t="s">
        <v>1207</v>
      </c>
      <c r="D8658" t="s">
        <v>1195</v>
      </c>
      <c r="E8658">
        <v>4.6999999999999999E-4</v>
      </c>
      <c r="F8658" t="s">
        <v>1912</v>
      </c>
    </row>
    <row r="8659" spans="1:6" x14ac:dyDescent="0.25">
      <c r="A8659" t="s">
        <v>1205</v>
      </c>
      <c r="B8659" t="s">
        <v>1224</v>
      </c>
      <c r="C8659" t="s">
        <v>1208</v>
      </c>
      <c r="D8659" t="s">
        <v>1195</v>
      </c>
      <c r="E8659">
        <v>2.3000000000000001E-4</v>
      </c>
      <c r="F8659" t="s">
        <v>1912</v>
      </c>
    </row>
    <row r="8660" spans="1:6" x14ac:dyDescent="0.25">
      <c r="A8660" t="s">
        <v>1205</v>
      </c>
      <c r="B8660" t="s">
        <v>1224</v>
      </c>
      <c r="C8660" t="s">
        <v>1196</v>
      </c>
      <c r="D8660" t="s">
        <v>1195</v>
      </c>
      <c r="E8660">
        <v>0</v>
      </c>
      <c r="F8660" t="s">
        <v>1912</v>
      </c>
    </row>
    <row r="8661" spans="1:6" x14ac:dyDescent="0.25">
      <c r="A8661" t="s">
        <v>1205</v>
      </c>
      <c r="B8661" t="s">
        <v>1224</v>
      </c>
      <c r="C8661" t="s">
        <v>1186</v>
      </c>
      <c r="D8661" t="s">
        <v>1195</v>
      </c>
      <c r="E8661">
        <v>1.1650000000000001E-2</v>
      </c>
      <c r="F8661" t="s">
        <v>1912</v>
      </c>
    </row>
    <row r="8662" spans="1:6" x14ac:dyDescent="0.25">
      <c r="A8662" t="s">
        <v>1205</v>
      </c>
      <c r="B8662" t="s">
        <v>1225</v>
      </c>
      <c r="C8662" t="s">
        <v>1207</v>
      </c>
      <c r="D8662" t="s">
        <v>1195</v>
      </c>
      <c r="E8662">
        <v>0</v>
      </c>
      <c r="F8662" t="s">
        <v>1912</v>
      </c>
    </row>
    <row r="8663" spans="1:6" x14ac:dyDescent="0.25">
      <c r="A8663" t="s">
        <v>1205</v>
      </c>
      <c r="B8663" t="s">
        <v>1225</v>
      </c>
      <c r="C8663" t="s">
        <v>1208</v>
      </c>
      <c r="D8663" t="s">
        <v>1195</v>
      </c>
      <c r="E8663">
        <v>0</v>
      </c>
      <c r="F8663" t="s">
        <v>1912</v>
      </c>
    </row>
    <row r="8664" spans="1:6" x14ac:dyDescent="0.25">
      <c r="A8664" t="s">
        <v>1205</v>
      </c>
      <c r="B8664" t="s">
        <v>1225</v>
      </c>
      <c r="C8664" t="s">
        <v>1196</v>
      </c>
      <c r="D8664" t="s">
        <v>1195</v>
      </c>
      <c r="E8664">
        <v>0</v>
      </c>
      <c r="F8664" t="s">
        <v>1912</v>
      </c>
    </row>
    <row r="8665" spans="1:6" x14ac:dyDescent="0.25">
      <c r="A8665" t="s">
        <v>1205</v>
      </c>
      <c r="B8665" t="s">
        <v>1225</v>
      </c>
      <c r="C8665" t="s">
        <v>1186</v>
      </c>
      <c r="D8665" t="s">
        <v>1195</v>
      </c>
      <c r="E8665">
        <v>0</v>
      </c>
      <c r="F8665" t="s">
        <v>1912</v>
      </c>
    </row>
    <row r="8666" spans="1:6" x14ac:dyDescent="0.25">
      <c r="A8666" t="s">
        <v>1205</v>
      </c>
      <c r="B8666" t="s">
        <v>1226</v>
      </c>
      <c r="C8666" t="s">
        <v>1207</v>
      </c>
      <c r="D8666" t="s">
        <v>1195</v>
      </c>
      <c r="E8666">
        <v>4.0999999999999999E-4</v>
      </c>
      <c r="F8666" t="s">
        <v>1912</v>
      </c>
    </row>
    <row r="8667" spans="1:6" x14ac:dyDescent="0.25">
      <c r="A8667" t="s">
        <v>1205</v>
      </c>
      <c r="B8667" t="s">
        <v>1226</v>
      </c>
      <c r="C8667" t="s">
        <v>1208</v>
      </c>
      <c r="D8667" t="s">
        <v>1195</v>
      </c>
      <c r="E8667">
        <v>2.1000000000000001E-4</v>
      </c>
      <c r="F8667" t="s">
        <v>1912</v>
      </c>
    </row>
    <row r="8668" spans="1:6" x14ac:dyDescent="0.25">
      <c r="A8668" t="s">
        <v>1205</v>
      </c>
      <c r="B8668" t="s">
        <v>1226</v>
      </c>
      <c r="C8668" t="s">
        <v>1196</v>
      </c>
      <c r="D8668" t="s">
        <v>1195</v>
      </c>
      <c r="E8668">
        <v>0</v>
      </c>
      <c r="F8668" t="s">
        <v>1912</v>
      </c>
    </row>
    <row r="8669" spans="1:6" x14ac:dyDescent="0.25">
      <c r="A8669" t="s">
        <v>1205</v>
      </c>
      <c r="B8669" t="s">
        <v>1226</v>
      </c>
      <c r="C8669" t="s">
        <v>1186</v>
      </c>
      <c r="D8669" t="s">
        <v>1195</v>
      </c>
      <c r="E8669">
        <v>1.0359999999999999E-2</v>
      </c>
      <c r="F8669" t="s">
        <v>1912</v>
      </c>
    </row>
    <row r="8670" spans="1:6" x14ac:dyDescent="0.25">
      <c r="A8670" t="s">
        <v>1205</v>
      </c>
      <c r="B8670" t="s">
        <v>1227</v>
      </c>
      <c r="C8670" t="s">
        <v>1186</v>
      </c>
      <c r="D8670" t="s">
        <v>1195</v>
      </c>
      <c r="E8670">
        <v>0</v>
      </c>
      <c r="F8670" t="s">
        <v>1912</v>
      </c>
    </row>
    <row r="8671" spans="1:6" x14ac:dyDescent="0.25">
      <c r="A8671" t="s">
        <v>1205</v>
      </c>
      <c r="B8671" t="s">
        <v>1228</v>
      </c>
      <c r="C8671" t="s">
        <v>1207</v>
      </c>
      <c r="D8671" t="s">
        <v>1195</v>
      </c>
      <c r="E8671">
        <v>4.0999999999999999E-4</v>
      </c>
      <c r="F8671" t="s">
        <v>1912</v>
      </c>
    </row>
    <row r="8672" spans="1:6" x14ac:dyDescent="0.25">
      <c r="A8672" t="s">
        <v>1205</v>
      </c>
      <c r="B8672" t="s">
        <v>1228</v>
      </c>
      <c r="C8672" t="s">
        <v>1208</v>
      </c>
      <c r="D8672" t="s">
        <v>1195</v>
      </c>
      <c r="E8672">
        <v>2.1000000000000001E-4</v>
      </c>
      <c r="F8672" t="s">
        <v>1912</v>
      </c>
    </row>
    <row r="8673" spans="1:6" x14ac:dyDescent="0.25">
      <c r="A8673" t="s">
        <v>1205</v>
      </c>
      <c r="B8673" t="s">
        <v>1228</v>
      </c>
      <c r="C8673" t="s">
        <v>1196</v>
      </c>
      <c r="D8673" t="s">
        <v>1195</v>
      </c>
      <c r="E8673">
        <v>0</v>
      </c>
      <c r="F8673" t="s">
        <v>1912</v>
      </c>
    </row>
    <row r="8674" spans="1:6" x14ac:dyDescent="0.25">
      <c r="A8674" t="s">
        <v>1205</v>
      </c>
      <c r="B8674" t="s">
        <v>1228</v>
      </c>
      <c r="C8674" t="s">
        <v>1229</v>
      </c>
      <c r="D8674" t="s">
        <v>1195</v>
      </c>
      <c r="E8674">
        <v>0</v>
      </c>
      <c r="F8674" t="s">
        <v>1912</v>
      </c>
    </row>
    <row r="8675" spans="1:6" x14ac:dyDescent="0.25">
      <c r="A8675" t="s">
        <v>1205</v>
      </c>
      <c r="B8675" t="s">
        <v>1228</v>
      </c>
      <c r="C8675" t="s">
        <v>1186</v>
      </c>
      <c r="D8675" t="s">
        <v>1195</v>
      </c>
      <c r="E8675">
        <v>1.0359999999999999E-2</v>
      </c>
      <c r="F8675" t="s">
        <v>1912</v>
      </c>
    </row>
    <row r="8676" spans="1:6" x14ac:dyDescent="0.25">
      <c r="A8676" t="s">
        <v>1205</v>
      </c>
      <c r="B8676" t="s">
        <v>1228</v>
      </c>
      <c r="C8676" t="s">
        <v>1219</v>
      </c>
      <c r="D8676" t="s">
        <v>1195</v>
      </c>
      <c r="E8676">
        <v>4.0999999999999999E-4</v>
      </c>
      <c r="F8676" t="s">
        <v>1912</v>
      </c>
    </row>
    <row r="8677" spans="1:6" x14ac:dyDescent="0.25">
      <c r="A8677" t="s">
        <v>1205</v>
      </c>
      <c r="B8677" t="s">
        <v>1230</v>
      </c>
      <c r="C8677" t="s">
        <v>1131</v>
      </c>
      <c r="D8677" t="s">
        <v>1195</v>
      </c>
      <c r="E8677">
        <v>1.0370000000000001E-2</v>
      </c>
      <c r="F8677" t="s">
        <v>1912</v>
      </c>
    </row>
    <row r="8678" spans="1:6" x14ac:dyDescent="0.25">
      <c r="A8678" t="s">
        <v>1205</v>
      </c>
      <c r="B8678" t="s">
        <v>1230</v>
      </c>
      <c r="C8678" t="s">
        <v>1207</v>
      </c>
      <c r="D8678" t="s">
        <v>1195</v>
      </c>
      <c r="E8678">
        <v>4.6999999999999999E-4</v>
      </c>
      <c r="F8678" t="s">
        <v>1912</v>
      </c>
    </row>
    <row r="8679" spans="1:6" x14ac:dyDescent="0.25">
      <c r="A8679" t="s">
        <v>1205</v>
      </c>
      <c r="B8679" t="s">
        <v>1230</v>
      </c>
      <c r="C8679" t="s">
        <v>1208</v>
      </c>
      <c r="D8679" t="s">
        <v>1195</v>
      </c>
      <c r="E8679">
        <v>2.3000000000000001E-4</v>
      </c>
      <c r="F8679" t="s">
        <v>1912</v>
      </c>
    </row>
    <row r="8680" spans="1:6" x14ac:dyDescent="0.25">
      <c r="A8680" t="s">
        <v>1205</v>
      </c>
      <c r="B8680" t="s">
        <v>1230</v>
      </c>
      <c r="C8680" t="s">
        <v>1196</v>
      </c>
      <c r="D8680" t="s">
        <v>1195</v>
      </c>
      <c r="E8680">
        <v>0</v>
      </c>
      <c r="F8680" t="s">
        <v>1912</v>
      </c>
    </row>
    <row r="8681" spans="1:6" x14ac:dyDescent="0.25">
      <c r="A8681" t="s">
        <v>1205</v>
      </c>
      <c r="B8681" t="s">
        <v>1230</v>
      </c>
      <c r="C8681" t="s">
        <v>1229</v>
      </c>
      <c r="D8681" t="s">
        <v>1195</v>
      </c>
      <c r="E8681">
        <v>0</v>
      </c>
      <c r="F8681" t="s">
        <v>1912</v>
      </c>
    </row>
    <row r="8682" spans="1:6" x14ac:dyDescent="0.25">
      <c r="A8682" t="s">
        <v>1205</v>
      </c>
      <c r="B8682" t="s">
        <v>1230</v>
      </c>
      <c r="C8682" t="s">
        <v>1186</v>
      </c>
      <c r="D8682" t="s">
        <v>1195</v>
      </c>
      <c r="E8682">
        <v>1.1650000000000001E-2</v>
      </c>
      <c r="F8682" t="s">
        <v>1912</v>
      </c>
    </row>
    <row r="8683" spans="1:6" x14ac:dyDescent="0.25">
      <c r="A8683" t="s">
        <v>1205</v>
      </c>
      <c r="B8683" t="s">
        <v>1230</v>
      </c>
      <c r="C8683" t="s">
        <v>1219</v>
      </c>
      <c r="D8683" t="s">
        <v>1195</v>
      </c>
      <c r="E8683">
        <v>4.6999999999999999E-4</v>
      </c>
      <c r="F8683" t="s">
        <v>1912</v>
      </c>
    </row>
    <row r="8684" spans="1:6" x14ac:dyDescent="0.25">
      <c r="A8684" t="s">
        <v>1205</v>
      </c>
      <c r="B8684" t="s">
        <v>1231</v>
      </c>
      <c r="C8684" t="s">
        <v>1186</v>
      </c>
      <c r="D8684" t="s">
        <v>1195</v>
      </c>
      <c r="E8684">
        <v>4.0000000000000003E-5</v>
      </c>
      <c r="F8684" t="s">
        <v>1912</v>
      </c>
    </row>
    <row r="8685" spans="1:6" x14ac:dyDescent="0.25">
      <c r="A8685" t="s">
        <v>1205</v>
      </c>
      <c r="B8685" t="s">
        <v>1232</v>
      </c>
      <c r="C8685" t="s">
        <v>1186</v>
      </c>
      <c r="D8685" t="s">
        <v>1195</v>
      </c>
      <c r="E8685">
        <v>0</v>
      </c>
      <c r="F8685" t="s">
        <v>1912</v>
      </c>
    </row>
    <row r="8686" spans="1:6" x14ac:dyDescent="0.25">
      <c r="A8686" t="s">
        <v>1205</v>
      </c>
      <c r="B8686" t="s">
        <v>1233</v>
      </c>
      <c r="C8686" t="s">
        <v>1207</v>
      </c>
      <c r="D8686" t="s">
        <v>1195</v>
      </c>
      <c r="E8686">
        <v>4.0999999999999999E-4</v>
      </c>
      <c r="F8686" t="s">
        <v>1912</v>
      </c>
    </row>
    <row r="8687" spans="1:6" x14ac:dyDescent="0.25">
      <c r="A8687" t="s">
        <v>1205</v>
      </c>
      <c r="B8687" t="s">
        <v>1233</v>
      </c>
      <c r="C8687" t="s">
        <v>1208</v>
      </c>
      <c r="D8687" t="s">
        <v>1195</v>
      </c>
      <c r="E8687">
        <v>2.1000000000000001E-4</v>
      </c>
      <c r="F8687" t="s">
        <v>1912</v>
      </c>
    </row>
    <row r="8688" spans="1:6" x14ac:dyDescent="0.25">
      <c r="A8688" t="s">
        <v>1205</v>
      </c>
      <c r="B8688" t="s">
        <v>1233</v>
      </c>
      <c r="C8688" t="s">
        <v>1234</v>
      </c>
      <c r="D8688" t="s">
        <v>1195</v>
      </c>
      <c r="E8688">
        <v>0</v>
      </c>
      <c r="F8688" t="s">
        <v>1912</v>
      </c>
    </row>
    <row r="8689" spans="1:6" x14ac:dyDescent="0.25">
      <c r="A8689" t="s">
        <v>1205</v>
      </c>
      <c r="B8689" t="s">
        <v>1233</v>
      </c>
      <c r="C8689" t="s">
        <v>1235</v>
      </c>
      <c r="D8689" t="s">
        <v>1195</v>
      </c>
      <c r="E8689">
        <v>0</v>
      </c>
      <c r="F8689" t="s">
        <v>1912</v>
      </c>
    </row>
    <row r="8690" spans="1:6" x14ac:dyDescent="0.25">
      <c r="A8690" t="s">
        <v>1205</v>
      </c>
      <c r="B8690" t="s">
        <v>1233</v>
      </c>
      <c r="C8690" t="s">
        <v>1236</v>
      </c>
      <c r="D8690" t="s">
        <v>1195</v>
      </c>
      <c r="E8690">
        <v>0</v>
      </c>
      <c r="F8690" t="s">
        <v>1912</v>
      </c>
    </row>
    <row r="8691" spans="1:6" x14ac:dyDescent="0.25">
      <c r="A8691" t="s">
        <v>1205</v>
      </c>
      <c r="B8691" t="s">
        <v>1233</v>
      </c>
      <c r="C8691" t="s">
        <v>1196</v>
      </c>
      <c r="D8691" t="s">
        <v>1195</v>
      </c>
      <c r="E8691">
        <v>0</v>
      </c>
      <c r="F8691" t="s">
        <v>1912</v>
      </c>
    </row>
    <row r="8692" spans="1:6" x14ac:dyDescent="0.25">
      <c r="A8692" t="s">
        <v>1205</v>
      </c>
      <c r="B8692" t="s">
        <v>1233</v>
      </c>
      <c r="C8692" t="s">
        <v>1229</v>
      </c>
      <c r="D8692" t="s">
        <v>1195</v>
      </c>
      <c r="E8692">
        <v>0</v>
      </c>
      <c r="F8692" t="s">
        <v>1912</v>
      </c>
    </row>
    <row r="8693" spans="1:6" x14ac:dyDescent="0.25">
      <c r="A8693" t="s">
        <v>1205</v>
      </c>
      <c r="B8693" t="s">
        <v>1233</v>
      </c>
      <c r="C8693" t="s">
        <v>1186</v>
      </c>
      <c r="D8693" t="s">
        <v>1195</v>
      </c>
      <c r="E8693">
        <v>1.0359999999999999E-2</v>
      </c>
      <c r="F8693" t="s">
        <v>1912</v>
      </c>
    </row>
    <row r="8694" spans="1:6" x14ac:dyDescent="0.25">
      <c r="A8694" t="s">
        <v>1205</v>
      </c>
      <c r="B8694" t="s">
        <v>1237</v>
      </c>
      <c r="C8694" t="s">
        <v>1186</v>
      </c>
      <c r="D8694" t="s">
        <v>1195</v>
      </c>
      <c r="E8694">
        <v>6.0000000000000002E-5</v>
      </c>
      <c r="F8694" t="s">
        <v>1912</v>
      </c>
    </row>
    <row r="8695" spans="1:6" x14ac:dyDescent="0.25">
      <c r="A8695" t="s">
        <v>1205</v>
      </c>
      <c r="B8695" t="s">
        <v>1238</v>
      </c>
      <c r="C8695" t="s">
        <v>1207</v>
      </c>
      <c r="D8695" t="s">
        <v>1195</v>
      </c>
      <c r="E8695">
        <v>4.0999999999999999E-4</v>
      </c>
      <c r="F8695" t="s">
        <v>1912</v>
      </c>
    </row>
    <row r="8696" spans="1:6" x14ac:dyDescent="0.25">
      <c r="A8696" t="s">
        <v>1205</v>
      </c>
      <c r="B8696" t="s">
        <v>1238</v>
      </c>
      <c r="C8696" t="s">
        <v>1208</v>
      </c>
      <c r="D8696" t="s">
        <v>1195</v>
      </c>
      <c r="E8696">
        <v>2.1000000000000001E-4</v>
      </c>
      <c r="F8696" t="s">
        <v>1912</v>
      </c>
    </row>
    <row r="8697" spans="1:6" x14ac:dyDescent="0.25">
      <c r="A8697" t="s">
        <v>1205</v>
      </c>
      <c r="B8697" t="s">
        <v>1238</v>
      </c>
      <c r="C8697" t="s">
        <v>1234</v>
      </c>
      <c r="D8697" t="s">
        <v>1195</v>
      </c>
      <c r="E8697">
        <v>0</v>
      </c>
      <c r="F8697" t="s">
        <v>1912</v>
      </c>
    </row>
    <row r="8698" spans="1:6" x14ac:dyDescent="0.25">
      <c r="A8698" t="s">
        <v>1205</v>
      </c>
      <c r="B8698" t="s">
        <v>1238</v>
      </c>
      <c r="C8698" t="s">
        <v>1235</v>
      </c>
      <c r="D8698" t="s">
        <v>1195</v>
      </c>
      <c r="E8698">
        <v>0</v>
      </c>
      <c r="F8698" t="s">
        <v>1912</v>
      </c>
    </row>
    <row r="8699" spans="1:6" x14ac:dyDescent="0.25">
      <c r="A8699" t="s">
        <v>1205</v>
      </c>
      <c r="B8699" t="s">
        <v>1238</v>
      </c>
      <c r="C8699" t="s">
        <v>1236</v>
      </c>
      <c r="D8699" t="s">
        <v>1195</v>
      </c>
      <c r="E8699">
        <v>0</v>
      </c>
      <c r="F8699" t="s">
        <v>1912</v>
      </c>
    </row>
    <row r="8700" spans="1:6" x14ac:dyDescent="0.25">
      <c r="A8700" t="s">
        <v>1205</v>
      </c>
      <c r="B8700" t="s">
        <v>1238</v>
      </c>
      <c r="C8700" t="s">
        <v>1196</v>
      </c>
      <c r="D8700" t="s">
        <v>1195</v>
      </c>
      <c r="E8700">
        <v>0</v>
      </c>
      <c r="F8700" t="s">
        <v>1912</v>
      </c>
    </row>
    <row r="8701" spans="1:6" x14ac:dyDescent="0.25">
      <c r="A8701" t="s">
        <v>1205</v>
      </c>
      <c r="B8701" t="s">
        <v>1238</v>
      </c>
      <c r="C8701" t="s">
        <v>1229</v>
      </c>
      <c r="D8701" t="s">
        <v>1195</v>
      </c>
      <c r="E8701">
        <v>0</v>
      </c>
      <c r="F8701" t="s">
        <v>1912</v>
      </c>
    </row>
    <row r="8702" spans="1:6" x14ac:dyDescent="0.25">
      <c r="A8702" t="s">
        <v>1205</v>
      </c>
      <c r="B8702" t="s">
        <v>1238</v>
      </c>
      <c r="C8702" t="s">
        <v>1186</v>
      </c>
      <c r="D8702" t="s">
        <v>1195</v>
      </c>
      <c r="E8702">
        <v>1.0359999999999999E-2</v>
      </c>
      <c r="F8702" t="s">
        <v>1912</v>
      </c>
    </row>
    <row r="8703" spans="1:6" x14ac:dyDescent="0.25">
      <c r="A8703" t="s">
        <v>1205</v>
      </c>
      <c r="B8703" t="s">
        <v>1239</v>
      </c>
      <c r="C8703" t="s">
        <v>1186</v>
      </c>
      <c r="D8703" t="s">
        <v>1195</v>
      </c>
      <c r="E8703">
        <v>0</v>
      </c>
      <c r="F8703" t="s">
        <v>1912</v>
      </c>
    </row>
    <row r="8704" spans="1:6" x14ac:dyDescent="0.25">
      <c r="A8704" t="s">
        <v>1240</v>
      </c>
      <c r="B8704" t="s">
        <v>1206</v>
      </c>
      <c r="C8704" t="s">
        <v>1131</v>
      </c>
      <c r="D8704" t="s">
        <v>1195</v>
      </c>
      <c r="E8704">
        <v>1.0370000000000001E-2</v>
      </c>
      <c r="F8704" t="s">
        <v>1912</v>
      </c>
    </row>
    <row r="8705" spans="1:6" x14ac:dyDescent="0.25">
      <c r="A8705" t="s">
        <v>1240</v>
      </c>
      <c r="B8705" t="s">
        <v>1206</v>
      </c>
      <c r="C8705" t="s">
        <v>1207</v>
      </c>
      <c r="D8705" t="s">
        <v>1195</v>
      </c>
      <c r="E8705">
        <v>4.6999999999999999E-4</v>
      </c>
      <c r="F8705" t="s">
        <v>1912</v>
      </c>
    </row>
    <row r="8706" spans="1:6" x14ac:dyDescent="0.25">
      <c r="A8706" t="s">
        <v>1240</v>
      </c>
      <c r="B8706" t="s">
        <v>1206</v>
      </c>
      <c r="C8706" t="s">
        <v>1208</v>
      </c>
      <c r="D8706" t="s">
        <v>1195</v>
      </c>
      <c r="E8706">
        <v>2.3000000000000001E-4</v>
      </c>
      <c r="F8706" t="s">
        <v>1912</v>
      </c>
    </row>
    <row r="8707" spans="1:6" x14ac:dyDescent="0.25">
      <c r="A8707" t="s">
        <v>1240</v>
      </c>
      <c r="B8707" t="s">
        <v>1206</v>
      </c>
      <c r="C8707" t="s">
        <v>1196</v>
      </c>
      <c r="D8707" t="s">
        <v>1195</v>
      </c>
      <c r="E8707">
        <v>0</v>
      </c>
      <c r="F8707" t="s">
        <v>1912</v>
      </c>
    </row>
    <row r="8708" spans="1:6" x14ac:dyDescent="0.25">
      <c r="A8708" t="s">
        <v>1240</v>
      </c>
      <c r="B8708" t="s">
        <v>1206</v>
      </c>
      <c r="C8708" t="s">
        <v>1186</v>
      </c>
      <c r="D8708" t="s">
        <v>1195</v>
      </c>
      <c r="E8708">
        <v>1.1650000000000001E-2</v>
      </c>
      <c r="F8708" t="s">
        <v>1912</v>
      </c>
    </row>
    <row r="8709" spans="1:6" x14ac:dyDescent="0.25">
      <c r="A8709" t="s">
        <v>1240</v>
      </c>
      <c r="B8709" t="s">
        <v>1209</v>
      </c>
      <c r="C8709" t="s">
        <v>1207</v>
      </c>
      <c r="D8709" t="s">
        <v>1195</v>
      </c>
      <c r="E8709">
        <v>0</v>
      </c>
      <c r="F8709" t="s">
        <v>1912</v>
      </c>
    </row>
    <row r="8710" spans="1:6" x14ac:dyDescent="0.25">
      <c r="A8710" t="s">
        <v>1240</v>
      </c>
      <c r="B8710" t="s">
        <v>1209</v>
      </c>
      <c r="C8710" t="s">
        <v>1208</v>
      </c>
      <c r="D8710" t="s">
        <v>1195</v>
      </c>
      <c r="E8710">
        <v>0</v>
      </c>
      <c r="F8710" t="s">
        <v>1912</v>
      </c>
    </row>
    <row r="8711" spans="1:6" x14ac:dyDescent="0.25">
      <c r="A8711" t="s">
        <v>1240</v>
      </c>
      <c r="B8711" t="s">
        <v>1209</v>
      </c>
      <c r="C8711" t="s">
        <v>1196</v>
      </c>
      <c r="D8711" t="s">
        <v>1195</v>
      </c>
      <c r="E8711">
        <v>0</v>
      </c>
      <c r="F8711" t="s">
        <v>1912</v>
      </c>
    </row>
    <row r="8712" spans="1:6" x14ac:dyDescent="0.25">
      <c r="A8712" t="s">
        <v>1240</v>
      </c>
      <c r="B8712" t="s">
        <v>1209</v>
      </c>
      <c r="C8712" t="s">
        <v>1186</v>
      </c>
      <c r="D8712" t="s">
        <v>1195</v>
      </c>
      <c r="E8712">
        <v>0</v>
      </c>
      <c r="F8712" t="s">
        <v>1912</v>
      </c>
    </row>
    <row r="8713" spans="1:6" x14ac:dyDescent="0.25">
      <c r="A8713" t="s">
        <v>1240</v>
      </c>
      <c r="B8713" t="s">
        <v>1210</v>
      </c>
      <c r="C8713" t="s">
        <v>1207</v>
      </c>
      <c r="D8713" t="s">
        <v>1195</v>
      </c>
      <c r="E8713">
        <v>4.0999999999999999E-4</v>
      </c>
      <c r="F8713" t="s">
        <v>1912</v>
      </c>
    </row>
    <row r="8714" spans="1:6" x14ac:dyDescent="0.25">
      <c r="A8714" t="s">
        <v>1240</v>
      </c>
      <c r="B8714" t="s">
        <v>1210</v>
      </c>
      <c r="C8714" t="s">
        <v>1208</v>
      </c>
      <c r="D8714" t="s">
        <v>1195</v>
      </c>
      <c r="E8714">
        <v>2.1000000000000001E-4</v>
      </c>
      <c r="F8714" t="s">
        <v>1912</v>
      </c>
    </row>
    <row r="8715" spans="1:6" x14ac:dyDescent="0.25">
      <c r="A8715" t="s">
        <v>1240</v>
      </c>
      <c r="B8715" t="s">
        <v>1210</v>
      </c>
      <c r="C8715" t="s">
        <v>1196</v>
      </c>
      <c r="D8715" t="s">
        <v>1195</v>
      </c>
      <c r="E8715">
        <v>0</v>
      </c>
      <c r="F8715" t="s">
        <v>1912</v>
      </c>
    </row>
    <row r="8716" spans="1:6" x14ac:dyDescent="0.25">
      <c r="A8716" t="s">
        <v>1240</v>
      </c>
      <c r="B8716" t="s">
        <v>1210</v>
      </c>
      <c r="C8716" t="s">
        <v>1186</v>
      </c>
      <c r="D8716" t="s">
        <v>1195</v>
      </c>
      <c r="E8716">
        <v>1.0359999999999999E-2</v>
      </c>
      <c r="F8716" t="s">
        <v>1912</v>
      </c>
    </row>
    <row r="8717" spans="1:6" x14ac:dyDescent="0.25">
      <c r="A8717" t="s">
        <v>1240</v>
      </c>
      <c r="B8717" t="s">
        <v>1194</v>
      </c>
      <c r="C8717" t="s">
        <v>1131</v>
      </c>
      <c r="D8717" t="s">
        <v>1195</v>
      </c>
      <c r="E8717">
        <v>4.45E-3</v>
      </c>
      <c r="F8717" t="s">
        <v>1912</v>
      </c>
    </row>
    <row r="8718" spans="1:6" x14ac:dyDescent="0.25">
      <c r="A8718" t="s">
        <v>1240</v>
      </c>
      <c r="B8718" t="s">
        <v>1194</v>
      </c>
      <c r="C8718" t="s">
        <v>1196</v>
      </c>
      <c r="D8718" t="s">
        <v>1195</v>
      </c>
      <c r="E8718">
        <v>0</v>
      </c>
      <c r="F8718" t="s">
        <v>1912</v>
      </c>
    </row>
    <row r="8719" spans="1:6" x14ac:dyDescent="0.25">
      <c r="A8719" t="s">
        <v>1240</v>
      </c>
      <c r="B8719" t="s">
        <v>1194</v>
      </c>
      <c r="C8719" t="s">
        <v>1186</v>
      </c>
      <c r="D8719" t="s">
        <v>1195</v>
      </c>
      <c r="E8719">
        <v>5.0000000000000001E-3</v>
      </c>
      <c r="F8719" t="s">
        <v>1912</v>
      </c>
    </row>
    <row r="8720" spans="1:6" x14ac:dyDescent="0.25">
      <c r="A8720" t="s">
        <v>1240</v>
      </c>
      <c r="B8720" t="s">
        <v>1211</v>
      </c>
      <c r="C8720" t="s">
        <v>1131</v>
      </c>
      <c r="D8720" t="s">
        <v>1195</v>
      </c>
      <c r="E8720">
        <v>4.45E-3</v>
      </c>
      <c r="F8720" t="s">
        <v>1912</v>
      </c>
    </row>
    <row r="8721" spans="1:6" x14ac:dyDescent="0.25">
      <c r="A8721" t="s">
        <v>1240</v>
      </c>
      <c r="B8721" t="s">
        <v>1211</v>
      </c>
      <c r="C8721" t="s">
        <v>1186</v>
      </c>
      <c r="D8721" t="s">
        <v>1195</v>
      </c>
      <c r="E8721">
        <v>5.0000000000000001E-3</v>
      </c>
      <c r="F8721" t="s">
        <v>1912</v>
      </c>
    </row>
    <row r="8722" spans="1:6" x14ac:dyDescent="0.25">
      <c r="A8722" t="s">
        <v>1240</v>
      </c>
      <c r="B8722" t="s">
        <v>1212</v>
      </c>
      <c r="C8722" t="s">
        <v>1186</v>
      </c>
      <c r="D8722" t="s">
        <v>1195</v>
      </c>
      <c r="E8722">
        <v>0.17499999999999999</v>
      </c>
      <c r="F8722" t="s">
        <v>1912</v>
      </c>
    </row>
    <row r="8723" spans="1:6" x14ac:dyDescent="0.25">
      <c r="A8723" t="s">
        <v>1240</v>
      </c>
      <c r="B8723" t="s">
        <v>1212</v>
      </c>
      <c r="C8723" t="s">
        <v>1213</v>
      </c>
      <c r="D8723" t="s">
        <v>1195</v>
      </c>
      <c r="E8723">
        <v>8.7499999999999994E-2</v>
      </c>
      <c r="F8723" t="s">
        <v>1912</v>
      </c>
    </row>
    <row r="8724" spans="1:6" x14ac:dyDescent="0.25">
      <c r="A8724" t="s">
        <v>1240</v>
      </c>
      <c r="B8724" t="s">
        <v>1200</v>
      </c>
      <c r="C8724" t="s">
        <v>1186</v>
      </c>
      <c r="D8724" t="s">
        <v>1195</v>
      </c>
      <c r="E8724">
        <v>0.24</v>
      </c>
      <c r="F8724" t="s">
        <v>1912</v>
      </c>
    </row>
    <row r="8725" spans="1:6" x14ac:dyDescent="0.25">
      <c r="A8725" t="s">
        <v>1240</v>
      </c>
      <c r="B8725" t="s">
        <v>1200</v>
      </c>
      <c r="C8725" t="s">
        <v>1214</v>
      </c>
      <c r="D8725" t="s">
        <v>1195</v>
      </c>
      <c r="E8725">
        <v>1.49E-2</v>
      </c>
      <c r="F8725" t="s">
        <v>1912</v>
      </c>
    </row>
    <row r="8726" spans="1:6" x14ac:dyDescent="0.25">
      <c r="A8726" t="s">
        <v>1240</v>
      </c>
      <c r="B8726" t="s">
        <v>1200</v>
      </c>
      <c r="C8726" t="s">
        <v>1215</v>
      </c>
      <c r="D8726" t="s">
        <v>1195</v>
      </c>
      <c r="E8726">
        <v>0.13200000000000001</v>
      </c>
      <c r="F8726" t="s">
        <v>1912</v>
      </c>
    </row>
    <row r="8727" spans="1:6" x14ac:dyDescent="0.25">
      <c r="A8727" t="s">
        <v>1240</v>
      </c>
      <c r="B8727" t="s">
        <v>1200</v>
      </c>
      <c r="C8727" t="s">
        <v>1216</v>
      </c>
      <c r="D8727" t="s">
        <v>1195</v>
      </c>
      <c r="E8727">
        <v>7.1999999999999995E-2</v>
      </c>
      <c r="F8727" t="s">
        <v>1912</v>
      </c>
    </row>
    <row r="8728" spans="1:6" x14ac:dyDescent="0.25">
      <c r="A8728" t="s">
        <v>1240</v>
      </c>
      <c r="B8728" t="s">
        <v>1204</v>
      </c>
      <c r="C8728" t="s">
        <v>1186</v>
      </c>
      <c r="D8728" t="s">
        <v>1195</v>
      </c>
      <c r="E8728">
        <v>0.24</v>
      </c>
      <c r="F8728" t="s">
        <v>1912</v>
      </c>
    </row>
    <row r="8729" spans="1:6" x14ac:dyDescent="0.25">
      <c r="A8729" t="s">
        <v>1240</v>
      </c>
      <c r="B8729" t="s">
        <v>1204</v>
      </c>
      <c r="C8729" t="s">
        <v>1214</v>
      </c>
      <c r="D8729" t="s">
        <v>1195</v>
      </c>
      <c r="E8729">
        <v>1.49E-2</v>
      </c>
      <c r="F8729" t="s">
        <v>1912</v>
      </c>
    </row>
    <row r="8730" spans="1:6" x14ac:dyDescent="0.25">
      <c r="A8730" t="s">
        <v>1240</v>
      </c>
      <c r="B8730" t="s">
        <v>1204</v>
      </c>
      <c r="C8730" t="s">
        <v>1215</v>
      </c>
      <c r="D8730" t="s">
        <v>1195</v>
      </c>
      <c r="E8730">
        <v>0.13200000000000001</v>
      </c>
      <c r="F8730" t="s">
        <v>1912</v>
      </c>
    </row>
    <row r="8731" spans="1:6" x14ac:dyDescent="0.25">
      <c r="A8731" t="s">
        <v>1240</v>
      </c>
      <c r="B8731" t="s">
        <v>1204</v>
      </c>
      <c r="C8731" t="s">
        <v>1216</v>
      </c>
      <c r="D8731" t="s">
        <v>1195</v>
      </c>
      <c r="E8731">
        <v>7.1999999999999995E-2</v>
      </c>
      <c r="F8731" t="s">
        <v>1912</v>
      </c>
    </row>
    <row r="8732" spans="1:6" x14ac:dyDescent="0.25">
      <c r="A8732" t="s">
        <v>1240</v>
      </c>
      <c r="B8732" t="s">
        <v>1217</v>
      </c>
      <c r="C8732" t="s">
        <v>1207</v>
      </c>
      <c r="D8732" t="s">
        <v>1195</v>
      </c>
      <c r="E8732">
        <v>4.0999999999999999E-4</v>
      </c>
      <c r="F8732" t="s">
        <v>1912</v>
      </c>
    </row>
    <row r="8733" spans="1:6" x14ac:dyDescent="0.25">
      <c r="A8733" t="s">
        <v>1240</v>
      </c>
      <c r="B8733" t="s">
        <v>1217</v>
      </c>
      <c r="C8733" t="s">
        <v>1208</v>
      </c>
      <c r="D8733" t="s">
        <v>1195</v>
      </c>
      <c r="E8733">
        <v>2.1000000000000001E-4</v>
      </c>
      <c r="F8733" t="s">
        <v>1912</v>
      </c>
    </row>
    <row r="8734" spans="1:6" x14ac:dyDescent="0.25">
      <c r="A8734" t="s">
        <v>1240</v>
      </c>
      <c r="B8734" t="s">
        <v>1217</v>
      </c>
      <c r="C8734" t="s">
        <v>1196</v>
      </c>
      <c r="D8734" t="s">
        <v>1195</v>
      </c>
      <c r="E8734">
        <v>0</v>
      </c>
      <c r="F8734" t="s">
        <v>1912</v>
      </c>
    </row>
    <row r="8735" spans="1:6" x14ac:dyDescent="0.25">
      <c r="A8735" t="s">
        <v>1240</v>
      </c>
      <c r="B8735" t="s">
        <v>1217</v>
      </c>
      <c r="C8735" t="s">
        <v>1218</v>
      </c>
      <c r="D8735" t="s">
        <v>1195</v>
      </c>
      <c r="E8735">
        <v>0</v>
      </c>
      <c r="F8735" t="s">
        <v>1912</v>
      </c>
    </row>
    <row r="8736" spans="1:6" x14ac:dyDescent="0.25">
      <c r="A8736" t="s">
        <v>1240</v>
      </c>
      <c r="B8736" t="s">
        <v>1217</v>
      </c>
      <c r="C8736" t="s">
        <v>1219</v>
      </c>
      <c r="D8736" t="s">
        <v>1195</v>
      </c>
      <c r="E8736">
        <v>4.0999999999999999E-4</v>
      </c>
      <c r="F8736" t="s">
        <v>1912</v>
      </c>
    </row>
    <row r="8737" spans="1:6" x14ac:dyDescent="0.25">
      <c r="A8737" t="s">
        <v>1240</v>
      </c>
      <c r="B8737" t="s">
        <v>1217</v>
      </c>
      <c r="C8737" t="s">
        <v>1186</v>
      </c>
      <c r="D8737" t="s">
        <v>1195</v>
      </c>
      <c r="E8737">
        <v>1.0359999999999999E-2</v>
      </c>
      <c r="F8737" t="s">
        <v>1912</v>
      </c>
    </row>
    <row r="8738" spans="1:6" x14ac:dyDescent="0.25">
      <c r="A8738" t="s">
        <v>1240</v>
      </c>
      <c r="B8738" t="s">
        <v>1220</v>
      </c>
      <c r="C8738" t="s">
        <v>1207</v>
      </c>
      <c r="D8738" t="s">
        <v>1195</v>
      </c>
      <c r="E8738">
        <v>4.0999999999999999E-4</v>
      </c>
      <c r="F8738" t="s">
        <v>1912</v>
      </c>
    </row>
    <row r="8739" spans="1:6" x14ac:dyDescent="0.25">
      <c r="A8739" t="s">
        <v>1240</v>
      </c>
      <c r="B8739" t="s">
        <v>1220</v>
      </c>
      <c r="C8739" t="s">
        <v>1208</v>
      </c>
      <c r="D8739" t="s">
        <v>1195</v>
      </c>
      <c r="E8739">
        <v>2.1000000000000001E-4</v>
      </c>
      <c r="F8739" t="s">
        <v>1912</v>
      </c>
    </row>
    <row r="8740" spans="1:6" x14ac:dyDescent="0.25">
      <c r="A8740" t="s">
        <v>1240</v>
      </c>
      <c r="B8740" t="s">
        <v>1220</v>
      </c>
      <c r="C8740" t="s">
        <v>1196</v>
      </c>
      <c r="D8740" t="s">
        <v>1195</v>
      </c>
      <c r="E8740">
        <v>0</v>
      </c>
      <c r="F8740" t="s">
        <v>1912</v>
      </c>
    </row>
    <row r="8741" spans="1:6" x14ac:dyDescent="0.25">
      <c r="A8741" t="s">
        <v>1240</v>
      </c>
      <c r="B8741" t="s">
        <v>1220</v>
      </c>
      <c r="C8741" t="s">
        <v>1218</v>
      </c>
      <c r="D8741" t="s">
        <v>1195</v>
      </c>
      <c r="E8741">
        <v>0</v>
      </c>
      <c r="F8741" t="s">
        <v>1912</v>
      </c>
    </row>
    <row r="8742" spans="1:6" x14ac:dyDescent="0.25">
      <c r="A8742" t="s">
        <v>1240</v>
      </c>
      <c r="B8742" t="s">
        <v>1220</v>
      </c>
      <c r="C8742" t="s">
        <v>1219</v>
      </c>
      <c r="D8742" t="s">
        <v>1195</v>
      </c>
      <c r="E8742">
        <v>4.0999999999999999E-4</v>
      </c>
      <c r="F8742" t="s">
        <v>1912</v>
      </c>
    </row>
    <row r="8743" spans="1:6" x14ac:dyDescent="0.25">
      <c r="A8743" t="s">
        <v>1240</v>
      </c>
      <c r="B8743" t="s">
        <v>1220</v>
      </c>
      <c r="C8743" t="s">
        <v>1186</v>
      </c>
      <c r="D8743" t="s">
        <v>1195</v>
      </c>
      <c r="E8743">
        <v>1.0359999999999999E-2</v>
      </c>
      <c r="F8743" t="s">
        <v>1912</v>
      </c>
    </row>
    <row r="8744" spans="1:6" x14ac:dyDescent="0.25">
      <c r="A8744" t="s">
        <v>1240</v>
      </c>
      <c r="B8744" t="s">
        <v>1221</v>
      </c>
      <c r="C8744" t="s">
        <v>1207</v>
      </c>
      <c r="D8744" t="s">
        <v>1195</v>
      </c>
      <c r="E8744">
        <v>4.0999999999999999E-4</v>
      </c>
      <c r="F8744" t="s">
        <v>1912</v>
      </c>
    </row>
    <row r="8745" spans="1:6" x14ac:dyDescent="0.25">
      <c r="A8745" t="s">
        <v>1240</v>
      </c>
      <c r="B8745" t="s">
        <v>1221</v>
      </c>
      <c r="C8745" t="s">
        <v>1208</v>
      </c>
      <c r="D8745" t="s">
        <v>1195</v>
      </c>
      <c r="E8745">
        <v>2.1000000000000001E-4</v>
      </c>
      <c r="F8745" t="s">
        <v>1912</v>
      </c>
    </row>
    <row r="8746" spans="1:6" x14ac:dyDescent="0.25">
      <c r="A8746" t="s">
        <v>1240</v>
      </c>
      <c r="B8746" t="s">
        <v>1221</v>
      </c>
      <c r="C8746" t="s">
        <v>1196</v>
      </c>
      <c r="D8746" t="s">
        <v>1195</v>
      </c>
      <c r="E8746">
        <v>0</v>
      </c>
      <c r="F8746" t="s">
        <v>1912</v>
      </c>
    </row>
    <row r="8747" spans="1:6" x14ac:dyDescent="0.25">
      <c r="A8747" t="s">
        <v>1240</v>
      </c>
      <c r="B8747" t="s">
        <v>1221</v>
      </c>
      <c r="C8747" t="s">
        <v>1218</v>
      </c>
      <c r="D8747" t="s">
        <v>1195</v>
      </c>
      <c r="E8747">
        <v>0</v>
      </c>
      <c r="F8747" t="s">
        <v>1912</v>
      </c>
    </row>
    <row r="8748" spans="1:6" x14ac:dyDescent="0.25">
      <c r="A8748" t="s">
        <v>1240</v>
      </c>
      <c r="B8748" t="s">
        <v>1221</v>
      </c>
      <c r="C8748" t="s">
        <v>1219</v>
      </c>
      <c r="D8748" t="s">
        <v>1195</v>
      </c>
      <c r="E8748">
        <v>4.0999999999999999E-4</v>
      </c>
      <c r="F8748" t="s">
        <v>1912</v>
      </c>
    </row>
    <row r="8749" spans="1:6" x14ac:dyDescent="0.25">
      <c r="A8749" t="s">
        <v>1240</v>
      </c>
      <c r="B8749" t="s">
        <v>1221</v>
      </c>
      <c r="C8749" t="s">
        <v>1186</v>
      </c>
      <c r="D8749" t="s">
        <v>1195</v>
      </c>
      <c r="E8749">
        <v>1.0359999999999999E-2</v>
      </c>
      <c r="F8749" t="s">
        <v>1912</v>
      </c>
    </row>
    <row r="8750" spans="1:6" x14ac:dyDescent="0.25">
      <c r="A8750" t="s">
        <v>1240</v>
      </c>
      <c r="B8750" t="s">
        <v>1222</v>
      </c>
      <c r="C8750" t="s">
        <v>1131</v>
      </c>
      <c r="D8750" t="s">
        <v>1195</v>
      </c>
      <c r="E8750">
        <v>1.0370000000000001E-2</v>
      </c>
      <c r="F8750" t="s">
        <v>1912</v>
      </c>
    </row>
    <row r="8751" spans="1:6" x14ac:dyDescent="0.25">
      <c r="A8751" t="s">
        <v>1240</v>
      </c>
      <c r="B8751" t="s">
        <v>1222</v>
      </c>
      <c r="C8751" t="s">
        <v>1207</v>
      </c>
      <c r="D8751" t="s">
        <v>1195</v>
      </c>
      <c r="E8751">
        <v>4.6999999999999999E-4</v>
      </c>
      <c r="F8751" t="s">
        <v>1912</v>
      </c>
    </row>
    <row r="8752" spans="1:6" x14ac:dyDescent="0.25">
      <c r="A8752" t="s">
        <v>1240</v>
      </c>
      <c r="B8752" t="s">
        <v>1222</v>
      </c>
      <c r="C8752" t="s">
        <v>1208</v>
      </c>
      <c r="D8752" t="s">
        <v>1195</v>
      </c>
      <c r="E8752">
        <v>2.3000000000000001E-4</v>
      </c>
      <c r="F8752" t="s">
        <v>1912</v>
      </c>
    </row>
    <row r="8753" spans="1:6" x14ac:dyDescent="0.25">
      <c r="A8753" t="s">
        <v>1240</v>
      </c>
      <c r="B8753" t="s">
        <v>1222</v>
      </c>
      <c r="C8753" t="s">
        <v>1196</v>
      </c>
      <c r="D8753" t="s">
        <v>1195</v>
      </c>
      <c r="E8753">
        <v>0</v>
      </c>
      <c r="F8753" t="s">
        <v>1912</v>
      </c>
    </row>
    <row r="8754" spans="1:6" x14ac:dyDescent="0.25">
      <c r="A8754" t="s">
        <v>1240</v>
      </c>
      <c r="B8754" t="s">
        <v>1222</v>
      </c>
      <c r="C8754" t="s">
        <v>1218</v>
      </c>
      <c r="D8754" t="s">
        <v>1195</v>
      </c>
      <c r="E8754">
        <v>0</v>
      </c>
      <c r="F8754" t="s">
        <v>1912</v>
      </c>
    </row>
    <row r="8755" spans="1:6" x14ac:dyDescent="0.25">
      <c r="A8755" t="s">
        <v>1240</v>
      </c>
      <c r="B8755" t="s">
        <v>1222</v>
      </c>
      <c r="C8755" t="s">
        <v>1219</v>
      </c>
      <c r="D8755" t="s">
        <v>1195</v>
      </c>
      <c r="E8755">
        <v>4.6999999999999999E-4</v>
      </c>
      <c r="F8755" t="s">
        <v>1912</v>
      </c>
    </row>
    <row r="8756" spans="1:6" x14ac:dyDescent="0.25">
      <c r="A8756" t="s">
        <v>1240</v>
      </c>
      <c r="B8756" t="s">
        <v>1222</v>
      </c>
      <c r="C8756" t="s">
        <v>1186</v>
      </c>
      <c r="D8756" t="s">
        <v>1195</v>
      </c>
      <c r="E8756">
        <v>1.1650000000000001E-2</v>
      </c>
      <c r="F8756" t="s">
        <v>1912</v>
      </c>
    </row>
    <row r="8757" spans="1:6" x14ac:dyDescent="0.25">
      <c r="A8757" t="s">
        <v>1240</v>
      </c>
      <c r="B8757" t="s">
        <v>1223</v>
      </c>
      <c r="C8757" t="s">
        <v>1207</v>
      </c>
      <c r="D8757" t="s">
        <v>1195</v>
      </c>
      <c r="E8757">
        <v>4.0999999999999999E-4</v>
      </c>
      <c r="F8757" t="s">
        <v>1912</v>
      </c>
    </row>
    <row r="8758" spans="1:6" x14ac:dyDescent="0.25">
      <c r="A8758" t="s">
        <v>1240</v>
      </c>
      <c r="B8758" t="s">
        <v>1223</v>
      </c>
      <c r="C8758" t="s">
        <v>1208</v>
      </c>
      <c r="D8758" t="s">
        <v>1195</v>
      </c>
      <c r="E8758">
        <v>2.1000000000000001E-4</v>
      </c>
      <c r="F8758" t="s">
        <v>1912</v>
      </c>
    </row>
    <row r="8759" spans="1:6" x14ac:dyDescent="0.25">
      <c r="A8759" t="s">
        <v>1240</v>
      </c>
      <c r="B8759" t="s">
        <v>1223</v>
      </c>
      <c r="C8759" t="s">
        <v>1196</v>
      </c>
      <c r="D8759" t="s">
        <v>1195</v>
      </c>
      <c r="E8759">
        <v>0</v>
      </c>
      <c r="F8759" t="s">
        <v>1912</v>
      </c>
    </row>
    <row r="8760" spans="1:6" x14ac:dyDescent="0.25">
      <c r="A8760" t="s">
        <v>1240</v>
      </c>
      <c r="B8760" t="s">
        <v>1223</v>
      </c>
      <c r="C8760" t="s">
        <v>1218</v>
      </c>
      <c r="D8760" t="s">
        <v>1195</v>
      </c>
      <c r="E8760">
        <v>0</v>
      </c>
      <c r="F8760" t="s">
        <v>1912</v>
      </c>
    </row>
    <row r="8761" spans="1:6" x14ac:dyDescent="0.25">
      <c r="A8761" t="s">
        <v>1240</v>
      </c>
      <c r="B8761" t="s">
        <v>1223</v>
      </c>
      <c r="C8761" t="s">
        <v>1219</v>
      </c>
      <c r="D8761" t="s">
        <v>1195</v>
      </c>
      <c r="E8761">
        <v>4.0999999999999999E-4</v>
      </c>
      <c r="F8761" t="s">
        <v>1912</v>
      </c>
    </row>
    <row r="8762" spans="1:6" x14ac:dyDescent="0.25">
      <c r="A8762" t="s">
        <v>1240</v>
      </c>
      <c r="B8762" t="s">
        <v>1223</v>
      </c>
      <c r="C8762" t="s">
        <v>1186</v>
      </c>
      <c r="D8762" t="s">
        <v>1195</v>
      </c>
      <c r="E8762">
        <v>1.0359999999999999E-2</v>
      </c>
      <c r="F8762" t="s">
        <v>1912</v>
      </c>
    </row>
    <row r="8763" spans="1:6" x14ac:dyDescent="0.25">
      <c r="A8763" t="s">
        <v>1240</v>
      </c>
      <c r="B8763" t="s">
        <v>1224</v>
      </c>
      <c r="C8763" t="s">
        <v>1131</v>
      </c>
      <c r="D8763" t="s">
        <v>1195</v>
      </c>
      <c r="E8763">
        <v>1.0370000000000001E-2</v>
      </c>
      <c r="F8763" t="s">
        <v>1912</v>
      </c>
    </row>
    <row r="8764" spans="1:6" x14ac:dyDescent="0.25">
      <c r="A8764" t="s">
        <v>1240</v>
      </c>
      <c r="B8764" t="s">
        <v>1224</v>
      </c>
      <c r="C8764" t="s">
        <v>1207</v>
      </c>
      <c r="D8764" t="s">
        <v>1195</v>
      </c>
      <c r="E8764">
        <v>4.6999999999999999E-4</v>
      </c>
      <c r="F8764" t="s">
        <v>1912</v>
      </c>
    </row>
    <row r="8765" spans="1:6" x14ac:dyDescent="0.25">
      <c r="A8765" t="s">
        <v>1240</v>
      </c>
      <c r="B8765" t="s">
        <v>1224</v>
      </c>
      <c r="C8765" t="s">
        <v>1208</v>
      </c>
      <c r="D8765" t="s">
        <v>1195</v>
      </c>
      <c r="E8765">
        <v>2.3000000000000001E-4</v>
      </c>
      <c r="F8765" t="s">
        <v>1912</v>
      </c>
    </row>
    <row r="8766" spans="1:6" x14ac:dyDescent="0.25">
      <c r="A8766" t="s">
        <v>1240</v>
      </c>
      <c r="B8766" t="s">
        <v>1224</v>
      </c>
      <c r="C8766" t="s">
        <v>1196</v>
      </c>
      <c r="D8766" t="s">
        <v>1195</v>
      </c>
      <c r="E8766">
        <v>0</v>
      </c>
      <c r="F8766" t="s">
        <v>1912</v>
      </c>
    </row>
    <row r="8767" spans="1:6" x14ac:dyDescent="0.25">
      <c r="A8767" t="s">
        <v>1240</v>
      </c>
      <c r="B8767" t="s">
        <v>1224</v>
      </c>
      <c r="C8767" t="s">
        <v>1186</v>
      </c>
      <c r="D8767" t="s">
        <v>1195</v>
      </c>
      <c r="E8767">
        <v>1.1650000000000001E-2</v>
      </c>
      <c r="F8767" t="s">
        <v>1912</v>
      </c>
    </row>
    <row r="8768" spans="1:6" x14ac:dyDescent="0.25">
      <c r="A8768" t="s">
        <v>1240</v>
      </c>
      <c r="B8768" t="s">
        <v>1225</v>
      </c>
      <c r="C8768" t="s">
        <v>1207</v>
      </c>
      <c r="D8768" t="s">
        <v>1195</v>
      </c>
      <c r="E8768">
        <v>0</v>
      </c>
      <c r="F8768" t="s">
        <v>1912</v>
      </c>
    </row>
    <row r="8769" spans="1:6" x14ac:dyDescent="0.25">
      <c r="A8769" t="s">
        <v>1240</v>
      </c>
      <c r="B8769" t="s">
        <v>1225</v>
      </c>
      <c r="C8769" t="s">
        <v>1208</v>
      </c>
      <c r="D8769" t="s">
        <v>1195</v>
      </c>
      <c r="E8769">
        <v>0</v>
      </c>
      <c r="F8769" t="s">
        <v>1912</v>
      </c>
    </row>
    <row r="8770" spans="1:6" x14ac:dyDescent="0.25">
      <c r="A8770" t="s">
        <v>1240</v>
      </c>
      <c r="B8770" t="s">
        <v>1225</v>
      </c>
      <c r="C8770" t="s">
        <v>1196</v>
      </c>
      <c r="D8770" t="s">
        <v>1195</v>
      </c>
      <c r="E8770">
        <v>0</v>
      </c>
      <c r="F8770" t="s">
        <v>1912</v>
      </c>
    </row>
    <row r="8771" spans="1:6" x14ac:dyDescent="0.25">
      <c r="A8771" t="s">
        <v>1240</v>
      </c>
      <c r="B8771" t="s">
        <v>1225</v>
      </c>
      <c r="C8771" t="s">
        <v>1186</v>
      </c>
      <c r="D8771" t="s">
        <v>1195</v>
      </c>
      <c r="E8771">
        <v>0</v>
      </c>
      <c r="F8771" t="s">
        <v>1912</v>
      </c>
    </row>
    <row r="8772" spans="1:6" x14ac:dyDescent="0.25">
      <c r="A8772" t="s">
        <v>1240</v>
      </c>
      <c r="B8772" t="s">
        <v>1226</v>
      </c>
      <c r="C8772" t="s">
        <v>1207</v>
      </c>
      <c r="D8772" t="s">
        <v>1195</v>
      </c>
      <c r="E8772">
        <v>4.0999999999999999E-4</v>
      </c>
      <c r="F8772" t="s">
        <v>1912</v>
      </c>
    </row>
    <row r="8773" spans="1:6" x14ac:dyDescent="0.25">
      <c r="A8773" t="s">
        <v>1240</v>
      </c>
      <c r="B8773" t="s">
        <v>1226</v>
      </c>
      <c r="C8773" t="s">
        <v>1208</v>
      </c>
      <c r="D8773" t="s">
        <v>1195</v>
      </c>
      <c r="E8773">
        <v>2.1000000000000001E-4</v>
      </c>
      <c r="F8773" t="s">
        <v>1912</v>
      </c>
    </row>
    <row r="8774" spans="1:6" x14ac:dyDescent="0.25">
      <c r="A8774" t="s">
        <v>1240</v>
      </c>
      <c r="B8774" t="s">
        <v>1226</v>
      </c>
      <c r="C8774" t="s">
        <v>1196</v>
      </c>
      <c r="D8774" t="s">
        <v>1195</v>
      </c>
      <c r="E8774">
        <v>0</v>
      </c>
      <c r="F8774" t="s">
        <v>1912</v>
      </c>
    </row>
    <row r="8775" spans="1:6" x14ac:dyDescent="0.25">
      <c r="A8775" t="s">
        <v>1240</v>
      </c>
      <c r="B8775" t="s">
        <v>1226</v>
      </c>
      <c r="C8775" t="s">
        <v>1186</v>
      </c>
      <c r="D8775" t="s">
        <v>1195</v>
      </c>
      <c r="E8775">
        <v>1.0359999999999999E-2</v>
      </c>
      <c r="F8775" t="s">
        <v>1912</v>
      </c>
    </row>
    <row r="8776" spans="1:6" x14ac:dyDescent="0.25">
      <c r="A8776" t="s">
        <v>1240</v>
      </c>
      <c r="B8776" t="s">
        <v>1227</v>
      </c>
      <c r="C8776" t="s">
        <v>1186</v>
      </c>
      <c r="D8776" t="s">
        <v>1195</v>
      </c>
      <c r="E8776">
        <v>0</v>
      </c>
      <c r="F8776" t="s">
        <v>1912</v>
      </c>
    </row>
    <row r="8777" spans="1:6" x14ac:dyDescent="0.25">
      <c r="A8777" t="s">
        <v>1240</v>
      </c>
      <c r="B8777" t="s">
        <v>1228</v>
      </c>
      <c r="C8777" t="s">
        <v>1207</v>
      </c>
      <c r="D8777" t="s">
        <v>1195</v>
      </c>
      <c r="E8777">
        <v>4.0999999999999999E-4</v>
      </c>
      <c r="F8777" t="s">
        <v>1912</v>
      </c>
    </row>
    <row r="8778" spans="1:6" x14ac:dyDescent="0.25">
      <c r="A8778" t="s">
        <v>1240</v>
      </c>
      <c r="B8778" t="s">
        <v>1228</v>
      </c>
      <c r="C8778" t="s">
        <v>1208</v>
      </c>
      <c r="D8778" t="s">
        <v>1195</v>
      </c>
      <c r="E8778">
        <v>2.1000000000000001E-4</v>
      </c>
      <c r="F8778" t="s">
        <v>1912</v>
      </c>
    </row>
    <row r="8779" spans="1:6" x14ac:dyDescent="0.25">
      <c r="A8779" t="s">
        <v>1240</v>
      </c>
      <c r="B8779" t="s">
        <v>1228</v>
      </c>
      <c r="C8779" t="s">
        <v>1196</v>
      </c>
      <c r="D8779" t="s">
        <v>1195</v>
      </c>
      <c r="E8779">
        <v>0</v>
      </c>
      <c r="F8779" t="s">
        <v>1912</v>
      </c>
    </row>
    <row r="8780" spans="1:6" x14ac:dyDescent="0.25">
      <c r="A8780" t="s">
        <v>1240</v>
      </c>
      <c r="B8780" t="s">
        <v>1228</v>
      </c>
      <c r="C8780" t="s">
        <v>1229</v>
      </c>
      <c r="D8780" t="s">
        <v>1195</v>
      </c>
      <c r="E8780">
        <v>0</v>
      </c>
      <c r="F8780" t="s">
        <v>1912</v>
      </c>
    </row>
    <row r="8781" spans="1:6" x14ac:dyDescent="0.25">
      <c r="A8781" t="s">
        <v>1240</v>
      </c>
      <c r="B8781" t="s">
        <v>1228</v>
      </c>
      <c r="C8781" t="s">
        <v>1186</v>
      </c>
      <c r="D8781" t="s">
        <v>1195</v>
      </c>
      <c r="E8781">
        <v>1.0359999999999999E-2</v>
      </c>
      <c r="F8781" t="s">
        <v>1912</v>
      </c>
    </row>
    <row r="8782" spans="1:6" x14ac:dyDescent="0.25">
      <c r="A8782" t="s">
        <v>1240</v>
      </c>
      <c r="B8782" t="s">
        <v>1228</v>
      </c>
      <c r="C8782" t="s">
        <v>1219</v>
      </c>
      <c r="D8782" t="s">
        <v>1195</v>
      </c>
      <c r="E8782">
        <v>4.0999999999999999E-4</v>
      </c>
      <c r="F8782" t="s">
        <v>1912</v>
      </c>
    </row>
    <row r="8783" spans="1:6" x14ac:dyDescent="0.25">
      <c r="A8783" t="s">
        <v>1240</v>
      </c>
      <c r="B8783" t="s">
        <v>1230</v>
      </c>
      <c r="C8783" t="s">
        <v>1131</v>
      </c>
      <c r="D8783" t="s">
        <v>1195</v>
      </c>
      <c r="E8783">
        <v>1.0370000000000001E-2</v>
      </c>
      <c r="F8783" t="s">
        <v>1912</v>
      </c>
    </row>
    <row r="8784" spans="1:6" x14ac:dyDescent="0.25">
      <c r="A8784" t="s">
        <v>1240</v>
      </c>
      <c r="B8784" t="s">
        <v>1230</v>
      </c>
      <c r="C8784" t="s">
        <v>1207</v>
      </c>
      <c r="D8784" t="s">
        <v>1195</v>
      </c>
      <c r="E8784">
        <v>4.6999999999999999E-4</v>
      </c>
      <c r="F8784" t="s">
        <v>1912</v>
      </c>
    </row>
    <row r="8785" spans="1:6" x14ac:dyDescent="0.25">
      <c r="A8785" t="s">
        <v>1240</v>
      </c>
      <c r="B8785" t="s">
        <v>1230</v>
      </c>
      <c r="C8785" t="s">
        <v>1208</v>
      </c>
      <c r="D8785" t="s">
        <v>1195</v>
      </c>
      <c r="E8785">
        <v>2.3000000000000001E-4</v>
      </c>
      <c r="F8785" t="s">
        <v>1912</v>
      </c>
    </row>
    <row r="8786" spans="1:6" x14ac:dyDescent="0.25">
      <c r="A8786" t="s">
        <v>1240</v>
      </c>
      <c r="B8786" t="s">
        <v>1230</v>
      </c>
      <c r="C8786" t="s">
        <v>1196</v>
      </c>
      <c r="D8786" t="s">
        <v>1195</v>
      </c>
      <c r="E8786">
        <v>0</v>
      </c>
      <c r="F8786" t="s">
        <v>1912</v>
      </c>
    </row>
    <row r="8787" spans="1:6" x14ac:dyDescent="0.25">
      <c r="A8787" t="s">
        <v>1240</v>
      </c>
      <c r="B8787" t="s">
        <v>1230</v>
      </c>
      <c r="C8787" t="s">
        <v>1229</v>
      </c>
      <c r="D8787" t="s">
        <v>1195</v>
      </c>
      <c r="E8787">
        <v>0</v>
      </c>
      <c r="F8787" t="s">
        <v>1912</v>
      </c>
    </row>
    <row r="8788" spans="1:6" x14ac:dyDescent="0.25">
      <c r="A8788" t="s">
        <v>1240</v>
      </c>
      <c r="B8788" t="s">
        <v>1230</v>
      </c>
      <c r="C8788" t="s">
        <v>1186</v>
      </c>
      <c r="D8788" t="s">
        <v>1195</v>
      </c>
      <c r="E8788">
        <v>1.1650000000000001E-2</v>
      </c>
      <c r="F8788" t="s">
        <v>1912</v>
      </c>
    </row>
    <row r="8789" spans="1:6" x14ac:dyDescent="0.25">
      <c r="A8789" t="s">
        <v>1240</v>
      </c>
      <c r="B8789" t="s">
        <v>1230</v>
      </c>
      <c r="C8789" t="s">
        <v>1219</v>
      </c>
      <c r="D8789" t="s">
        <v>1195</v>
      </c>
      <c r="E8789">
        <v>4.6999999999999999E-4</v>
      </c>
      <c r="F8789" t="s">
        <v>1912</v>
      </c>
    </row>
    <row r="8790" spans="1:6" x14ac:dyDescent="0.25">
      <c r="A8790" t="s">
        <v>1240</v>
      </c>
      <c r="B8790" t="s">
        <v>1231</v>
      </c>
      <c r="C8790" t="s">
        <v>1186</v>
      </c>
      <c r="D8790" t="s">
        <v>1195</v>
      </c>
      <c r="E8790">
        <v>4.0000000000000003E-5</v>
      </c>
      <c r="F8790" t="s">
        <v>1912</v>
      </c>
    </row>
    <row r="8791" spans="1:6" x14ac:dyDescent="0.25">
      <c r="A8791" t="s">
        <v>1240</v>
      </c>
      <c r="B8791" t="s">
        <v>1232</v>
      </c>
      <c r="C8791" t="s">
        <v>1186</v>
      </c>
      <c r="D8791" t="s">
        <v>1195</v>
      </c>
      <c r="E8791">
        <v>0</v>
      </c>
      <c r="F8791" t="s">
        <v>1912</v>
      </c>
    </row>
    <row r="8792" spans="1:6" x14ac:dyDescent="0.25">
      <c r="A8792" t="s">
        <v>1240</v>
      </c>
      <c r="B8792" t="s">
        <v>1233</v>
      </c>
      <c r="C8792" t="s">
        <v>1207</v>
      </c>
      <c r="D8792" t="s">
        <v>1195</v>
      </c>
      <c r="E8792">
        <v>4.0999999999999999E-4</v>
      </c>
      <c r="F8792" t="s">
        <v>1912</v>
      </c>
    </row>
    <row r="8793" spans="1:6" x14ac:dyDescent="0.25">
      <c r="A8793" t="s">
        <v>1240</v>
      </c>
      <c r="B8793" t="s">
        <v>1233</v>
      </c>
      <c r="C8793" t="s">
        <v>1208</v>
      </c>
      <c r="D8793" t="s">
        <v>1195</v>
      </c>
      <c r="E8793">
        <v>2.1000000000000001E-4</v>
      </c>
      <c r="F8793" t="s">
        <v>1912</v>
      </c>
    </row>
    <row r="8794" spans="1:6" x14ac:dyDescent="0.25">
      <c r="A8794" t="s">
        <v>1240</v>
      </c>
      <c r="B8794" t="s">
        <v>1233</v>
      </c>
      <c r="C8794" t="s">
        <v>1234</v>
      </c>
      <c r="D8794" t="s">
        <v>1195</v>
      </c>
      <c r="E8794">
        <v>0</v>
      </c>
      <c r="F8794" t="s">
        <v>1912</v>
      </c>
    </row>
    <row r="8795" spans="1:6" x14ac:dyDescent="0.25">
      <c r="A8795" t="s">
        <v>1240</v>
      </c>
      <c r="B8795" t="s">
        <v>1233</v>
      </c>
      <c r="C8795" t="s">
        <v>1235</v>
      </c>
      <c r="D8795" t="s">
        <v>1195</v>
      </c>
      <c r="E8795">
        <v>0</v>
      </c>
      <c r="F8795" t="s">
        <v>1912</v>
      </c>
    </row>
    <row r="8796" spans="1:6" x14ac:dyDescent="0.25">
      <c r="A8796" t="s">
        <v>1240</v>
      </c>
      <c r="B8796" t="s">
        <v>1233</v>
      </c>
      <c r="C8796" t="s">
        <v>1236</v>
      </c>
      <c r="D8796" t="s">
        <v>1195</v>
      </c>
      <c r="E8796">
        <v>0</v>
      </c>
      <c r="F8796" t="s">
        <v>1912</v>
      </c>
    </row>
    <row r="8797" spans="1:6" x14ac:dyDescent="0.25">
      <c r="A8797" t="s">
        <v>1240</v>
      </c>
      <c r="B8797" t="s">
        <v>1233</v>
      </c>
      <c r="C8797" t="s">
        <v>1196</v>
      </c>
      <c r="D8797" t="s">
        <v>1195</v>
      </c>
      <c r="E8797">
        <v>0</v>
      </c>
      <c r="F8797" t="s">
        <v>1912</v>
      </c>
    </row>
    <row r="8798" spans="1:6" x14ac:dyDescent="0.25">
      <c r="A8798" t="s">
        <v>1240</v>
      </c>
      <c r="B8798" t="s">
        <v>1233</v>
      </c>
      <c r="C8798" t="s">
        <v>1229</v>
      </c>
      <c r="D8798" t="s">
        <v>1195</v>
      </c>
      <c r="E8798">
        <v>0</v>
      </c>
      <c r="F8798" t="s">
        <v>1912</v>
      </c>
    </row>
    <row r="8799" spans="1:6" x14ac:dyDescent="0.25">
      <c r="A8799" t="s">
        <v>1240</v>
      </c>
      <c r="B8799" t="s">
        <v>1233</v>
      </c>
      <c r="C8799" t="s">
        <v>1186</v>
      </c>
      <c r="D8799" t="s">
        <v>1195</v>
      </c>
      <c r="E8799">
        <v>1.0359999999999999E-2</v>
      </c>
      <c r="F8799" t="s">
        <v>1912</v>
      </c>
    </row>
    <row r="8800" spans="1:6" x14ac:dyDescent="0.25">
      <c r="A8800" t="s">
        <v>1240</v>
      </c>
      <c r="B8800" t="s">
        <v>1237</v>
      </c>
      <c r="C8800" t="s">
        <v>1186</v>
      </c>
      <c r="D8800" t="s">
        <v>1195</v>
      </c>
      <c r="E8800">
        <v>6.0000000000000002E-5</v>
      </c>
      <c r="F8800" t="s">
        <v>1912</v>
      </c>
    </row>
    <row r="8801" spans="1:6" x14ac:dyDescent="0.25">
      <c r="A8801" t="s">
        <v>1240</v>
      </c>
      <c r="B8801" t="s">
        <v>1238</v>
      </c>
      <c r="C8801" t="s">
        <v>1207</v>
      </c>
      <c r="D8801" t="s">
        <v>1195</v>
      </c>
      <c r="E8801">
        <v>4.0999999999999999E-4</v>
      </c>
      <c r="F8801" t="s">
        <v>1912</v>
      </c>
    </row>
    <row r="8802" spans="1:6" x14ac:dyDescent="0.25">
      <c r="A8802" t="s">
        <v>1240</v>
      </c>
      <c r="B8802" t="s">
        <v>1238</v>
      </c>
      <c r="C8802" t="s">
        <v>1208</v>
      </c>
      <c r="D8802" t="s">
        <v>1195</v>
      </c>
      <c r="E8802">
        <v>2.1000000000000001E-4</v>
      </c>
      <c r="F8802" t="s">
        <v>1912</v>
      </c>
    </row>
    <row r="8803" spans="1:6" x14ac:dyDescent="0.25">
      <c r="A8803" t="s">
        <v>1240</v>
      </c>
      <c r="B8803" t="s">
        <v>1238</v>
      </c>
      <c r="C8803" t="s">
        <v>1234</v>
      </c>
      <c r="D8803" t="s">
        <v>1195</v>
      </c>
      <c r="E8803">
        <v>0</v>
      </c>
      <c r="F8803" t="s">
        <v>1912</v>
      </c>
    </row>
    <row r="8804" spans="1:6" x14ac:dyDescent="0.25">
      <c r="A8804" t="s">
        <v>1240</v>
      </c>
      <c r="B8804" t="s">
        <v>1238</v>
      </c>
      <c r="C8804" t="s">
        <v>1235</v>
      </c>
      <c r="D8804" t="s">
        <v>1195</v>
      </c>
      <c r="E8804">
        <v>0</v>
      </c>
      <c r="F8804" t="s">
        <v>1912</v>
      </c>
    </row>
    <row r="8805" spans="1:6" x14ac:dyDescent="0.25">
      <c r="A8805" t="s">
        <v>1240</v>
      </c>
      <c r="B8805" t="s">
        <v>1238</v>
      </c>
      <c r="C8805" t="s">
        <v>1236</v>
      </c>
      <c r="D8805" t="s">
        <v>1195</v>
      </c>
      <c r="E8805">
        <v>0</v>
      </c>
      <c r="F8805" t="s">
        <v>1912</v>
      </c>
    </row>
    <row r="8806" spans="1:6" x14ac:dyDescent="0.25">
      <c r="A8806" t="s">
        <v>1240</v>
      </c>
      <c r="B8806" t="s">
        <v>1238</v>
      </c>
      <c r="C8806" t="s">
        <v>1196</v>
      </c>
      <c r="D8806" t="s">
        <v>1195</v>
      </c>
      <c r="E8806">
        <v>0</v>
      </c>
      <c r="F8806" t="s">
        <v>1912</v>
      </c>
    </row>
    <row r="8807" spans="1:6" x14ac:dyDescent="0.25">
      <c r="A8807" t="s">
        <v>1240</v>
      </c>
      <c r="B8807" t="s">
        <v>1238</v>
      </c>
      <c r="C8807" t="s">
        <v>1229</v>
      </c>
      <c r="D8807" t="s">
        <v>1195</v>
      </c>
      <c r="E8807">
        <v>0</v>
      </c>
      <c r="F8807" t="s">
        <v>1912</v>
      </c>
    </row>
    <row r="8808" spans="1:6" x14ac:dyDescent="0.25">
      <c r="A8808" t="s">
        <v>1240</v>
      </c>
      <c r="B8808" t="s">
        <v>1238</v>
      </c>
      <c r="C8808" t="s">
        <v>1186</v>
      </c>
      <c r="D8808" t="s">
        <v>1195</v>
      </c>
      <c r="E8808">
        <v>1.0359999999999999E-2</v>
      </c>
      <c r="F8808" t="s">
        <v>1912</v>
      </c>
    </row>
    <row r="8809" spans="1:6" x14ac:dyDescent="0.25">
      <c r="A8809" t="s">
        <v>32</v>
      </c>
      <c r="B8809" t="s">
        <v>1241</v>
      </c>
      <c r="C8809" t="s">
        <v>1186</v>
      </c>
      <c r="D8809" t="s">
        <v>1195</v>
      </c>
      <c r="E8809">
        <v>0</v>
      </c>
      <c r="F8809" t="s">
        <v>1912</v>
      </c>
    </row>
    <row r="8810" spans="1:6" x14ac:dyDescent="0.25">
      <c r="A8810" t="s">
        <v>1242</v>
      </c>
      <c r="B8810" t="s">
        <v>1241</v>
      </c>
      <c r="C8810" t="s">
        <v>1186</v>
      </c>
      <c r="D8810" t="s">
        <v>1195</v>
      </c>
      <c r="E8810">
        <v>0</v>
      </c>
      <c r="F8810" t="s">
        <v>1912</v>
      </c>
    </row>
    <row r="8811" spans="1:6" x14ac:dyDescent="0.25">
      <c r="A8811" t="s">
        <v>1243</v>
      </c>
      <c r="B8811" t="s">
        <v>1185</v>
      </c>
      <c r="C8811" t="s">
        <v>1186</v>
      </c>
      <c r="D8811" t="s">
        <v>1187</v>
      </c>
      <c r="E8811">
        <v>4.5900000000000003E-3</v>
      </c>
      <c r="F8811" t="s">
        <v>1912</v>
      </c>
    </row>
    <row r="8812" spans="1:6" x14ac:dyDescent="0.25">
      <c r="A8812" t="s">
        <v>1243</v>
      </c>
      <c r="B8812" t="s">
        <v>1188</v>
      </c>
      <c r="C8812" t="s">
        <v>1186</v>
      </c>
      <c r="D8812" t="s">
        <v>1187</v>
      </c>
      <c r="E8812">
        <v>4.5900000000000003E-3</v>
      </c>
      <c r="F8812" t="s">
        <v>1912</v>
      </c>
    </row>
    <row r="8813" spans="1:6" x14ac:dyDescent="0.25">
      <c r="A8813" t="s">
        <v>1243</v>
      </c>
      <c r="B8813" t="s">
        <v>1189</v>
      </c>
      <c r="C8813" t="s">
        <v>1186</v>
      </c>
      <c r="D8813" t="s">
        <v>1187</v>
      </c>
      <c r="E8813">
        <v>2.7E-4</v>
      </c>
      <c r="F8813" t="s">
        <v>1912</v>
      </c>
    </row>
    <row r="8814" spans="1:6" x14ac:dyDescent="0.25">
      <c r="A8814" t="s">
        <v>1243</v>
      </c>
      <c r="B8814" t="s">
        <v>1190</v>
      </c>
      <c r="C8814" t="s">
        <v>1186</v>
      </c>
      <c r="D8814" t="s">
        <v>1187</v>
      </c>
      <c r="E8814">
        <v>1.17E-3</v>
      </c>
      <c r="F8814" t="s">
        <v>1912</v>
      </c>
    </row>
    <row r="8815" spans="1:6" x14ac:dyDescent="0.25">
      <c r="A8815" t="s">
        <v>1243</v>
      </c>
      <c r="B8815" t="s">
        <v>1191</v>
      </c>
      <c r="C8815" t="s">
        <v>1186</v>
      </c>
      <c r="D8815" t="s">
        <v>1187</v>
      </c>
      <c r="E8815">
        <v>1.17E-3</v>
      </c>
      <c r="F8815" t="s">
        <v>1912</v>
      </c>
    </row>
    <row r="8816" spans="1:6" x14ac:dyDescent="0.25">
      <c r="A8816" t="s">
        <v>1243</v>
      </c>
      <c r="B8816" t="s">
        <v>1192</v>
      </c>
      <c r="C8816" t="s">
        <v>1186</v>
      </c>
      <c r="D8816" t="s">
        <v>1187</v>
      </c>
      <c r="E8816">
        <v>2.7E-4</v>
      </c>
      <c r="F8816" t="s">
        <v>1912</v>
      </c>
    </row>
    <row r="8817" spans="1:6" x14ac:dyDescent="0.25">
      <c r="A8817" t="s">
        <v>1244</v>
      </c>
      <c r="B8817" t="s">
        <v>1241</v>
      </c>
      <c r="C8817" t="s">
        <v>1186</v>
      </c>
      <c r="D8817" t="s">
        <v>1195</v>
      </c>
      <c r="E8817">
        <v>0</v>
      </c>
      <c r="F8817" t="s">
        <v>1912</v>
      </c>
    </row>
    <row r="8818" spans="1:6" x14ac:dyDescent="0.25">
      <c r="A8818" t="s">
        <v>1245</v>
      </c>
      <c r="B8818" t="s">
        <v>1246</v>
      </c>
      <c r="C8818" t="s">
        <v>1131</v>
      </c>
      <c r="D8818" t="s">
        <v>1195</v>
      </c>
      <c r="E8818">
        <v>0</v>
      </c>
      <c r="F8818" t="s">
        <v>1912</v>
      </c>
    </row>
    <row r="8819" spans="1:6" x14ac:dyDescent="0.25">
      <c r="A8819" t="s">
        <v>1245</v>
      </c>
      <c r="B8819" t="s">
        <v>1246</v>
      </c>
      <c r="C8819" t="s">
        <v>1207</v>
      </c>
      <c r="D8819" t="s">
        <v>1195</v>
      </c>
      <c r="E8819">
        <v>0</v>
      </c>
      <c r="F8819" t="s">
        <v>1912</v>
      </c>
    </row>
    <row r="8820" spans="1:6" x14ac:dyDescent="0.25">
      <c r="A8820" t="s">
        <v>1245</v>
      </c>
      <c r="B8820" t="s">
        <v>1246</v>
      </c>
      <c r="C8820" t="s">
        <v>1208</v>
      </c>
      <c r="D8820" t="s">
        <v>1195</v>
      </c>
      <c r="E8820">
        <v>0</v>
      </c>
      <c r="F8820" t="s">
        <v>1912</v>
      </c>
    </row>
    <row r="8821" spans="1:6" x14ac:dyDescent="0.25">
      <c r="A8821" t="s">
        <v>1245</v>
      </c>
      <c r="B8821" t="s">
        <v>1246</v>
      </c>
      <c r="C8821" t="s">
        <v>1196</v>
      </c>
      <c r="D8821" t="s">
        <v>1195</v>
      </c>
      <c r="E8821">
        <v>0</v>
      </c>
      <c r="F8821" t="s">
        <v>1912</v>
      </c>
    </row>
    <row r="8822" spans="1:6" x14ac:dyDescent="0.25">
      <c r="A8822" t="s">
        <v>1245</v>
      </c>
      <c r="B8822" t="s">
        <v>1246</v>
      </c>
      <c r="C8822" t="s">
        <v>1186</v>
      </c>
      <c r="D8822" t="s">
        <v>1195</v>
      </c>
      <c r="E8822">
        <v>0</v>
      </c>
      <c r="F8822" t="s">
        <v>1912</v>
      </c>
    </row>
    <row r="8823" spans="1:6" x14ac:dyDescent="0.25">
      <c r="A8823" t="s">
        <v>1245</v>
      </c>
      <c r="B8823" t="s">
        <v>1194</v>
      </c>
      <c r="C8823" t="s">
        <v>1131</v>
      </c>
      <c r="D8823" t="s">
        <v>1195</v>
      </c>
      <c r="E8823">
        <v>0</v>
      </c>
      <c r="F8823" t="s">
        <v>1912</v>
      </c>
    </row>
    <row r="8824" spans="1:6" x14ac:dyDescent="0.25">
      <c r="A8824" t="s">
        <v>1245</v>
      </c>
      <c r="B8824" t="s">
        <v>1194</v>
      </c>
      <c r="C8824" t="s">
        <v>1196</v>
      </c>
      <c r="D8824" t="s">
        <v>1195</v>
      </c>
      <c r="E8824">
        <v>0</v>
      </c>
      <c r="F8824" t="s">
        <v>1912</v>
      </c>
    </row>
    <row r="8825" spans="1:6" x14ac:dyDescent="0.25">
      <c r="A8825" t="s">
        <v>1245</v>
      </c>
      <c r="B8825" t="s">
        <v>1194</v>
      </c>
      <c r="C8825" t="s">
        <v>1186</v>
      </c>
      <c r="D8825" t="s">
        <v>1195</v>
      </c>
      <c r="E8825">
        <v>0</v>
      </c>
      <c r="F8825" t="s">
        <v>1912</v>
      </c>
    </row>
    <row r="8826" spans="1:6" x14ac:dyDescent="0.25">
      <c r="A8826" t="s">
        <v>1245</v>
      </c>
      <c r="B8826" t="s">
        <v>1211</v>
      </c>
      <c r="C8826" t="s">
        <v>1131</v>
      </c>
      <c r="D8826" t="s">
        <v>1195</v>
      </c>
      <c r="E8826">
        <v>0</v>
      </c>
      <c r="F8826" t="s">
        <v>1912</v>
      </c>
    </row>
    <row r="8827" spans="1:6" x14ac:dyDescent="0.25">
      <c r="A8827" t="s">
        <v>1245</v>
      </c>
      <c r="B8827" t="s">
        <v>1211</v>
      </c>
      <c r="C8827" t="s">
        <v>1186</v>
      </c>
      <c r="D8827" t="s">
        <v>1195</v>
      </c>
      <c r="E8827">
        <v>0</v>
      </c>
      <c r="F8827" t="s">
        <v>1912</v>
      </c>
    </row>
    <row r="8828" spans="1:6" x14ac:dyDescent="0.25">
      <c r="A8828" t="s">
        <v>1245</v>
      </c>
      <c r="B8828" t="s">
        <v>1212</v>
      </c>
      <c r="C8828" t="s">
        <v>1186</v>
      </c>
      <c r="D8828" t="s">
        <v>1195</v>
      </c>
      <c r="E8828">
        <v>0</v>
      </c>
      <c r="F8828" t="s">
        <v>1912</v>
      </c>
    </row>
    <row r="8829" spans="1:6" x14ac:dyDescent="0.25">
      <c r="A8829" t="s">
        <v>1245</v>
      </c>
      <c r="B8829" t="s">
        <v>1212</v>
      </c>
      <c r="C8829" t="s">
        <v>1213</v>
      </c>
      <c r="D8829" t="s">
        <v>1195</v>
      </c>
      <c r="E8829">
        <v>0</v>
      </c>
      <c r="F8829" t="s">
        <v>1912</v>
      </c>
    </row>
    <row r="8830" spans="1:6" x14ac:dyDescent="0.25">
      <c r="A8830" t="s">
        <v>1245</v>
      </c>
      <c r="B8830" t="s">
        <v>1200</v>
      </c>
      <c r="C8830" t="s">
        <v>1186</v>
      </c>
      <c r="D8830" t="s">
        <v>1195</v>
      </c>
      <c r="E8830">
        <v>0</v>
      </c>
      <c r="F8830" t="s">
        <v>1912</v>
      </c>
    </row>
    <row r="8831" spans="1:6" x14ac:dyDescent="0.25">
      <c r="A8831" t="s">
        <v>1245</v>
      </c>
      <c r="B8831" t="s">
        <v>1200</v>
      </c>
      <c r="C8831" t="s">
        <v>1215</v>
      </c>
      <c r="D8831" t="s">
        <v>1195</v>
      </c>
      <c r="E8831">
        <v>0</v>
      </c>
      <c r="F8831" t="s">
        <v>1912</v>
      </c>
    </row>
    <row r="8832" spans="1:6" x14ac:dyDescent="0.25">
      <c r="A8832" t="s">
        <v>1245</v>
      </c>
      <c r="B8832" t="s">
        <v>1200</v>
      </c>
      <c r="C8832" t="s">
        <v>1216</v>
      </c>
      <c r="D8832" t="s">
        <v>1195</v>
      </c>
      <c r="E8832">
        <v>0</v>
      </c>
      <c r="F8832" t="s">
        <v>1912</v>
      </c>
    </row>
    <row r="8833" spans="1:6" x14ac:dyDescent="0.25">
      <c r="A8833" t="s">
        <v>1245</v>
      </c>
      <c r="B8833" t="s">
        <v>1204</v>
      </c>
      <c r="C8833" t="s">
        <v>1186</v>
      </c>
      <c r="D8833" t="s">
        <v>1195</v>
      </c>
      <c r="E8833">
        <v>0</v>
      </c>
      <c r="F8833" t="s">
        <v>1912</v>
      </c>
    </row>
    <row r="8834" spans="1:6" x14ac:dyDescent="0.25">
      <c r="A8834" t="s">
        <v>1245</v>
      </c>
      <c r="B8834" t="s">
        <v>1204</v>
      </c>
      <c r="C8834" t="s">
        <v>1215</v>
      </c>
      <c r="D8834" t="s">
        <v>1195</v>
      </c>
      <c r="E8834">
        <v>0</v>
      </c>
      <c r="F8834" t="s">
        <v>1912</v>
      </c>
    </row>
    <row r="8835" spans="1:6" x14ac:dyDescent="0.25">
      <c r="A8835" t="s">
        <v>1245</v>
      </c>
      <c r="B8835" t="s">
        <v>1204</v>
      </c>
      <c r="C8835" t="s">
        <v>1216</v>
      </c>
      <c r="D8835" t="s">
        <v>1195</v>
      </c>
      <c r="E8835">
        <v>0</v>
      </c>
      <c r="F8835" t="s">
        <v>1912</v>
      </c>
    </row>
    <row r="8836" spans="1:6" x14ac:dyDescent="0.25">
      <c r="A8836" t="s">
        <v>1245</v>
      </c>
      <c r="B8836" t="s">
        <v>1217</v>
      </c>
      <c r="C8836" t="s">
        <v>1131</v>
      </c>
      <c r="D8836" t="s">
        <v>1195</v>
      </c>
      <c r="E8836">
        <v>0</v>
      </c>
      <c r="F8836" t="s">
        <v>1912</v>
      </c>
    </row>
    <row r="8837" spans="1:6" x14ac:dyDescent="0.25">
      <c r="A8837" t="s">
        <v>1245</v>
      </c>
      <c r="B8837" t="s">
        <v>1217</v>
      </c>
      <c r="C8837" t="s">
        <v>1207</v>
      </c>
      <c r="D8837" t="s">
        <v>1195</v>
      </c>
      <c r="E8837">
        <v>0</v>
      </c>
      <c r="F8837" t="s">
        <v>1912</v>
      </c>
    </row>
    <row r="8838" spans="1:6" x14ac:dyDescent="0.25">
      <c r="A8838" t="s">
        <v>1245</v>
      </c>
      <c r="B8838" t="s">
        <v>1217</v>
      </c>
      <c r="C8838" t="s">
        <v>1208</v>
      </c>
      <c r="D8838" t="s">
        <v>1195</v>
      </c>
      <c r="E8838">
        <v>0</v>
      </c>
      <c r="F8838" t="s">
        <v>1912</v>
      </c>
    </row>
    <row r="8839" spans="1:6" x14ac:dyDescent="0.25">
      <c r="A8839" t="s">
        <v>1245</v>
      </c>
      <c r="B8839" t="s">
        <v>1217</v>
      </c>
      <c r="C8839" t="s">
        <v>1196</v>
      </c>
      <c r="D8839" t="s">
        <v>1195</v>
      </c>
      <c r="E8839">
        <v>0</v>
      </c>
      <c r="F8839" t="s">
        <v>1912</v>
      </c>
    </row>
    <row r="8840" spans="1:6" x14ac:dyDescent="0.25">
      <c r="A8840" t="s">
        <v>1245</v>
      </c>
      <c r="B8840" t="s">
        <v>1217</v>
      </c>
      <c r="C8840" t="s">
        <v>1186</v>
      </c>
      <c r="D8840" t="s">
        <v>1195</v>
      </c>
      <c r="E8840">
        <v>0</v>
      </c>
      <c r="F8840" t="s">
        <v>1912</v>
      </c>
    </row>
    <row r="8841" spans="1:6" x14ac:dyDescent="0.25">
      <c r="A8841" t="s">
        <v>1245</v>
      </c>
      <c r="B8841" t="s">
        <v>1220</v>
      </c>
      <c r="C8841" t="s">
        <v>1131</v>
      </c>
      <c r="D8841" t="s">
        <v>1195</v>
      </c>
      <c r="E8841">
        <v>0</v>
      </c>
      <c r="F8841" t="s">
        <v>1912</v>
      </c>
    </row>
    <row r="8842" spans="1:6" x14ac:dyDescent="0.25">
      <c r="A8842" t="s">
        <v>1245</v>
      </c>
      <c r="B8842" t="s">
        <v>1220</v>
      </c>
      <c r="C8842" t="s">
        <v>1207</v>
      </c>
      <c r="D8842" t="s">
        <v>1195</v>
      </c>
      <c r="E8842">
        <v>0</v>
      </c>
      <c r="F8842" t="s">
        <v>1912</v>
      </c>
    </row>
    <row r="8843" spans="1:6" x14ac:dyDescent="0.25">
      <c r="A8843" t="s">
        <v>1245</v>
      </c>
      <c r="B8843" t="s">
        <v>1220</v>
      </c>
      <c r="C8843" t="s">
        <v>1208</v>
      </c>
      <c r="D8843" t="s">
        <v>1195</v>
      </c>
      <c r="E8843">
        <v>0</v>
      </c>
      <c r="F8843" t="s">
        <v>1912</v>
      </c>
    </row>
    <row r="8844" spans="1:6" x14ac:dyDescent="0.25">
      <c r="A8844" t="s">
        <v>1245</v>
      </c>
      <c r="B8844" t="s">
        <v>1220</v>
      </c>
      <c r="C8844" t="s">
        <v>1196</v>
      </c>
      <c r="D8844" t="s">
        <v>1195</v>
      </c>
      <c r="E8844">
        <v>0</v>
      </c>
      <c r="F8844" t="s">
        <v>1912</v>
      </c>
    </row>
    <row r="8845" spans="1:6" x14ac:dyDescent="0.25">
      <c r="A8845" t="s">
        <v>1245</v>
      </c>
      <c r="B8845" t="s">
        <v>1220</v>
      </c>
      <c r="C8845" t="s">
        <v>1186</v>
      </c>
      <c r="D8845" t="s">
        <v>1195</v>
      </c>
      <c r="E8845">
        <v>0</v>
      </c>
      <c r="F8845" t="s">
        <v>1912</v>
      </c>
    </row>
    <row r="8846" spans="1:6" x14ac:dyDescent="0.25">
      <c r="A8846" t="s">
        <v>1245</v>
      </c>
      <c r="B8846" t="s">
        <v>1247</v>
      </c>
      <c r="C8846" t="s">
        <v>1131</v>
      </c>
      <c r="D8846" t="s">
        <v>1195</v>
      </c>
      <c r="E8846">
        <v>0</v>
      </c>
      <c r="F8846" t="s">
        <v>1912</v>
      </c>
    </row>
    <row r="8847" spans="1:6" x14ac:dyDescent="0.25">
      <c r="A8847" t="s">
        <v>1245</v>
      </c>
      <c r="B8847" t="s">
        <v>1247</v>
      </c>
      <c r="C8847" t="s">
        <v>1207</v>
      </c>
      <c r="D8847" t="s">
        <v>1195</v>
      </c>
      <c r="E8847">
        <v>0</v>
      </c>
      <c r="F8847" t="s">
        <v>1912</v>
      </c>
    </row>
    <row r="8848" spans="1:6" x14ac:dyDescent="0.25">
      <c r="A8848" t="s">
        <v>1245</v>
      </c>
      <c r="B8848" t="s">
        <v>1247</v>
      </c>
      <c r="C8848" t="s">
        <v>1208</v>
      </c>
      <c r="D8848" t="s">
        <v>1195</v>
      </c>
      <c r="E8848">
        <v>0</v>
      </c>
      <c r="F8848" t="s">
        <v>1912</v>
      </c>
    </row>
    <row r="8849" spans="1:6" x14ac:dyDescent="0.25">
      <c r="A8849" t="s">
        <v>1245</v>
      </c>
      <c r="B8849" t="s">
        <v>1247</v>
      </c>
      <c r="C8849" t="s">
        <v>1196</v>
      </c>
      <c r="D8849" t="s">
        <v>1195</v>
      </c>
      <c r="E8849">
        <v>0</v>
      </c>
      <c r="F8849" t="s">
        <v>1912</v>
      </c>
    </row>
    <row r="8850" spans="1:6" x14ac:dyDescent="0.25">
      <c r="A8850" t="s">
        <v>1245</v>
      </c>
      <c r="B8850" t="s">
        <v>1247</v>
      </c>
      <c r="C8850" t="s">
        <v>1186</v>
      </c>
      <c r="D8850" t="s">
        <v>1195</v>
      </c>
      <c r="E8850">
        <v>0</v>
      </c>
      <c r="F8850" t="s">
        <v>1912</v>
      </c>
    </row>
    <row r="8851" spans="1:6" x14ac:dyDescent="0.25">
      <c r="A8851" t="s">
        <v>1245</v>
      </c>
      <c r="B8851" t="s">
        <v>1223</v>
      </c>
      <c r="C8851" t="s">
        <v>1131</v>
      </c>
      <c r="D8851" t="s">
        <v>1195</v>
      </c>
      <c r="E8851">
        <v>0</v>
      </c>
      <c r="F8851" t="s">
        <v>1912</v>
      </c>
    </row>
    <row r="8852" spans="1:6" x14ac:dyDescent="0.25">
      <c r="A8852" t="s">
        <v>1245</v>
      </c>
      <c r="B8852" t="s">
        <v>1223</v>
      </c>
      <c r="C8852" t="s">
        <v>1207</v>
      </c>
      <c r="D8852" t="s">
        <v>1195</v>
      </c>
      <c r="E8852">
        <v>0</v>
      </c>
      <c r="F8852" t="s">
        <v>1912</v>
      </c>
    </row>
    <row r="8853" spans="1:6" x14ac:dyDescent="0.25">
      <c r="A8853" t="s">
        <v>1245</v>
      </c>
      <c r="B8853" t="s">
        <v>1223</v>
      </c>
      <c r="C8853" t="s">
        <v>1208</v>
      </c>
      <c r="D8853" t="s">
        <v>1195</v>
      </c>
      <c r="E8853">
        <v>0</v>
      </c>
      <c r="F8853" t="s">
        <v>1912</v>
      </c>
    </row>
    <row r="8854" spans="1:6" x14ac:dyDescent="0.25">
      <c r="A8854" t="s">
        <v>1245</v>
      </c>
      <c r="B8854" t="s">
        <v>1223</v>
      </c>
      <c r="C8854" t="s">
        <v>1196</v>
      </c>
      <c r="D8854" t="s">
        <v>1195</v>
      </c>
      <c r="E8854">
        <v>0</v>
      </c>
      <c r="F8854" t="s">
        <v>1912</v>
      </c>
    </row>
    <row r="8855" spans="1:6" x14ac:dyDescent="0.25">
      <c r="A8855" t="s">
        <v>1245</v>
      </c>
      <c r="B8855" t="s">
        <v>1223</v>
      </c>
      <c r="C8855" t="s">
        <v>1186</v>
      </c>
      <c r="D8855" t="s">
        <v>1195</v>
      </c>
      <c r="E8855">
        <v>0</v>
      </c>
      <c r="F8855" t="s">
        <v>1912</v>
      </c>
    </row>
    <row r="8856" spans="1:6" x14ac:dyDescent="0.25">
      <c r="A8856" t="s">
        <v>1245</v>
      </c>
      <c r="B8856" t="s">
        <v>1248</v>
      </c>
      <c r="C8856" t="s">
        <v>1131</v>
      </c>
      <c r="D8856" t="s">
        <v>1195</v>
      </c>
      <c r="E8856">
        <v>0</v>
      </c>
      <c r="F8856" t="s">
        <v>1912</v>
      </c>
    </row>
    <row r="8857" spans="1:6" x14ac:dyDescent="0.25">
      <c r="A8857" t="s">
        <v>1245</v>
      </c>
      <c r="B8857" t="s">
        <v>1248</v>
      </c>
      <c r="C8857" t="s">
        <v>1207</v>
      </c>
      <c r="D8857" t="s">
        <v>1195</v>
      </c>
      <c r="E8857">
        <v>0</v>
      </c>
      <c r="F8857" t="s">
        <v>1912</v>
      </c>
    </row>
    <row r="8858" spans="1:6" x14ac:dyDescent="0.25">
      <c r="A8858" t="s">
        <v>1245</v>
      </c>
      <c r="B8858" t="s">
        <v>1248</v>
      </c>
      <c r="C8858" t="s">
        <v>1208</v>
      </c>
      <c r="D8858" t="s">
        <v>1195</v>
      </c>
      <c r="E8858">
        <v>0</v>
      </c>
      <c r="F8858" t="s">
        <v>1912</v>
      </c>
    </row>
    <row r="8859" spans="1:6" x14ac:dyDescent="0.25">
      <c r="A8859" t="s">
        <v>1245</v>
      </c>
      <c r="B8859" t="s">
        <v>1248</v>
      </c>
      <c r="C8859" t="s">
        <v>1196</v>
      </c>
      <c r="D8859" t="s">
        <v>1195</v>
      </c>
      <c r="E8859">
        <v>0</v>
      </c>
      <c r="F8859" t="s">
        <v>1912</v>
      </c>
    </row>
    <row r="8860" spans="1:6" x14ac:dyDescent="0.25">
      <c r="A8860" t="s">
        <v>1245</v>
      </c>
      <c r="B8860" t="s">
        <v>1248</v>
      </c>
      <c r="C8860" t="s">
        <v>1186</v>
      </c>
      <c r="D8860" t="s">
        <v>1195</v>
      </c>
      <c r="E8860">
        <v>0</v>
      </c>
      <c r="F8860" t="s">
        <v>1912</v>
      </c>
    </row>
    <row r="8861" spans="1:6" x14ac:dyDescent="0.25">
      <c r="A8861" t="s">
        <v>1245</v>
      </c>
      <c r="B8861" t="s">
        <v>1227</v>
      </c>
      <c r="C8861" t="s">
        <v>1186</v>
      </c>
      <c r="D8861" t="s">
        <v>1195</v>
      </c>
      <c r="E8861">
        <v>0</v>
      </c>
      <c r="F8861" t="s">
        <v>1912</v>
      </c>
    </row>
    <row r="8862" spans="1:6" x14ac:dyDescent="0.25">
      <c r="A8862" t="s">
        <v>1245</v>
      </c>
      <c r="B8862" t="s">
        <v>1249</v>
      </c>
      <c r="C8862" t="s">
        <v>1131</v>
      </c>
      <c r="D8862" t="s">
        <v>1195</v>
      </c>
      <c r="E8862">
        <v>0</v>
      </c>
      <c r="F8862" t="s">
        <v>1912</v>
      </c>
    </row>
    <row r="8863" spans="1:6" x14ac:dyDescent="0.25">
      <c r="A8863" t="s">
        <v>1245</v>
      </c>
      <c r="B8863" t="s">
        <v>1249</v>
      </c>
      <c r="C8863" t="s">
        <v>1207</v>
      </c>
      <c r="D8863" t="s">
        <v>1195</v>
      </c>
      <c r="E8863">
        <v>0</v>
      </c>
      <c r="F8863" t="s">
        <v>1912</v>
      </c>
    </row>
    <row r="8864" spans="1:6" x14ac:dyDescent="0.25">
      <c r="A8864" t="s">
        <v>1245</v>
      </c>
      <c r="B8864" t="s">
        <v>1249</v>
      </c>
      <c r="C8864" t="s">
        <v>1208</v>
      </c>
      <c r="D8864" t="s">
        <v>1195</v>
      </c>
      <c r="E8864">
        <v>0</v>
      </c>
      <c r="F8864" t="s">
        <v>1912</v>
      </c>
    </row>
    <row r="8865" spans="1:6" x14ac:dyDescent="0.25">
      <c r="A8865" t="s">
        <v>1245</v>
      </c>
      <c r="B8865" t="s">
        <v>1249</v>
      </c>
      <c r="C8865" t="s">
        <v>1234</v>
      </c>
      <c r="D8865" t="s">
        <v>1195</v>
      </c>
      <c r="E8865">
        <v>0</v>
      </c>
      <c r="F8865" t="s">
        <v>1912</v>
      </c>
    </row>
    <row r="8866" spans="1:6" x14ac:dyDescent="0.25">
      <c r="A8866" t="s">
        <v>1245</v>
      </c>
      <c r="B8866" t="s">
        <v>1249</v>
      </c>
      <c r="C8866" t="s">
        <v>1196</v>
      </c>
      <c r="D8866" t="s">
        <v>1195</v>
      </c>
      <c r="E8866">
        <v>0</v>
      </c>
      <c r="F8866" t="s">
        <v>1912</v>
      </c>
    </row>
    <row r="8867" spans="1:6" x14ac:dyDescent="0.25">
      <c r="A8867" t="s">
        <v>1245</v>
      </c>
      <c r="B8867" t="s">
        <v>1249</v>
      </c>
      <c r="C8867" t="s">
        <v>1186</v>
      </c>
      <c r="D8867" t="s">
        <v>1195</v>
      </c>
      <c r="E8867">
        <v>0</v>
      </c>
      <c r="F8867" t="s">
        <v>1912</v>
      </c>
    </row>
    <row r="8868" spans="1:6" x14ac:dyDescent="0.25">
      <c r="A8868" t="s">
        <v>1245</v>
      </c>
      <c r="B8868" t="s">
        <v>1250</v>
      </c>
      <c r="C8868" t="s">
        <v>1186</v>
      </c>
      <c r="D8868" t="s">
        <v>1195</v>
      </c>
      <c r="E8868">
        <v>0</v>
      </c>
      <c r="F8868" t="s">
        <v>1912</v>
      </c>
    </row>
    <row r="8869" spans="1:6" x14ac:dyDescent="0.25">
      <c r="A8869" t="s">
        <v>1245</v>
      </c>
      <c r="B8869" t="s">
        <v>1239</v>
      </c>
      <c r="C8869" t="s">
        <v>1186</v>
      </c>
      <c r="D8869" t="s">
        <v>1195</v>
      </c>
      <c r="E8869">
        <v>0</v>
      </c>
      <c r="F8869" t="s">
        <v>1912</v>
      </c>
    </row>
    <row r="8870" spans="1:6" x14ac:dyDescent="0.25">
      <c r="A8870" t="s">
        <v>1251</v>
      </c>
      <c r="B8870" t="s">
        <v>1197</v>
      </c>
      <c r="C8870" t="s">
        <v>1186</v>
      </c>
      <c r="D8870" t="s">
        <v>1195</v>
      </c>
      <c r="E8870">
        <v>0.11101</v>
      </c>
      <c r="F8870" t="s">
        <v>1912</v>
      </c>
    </row>
    <row r="8871" spans="1:6" x14ac:dyDescent="0.25">
      <c r="A8871" t="s">
        <v>1251</v>
      </c>
      <c r="B8871" t="s">
        <v>1200</v>
      </c>
      <c r="C8871" t="s">
        <v>1186</v>
      </c>
      <c r="D8871" t="s">
        <v>1195</v>
      </c>
      <c r="E8871">
        <v>0.12503</v>
      </c>
      <c r="F8871" t="s">
        <v>1912</v>
      </c>
    </row>
    <row r="8872" spans="1:6" x14ac:dyDescent="0.25">
      <c r="A8872" t="s">
        <v>1251</v>
      </c>
      <c r="B8872" t="s">
        <v>1200</v>
      </c>
      <c r="C8872" t="s">
        <v>1201</v>
      </c>
      <c r="D8872" t="s">
        <v>1195</v>
      </c>
      <c r="E8872">
        <v>8.6800000000000002E-3</v>
      </c>
      <c r="F8872" t="s">
        <v>1912</v>
      </c>
    </row>
    <row r="8873" spans="1:6" x14ac:dyDescent="0.25">
      <c r="A8873" t="s">
        <v>1251</v>
      </c>
      <c r="B8873" t="s">
        <v>1200</v>
      </c>
      <c r="C8873" t="s">
        <v>1202</v>
      </c>
      <c r="D8873" t="s">
        <v>1195</v>
      </c>
      <c r="E8873">
        <v>3.4689999999999999E-2</v>
      </c>
      <c r="F8873" t="s">
        <v>1912</v>
      </c>
    </row>
    <row r="8874" spans="1:6" x14ac:dyDescent="0.25">
      <c r="A8874" t="s">
        <v>1251</v>
      </c>
      <c r="B8874" t="s">
        <v>1200</v>
      </c>
      <c r="C8874" t="s">
        <v>1203</v>
      </c>
      <c r="D8874" t="s">
        <v>1195</v>
      </c>
      <c r="E8874">
        <v>1.8579999999999999E-2</v>
      </c>
      <c r="F8874" t="s">
        <v>1912</v>
      </c>
    </row>
    <row r="8875" spans="1:6" x14ac:dyDescent="0.25">
      <c r="A8875" t="s">
        <v>1251</v>
      </c>
      <c r="B8875" t="s">
        <v>1204</v>
      </c>
      <c r="C8875" t="s">
        <v>1186</v>
      </c>
      <c r="D8875" t="s">
        <v>1195</v>
      </c>
      <c r="E8875">
        <v>0.15628</v>
      </c>
      <c r="F8875" t="s">
        <v>1912</v>
      </c>
    </row>
    <row r="8876" spans="1:6" x14ac:dyDescent="0.25">
      <c r="A8876" t="s">
        <v>1251</v>
      </c>
      <c r="B8876" t="s">
        <v>1204</v>
      </c>
      <c r="C8876" t="s">
        <v>1202</v>
      </c>
      <c r="D8876" t="s">
        <v>1195</v>
      </c>
      <c r="E8876">
        <v>4.3360000000000003E-2</v>
      </c>
      <c r="F8876" t="s">
        <v>1912</v>
      </c>
    </row>
    <row r="8877" spans="1:6" x14ac:dyDescent="0.25">
      <c r="A8877" t="s">
        <v>1251</v>
      </c>
      <c r="B8877" t="s">
        <v>1204</v>
      </c>
      <c r="C8877" t="s">
        <v>1203</v>
      </c>
      <c r="D8877" t="s">
        <v>1195</v>
      </c>
      <c r="E8877">
        <v>2.3220000000000001E-2</v>
      </c>
      <c r="F8877" t="s">
        <v>1912</v>
      </c>
    </row>
    <row r="8878" spans="1:6" x14ac:dyDescent="0.25">
      <c r="A8878" t="s">
        <v>1252</v>
      </c>
      <c r="B8878" t="s">
        <v>1253</v>
      </c>
      <c r="C8878" t="s">
        <v>1254</v>
      </c>
      <c r="D8878" t="s">
        <v>1195</v>
      </c>
      <c r="E8878">
        <v>0.14978</v>
      </c>
      <c r="F8878" t="s">
        <v>1912</v>
      </c>
    </row>
    <row r="8879" spans="1:6" x14ac:dyDescent="0.25">
      <c r="A8879" t="s">
        <v>1252</v>
      </c>
      <c r="B8879" t="s">
        <v>1253</v>
      </c>
      <c r="C8879" t="s">
        <v>1255</v>
      </c>
      <c r="D8879" t="s">
        <v>1195</v>
      </c>
      <c r="E8879">
        <v>5.706E-2</v>
      </c>
      <c r="F8879" t="s">
        <v>1912</v>
      </c>
    </row>
    <row r="8880" spans="1:6" x14ac:dyDescent="0.25">
      <c r="A8880" t="s">
        <v>1252</v>
      </c>
      <c r="B8880" t="s">
        <v>1253</v>
      </c>
      <c r="C8880" t="s">
        <v>1186</v>
      </c>
      <c r="D8880" t="s">
        <v>1195</v>
      </c>
      <c r="E8880">
        <v>0.32020999999999999</v>
      </c>
      <c r="F8880" t="s">
        <v>1912</v>
      </c>
    </row>
    <row r="8881" spans="1:6" x14ac:dyDescent="0.25">
      <c r="A8881" t="s">
        <v>1252</v>
      </c>
      <c r="B8881" t="s">
        <v>1194</v>
      </c>
      <c r="C8881" t="s">
        <v>1131</v>
      </c>
      <c r="D8881" t="s">
        <v>1195</v>
      </c>
      <c r="E8881">
        <v>1.5299999999999999E-3</v>
      </c>
      <c r="F8881" t="s">
        <v>1912</v>
      </c>
    </row>
    <row r="8882" spans="1:6" x14ac:dyDescent="0.25">
      <c r="A8882" t="s">
        <v>1252</v>
      </c>
      <c r="B8882" t="s">
        <v>1194</v>
      </c>
      <c r="C8882" t="s">
        <v>1196</v>
      </c>
      <c r="D8882" t="s">
        <v>1195</v>
      </c>
      <c r="E8882">
        <v>6.9999999999999994E-5</v>
      </c>
      <c r="F8882" t="s">
        <v>1912</v>
      </c>
    </row>
    <row r="8883" spans="1:6" x14ac:dyDescent="0.25">
      <c r="A8883" t="s">
        <v>1252</v>
      </c>
      <c r="B8883" t="s">
        <v>1194</v>
      </c>
      <c r="C8883" t="s">
        <v>1256</v>
      </c>
      <c r="D8883" t="s">
        <v>1195</v>
      </c>
      <c r="E8883">
        <v>3.6999999999999999E-4</v>
      </c>
      <c r="F8883" t="s">
        <v>1912</v>
      </c>
    </row>
    <row r="8884" spans="1:6" x14ac:dyDescent="0.25">
      <c r="A8884" t="s">
        <v>1252</v>
      </c>
      <c r="B8884" t="s">
        <v>1194</v>
      </c>
      <c r="C8884" t="s">
        <v>1186</v>
      </c>
      <c r="D8884" t="s">
        <v>1195</v>
      </c>
      <c r="E8884">
        <v>3.32E-3</v>
      </c>
      <c r="F8884" t="s">
        <v>1912</v>
      </c>
    </row>
    <row r="8885" spans="1:6" x14ac:dyDescent="0.25">
      <c r="A8885" t="s">
        <v>1252</v>
      </c>
      <c r="B8885" t="s">
        <v>1211</v>
      </c>
      <c r="C8885" t="s">
        <v>1131</v>
      </c>
      <c r="D8885" t="s">
        <v>1195</v>
      </c>
      <c r="E8885">
        <v>5.7489999999999999E-2</v>
      </c>
      <c r="F8885" t="s">
        <v>1912</v>
      </c>
    </row>
    <row r="8886" spans="1:6" x14ac:dyDescent="0.25">
      <c r="A8886" t="s">
        <v>1252</v>
      </c>
      <c r="B8886" t="s">
        <v>1211</v>
      </c>
      <c r="C8886" t="s">
        <v>1196</v>
      </c>
      <c r="D8886" t="s">
        <v>1195</v>
      </c>
      <c r="E8886">
        <v>3.6999999999999999E-4</v>
      </c>
      <c r="F8886" t="s">
        <v>1912</v>
      </c>
    </row>
    <row r="8887" spans="1:6" x14ac:dyDescent="0.25">
      <c r="A8887" t="s">
        <v>1252</v>
      </c>
      <c r="B8887" t="s">
        <v>1211</v>
      </c>
      <c r="C8887" t="s">
        <v>1256</v>
      </c>
      <c r="D8887" t="s">
        <v>1195</v>
      </c>
      <c r="E8887">
        <v>2.8999999999999998E-3</v>
      </c>
      <c r="F8887" t="s">
        <v>1912</v>
      </c>
    </row>
    <row r="8888" spans="1:6" x14ac:dyDescent="0.25">
      <c r="A8888" t="s">
        <v>1252</v>
      </c>
      <c r="B8888" t="s">
        <v>1211</v>
      </c>
      <c r="C8888" t="s">
        <v>1186</v>
      </c>
      <c r="D8888" t="s">
        <v>1195</v>
      </c>
      <c r="E8888">
        <v>8.5139999999999993E-2</v>
      </c>
      <c r="F8888" t="s">
        <v>1912</v>
      </c>
    </row>
    <row r="8889" spans="1:6" x14ac:dyDescent="0.25">
      <c r="A8889" t="s">
        <v>1252</v>
      </c>
      <c r="B8889" t="s">
        <v>1197</v>
      </c>
      <c r="C8889" t="s">
        <v>1186</v>
      </c>
      <c r="D8889" t="s">
        <v>1195</v>
      </c>
      <c r="E8889">
        <v>0.16985</v>
      </c>
      <c r="F8889" t="s">
        <v>1912</v>
      </c>
    </row>
    <row r="8890" spans="1:6" x14ac:dyDescent="0.25">
      <c r="A8890" t="s">
        <v>1252</v>
      </c>
      <c r="B8890" t="s">
        <v>1198</v>
      </c>
      <c r="C8890" t="s">
        <v>1186</v>
      </c>
      <c r="D8890" t="s">
        <v>1195</v>
      </c>
      <c r="E8890">
        <v>7.3699999999999998E-3</v>
      </c>
      <c r="F8890" t="s">
        <v>1912</v>
      </c>
    </row>
    <row r="8891" spans="1:6" x14ac:dyDescent="0.25">
      <c r="A8891" t="s">
        <v>1252</v>
      </c>
      <c r="B8891" t="s">
        <v>1198</v>
      </c>
      <c r="C8891" t="s">
        <v>1199</v>
      </c>
      <c r="D8891" t="s">
        <v>1195</v>
      </c>
      <c r="E8891">
        <v>7.5000000000000002E-4</v>
      </c>
      <c r="F8891" t="s">
        <v>1912</v>
      </c>
    </row>
    <row r="8892" spans="1:6" x14ac:dyDescent="0.25">
      <c r="A8892" t="s">
        <v>1252</v>
      </c>
      <c r="B8892" t="s">
        <v>1212</v>
      </c>
      <c r="C8892" t="s">
        <v>1186</v>
      </c>
      <c r="D8892" t="s">
        <v>1195</v>
      </c>
      <c r="E8892">
        <v>7.4579999999999994E-2</v>
      </c>
      <c r="F8892" t="s">
        <v>1912</v>
      </c>
    </row>
    <row r="8893" spans="1:6" x14ac:dyDescent="0.25">
      <c r="A8893" t="s">
        <v>1252</v>
      </c>
      <c r="B8893" t="s">
        <v>1212</v>
      </c>
      <c r="C8893" t="s">
        <v>1257</v>
      </c>
      <c r="D8893" t="s">
        <v>1195</v>
      </c>
      <c r="E8893">
        <v>2.5669999999999998E-2</v>
      </c>
      <c r="F8893" t="s">
        <v>1912</v>
      </c>
    </row>
    <row r="8894" spans="1:6" x14ac:dyDescent="0.25">
      <c r="A8894" t="s">
        <v>1252</v>
      </c>
      <c r="B8894" t="s">
        <v>1212</v>
      </c>
      <c r="C8894" t="s">
        <v>1258</v>
      </c>
      <c r="D8894" t="s">
        <v>1195</v>
      </c>
      <c r="E8894">
        <v>1.208E-2</v>
      </c>
      <c r="F8894" t="s">
        <v>1912</v>
      </c>
    </row>
    <row r="8895" spans="1:6" x14ac:dyDescent="0.25">
      <c r="A8895" t="s">
        <v>1252</v>
      </c>
      <c r="B8895" t="s">
        <v>1212</v>
      </c>
      <c r="C8895" t="s">
        <v>1259</v>
      </c>
      <c r="D8895" t="s">
        <v>1195</v>
      </c>
      <c r="E8895">
        <v>2.4399999999999999E-3</v>
      </c>
      <c r="F8895" t="s">
        <v>1912</v>
      </c>
    </row>
    <row r="8896" spans="1:6" x14ac:dyDescent="0.25">
      <c r="A8896" t="s">
        <v>1252</v>
      </c>
      <c r="B8896" t="s">
        <v>1212</v>
      </c>
      <c r="C8896" t="s">
        <v>1260</v>
      </c>
      <c r="D8896" t="s">
        <v>1195</v>
      </c>
      <c r="E8896">
        <v>4.4000000000000002E-4</v>
      </c>
      <c r="F8896" t="s">
        <v>1912</v>
      </c>
    </row>
    <row r="8897" spans="1:6" x14ac:dyDescent="0.25">
      <c r="A8897" t="s">
        <v>1252</v>
      </c>
      <c r="B8897" t="s">
        <v>1200</v>
      </c>
      <c r="C8897" t="s">
        <v>1186</v>
      </c>
      <c r="D8897" t="s">
        <v>1195</v>
      </c>
      <c r="E8897">
        <v>0.22828999999999999</v>
      </c>
      <c r="F8897" t="s">
        <v>1912</v>
      </c>
    </row>
    <row r="8898" spans="1:6" x14ac:dyDescent="0.25">
      <c r="A8898" t="s">
        <v>1252</v>
      </c>
      <c r="B8898" t="s">
        <v>1200</v>
      </c>
      <c r="C8898" t="s">
        <v>1201</v>
      </c>
      <c r="D8898" t="s">
        <v>1195</v>
      </c>
      <c r="E8898">
        <v>8.6800000000000002E-3</v>
      </c>
      <c r="F8898" t="s">
        <v>1912</v>
      </c>
    </row>
    <row r="8899" spans="1:6" x14ac:dyDescent="0.25">
      <c r="A8899" t="s">
        <v>1252</v>
      </c>
      <c r="B8899" t="s">
        <v>1200</v>
      </c>
      <c r="C8899" t="s">
        <v>1202</v>
      </c>
      <c r="D8899" t="s">
        <v>1195</v>
      </c>
      <c r="E8899">
        <v>6.2719999999999998E-2</v>
      </c>
      <c r="F8899" t="s">
        <v>1912</v>
      </c>
    </row>
    <row r="8900" spans="1:6" x14ac:dyDescent="0.25">
      <c r="A8900" t="s">
        <v>1252</v>
      </c>
      <c r="B8900" t="s">
        <v>1200</v>
      </c>
      <c r="C8900" t="s">
        <v>1203</v>
      </c>
      <c r="D8900" t="s">
        <v>1195</v>
      </c>
      <c r="E8900">
        <v>3.3799999999999997E-2</v>
      </c>
      <c r="F8900" t="s">
        <v>1912</v>
      </c>
    </row>
    <row r="8901" spans="1:6" x14ac:dyDescent="0.25">
      <c r="A8901" t="s">
        <v>1252</v>
      </c>
      <c r="B8901" t="s">
        <v>1204</v>
      </c>
      <c r="C8901" t="s">
        <v>1186</v>
      </c>
      <c r="D8901" t="s">
        <v>1195</v>
      </c>
      <c r="E8901">
        <v>0.43528</v>
      </c>
      <c r="F8901" t="s">
        <v>1912</v>
      </c>
    </row>
    <row r="8902" spans="1:6" x14ac:dyDescent="0.25">
      <c r="A8902" t="s">
        <v>1252</v>
      </c>
      <c r="B8902" t="s">
        <v>1204</v>
      </c>
      <c r="C8902" t="s">
        <v>1261</v>
      </c>
      <c r="D8902" t="s">
        <v>1195</v>
      </c>
      <c r="E8902">
        <v>1.421E-2</v>
      </c>
      <c r="F8902" t="s">
        <v>1912</v>
      </c>
    </row>
    <row r="8903" spans="1:6" x14ac:dyDescent="0.25">
      <c r="A8903" t="s">
        <v>1252</v>
      </c>
      <c r="B8903" t="s">
        <v>1204</v>
      </c>
      <c r="C8903" t="s">
        <v>1202</v>
      </c>
      <c r="D8903" t="s">
        <v>1195</v>
      </c>
      <c r="E8903">
        <v>0.13322000000000001</v>
      </c>
      <c r="F8903" t="s">
        <v>1912</v>
      </c>
    </row>
    <row r="8904" spans="1:6" x14ac:dyDescent="0.25">
      <c r="A8904" t="s">
        <v>1252</v>
      </c>
      <c r="B8904" t="s">
        <v>1204</v>
      </c>
      <c r="C8904" t="s">
        <v>1203</v>
      </c>
      <c r="D8904" t="s">
        <v>1195</v>
      </c>
      <c r="E8904">
        <v>6.7110000000000003E-2</v>
      </c>
      <c r="F8904" t="s">
        <v>1912</v>
      </c>
    </row>
    <row r="8905" spans="1:6" x14ac:dyDescent="0.25">
      <c r="A8905" t="s">
        <v>1252</v>
      </c>
      <c r="B8905" t="s">
        <v>1204</v>
      </c>
      <c r="C8905" t="s">
        <v>1262</v>
      </c>
      <c r="D8905" t="s">
        <v>1195</v>
      </c>
      <c r="E8905">
        <v>6.79E-3</v>
      </c>
      <c r="F8905" t="s">
        <v>1912</v>
      </c>
    </row>
    <row r="8906" spans="1:6" x14ac:dyDescent="0.25">
      <c r="A8906" t="s">
        <v>1252</v>
      </c>
      <c r="B8906" t="s">
        <v>1204</v>
      </c>
      <c r="C8906" t="s">
        <v>1263</v>
      </c>
      <c r="D8906" t="s">
        <v>1195</v>
      </c>
      <c r="E8906">
        <v>1.3500000000000001E-3</v>
      </c>
      <c r="F8906" t="s">
        <v>1912</v>
      </c>
    </row>
    <row r="8907" spans="1:6" x14ac:dyDescent="0.25">
      <c r="A8907" t="s">
        <v>1264</v>
      </c>
      <c r="B8907" t="s">
        <v>1246</v>
      </c>
      <c r="C8907" t="s">
        <v>1186</v>
      </c>
      <c r="D8907" t="s">
        <v>1195</v>
      </c>
      <c r="E8907">
        <v>6.9999999999999994E-5</v>
      </c>
      <c r="F8907" t="s">
        <v>1912</v>
      </c>
    </row>
    <row r="8908" spans="1:6" x14ac:dyDescent="0.25">
      <c r="A8908" t="s">
        <v>1264</v>
      </c>
      <c r="B8908" t="s">
        <v>1241</v>
      </c>
      <c r="C8908" t="s">
        <v>1186</v>
      </c>
      <c r="D8908" t="s">
        <v>1195</v>
      </c>
      <c r="E8908">
        <v>6.9999999999999994E-5</v>
      </c>
      <c r="F8908" t="s">
        <v>1912</v>
      </c>
    </row>
    <row r="8909" spans="1:6" x14ac:dyDescent="0.25">
      <c r="A8909" t="s">
        <v>1264</v>
      </c>
      <c r="B8909" t="s">
        <v>1217</v>
      </c>
      <c r="C8909" t="s">
        <v>1186</v>
      </c>
      <c r="D8909" t="s">
        <v>1195</v>
      </c>
      <c r="E8909">
        <v>6.9999999999999994E-5</v>
      </c>
      <c r="F8909" t="s">
        <v>1912</v>
      </c>
    </row>
    <row r="8910" spans="1:6" x14ac:dyDescent="0.25">
      <c r="A8910" t="s">
        <v>1264</v>
      </c>
      <c r="B8910" t="s">
        <v>1220</v>
      </c>
      <c r="C8910" t="s">
        <v>1186</v>
      </c>
      <c r="D8910" t="s">
        <v>1195</v>
      </c>
      <c r="E8910">
        <v>6.9999999999999994E-5</v>
      </c>
      <c r="F8910" t="s">
        <v>1912</v>
      </c>
    </row>
    <row r="8911" spans="1:6" x14ac:dyDescent="0.25">
      <c r="A8911" t="s">
        <v>1264</v>
      </c>
      <c r="B8911" t="s">
        <v>1247</v>
      </c>
      <c r="C8911" t="s">
        <v>1186</v>
      </c>
      <c r="D8911" t="s">
        <v>1195</v>
      </c>
      <c r="E8911">
        <v>6.9999999999999994E-5</v>
      </c>
      <c r="F8911" t="s">
        <v>1912</v>
      </c>
    </row>
    <row r="8912" spans="1:6" x14ac:dyDescent="0.25">
      <c r="A8912" t="s">
        <v>1264</v>
      </c>
      <c r="B8912" t="s">
        <v>1223</v>
      </c>
      <c r="C8912" t="s">
        <v>1186</v>
      </c>
      <c r="D8912" t="s">
        <v>1195</v>
      </c>
      <c r="E8912">
        <v>6.9999999999999994E-5</v>
      </c>
      <c r="F8912" t="s">
        <v>1912</v>
      </c>
    </row>
    <row r="8913" spans="1:6" x14ac:dyDescent="0.25">
      <c r="A8913" t="s">
        <v>1264</v>
      </c>
      <c r="B8913" t="s">
        <v>1248</v>
      </c>
      <c r="C8913" t="s">
        <v>1186</v>
      </c>
      <c r="D8913" t="s">
        <v>1195</v>
      </c>
      <c r="E8913">
        <v>6.9999999999999994E-5</v>
      </c>
      <c r="F8913" t="s">
        <v>1912</v>
      </c>
    </row>
    <row r="8914" spans="1:6" x14ac:dyDescent="0.25">
      <c r="A8914" t="s">
        <v>1264</v>
      </c>
      <c r="B8914" t="s">
        <v>1227</v>
      </c>
      <c r="C8914" t="s">
        <v>1186</v>
      </c>
      <c r="D8914" t="s">
        <v>1195</v>
      </c>
      <c r="E8914">
        <v>0</v>
      </c>
      <c r="F8914" t="s">
        <v>1912</v>
      </c>
    </row>
    <row r="8915" spans="1:6" x14ac:dyDescent="0.25">
      <c r="A8915" t="s">
        <v>1264</v>
      </c>
      <c r="B8915" t="s">
        <v>1265</v>
      </c>
      <c r="C8915" t="s">
        <v>1266</v>
      </c>
      <c r="D8915" t="s">
        <v>1195</v>
      </c>
      <c r="E8915">
        <v>5.9000000000000003E-4</v>
      </c>
      <c r="F8915" t="s">
        <v>1912</v>
      </c>
    </row>
    <row r="8916" spans="1:6" x14ac:dyDescent="0.25">
      <c r="A8916" t="s">
        <v>1264</v>
      </c>
      <c r="B8916" t="s">
        <v>1265</v>
      </c>
      <c r="C8916" t="s">
        <v>1267</v>
      </c>
      <c r="D8916" t="s">
        <v>1195</v>
      </c>
      <c r="E8916">
        <v>5.9000000000000003E-4</v>
      </c>
      <c r="F8916" t="s">
        <v>1912</v>
      </c>
    </row>
    <row r="8917" spans="1:6" x14ac:dyDescent="0.25">
      <c r="A8917" t="s">
        <v>1264</v>
      </c>
      <c r="B8917" t="s">
        <v>1265</v>
      </c>
      <c r="C8917" t="s">
        <v>1268</v>
      </c>
      <c r="D8917" t="s">
        <v>1195</v>
      </c>
      <c r="E8917">
        <v>1.2999999999999999E-4</v>
      </c>
      <c r="F8917" t="s">
        <v>1912</v>
      </c>
    </row>
    <row r="8918" spans="1:6" x14ac:dyDescent="0.25">
      <c r="A8918" t="s">
        <v>1264</v>
      </c>
      <c r="B8918" t="s">
        <v>1265</v>
      </c>
      <c r="C8918" t="s">
        <v>1269</v>
      </c>
      <c r="D8918" t="s">
        <v>1195</v>
      </c>
      <c r="E8918">
        <v>1.2999999999999999E-4</v>
      </c>
      <c r="F8918" t="s">
        <v>1912</v>
      </c>
    </row>
    <row r="8919" spans="1:6" x14ac:dyDescent="0.25">
      <c r="A8919" t="s">
        <v>1264</v>
      </c>
      <c r="B8919" t="s">
        <v>1265</v>
      </c>
      <c r="C8919" t="s">
        <v>1270</v>
      </c>
      <c r="D8919" t="s">
        <v>1195</v>
      </c>
      <c r="E8919">
        <v>1.2E-4</v>
      </c>
      <c r="F8919" t="s">
        <v>1912</v>
      </c>
    </row>
    <row r="8920" spans="1:6" x14ac:dyDescent="0.25">
      <c r="A8920" t="s">
        <v>1264</v>
      </c>
      <c r="B8920" t="s">
        <v>1265</v>
      </c>
      <c r="C8920" t="s">
        <v>1271</v>
      </c>
      <c r="D8920" t="s">
        <v>1195</v>
      </c>
      <c r="E8920">
        <v>1.2E-4</v>
      </c>
      <c r="F8920" t="s">
        <v>1912</v>
      </c>
    </row>
    <row r="8921" spans="1:6" x14ac:dyDescent="0.25">
      <c r="A8921" t="s">
        <v>1264</v>
      </c>
      <c r="B8921" t="s">
        <v>1265</v>
      </c>
      <c r="C8921" t="s">
        <v>1186</v>
      </c>
      <c r="D8921" t="s">
        <v>1195</v>
      </c>
      <c r="E8921">
        <v>1.1999999999999999E-3</v>
      </c>
      <c r="F8921" t="s">
        <v>1912</v>
      </c>
    </row>
    <row r="8922" spans="1:6" x14ac:dyDescent="0.25">
      <c r="A8922" t="s">
        <v>1264</v>
      </c>
      <c r="B8922" t="s">
        <v>1249</v>
      </c>
      <c r="C8922" t="s">
        <v>1186</v>
      </c>
      <c r="D8922" t="s">
        <v>1195</v>
      </c>
      <c r="E8922">
        <v>6.9999999999999994E-5</v>
      </c>
      <c r="F8922" t="s">
        <v>1912</v>
      </c>
    </row>
    <row r="8923" spans="1:6" x14ac:dyDescent="0.25">
      <c r="A8923" t="s">
        <v>1264</v>
      </c>
      <c r="B8923" t="s">
        <v>1233</v>
      </c>
      <c r="C8923" t="s">
        <v>1186</v>
      </c>
      <c r="D8923" t="s">
        <v>1195</v>
      </c>
      <c r="E8923">
        <v>6.9999999999999994E-5</v>
      </c>
      <c r="F8923" t="s">
        <v>1912</v>
      </c>
    </row>
    <row r="8924" spans="1:6" x14ac:dyDescent="0.25">
      <c r="A8924" t="s">
        <v>1264</v>
      </c>
      <c r="B8924" t="s">
        <v>1237</v>
      </c>
      <c r="C8924" t="s">
        <v>1186</v>
      </c>
      <c r="D8924" t="s">
        <v>1195</v>
      </c>
      <c r="E8924">
        <v>4.8700000000000002E-3</v>
      </c>
      <c r="F8924" t="s">
        <v>1912</v>
      </c>
    </row>
    <row r="8925" spans="1:6" x14ac:dyDescent="0.25">
      <c r="A8925" t="s">
        <v>1264</v>
      </c>
      <c r="B8925" t="s">
        <v>1250</v>
      </c>
      <c r="C8925" t="s">
        <v>1186</v>
      </c>
      <c r="D8925" t="s">
        <v>1195</v>
      </c>
      <c r="E8925">
        <v>6.9999999999999994E-5</v>
      </c>
      <c r="F8925" t="s">
        <v>1912</v>
      </c>
    </row>
    <row r="8926" spans="1:6" x14ac:dyDescent="0.25">
      <c r="A8926" t="s">
        <v>1264</v>
      </c>
      <c r="B8926" t="s">
        <v>1272</v>
      </c>
      <c r="C8926" t="s">
        <v>1266</v>
      </c>
      <c r="D8926" t="s">
        <v>1195</v>
      </c>
      <c r="E8926">
        <v>8.2699999999999996E-3</v>
      </c>
      <c r="F8926" t="s">
        <v>1912</v>
      </c>
    </row>
    <row r="8927" spans="1:6" x14ac:dyDescent="0.25">
      <c r="A8927" t="s">
        <v>1264</v>
      </c>
      <c r="B8927" t="s">
        <v>1272</v>
      </c>
      <c r="C8927" t="s">
        <v>1267</v>
      </c>
      <c r="D8927" t="s">
        <v>1195</v>
      </c>
      <c r="E8927">
        <v>8.2699999999999996E-3</v>
      </c>
      <c r="F8927" t="s">
        <v>1912</v>
      </c>
    </row>
    <row r="8928" spans="1:6" x14ac:dyDescent="0.25">
      <c r="A8928" t="s">
        <v>1264</v>
      </c>
      <c r="B8928" t="s">
        <v>1272</v>
      </c>
      <c r="C8928" t="s">
        <v>1268</v>
      </c>
      <c r="D8928" t="s">
        <v>1195</v>
      </c>
      <c r="E8928">
        <v>1.83E-3</v>
      </c>
      <c r="F8928" t="s">
        <v>1912</v>
      </c>
    </row>
    <row r="8929" spans="1:6" x14ac:dyDescent="0.25">
      <c r="A8929" t="s">
        <v>1264</v>
      </c>
      <c r="B8929" t="s">
        <v>1272</v>
      </c>
      <c r="C8929" t="s">
        <v>1269</v>
      </c>
      <c r="D8929" t="s">
        <v>1195</v>
      </c>
      <c r="E8929">
        <v>1.83E-3</v>
      </c>
      <c r="F8929" t="s">
        <v>1912</v>
      </c>
    </row>
    <row r="8930" spans="1:6" x14ac:dyDescent="0.25">
      <c r="A8930" t="s">
        <v>1264</v>
      </c>
      <c r="B8930" t="s">
        <v>1272</v>
      </c>
      <c r="C8930" t="s">
        <v>1270</v>
      </c>
      <c r="D8930" t="s">
        <v>1195</v>
      </c>
      <c r="E8930">
        <v>1.72E-3</v>
      </c>
      <c r="F8930" t="s">
        <v>1912</v>
      </c>
    </row>
    <row r="8931" spans="1:6" x14ac:dyDescent="0.25">
      <c r="A8931" t="s">
        <v>1264</v>
      </c>
      <c r="B8931" t="s">
        <v>1272</v>
      </c>
      <c r="C8931" t="s">
        <v>1271</v>
      </c>
      <c r="D8931" t="s">
        <v>1195</v>
      </c>
      <c r="E8931">
        <v>1.6199999999999999E-3</v>
      </c>
      <c r="F8931" t="s">
        <v>1912</v>
      </c>
    </row>
    <row r="8932" spans="1:6" x14ac:dyDescent="0.25">
      <c r="A8932" t="s">
        <v>1264</v>
      </c>
      <c r="B8932" t="s">
        <v>1272</v>
      </c>
      <c r="C8932" t="s">
        <v>1186</v>
      </c>
      <c r="D8932" t="s">
        <v>1195</v>
      </c>
      <c r="E8932">
        <v>1.6899999999999998E-2</v>
      </c>
      <c r="F8932" t="s">
        <v>1912</v>
      </c>
    </row>
    <row r="8933" spans="1:6" x14ac:dyDescent="0.25">
      <c r="A8933" t="s">
        <v>1264</v>
      </c>
      <c r="B8933" t="s">
        <v>1273</v>
      </c>
      <c r="C8933" t="s">
        <v>1266</v>
      </c>
      <c r="D8933" t="s">
        <v>1195</v>
      </c>
      <c r="E8933">
        <v>8.2699999999999996E-3</v>
      </c>
      <c r="F8933" t="s">
        <v>1912</v>
      </c>
    </row>
    <row r="8934" spans="1:6" x14ac:dyDescent="0.25">
      <c r="A8934" t="s">
        <v>1264</v>
      </c>
      <c r="B8934" t="s">
        <v>1273</v>
      </c>
      <c r="C8934" t="s">
        <v>1267</v>
      </c>
      <c r="D8934" t="s">
        <v>1195</v>
      </c>
      <c r="E8934">
        <v>8.2699999999999996E-3</v>
      </c>
      <c r="F8934" t="s">
        <v>1912</v>
      </c>
    </row>
    <row r="8935" spans="1:6" x14ac:dyDescent="0.25">
      <c r="A8935" t="s">
        <v>1264</v>
      </c>
      <c r="B8935" t="s">
        <v>1273</v>
      </c>
      <c r="C8935" t="s">
        <v>1268</v>
      </c>
      <c r="D8935" t="s">
        <v>1195</v>
      </c>
      <c r="E8935">
        <v>1.83E-3</v>
      </c>
      <c r="F8935" t="s">
        <v>1912</v>
      </c>
    </row>
    <row r="8936" spans="1:6" x14ac:dyDescent="0.25">
      <c r="A8936" t="s">
        <v>1264</v>
      </c>
      <c r="B8936" t="s">
        <v>1273</v>
      </c>
      <c r="C8936" t="s">
        <v>1269</v>
      </c>
      <c r="D8936" t="s">
        <v>1195</v>
      </c>
      <c r="E8936">
        <v>1.83E-3</v>
      </c>
      <c r="F8936" t="s">
        <v>1912</v>
      </c>
    </row>
    <row r="8937" spans="1:6" x14ac:dyDescent="0.25">
      <c r="A8937" t="s">
        <v>1264</v>
      </c>
      <c r="B8937" t="s">
        <v>1273</v>
      </c>
      <c r="C8937" t="s">
        <v>1270</v>
      </c>
      <c r="D8937" t="s">
        <v>1195</v>
      </c>
      <c r="E8937">
        <v>1.72E-3</v>
      </c>
      <c r="F8937" t="s">
        <v>1912</v>
      </c>
    </row>
    <row r="8938" spans="1:6" x14ac:dyDescent="0.25">
      <c r="A8938" t="s">
        <v>1264</v>
      </c>
      <c r="B8938" t="s">
        <v>1273</v>
      </c>
      <c r="C8938" t="s">
        <v>1271</v>
      </c>
      <c r="D8938" t="s">
        <v>1195</v>
      </c>
      <c r="E8938">
        <v>1.6199999999999999E-3</v>
      </c>
      <c r="F8938" t="s">
        <v>1912</v>
      </c>
    </row>
    <row r="8939" spans="1:6" x14ac:dyDescent="0.25">
      <c r="A8939" t="s">
        <v>1264</v>
      </c>
      <c r="B8939" t="s">
        <v>1273</v>
      </c>
      <c r="C8939" t="s">
        <v>1186</v>
      </c>
      <c r="D8939" t="s">
        <v>1195</v>
      </c>
      <c r="E8939">
        <v>1.6899999999999998E-2</v>
      </c>
      <c r="F8939" t="s">
        <v>1912</v>
      </c>
    </row>
    <row r="8940" spans="1:6" x14ac:dyDescent="0.25">
      <c r="A8940" t="s">
        <v>1264</v>
      </c>
      <c r="B8940" t="s">
        <v>1274</v>
      </c>
      <c r="C8940" t="s">
        <v>1266</v>
      </c>
      <c r="D8940" t="s">
        <v>1195</v>
      </c>
      <c r="E8940">
        <v>8.2699999999999996E-3</v>
      </c>
      <c r="F8940" t="s">
        <v>1912</v>
      </c>
    </row>
    <row r="8941" spans="1:6" x14ac:dyDescent="0.25">
      <c r="A8941" t="s">
        <v>1264</v>
      </c>
      <c r="B8941" t="s">
        <v>1274</v>
      </c>
      <c r="C8941" t="s">
        <v>1267</v>
      </c>
      <c r="D8941" t="s">
        <v>1195</v>
      </c>
      <c r="E8941">
        <v>8.2699999999999996E-3</v>
      </c>
      <c r="F8941" t="s">
        <v>1912</v>
      </c>
    </row>
    <row r="8942" spans="1:6" x14ac:dyDescent="0.25">
      <c r="A8942" t="s">
        <v>1264</v>
      </c>
      <c r="B8942" t="s">
        <v>1274</v>
      </c>
      <c r="C8942" t="s">
        <v>1268</v>
      </c>
      <c r="D8942" t="s">
        <v>1195</v>
      </c>
      <c r="E8942">
        <v>1.83E-3</v>
      </c>
      <c r="F8942" t="s">
        <v>1912</v>
      </c>
    </row>
    <row r="8943" spans="1:6" x14ac:dyDescent="0.25">
      <c r="A8943" t="s">
        <v>1264</v>
      </c>
      <c r="B8943" t="s">
        <v>1274</v>
      </c>
      <c r="C8943" t="s">
        <v>1269</v>
      </c>
      <c r="D8943" t="s">
        <v>1195</v>
      </c>
      <c r="E8943">
        <v>1.83E-3</v>
      </c>
      <c r="F8943" t="s">
        <v>1912</v>
      </c>
    </row>
    <row r="8944" spans="1:6" x14ac:dyDescent="0.25">
      <c r="A8944" t="s">
        <v>1264</v>
      </c>
      <c r="B8944" t="s">
        <v>1274</v>
      </c>
      <c r="C8944" t="s">
        <v>1270</v>
      </c>
      <c r="D8944" t="s">
        <v>1195</v>
      </c>
      <c r="E8944">
        <v>1.72E-3</v>
      </c>
      <c r="F8944" t="s">
        <v>1912</v>
      </c>
    </row>
    <row r="8945" spans="1:6" x14ac:dyDescent="0.25">
      <c r="A8945" t="s">
        <v>1264</v>
      </c>
      <c r="B8945" t="s">
        <v>1274</v>
      </c>
      <c r="C8945" t="s">
        <v>1271</v>
      </c>
      <c r="D8945" t="s">
        <v>1195</v>
      </c>
      <c r="E8945">
        <v>1.6199999999999999E-3</v>
      </c>
      <c r="F8945" t="s">
        <v>1912</v>
      </c>
    </row>
    <row r="8946" spans="1:6" x14ac:dyDescent="0.25">
      <c r="A8946" t="s">
        <v>1264</v>
      </c>
      <c r="B8946" t="s">
        <v>1274</v>
      </c>
      <c r="C8946" t="s">
        <v>1186</v>
      </c>
      <c r="D8946" t="s">
        <v>1195</v>
      </c>
      <c r="E8946">
        <v>1.6899999999999998E-2</v>
      </c>
      <c r="F8946" t="s">
        <v>1912</v>
      </c>
    </row>
    <row r="8947" spans="1:6" x14ac:dyDescent="0.25">
      <c r="A8947" t="s">
        <v>1264</v>
      </c>
      <c r="B8947" t="s">
        <v>1185</v>
      </c>
      <c r="C8947" t="s">
        <v>1275</v>
      </c>
      <c r="D8947" t="s">
        <v>1195</v>
      </c>
      <c r="E8947">
        <v>4.8999999999999998E-4</v>
      </c>
      <c r="F8947" t="s">
        <v>1912</v>
      </c>
    </row>
    <row r="8948" spans="1:6" x14ac:dyDescent="0.25">
      <c r="A8948" t="s">
        <v>1264</v>
      </c>
      <c r="B8948" t="s">
        <v>1185</v>
      </c>
      <c r="C8948" t="s">
        <v>1276</v>
      </c>
      <c r="D8948" t="s">
        <v>1195</v>
      </c>
      <c r="E8948">
        <v>1.1E-4</v>
      </c>
      <c r="F8948" t="s">
        <v>1912</v>
      </c>
    </row>
    <row r="8949" spans="1:6" x14ac:dyDescent="0.25">
      <c r="A8949" t="s">
        <v>1264</v>
      </c>
      <c r="B8949" t="s">
        <v>1185</v>
      </c>
      <c r="C8949" t="s">
        <v>1277</v>
      </c>
      <c r="D8949" t="s">
        <v>1195</v>
      </c>
      <c r="E8949">
        <v>1E-4</v>
      </c>
      <c r="F8949" t="s">
        <v>1912</v>
      </c>
    </row>
    <row r="8950" spans="1:6" x14ac:dyDescent="0.25">
      <c r="A8950" t="s">
        <v>1264</v>
      </c>
      <c r="B8950" t="s">
        <v>1185</v>
      </c>
      <c r="C8950" t="s">
        <v>1186</v>
      </c>
      <c r="D8950" t="s">
        <v>1195</v>
      </c>
      <c r="E8950">
        <v>1E-3</v>
      </c>
      <c r="F8950" t="s">
        <v>1912</v>
      </c>
    </row>
    <row r="8951" spans="1:6" x14ac:dyDescent="0.25">
      <c r="A8951" t="s">
        <v>1264</v>
      </c>
      <c r="B8951" t="s">
        <v>1188</v>
      </c>
      <c r="C8951" t="s">
        <v>1275</v>
      </c>
      <c r="D8951" t="s">
        <v>1195</v>
      </c>
      <c r="E8951">
        <v>4.8999999999999998E-4</v>
      </c>
      <c r="F8951" t="s">
        <v>1912</v>
      </c>
    </row>
    <row r="8952" spans="1:6" x14ac:dyDescent="0.25">
      <c r="A8952" t="s">
        <v>1264</v>
      </c>
      <c r="B8952" t="s">
        <v>1188</v>
      </c>
      <c r="C8952" t="s">
        <v>1276</v>
      </c>
      <c r="D8952" t="s">
        <v>1195</v>
      </c>
      <c r="E8952">
        <v>1.1E-4</v>
      </c>
      <c r="F8952" t="s">
        <v>1912</v>
      </c>
    </row>
    <row r="8953" spans="1:6" x14ac:dyDescent="0.25">
      <c r="A8953" t="s">
        <v>1264</v>
      </c>
      <c r="B8953" t="s">
        <v>1188</v>
      </c>
      <c r="C8953" t="s">
        <v>1277</v>
      </c>
      <c r="D8953" t="s">
        <v>1195</v>
      </c>
      <c r="E8953">
        <v>1E-4</v>
      </c>
      <c r="F8953" t="s">
        <v>1912</v>
      </c>
    </row>
    <row r="8954" spans="1:6" x14ac:dyDescent="0.25">
      <c r="A8954" t="s">
        <v>1264</v>
      </c>
      <c r="B8954" t="s">
        <v>1188</v>
      </c>
      <c r="C8954" t="s">
        <v>1186</v>
      </c>
      <c r="D8954" t="s">
        <v>1195</v>
      </c>
      <c r="E8954">
        <v>1E-3</v>
      </c>
      <c r="F8954" t="s">
        <v>1912</v>
      </c>
    </row>
    <row r="8955" spans="1:6" x14ac:dyDescent="0.25">
      <c r="A8955" t="s">
        <v>1264</v>
      </c>
      <c r="B8955" t="s">
        <v>1189</v>
      </c>
      <c r="C8955" t="s">
        <v>1278</v>
      </c>
      <c r="D8955" t="s">
        <v>1195</v>
      </c>
      <c r="E8955">
        <v>4.0500000000000001E-2</v>
      </c>
      <c r="F8955" t="s">
        <v>1912</v>
      </c>
    </row>
    <row r="8956" spans="1:6" x14ac:dyDescent="0.25">
      <c r="A8956" t="s">
        <v>1264</v>
      </c>
      <c r="B8956" t="s">
        <v>1189</v>
      </c>
      <c r="C8956" t="s">
        <v>1279</v>
      </c>
      <c r="D8956" t="s">
        <v>1195</v>
      </c>
      <c r="E8956">
        <v>2.2950000000000002E-2</v>
      </c>
      <c r="F8956" t="s">
        <v>1912</v>
      </c>
    </row>
    <row r="8957" spans="1:6" x14ac:dyDescent="0.25">
      <c r="A8957" t="s">
        <v>1264</v>
      </c>
      <c r="B8957" t="s">
        <v>1189</v>
      </c>
      <c r="C8957" t="s">
        <v>1280</v>
      </c>
      <c r="D8957" t="s">
        <v>1195</v>
      </c>
      <c r="E8957">
        <v>8.0999999999999996E-3</v>
      </c>
      <c r="F8957" t="s">
        <v>1912</v>
      </c>
    </row>
    <row r="8958" spans="1:6" x14ac:dyDescent="0.25">
      <c r="A8958" t="s">
        <v>1264</v>
      </c>
      <c r="B8958" t="s">
        <v>1189</v>
      </c>
      <c r="C8958" t="s">
        <v>1186</v>
      </c>
      <c r="D8958" t="s">
        <v>1195</v>
      </c>
      <c r="E8958">
        <v>0.13500000000000001</v>
      </c>
      <c r="F8958" t="s">
        <v>1912</v>
      </c>
    </row>
    <row r="8959" spans="1:6" x14ac:dyDescent="0.25">
      <c r="A8959" t="s">
        <v>1264</v>
      </c>
      <c r="B8959" t="s">
        <v>1190</v>
      </c>
      <c r="C8959" t="s">
        <v>1266</v>
      </c>
      <c r="D8959" t="s">
        <v>1195</v>
      </c>
      <c r="E8959">
        <v>4.8999999999999998E-4</v>
      </c>
      <c r="F8959" t="s">
        <v>1912</v>
      </c>
    </row>
    <row r="8960" spans="1:6" x14ac:dyDescent="0.25">
      <c r="A8960" t="s">
        <v>1264</v>
      </c>
      <c r="B8960" t="s">
        <v>1190</v>
      </c>
      <c r="C8960" t="s">
        <v>1267</v>
      </c>
      <c r="D8960" t="s">
        <v>1195</v>
      </c>
      <c r="E8960">
        <v>4.8999999999999998E-4</v>
      </c>
      <c r="F8960" t="s">
        <v>1912</v>
      </c>
    </row>
    <row r="8961" spans="1:6" x14ac:dyDescent="0.25">
      <c r="A8961" t="s">
        <v>1264</v>
      </c>
      <c r="B8961" t="s">
        <v>1190</v>
      </c>
      <c r="C8961" t="s">
        <v>1268</v>
      </c>
      <c r="D8961" t="s">
        <v>1195</v>
      </c>
      <c r="E8961">
        <v>1.1E-4</v>
      </c>
      <c r="F8961" t="s">
        <v>1912</v>
      </c>
    </row>
    <row r="8962" spans="1:6" x14ac:dyDescent="0.25">
      <c r="A8962" t="s">
        <v>1264</v>
      </c>
      <c r="B8962" t="s">
        <v>1190</v>
      </c>
      <c r="C8962" t="s">
        <v>1269</v>
      </c>
      <c r="D8962" t="s">
        <v>1195</v>
      </c>
      <c r="E8962">
        <v>1.1E-4</v>
      </c>
      <c r="F8962" t="s">
        <v>1912</v>
      </c>
    </row>
    <row r="8963" spans="1:6" x14ac:dyDescent="0.25">
      <c r="A8963" t="s">
        <v>1264</v>
      </c>
      <c r="B8963" t="s">
        <v>1190</v>
      </c>
      <c r="C8963" t="s">
        <v>1270</v>
      </c>
      <c r="D8963" t="s">
        <v>1195</v>
      </c>
      <c r="E8963">
        <v>1E-4</v>
      </c>
      <c r="F8963" t="s">
        <v>1912</v>
      </c>
    </row>
    <row r="8964" spans="1:6" x14ac:dyDescent="0.25">
      <c r="A8964" t="s">
        <v>1264</v>
      </c>
      <c r="B8964" t="s">
        <v>1190</v>
      </c>
      <c r="C8964" t="s">
        <v>1271</v>
      </c>
      <c r="D8964" t="s">
        <v>1195</v>
      </c>
      <c r="E8964">
        <v>1E-4</v>
      </c>
      <c r="F8964" t="s">
        <v>1912</v>
      </c>
    </row>
    <row r="8965" spans="1:6" x14ac:dyDescent="0.25">
      <c r="A8965" t="s">
        <v>1264</v>
      </c>
      <c r="B8965" t="s">
        <v>1190</v>
      </c>
      <c r="C8965" t="s">
        <v>1186</v>
      </c>
      <c r="D8965" t="s">
        <v>1195</v>
      </c>
      <c r="E8965">
        <v>1E-3</v>
      </c>
      <c r="F8965" t="s">
        <v>1912</v>
      </c>
    </row>
    <row r="8966" spans="1:6" x14ac:dyDescent="0.25">
      <c r="A8966" t="s">
        <v>1264</v>
      </c>
      <c r="B8966" t="s">
        <v>1191</v>
      </c>
      <c r="C8966" t="s">
        <v>1266</v>
      </c>
      <c r="D8966" t="s">
        <v>1195</v>
      </c>
      <c r="E8966">
        <v>4.8999999999999998E-4</v>
      </c>
      <c r="F8966" t="s">
        <v>1912</v>
      </c>
    </row>
    <row r="8967" spans="1:6" x14ac:dyDescent="0.25">
      <c r="A8967" t="s">
        <v>1264</v>
      </c>
      <c r="B8967" t="s">
        <v>1191</v>
      </c>
      <c r="C8967" t="s">
        <v>1267</v>
      </c>
      <c r="D8967" t="s">
        <v>1195</v>
      </c>
      <c r="E8967">
        <v>4.8999999999999998E-4</v>
      </c>
      <c r="F8967" t="s">
        <v>1912</v>
      </c>
    </row>
    <row r="8968" spans="1:6" x14ac:dyDescent="0.25">
      <c r="A8968" t="s">
        <v>1264</v>
      </c>
      <c r="B8968" t="s">
        <v>1191</v>
      </c>
      <c r="C8968" t="s">
        <v>1268</v>
      </c>
      <c r="D8968" t="s">
        <v>1195</v>
      </c>
      <c r="E8968">
        <v>1.1E-4</v>
      </c>
      <c r="F8968" t="s">
        <v>1912</v>
      </c>
    </row>
    <row r="8969" spans="1:6" x14ac:dyDescent="0.25">
      <c r="A8969" t="s">
        <v>1264</v>
      </c>
      <c r="B8969" t="s">
        <v>1191</v>
      </c>
      <c r="C8969" t="s">
        <v>1269</v>
      </c>
      <c r="D8969" t="s">
        <v>1195</v>
      </c>
      <c r="E8969">
        <v>1.1E-4</v>
      </c>
      <c r="F8969" t="s">
        <v>1912</v>
      </c>
    </row>
    <row r="8970" spans="1:6" x14ac:dyDescent="0.25">
      <c r="A8970" t="s">
        <v>1264</v>
      </c>
      <c r="B8970" t="s">
        <v>1191</v>
      </c>
      <c r="C8970" t="s">
        <v>1270</v>
      </c>
      <c r="D8970" t="s">
        <v>1195</v>
      </c>
      <c r="E8970">
        <v>1E-4</v>
      </c>
      <c r="F8970" t="s">
        <v>1912</v>
      </c>
    </row>
    <row r="8971" spans="1:6" x14ac:dyDescent="0.25">
      <c r="A8971" t="s">
        <v>1264</v>
      </c>
      <c r="B8971" t="s">
        <v>1191</v>
      </c>
      <c r="C8971" t="s">
        <v>1271</v>
      </c>
      <c r="D8971" t="s">
        <v>1195</v>
      </c>
      <c r="E8971">
        <v>1E-4</v>
      </c>
      <c r="F8971" t="s">
        <v>1912</v>
      </c>
    </row>
    <row r="8972" spans="1:6" x14ac:dyDescent="0.25">
      <c r="A8972" t="s">
        <v>1264</v>
      </c>
      <c r="B8972" t="s">
        <v>1191</v>
      </c>
      <c r="C8972" t="s">
        <v>1186</v>
      </c>
      <c r="D8972" t="s">
        <v>1195</v>
      </c>
      <c r="E8972">
        <v>1E-3</v>
      </c>
      <c r="F8972" t="s">
        <v>1912</v>
      </c>
    </row>
    <row r="8973" spans="1:6" x14ac:dyDescent="0.25">
      <c r="A8973" t="s">
        <v>1264</v>
      </c>
      <c r="B8973" t="s">
        <v>1192</v>
      </c>
      <c r="C8973" t="s">
        <v>1281</v>
      </c>
      <c r="D8973" t="s">
        <v>1195</v>
      </c>
      <c r="E8973">
        <v>1.6199999999999999E-3</v>
      </c>
      <c r="F8973" t="s">
        <v>1912</v>
      </c>
    </row>
    <row r="8974" spans="1:6" x14ac:dyDescent="0.25">
      <c r="A8974" t="s">
        <v>1264</v>
      </c>
      <c r="B8974" t="s">
        <v>1192</v>
      </c>
      <c r="C8974" t="s">
        <v>1282</v>
      </c>
      <c r="D8974" t="s">
        <v>1195</v>
      </c>
      <c r="E8974">
        <v>3.6000000000000002E-4</v>
      </c>
      <c r="F8974" t="s">
        <v>1912</v>
      </c>
    </row>
    <row r="8975" spans="1:6" x14ac:dyDescent="0.25">
      <c r="A8975" t="s">
        <v>1264</v>
      </c>
      <c r="B8975" t="s">
        <v>1192</v>
      </c>
      <c r="C8975" t="s">
        <v>1283</v>
      </c>
      <c r="D8975" t="s">
        <v>1195</v>
      </c>
      <c r="E8975">
        <v>3.4000000000000002E-4</v>
      </c>
      <c r="F8975" t="s">
        <v>1912</v>
      </c>
    </row>
    <row r="8976" spans="1:6" x14ac:dyDescent="0.25">
      <c r="A8976" t="s">
        <v>1264</v>
      </c>
      <c r="B8976" t="s">
        <v>1192</v>
      </c>
      <c r="C8976" t="s">
        <v>1186</v>
      </c>
      <c r="D8976" t="s">
        <v>1195</v>
      </c>
      <c r="E8976">
        <v>3.3E-3</v>
      </c>
      <c r="F8976" t="s">
        <v>1912</v>
      </c>
    </row>
    <row r="8977" spans="1:6" x14ac:dyDescent="0.25">
      <c r="A8977" t="s">
        <v>18</v>
      </c>
      <c r="B8977" t="s">
        <v>1246</v>
      </c>
      <c r="C8977" t="s">
        <v>1186</v>
      </c>
      <c r="D8977" t="s">
        <v>1195</v>
      </c>
      <c r="E8977">
        <v>3.8000000000000002E-4</v>
      </c>
      <c r="F8977" t="s">
        <v>1912</v>
      </c>
    </row>
    <row r="8978" spans="1:6" x14ac:dyDescent="0.25">
      <c r="A8978" t="s">
        <v>18</v>
      </c>
      <c r="B8978" t="s">
        <v>1241</v>
      </c>
      <c r="C8978" t="s">
        <v>1186</v>
      </c>
      <c r="D8978" t="s">
        <v>1195</v>
      </c>
      <c r="E8978">
        <v>6.9999999999999994E-5</v>
      </c>
      <c r="F8978" t="s">
        <v>1912</v>
      </c>
    </row>
    <row r="8979" spans="1:6" x14ac:dyDescent="0.25">
      <c r="A8979" t="s">
        <v>18</v>
      </c>
      <c r="B8979" t="s">
        <v>1284</v>
      </c>
      <c r="C8979" t="s">
        <v>1285</v>
      </c>
      <c r="D8979" t="s">
        <v>1195</v>
      </c>
      <c r="E8979">
        <v>1.0319999999999999E-2</v>
      </c>
      <c r="F8979" t="s">
        <v>1912</v>
      </c>
    </row>
    <row r="8980" spans="1:6" x14ac:dyDescent="0.25">
      <c r="A8980" t="s">
        <v>18</v>
      </c>
      <c r="B8980" t="s">
        <v>1284</v>
      </c>
      <c r="C8980" t="s">
        <v>1286</v>
      </c>
      <c r="D8980" t="s">
        <v>1195</v>
      </c>
      <c r="E8980">
        <v>0</v>
      </c>
      <c r="F8980" t="s">
        <v>1912</v>
      </c>
    </row>
    <row r="8981" spans="1:6" x14ac:dyDescent="0.25">
      <c r="A8981" t="s">
        <v>18</v>
      </c>
      <c r="B8981" t="s">
        <v>1284</v>
      </c>
      <c r="C8981" t="s">
        <v>1186</v>
      </c>
      <c r="D8981" t="s">
        <v>1195</v>
      </c>
      <c r="E8981">
        <v>8.26E-3</v>
      </c>
      <c r="F8981" t="s">
        <v>1912</v>
      </c>
    </row>
    <row r="8982" spans="1:6" x14ac:dyDescent="0.25">
      <c r="A8982" t="s">
        <v>18</v>
      </c>
      <c r="B8982" t="s">
        <v>1217</v>
      </c>
      <c r="C8982" t="s">
        <v>1186</v>
      </c>
      <c r="D8982" t="s">
        <v>1195</v>
      </c>
      <c r="E8982">
        <v>3.8000000000000002E-4</v>
      </c>
      <c r="F8982" t="s">
        <v>1912</v>
      </c>
    </row>
    <row r="8983" spans="1:6" x14ac:dyDescent="0.25">
      <c r="A8983" t="s">
        <v>18</v>
      </c>
      <c r="B8983" t="s">
        <v>1220</v>
      </c>
      <c r="C8983" t="s">
        <v>1186</v>
      </c>
      <c r="D8983" t="s">
        <v>1195</v>
      </c>
      <c r="E8983">
        <v>3.8000000000000002E-4</v>
      </c>
      <c r="F8983" t="s">
        <v>1912</v>
      </c>
    </row>
    <row r="8984" spans="1:6" x14ac:dyDescent="0.25">
      <c r="A8984" t="s">
        <v>18</v>
      </c>
      <c r="B8984" t="s">
        <v>1247</v>
      </c>
      <c r="C8984" t="s">
        <v>1186</v>
      </c>
      <c r="D8984" t="s">
        <v>1195</v>
      </c>
      <c r="E8984">
        <v>3.8000000000000002E-4</v>
      </c>
      <c r="F8984" t="s">
        <v>1912</v>
      </c>
    </row>
    <row r="8985" spans="1:6" x14ac:dyDescent="0.25">
      <c r="A8985" t="s">
        <v>18</v>
      </c>
      <c r="B8985" t="s">
        <v>1223</v>
      </c>
      <c r="C8985" t="s">
        <v>1186</v>
      </c>
      <c r="D8985" t="s">
        <v>1195</v>
      </c>
      <c r="E8985">
        <v>3.8000000000000002E-4</v>
      </c>
      <c r="F8985" t="s">
        <v>1912</v>
      </c>
    </row>
    <row r="8986" spans="1:6" x14ac:dyDescent="0.25">
      <c r="A8986" t="s">
        <v>18</v>
      </c>
      <c r="B8986" t="s">
        <v>1248</v>
      </c>
      <c r="C8986" t="s">
        <v>1186</v>
      </c>
      <c r="D8986" t="s">
        <v>1195</v>
      </c>
      <c r="E8986">
        <v>3.8000000000000002E-4</v>
      </c>
      <c r="F8986" t="s">
        <v>1912</v>
      </c>
    </row>
    <row r="8987" spans="1:6" x14ac:dyDescent="0.25">
      <c r="A8987" t="s">
        <v>18</v>
      </c>
      <c r="B8987" t="s">
        <v>1227</v>
      </c>
      <c r="C8987" t="s">
        <v>1186</v>
      </c>
      <c r="D8987" t="s">
        <v>1195</v>
      </c>
      <c r="E8987">
        <v>0</v>
      </c>
      <c r="F8987" t="s">
        <v>1912</v>
      </c>
    </row>
    <row r="8988" spans="1:6" x14ac:dyDescent="0.25">
      <c r="A8988" t="s">
        <v>18</v>
      </c>
      <c r="B8988" t="s">
        <v>1265</v>
      </c>
      <c r="C8988" t="s">
        <v>1186</v>
      </c>
      <c r="D8988" t="s">
        <v>1195</v>
      </c>
      <c r="E8988">
        <v>1.6899999999999998E-2</v>
      </c>
      <c r="F8988" t="s">
        <v>1912</v>
      </c>
    </row>
    <row r="8989" spans="1:6" x14ac:dyDescent="0.25">
      <c r="A8989" t="s">
        <v>18</v>
      </c>
      <c r="B8989" t="s">
        <v>1249</v>
      </c>
      <c r="C8989" t="s">
        <v>1186</v>
      </c>
      <c r="D8989" t="s">
        <v>1195</v>
      </c>
      <c r="E8989">
        <v>3.8000000000000002E-4</v>
      </c>
      <c r="F8989" t="s">
        <v>1912</v>
      </c>
    </row>
    <row r="8990" spans="1:6" x14ac:dyDescent="0.25">
      <c r="A8990" t="s">
        <v>18</v>
      </c>
      <c r="B8990" t="s">
        <v>1250</v>
      </c>
      <c r="C8990" t="s">
        <v>1186</v>
      </c>
      <c r="D8990" t="s">
        <v>1195</v>
      </c>
      <c r="E8990">
        <v>3.8000000000000002E-4</v>
      </c>
      <c r="F8990" t="s">
        <v>1912</v>
      </c>
    </row>
    <row r="8991" spans="1:6" x14ac:dyDescent="0.25">
      <c r="A8991" t="s">
        <v>18</v>
      </c>
      <c r="B8991" t="s">
        <v>1272</v>
      </c>
      <c r="C8991" t="s">
        <v>1266</v>
      </c>
      <c r="D8991" t="s">
        <v>1195</v>
      </c>
      <c r="E8991">
        <v>8.2699999999999996E-3</v>
      </c>
      <c r="F8991" t="s">
        <v>1912</v>
      </c>
    </row>
    <row r="8992" spans="1:6" x14ac:dyDescent="0.25">
      <c r="A8992" t="s">
        <v>18</v>
      </c>
      <c r="B8992" t="s">
        <v>1272</v>
      </c>
      <c r="C8992" t="s">
        <v>1267</v>
      </c>
      <c r="D8992" t="s">
        <v>1195</v>
      </c>
      <c r="E8992">
        <v>8.2699999999999996E-3</v>
      </c>
      <c r="F8992" t="s">
        <v>1912</v>
      </c>
    </row>
    <row r="8993" spans="1:6" x14ac:dyDescent="0.25">
      <c r="A8993" t="s">
        <v>18</v>
      </c>
      <c r="B8993" t="s">
        <v>1272</v>
      </c>
      <c r="C8993" t="s">
        <v>1268</v>
      </c>
      <c r="D8993" t="s">
        <v>1195</v>
      </c>
      <c r="E8993">
        <v>1.83E-3</v>
      </c>
      <c r="F8993" t="s">
        <v>1912</v>
      </c>
    </row>
    <row r="8994" spans="1:6" x14ac:dyDescent="0.25">
      <c r="A8994" t="s">
        <v>18</v>
      </c>
      <c r="B8994" t="s">
        <v>1272</v>
      </c>
      <c r="C8994" t="s">
        <v>1269</v>
      </c>
      <c r="D8994" t="s">
        <v>1195</v>
      </c>
      <c r="E8994">
        <v>1.83E-3</v>
      </c>
      <c r="F8994" t="s">
        <v>1912</v>
      </c>
    </row>
    <row r="8995" spans="1:6" x14ac:dyDescent="0.25">
      <c r="A8995" t="s">
        <v>18</v>
      </c>
      <c r="B8995" t="s">
        <v>1272</v>
      </c>
      <c r="C8995" t="s">
        <v>1270</v>
      </c>
      <c r="D8995" t="s">
        <v>1195</v>
      </c>
      <c r="E8995">
        <v>1.72E-3</v>
      </c>
      <c r="F8995" t="s">
        <v>1912</v>
      </c>
    </row>
    <row r="8996" spans="1:6" x14ac:dyDescent="0.25">
      <c r="A8996" t="s">
        <v>18</v>
      </c>
      <c r="B8996" t="s">
        <v>1272</v>
      </c>
      <c r="C8996" t="s">
        <v>1271</v>
      </c>
      <c r="D8996" t="s">
        <v>1195</v>
      </c>
      <c r="E8996">
        <v>1.6199999999999999E-3</v>
      </c>
      <c r="F8996" t="s">
        <v>1912</v>
      </c>
    </row>
    <row r="8997" spans="1:6" x14ac:dyDescent="0.25">
      <c r="A8997" t="s">
        <v>18</v>
      </c>
      <c r="B8997" t="s">
        <v>1272</v>
      </c>
      <c r="C8997" t="s">
        <v>1186</v>
      </c>
      <c r="D8997" t="s">
        <v>1195</v>
      </c>
      <c r="E8997">
        <v>1.6899999999999998E-2</v>
      </c>
      <c r="F8997" t="s">
        <v>1912</v>
      </c>
    </row>
    <row r="8998" spans="1:6" x14ac:dyDescent="0.25">
      <c r="A8998" t="s">
        <v>18</v>
      </c>
      <c r="B8998" t="s">
        <v>1287</v>
      </c>
      <c r="C8998" t="s">
        <v>1186</v>
      </c>
      <c r="D8998" t="s">
        <v>1195</v>
      </c>
      <c r="E8998">
        <v>2.1000000000000001E-4</v>
      </c>
      <c r="F8998" t="s">
        <v>1912</v>
      </c>
    </row>
    <row r="8999" spans="1:6" x14ac:dyDescent="0.25">
      <c r="A8999" t="s">
        <v>18</v>
      </c>
      <c r="B8999" t="s">
        <v>1273</v>
      </c>
      <c r="C8999" t="s">
        <v>1266</v>
      </c>
      <c r="D8999" t="s">
        <v>1195</v>
      </c>
      <c r="E8999">
        <v>8.2699999999999996E-3</v>
      </c>
      <c r="F8999" t="s">
        <v>1912</v>
      </c>
    </row>
    <row r="9000" spans="1:6" x14ac:dyDescent="0.25">
      <c r="A9000" t="s">
        <v>18</v>
      </c>
      <c r="B9000" t="s">
        <v>1273</v>
      </c>
      <c r="C9000" t="s">
        <v>1267</v>
      </c>
      <c r="D9000" t="s">
        <v>1195</v>
      </c>
      <c r="E9000">
        <v>8.2699999999999996E-3</v>
      </c>
      <c r="F9000" t="s">
        <v>1912</v>
      </c>
    </row>
    <row r="9001" spans="1:6" x14ac:dyDescent="0.25">
      <c r="A9001" t="s">
        <v>18</v>
      </c>
      <c r="B9001" t="s">
        <v>1273</v>
      </c>
      <c r="C9001" t="s">
        <v>1268</v>
      </c>
      <c r="D9001" t="s">
        <v>1195</v>
      </c>
      <c r="E9001">
        <v>1.83E-3</v>
      </c>
      <c r="F9001" t="s">
        <v>1912</v>
      </c>
    </row>
    <row r="9002" spans="1:6" x14ac:dyDescent="0.25">
      <c r="A9002" t="s">
        <v>18</v>
      </c>
      <c r="B9002" t="s">
        <v>1273</v>
      </c>
      <c r="C9002" t="s">
        <v>1269</v>
      </c>
      <c r="D9002" t="s">
        <v>1195</v>
      </c>
      <c r="E9002">
        <v>1.83E-3</v>
      </c>
      <c r="F9002" t="s">
        <v>1912</v>
      </c>
    </row>
    <row r="9003" spans="1:6" x14ac:dyDescent="0.25">
      <c r="A9003" t="s">
        <v>18</v>
      </c>
      <c r="B9003" t="s">
        <v>1273</v>
      </c>
      <c r="C9003" t="s">
        <v>1270</v>
      </c>
      <c r="D9003" t="s">
        <v>1195</v>
      </c>
      <c r="E9003">
        <v>1.72E-3</v>
      </c>
      <c r="F9003" t="s">
        <v>1912</v>
      </c>
    </row>
    <row r="9004" spans="1:6" x14ac:dyDescent="0.25">
      <c r="A9004" t="s">
        <v>18</v>
      </c>
      <c r="B9004" t="s">
        <v>1273</v>
      </c>
      <c r="C9004" t="s">
        <v>1271</v>
      </c>
      <c r="D9004" t="s">
        <v>1195</v>
      </c>
      <c r="E9004">
        <v>1.6199999999999999E-3</v>
      </c>
      <c r="F9004" t="s">
        <v>1912</v>
      </c>
    </row>
    <row r="9005" spans="1:6" x14ac:dyDescent="0.25">
      <c r="A9005" t="s">
        <v>18</v>
      </c>
      <c r="B9005" t="s">
        <v>1273</v>
      </c>
      <c r="C9005" t="s">
        <v>1186</v>
      </c>
      <c r="D9005" t="s">
        <v>1195</v>
      </c>
      <c r="E9005">
        <v>1.6899999999999998E-2</v>
      </c>
      <c r="F9005" t="s">
        <v>1912</v>
      </c>
    </row>
    <row r="9006" spans="1:6" x14ac:dyDescent="0.25">
      <c r="A9006" t="s">
        <v>18</v>
      </c>
      <c r="B9006" t="s">
        <v>1288</v>
      </c>
      <c r="C9006" t="s">
        <v>1266</v>
      </c>
      <c r="D9006" t="s">
        <v>1195</v>
      </c>
      <c r="E9006">
        <v>1.5890000000000001E-2</v>
      </c>
      <c r="F9006" t="s">
        <v>1912</v>
      </c>
    </row>
    <row r="9007" spans="1:6" x14ac:dyDescent="0.25">
      <c r="A9007" t="s">
        <v>18</v>
      </c>
      <c r="B9007" t="s">
        <v>1288</v>
      </c>
      <c r="C9007" t="s">
        <v>1267</v>
      </c>
      <c r="D9007" t="s">
        <v>1195</v>
      </c>
      <c r="E9007">
        <v>1.5890000000000001E-2</v>
      </c>
      <c r="F9007" t="s">
        <v>1912</v>
      </c>
    </row>
    <row r="9008" spans="1:6" x14ac:dyDescent="0.25">
      <c r="A9008" t="s">
        <v>18</v>
      </c>
      <c r="B9008" t="s">
        <v>1288</v>
      </c>
      <c r="C9008" t="s">
        <v>1268</v>
      </c>
      <c r="D9008" t="s">
        <v>1195</v>
      </c>
      <c r="E9008">
        <v>3.5100000000000001E-3</v>
      </c>
      <c r="F9008" t="s">
        <v>1912</v>
      </c>
    </row>
    <row r="9009" spans="1:6" x14ac:dyDescent="0.25">
      <c r="A9009" t="s">
        <v>18</v>
      </c>
      <c r="B9009" t="s">
        <v>1288</v>
      </c>
      <c r="C9009" t="s">
        <v>1269</v>
      </c>
      <c r="D9009" t="s">
        <v>1195</v>
      </c>
      <c r="E9009">
        <v>3.5100000000000001E-3</v>
      </c>
      <c r="F9009" t="s">
        <v>1912</v>
      </c>
    </row>
    <row r="9010" spans="1:6" x14ac:dyDescent="0.25">
      <c r="A9010" t="s">
        <v>18</v>
      </c>
      <c r="B9010" t="s">
        <v>1288</v>
      </c>
      <c r="C9010" t="s">
        <v>1270</v>
      </c>
      <c r="D9010" t="s">
        <v>1195</v>
      </c>
      <c r="E9010">
        <v>3.31E-3</v>
      </c>
      <c r="F9010" t="s">
        <v>1912</v>
      </c>
    </row>
    <row r="9011" spans="1:6" x14ac:dyDescent="0.25">
      <c r="A9011" t="s">
        <v>18</v>
      </c>
      <c r="B9011" t="s">
        <v>1288</v>
      </c>
      <c r="C9011" t="s">
        <v>1271</v>
      </c>
      <c r="D9011" t="s">
        <v>1195</v>
      </c>
      <c r="E9011">
        <v>3.1199999999999999E-3</v>
      </c>
      <c r="F9011" t="s">
        <v>1912</v>
      </c>
    </row>
    <row r="9012" spans="1:6" x14ac:dyDescent="0.25">
      <c r="A9012" t="s">
        <v>18</v>
      </c>
      <c r="B9012" t="s">
        <v>1288</v>
      </c>
      <c r="C9012" t="s">
        <v>1186</v>
      </c>
      <c r="D9012" t="s">
        <v>1195</v>
      </c>
      <c r="E9012">
        <v>3.2469999999999999E-2</v>
      </c>
      <c r="F9012" t="s">
        <v>1912</v>
      </c>
    </row>
    <row r="9013" spans="1:6" x14ac:dyDescent="0.25">
      <c r="A9013" t="s">
        <v>18</v>
      </c>
      <c r="B9013" t="s">
        <v>1274</v>
      </c>
      <c r="C9013" t="s">
        <v>1266</v>
      </c>
      <c r="D9013" t="s">
        <v>1195</v>
      </c>
      <c r="E9013">
        <v>8.2699999999999996E-3</v>
      </c>
      <c r="F9013" t="s">
        <v>1912</v>
      </c>
    </row>
    <row r="9014" spans="1:6" x14ac:dyDescent="0.25">
      <c r="A9014" t="s">
        <v>18</v>
      </c>
      <c r="B9014" t="s">
        <v>1274</v>
      </c>
      <c r="C9014" t="s">
        <v>1267</v>
      </c>
      <c r="D9014" t="s">
        <v>1195</v>
      </c>
      <c r="E9014">
        <v>8.2699999999999996E-3</v>
      </c>
      <c r="F9014" t="s">
        <v>1912</v>
      </c>
    </row>
    <row r="9015" spans="1:6" x14ac:dyDescent="0.25">
      <c r="A9015" t="s">
        <v>18</v>
      </c>
      <c r="B9015" t="s">
        <v>1274</v>
      </c>
      <c r="C9015" t="s">
        <v>1268</v>
      </c>
      <c r="D9015" t="s">
        <v>1195</v>
      </c>
      <c r="E9015">
        <v>1.83E-3</v>
      </c>
      <c r="F9015" t="s">
        <v>1912</v>
      </c>
    </row>
    <row r="9016" spans="1:6" x14ac:dyDescent="0.25">
      <c r="A9016" t="s">
        <v>18</v>
      </c>
      <c r="B9016" t="s">
        <v>1274</v>
      </c>
      <c r="C9016" t="s">
        <v>1269</v>
      </c>
      <c r="D9016" t="s">
        <v>1195</v>
      </c>
      <c r="E9016">
        <v>1.83E-3</v>
      </c>
      <c r="F9016" t="s">
        <v>1912</v>
      </c>
    </row>
    <row r="9017" spans="1:6" x14ac:dyDescent="0.25">
      <c r="A9017" t="s">
        <v>18</v>
      </c>
      <c r="B9017" t="s">
        <v>1274</v>
      </c>
      <c r="C9017" t="s">
        <v>1270</v>
      </c>
      <c r="D9017" t="s">
        <v>1195</v>
      </c>
      <c r="E9017">
        <v>1.72E-3</v>
      </c>
      <c r="F9017" t="s">
        <v>1912</v>
      </c>
    </row>
    <row r="9018" spans="1:6" x14ac:dyDescent="0.25">
      <c r="A9018" t="s">
        <v>18</v>
      </c>
      <c r="B9018" t="s">
        <v>1274</v>
      </c>
      <c r="C9018" t="s">
        <v>1271</v>
      </c>
      <c r="D9018" t="s">
        <v>1195</v>
      </c>
      <c r="E9018">
        <v>1.6199999999999999E-3</v>
      </c>
      <c r="F9018" t="s">
        <v>1912</v>
      </c>
    </row>
    <row r="9019" spans="1:6" x14ac:dyDescent="0.25">
      <c r="A9019" t="s">
        <v>18</v>
      </c>
      <c r="B9019" t="s">
        <v>1274</v>
      </c>
      <c r="C9019" t="s">
        <v>1186</v>
      </c>
      <c r="D9019" t="s">
        <v>1195</v>
      </c>
      <c r="E9019">
        <v>1.6899999999999998E-2</v>
      </c>
      <c r="F9019" t="s">
        <v>1912</v>
      </c>
    </row>
    <row r="9020" spans="1:6" x14ac:dyDescent="0.25">
      <c r="A9020" t="s">
        <v>18</v>
      </c>
      <c r="B9020" t="s">
        <v>1289</v>
      </c>
      <c r="C9020" t="s">
        <v>1278</v>
      </c>
      <c r="D9020" t="s">
        <v>1195</v>
      </c>
      <c r="E9020">
        <v>8.5739999999999997E-2</v>
      </c>
      <c r="F9020" t="s">
        <v>1912</v>
      </c>
    </row>
    <row r="9021" spans="1:6" x14ac:dyDescent="0.25">
      <c r="A9021" t="s">
        <v>18</v>
      </c>
      <c r="B9021" t="s">
        <v>1289</v>
      </c>
      <c r="C9021" t="s">
        <v>1279</v>
      </c>
      <c r="D9021" t="s">
        <v>1195</v>
      </c>
      <c r="E9021">
        <v>4.8590000000000001E-2</v>
      </c>
      <c r="F9021" t="s">
        <v>1912</v>
      </c>
    </row>
    <row r="9022" spans="1:6" x14ac:dyDescent="0.25">
      <c r="A9022" t="s">
        <v>18</v>
      </c>
      <c r="B9022" t="s">
        <v>1289</v>
      </c>
      <c r="C9022" t="s">
        <v>1280</v>
      </c>
      <c r="D9022" t="s">
        <v>1195</v>
      </c>
      <c r="E9022">
        <v>1.7149999999999999E-2</v>
      </c>
      <c r="F9022" t="s">
        <v>1912</v>
      </c>
    </row>
    <row r="9023" spans="1:6" x14ac:dyDescent="0.25">
      <c r="A9023" t="s">
        <v>18</v>
      </c>
      <c r="B9023" t="s">
        <v>1289</v>
      </c>
      <c r="C9023" t="s">
        <v>1186</v>
      </c>
      <c r="D9023" t="s">
        <v>1195</v>
      </c>
      <c r="E9023">
        <v>0.28581000000000001</v>
      </c>
      <c r="F9023" t="s">
        <v>1912</v>
      </c>
    </row>
    <row r="9024" spans="1:6" x14ac:dyDescent="0.25">
      <c r="A9024" t="s">
        <v>18</v>
      </c>
      <c r="B9024" t="s">
        <v>1290</v>
      </c>
      <c r="C9024" t="s">
        <v>1266</v>
      </c>
      <c r="D9024" t="s">
        <v>1195</v>
      </c>
      <c r="E9024">
        <v>8.2699999999999996E-3</v>
      </c>
      <c r="F9024" t="s">
        <v>1912</v>
      </c>
    </row>
    <row r="9025" spans="1:6" x14ac:dyDescent="0.25">
      <c r="A9025" t="s">
        <v>18</v>
      </c>
      <c r="B9025" t="s">
        <v>1290</v>
      </c>
      <c r="C9025" t="s">
        <v>1267</v>
      </c>
      <c r="D9025" t="s">
        <v>1195</v>
      </c>
      <c r="E9025">
        <v>8.2699999999999996E-3</v>
      </c>
      <c r="F9025" t="s">
        <v>1912</v>
      </c>
    </row>
    <row r="9026" spans="1:6" x14ac:dyDescent="0.25">
      <c r="A9026" t="s">
        <v>18</v>
      </c>
      <c r="B9026" t="s">
        <v>1290</v>
      </c>
      <c r="C9026" t="s">
        <v>1268</v>
      </c>
      <c r="D9026" t="s">
        <v>1195</v>
      </c>
      <c r="E9026">
        <v>1.83E-3</v>
      </c>
      <c r="F9026" t="s">
        <v>1912</v>
      </c>
    </row>
    <row r="9027" spans="1:6" x14ac:dyDescent="0.25">
      <c r="A9027" t="s">
        <v>18</v>
      </c>
      <c r="B9027" t="s">
        <v>1290</v>
      </c>
      <c r="C9027" t="s">
        <v>1269</v>
      </c>
      <c r="D9027" t="s">
        <v>1195</v>
      </c>
      <c r="E9027">
        <v>1.83E-3</v>
      </c>
      <c r="F9027" t="s">
        <v>1912</v>
      </c>
    </row>
    <row r="9028" spans="1:6" x14ac:dyDescent="0.25">
      <c r="A9028" t="s">
        <v>18</v>
      </c>
      <c r="B9028" t="s">
        <v>1290</v>
      </c>
      <c r="C9028" t="s">
        <v>1270</v>
      </c>
      <c r="D9028" t="s">
        <v>1195</v>
      </c>
      <c r="E9028">
        <v>1.72E-3</v>
      </c>
      <c r="F9028" t="s">
        <v>1912</v>
      </c>
    </row>
    <row r="9029" spans="1:6" x14ac:dyDescent="0.25">
      <c r="A9029" t="s">
        <v>18</v>
      </c>
      <c r="B9029" t="s">
        <v>1290</v>
      </c>
      <c r="C9029" t="s">
        <v>1271</v>
      </c>
      <c r="D9029" t="s">
        <v>1195</v>
      </c>
      <c r="E9029">
        <v>1.6199999999999999E-3</v>
      </c>
      <c r="F9029" t="s">
        <v>1912</v>
      </c>
    </row>
    <row r="9030" spans="1:6" x14ac:dyDescent="0.25">
      <c r="A9030" t="s">
        <v>18</v>
      </c>
      <c r="B9030" t="s">
        <v>1290</v>
      </c>
      <c r="C9030" t="s">
        <v>1186</v>
      </c>
      <c r="D9030" t="s">
        <v>1195</v>
      </c>
      <c r="E9030">
        <v>1.6899999999999998E-2</v>
      </c>
      <c r="F9030" t="s">
        <v>1912</v>
      </c>
    </row>
    <row r="9031" spans="1:6" x14ac:dyDescent="0.25">
      <c r="A9031" t="s">
        <v>18</v>
      </c>
      <c r="B9031" t="s">
        <v>1185</v>
      </c>
      <c r="C9031" t="s">
        <v>1275</v>
      </c>
      <c r="D9031" t="s">
        <v>1195</v>
      </c>
      <c r="E9031">
        <v>6.4900000000000001E-3</v>
      </c>
      <c r="F9031" t="s">
        <v>1912</v>
      </c>
    </row>
    <row r="9032" spans="1:6" x14ac:dyDescent="0.25">
      <c r="A9032" t="s">
        <v>18</v>
      </c>
      <c r="B9032" t="s">
        <v>1185</v>
      </c>
      <c r="C9032" t="s">
        <v>1276</v>
      </c>
      <c r="D9032" t="s">
        <v>1195</v>
      </c>
      <c r="E9032">
        <v>1.4300000000000001E-3</v>
      </c>
      <c r="F9032" t="s">
        <v>1912</v>
      </c>
    </row>
    <row r="9033" spans="1:6" x14ac:dyDescent="0.25">
      <c r="A9033" t="s">
        <v>18</v>
      </c>
      <c r="B9033" t="s">
        <v>1185</v>
      </c>
      <c r="C9033" t="s">
        <v>1277</v>
      </c>
      <c r="D9033" t="s">
        <v>1195</v>
      </c>
      <c r="E9033">
        <v>1.3500000000000001E-3</v>
      </c>
      <c r="F9033" t="s">
        <v>1912</v>
      </c>
    </row>
    <row r="9034" spans="1:6" x14ac:dyDescent="0.25">
      <c r="A9034" t="s">
        <v>18</v>
      </c>
      <c r="B9034" t="s">
        <v>1185</v>
      </c>
      <c r="C9034" t="s">
        <v>1186</v>
      </c>
      <c r="D9034" t="s">
        <v>1195</v>
      </c>
      <c r="E9034">
        <v>1.325E-2</v>
      </c>
      <c r="F9034" t="s">
        <v>1912</v>
      </c>
    </row>
    <row r="9035" spans="1:6" x14ac:dyDescent="0.25">
      <c r="A9035" t="s">
        <v>18</v>
      </c>
      <c r="B9035" t="s">
        <v>1188</v>
      </c>
      <c r="C9035" t="s">
        <v>1275</v>
      </c>
      <c r="D9035" t="s">
        <v>1195</v>
      </c>
      <c r="E9035">
        <v>6.4900000000000001E-3</v>
      </c>
      <c r="F9035" t="s">
        <v>1912</v>
      </c>
    </row>
    <row r="9036" spans="1:6" x14ac:dyDescent="0.25">
      <c r="A9036" t="s">
        <v>18</v>
      </c>
      <c r="B9036" t="s">
        <v>1188</v>
      </c>
      <c r="C9036" t="s">
        <v>1276</v>
      </c>
      <c r="D9036" t="s">
        <v>1195</v>
      </c>
      <c r="E9036">
        <v>1.4300000000000001E-3</v>
      </c>
      <c r="F9036" t="s">
        <v>1912</v>
      </c>
    </row>
    <row r="9037" spans="1:6" x14ac:dyDescent="0.25">
      <c r="A9037" t="s">
        <v>18</v>
      </c>
      <c r="B9037" t="s">
        <v>1188</v>
      </c>
      <c r="C9037" t="s">
        <v>1277</v>
      </c>
      <c r="D9037" t="s">
        <v>1195</v>
      </c>
      <c r="E9037">
        <v>1.3500000000000001E-3</v>
      </c>
      <c r="F9037" t="s">
        <v>1912</v>
      </c>
    </row>
    <row r="9038" spans="1:6" x14ac:dyDescent="0.25">
      <c r="A9038" t="s">
        <v>18</v>
      </c>
      <c r="B9038" t="s">
        <v>1188</v>
      </c>
      <c r="C9038" t="s">
        <v>1186</v>
      </c>
      <c r="D9038" t="s">
        <v>1195</v>
      </c>
      <c r="E9038">
        <v>1.325E-2</v>
      </c>
      <c r="F9038" t="s">
        <v>1912</v>
      </c>
    </row>
    <row r="9039" spans="1:6" x14ac:dyDescent="0.25">
      <c r="A9039" t="s">
        <v>18</v>
      </c>
      <c r="B9039" t="s">
        <v>1189</v>
      </c>
      <c r="C9039" t="s">
        <v>1278</v>
      </c>
      <c r="D9039" t="s">
        <v>1195</v>
      </c>
      <c r="E9039">
        <v>0.20250000000000001</v>
      </c>
      <c r="F9039" t="s">
        <v>1912</v>
      </c>
    </row>
    <row r="9040" spans="1:6" x14ac:dyDescent="0.25">
      <c r="A9040" t="s">
        <v>18</v>
      </c>
      <c r="B9040" t="s">
        <v>1189</v>
      </c>
      <c r="C9040" t="s">
        <v>1279</v>
      </c>
      <c r="D9040" t="s">
        <v>1195</v>
      </c>
      <c r="E9040">
        <v>0.11475</v>
      </c>
      <c r="F9040" t="s">
        <v>1912</v>
      </c>
    </row>
    <row r="9041" spans="1:6" x14ac:dyDescent="0.25">
      <c r="A9041" t="s">
        <v>18</v>
      </c>
      <c r="B9041" t="s">
        <v>1189</v>
      </c>
      <c r="C9041" t="s">
        <v>1280</v>
      </c>
      <c r="D9041" t="s">
        <v>1195</v>
      </c>
      <c r="E9041">
        <v>4.0500000000000001E-2</v>
      </c>
      <c r="F9041" t="s">
        <v>1912</v>
      </c>
    </row>
    <row r="9042" spans="1:6" x14ac:dyDescent="0.25">
      <c r="A9042" t="s">
        <v>18</v>
      </c>
      <c r="B9042" t="s">
        <v>1189</v>
      </c>
      <c r="C9042" t="s">
        <v>1186</v>
      </c>
      <c r="D9042" t="s">
        <v>1195</v>
      </c>
      <c r="E9042">
        <v>0.67500000000000004</v>
      </c>
      <c r="F9042" t="s">
        <v>1912</v>
      </c>
    </row>
    <row r="9043" spans="1:6" x14ac:dyDescent="0.25">
      <c r="A9043" t="s">
        <v>18</v>
      </c>
      <c r="B9043" t="s">
        <v>1190</v>
      </c>
      <c r="C9043" t="s">
        <v>1266</v>
      </c>
      <c r="D9043" t="s">
        <v>1195</v>
      </c>
      <c r="E9043">
        <v>9.7900000000000001E-3</v>
      </c>
      <c r="F9043" t="s">
        <v>1912</v>
      </c>
    </row>
    <row r="9044" spans="1:6" x14ac:dyDescent="0.25">
      <c r="A9044" t="s">
        <v>18</v>
      </c>
      <c r="B9044" t="s">
        <v>1190</v>
      </c>
      <c r="C9044" t="s">
        <v>1267</v>
      </c>
      <c r="D9044" t="s">
        <v>1195</v>
      </c>
      <c r="E9044">
        <v>9.7900000000000001E-3</v>
      </c>
      <c r="F9044" t="s">
        <v>1912</v>
      </c>
    </row>
    <row r="9045" spans="1:6" x14ac:dyDescent="0.25">
      <c r="A9045" t="s">
        <v>18</v>
      </c>
      <c r="B9045" t="s">
        <v>1190</v>
      </c>
      <c r="C9045" t="s">
        <v>1268</v>
      </c>
      <c r="D9045" t="s">
        <v>1195</v>
      </c>
      <c r="E9045">
        <v>2.16E-3</v>
      </c>
      <c r="F9045" t="s">
        <v>1912</v>
      </c>
    </row>
    <row r="9046" spans="1:6" x14ac:dyDescent="0.25">
      <c r="A9046" t="s">
        <v>18</v>
      </c>
      <c r="B9046" t="s">
        <v>1190</v>
      </c>
      <c r="C9046" t="s">
        <v>1269</v>
      </c>
      <c r="D9046" t="s">
        <v>1195</v>
      </c>
      <c r="E9046">
        <v>2.16E-3</v>
      </c>
      <c r="F9046" t="s">
        <v>1912</v>
      </c>
    </row>
    <row r="9047" spans="1:6" x14ac:dyDescent="0.25">
      <c r="A9047" t="s">
        <v>18</v>
      </c>
      <c r="B9047" t="s">
        <v>1190</v>
      </c>
      <c r="C9047" t="s">
        <v>1270</v>
      </c>
      <c r="D9047" t="s">
        <v>1195</v>
      </c>
      <c r="E9047">
        <v>2.0400000000000001E-3</v>
      </c>
      <c r="F9047" t="s">
        <v>1912</v>
      </c>
    </row>
    <row r="9048" spans="1:6" x14ac:dyDescent="0.25">
      <c r="A9048" t="s">
        <v>18</v>
      </c>
      <c r="B9048" t="s">
        <v>1190</v>
      </c>
      <c r="C9048" t="s">
        <v>1271</v>
      </c>
      <c r="D9048" t="s">
        <v>1195</v>
      </c>
      <c r="E9048">
        <v>1.92E-3</v>
      </c>
      <c r="F9048" t="s">
        <v>1912</v>
      </c>
    </row>
    <row r="9049" spans="1:6" x14ac:dyDescent="0.25">
      <c r="A9049" t="s">
        <v>18</v>
      </c>
      <c r="B9049" t="s">
        <v>1190</v>
      </c>
      <c r="C9049" t="s">
        <v>1186</v>
      </c>
      <c r="D9049" t="s">
        <v>1195</v>
      </c>
      <c r="E9049">
        <v>0.02</v>
      </c>
      <c r="F9049" t="s">
        <v>1912</v>
      </c>
    </row>
    <row r="9050" spans="1:6" x14ac:dyDescent="0.25">
      <c r="A9050" t="s">
        <v>18</v>
      </c>
      <c r="B9050" t="s">
        <v>1191</v>
      </c>
      <c r="C9050" t="s">
        <v>1266</v>
      </c>
      <c r="D9050" t="s">
        <v>1195</v>
      </c>
      <c r="E9050">
        <v>9.7900000000000001E-3</v>
      </c>
      <c r="F9050" t="s">
        <v>1912</v>
      </c>
    </row>
    <row r="9051" spans="1:6" x14ac:dyDescent="0.25">
      <c r="A9051" t="s">
        <v>18</v>
      </c>
      <c r="B9051" t="s">
        <v>1191</v>
      </c>
      <c r="C9051" t="s">
        <v>1267</v>
      </c>
      <c r="D9051" t="s">
        <v>1195</v>
      </c>
      <c r="E9051">
        <v>9.7900000000000001E-3</v>
      </c>
      <c r="F9051" t="s">
        <v>1912</v>
      </c>
    </row>
    <row r="9052" spans="1:6" x14ac:dyDescent="0.25">
      <c r="A9052" t="s">
        <v>18</v>
      </c>
      <c r="B9052" t="s">
        <v>1191</v>
      </c>
      <c r="C9052" t="s">
        <v>1268</v>
      </c>
      <c r="D9052" t="s">
        <v>1195</v>
      </c>
      <c r="E9052">
        <v>2.16E-3</v>
      </c>
      <c r="F9052" t="s">
        <v>1912</v>
      </c>
    </row>
    <row r="9053" spans="1:6" x14ac:dyDescent="0.25">
      <c r="A9053" t="s">
        <v>18</v>
      </c>
      <c r="B9053" t="s">
        <v>1191</v>
      </c>
      <c r="C9053" t="s">
        <v>1269</v>
      </c>
      <c r="D9053" t="s">
        <v>1195</v>
      </c>
      <c r="E9053">
        <v>2.16E-3</v>
      </c>
      <c r="F9053" t="s">
        <v>1912</v>
      </c>
    </row>
    <row r="9054" spans="1:6" x14ac:dyDescent="0.25">
      <c r="A9054" t="s">
        <v>18</v>
      </c>
      <c r="B9054" t="s">
        <v>1191</v>
      </c>
      <c r="C9054" t="s">
        <v>1270</v>
      </c>
      <c r="D9054" t="s">
        <v>1195</v>
      </c>
      <c r="E9054">
        <v>2.0400000000000001E-3</v>
      </c>
      <c r="F9054" t="s">
        <v>1912</v>
      </c>
    </row>
    <row r="9055" spans="1:6" x14ac:dyDescent="0.25">
      <c r="A9055" t="s">
        <v>18</v>
      </c>
      <c r="B9055" t="s">
        <v>1191</v>
      </c>
      <c r="C9055" t="s">
        <v>1271</v>
      </c>
      <c r="D9055" t="s">
        <v>1195</v>
      </c>
      <c r="E9055">
        <v>1.92E-3</v>
      </c>
      <c r="F9055" t="s">
        <v>1912</v>
      </c>
    </row>
    <row r="9056" spans="1:6" x14ac:dyDescent="0.25">
      <c r="A9056" t="s">
        <v>18</v>
      </c>
      <c r="B9056" t="s">
        <v>1191</v>
      </c>
      <c r="C9056" t="s">
        <v>1186</v>
      </c>
      <c r="D9056" t="s">
        <v>1195</v>
      </c>
      <c r="E9056">
        <v>0.02</v>
      </c>
      <c r="F9056" t="s">
        <v>1912</v>
      </c>
    </row>
    <row r="9057" spans="1:6" x14ac:dyDescent="0.25">
      <c r="A9057" t="s">
        <v>18</v>
      </c>
      <c r="B9057" t="s">
        <v>1192</v>
      </c>
      <c r="C9057" t="s">
        <v>1281</v>
      </c>
      <c r="D9057" t="s">
        <v>1195</v>
      </c>
      <c r="E9057">
        <v>1.6000000000000001E-3</v>
      </c>
      <c r="F9057" t="s">
        <v>1912</v>
      </c>
    </row>
    <row r="9058" spans="1:6" x14ac:dyDescent="0.25">
      <c r="A9058" t="s">
        <v>18</v>
      </c>
      <c r="B9058" t="s">
        <v>1192</v>
      </c>
      <c r="C9058" t="s">
        <v>1282</v>
      </c>
      <c r="D9058" t="s">
        <v>1195</v>
      </c>
      <c r="E9058">
        <v>3.5E-4</v>
      </c>
      <c r="F9058" t="s">
        <v>1912</v>
      </c>
    </row>
    <row r="9059" spans="1:6" x14ac:dyDescent="0.25">
      <c r="A9059" t="s">
        <v>18</v>
      </c>
      <c r="B9059" t="s">
        <v>1192</v>
      </c>
      <c r="C9059" t="s">
        <v>1283</v>
      </c>
      <c r="D9059" t="s">
        <v>1195</v>
      </c>
      <c r="E9059">
        <v>3.3E-4</v>
      </c>
      <c r="F9059" t="s">
        <v>1912</v>
      </c>
    </row>
    <row r="9060" spans="1:6" x14ac:dyDescent="0.25">
      <c r="A9060" t="s">
        <v>18</v>
      </c>
      <c r="B9060" t="s">
        <v>1192</v>
      </c>
      <c r="C9060" t="s">
        <v>1186</v>
      </c>
      <c r="D9060" t="s">
        <v>1195</v>
      </c>
      <c r="E9060">
        <v>3.2699999999999999E-3</v>
      </c>
      <c r="F9060" t="s">
        <v>1912</v>
      </c>
    </row>
    <row r="9061" spans="1:6" x14ac:dyDescent="0.25">
      <c r="A9061" t="s">
        <v>30</v>
      </c>
      <c r="B9061" t="s">
        <v>1246</v>
      </c>
      <c r="C9061" t="s">
        <v>1186</v>
      </c>
      <c r="D9061" t="s">
        <v>1195</v>
      </c>
      <c r="E9061">
        <v>0</v>
      </c>
      <c r="F9061" t="s">
        <v>1912</v>
      </c>
    </row>
    <row r="9062" spans="1:6" x14ac:dyDescent="0.25">
      <c r="A9062" t="s">
        <v>30</v>
      </c>
      <c r="B9062" t="s">
        <v>1227</v>
      </c>
      <c r="C9062" t="s">
        <v>1186</v>
      </c>
      <c r="D9062" t="s">
        <v>1195</v>
      </c>
      <c r="E9062">
        <v>0</v>
      </c>
      <c r="F9062" t="s">
        <v>1912</v>
      </c>
    </row>
    <row r="9063" spans="1:6" x14ac:dyDescent="0.25">
      <c r="A9063" t="s">
        <v>30</v>
      </c>
      <c r="B9063" t="s">
        <v>1272</v>
      </c>
      <c r="C9063" t="s">
        <v>1186</v>
      </c>
      <c r="D9063" t="s">
        <v>1195</v>
      </c>
      <c r="E9063">
        <v>0</v>
      </c>
      <c r="F9063" t="s">
        <v>1912</v>
      </c>
    </row>
    <row r="9064" spans="1:6" x14ac:dyDescent="0.25">
      <c r="A9064" t="s">
        <v>30</v>
      </c>
      <c r="B9064" t="s">
        <v>1273</v>
      </c>
      <c r="C9064" t="s">
        <v>1186</v>
      </c>
      <c r="D9064" t="s">
        <v>1195</v>
      </c>
      <c r="E9064">
        <v>0</v>
      </c>
      <c r="F9064" t="s">
        <v>1912</v>
      </c>
    </row>
    <row r="9065" spans="1:6" x14ac:dyDescent="0.25">
      <c r="A9065" t="s">
        <v>30</v>
      </c>
      <c r="B9065" t="s">
        <v>1288</v>
      </c>
      <c r="C9065" t="s">
        <v>1186</v>
      </c>
      <c r="D9065" t="s">
        <v>1195</v>
      </c>
      <c r="E9065">
        <v>0</v>
      </c>
      <c r="F9065" t="s">
        <v>1912</v>
      </c>
    </row>
    <row r="9066" spans="1:6" x14ac:dyDescent="0.25">
      <c r="A9066" t="s">
        <v>30</v>
      </c>
      <c r="B9066" t="s">
        <v>1274</v>
      </c>
      <c r="C9066" t="s">
        <v>1186</v>
      </c>
      <c r="D9066" t="s">
        <v>1195</v>
      </c>
      <c r="E9066">
        <v>0</v>
      </c>
      <c r="F9066" t="s">
        <v>1912</v>
      </c>
    </row>
    <row r="9067" spans="1:6" x14ac:dyDescent="0.25">
      <c r="A9067" t="s">
        <v>30</v>
      </c>
      <c r="B9067" t="s">
        <v>1290</v>
      </c>
      <c r="C9067" t="s">
        <v>1186</v>
      </c>
      <c r="D9067" t="s">
        <v>1195</v>
      </c>
      <c r="E9067">
        <v>0</v>
      </c>
      <c r="F9067" t="s">
        <v>1912</v>
      </c>
    </row>
    <row r="9068" spans="1:6" x14ac:dyDescent="0.25">
      <c r="A9068" t="s">
        <v>1291</v>
      </c>
      <c r="B9068" t="s">
        <v>1206</v>
      </c>
      <c r="C9068" t="s">
        <v>1131</v>
      </c>
      <c r="D9068" t="s">
        <v>1195</v>
      </c>
      <c r="E9068">
        <v>1.3500000000000001E-3</v>
      </c>
      <c r="F9068" t="s">
        <v>1912</v>
      </c>
    </row>
    <row r="9069" spans="1:6" x14ac:dyDescent="0.25">
      <c r="A9069" t="s">
        <v>1291</v>
      </c>
      <c r="B9069" t="s">
        <v>1206</v>
      </c>
      <c r="C9069" t="s">
        <v>1207</v>
      </c>
      <c r="D9069" t="s">
        <v>1195</v>
      </c>
      <c r="E9069">
        <v>6.0000000000000002E-5</v>
      </c>
      <c r="F9069" t="s">
        <v>1912</v>
      </c>
    </row>
    <row r="9070" spans="1:6" x14ac:dyDescent="0.25">
      <c r="A9070" t="s">
        <v>1291</v>
      </c>
      <c r="B9070" t="s">
        <v>1206</v>
      </c>
      <c r="C9070" t="s">
        <v>1208</v>
      </c>
      <c r="D9070" t="s">
        <v>1195</v>
      </c>
      <c r="E9070">
        <v>3.0000000000000001E-5</v>
      </c>
      <c r="F9070" t="s">
        <v>1912</v>
      </c>
    </row>
    <row r="9071" spans="1:6" x14ac:dyDescent="0.25">
      <c r="A9071" t="s">
        <v>1291</v>
      </c>
      <c r="B9071" t="s">
        <v>1206</v>
      </c>
      <c r="C9071" t="s">
        <v>1196</v>
      </c>
      <c r="D9071" t="s">
        <v>1195</v>
      </c>
      <c r="E9071">
        <v>0</v>
      </c>
      <c r="F9071" t="s">
        <v>1912</v>
      </c>
    </row>
    <row r="9072" spans="1:6" x14ac:dyDescent="0.25">
      <c r="A9072" t="s">
        <v>1291</v>
      </c>
      <c r="B9072" t="s">
        <v>1206</v>
      </c>
      <c r="C9072" t="s">
        <v>1186</v>
      </c>
      <c r="D9072" t="s">
        <v>1195</v>
      </c>
      <c r="E9072">
        <v>1.5100000000000001E-3</v>
      </c>
      <c r="F9072" t="s">
        <v>1912</v>
      </c>
    </row>
    <row r="9073" spans="1:6" x14ac:dyDescent="0.25">
      <c r="A9073" t="s">
        <v>1291</v>
      </c>
      <c r="B9073" t="s">
        <v>1209</v>
      </c>
      <c r="C9073" t="s">
        <v>1207</v>
      </c>
      <c r="D9073" t="s">
        <v>1195</v>
      </c>
      <c r="E9073">
        <v>1.0000000000000001E-5</v>
      </c>
      <c r="F9073" t="s">
        <v>1912</v>
      </c>
    </row>
    <row r="9074" spans="1:6" x14ac:dyDescent="0.25">
      <c r="A9074" t="s">
        <v>1291</v>
      </c>
      <c r="B9074" t="s">
        <v>1209</v>
      </c>
      <c r="C9074" t="s">
        <v>1208</v>
      </c>
      <c r="D9074" t="s">
        <v>1195</v>
      </c>
      <c r="E9074">
        <v>1.0000000000000001E-5</v>
      </c>
      <c r="F9074" t="s">
        <v>1912</v>
      </c>
    </row>
    <row r="9075" spans="1:6" x14ac:dyDescent="0.25">
      <c r="A9075" t="s">
        <v>1291</v>
      </c>
      <c r="B9075" t="s">
        <v>1209</v>
      </c>
      <c r="C9075" t="s">
        <v>1196</v>
      </c>
      <c r="D9075" t="s">
        <v>1195</v>
      </c>
      <c r="E9075">
        <v>0</v>
      </c>
      <c r="F9075" t="s">
        <v>1912</v>
      </c>
    </row>
    <row r="9076" spans="1:6" x14ac:dyDescent="0.25">
      <c r="A9076" t="s">
        <v>1291</v>
      </c>
      <c r="B9076" t="s">
        <v>1209</v>
      </c>
      <c r="C9076" t="s">
        <v>1186</v>
      </c>
      <c r="D9076" t="s">
        <v>1195</v>
      </c>
      <c r="E9076">
        <v>3.6000000000000002E-4</v>
      </c>
      <c r="F9076" t="s">
        <v>1912</v>
      </c>
    </row>
    <row r="9077" spans="1:6" x14ac:dyDescent="0.25">
      <c r="A9077" t="s">
        <v>1291</v>
      </c>
      <c r="B9077" t="s">
        <v>1210</v>
      </c>
      <c r="C9077" t="s">
        <v>1207</v>
      </c>
      <c r="D9077" t="s">
        <v>1195</v>
      </c>
      <c r="E9077">
        <v>6.0000000000000002E-5</v>
      </c>
      <c r="F9077" t="s">
        <v>1912</v>
      </c>
    </row>
    <row r="9078" spans="1:6" x14ac:dyDescent="0.25">
      <c r="A9078" t="s">
        <v>1291</v>
      </c>
      <c r="B9078" t="s">
        <v>1210</v>
      </c>
      <c r="C9078" t="s">
        <v>1208</v>
      </c>
      <c r="D9078" t="s">
        <v>1195</v>
      </c>
      <c r="E9078">
        <v>3.0000000000000001E-5</v>
      </c>
      <c r="F9078" t="s">
        <v>1912</v>
      </c>
    </row>
    <row r="9079" spans="1:6" x14ac:dyDescent="0.25">
      <c r="A9079" t="s">
        <v>1291</v>
      </c>
      <c r="B9079" t="s">
        <v>1210</v>
      </c>
      <c r="C9079" t="s">
        <v>1196</v>
      </c>
      <c r="D9079" t="s">
        <v>1195</v>
      </c>
      <c r="E9079">
        <v>0</v>
      </c>
      <c r="F9079" t="s">
        <v>1912</v>
      </c>
    </row>
    <row r="9080" spans="1:6" x14ac:dyDescent="0.25">
      <c r="A9080" t="s">
        <v>1291</v>
      </c>
      <c r="B9080" t="s">
        <v>1210</v>
      </c>
      <c r="C9080" t="s">
        <v>1186</v>
      </c>
      <c r="D9080" t="s">
        <v>1195</v>
      </c>
      <c r="E9080">
        <v>1.39E-3</v>
      </c>
      <c r="F9080" t="s">
        <v>1912</v>
      </c>
    </row>
    <row r="9081" spans="1:6" x14ac:dyDescent="0.25">
      <c r="A9081" t="s">
        <v>1291</v>
      </c>
      <c r="B9081" t="s">
        <v>1194</v>
      </c>
      <c r="C9081" t="s">
        <v>1131</v>
      </c>
      <c r="D9081" t="s">
        <v>1195</v>
      </c>
      <c r="E9081">
        <v>1.7799999999999999E-3</v>
      </c>
      <c r="F9081" t="s">
        <v>1912</v>
      </c>
    </row>
    <row r="9082" spans="1:6" x14ac:dyDescent="0.25">
      <c r="A9082" t="s">
        <v>1291</v>
      </c>
      <c r="B9082" t="s">
        <v>1194</v>
      </c>
      <c r="C9082" t="s">
        <v>1196</v>
      </c>
      <c r="D9082" t="s">
        <v>1195</v>
      </c>
      <c r="E9082">
        <v>0</v>
      </c>
      <c r="F9082" t="s">
        <v>1912</v>
      </c>
    </row>
    <row r="9083" spans="1:6" x14ac:dyDescent="0.25">
      <c r="A9083" t="s">
        <v>1291</v>
      </c>
      <c r="B9083" t="s">
        <v>1194</v>
      </c>
      <c r="C9083" t="s">
        <v>1186</v>
      </c>
      <c r="D9083" t="s">
        <v>1195</v>
      </c>
      <c r="E9083">
        <v>2E-3</v>
      </c>
      <c r="F9083" t="s">
        <v>1912</v>
      </c>
    </row>
    <row r="9084" spans="1:6" x14ac:dyDescent="0.25">
      <c r="A9084" t="s">
        <v>1291</v>
      </c>
      <c r="B9084" t="s">
        <v>1211</v>
      </c>
      <c r="C9084" t="s">
        <v>1131</v>
      </c>
      <c r="D9084" t="s">
        <v>1195</v>
      </c>
      <c r="E9084">
        <v>1.7799999999999999E-3</v>
      </c>
      <c r="F9084" t="s">
        <v>1912</v>
      </c>
    </row>
    <row r="9085" spans="1:6" x14ac:dyDescent="0.25">
      <c r="A9085" t="s">
        <v>1291</v>
      </c>
      <c r="B9085" t="s">
        <v>1211</v>
      </c>
      <c r="C9085" t="s">
        <v>1186</v>
      </c>
      <c r="D9085" t="s">
        <v>1195</v>
      </c>
      <c r="E9085">
        <v>2E-3</v>
      </c>
      <c r="F9085" t="s">
        <v>1912</v>
      </c>
    </row>
    <row r="9086" spans="1:6" x14ac:dyDescent="0.25">
      <c r="A9086" t="s">
        <v>1291</v>
      </c>
      <c r="B9086" t="s">
        <v>1198</v>
      </c>
      <c r="C9086" t="s">
        <v>1186</v>
      </c>
      <c r="D9086" t="s">
        <v>1195</v>
      </c>
      <c r="E9086">
        <v>1.0500000000000001E-2</v>
      </c>
      <c r="F9086" t="s">
        <v>1912</v>
      </c>
    </row>
    <row r="9087" spans="1:6" x14ac:dyDescent="0.25">
      <c r="A9087" t="s">
        <v>1291</v>
      </c>
      <c r="B9087" t="s">
        <v>1212</v>
      </c>
      <c r="C9087" t="s">
        <v>1186</v>
      </c>
      <c r="D9087" t="s">
        <v>1195</v>
      </c>
      <c r="E9087">
        <v>0.111</v>
      </c>
      <c r="F9087" t="s">
        <v>1912</v>
      </c>
    </row>
    <row r="9088" spans="1:6" x14ac:dyDescent="0.25">
      <c r="A9088" t="s">
        <v>1291</v>
      </c>
      <c r="B9088" t="s">
        <v>1212</v>
      </c>
      <c r="C9088" t="s">
        <v>1213</v>
      </c>
      <c r="D9088" t="s">
        <v>1195</v>
      </c>
      <c r="E9088">
        <v>5.5500000000000001E-2</v>
      </c>
      <c r="F9088" t="s">
        <v>1912</v>
      </c>
    </row>
    <row r="9089" spans="1:6" x14ac:dyDescent="0.25">
      <c r="A9089" t="s">
        <v>1291</v>
      </c>
      <c r="B9089" t="s">
        <v>1200</v>
      </c>
      <c r="C9089" t="s">
        <v>1186</v>
      </c>
      <c r="D9089" t="s">
        <v>1195</v>
      </c>
      <c r="E9089">
        <v>0.108</v>
      </c>
      <c r="F9089" t="s">
        <v>1912</v>
      </c>
    </row>
    <row r="9090" spans="1:6" x14ac:dyDescent="0.25">
      <c r="A9090" t="s">
        <v>1291</v>
      </c>
      <c r="B9090" t="s">
        <v>1200</v>
      </c>
      <c r="C9090" t="s">
        <v>1214</v>
      </c>
      <c r="D9090" t="s">
        <v>1195</v>
      </c>
      <c r="E9090">
        <v>1.49E-2</v>
      </c>
      <c r="F9090" t="s">
        <v>1912</v>
      </c>
    </row>
    <row r="9091" spans="1:6" x14ac:dyDescent="0.25">
      <c r="A9091" t="s">
        <v>1291</v>
      </c>
      <c r="B9091" t="s">
        <v>1200</v>
      </c>
      <c r="C9091" t="s">
        <v>1215</v>
      </c>
      <c r="D9091" t="s">
        <v>1195</v>
      </c>
      <c r="E9091">
        <v>5.9400000000000001E-2</v>
      </c>
      <c r="F9091" t="s">
        <v>1912</v>
      </c>
    </row>
    <row r="9092" spans="1:6" x14ac:dyDescent="0.25">
      <c r="A9092" t="s">
        <v>1291</v>
      </c>
      <c r="B9092" t="s">
        <v>1200</v>
      </c>
      <c r="C9092" t="s">
        <v>1216</v>
      </c>
      <c r="D9092" t="s">
        <v>1195</v>
      </c>
      <c r="E9092">
        <v>3.2399999999999998E-2</v>
      </c>
      <c r="F9092" t="s">
        <v>1912</v>
      </c>
    </row>
    <row r="9093" spans="1:6" x14ac:dyDescent="0.25">
      <c r="A9093" t="s">
        <v>1291</v>
      </c>
      <c r="B9093" t="s">
        <v>1204</v>
      </c>
      <c r="C9093" t="s">
        <v>1186</v>
      </c>
      <c r="D9093" t="s">
        <v>1195</v>
      </c>
      <c r="E9093">
        <v>0.17599999999999999</v>
      </c>
      <c r="F9093" t="s">
        <v>1912</v>
      </c>
    </row>
    <row r="9094" spans="1:6" x14ac:dyDescent="0.25">
      <c r="A9094" t="s">
        <v>1291</v>
      </c>
      <c r="B9094" t="s">
        <v>1204</v>
      </c>
      <c r="C9094" t="s">
        <v>1214</v>
      </c>
      <c r="D9094" t="s">
        <v>1195</v>
      </c>
      <c r="E9094">
        <v>1.49E-2</v>
      </c>
      <c r="F9094" t="s">
        <v>1912</v>
      </c>
    </row>
    <row r="9095" spans="1:6" x14ac:dyDescent="0.25">
      <c r="A9095" t="s">
        <v>1291</v>
      </c>
      <c r="B9095" t="s">
        <v>1204</v>
      </c>
      <c r="C9095" t="s">
        <v>1215</v>
      </c>
      <c r="D9095" t="s">
        <v>1195</v>
      </c>
      <c r="E9095">
        <v>9.6799999999999997E-2</v>
      </c>
      <c r="F9095" t="s">
        <v>1912</v>
      </c>
    </row>
    <row r="9096" spans="1:6" x14ac:dyDescent="0.25">
      <c r="A9096" t="s">
        <v>1291</v>
      </c>
      <c r="B9096" t="s">
        <v>1204</v>
      </c>
      <c r="C9096" t="s">
        <v>1216</v>
      </c>
      <c r="D9096" t="s">
        <v>1195</v>
      </c>
      <c r="E9096">
        <v>5.28E-2</v>
      </c>
      <c r="F9096" t="s">
        <v>1912</v>
      </c>
    </row>
    <row r="9097" spans="1:6" x14ac:dyDescent="0.25">
      <c r="A9097" t="s">
        <v>1291</v>
      </c>
      <c r="B9097" t="s">
        <v>1217</v>
      </c>
      <c r="C9097" t="s">
        <v>1207</v>
      </c>
      <c r="D9097" t="s">
        <v>1195</v>
      </c>
      <c r="E9097">
        <v>6.0000000000000002E-5</v>
      </c>
      <c r="F9097" t="s">
        <v>1912</v>
      </c>
    </row>
    <row r="9098" spans="1:6" x14ac:dyDescent="0.25">
      <c r="A9098" t="s">
        <v>1291</v>
      </c>
      <c r="B9098" t="s">
        <v>1217</v>
      </c>
      <c r="C9098" t="s">
        <v>1208</v>
      </c>
      <c r="D9098" t="s">
        <v>1195</v>
      </c>
      <c r="E9098">
        <v>3.0000000000000001E-5</v>
      </c>
      <c r="F9098" t="s">
        <v>1912</v>
      </c>
    </row>
    <row r="9099" spans="1:6" x14ac:dyDescent="0.25">
      <c r="A9099" t="s">
        <v>1291</v>
      </c>
      <c r="B9099" t="s">
        <v>1217</v>
      </c>
      <c r="C9099" t="s">
        <v>1196</v>
      </c>
      <c r="D9099" t="s">
        <v>1195</v>
      </c>
      <c r="E9099">
        <v>0</v>
      </c>
      <c r="F9099" t="s">
        <v>1912</v>
      </c>
    </row>
    <row r="9100" spans="1:6" x14ac:dyDescent="0.25">
      <c r="A9100" t="s">
        <v>1291</v>
      </c>
      <c r="B9100" t="s">
        <v>1217</v>
      </c>
      <c r="C9100" t="s">
        <v>1218</v>
      </c>
      <c r="D9100" t="s">
        <v>1195</v>
      </c>
      <c r="E9100">
        <v>0</v>
      </c>
      <c r="F9100" t="s">
        <v>1912</v>
      </c>
    </row>
    <row r="9101" spans="1:6" x14ac:dyDescent="0.25">
      <c r="A9101" t="s">
        <v>1291</v>
      </c>
      <c r="B9101" t="s">
        <v>1217</v>
      </c>
      <c r="C9101" t="s">
        <v>1219</v>
      </c>
      <c r="D9101" t="s">
        <v>1195</v>
      </c>
      <c r="E9101">
        <v>6.0000000000000002E-5</v>
      </c>
      <c r="F9101" t="s">
        <v>1912</v>
      </c>
    </row>
    <row r="9102" spans="1:6" x14ac:dyDescent="0.25">
      <c r="A9102" t="s">
        <v>1291</v>
      </c>
      <c r="B9102" t="s">
        <v>1217</v>
      </c>
      <c r="C9102" t="s">
        <v>1186</v>
      </c>
      <c r="D9102" t="s">
        <v>1195</v>
      </c>
      <c r="E9102">
        <v>1.39E-3</v>
      </c>
      <c r="F9102" t="s">
        <v>1912</v>
      </c>
    </row>
    <row r="9103" spans="1:6" x14ac:dyDescent="0.25">
      <c r="A9103" t="s">
        <v>1291</v>
      </c>
      <c r="B9103" t="s">
        <v>1220</v>
      </c>
      <c r="C9103" t="s">
        <v>1207</v>
      </c>
      <c r="D9103" t="s">
        <v>1195</v>
      </c>
      <c r="E9103">
        <v>6.0000000000000002E-5</v>
      </c>
      <c r="F9103" t="s">
        <v>1912</v>
      </c>
    </row>
    <row r="9104" spans="1:6" x14ac:dyDescent="0.25">
      <c r="A9104" t="s">
        <v>1291</v>
      </c>
      <c r="B9104" t="s">
        <v>1220</v>
      </c>
      <c r="C9104" t="s">
        <v>1208</v>
      </c>
      <c r="D9104" t="s">
        <v>1195</v>
      </c>
      <c r="E9104">
        <v>3.0000000000000001E-5</v>
      </c>
      <c r="F9104" t="s">
        <v>1912</v>
      </c>
    </row>
    <row r="9105" spans="1:6" x14ac:dyDescent="0.25">
      <c r="A9105" t="s">
        <v>1291</v>
      </c>
      <c r="B9105" t="s">
        <v>1220</v>
      </c>
      <c r="C9105" t="s">
        <v>1196</v>
      </c>
      <c r="D9105" t="s">
        <v>1195</v>
      </c>
      <c r="E9105">
        <v>0</v>
      </c>
      <c r="F9105" t="s">
        <v>1912</v>
      </c>
    </row>
    <row r="9106" spans="1:6" x14ac:dyDescent="0.25">
      <c r="A9106" t="s">
        <v>1291</v>
      </c>
      <c r="B9106" t="s">
        <v>1220</v>
      </c>
      <c r="C9106" t="s">
        <v>1218</v>
      </c>
      <c r="D9106" t="s">
        <v>1195</v>
      </c>
      <c r="E9106">
        <v>0</v>
      </c>
      <c r="F9106" t="s">
        <v>1912</v>
      </c>
    </row>
    <row r="9107" spans="1:6" x14ac:dyDescent="0.25">
      <c r="A9107" t="s">
        <v>1291</v>
      </c>
      <c r="B9107" t="s">
        <v>1220</v>
      </c>
      <c r="C9107" t="s">
        <v>1219</v>
      </c>
      <c r="D9107" t="s">
        <v>1195</v>
      </c>
      <c r="E9107">
        <v>6.0000000000000002E-5</v>
      </c>
      <c r="F9107" t="s">
        <v>1912</v>
      </c>
    </row>
    <row r="9108" spans="1:6" x14ac:dyDescent="0.25">
      <c r="A9108" t="s">
        <v>1291</v>
      </c>
      <c r="B9108" t="s">
        <v>1220</v>
      </c>
      <c r="C9108" t="s">
        <v>1186</v>
      </c>
      <c r="D9108" t="s">
        <v>1195</v>
      </c>
      <c r="E9108">
        <v>1.39E-3</v>
      </c>
      <c r="F9108" t="s">
        <v>1912</v>
      </c>
    </row>
    <row r="9109" spans="1:6" x14ac:dyDescent="0.25">
      <c r="A9109" t="s">
        <v>1291</v>
      </c>
      <c r="B9109" t="s">
        <v>1221</v>
      </c>
      <c r="C9109" t="s">
        <v>1207</v>
      </c>
      <c r="D9109" t="s">
        <v>1195</v>
      </c>
      <c r="E9109">
        <v>6.0000000000000002E-5</v>
      </c>
      <c r="F9109" t="s">
        <v>1912</v>
      </c>
    </row>
    <row r="9110" spans="1:6" x14ac:dyDescent="0.25">
      <c r="A9110" t="s">
        <v>1291</v>
      </c>
      <c r="B9110" t="s">
        <v>1221</v>
      </c>
      <c r="C9110" t="s">
        <v>1208</v>
      </c>
      <c r="D9110" t="s">
        <v>1195</v>
      </c>
      <c r="E9110">
        <v>3.0000000000000001E-5</v>
      </c>
      <c r="F9110" t="s">
        <v>1912</v>
      </c>
    </row>
    <row r="9111" spans="1:6" x14ac:dyDescent="0.25">
      <c r="A9111" t="s">
        <v>1291</v>
      </c>
      <c r="B9111" t="s">
        <v>1221</v>
      </c>
      <c r="C9111" t="s">
        <v>1196</v>
      </c>
      <c r="D9111" t="s">
        <v>1195</v>
      </c>
      <c r="E9111">
        <v>0</v>
      </c>
      <c r="F9111" t="s">
        <v>1912</v>
      </c>
    </row>
    <row r="9112" spans="1:6" x14ac:dyDescent="0.25">
      <c r="A9112" t="s">
        <v>1291</v>
      </c>
      <c r="B9112" t="s">
        <v>1221</v>
      </c>
      <c r="C9112" t="s">
        <v>1218</v>
      </c>
      <c r="D9112" t="s">
        <v>1195</v>
      </c>
      <c r="E9112">
        <v>0</v>
      </c>
      <c r="F9112" t="s">
        <v>1912</v>
      </c>
    </row>
    <row r="9113" spans="1:6" x14ac:dyDescent="0.25">
      <c r="A9113" t="s">
        <v>1291</v>
      </c>
      <c r="B9113" t="s">
        <v>1221</v>
      </c>
      <c r="C9113" t="s">
        <v>1219</v>
      </c>
      <c r="D9113" t="s">
        <v>1195</v>
      </c>
      <c r="E9113">
        <v>6.0000000000000002E-5</v>
      </c>
      <c r="F9113" t="s">
        <v>1912</v>
      </c>
    </row>
    <row r="9114" spans="1:6" x14ac:dyDescent="0.25">
      <c r="A9114" t="s">
        <v>1291</v>
      </c>
      <c r="B9114" t="s">
        <v>1221</v>
      </c>
      <c r="C9114" t="s">
        <v>1186</v>
      </c>
      <c r="D9114" t="s">
        <v>1195</v>
      </c>
      <c r="E9114">
        <v>1.39E-3</v>
      </c>
      <c r="F9114" t="s">
        <v>1912</v>
      </c>
    </row>
    <row r="9115" spans="1:6" x14ac:dyDescent="0.25">
      <c r="A9115" t="s">
        <v>1291</v>
      </c>
      <c r="B9115" t="s">
        <v>1222</v>
      </c>
      <c r="C9115" t="s">
        <v>1131</v>
      </c>
      <c r="D9115" t="s">
        <v>1195</v>
      </c>
      <c r="E9115">
        <v>1.3500000000000001E-3</v>
      </c>
      <c r="F9115" t="s">
        <v>1912</v>
      </c>
    </row>
    <row r="9116" spans="1:6" x14ac:dyDescent="0.25">
      <c r="A9116" t="s">
        <v>1291</v>
      </c>
      <c r="B9116" t="s">
        <v>1222</v>
      </c>
      <c r="C9116" t="s">
        <v>1207</v>
      </c>
      <c r="D9116" t="s">
        <v>1195</v>
      </c>
      <c r="E9116">
        <v>6.0000000000000002E-5</v>
      </c>
      <c r="F9116" t="s">
        <v>1912</v>
      </c>
    </row>
    <row r="9117" spans="1:6" x14ac:dyDescent="0.25">
      <c r="A9117" t="s">
        <v>1291</v>
      </c>
      <c r="B9117" t="s">
        <v>1222</v>
      </c>
      <c r="C9117" t="s">
        <v>1208</v>
      </c>
      <c r="D9117" t="s">
        <v>1195</v>
      </c>
      <c r="E9117">
        <v>3.0000000000000001E-5</v>
      </c>
      <c r="F9117" t="s">
        <v>1912</v>
      </c>
    </row>
    <row r="9118" spans="1:6" x14ac:dyDescent="0.25">
      <c r="A9118" t="s">
        <v>1291</v>
      </c>
      <c r="B9118" t="s">
        <v>1222</v>
      </c>
      <c r="C9118" t="s">
        <v>1196</v>
      </c>
      <c r="D9118" t="s">
        <v>1195</v>
      </c>
      <c r="E9118">
        <v>0</v>
      </c>
      <c r="F9118" t="s">
        <v>1912</v>
      </c>
    </row>
    <row r="9119" spans="1:6" x14ac:dyDescent="0.25">
      <c r="A9119" t="s">
        <v>1291</v>
      </c>
      <c r="B9119" t="s">
        <v>1222</v>
      </c>
      <c r="C9119" t="s">
        <v>1218</v>
      </c>
      <c r="D9119" t="s">
        <v>1195</v>
      </c>
      <c r="E9119">
        <v>0</v>
      </c>
      <c r="F9119" t="s">
        <v>1912</v>
      </c>
    </row>
    <row r="9120" spans="1:6" x14ac:dyDescent="0.25">
      <c r="A9120" t="s">
        <v>1291</v>
      </c>
      <c r="B9120" t="s">
        <v>1222</v>
      </c>
      <c r="C9120" t="s">
        <v>1219</v>
      </c>
      <c r="D9120" t="s">
        <v>1195</v>
      </c>
      <c r="E9120">
        <v>6.0000000000000002E-5</v>
      </c>
      <c r="F9120" t="s">
        <v>1912</v>
      </c>
    </row>
    <row r="9121" spans="1:6" x14ac:dyDescent="0.25">
      <c r="A9121" t="s">
        <v>1291</v>
      </c>
      <c r="B9121" t="s">
        <v>1222</v>
      </c>
      <c r="C9121" t="s">
        <v>1186</v>
      </c>
      <c r="D9121" t="s">
        <v>1195</v>
      </c>
      <c r="E9121">
        <v>1.5100000000000001E-3</v>
      </c>
      <c r="F9121" t="s">
        <v>1912</v>
      </c>
    </row>
    <row r="9122" spans="1:6" x14ac:dyDescent="0.25">
      <c r="A9122" t="s">
        <v>1291</v>
      </c>
      <c r="B9122" t="s">
        <v>1223</v>
      </c>
      <c r="C9122" t="s">
        <v>1207</v>
      </c>
      <c r="D9122" t="s">
        <v>1195</v>
      </c>
      <c r="E9122">
        <v>6.0000000000000002E-5</v>
      </c>
      <c r="F9122" t="s">
        <v>1912</v>
      </c>
    </row>
    <row r="9123" spans="1:6" x14ac:dyDescent="0.25">
      <c r="A9123" t="s">
        <v>1291</v>
      </c>
      <c r="B9123" t="s">
        <v>1223</v>
      </c>
      <c r="C9123" t="s">
        <v>1208</v>
      </c>
      <c r="D9123" t="s">
        <v>1195</v>
      </c>
      <c r="E9123">
        <v>3.0000000000000001E-5</v>
      </c>
      <c r="F9123" t="s">
        <v>1912</v>
      </c>
    </row>
    <row r="9124" spans="1:6" x14ac:dyDescent="0.25">
      <c r="A9124" t="s">
        <v>1291</v>
      </c>
      <c r="B9124" t="s">
        <v>1223</v>
      </c>
      <c r="C9124" t="s">
        <v>1196</v>
      </c>
      <c r="D9124" t="s">
        <v>1195</v>
      </c>
      <c r="E9124">
        <v>0</v>
      </c>
      <c r="F9124" t="s">
        <v>1912</v>
      </c>
    </row>
    <row r="9125" spans="1:6" x14ac:dyDescent="0.25">
      <c r="A9125" t="s">
        <v>1291</v>
      </c>
      <c r="B9125" t="s">
        <v>1223</v>
      </c>
      <c r="C9125" t="s">
        <v>1218</v>
      </c>
      <c r="D9125" t="s">
        <v>1195</v>
      </c>
      <c r="E9125">
        <v>0</v>
      </c>
      <c r="F9125" t="s">
        <v>1912</v>
      </c>
    </row>
    <row r="9126" spans="1:6" x14ac:dyDescent="0.25">
      <c r="A9126" t="s">
        <v>1291</v>
      </c>
      <c r="B9126" t="s">
        <v>1223</v>
      </c>
      <c r="C9126" t="s">
        <v>1219</v>
      </c>
      <c r="D9126" t="s">
        <v>1195</v>
      </c>
      <c r="E9126">
        <v>6.0000000000000002E-5</v>
      </c>
      <c r="F9126" t="s">
        <v>1912</v>
      </c>
    </row>
    <row r="9127" spans="1:6" x14ac:dyDescent="0.25">
      <c r="A9127" t="s">
        <v>1291</v>
      </c>
      <c r="B9127" t="s">
        <v>1223</v>
      </c>
      <c r="C9127" t="s">
        <v>1186</v>
      </c>
      <c r="D9127" t="s">
        <v>1195</v>
      </c>
      <c r="E9127">
        <v>1.39E-3</v>
      </c>
      <c r="F9127" t="s">
        <v>1912</v>
      </c>
    </row>
    <row r="9128" spans="1:6" x14ac:dyDescent="0.25">
      <c r="A9128" t="s">
        <v>1291</v>
      </c>
      <c r="B9128" t="s">
        <v>1224</v>
      </c>
      <c r="C9128" t="s">
        <v>1131</v>
      </c>
      <c r="D9128" t="s">
        <v>1195</v>
      </c>
      <c r="E9128">
        <v>1.3500000000000001E-3</v>
      </c>
      <c r="F9128" t="s">
        <v>1912</v>
      </c>
    </row>
    <row r="9129" spans="1:6" x14ac:dyDescent="0.25">
      <c r="A9129" t="s">
        <v>1291</v>
      </c>
      <c r="B9129" t="s">
        <v>1224</v>
      </c>
      <c r="C9129" t="s">
        <v>1207</v>
      </c>
      <c r="D9129" t="s">
        <v>1195</v>
      </c>
      <c r="E9129">
        <v>6.0000000000000002E-5</v>
      </c>
      <c r="F9129" t="s">
        <v>1912</v>
      </c>
    </row>
    <row r="9130" spans="1:6" x14ac:dyDescent="0.25">
      <c r="A9130" t="s">
        <v>1291</v>
      </c>
      <c r="B9130" t="s">
        <v>1224</v>
      </c>
      <c r="C9130" t="s">
        <v>1208</v>
      </c>
      <c r="D9130" t="s">
        <v>1195</v>
      </c>
      <c r="E9130">
        <v>3.0000000000000001E-5</v>
      </c>
      <c r="F9130" t="s">
        <v>1912</v>
      </c>
    </row>
    <row r="9131" spans="1:6" x14ac:dyDescent="0.25">
      <c r="A9131" t="s">
        <v>1291</v>
      </c>
      <c r="B9131" t="s">
        <v>1224</v>
      </c>
      <c r="C9131" t="s">
        <v>1196</v>
      </c>
      <c r="D9131" t="s">
        <v>1195</v>
      </c>
      <c r="E9131">
        <v>0</v>
      </c>
      <c r="F9131" t="s">
        <v>1912</v>
      </c>
    </row>
    <row r="9132" spans="1:6" x14ac:dyDescent="0.25">
      <c r="A9132" t="s">
        <v>1291</v>
      </c>
      <c r="B9132" t="s">
        <v>1224</v>
      </c>
      <c r="C9132" t="s">
        <v>1186</v>
      </c>
      <c r="D9132" t="s">
        <v>1195</v>
      </c>
      <c r="E9132">
        <v>1.5100000000000001E-3</v>
      </c>
      <c r="F9132" t="s">
        <v>1912</v>
      </c>
    </row>
    <row r="9133" spans="1:6" x14ac:dyDescent="0.25">
      <c r="A9133" t="s">
        <v>1291</v>
      </c>
      <c r="B9133" t="s">
        <v>1225</v>
      </c>
      <c r="C9133" t="s">
        <v>1207</v>
      </c>
      <c r="D9133" t="s">
        <v>1195</v>
      </c>
      <c r="E9133">
        <v>1.0000000000000001E-5</v>
      </c>
      <c r="F9133" t="s">
        <v>1912</v>
      </c>
    </row>
    <row r="9134" spans="1:6" x14ac:dyDescent="0.25">
      <c r="A9134" t="s">
        <v>1291</v>
      </c>
      <c r="B9134" t="s">
        <v>1225</v>
      </c>
      <c r="C9134" t="s">
        <v>1208</v>
      </c>
      <c r="D9134" t="s">
        <v>1195</v>
      </c>
      <c r="E9134">
        <v>1.0000000000000001E-5</v>
      </c>
      <c r="F9134" t="s">
        <v>1912</v>
      </c>
    </row>
    <row r="9135" spans="1:6" x14ac:dyDescent="0.25">
      <c r="A9135" t="s">
        <v>1291</v>
      </c>
      <c r="B9135" t="s">
        <v>1225</v>
      </c>
      <c r="C9135" t="s">
        <v>1196</v>
      </c>
      <c r="D9135" t="s">
        <v>1195</v>
      </c>
      <c r="E9135">
        <v>0</v>
      </c>
      <c r="F9135" t="s">
        <v>1912</v>
      </c>
    </row>
    <row r="9136" spans="1:6" x14ac:dyDescent="0.25">
      <c r="A9136" t="s">
        <v>1291</v>
      </c>
      <c r="B9136" t="s">
        <v>1225</v>
      </c>
      <c r="C9136" t="s">
        <v>1186</v>
      </c>
      <c r="D9136" t="s">
        <v>1195</v>
      </c>
      <c r="E9136">
        <v>3.6000000000000002E-4</v>
      </c>
      <c r="F9136" t="s">
        <v>1912</v>
      </c>
    </row>
    <row r="9137" spans="1:6" x14ac:dyDescent="0.25">
      <c r="A9137" t="s">
        <v>1291</v>
      </c>
      <c r="B9137" t="s">
        <v>1226</v>
      </c>
      <c r="C9137" t="s">
        <v>1207</v>
      </c>
      <c r="D9137" t="s">
        <v>1195</v>
      </c>
      <c r="E9137">
        <v>6.0000000000000002E-5</v>
      </c>
      <c r="F9137" t="s">
        <v>1912</v>
      </c>
    </row>
    <row r="9138" spans="1:6" x14ac:dyDescent="0.25">
      <c r="A9138" t="s">
        <v>1291</v>
      </c>
      <c r="B9138" t="s">
        <v>1226</v>
      </c>
      <c r="C9138" t="s">
        <v>1208</v>
      </c>
      <c r="D9138" t="s">
        <v>1195</v>
      </c>
      <c r="E9138">
        <v>3.0000000000000001E-5</v>
      </c>
      <c r="F9138" t="s">
        <v>1912</v>
      </c>
    </row>
    <row r="9139" spans="1:6" x14ac:dyDescent="0.25">
      <c r="A9139" t="s">
        <v>1291</v>
      </c>
      <c r="B9139" t="s">
        <v>1226</v>
      </c>
      <c r="C9139" t="s">
        <v>1196</v>
      </c>
      <c r="D9139" t="s">
        <v>1195</v>
      </c>
      <c r="E9139">
        <v>0</v>
      </c>
      <c r="F9139" t="s">
        <v>1912</v>
      </c>
    </row>
    <row r="9140" spans="1:6" x14ac:dyDescent="0.25">
      <c r="A9140" t="s">
        <v>1291</v>
      </c>
      <c r="B9140" t="s">
        <v>1226</v>
      </c>
      <c r="C9140" t="s">
        <v>1186</v>
      </c>
      <c r="D9140" t="s">
        <v>1195</v>
      </c>
      <c r="E9140">
        <v>1.39E-3</v>
      </c>
      <c r="F9140" t="s">
        <v>1912</v>
      </c>
    </row>
    <row r="9141" spans="1:6" x14ac:dyDescent="0.25">
      <c r="A9141" t="s">
        <v>1291</v>
      </c>
      <c r="B9141" t="s">
        <v>1227</v>
      </c>
      <c r="C9141" t="s">
        <v>1186</v>
      </c>
      <c r="D9141" t="s">
        <v>1195</v>
      </c>
      <c r="E9141">
        <v>0</v>
      </c>
      <c r="F9141" t="s">
        <v>1912</v>
      </c>
    </row>
    <row r="9142" spans="1:6" x14ac:dyDescent="0.25">
      <c r="A9142" t="s">
        <v>1291</v>
      </c>
      <c r="B9142" t="s">
        <v>1228</v>
      </c>
      <c r="C9142" t="s">
        <v>1207</v>
      </c>
      <c r="D9142" t="s">
        <v>1195</v>
      </c>
      <c r="E9142">
        <v>6.0000000000000002E-5</v>
      </c>
      <c r="F9142" t="s">
        <v>1912</v>
      </c>
    </row>
    <row r="9143" spans="1:6" x14ac:dyDescent="0.25">
      <c r="A9143" t="s">
        <v>1291</v>
      </c>
      <c r="B9143" t="s">
        <v>1228</v>
      </c>
      <c r="C9143" t="s">
        <v>1208</v>
      </c>
      <c r="D9143" t="s">
        <v>1195</v>
      </c>
      <c r="E9143">
        <v>3.0000000000000001E-5</v>
      </c>
      <c r="F9143" t="s">
        <v>1912</v>
      </c>
    </row>
    <row r="9144" spans="1:6" x14ac:dyDescent="0.25">
      <c r="A9144" t="s">
        <v>1291</v>
      </c>
      <c r="B9144" t="s">
        <v>1228</v>
      </c>
      <c r="C9144" t="s">
        <v>1196</v>
      </c>
      <c r="D9144" t="s">
        <v>1195</v>
      </c>
      <c r="E9144">
        <v>0</v>
      </c>
      <c r="F9144" t="s">
        <v>1912</v>
      </c>
    </row>
    <row r="9145" spans="1:6" x14ac:dyDescent="0.25">
      <c r="A9145" t="s">
        <v>1291</v>
      </c>
      <c r="B9145" t="s">
        <v>1228</v>
      </c>
      <c r="C9145" t="s">
        <v>1229</v>
      </c>
      <c r="D9145" t="s">
        <v>1195</v>
      </c>
      <c r="E9145">
        <v>0</v>
      </c>
      <c r="F9145" t="s">
        <v>1912</v>
      </c>
    </row>
    <row r="9146" spans="1:6" x14ac:dyDescent="0.25">
      <c r="A9146" t="s">
        <v>1291</v>
      </c>
      <c r="B9146" t="s">
        <v>1228</v>
      </c>
      <c r="C9146" t="s">
        <v>1186</v>
      </c>
      <c r="D9146" t="s">
        <v>1195</v>
      </c>
      <c r="E9146">
        <v>1.39E-3</v>
      </c>
      <c r="F9146" t="s">
        <v>1912</v>
      </c>
    </row>
    <row r="9147" spans="1:6" x14ac:dyDescent="0.25">
      <c r="A9147" t="s">
        <v>1291</v>
      </c>
      <c r="B9147" t="s">
        <v>1228</v>
      </c>
      <c r="C9147" t="s">
        <v>1219</v>
      </c>
      <c r="D9147" t="s">
        <v>1195</v>
      </c>
      <c r="E9147">
        <v>6.0000000000000002E-5</v>
      </c>
      <c r="F9147" t="s">
        <v>1912</v>
      </c>
    </row>
    <row r="9148" spans="1:6" x14ac:dyDescent="0.25">
      <c r="A9148" t="s">
        <v>1291</v>
      </c>
      <c r="B9148" t="s">
        <v>1230</v>
      </c>
      <c r="C9148" t="s">
        <v>1131</v>
      </c>
      <c r="D9148" t="s">
        <v>1195</v>
      </c>
      <c r="E9148">
        <v>1.3500000000000001E-3</v>
      </c>
      <c r="F9148" t="s">
        <v>1912</v>
      </c>
    </row>
    <row r="9149" spans="1:6" x14ac:dyDescent="0.25">
      <c r="A9149" t="s">
        <v>1291</v>
      </c>
      <c r="B9149" t="s">
        <v>1230</v>
      </c>
      <c r="C9149" t="s">
        <v>1207</v>
      </c>
      <c r="D9149" t="s">
        <v>1195</v>
      </c>
      <c r="E9149">
        <v>6.0000000000000002E-5</v>
      </c>
      <c r="F9149" t="s">
        <v>1912</v>
      </c>
    </row>
    <row r="9150" spans="1:6" x14ac:dyDescent="0.25">
      <c r="A9150" t="s">
        <v>1291</v>
      </c>
      <c r="B9150" t="s">
        <v>1230</v>
      </c>
      <c r="C9150" t="s">
        <v>1208</v>
      </c>
      <c r="D9150" t="s">
        <v>1195</v>
      </c>
      <c r="E9150">
        <v>3.0000000000000001E-5</v>
      </c>
      <c r="F9150" t="s">
        <v>1912</v>
      </c>
    </row>
    <row r="9151" spans="1:6" x14ac:dyDescent="0.25">
      <c r="A9151" t="s">
        <v>1291</v>
      </c>
      <c r="B9151" t="s">
        <v>1230</v>
      </c>
      <c r="C9151" t="s">
        <v>1196</v>
      </c>
      <c r="D9151" t="s">
        <v>1195</v>
      </c>
      <c r="E9151">
        <v>0</v>
      </c>
      <c r="F9151" t="s">
        <v>1912</v>
      </c>
    </row>
    <row r="9152" spans="1:6" x14ac:dyDescent="0.25">
      <c r="A9152" t="s">
        <v>1291</v>
      </c>
      <c r="B9152" t="s">
        <v>1230</v>
      </c>
      <c r="C9152" t="s">
        <v>1229</v>
      </c>
      <c r="D9152" t="s">
        <v>1195</v>
      </c>
      <c r="E9152">
        <v>0</v>
      </c>
      <c r="F9152" t="s">
        <v>1912</v>
      </c>
    </row>
    <row r="9153" spans="1:6" x14ac:dyDescent="0.25">
      <c r="A9153" t="s">
        <v>1291</v>
      </c>
      <c r="B9153" t="s">
        <v>1230</v>
      </c>
      <c r="C9153" t="s">
        <v>1186</v>
      </c>
      <c r="D9153" t="s">
        <v>1195</v>
      </c>
      <c r="E9153">
        <v>1.5100000000000001E-3</v>
      </c>
      <c r="F9153" t="s">
        <v>1912</v>
      </c>
    </row>
    <row r="9154" spans="1:6" x14ac:dyDescent="0.25">
      <c r="A9154" t="s">
        <v>1291</v>
      </c>
      <c r="B9154" t="s">
        <v>1230</v>
      </c>
      <c r="C9154" t="s">
        <v>1219</v>
      </c>
      <c r="D9154" t="s">
        <v>1195</v>
      </c>
      <c r="E9154">
        <v>6.0000000000000002E-5</v>
      </c>
      <c r="F9154" t="s">
        <v>1912</v>
      </c>
    </row>
    <row r="9155" spans="1:6" x14ac:dyDescent="0.25">
      <c r="A9155" t="s">
        <v>1291</v>
      </c>
      <c r="B9155" t="s">
        <v>1231</v>
      </c>
      <c r="C9155" t="s">
        <v>1186</v>
      </c>
      <c r="D9155" t="s">
        <v>1195</v>
      </c>
      <c r="E9155">
        <v>4.0000000000000003E-5</v>
      </c>
      <c r="F9155" t="s">
        <v>1912</v>
      </c>
    </row>
    <row r="9156" spans="1:6" x14ac:dyDescent="0.25">
      <c r="A9156" t="s">
        <v>1291</v>
      </c>
      <c r="B9156" t="s">
        <v>1232</v>
      </c>
      <c r="C9156" t="s">
        <v>1186</v>
      </c>
      <c r="D9156" t="s">
        <v>1195</v>
      </c>
      <c r="E9156">
        <v>0</v>
      </c>
      <c r="F9156" t="s">
        <v>1912</v>
      </c>
    </row>
    <row r="9157" spans="1:6" x14ac:dyDescent="0.25">
      <c r="A9157" t="s">
        <v>1291</v>
      </c>
      <c r="B9157" t="s">
        <v>1233</v>
      </c>
      <c r="C9157" t="s">
        <v>1207</v>
      </c>
      <c r="D9157" t="s">
        <v>1195</v>
      </c>
      <c r="E9157">
        <v>6.0000000000000002E-5</v>
      </c>
      <c r="F9157" t="s">
        <v>1912</v>
      </c>
    </row>
    <row r="9158" spans="1:6" x14ac:dyDescent="0.25">
      <c r="A9158" t="s">
        <v>1291</v>
      </c>
      <c r="B9158" t="s">
        <v>1233</v>
      </c>
      <c r="C9158" t="s">
        <v>1208</v>
      </c>
      <c r="D9158" t="s">
        <v>1195</v>
      </c>
      <c r="E9158">
        <v>3.0000000000000001E-5</v>
      </c>
      <c r="F9158" t="s">
        <v>1912</v>
      </c>
    </row>
    <row r="9159" spans="1:6" x14ac:dyDescent="0.25">
      <c r="A9159" t="s">
        <v>1291</v>
      </c>
      <c r="B9159" t="s">
        <v>1233</v>
      </c>
      <c r="C9159" t="s">
        <v>1234</v>
      </c>
      <c r="D9159" t="s">
        <v>1195</v>
      </c>
      <c r="E9159">
        <v>0</v>
      </c>
      <c r="F9159" t="s">
        <v>1912</v>
      </c>
    </row>
    <row r="9160" spans="1:6" x14ac:dyDescent="0.25">
      <c r="A9160" t="s">
        <v>1291</v>
      </c>
      <c r="B9160" t="s">
        <v>1233</v>
      </c>
      <c r="C9160" t="s">
        <v>1235</v>
      </c>
      <c r="D9160" t="s">
        <v>1195</v>
      </c>
      <c r="E9160">
        <v>0</v>
      </c>
      <c r="F9160" t="s">
        <v>1912</v>
      </c>
    </row>
    <row r="9161" spans="1:6" x14ac:dyDescent="0.25">
      <c r="A9161" t="s">
        <v>1291</v>
      </c>
      <c r="B9161" t="s">
        <v>1233</v>
      </c>
      <c r="C9161" t="s">
        <v>1236</v>
      </c>
      <c r="D9161" t="s">
        <v>1195</v>
      </c>
      <c r="E9161">
        <v>0</v>
      </c>
      <c r="F9161" t="s">
        <v>1912</v>
      </c>
    </row>
    <row r="9162" spans="1:6" x14ac:dyDescent="0.25">
      <c r="A9162" t="s">
        <v>1291</v>
      </c>
      <c r="B9162" t="s">
        <v>1233</v>
      </c>
      <c r="C9162" t="s">
        <v>1196</v>
      </c>
      <c r="D9162" t="s">
        <v>1195</v>
      </c>
      <c r="E9162">
        <v>0</v>
      </c>
      <c r="F9162" t="s">
        <v>1912</v>
      </c>
    </row>
    <row r="9163" spans="1:6" x14ac:dyDescent="0.25">
      <c r="A9163" t="s">
        <v>1291</v>
      </c>
      <c r="B9163" t="s">
        <v>1233</v>
      </c>
      <c r="C9163" t="s">
        <v>1229</v>
      </c>
      <c r="D9163" t="s">
        <v>1195</v>
      </c>
      <c r="E9163">
        <v>0</v>
      </c>
      <c r="F9163" t="s">
        <v>1912</v>
      </c>
    </row>
    <row r="9164" spans="1:6" x14ac:dyDescent="0.25">
      <c r="A9164" t="s">
        <v>1291</v>
      </c>
      <c r="B9164" t="s">
        <v>1233</v>
      </c>
      <c r="C9164" t="s">
        <v>1186</v>
      </c>
      <c r="D9164" t="s">
        <v>1195</v>
      </c>
      <c r="E9164">
        <v>1.39E-3</v>
      </c>
      <c r="F9164" t="s">
        <v>1912</v>
      </c>
    </row>
    <row r="9165" spans="1:6" x14ac:dyDescent="0.25">
      <c r="A9165" t="s">
        <v>1291</v>
      </c>
      <c r="B9165" t="s">
        <v>1237</v>
      </c>
      <c r="C9165" t="s">
        <v>1186</v>
      </c>
      <c r="D9165" t="s">
        <v>1195</v>
      </c>
      <c r="E9165">
        <v>6.0000000000000002E-5</v>
      </c>
      <c r="F9165" t="s">
        <v>1912</v>
      </c>
    </row>
    <row r="9166" spans="1:6" x14ac:dyDescent="0.25">
      <c r="A9166" t="s">
        <v>1291</v>
      </c>
      <c r="B9166" t="s">
        <v>1238</v>
      </c>
      <c r="C9166" t="s">
        <v>1207</v>
      </c>
      <c r="D9166" t="s">
        <v>1195</v>
      </c>
      <c r="E9166">
        <v>6.0000000000000002E-5</v>
      </c>
      <c r="F9166" t="s">
        <v>1912</v>
      </c>
    </row>
    <row r="9167" spans="1:6" x14ac:dyDescent="0.25">
      <c r="A9167" t="s">
        <v>1291</v>
      </c>
      <c r="B9167" t="s">
        <v>1238</v>
      </c>
      <c r="C9167" t="s">
        <v>1208</v>
      </c>
      <c r="D9167" t="s">
        <v>1195</v>
      </c>
      <c r="E9167">
        <v>3.0000000000000001E-5</v>
      </c>
      <c r="F9167" t="s">
        <v>1912</v>
      </c>
    </row>
    <row r="9168" spans="1:6" x14ac:dyDescent="0.25">
      <c r="A9168" t="s">
        <v>1291</v>
      </c>
      <c r="B9168" t="s">
        <v>1238</v>
      </c>
      <c r="C9168" t="s">
        <v>1234</v>
      </c>
      <c r="D9168" t="s">
        <v>1195</v>
      </c>
      <c r="E9168">
        <v>0</v>
      </c>
      <c r="F9168" t="s">
        <v>1912</v>
      </c>
    </row>
    <row r="9169" spans="1:6" x14ac:dyDescent="0.25">
      <c r="A9169" t="s">
        <v>1291</v>
      </c>
      <c r="B9169" t="s">
        <v>1238</v>
      </c>
      <c r="C9169" t="s">
        <v>1235</v>
      </c>
      <c r="D9169" t="s">
        <v>1195</v>
      </c>
      <c r="E9169">
        <v>0</v>
      </c>
      <c r="F9169" t="s">
        <v>1912</v>
      </c>
    </row>
    <row r="9170" spans="1:6" x14ac:dyDescent="0.25">
      <c r="A9170" t="s">
        <v>1291</v>
      </c>
      <c r="B9170" t="s">
        <v>1238</v>
      </c>
      <c r="C9170" t="s">
        <v>1236</v>
      </c>
      <c r="D9170" t="s">
        <v>1195</v>
      </c>
      <c r="E9170">
        <v>0</v>
      </c>
      <c r="F9170" t="s">
        <v>1912</v>
      </c>
    </row>
    <row r="9171" spans="1:6" x14ac:dyDescent="0.25">
      <c r="A9171" t="s">
        <v>1291</v>
      </c>
      <c r="B9171" t="s">
        <v>1238</v>
      </c>
      <c r="C9171" t="s">
        <v>1196</v>
      </c>
      <c r="D9171" t="s">
        <v>1195</v>
      </c>
      <c r="E9171">
        <v>0</v>
      </c>
      <c r="F9171" t="s">
        <v>1912</v>
      </c>
    </row>
    <row r="9172" spans="1:6" x14ac:dyDescent="0.25">
      <c r="A9172" t="s">
        <v>1291</v>
      </c>
      <c r="B9172" t="s">
        <v>1238</v>
      </c>
      <c r="C9172" t="s">
        <v>1229</v>
      </c>
      <c r="D9172" t="s">
        <v>1195</v>
      </c>
      <c r="E9172">
        <v>0</v>
      </c>
      <c r="F9172" t="s">
        <v>1912</v>
      </c>
    </row>
    <row r="9173" spans="1:6" x14ac:dyDescent="0.25">
      <c r="A9173" t="s">
        <v>1291</v>
      </c>
      <c r="B9173" t="s">
        <v>1238</v>
      </c>
      <c r="C9173" t="s">
        <v>1186</v>
      </c>
      <c r="D9173" t="s">
        <v>1195</v>
      </c>
      <c r="E9173">
        <v>1.39E-3</v>
      </c>
      <c r="F9173" t="s">
        <v>1912</v>
      </c>
    </row>
    <row r="9174" spans="1:6" x14ac:dyDescent="0.25">
      <c r="A9174" t="s">
        <v>1291</v>
      </c>
      <c r="B9174" t="s">
        <v>1239</v>
      </c>
      <c r="C9174" t="s">
        <v>1186</v>
      </c>
      <c r="D9174" t="s">
        <v>1195</v>
      </c>
      <c r="E9174">
        <v>2.5000000000000001E-2</v>
      </c>
      <c r="F9174" t="s">
        <v>1912</v>
      </c>
    </row>
    <row r="9175" spans="1:6" x14ac:dyDescent="0.25">
      <c r="A9175" t="s">
        <v>1292</v>
      </c>
      <c r="B9175" t="s">
        <v>1206</v>
      </c>
      <c r="C9175" t="s">
        <v>1131</v>
      </c>
      <c r="D9175" t="s">
        <v>1195</v>
      </c>
      <c r="E9175">
        <v>1.3500000000000001E-3</v>
      </c>
      <c r="F9175" t="s">
        <v>1912</v>
      </c>
    </row>
    <row r="9176" spans="1:6" x14ac:dyDescent="0.25">
      <c r="A9176" t="s">
        <v>1292</v>
      </c>
      <c r="B9176" t="s">
        <v>1206</v>
      </c>
      <c r="C9176" t="s">
        <v>1207</v>
      </c>
      <c r="D9176" t="s">
        <v>1195</v>
      </c>
      <c r="E9176">
        <v>6.0000000000000002E-5</v>
      </c>
      <c r="F9176" t="s">
        <v>1912</v>
      </c>
    </row>
    <row r="9177" spans="1:6" x14ac:dyDescent="0.25">
      <c r="A9177" t="s">
        <v>1292</v>
      </c>
      <c r="B9177" t="s">
        <v>1206</v>
      </c>
      <c r="C9177" t="s">
        <v>1208</v>
      </c>
      <c r="D9177" t="s">
        <v>1195</v>
      </c>
      <c r="E9177">
        <v>3.0000000000000001E-5</v>
      </c>
      <c r="F9177" t="s">
        <v>1912</v>
      </c>
    </row>
    <row r="9178" spans="1:6" x14ac:dyDescent="0.25">
      <c r="A9178" t="s">
        <v>1292</v>
      </c>
      <c r="B9178" t="s">
        <v>1206</v>
      </c>
      <c r="C9178" t="s">
        <v>1196</v>
      </c>
      <c r="D9178" t="s">
        <v>1195</v>
      </c>
      <c r="E9178">
        <v>0</v>
      </c>
      <c r="F9178" t="s">
        <v>1912</v>
      </c>
    </row>
    <row r="9179" spans="1:6" x14ac:dyDescent="0.25">
      <c r="A9179" t="s">
        <v>1292</v>
      </c>
      <c r="B9179" t="s">
        <v>1206</v>
      </c>
      <c r="C9179" t="s">
        <v>1186</v>
      </c>
      <c r="D9179" t="s">
        <v>1195</v>
      </c>
      <c r="E9179">
        <v>1.5100000000000001E-3</v>
      </c>
      <c r="F9179" t="s">
        <v>1912</v>
      </c>
    </row>
    <row r="9180" spans="1:6" x14ac:dyDescent="0.25">
      <c r="A9180" t="s">
        <v>1292</v>
      </c>
      <c r="B9180" t="s">
        <v>1209</v>
      </c>
      <c r="C9180" t="s">
        <v>1207</v>
      </c>
      <c r="D9180" t="s">
        <v>1195</v>
      </c>
      <c r="E9180">
        <v>1.0000000000000001E-5</v>
      </c>
      <c r="F9180" t="s">
        <v>1912</v>
      </c>
    </row>
    <row r="9181" spans="1:6" x14ac:dyDescent="0.25">
      <c r="A9181" t="s">
        <v>1292</v>
      </c>
      <c r="B9181" t="s">
        <v>1209</v>
      </c>
      <c r="C9181" t="s">
        <v>1208</v>
      </c>
      <c r="D9181" t="s">
        <v>1195</v>
      </c>
      <c r="E9181">
        <v>1.0000000000000001E-5</v>
      </c>
      <c r="F9181" t="s">
        <v>1912</v>
      </c>
    </row>
    <row r="9182" spans="1:6" x14ac:dyDescent="0.25">
      <c r="A9182" t="s">
        <v>1292</v>
      </c>
      <c r="B9182" t="s">
        <v>1209</v>
      </c>
      <c r="C9182" t="s">
        <v>1196</v>
      </c>
      <c r="D9182" t="s">
        <v>1195</v>
      </c>
      <c r="E9182">
        <v>0</v>
      </c>
      <c r="F9182" t="s">
        <v>1912</v>
      </c>
    </row>
    <row r="9183" spans="1:6" x14ac:dyDescent="0.25">
      <c r="A9183" t="s">
        <v>1292</v>
      </c>
      <c r="B9183" t="s">
        <v>1209</v>
      </c>
      <c r="C9183" t="s">
        <v>1186</v>
      </c>
      <c r="D9183" t="s">
        <v>1195</v>
      </c>
      <c r="E9183">
        <v>3.6000000000000002E-4</v>
      </c>
      <c r="F9183" t="s">
        <v>1912</v>
      </c>
    </row>
    <row r="9184" spans="1:6" x14ac:dyDescent="0.25">
      <c r="A9184" t="s">
        <v>1292</v>
      </c>
      <c r="B9184" t="s">
        <v>1210</v>
      </c>
      <c r="C9184" t="s">
        <v>1207</v>
      </c>
      <c r="D9184" t="s">
        <v>1195</v>
      </c>
      <c r="E9184">
        <v>6.0000000000000002E-5</v>
      </c>
      <c r="F9184" t="s">
        <v>1912</v>
      </c>
    </row>
    <row r="9185" spans="1:6" x14ac:dyDescent="0.25">
      <c r="A9185" t="s">
        <v>1292</v>
      </c>
      <c r="B9185" t="s">
        <v>1210</v>
      </c>
      <c r="C9185" t="s">
        <v>1208</v>
      </c>
      <c r="D9185" t="s">
        <v>1195</v>
      </c>
      <c r="E9185">
        <v>3.0000000000000001E-5</v>
      </c>
      <c r="F9185" t="s">
        <v>1912</v>
      </c>
    </row>
    <row r="9186" spans="1:6" x14ac:dyDescent="0.25">
      <c r="A9186" t="s">
        <v>1292</v>
      </c>
      <c r="B9186" t="s">
        <v>1210</v>
      </c>
      <c r="C9186" t="s">
        <v>1196</v>
      </c>
      <c r="D9186" t="s">
        <v>1195</v>
      </c>
      <c r="E9186">
        <v>0</v>
      </c>
      <c r="F9186" t="s">
        <v>1912</v>
      </c>
    </row>
    <row r="9187" spans="1:6" x14ac:dyDescent="0.25">
      <c r="A9187" t="s">
        <v>1292</v>
      </c>
      <c r="B9187" t="s">
        <v>1210</v>
      </c>
      <c r="C9187" t="s">
        <v>1186</v>
      </c>
      <c r="D9187" t="s">
        <v>1195</v>
      </c>
      <c r="E9187">
        <v>1.39E-3</v>
      </c>
      <c r="F9187" t="s">
        <v>1912</v>
      </c>
    </row>
    <row r="9188" spans="1:6" x14ac:dyDescent="0.25">
      <c r="A9188" t="s">
        <v>1292</v>
      </c>
      <c r="B9188" t="s">
        <v>1194</v>
      </c>
      <c r="C9188" t="s">
        <v>1131</v>
      </c>
      <c r="D9188" t="s">
        <v>1195</v>
      </c>
      <c r="E9188">
        <v>1.7799999999999999E-3</v>
      </c>
      <c r="F9188" t="s">
        <v>1912</v>
      </c>
    </row>
    <row r="9189" spans="1:6" x14ac:dyDescent="0.25">
      <c r="A9189" t="s">
        <v>1292</v>
      </c>
      <c r="B9189" t="s">
        <v>1194</v>
      </c>
      <c r="C9189" t="s">
        <v>1196</v>
      </c>
      <c r="D9189" t="s">
        <v>1195</v>
      </c>
      <c r="E9189">
        <v>0</v>
      </c>
      <c r="F9189" t="s">
        <v>1912</v>
      </c>
    </row>
    <row r="9190" spans="1:6" x14ac:dyDescent="0.25">
      <c r="A9190" t="s">
        <v>1292</v>
      </c>
      <c r="B9190" t="s">
        <v>1194</v>
      </c>
      <c r="C9190" t="s">
        <v>1186</v>
      </c>
      <c r="D9190" t="s">
        <v>1195</v>
      </c>
      <c r="E9190">
        <v>2E-3</v>
      </c>
      <c r="F9190" t="s">
        <v>1912</v>
      </c>
    </row>
    <row r="9191" spans="1:6" x14ac:dyDescent="0.25">
      <c r="A9191" t="s">
        <v>1292</v>
      </c>
      <c r="B9191" t="s">
        <v>1211</v>
      </c>
      <c r="C9191" t="s">
        <v>1131</v>
      </c>
      <c r="D9191" t="s">
        <v>1195</v>
      </c>
      <c r="E9191">
        <v>1.7799999999999999E-3</v>
      </c>
      <c r="F9191" t="s">
        <v>1912</v>
      </c>
    </row>
    <row r="9192" spans="1:6" x14ac:dyDescent="0.25">
      <c r="A9192" t="s">
        <v>1292</v>
      </c>
      <c r="B9192" t="s">
        <v>1211</v>
      </c>
      <c r="C9192" t="s">
        <v>1186</v>
      </c>
      <c r="D9192" t="s">
        <v>1195</v>
      </c>
      <c r="E9192">
        <v>2E-3</v>
      </c>
      <c r="F9192" t="s">
        <v>1912</v>
      </c>
    </row>
    <row r="9193" spans="1:6" x14ac:dyDescent="0.25">
      <c r="A9193" t="s">
        <v>1292</v>
      </c>
      <c r="B9193" t="s">
        <v>1198</v>
      </c>
      <c r="C9193" t="s">
        <v>1186</v>
      </c>
      <c r="D9193" t="s">
        <v>1195</v>
      </c>
      <c r="E9193">
        <v>1.0500000000000001E-2</v>
      </c>
      <c r="F9193" t="s">
        <v>1912</v>
      </c>
    </row>
    <row r="9194" spans="1:6" x14ac:dyDescent="0.25">
      <c r="A9194" t="s">
        <v>1292</v>
      </c>
      <c r="B9194" t="s">
        <v>1212</v>
      </c>
      <c r="C9194" t="s">
        <v>1186</v>
      </c>
      <c r="D9194" t="s">
        <v>1195</v>
      </c>
      <c r="E9194">
        <v>0.111</v>
      </c>
      <c r="F9194" t="s">
        <v>1912</v>
      </c>
    </row>
    <row r="9195" spans="1:6" x14ac:dyDescent="0.25">
      <c r="A9195" t="s">
        <v>1292</v>
      </c>
      <c r="B9195" t="s">
        <v>1212</v>
      </c>
      <c r="C9195" t="s">
        <v>1213</v>
      </c>
      <c r="D9195" t="s">
        <v>1195</v>
      </c>
      <c r="E9195">
        <v>5.5500000000000001E-2</v>
      </c>
      <c r="F9195" t="s">
        <v>1912</v>
      </c>
    </row>
    <row r="9196" spans="1:6" x14ac:dyDescent="0.25">
      <c r="A9196" t="s">
        <v>1292</v>
      </c>
      <c r="B9196" t="s">
        <v>1200</v>
      </c>
      <c r="C9196" t="s">
        <v>1186</v>
      </c>
      <c r="D9196" t="s">
        <v>1195</v>
      </c>
      <c r="E9196">
        <v>0.108</v>
      </c>
      <c r="F9196" t="s">
        <v>1912</v>
      </c>
    </row>
    <row r="9197" spans="1:6" x14ac:dyDescent="0.25">
      <c r="A9197" t="s">
        <v>1292</v>
      </c>
      <c r="B9197" t="s">
        <v>1200</v>
      </c>
      <c r="C9197" t="s">
        <v>1214</v>
      </c>
      <c r="D9197" t="s">
        <v>1195</v>
      </c>
      <c r="E9197">
        <v>1.49E-2</v>
      </c>
      <c r="F9197" t="s">
        <v>1912</v>
      </c>
    </row>
    <row r="9198" spans="1:6" x14ac:dyDescent="0.25">
      <c r="A9198" t="s">
        <v>1292</v>
      </c>
      <c r="B9198" t="s">
        <v>1200</v>
      </c>
      <c r="C9198" t="s">
        <v>1215</v>
      </c>
      <c r="D9198" t="s">
        <v>1195</v>
      </c>
      <c r="E9198">
        <v>5.9400000000000001E-2</v>
      </c>
      <c r="F9198" t="s">
        <v>1912</v>
      </c>
    </row>
    <row r="9199" spans="1:6" x14ac:dyDescent="0.25">
      <c r="A9199" t="s">
        <v>1292</v>
      </c>
      <c r="B9199" t="s">
        <v>1200</v>
      </c>
      <c r="C9199" t="s">
        <v>1216</v>
      </c>
      <c r="D9199" t="s">
        <v>1195</v>
      </c>
      <c r="E9199">
        <v>3.2399999999999998E-2</v>
      </c>
      <c r="F9199" t="s">
        <v>1912</v>
      </c>
    </row>
    <row r="9200" spans="1:6" x14ac:dyDescent="0.25">
      <c r="A9200" t="s">
        <v>1292</v>
      </c>
      <c r="B9200" t="s">
        <v>1204</v>
      </c>
      <c r="C9200" t="s">
        <v>1186</v>
      </c>
      <c r="D9200" t="s">
        <v>1195</v>
      </c>
      <c r="E9200">
        <v>0.17599999999999999</v>
      </c>
      <c r="F9200" t="s">
        <v>1912</v>
      </c>
    </row>
    <row r="9201" spans="1:6" x14ac:dyDescent="0.25">
      <c r="A9201" t="s">
        <v>1292</v>
      </c>
      <c r="B9201" t="s">
        <v>1204</v>
      </c>
      <c r="C9201" t="s">
        <v>1214</v>
      </c>
      <c r="D9201" t="s">
        <v>1195</v>
      </c>
      <c r="E9201">
        <v>1.49E-2</v>
      </c>
      <c r="F9201" t="s">
        <v>1912</v>
      </c>
    </row>
    <row r="9202" spans="1:6" x14ac:dyDescent="0.25">
      <c r="A9202" t="s">
        <v>1292</v>
      </c>
      <c r="B9202" t="s">
        <v>1204</v>
      </c>
      <c r="C9202" t="s">
        <v>1215</v>
      </c>
      <c r="D9202" t="s">
        <v>1195</v>
      </c>
      <c r="E9202">
        <v>9.6799999999999997E-2</v>
      </c>
      <c r="F9202" t="s">
        <v>1912</v>
      </c>
    </row>
    <row r="9203" spans="1:6" x14ac:dyDescent="0.25">
      <c r="A9203" t="s">
        <v>1292</v>
      </c>
      <c r="B9203" t="s">
        <v>1204</v>
      </c>
      <c r="C9203" t="s">
        <v>1216</v>
      </c>
      <c r="D9203" t="s">
        <v>1195</v>
      </c>
      <c r="E9203">
        <v>5.28E-2</v>
      </c>
      <c r="F9203" t="s">
        <v>1912</v>
      </c>
    </row>
    <row r="9204" spans="1:6" x14ac:dyDescent="0.25">
      <c r="A9204" t="s">
        <v>1292</v>
      </c>
      <c r="B9204" t="s">
        <v>1217</v>
      </c>
      <c r="C9204" t="s">
        <v>1207</v>
      </c>
      <c r="D9204" t="s">
        <v>1195</v>
      </c>
      <c r="E9204">
        <v>6.0000000000000002E-5</v>
      </c>
      <c r="F9204" t="s">
        <v>1912</v>
      </c>
    </row>
    <row r="9205" spans="1:6" x14ac:dyDescent="0.25">
      <c r="A9205" t="s">
        <v>1292</v>
      </c>
      <c r="B9205" t="s">
        <v>1217</v>
      </c>
      <c r="C9205" t="s">
        <v>1208</v>
      </c>
      <c r="D9205" t="s">
        <v>1195</v>
      </c>
      <c r="E9205">
        <v>3.0000000000000001E-5</v>
      </c>
      <c r="F9205" t="s">
        <v>1912</v>
      </c>
    </row>
    <row r="9206" spans="1:6" x14ac:dyDescent="0.25">
      <c r="A9206" t="s">
        <v>1292</v>
      </c>
      <c r="B9206" t="s">
        <v>1217</v>
      </c>
      <c r="C9206" t="s">
        <v>1196</v>
      </c>
      <c r="D9206" t="s">
        <v>1195</v>
      </c>
      <c r="E9206">
        <v>0</v>
      </c>
      <c r="F9206" t="s">
        <v>1912</v>
      </c>
    </row>
    <row r="9207" spans="1:6" x14ac:dyDescent="0.25">
      <c r="A9207" t="s">
        <v>1292</v>
      </c>
      <c r="B9207" t="s">
        <v>1217</v>
      </c>
      <c r="C9207" t="s">
        <v>1218</v>
      </c>
      <c r="D9207" t="s">
        <v>1195</v>
      </c>
      <c r="E9207">
        <v>0</v>
      </c>
      <c r="F9207" t="s">
        <v>1912</v>
      </c>
    </row>
    <row r="9208" spans="1:6" x14ac:dyDescent="0.25">
      <c r="A9208" t="s">
        <v>1292</v>
      </c>
      <c r="B9208" t="s">
        <v>1217</v>
      </c>
      <c r="C9208" t="s">
        <v>1219</v>
      </c>
      <c r="D9208" t="s">
        <v>1195</v>
      </c>
      <c r="E9208">
        <v>6.0000000000000002E-5</v>
      </c>
      <c r="F9208" t="s">
        <v>1912</v>
      </c>
    </row>
    <row r="9209" spans="1:6" x14ac:dyDescent="0.25">
      <c r="A9209" t="s">
        <v>1292</v>
      </c>
      <c r="B9209" t="s">
        <v>1217</v>
      </c>
      <c r="C9209" t="s">
        <v>1186</v>
      </c>
      <c r="D9209" t="s">
        <v>1195</v>
      </c>
      <c r="E9209">
        <v>1.39E-3</v>
      </c>
      <c r="F9209" t="s">
        <v>1912</v>
      </c>
    </row>
    <row r="9210" spans="1:6" x14ac:dyDescent="0.25">
      <c r="A9210" t="s">
        <v>1292</v>
      </c>
      <c r="B9210" t="s">
        <v>1220</v>
      </c>
      <c r="C9210" t="s">
        <v>1207</v>
      </c>
      <c r="D9210" t="s">
        <v>1195</v>
      </c>
      <c r="E9210">
        <v>6.0000000000000002E-5</v>
      </c>
      <c r="F9210" t="s">
        <v>1912</v>
      </c>
    </row>
    <row r="9211" spans="1:6" x14ac:dyDescent="0.25">
      <c r="A9211" t="s">
        <v>1292</v>
      </c>
      <c r="B9211" t="s">
        <v>1220</v>
      </c>
      <c r="C9211" t="s">
        <v>1208</v>
      </c>
      <c r="D9211" t="s">
        <v>1195</v>
      </c>
      <c r="E9211">
        <v>3.0000000000000001E-5</v>
      </c>
      <c r="F9211" t="s">
        <v>1912</v>
      </c>
    </row>
    <row r="9212" spans="1:6" x14ac:dyDescent="0.25">
      <c r="A9212" t="s">
        <v>1292</v>
      </c>
      <c r="B9212" t="s">
        <v>1220</v>
      </c>
      <c r="C9212" t="s">
        <v>1196</v>
      </c>
      <c r="D9212" t="s">
        <v>1195</v>
      </c>
      <c r="E9212">
        <v>0</v>
      </c>
      <c r="F9212" t="s">
        <v>1912</v>
      </c>
    </row>
    <row r="9213" spans="1:6" x14ac:dyDescent="0.25">
      <c r="A9213" t="s">
        <v>1292</v>
      </c>
      <c r="B9213" t="s">
        <v>1220</v>
      </c>
      <c r="C9213" t="s">
        <v>1218</v>
      </c>
      <c r="D9213" t="s">
        <v>1195</v>
      </c>
      <c r="E9213">
        <v>0</v>
      </c>
      <c r="F9213" t="s">
        <v>1912</v>
      </c>
    </row>
    <row r="9214" spans="1:6" x14ac:dyDescent="0.25">
      <c r="A9214" t="s">
        <v>1292</v>
      </c>
      <c r="B9214" t="s">
        <v>1220</v>
      </c>
      <c r="C9214" t="s">
        <v>1219</v>
      </c>
      <c r="D9214" t="s">
        <v>1195</v>
      </c>
      <c r="E9214">
        <v>6.0000000000000002E-5</v>
      </c>
      <c r="F9214" t="s">
        <v>1912</v>
      </c>
    </row>
    <row r="9215" spans="1:6" x14ac:dyDescent="0.25">
      <c r="A9215" t="s">
        <v>1292</v>
      </c>
      <c r="B9215" t="s">
        <v>1220</v>
      </c>
      <c r="C9215" t="s">
        <v>1186</v>
      </c>
      <c r="D9215" t="s">
        <v>1195</v>
      </c>
      <c r="E9215">
        <v>1.39E-3</v>
      </c>
      <c r="F9215" t="s">
        <v>1912</v>
      </c>
    </row>
    <row r="9216" spans="1:6" x14ac:dyDescent="0.25">
      <c r="A9216" t="s">
        <v>1292</v>
      </c>
      <c r="B9216" t="s">
        <v>1221</v>
      </c>
      <c r="C9216" t="s">
        <v>1207</v>
      </c>
      <c r="D9216" t="s">
        <v>1195</v>
      </c>
      <c r="E9216">
        <v>6.0000000000000002E-5</v>
      </c>
      <c r="F9216" t="s">
        <v>1912</v>
      </c>
    </row>
    <row r="9217" spans="1:6" x14ac:dyDescent="0.25">
      <c r="A9217" t="s">
        <v>1292</v>
      </c>
      <c r="B9217" t="s">
        <v>1221</v>
      </c>
      <c r="C9217" t="s">
        <v>1208</v>
      </c>
      <c r="D9217" t="s">
        <v>1195</v>
      </c>
      <c r="E9217">
        <v>3.0000000000000001E-5</v>
      </c>
      <c r="F9217" t="s">
        <v>1912</v>
      </c>
    </row>
    <row r="9218" spans="1:6" x14ac:dyDescent="0.25">
      <c r="A9218" t="s">
        <v>1292</v>
      </c>
      <c r="B9218" t="s">
        <v>1221</v>
      </c>
      <c r="C9218" t="s">
        <v>1196</v>
      </c>
      <c r="D9218" t="s">
        <v>1195</v>
      </c>
      <c r="E9218">
        <v>0</v>
      </c>
      <c r="F9218" t="s">
        <v>1912</v>
      </c>
    </row>
    <row r="9219" spans="1:6" x14ac:dyDescent="0.25">
      <c r="A9219" t="s">
        <v>1292</v>
      </c>
      <c r="B9219" t="s">
        <v>1221</v>
      </c>
      <c r="C9219" t="s">
        <v>1218</v>
      </c>
      <c r="D9219" t="s">
        <v>1195</v>
      </c>
      <c r="E9219">
        <v>0</v>
      </c>
      <c r="F9219" t="s">
        <v>1912</v>
      </c>
    </row>
    <row r="9220" spans="1:6" x14ac:dyDescent="0.25">
      <c r="A9220" t="s">
        <v>1292</v>
      </c>
      <c r="B9220" t="s">
        <v>1221</v>
      </c>
      <c r="C9220" t="s">
        <v>1219</v>
      </c>
      <c r="D9220" t="s">
        <v>1195</v>
      </c>
      <c r="E9220">
        <v>6.0000000000000002E-5</v>
      </c>
      <c r="F9220" t="s">
        <v>1912</v>
      </c>
    </row>
    <row r="9221" spans="1:6" x14ac:dyDescent="0.25">
      <c r="A9221" t="s">
        <v>1292</v>
      </c>
      <c r="B9221" t="s">
        <v>1221</v>
      </c>
      <c r="C9221" t="s">
        <v>1186</v>
      </c>
      <c r="D9221" t="s">
        <v>1195</v>
      </c>
      <c r="E9221">
        <v>1.39E-3</v>
      </c>
      <c r="F9221" t="s">
        <v>1912</v>
      </c>
    </row>
    <row r="9222" spans="1:6" x14ac:dyDescent="0.25">
      <c r="A9222" t="s">
        <v>1292</v>
      </c>
      <c r="B9222" t="s">
        <v>1222</v>
      </c>
      <c r="C9222" t="s">
        <v>1131</v>
      </c>
      <c r="D9222" t="s">
        <v>1195</v>
      </c>
      <c r="E9222">
        <v>1.3500000000000001E-3</v>
      </c>
      <c r="F9222" t="s">
        <v>1912</v>
      </c>
    </row>
    <row r="9223" spans="1:6" x14ac:dyDescent="0.25">
      <c r="A9223" t="s">
        <v>1292</v>
      </c>
      <c r="B9223" t="s">
        <v>1222</v>
      </c>
      <c r="C9223" t="s">
        <v>1207</v>
      </c>
      <c r="D9223" t="s">
        <v>1195</v>
      </c>
      <c r="E9223">
        <v>6.0000000000000002E-5</v>
      </c>
      <c r="F9223" t="s">
        <v>1912</v>
      </c>
    </row>
    <row r="9224" spans="1:6" x14ac:dyDescent="0.25">
      <c r="A9224" t="s">
        <v>1292</v>
      </c>
      <c r="B9224" t="s">
        <v>1222</v>
      </c>
      <c r="C9224" t="s">
        <v>1208</v>
      </c>
      <c r="D9224" t="s">
        <v>1195</v>
      </c>
      <c r="E9224">
        <v>3.0000000000000001E-5</v>
      </c>
      <c r="F9224" t="s">
        <v>1912</v>
      </c>
    </row>
    <row r="9225" spans="1:6" x14ac:dyDescent="0.25">
      <c r="A9225" t="s">
        <v>1292</v>
      </c>
      <c r="B9225" t="s">
        <v>1222</v>
      </c>
      <c r="C9225" t="s">
        <v>1196</v>
      </c>
      <c r="D9225" t="s">
        <v>1195</v>
      </c>
      <c r="E9225">
        <v>0</v>
      </c>
      <c r="F9225" t="s">
        <v>1912</v>
      </c>
    </row>
    <row r="9226" spans="1:6" x14ac:dyDescent="0.25">
      <c r="A9226" t="s">
        <v>1292</v>
      </c>
      <c r="B9226" t="s">
        <v>1222</v>
      </c>
      <c r="C9226" t="s">
        <v>1218</v>
      </c>
      <c r="D9226" t="s">
        <v>1195</v>
      </c>
      <c r="E9226">
        <v>0</v>
      </c>
      <c r="F9226" t="s">
        <v>1912</v>
      </c>
    </row>
    <row r="9227" spans="1:6" x14ac:dyDescent="0.25">
      <c r="A9227" t="s">
        <v>1292</v>
      </c>
      <c r="B9227" t="s">
        <v>1222</v>
      </c>
      <c r="C9227" t="s">
        <v>1219</v>
      </c>
      <c r="D9227" t="s">
        <v>1195</v>
      </c>
      <c r="E9227">
        <v>6.0000000000000002E-5</v>
      </c>
      <c r="F9227" t="s">
        <v>1912</v>
      </c>
    </row>
    <row r="9228" spans="1:6" x14ac:dyDescent="0.25">
      <c r="A9228" t="s">
        <v>1292</v>
      </c>
      <c r="B9228" t="s">
        <v>1222</v>
      </c>
      <c r="C9228" t="s">
        <v>1186</v>
      </c>
      <c r="D9228" t="s">
        <v>1195</v>
      </c>
      <c r="E9228">
        <v>1.5100000000000001E-3</v>
      </c>
      <c r="F9228" t="s">
        <v>1912</v>
      </c>
    </row>
    <row r="9229" spans="1:6" x14ac:dyDescent="0.25">
      <c r="A9229" t="s">
        <v>1292</v>
      </c>
      <c r="B9229" t="s">
        <v>1223</v>
      </c>
      <c r="C9229" t="s">
        <v>1207</v>
      </c>
      <c r="D9229" t="s">
        <v>1195</v>
      </c>
      <c r="E9229">
        <v>6.0000000000000002E-5</v>
      </c>
      <c r="F9229" t="s">
        <v>1912</v>
      </c>
    </row>
    <row r="9230" spans="1:6" x14ac:dyDescent="0.25">
      <c r="A9230" t="s">
        <v>1292</v>
      </c>
      <c r="B9230" t="s">
        <v>1223</v>
      </c>
      <c r="C9230" t="s">
        <v>1208</v>
      </c>
      <c r="D9230" t="s">
        <v>1195</v>
      </c>
      <c r="E9230">
        <v>3.0000000000000001E-5</v>
      </c>
      <c r="F9230" t="s">
        <v>1912</v>
      </c>
    </row>
    <row r="9231" spans="1:6" x14ac:dyDescent="0.25">
      <c r="A9231" t="s">
        <v>1292</v>
      </c>
      <c r="B9231" t="s">
        <v>1223</v>
      </c>
      <c r="C9231" t="s">
        <v>1196</v>
      </c>
      <c r="D9231" t="s">
        <v>1195</v>
      </c>
      <c r="E9231">
        <v>0</v>
      </c>
      <c r="F9231" t="s">
        <v>1912</v>
      </c>
    </row>
    <row r="9232" spans="1:6" x14ac:dyDescent="0.25">
      <c r="A9232" t="s">
        <v>1292</v>
      </c>
      <c r="B9232" t="s">
        <v>1223</v>
      </c>
      <c r="C9232" t="s">
        <v>1218</v>
      </c>
      <c r="D9232" t="s">
        <v>1195</v>
      </c>
      <c r="E9232">
        <v>0</v>
      </c>
      <c r="F9232" t="s">
        <v>1912</v>
      </c>
    </row>
    <row r="9233" spans="1:6" x14ac:dyDescent="0.25">
      <c r="A9233" t="s">
        <v>1292</v>
      </c>
      <c r="B9233" t="s">
        <v>1223</v>
      </c>
      <c r="C9233" t="s">
        <v>1219</v>
      </c>
      <c r="D9233" t="s">
        <v>1195</v>
      </c>
      <c r="E9233">
        <v>6.0000000000000002E-5</v>
      </c>
      <c r="F9233" t="s">
        <v>1912</v>
      </c>
    </row>
    <row r="9234" spans="1:6" x14ac:dyDescent="0.25">
      <c r="A9234" t="s">
        <v>1292</v>
      </c>
      <c r="B9234" t="s">
        <v>1223</v>
      </c>
      <c r="C9234" t="s">
        <v>1186</v>
      </c>
      <c r="D9234" t="s">
        <v>1195</v>
      </c>
      <c r="E9234">
        <v>1.39E-3</v>
      </c>
      <c r="F9234" t="s">
        <v>1912</v>
      </c>
    </row>
    <row r="9235" spans="1:6" x14ac:dyDescent="0.25">
      <c r="A9235" t="s">
        <v>1292</v>
      </c>
      <c r="B9235" t="s">
        <v>1224</v>
      </c>
      <c r="C9235" t="s">
        <v>1131</v>
      </c>
      <c r="D9235" t="s">
        <v>1195</v>
      </c>
      <c r="E9235">
        <v>1.3500000000000001E-3</v>
      </c>
      <c r="F9235" t="s">
        <v>1912</v>
      </c>
    </row>
    <row r="9236" spans="1:6" x14ac:dyDescent="0.25">
      <c r="A9236" t="s">
        <v>1292</v>
      </c>
      <c r="B9236" t="s">
        <v>1224</v>
      </c>
      <c r="C9236" t="s">
        <v>1207</v>
      </c>
      <c r="D9236" t="s">
        <v>1195</v>
      </c>
      <c r="E9236">
        <v>6.0000000000000002E-5</v>
      </c>
      <c r="F9236" t="s">
        <v>1912</v>
      </c>
    </row>
    <row r="9237" spans="1:6" x14ac:dyDescent="0.25">
      <c r="A9237" t="s">
        <v>1292</v>
      </c>
      <c r="B9237" t="s">
        <v>1224</v>
      </c>
      <c r="C9237" t="s">
        <v>1208</v>
      </c>
      <c r="D9237" t="s">
        <v>1195</v>
      </c>
      <c r="E9237">
        <v>3.0000000000000001E-5</v>
      </c>
      <c r="F9237" t="s">
        <v>1912</v>
      </c>
    </row>
    <row r="9238" spans="1:6" x14ac:dyDescent="0.25">
      <c r="A9238" t="s">
        <v>1292</v>
      </c>
      <c r="B9238" t="s">
        <v>1224</v>
      </c>
      <c r="C9238" t="s">
        <v>1196</v>
      </c>
      <c r="D9238" t="s">
        <v>1195</v>
      </c>
      <c r="E9238">
        <v>0</v>
      </c>
      <c r="F9238" t="s">
        <v>1912</v>
      </c>
    </row>
    <row r="9239" spans="1:6" x14ac:dyDescent="0.25">
      <c r="A9239" t="s">
        <v>1292</v>
      </c>
      <c r="B9239" t="s">
        <v>1224</v>
      </c>
      <c r="C9239" t="s">
        <v>1186</v>
      </c>
      <c r="D9239" t="s">
        <v>1195</v>
      </c>
      <c r="E9239">
        <v>1.5100000000000001E-3</v>
      </c>
      <c r="F9239" t="s">
        <v>1912</v>
      </c>
    </row>
    <row r="9240" spans="1:6" x14ac:dyDescent="0.25">
      <c r="A9240" t="s">
        <v>1292</v>
      </c>
      <c r="B9240" t="s">
        <v>1225</v>
      </c>
      <c r="C9240" t="s">
        <v>1207</v>
      </c>
      <c r="D9240" t="s">
        <v>1195</v>
      </c>
      <c r="E9240">
        <v>1.0000000000000001E-5</v>
      </c>
      <c r="F9240" t="s">
        <v>1912</v>
      </c>
    </row>
    <row r="9241" spans="1:6" x14ac:dyDescent="0.25">
      <c r="A9241" t="s">
        <v>1292</v>
      </c>
      <c r="B9241" t="s">
        <v>1225</v>
      </c>
      <c r="C9241" t="s">
        <v>1208</v>
      </c>
      <c r="D9241" t="s">
        <v>1195</v>
      </c>
      <c r="E9241">
        <v>1.0000000000000001E-5</v>
      </c>
      <c r="F9241" t="s">
        <v>1912</v>
      </c>
    </row>
    <row r="9242" spans="1:6" x14ac:dyDescent="0.25">
      <c r="A9242" t="s">
        <v>1292</v>
      </c>
      <c r="B9242" t="s">
        <v>1225</v>
      </c>
      <c r="C9242" t="s">
        <v>1196</v>
      </c>
      <c r="D9242" t="s">
        <v>1195</v>
      </c>
      <c r="E9242">
        <v>0</v>
      </c>
      <c r="F9242" t="s">
        <v>1912</v>
      </c>
    </row>
    <row r="9243" spans="1:6" x14ac:dyDescent="0.25">
      <c r="A9243" t="s">
        <v>1292</v>
      </c>
      <c r="B9243" t="s">
        <v>1225</v>
      </c>
      <c r="C9243" t="s">
        <v>1186</v>
      </c>
      <c r="D9243" t="s">
        <v>1195</v>
      </c>
      <c r="E9243">
        <v>3.6000000000000002E-4</v>
      </c>
      <c r="F9243" t="s">
        <v>1912</v>
      </c>
    </row>
    <row r="9244" spans="1:6" x14ac:dyDescent="0.25">
      <c r="A9244" t="s">
        <v>1292</v>
      </c>
      <c r="B9244" t="s">
        <v>1226</v>
      </c>
      <c r="C9244" t="s">
        <v>1207</v>
      </c>
      <c r="D9244" t="s">
        <v>1195</v>
      </c>
      <c r="E9244">
        <v>6.0000000000000002E-5</v>
      </c>
      <c r="F9244" t="s">
        <v>1912</v>
      </c>
    </row>
    <row r="9245" spans="1:6" x14ac:dyDescent="0.25">
      <c r="A9245" t="s">
        <v>1292</v>
      </c>
      <c r="B9245" t="s">
        <v>1226</v>
      </c>
      <c r="C9245" t="s">
        <v>1208</v>
      </c>
      <c r="D9245" t="s">
        <v>1195</v>
      </c>
      <c r="E9245">
        <v>3.0000000000000001E-5</v>
      </c>
      <c r="F9245" t="s">
        <v>1912</v>
      </c>
    </row>
    <row r="9246" spans="1:6" x14ac:dyDescent="0.25">
      <c r="A9246" t="s">
        <v>1292</v>
      </c>
      <c r="B9246" t="s">
        <v>1226</v>
      </c>
      <c r="C9246" t="s">
        <v>1196</v>
      </c>
      <c r="D9246" t="s">
        <v>1195</v>
      </c>
      <c r="E9246">
        <v>0</v>
      </c>
      <c r="F9246" t="s">
        <v>1912</v>
      </c>
    </row>
    <row r="9247" spans="1:6" x14ac:dyDescent="0.25">
      <c r="A9247" t="s">
        <v>1292</v>
      </c>
      <c r="B9247" t="s">
        <v>1226</v>
      </c>
      <c r="C9247" t="s">
        <v>1186</v>
      </c>
      <c r="D9247" t="s">
        <v>1195</v>
      </c>
      <c r="E9247">
        <v>1.39E-3</v>
      </c>
      <c r="F9247" t="s">
        <v>1912</v>
      </c>
    </row>
    <row r="9248" spans="1:6" x14ac:dyDescent="0.25">
      <c r="A9248" t="s">
        <v>1292</v>
      </c>
      <c r="B9248" t="s">
        <v>1227</v>
      </c>
      <c r="C9248" t="s">
        <v>1186</v>
      </c>
      <c r="D9248" t="s">
        <v>1195</v>
      </c>
      <c r="E9248">
        <v>0</v>
      </c>
      <c r="F9248" t="s">
        <v>1912</v>
      </c>
    </row>
    <row r="9249" spans="1:6" x14ac:dyDescent="0.25">
      <c r="A9249" t="s">
        <v>1292</v>
      </c>
      <c r="B9249" t="s">
        <v>1228</v>
      </c>
      <c r="C9249" t="s">
        <v>1207</v>
      </c>
      <c r="D9249" t="s">
        <v>1195</v>
      </c>
      <c r="E9249">
        <v>6.0000000000000002E-5</v>
      </c>
      <c r="F9249" t="s">
        <v>1912</v>
      </c>
    </row>
    <row r="9250" spans="1:6" x14ac:dyDescent="0.25">
      <c r="A9250" t="s">
        <v>1292</v>
      </c>
      <c r="B9250" t="s">
        <v>1228</v>
      </c>
      <c r="C9250" t="s">
        <v>1208</v>
      </c>
      <c r="D9250" t="s">
        <v>1195</v>
      </c>
      <c r="E9250">
        <v>3.0000000000000001E-5</v>
      </c>
      <c r="F9250" t="s">
        <v>1912</v>
      </c>
    </row>
    <row r="9251" spans="1:6" x14ac:dyDescent="0.25">
      <c r="A9251" t="s">
        <v>1292</v>
      </c>
      <c r="B9251" t="s">
        <v>1228</v>
      </c>
      <c r="C9251" t="s">
        <v>1196</v>
      </c>
      <c r="D9251" t="s">
        <v>1195</v>
      </c>
      <c r="E9251">
        <v>0</v>
      </c>
      <c r="F9251" t="s">
        <v>1912</v>
      </c>
    </row>
    <row r="9252" spans="1:6" x14ac:dyDescent="0.25">
      <c r="A9252" t="s">
        <v>1292</v>
      </c>
      <c r="B9252" t="s">
        <v>1228</v>
      </c>
      <c r="C9252" t="s">
        <v>1229</v>
      </c>
      <c r="D9252" t="s">
        <v>1195</v>
      </c>
      <c r="E9252">
        <v>0</v>
      </c>
      <c r="F9252" t="s">
        <v>1912</v>
      </c>
    </row>
    <row r="9253" spans="1:6" x14ac:dyDescent="0.25">
      <c r="A9253" t="s">
        <v>1292</v>
      </c>
      <c r="B9253" t="s">
        <v>1228</v>
      </c>
      <c r="C9253" t="s">
        <v>1186</v>
      </c>
      <c r="D9253" t="s">
        <v>1195</v>
      </c>
      <c r="E9253">
        <v>1.39E-3</v>
      </c>
      <c r="F9253" t="s">
        <v>1912</v>
      </c>
    </row>
    <row r="9254" spans="1:6" x14ac:dyDescent="0.25">
      <c r="A9254" t="s">
        <v>1292</v>
      </c>
      <c r="B9254" t="s">
        <v>1228</v>
      </c>
      <c r="C9254" t="s">
        <v>1219</v>
      </c>
      <c r="D9254" t="s">
        <v>1195</v>
      </c>
      <c r="E9254">
        <v>6.0000000000000002E-5</v>
      </c>
      <c r="F9254" t="s">
        <v>1912</v>
      </c>
    </row>
    <row r="9255" spans="1:6" x14ac:dyDescent="0.25">
      <c r="A9255" t="s">
        <v>1292</v>
      </c>
      <c r="B9255" t="s">
        <v>1230</v>
      </c>
      <c r="C9255" t="s">
        <v>1131</v>
      </c>
      <c r="D9255" t="s">
        <v>1195</v>
      </c>
      <c r="E9255">
        <v>1.3500000000000001E-3</v>
      </c>
      <c r="F9255" t="s">
        <v>1912</v>
      </c>
    </row>
    <row r="9256" spans="1:6" x14ac:dyDescent="0.25">
      <c r="A9256" t="s">
        <v>1292</v>
      </c>
      <c r="B9256" t="s">
        <v>1230</v>
      </c>
      <c r="C9256" t="s">
        <v>1207</v>
      </c>
      <c r="D9256" t="s">
        <v>1195</v>
      </c>
      <c r="E9256">
        <v>6.0000000000000002E-5</v>
      </c>
      <c r="F9256" t="s">
        <v>1912</v>
      </c>
    </row>
    <row r="9257" spans="1:6" x14ac:dyDescent="0.25">
      <c r="A9257" t="s">
        <v>1292</v>
      </c>
      <c r="B9257" t="s">
        <v>1230</v>
      </c>
      <c r="C9257" t="s">
        <v>1208</v>
      </c>
      <c r="D9257" t="s">
        <v>1195</v>
      </c>
      <c r="E9257">
        <v>3.0000000000000001E-5</v>
      </c>
      <c r="F9257" t="s">
        <v>1912</v>
      </c>
    </row>
    <row r="9258" spans="1:6" x14ac:dyDescent="0.25">
      <c r="A9258" t="s">
        <v>1292</v>
      </c>
      <c r="B9258" t="s">
        <v>1230</v>
      </c>
      <c r="C9258" t="s">
        <v>1196</v>
      </c>
      <c r="D9258" t="s">
        <v>1195</v>
      </c>
      <c r="E9258">
        <v>0</v>
      </c>
      <c r="F9258" t="s">
        <v>1912</v>
      </c>
    </row>
    <row r="9259" spans="1:6" x14ac:dyDescent="0.25">
      <c r="A9259" t="s">
        <v>1292</v>
      </c>
      <c r="B9259" t="s">
        <v>1230</v>
      </c>
      <c r="C9259" t="s">
        <v>1229</v>
      </c>
      <c r="D9259" t="s">
        <v>1195</v>
      </c>
      <c r="E9259">
        <v>0</v>
      </c>
      <c r="F9259" t="s">
        <v>1912</v>
      </c>
    </row>
    <row r="9260" spans="1:6" x14ac:dyDescent="0.25">
      <c r="A9260" t="s">
        <v>1292</v>
      </c>
      <c r="B9260" t="s">
        <v>1230</v>
      </c>
      <c r="C9260" t="s">
        <v>1186</v>
      </c>
      <c r="D9260" t="s">
        <v>1195</v>
      </c>
      <c r="E9260">
        <v>1.5100000000000001E-3</v>
      </c>
      <c r="F9260" t="s">
        <v>1912</v>
      </c>
    </row>
    <row r="9261" spans="1:6" x14ac:dyDescent="0.25">
      <c r="A9261" t="s">
        <v>1292</v>
      </c>
      <c r="B9261" t="s">
        <v>1230</v>
      </c>
      <c r="C9261" t="s">
        <v>1219</v>
      </c>
      <c r="D9261" t="s">
        <v>1195</v>
      </c>
      <c r="E9261">
        <v>6.0000000000000002E-5</v>
      </c>
      <c r="F9261" t="s">
        <v>1912</v>
      </c>
    </row>
    <row r="9262" spans="1:6" x14ac:dyDescent="0.25">
      <c r="A9262" t="s">
        <v>1292</v>
      </c>
      <c r="B9262" t="s">
        <v>1231</v>
      </c>
      <c r="C9262" t="s">
        <v>1186</v>
      </c>
      <c r="D9262" t="s">
        <v>1195</v>
      </c>
      <c r="E9262">
        <v>4.0000000000000003E-5</v>
      </c>
      <c r="F9262" t="s">
        <v>1912</v>
      </c>
    </row>
    <row r="9263" spans="1:6" x14ac:dyDescent="0.25">
      <c r="A9263" t="s">
        <v>1292</v>
      </c>
      <c r="B9263" t="s">
        <v>1232</v>
      </c>
      <c r="C9263" t="s">
        <v>1186</v>
      </c>
      <c r="D9263" t="s">
        <v>1195</v>
      </c>
      <c r="E9263">
        <v>0</v>
      </c>
      <c r="F9263" t="s">
        <v>1912</v>
      </c>
    </row>
    <row r="9264" spans="1:6" x14ac:dyDescent="0.25">
      <c r="A9264" t="s">
        <v>1292</v>
      </c>
      <c r="B9264" t="s">
        <v>1233</v>
      </c>
      <c r="C9264" t="s">
        <v>1207</v>
      </c>
      <c r="D9264" t="s">
        <v>1195</v>
      </c>
      <c r="E9264">
        <v>6.0000000000000002E-5</v>
      </c>
      <c r="F9264" t="s">
        <v>1912</v>
      </c>
    </row>
    <row r="9265" spans="1:6" x14ac:dyDescent="0.25">
      <c r="A9265" t="s">
        <v>1292</v>
      </c>
      <c r="B9265" t="s">
        <v>1233</v>
      </c>
      <c r="C9265" t="s">
        <v>1208</v>
      </c>
      <c r="D9265" t="s">
        <v>1195</v>
      </c>
      <c r="E9265">
        <v>3.0000000000000001E-5</v>
      </c>
      <c r="F9265" t="s">
        <v>1912</v>
      </c>
    </row>
    <row r="9266" spans="1:6" x14ac:dyDescent="0.25">
      <c r="A9266" t="s">
        <v>1292</v>
      </c>
      <c r="B9266" t="s">
        <v>1233</v>
      </c>
      <c r="C9266" t="s">
        <v>1234</v>
      </c>
      <c r="D9266" t="s">
        <v>1195</v>
      </c>
      <c r="E9266">
        <v>0</v>
      </c>
      <c r="F9266" t="s">
        <v>1912</v>
      </c>
    </row>
    <row r="9267" spans="1:6" x14ac:dyDescent="0.25">
      <c r="A9267" t="s">
        <v>1292</v>
      </c>
      <c r="B9267" t="s">
        <v>1233</v>
      </c>
      <c r="C9267" t="s">
        <v>1235</v>
      </c>
      <c r="D9267" t="s">
        <v>1195</v>
      </c>
      <c r="E9267">
        <v>0</v>
      </c>
      <c r="F9267" t="s">
        <v>1912</v>
      </c>
    </row>
    <row r="9268" spans="1:6" x14ac:dyDescent="0.25">
      <c r="A9268" t="s">
        <v>1292</v>
      </c>
      <c r="B9268" t="s">
        <v>1233</v>
      </c>
      <c r="C9268" t="s">
        <v>1236</v>
      </c>
      <c r="D9268" t="s">
        <v>1195</v>
      </c>
      <c r="E9268">
        <v>0</v>
      </c>
      <c r="F9268" t="s">
        <v>1912</v>
      </c>
    </row>
    <row r="9269" spans="1:6" x14ac:dyDescent="0.25">
      <c r="A9269" t="s">
        <v>1292</v>
      </c>
      <c r="B9269" t="s">
        <v>1233</v>
      </c>
      <c r="C9269" t="s">
        <v>1196</v>
      </c>
      <c r="D9269" t="s">
        <v>1195</v>
      </c>
      <c r="E9269">
        <v>0</v>
      </c>
      <c r="F9269" t="s">
        <v>1912</v>
      </c>
    </row>
    <row r="9270" spans="1:6" x14ac:dyDescent="0.25">
      <c r="A9270" t="s">
        <v>1292</v>
      </c>
      <c r="B9270" t="s">
        <v>1233</v>
      </c>
      <c r="C9270" t="s">
        <v>1229</v>
      </c>
      <c r="D9270" t="s">
        <v>1195</v>
      </c>
      <c r="E9270">
        <v>0</v>
      </c>
      <c r="F9270" t="s">
        <v>1912</v>
      </c>
    </row>
    <row r="9271" spans="1:6" x14ac:dyDescent="0.25">
      <c r="A9271" t="s">
        <v>1292</v>
      </c>
      <c r="B9271" t="s">
        <v>1233</v>
      </c>
      <c r="C9271" t="s">
        <v>1186</v>
      </c>
      <c r="D9271" t="s">
        <v>1195</v>
      </c>
      <c r="E9271">
        <v>1.39E-3</v>
      </c>
      <c r="F9271" t="s">
        <v>1912</v>
      </c>
    </row>
    <row r="9272" spans="1:6" x14ac:dyDescent="0.25">
      <c r="A9272" t="s">
        <v>1292</v>
      </c>
      <c r="B9272" t="s">
        <v>1237</v>
      </c>
      <c r="C9272" t="s">
        <v>1186</v>
      </c>
      <c r="D9272" t="s">
        <v>1195</v>
      </c>
      <c r="E9272">
        <v>6.0000000000000002E-5</v>
      </c>
      <c r="F9272" t="s">
        <v>1912</v>
      </c>
    </row>
    <row r="9273" spans="1:6" x14ac:dyDescent="0.25">
      <c r="A9273" t="s">
        <v>1292</v>
      </c>
      <c r="B9273" t="s">
        <v>1238</v>
      </c>
      <c r="C9273" t="s">
        <v>1207</v>
      </c>
      <c r="D9273" t="s">
        <v>1195</v>
      </c>
      <c r="E9273">
        <v>6.0000000000000002E-5</v>
      </c>
      <c r="F9273" t="s">
        <v>1912</v>
      </c>
    </row>
    <row r="9274" spans="1:6" x14ac:dyDescent="0.25">
      <c r="A9274" t="s">
        <v>1292</v>
      </c>
      <c r="B9274" t="s">
        <v>1238</v>
      </c>
      <c r="C9274" t="s">
        <v>1208</v>
      </c>
      <c r="D9274" t="s">
        <v>1195</v>
      </c>
      <c r="E9274">
        <v>3.0000000000000001E-5</v>
      </c>
      <c r="F9274" t="s">
        <v>1912</v>
      </c>
    </row>
    <row r="9275" spans="1:6" x14ac:dyDescent="0.25">
      <c r="A9275" t="s">
        <v>1292</v>
      </c>
      <c r="B9275" t="s">
        <v>1238</v>
      </c>
      <c r="C9275" t="s">
        <v>1234</v>
      </c>
      <c r="D9275" t="s">
        <v>1195</v>
      </c>
      <c r="E9275">
        <v>0</v>
      </c>
      <c r="F9275" t="s">
        <v>1912</v>
      </c>
    </row>
    <row r="9276" spans="1:6" x14ac:dyDescent="0.25">
      <c r="A9276" t="s">
        <v>1292</v>
      </c>
      <c r="B9276" t="s">
        <v>1238</v>
      </c>
      <c r="C9276" t="s">
        <v>1235</v>
      </c>
      <c r="D9276" t="s">
        <v>1195</v>
      </c>
      <c r="E9276">
        <v>0</v>
      </c>
      <c r="F9276" t="s">
        <v>1912</v>
      </c>
    </row>
    <row r="9277" spans="1:6" x14ac:dyDescent="0.25">
      <c r="A9277" t="s">
        <v>1292</v>
      </c>
      <c r="B9277" t="s">
        <v>1238</v>
      </c>
      <c r="C9277" t="s">
        <v>1236</v>
      </c>
      <c r="D9277" t="s">
        <v>1195</v>
      </c>
      <c r="E9277">
        <v>0</v>
      </c>
      <c r="F9277" t="s">
        <v>1912</v>
      </c>
    </row>
    <row r="9278" spans="1:6" x14ac:dyDescent="0.25">
      <c r="A9278" t="s">
        <v>1292</v>
      </c>
      <c r="B9278" t="s">
        <v>1238</v>
      </c>
      <c r="C9278" t="s">
        <v>1196</v>
      </c>
      <c r="D9278" t="s">
        <v>1195</v>
      </c>
      <c r="E9278">
        <v>0</v>
      </c>
      <c r="F9278" t="s">
        <v>1912</v>
      </c>
    </row>
    <row r="9279" spans="1:6" x14ac:dyDescent="0.25">
      <c r="A9279" t="s">
        <v>1292</v>
      </c>
      <c r="B9279" t="s">
        <v>1238</v>
      </c>
      <c r="C9279" t="s">
        <v>1229</v>
      </c>
      <c r="D9279" t="s">
        <v>1195</v>
      </c>
      <c r="E9279">
        <v>0</v>
      </c>
      <c r="F9279" t="s">
        <v>1912</v>
      </c>
    </row>
    <row r="9280" spans="1:6" x14ac:dyDescent="0.25">
      <c r="A9280" t="s">
        <v>1292</v>
      </c>
      <c r="B9280" t="s">
        <v>1238</v>
      </c>
      <c r="C9280" t="s">
        <v>1186</v>
      </c>
      <c r="D9280" t="s">
        <v>1195</v>
      </c>
      <c r="E9280">
        <v>1.39E-3</v>
      </c>
      <c r="F9280" t="s">
        <v>1912</v>
      </c>
    </row>
    <row r="9281" spans="1:6" x14ac:dyDescent="0.25">
      <c r="A9281" t="s">
        <v>1292</v>
      </c>
      <c r="B9281" t="s">
        <v>1239</v>
      </c>
      <c r="C9281" t="s">
        <v>1186</v>
      </c>
      <c r="D9281" t="s">
        <v>1195</v>
      </c>
      <c r="E9281">
        <v>2.5000000000000001E-2</v>
      </c>
      <c r="F9281" t="s">
        <v>1912</v>
      </c>
    </row>
    <row r="9282" spans="1:6" x14ac:dyDescent="0.25">
      <c r="A9282" t="s">
        <v>1293</v>
      </c>
      <c r="B9282" t="s">
        <v>1206</v>
      </c>
      <c r="C9282" t="s">
        <v>1131</v>
      </c>
      <c r="D9282" t="s">
        <v>1195</v>
      </c>
      <c r="E9282">
        <v>1.3500000000000001E-3</v>
      </c>
      <c r="F9282" t="s">
        <v>1912</v>
      </c>
    </row>
    <row r="9283" spans="1:6" x14ac:dyDescent="0.25">
      <c r="A9283" t="s">
        <v>1293</v>
      </c>
      <c r="B9283" t="s">
        <v>1206</v>
      </c>
      <c r="C9283" t="s">
        <v>1207</v>
      </c>
      <c r="D9283" t="s">
        <v>1195</v>
      </c>
      <c r="E9283">
        <v>6.0000000000000002E-5</v>
      </c>
      <c r="F9283" t="s">
        <v>1912</v>
      </c>
    </row>
    <row r="9284" spans="1:6" x14ac:dyDescent="0.25">
      <c r="A9284" t="s">
        <v>1293</v>
      </c>
      <c r="B9284" t="s">
        <v>1206</v>
      </c>
      <c r="C9284" t="s">
        <v>1208</v>
      </c>
      <c r="D9284" t="s">
        <v>1195</v>
      </c>
      <c r="E9284">
        <v>3.0000000000000001E-5</v>
      </c>
      <c r="F9284" t="s">
        <v>1912</v>
      </c>
    </row>
    <row r="9285" spans="1:6" x14ac:dyDescent="0.25">
      <c r="A9285" t="s">
        <v>1293</v>
      </c>
      <c r="B9285" t="s">
        <v>1206</v>
      </c>
      <c r="C9285" t="s">
        <v>1196</v>
      </c>
      <c r="D9285" t="s">
        <v>1195</v>
      </c>
      <c r="E9285">
        <v>0</v>
      </c>
      <c r="F9285" t="s">
        <v>1912</v>
      </c>
    </row>
    <row r="9286" spans="1:6" x14ac:dyDescent="0.25">
      <c r="A9286" t="s">
        <v>1293</v>
      </c>
      <c r="B9286" t="s">
        <v>1206</v>
      </c>
      <c r="C9286" t="s">
        <v>1186</v>
      </c>
      <c r="D9286" t="s">
        <v>1195</v>
      </c>
      <c r="E9286">
        <v>1.5100000000000001E-3</v>
      </c>
      <c r="F9286" t="s">
        <v>1912</v>
      </c>
    </row>
    <row r="9287" spans="1:6" x14ac:dyDescent="0.25">
      <c r="A9287" t="s">
        <v>1293</v>
      </c>
      <c r="B9287" t="s">
        <v>1209</v>
      </c>
      <c r="C9287" t="s">
        <v>1207</v>
      </c>
      <c r="D9287" t="s">
        <v>1195</v>
      </c>
      <c r="E9287">
        <v>1.0000000000000001E-5</v>
      </c>
      <c r="F9287" t="s">
        <v>1912</v>
      </c>
    </row>
    <row r="9288" spans="1:6" x14ac:dyDescent="0.25">
      <c r="A9288" t="s">
        <v>1293</v>
      </c>
      <c r="B9288" t="s">
        <v>1209</v>
      </c>
      <c r="C9288" t="s">
        <v>1208</v>
      </c>
      <c r="D9288" t="s">
        <v>1195</v>
      </c>
      <c r="E9288">
        <v>1.0000000000000001E-5</v>
      </c>
      <c r="F9288" t="s">
        <v>1912</v>
      </c>
    </row>
    <row r="9289" spans="1:6" x14ac:dyDescent="0.25">
      <c r="A9289" t="s">
        <v>1293</v>
      </c>
      <c r="B9289" t="s">
        <v>1209</v>
      </c>
      <c r="C9289" t="s">
        <v>1196</v>
      </c>
      <c r="D9289" t="s">
        <v>1195</v>
      </c>
      <c r="E9289">
        <v>0</v>
      </c>
      <c r="F9289" t="s">
        <v>1912</v>
      </c>
    </row>
    <row r="9290" spans="1:6" x14ac:dyDescent="0.25">
      <c r="A9290" t="s">
        <v>1293</v>
      </c>
      <c r="B9290" t="s">
        <v>1209</v>
      </c>
      <c r="C9290" t="s">
        <v>1186</v>
      </c>
      <c r="D9290" t="s">
        <v>1195</v>
      </c>
      <c r="E9290">
        <v>3.6000000000000002E-4</v>
      </c>
      <c r="F9290" t="s">
        <v>1912</v>
      </c>
    </row>
    <row r="9291" spans="1:6" x14ac:dyDescent="0.25">
      <c r="A9291" t="s">
        <v>1293</v>
      </c>
      <c r="B9291" t="s">
        <v>1210</v>
      </c>
      <c r="C9291" t="s">
        <v>1207</v>
      </c>
      <c r="D9291" t="s">
        <v>1195</v>
      </c>
      <c r="E9291">
        <v>6.0000000000000002E-5</v>
      </c>
      <c r="F9291" t="s">
        <v>1912</v>
      </c>
    </row>
    <row r="9292" spans="1:6" x14ac:dyDescent="0.25">
      <c r="A9292" t="s">
        <v>1293</v>
      </c>
      <c r="B9292" t="s">
        <v>1210</v>
      </c>
      <c r="C9292" t="s">
        <v>1208</v>
      </c>
      <c r="D9292" t="s">
        <v>1195</v>
      </c>
      <c r="E9292">
        <v>3.0000000000000001E-5</v>
      </c>
      <c r="F9292" t="s">
        <v>1912</v>
      </c>
    </row>
    <row r="9293" spans="1:6" x14ac:dyDescent="0.25">
      <c r="A9293" t="s">
        <v>1293</v>
      </c>
      <c r="B9293" t="s">
        <v>1210</v>
      </c>
      <c r="C9293" t="s">
        <v>1196</v>
      </c>
      <c r="D9293" t="s">
        <v>1195</v>
      </c>
      <c r="E9293">
        <v>0</v>
      </c>
      <c r="F9293" t="s">
        <v>1912</v>
      </c>
    </row>
    <row r="9294" spans="1:6" x14ac:dyDescent="0.25">
      <c r="A9294" t="s">
        <v>1293</v>
      </c>
      <c r="B9294" t="s">
        <v>1210</v>
      </c>
      <c r="C9294" t="s">
        <v>1186</v>
      </c>
      <c r="D9294" t="s">
        <v>1195</v>
      </c>
      <c r="E9294">
        <v>1.39E-3</v>
      </c>
      <c r="F9294" t="s">
        <v>1912</v>
      </c>
    </row>
    <row r="9295" spans="1:6" x14ac:dyDescent="0.25">
      <c r="A9295" t="s">
        <v>1293</v>
      </c>
      <c r="B9295" t="s">
        <v>1194</v>
      </c>
      <c r="C9295" t="s">
        <v>1131</v>
      </c>
      <c r="D9295" t="s">
        <v>1195</v>
      </c>
      <c r="E9295">
        <v>1.7799999999999999E-3</v>
      </c>
      <c r="F9295" t="s">
        <v>1912</v>
      </c>
    </row>
    <row r="9296" spans="1:6" x14ac:dyDescent="0.25">
      <c r="A9296" t="s">
        <v>1293</v>
      </c>
      <c r="B9296" t="s">
        <v>1194</v>
      </c>
      <c r="C9296" t="s">
        <v>1196</v>
      </c>
      <c r="D9296" t="s">
        <v>1195</v>
      </c>
      <c r="E9296">
        <v>0</v>
      </c>
      <c r="F9296" t="s">
        <v>1912</v>
      </c>
    </row>
    <row r="9297" spans="1:6" x14ac:dyDescent="0.25">
      <c r="A9297" t="s">
        <v>1293</v>
      </c>
      <c r="B9297" t="s">
        <v>1194</v>
      </c>
      <c r="C9297" t="s">
        <v>1186</v>
      </c>
      <c r="D9297" t="s">
        <v>1195</v>
      </c>
      <c r="E9297">
        <v>2E-3</v>
      </c>
      <c r="F9297" t="s">
        <v>1912</v>
      </c>
    </row>
    <row r="9298" spans="1:6" x14ac:dyDescent="0.25">
      <c r="A9298" t="s">
        <v>1293</v>
      </c>
      <c r="B9298" t="s">
        <v>1211</v>
      </c>
      <c r="C9298" t="s">
        <v>1131</v>
      </c>
      <c r="D9298" t="s">
        <v>1195</v>
      </c>
      <c r="E9298">
        <v>1.7799999999999999E-3</v>
      </c>
      <c r="F9298" t="s">
        <v>1912</v>
      </c>
    </row>
    <row r="9299" spans="1:6" x14ac:dyDescent="0.25">
      <c r="A9299" t="s">
        <v>1293</v>
      </c>
      <c r="B9299" t="s">
        <v>1211</v>
      </c>
      <c r="C9299" t="s">
        <v>1186</v>
      </c>
      <c r="D9299" t="s">
        <v>1195</v>
      </c>
      <c r="E9299">
        <v>2E-3</v>
      </c>
      <c r="F9299" t="s">
        <v>1912</v>
      </c>
    </row>
    <row r="9300" spans="1:6" x14ac:dyDescent="0.25">
      <c r="A9300" t="s">
        <v>1293</v>
      </c>
      <c r="B9300" t="s">
        <v>1198</v>
      </c>
      <c r="C9300" t="s">
        <v>1186</v>
      </c>
      <c r="D9300" t="s">
        <v>1195</v>
      </c>
      <c r="E9300">
        <v>1.0500000000000001E-2</v>
      </c>
      <c r="F9300" t="s">
        <v>1912</v>
      </c>
    </row>
    <row r="9301" spans="1:6" x14ac:dyDescent="0.25">
      <c r="A9301" t="s">
        <v>1293</v>
      </c>
      <c r="B9301" t="s">
        <v>1212</v>
      </c>
      <c r="C9301" t="s">
        <v>1186</v>
      </c>
      <c r="D9301" t="s">
        <v>1195</v>
      </c>
      <c r="E9301">
        <v>0.111</v>
      </c>
      <c r="F9301" t="s">
        <v>1912</v>
      </c>
    </row>
    <row r="9302" spans="1:6" x14ac:dyDescent="0.25">
      <c r="A9302" t="s">
        <v>1293</v>
      </c>
      <c r="B9302" t="s">
        <v>1212</v>
      </c>
      <c r="C9302" t="s">
        <v>1213</v>
      </c>
      <c r="D9302" t="s">
        <v>1195</v>
      </c>
      <c r="E9302">
        <v>5.5500000000000001E-2</v>
      </c>
      <c r="F9302" t="s">
        <v>1912</v>
      </c>
    </row>
    <row r="9303" spans="1:6" x14ac:dyDescent="0.25">
      <c r="A9303" t="s">
        <v>1293</v>
      </c>
      <c r="B9303" t="s">
        <v>1200</v>
      </c>
      <c r="C9303" t="s">
        <v>1186</v>
      </c>
      <c r="D9303" t="s">
        <v>1195</v>
      </c>
      <c r="E9303">
        <v>0.108</v>
      </c>
      <c r="F9303" t="s">
        <v>1912</v>
      </c>
    </row>
    <row r="9304" spans="1:6" x14ac:dyDescent="0.25">
      <c r="A9304" t="s">
        <v>1293</v>
      </c>
      <c r="B9304" t="s">
        <v>1200</v>
      </c>
      <c r="C9304" t="s">
        <v>1214</v>
      </c>
      <c r="D9304" t="s">
        <v>1195</v>
      </c>
      <c r="E9304">
        <v>1.49E-2</v>
      </c>
      <c r="F9304" t="s">
        <v>1912</v>
      </c>
    </row>
    <row r="9305" spans="1:6" x14ac:dyDescent="0.25">
      <c r="A9305" t="s">
        <v>1293</v>
      </c>
      <c r="B9305" t="s">
        <v>1200</v>
      </c>
      <c r="C9305" t="s">
        <v>1215</v>
      </c>
      <c r="D9305" t="s">
        <v>1195</v>
      </c>
      <c r="E9305">
        <v>5.9400000000000001E-2</v>
      </c>
      <c r="F9305" t="s">
        <v>1912</v>
      </c>
    </row>
    <row r="9306" spans="1:6" x14ac:dyDescent="0.25">
      <c r="A9306" t="s">
        <v>1293</v>
      </c>
      <c r="B9306" t="s">
        <v>1200</v>
      </c>
      <c r="C9306" t="s">
        <v>1216</v>
      </c>
      <c r="D9306" t="s">
        <v>1195</v>
      </c>
      <c r="E9306">
        <v>3.2399999999999998E-2</v>
      </c>
      <c r="F9306" t="s">
        <v>1912</v>
      </c>
    </row>
    <row r="9307" spans="1:6" x14ac:dyDescent="0.25">
      <c r="A9307" t="s">
        <v>1293</v>
      </c>
      <c r="B9307" t="s">
        <v>1204</v>
      </c>
      <c r="C9307" t="s">
        <v>1186</v>
      </c>
      <c r="D9307" t="s">
        <v>1195</v>
      </c>
      <c r="E9307">
        <v>0.17599999999999999</v>
      </c>
      <c r="F9307" t="s">
        <v>1912</v>
      </c>
    </row>
    <row r="9308" spans="1:6" x14ac:dyDescent="0.25">
      <c r="A9308" t="s">
        <v>1293</v>
      </c>
      <c r="B9308" t="s">
        <v>1204</v>
      </c>
      <c r="C9308" t="s">
        <v>1214</v>
      </c>
      <c r="D9308" t="s">
        <v>1195</v>
      </c>
      <c r="E9308">
        <v>1.49E-2</v>
      </c>
      <c r="F9308" t="s">
        <v>1912</v>
      </c>
    </row>
    <row r="9309" spans="1:6" x14ac:dyDescent="0.25">
      <c r="A9309" t="s">
        <v>1293</v>
      </c>
      <c r="B9309" t="s">
        <v>1204</v>
      </c>
      <c r="C9309" t="s">
        <v>1215</v>
      </c>
      <c r="D9309" t="s">
        <v>1195</v>
      </c>
      <c r="E9309">
        <v>9.6799999999999997E-2</v>
      </c>
      <c r="F9309" t="s">
        <v>1912</v>
      </c>
    </row>
    <row r="9310" spans="1:6" x14ac:dyDescent="0.25">
      <c r="A9310" t="s">
        <v>1293</v>
      </c>
      <c r="B9310" t="s">
        <v>1204</v>
      </c>
      <c r="C9310" t="s">
        <v>1216</v>
      </c>
      <c r="D9310" t="s">
        <v>1195</v>
      </c>
      <c r="E9310">
        <v>5.28E-2</v>
      </c>
      <c r="F9310" t="s">
        <v>1912</v>
      </c>
    </row>
    <row r="9311" spans="1:6" x14ac:dyDescent="0.25">
      <c r="A9311" t="s">
        <v>1293</v>
      </c>
      <c r="B9311" t="s">
        <v>1217</v>
      </c>
      <c r="C9311" t="s">
        <v>1207</v>
      </c>
      <c r="D9311" t="s">
        <v>1195</v>
      </c>
      <c r="E9311">
        <v>6.0000000000000002E-5</v>
      </c>
      <c r="F9311" t="s">
        <v>1912</v>
      </c>
    </row>
    <row r="9312" spans="1:6" x14ac:dyDescent="0.25">
      <c r="A9312" t="s">
        <v>1293</v>
      </c>
      <c r="B9312" t="s">
        <v>1217</v>
      </c>
      <c r="C9312" t="s">
        <v>1208</v>
      </c>
      <c r="D9312" t="s">
        <v>1195</v>
      </c>
      <c r="E9312">
        <v>3.0000000000000001E-5</v>
      </c>
      <c r="F9312" t="s">
        <v>1912</v>
      </c>
    </row>
    <row r="9313" spans="1:6" x14ac:dyDescent="0.25">
      <c r="A9313" t="s">
        <v>1293</v>
      </c>
      <c r="B9313" t="s">
        <v>1217</v>
      </c>
      <c r="C9313" t="s">
        <v>1196</v>
      </c>
      <c r="D9313" t="s">
        <v>1195</v>
      </c>
      <c r="E9313">
        <v>0</v>
      </c>
      <c r="F9313" t="s">
        <v>1912</v>
      </c>
    </row>
    <row r="9314" spans="1:6" x14ac:dyDescent="0.25">
      <c r="A9314" t="s">
        <v>1293</v>
      </c>
      <c r="B9314" t="s">
        <v>1217</v>
      </c>
      <c r="C9314" t="s">
        <v>1218</v>
      </c>
      <c r="D9314" t="s">
        <v>1195</v>
      </c>
      <c r="E9314">
        <v>0</v>
      </c>
      <c r="F9314" t="s">
        <v>1912</v>
      </c>
    </row>
    <row r="9315" spans="1:6" x14ac:dyDescent="0.25">
      <c r="A9315" t="s">
        <v>1293</v>
      </c>
      <c r="B9315" t="s">
        <v>1217</v>
      </c>
      <c r="C9315" t="s">
        <v>1219</v>
      </c>
      <c r="D9315" t="s">
        <v>1195</v>
      </c>
      <c r="E9315">
        <v>6.0000000000000002E-5</v>
      </c>
      <c r="F9315" t="s">
        <v>1912</v>
      </c>
    </row>
    <row r="9316" spans="1:6" x14ac:dyDescent="0.25">
      <c r="A9316" t="s">
        <v>1293</v>
      </c>
      <c r="B9316" t="s">
        <v>1217</v>
      </c>
      <c r="C9316" t="s">
        <v>1186</v>
      </c>
      <c r="D9316" t="s">
        <v>1195</v>
      </c>
      <c r="E9316">
        <v>1.39E-3</v>
      </c>
      <c r="F9316" t="s">
        <v>1912</v>
      </c>
    </row>
    <row r="9317" spans="1:6" x14ac:dyDescent="0.25">
      <c r="A9317" t="s">
        <v>1293</v>
      </c>
      <c r="B9317" t="s">
        <v>1220</v>
      </c>
      <c r="C9317" t="s">
        <v>1207</v>
      </c>
      <c r="D9317" t="s">
        <v>1195</v>
      </c>
      <c r="E9317">
        <v>6.0000000000000002E-5</v>
      </c>
      <c r="F9317" t="s">
        <v>1912</v>
      </c>
    </row>
    <row r="9318" spans="1:6" x14ac:dyDescent="0.25">
      <c r="A9318" t="s">
        <v>1293</v>
      </c>
      <c r="B9318" t="s">
        <v>1220</v>
      </c>
      <c r="C9318" t="s">
        <v>1208</v>
      </c>
      <c r="D9318" t="s">
        <v>1195</v>
      </c>
      <c r="E9318">
        <v>3.0000000000000001E-5</v>
      </c>
      <c r="F9318" t="s">
        <v>1912</v>
      </c>
    </row>
    <row r="9319" spans="1:6" x14ac:dyDescent="0.25">
      <c r="A9319" t="s">
        <v>1293</v>
      </c>
      <c r="B9319" t="s">
        <v>1220</v>
      </c>
      <c r="C9319" t="s">
        <v>1196</v>
      </c>
      <c r="D9319" t="s">
        <v>1195</v>
      </c>
      <c r="E9319">
        <v>0</v>
      </c>
      <c r="F9319" t="s">
        <v>1912</v>
      </c>
    </row>
    <row r="9320" spans="1:6" x14ac:dyDescent="0.25">
      <c r="A9320" t="s">
        <v>1293</v>
      </c>
      <c r="B9320" t="s">
        <v>1220</v>
      </c>
      <c r="C9320" t="s">
        <v>1218</v>
      </c>
      <c r="D9320" t="s">
        <v>1195</v>
      </c>
      <c r="E9320">
        <v>0</v>
      </c>
      <c r="F9320" t="s">
        <v>1912</v>
      </c>
    </row>
    <row r="9321" spans="1:6" x14ac:dyDescent="0.25">
      <c r="A9321" t="s">
        <v>1293</v>
      </c>
      <c r="B9321" t="s">
        <v>1220</v>
      </c>
      <c r="C9321" t="s">
        <v>1219</v>
      </c>
      <c r="D9321" t="s">
        <v>1195</v>
      </c>
      <c r="E9321">
        <v>6.0000000000000002E-5</v>
      </c>
      <c r="F9321" t="s">
        <v>1912</v>
      </c>
    </row>
    <row r="9322" spans="1:6" x14ac:dyDescent="0.25">
      <c r="A9322" t="s">
        <v>1293</v>
      </c>
      <c r="B9322" t="s">
        <v>1220</v>
      </c>
      <c r="C9322" t="s">
        <v>1186</v>
      </c>
      <c r="D9322" t="s">
        <v>1195</v>
      </c>
      <c r="E9322">
        <v>1.39E-3</v>
      </c>
      <c r="F9322" t="s">
        <v>1912</v>
      </c>
    </row>
    <row r="9323" spans="1:6" x14ac:dyDescent="0.25">
      <c r="A9323" t="s">
        <v>1293</v>
      </c>
      <c r="B9323" t="s">
        <v>1221</v>
      </c>
      <c r="C9323" t="s">
        <v>1207</v>
      </c>
      <c r="D9323" t="s">
        <v>1195</v>
      </c>
      <c r="E9323">
        <v>6.0000000000000002E-5</v>
      </c>
      <c r="F9323" t="s">
        <v>1912</v>
      </c>
    </row>
    <row r="9324" spans="1:6" x14ac:dyDescent="0.25">
      <c r="A9324" t="s">
        <v>1293</v>
      </c>
      <c r="B9324" t="s">
        <v>1221</v>
      </c>
      <c r="C9324" t="s">
        <v>1208</v>
      </c>
      <c r="D9324" t="s">
        <v>1195</v>
      </c>
      <c r="E9324">
        <v>3.0000000000000001E-5</v>
      </c>
      <c r="F9324" t="s">
        <v>1912</v>
      </c>
    </row>
    <row r="9325" spans="1:6" x14ac:dyDescent="0.25">
      <c r="A9325" t="s">
        <v>1293</v>
      </c>
      <c r="B9325" t="s">
        <v>1221</v>
      </c>
      <c r="C9325" t="s">
        <v>1196</v>
      </c>
      <c r="D9325" t="s">
        <v>1195</v>
      </c>
      <c r="E9325">
        <v>0</v>
      </c>
      <c r="F9325" t="s">
        <v>1912</v>
      </c>
    </row>
    <row r="9326" spans="1:6" x14ac:dyDescent="0.25">
      <c r="A9326" t="s">
        <v>1293</v>
      </c>
      <c r="B9326" t="s">
        <v>1221</v>
      </c>
      <c r="C9326" t="s">
        <v>1218</v>
      </c>
      <c r="D9326" t="s">
        <v>1195</v>
      </c>
      <c r="E9326">
        <v>0</v>
      </c>
      <c r="F9326" t="s">
        <v>1912</v>
      </c>
    </row>
    <row r="9327" spans="1:6" x14ac:dyDescent="0.25">
      <c r="A9327" t="s">
        <v>1293</v>
      </c>
      <c r="B9327" t="s">
        <v>1221</v>
      </c>
      <c r="C9327" t="s">
        <v>1219</v>
      </c>
      <c r="D9327" t="s">
        <v>1195</v>
      </c>
      <c r="E9327">
        <v>6.0000000000000002E-5</v>
      </c>
      <c r="F9327" t="s">
        <v>1912</v>
      </c>
    </row>
    <row r="9328" spans="1:6" x14ac:dyDescent="0.25">
      <c r="A9328" t="s">
        <v>1293</v>
      </c>
      <c r="B9328" t="s">
        <v>1221</v>
      </c>
      <c r="C9328" t="s">
        <v>1186</v>
      </c>
      <c r="D9328" t="s">
        <v>1195</v>
      </c>
      <c r="E9328">
        <v>1.39E-3</v>
      </c>
      <c r="F9328" t="s">
        <v>1912</v>
      </c>
    </row>
    <row r="9329" spans="1:6" x14ac:dyDescent="0.25">
      <c r="A9329" t="s">
        <v>1293</v>
      </c>
      <c r="B9329" t="s">
        <v>1222</v>
      </c>
      <c r="C9329" t="s">
        <v>1131</v>
      </c>
      <c r="D9329" t="s">
        <v>1195</v>
      </c>
      <c r="E9329">
        <v>1.3500000000000001E-3</v>
      </c>
      <c r="F9329" t="s">
        <v>1912</v>
      </c>
    </row>
    <row r="9330" spans="1:6" x14ac:dyDescent="0.25">
      <c r="A9330" t="s">
        <v>1293</v>
      </c>
      <c r="B9330" t="s">
        <v>1222</v>
      </c>
      <c r="C9330" t="s">
        <v>1207</v>
      </c>
      <c r="D9330" t="s">
        <v>1195</v>
      </c>
      <c r="E9330">
        <v>6.0000000000000002E-5</v>
      </c>
      <c r="F9330" t="s">
        <v>1912</v>
      </c>
    </row>
    <row r="9331" spans="1:6" x14ac:dyDescent="0.25">
      <c r="A9331" t="s">
        <v>1293</v>
      </c>
      <c r="B9331" t="s">
        <v>1222</v>
      </c>
      <c r="C9331" t="s">
        <v>1208</v>
      </c>
      <c r="D9331" t="s">
        <v>1195</v>
      </c>
      <c r="E9331">
        <v>3.0000000000000001E-5</v>
      </c>
      <c r="F9331" t="s">
        <v>1912</v>
      </c>
    </row>
    <row r="9332" spans="1:6" x14ac:dyDescent="0.25">
      <c r="A9332" t="s">
        <v>1293</v>
      </c>
      <c r="B9332" t="s">
        <v>1222</v>
      </c>
      <c r="C9332" t="s">
        <v>1196</v>
      </c>
      <c r="D9332" t="s">
        <v>1195</v>
      </c>
      <c r="E9332">
        <v>0</v>
      </c>
      <c r="F9332" t="s">
        <v>1912</v>
      </c>
    </row>
    <row r="9333" spans="1:6" x14ac:dyDescent="0.25">
      <c r="A9333" t="s">
        <v>1293</v>
      </c>
      <c r="B9333" t="s">
        <v>1222</v>
      </c>
      <c r="C9333" t="s">
        <v>1218</v>
      </c>
      <c r="D9333" t="s">
        <v>1195</v>
      </c>
      <c r="E9333">
        <v>0</v>
      </c>
      <c r="F9333" t="s">
        <v>1912</v>
      </c>
    </row>
    <row r="9334" spans="1:6" x14ac:dyDescent="0.25">
      <c r="A9334" t="s">
        <v>1293</v>
      </c>
      <c r="B9334" t="s">
        <v>1222</v>
      </c>
      <c r="C9334" t="s">
        <v>1219</v>
      </c>
      <c r="D9334" t="s">
        <v>1195</v>
      </c>
      <c r="E9334">
        <v>6.0000000000000002E-5</v>
      </c>
      <c r="F9334" t="s">
        <v>1912</v>
      </c>
    </row>
    <row r="9335" spans="1:6" x14ac:dyDescent="0.25">
      <c r="A9335" t="s">
        <v>1293</v>
      </c>
      <c r="B9335" t="s">
        <v>1222</v>
      </c>
      <c r="C9335" t="s">
        <v>1186</v>
      </c>
      <c r="D9335" t="s">
        <v>1195</v>
      </c>
      <c r="E9335">
        <v>1.5100000000000001E-3</v>
      </c>
      <c r="F9335" t="s">
        <v>1912</v>
      </c>
    </row>
    <row r="9336" spans="1:6" x14ac:dyDescent="0.25">
      <c r="A9336" t="s">
        <v>1293</v>
      </c>
      <c r="B9336" t="s">
        <v>1223</v>
      </c>
      <c r="C9336" t="s">
        <v>1207</v>
      </c>
      <c r="D9336" t="s">
        <v>1195</v>
      </c>
      <c r="E9336">
        <v>6.0000000000000002E-5</v>
      </c>
      <c r="F9336" t="s">
        <v>1912</v>
      </c>
    </row>
    <row r="9337" spans="1:6" x14ac:dyDescent="0.25">
      <c r="A9337" t="s">
        <v>1293</v>
      </c>
      <c r="B9337" t="s">
        <v>1223</v>
      </c>
      <c r="C9337" t="s">
        <v>1208</v>
      </c>
      <c r="D9337" t="s">
        <v>1195</v>
      </c>
      <c r="E9337">
        <v>3.0000000000000001E-5</v>
      </c>
      <c r="F9337" t="s">
        <v>1912</v>
      </c>
    </row>
    <row r="9338" spans="1:6" x14ac:dyDescent="0.25">
      <c r="A9338" t="s">
        <v>1293</v>
      </c>
      <c r="B9338" t="s">
        <v>1223</v>
      </c>
      <c r="C9338" t="s">
        <v>1196</v>
      </c>
      <c r="D9338" t="s">
        <v>1195</v>
      </c>
      <c r="E9338">
        <v>0</v>
      </c>
      <c r="F9338" t="s">
        <v>1912</v>
      </c>
    </row>
    <row r="9339" spans="1:6" x14ac:dyDescent="0.25">
      <c r="A9339" t="s">
        <v>1293</v>
      </c>
      <c r="B9339" t="s">
        <v>1223</v>
      </c>
      <c r="C9339" t="s">
        <v>1218</v>
      </c>
      <c r="D9339" t="s">
        <v>1195</v>
      </c>
      <c r="E9339">
        <v>0</v>
      </c>
      <c r="F9339" t="s">
        <v>1912</v>
      </c>
    </row>
    <row r="9340" spans="1:6" x14ac:dyDescent="0.25">
      <c r="A9340" t="s">
        <v>1293</v>
      </c>
      <c r="B9340" t="s">
        <v>1223</v>
      </c>
      <c r="C9340" t="s">
        <v>1219</v>
      </c>
      <c r="D9340" t="s">
        <v>1195</v>
      </c>
      <c r="E9340">
        <v>6.0000000000000002E-5</v>
      </c>
      <c r="F9340" t="s">
        <v>1912</v>
      </c>
    </row>
    <row r="9341" spans="1:6" x14ac:dyDescent="0.25">
      <c r="A9341" t="s">
        <v>1293</v>
      </c>
      <c r="B9341" t="s">
        <v>1223</v>
      </c>
      <c r="C9341" t="s">
        <v>1186</v>
      </c>
      <c r="D9341" t="s">
        <v>1195</v>
      </c>
      <c r="E9341">
        <v>1.39E-3</v>
      </c>
      <c r="F9341" t="s">
        <v>1912</v>
      </c>
    </row>
    <row r="9342" spans="1:6" x14ac:dyDescent="0.25">
      <c r="A9342" t="s">
        <v>1293</v>
      </c>
      <c r="B9342" t="s">
        <v>1224</v>
      </c>
      <c r="C9342" t="s">
        <v>1131</v>
      </c>
      <c r="D9342" t="s">
        <v>1195</v>
      </c>
      <c r="E9342">
        <v>1.3500000000000001E-3</v>
      </c>
      <c r="F9342" t="s">
        <v>1912</v>
      </c>
    </row>
    <row r="9343" spans="1:6" x14ac:dyDescent="0.25">
      <c r="A9343" t="s">
        <v>1293</v>
      </c>
      <c r="B9343" t="s">
        <v>1224</v>
      </c>
      <c r="C9343" t="s">
        <v>1207</v>
      </c>
      <c r="D9343" t="s">
        <v>1195</v>
      </c>
      <c r="E9343">
        <v>6.0000000000000002E-5</v>
      </c>
      <c r="F9343" t="s">
        <v>1912</v>
      </c>
    </row>
    <row r="9344" spans="1:6" x14ac:dyDescent="0.25">
      <c r="A9344" t="s">
        <v>1293</v>
      </c>
      <c r="B9344" t="s">
        <v>1224</v>
      </c>
      <c r="C9344" t="s">
        <v>1208</v>
      </c>
      <c r="D9344" t="s">
        <v>1195</v>
      </c>
      <c r="E9344">
        <v>3.0000000000000001E-5</v>
      </c>
      <c r="F9344" t="s">
        <v>1912</v>
      </c>
    </row>
    <row r="9345" spans="1:6" x14ac:dyDescent="0.25">
      <c r="A9345" t="s">
        <v>1293</v>
      </c>
      <c r="B9345" t="s">
        <v>1224</v>
      </c>
      <c r="C9345" t="s">
        <v>1196</v>
      </c>
      <c r="D9345" t="s">
        <v>1195</v>
      </c>
      <c r="E9345">
        <v>0</v>
      </c>
      <c r="F9345" t="s">
        <v>1912</v>
      </c>
    </row>
    <row r="9346" spans="1:6" x14ac:dyDescent="0.25">
      <c r="A9346" t="s">
        <v>1293</v>
      </c>
      <c r="B9346" t="s">
        <v>1224</v>
      </c>
      <c r="C9346" t="s">
        <v>1186</v>
      </c>
      <c r="D9346" t="s">
        <v>1195</v>
      </c>
      <c r="E9346">
        <v>1.5100000000000001E-3</v>
      </c>
      <c r="F9346" t="s">
        <v>1912</v>
      </c>
    </row>
    <row r="9347" spans="1:6" x14ac:dyDescent="0.25">
      <c r="A9347" t="s">
        <v>1293</v>
      </c>
      <c r="B9347" t="s">
        <v>1225</v>
      </c>
      <c r="C9347" t="s">
        <v>1207</v>
      </c>
      <c r="D9347" t="s">
        <v>1195</v>
      </c>
      <c r="E9347">
        <v>1.0000000000000001E-5</v>
      </c>
      <c r="F9347" t="s">
        <v>1912</v>
      </c>
    </row>
    <row r="9348" spans="1:6" x14ac:dyDescent="0.25">
      <c r="A9348" t="s">
        <v>1293</v>
      </c>
      <c r="B9348" t="s">
        <v>1225</v>
      </c>
      <c r="C9348" t="s">
        <v>1208</v>
      </c>
      <c r="D9348" t="s">
        <v>1195</v>
      </c>
      <c r="E9348">
        <v>1.0000000000000001E-5</v>
      </c>
      <c r="F9348" t="s">
        <v>1912</v>
      </c>
    </row>
    <row r="9349" spans="1:6" x14ac:dyDescent="0.25">
      <c r="A9349" t="s">
        <v>1293</v>
      </c>
      <c r="B9349" t="s">
        <v>1225</v>
      </c>
      <c r="C9349" t="s">
        <v>1196</v>
      </c>
      <c r="D9349" t="s">
        <v>1195</v>
      </c>
      <c r="E9349">
        <v>0</v>
      </c>
      <c r="F9349" t="s">
        <v>1912</v>
      </c>
    </row>
    <row r="9350" spans="1:6" x14ac:dyDescent="0.25">
      <c r="A9350" t="s">
        <v>1293</v>
      </c>
      <c r="B9350" t="s">
        <v>1225</v>
      </c>
      <c r="C9350" t="s">
        <v>1186</v>
      </c>
      <c r="D9350" t="s">
        <v>1195</v>
      </c>
      <c r="E9350">
        <v>3.6000000000000002E-4</v>
      </c>
      <c r="F9350" t="s">
        <v>1912</v>
      </c>
    </row>
    <row r="9351" spans="1:6" x14ac:dyDescent="0.25">
      <c r="A9351" t="s">
        <v>1293</v>
      </c>
      <c r="B9351" t="s">
        <v>1226</v>
      </c>
      <c r="C9351" t="s">
        <v>1207</v>
      </c>
      <c r="D9351" t="s">
        <v>1195</v>
      </c>
      <c r="E9351">
        <v>6.0000000000000002E-5</v>
      </c>
      <c r="F9351" t="s">
        <v>1912</v>
      </c>
    </row>
    <row r="9352" spans="1:6" x14ac:dyDescent="0.25">
      <c r="A9352" t="s">
        <v>1293</v>
      </c>
      <c r="B9352" t="s">
        <v>1226</v>
      </c>
      <c r="C9352" t="s">
        <v>1208</v>
      </c>
      <c r="D9352" t="s">
        <v>1195</v>
      </c>
      <c r="E9352">
        <v>3.0000000000000001E-5</v>
      </c>
      <c r="F9352" t="s">
        <v>1912</v>
      </c>
    </row>
    <row r="9353" spans="1:6" x14ac:dyDescent="0.25">
      <c r="A9353" t="s">
        <v>1293</v>
      </c>
      <c r="B9353" t="s">
        <v>1226</v>
      </c>
      <c r="C9353" t="s">
        <v>1196</v>
      </c>
      <c r="D9353" t="s">
        <v>1195</v>
      </c>
      <c r="E9353">
        <v>0</v>
      </c>
      <c r="F9353" t="s">
        <v>1912</v>
      </c>
    </row>
    <row r="9354" spans="1:6" x14ac:dyDescent="0.25">
      <c r="A9354" t="s">
        <v>1293</v>
      </c>
      <c r="B9354" t="s">
        <v>1226</v>
      </c>
      <c r="C9354" t="s">
        <v>1186</v>
      </c>
      <c r="D9354" t="s">
        <v>1195</v>
      </c>
      <c r="E9354">
        <v>1.39E-3</v>
      </c>
      <c r="F9354" t="s">
        <v>1912</v>
      </c>
    </row>
    <row r="9355" spans="1:6" x14ac:dyDescent="0.25">
      <c r="A9355" t="s">
        <v>1293</v>
      </c>
      <c r="B9355" t="s">
        <v>1227</v>
      </c>
      <c r="C9355" t="s">
        <v>1186</v>
      </c>
      <c r="D9355" t="s">
        <v>1195</v>
      </c>
      <c r="E9355">
        <v>0</v>
      </c>
      <c r="F9355" t="s">
        <v>1912</v>
      </c>
    </row>
    <row r="9356" spans="1:6" x14ac:dyDescent="0.25">
      <c r="A9356" t="s">
        <v>1293</v>
      </c>
      <c r="B9356" t="s">
        <v>1228</v>
      </c>
      <c r="C9356" t="s">
        <v>1207</v>
      </c>
      <c r="D9356" t="s">
        <v>1195</v>
      </c>
      <c r="E9356">
        <v>6.0000000000000002E-5</v>
      </c>
      <c r="F9356" t="s">
        <v>1912</v>
      </c>
    </row>
    <row r="9357" spans="1:6" x14ac:dyDescent="0.25">
      <c r="A9357" t="s">
        <v>1293</v>
      </c>
      <c r="B9357" t="s">
        <v>1228</v>
      </c>
      <c r="C9357" t="s">
        <v>1208</v>
      </c>
      <c r="D9357" t="s">
        <v>1195</v>
      </c>
      <c r="E9357">
        <v>3.0000000000000001E-5</v>
      </c>
      <c r="F9357" t="s">
        <v>1912</v>
      </c>
    </row>
    <row r="9358" spans="1:6" x14ac:dyDescent="0.25">
      <c r="A9358" t="s">
        <v>1293</v>
      </c>
      <c r="B9358" t="s">
        <v>1228</v>
      </c>
      <c r="C9358" t="s">
        <v>1196</v>
      </c>
      <c r="D9358" t="s">
        <v>1195</v>
      </c>
      <c r="E9358">
        <v>0</v>
      </c>
      <c r="F9358" t="s">
        <v>1912</v>
      </c>
    </row>
    <row r="9359" spans="1:6" x14ac:dyDescent="0.25">
      <c r="A9359" t="s">
        <v>1293</v>
      </c>
      <c r="B9359" t="s">
        <v>1228</v>
      </c>
      <c r="C9359" t="s">
        <v>1229</v>
      </c>
      <c r="D9359" t="s">
        <v>1195</v>
      </c>
      <c r="E9359">
        <v>0</v>
      </c>
      <c r="F9359" t="s">
        <v>1912</v>
      </c>
    </row>
    <row r="9360" spans="1:6" x14ac:dyDescent="0.25">
      <c r="A9360" t="s">
        <v>1293</v>
      </c>
      <c r="B9360" t="s">
        <v>1228</v>
      </c>
      <c r="C9360" t="s">
        <v>1186</v>
      </c>
      <c r="D9360" t="s">
        <v>1195</v>
      </c>
      <c r="E9360">
        <v>1.39E-3</v>
      </c>
      <c r="F9360" t="s">
        <v>1912</v>
      </c>
    </row>
    <row r="9361" spans="1:6" x14ac:dyDescent="0.25">
      <c r="A9361" t="s">
        <v>1293</v>
      </c>
      <c r="B9361" t="s">
        <v>1228</v>
      </c>
      <c r="C9361" t="s">
        <v>1219</v>
      </c>
      <c r="D9361" t="s">
        <v>1195</v>
      </c>
      <c r="E9361">
        <v>6.0000000000000002E-5</v>
      </c>
      <c r="F9361" t="s">
        <v>1912</v>
      </c>
    </row>
    <row r="9362" spans="1:6" x14ac:dyDescent="0.25">
      <c r="A9362" t="s">
        <v>1293</v>
      </c>
      <c r="B9362" t="s">
        <v>1230</v>
      </c>
      <c r="C9362" t="s">
        <v>1131</v>
      </c>
      <c r="D9362" t="s">
        <v>1195</v>
      </c>
      <c r="E9362">
        <v>1.3500000000000001E-3</v>
      </c>
      <c r="F9362" t="s">
        <v>1912</v>
      </c>
    </row>
    <row r="9363" spans="1:6" x14ac:dyDescent="0.25">
      <c r="A9363" t="s">
        <v>1293</v>
      </c>
      <c r="B9363" t="s">
        <v>1230</v>
      </c>
      <c r="C9363" t="s">
        <v>1207</v>
      </c>
      <c r="D9363" t="s">
        <v>1195</v>
      </c>
      <c r="E9363">
        <v>6.0000000000000002E-5</v>
      </c>
      <c r="F9363" t="s">
        <v>1912</v>
      </c>
    </row>
    <row r="9364" spans="1:6" x14ac:dyDescent="0.25">
      <c r="A9364" t="s">
        <v>1293</v>
      </c>
      <c r="B9364" t="s">
        <v>1230</v>
      </c>
      <c r="C9364" t="s">
        <v>1208</v>
      </c>
      <c r="D9364" t="s">
        <v>1195</v>
      </c>
      <c r="E9364">
        <v>3.0000000000000001E-5</v>
      </c>
      <c r="F9364" t="s">
        <v>1912</v>
      </c>
    </row>
    <row r="9365" spans="1:6" x14ac:dyDescent="0.25">
      <c r="A9365" t="s">
        <v>1293</v>
      </c>
      <c r="B9365" t="s">
        <v>1230</v>
      </c>
      <c r="C9365" t="s">
        <v>1196</v>
      </c>
      <c r="D9365" t="s">
        <v>1195</v>
      </c>
      <c r="E9365">
        <v>0</v>
      </c>
      <c r="F9365" t="s">
        <v>1912</v>
      </c>
    </row>
    <row r="9366" spans="1:6" x14ac:dyDescent="0.25">
      <c r="A9366" t="s">
        <v>1293</v>
      </c>
      <c r="B9366" t="s">
        <v>1230</v>
      </c>
      <c r="C9366" t="s">
        <v>1229</v>
      </c>
      <c r="D9366" t="s">
        <v>1195</v>
      </c>
      <c r="E9366">
        <v>0</v>
      </c>
      <c r="F9366" t="s">
        <v>1912</v>
      </c>
    </row>
    <row r="9367" spans="1:6" x14ac:dyDescent="0.25">
      <c r="A9367" t="s">
        <v>1293</v>
      </c>
      <c r="B9367" t="s">
        <v>1230</v>
      </c>
      <c r="C9367" t="s">
        <v>1186</v>
      </c>
      <c r="D9367" t="s">
        <v>1195</v>
      </c>
      <c r="E9367">
        <v>1.5100000000000001E-3</v>
      </c>
      <c r="F9367" t="s">
        <v>1912</v>
      </c>
    </row>
    <row r="9368" spans="1:6" x14ac:dyDescent="0.25">
      <c r="A9368" t="s">
        <v>1293</v>
      </c>
      <c r="B9368" t="s">
        <v>1230</v>
      </c>
      <c r="C9368" t="s">
        <v>1219</v>
      </c>
      <c r="D9368" t="s">
        <v>1195</v>
      </c>
      <c r="E9368">
        <v>6.0000000000000002E-5</v>
      </c>
      <c r="F9368" t="s">
        <v>1912</v>
      </c>
    </row>
    <row r="9369" spans="1:6" x14ac:dyDescent="0.25">
      <c r="A9369" t="s">
        <v>1293</v>
      </c>
      <c r="B9369" t="s">
        <v>1231</v>
      </c>
      <c r="C9369" t="s">
        <v>1186</v>
      </c>
      <c r="D9369" t="s">
        <v>1195</v>
      </c>
      <c r="E9369">
        <v>4.0000000000000003E-5</v>
      </c>
      <c r="F9369" t="s">
        <v>1912</v>
      </c>
    </row>
    <row r="9370" spans="1:6" x14ac:dyDescent="0.25">
      <c r="A9370" t="s">
        <v>1293</v>
      </c>
      <c r="B9370" t="s">
        <v>1232</v>
      </c>
      <c r="C9370" t="s">
        <v>1186</v>
      </c>
      <c r="D9370" t="s">
        <v>1195</v>
      </c>
      <c r="E9370">
        <v>0</v>
      </c>
      <c r="F9370" t="s">
        <v>1912</v>
      </c>
    </row>
    <row r="9371" spans="1:6" x14ac:dyDescent="0.25">
      <c r="A9371" t="s">
        <v>1293</v>
      </c>
      <c r="B9371" t="s">
        <v>1233</v>
      </c>
      <c r="C9371" t="s">
        <v>1207</v>
      </c>
      <c r="D9371" t="s">
        <v>1195</v>
      </c>
      <c r="E9371">
        <v>6.0000000000000002E-5</v>
      </c>
      <c r="F9371" t="s">
        <v>1912</v>
      </c>
    </row>
    <row r="9372" spans="1:6" x14ac:dyDescent="0.25">
      <c r="A9372" t="s">
        <v>1293</v>
      </c>
      <c r="B9372" t="s">
        <v>1233</v>
      </c>
      <c r="C9372" t="s">
        <v>1208</v>
      </c>
      <c r="D9372" t="s">
        <v>1195</v>
      </c>
      <c r="E9372">
        <v>3.0000000000000001E-5</v>
      </c>
      <c r="F9372" t="s">
        <v>1912</v>
      </c>
    </row>
    <row r="9373" spans="1:6" x14ac:dyDescent="0.25">
      <c r="A9373" t="s">
        <v>1293</v>
      </c>
      <c r="B9373" t="s">
        <v>1233</v>
      </c>
      <c r="C9373" t="s">
        <v>1234</v>
      </c>
      <c r="D9373" t="s">
        <v>1195</v>
      </c>
      <c r="E9373">
        <v>0</v>
      </c>
      <c r="F9373" t="s">
        <v>1912</v>
      </c>
    </row>
    <row r="9374" spans="1:6" x14ac:dyDescent="0.25">
      <c r="A9374" t="s">
        <v>1293</v>
      </c>
      <c r="B9374" t="s">
        <v>1233</v>
      </c>
      <c r="C9374" t="s">
        <v>1235</v>
      </c>
      <c r="D9374" t="s">
        <v>1195</v>
      </c>
      <c r="E9374">
        <v>0</v>
      </c>
      <c r="F9374" t="s">
        <v>1912</v>
      </c>
    </row>
    <row r="9375" spans="1:6" x14ac:dyDescent="0.25">
      <c r="A9375" t="s">
        <v>1293</v>
      </c>
      <c r="B9375" t="s">
        <v>1233</v>
      </c>
      <c r="C9375" t="s">
        <v>1236</v>
      </c>
      <c r="D9375" t="s">
        <v>1195</v>
      </c>
      <c r="E9375">
        <v>0</v>
      </c>
      <c r="F9375" t="s">
        <v>1912</v>
      </c>
    </row>
    <row r="9376" spans="1:6" x14ac:dyDescent="0.25">
      <c r="A9376" t="s">
        <v>1293</v>
      </c>
      <c r="B9376" t="s">
        <v>1233</v>
      </c>
      <c r="C9376" t="s">
        <v>1196</v>
      </c>
      <c r="D9376" t="s">
        <v>1195</v>
      </c>
      <c r="E9376">
        <v>0</v>
      </c>
      <c r="F9376" t="s">
        <v>1912</v>
      </c>
    </row>
    <row r="9377" spans="1:6" x14ac:dyDescent="0.25">
      <c r="A9377" t="s">
        <v>1293</v>
      </c>
      <c r="B9377" t="s">
        <v>1233</v>
      </c>
      <c r="C9377" t="s">
        <v>1229</v>
      </c>
      <c r="D9377" t="s">
        <v>1195</v>
      </c>
      <c r="E9377">
        <v>0</v>
      </c>
      <c r="F9377" t="s">
        <v>1912</v>
      </c>
    </row>
    <row r="9378" spans="1:6" x14ac:dyDescent="0.25">
      <c r="A9378" t="s">
        <v>1293</v>
      </c>
      <c r="B9378" t="s">
        <v>1233</v>
      </c>
      <c r="C9378" t="s">
        <v>1186</v>
      </c>
      <c r="D9378" t="s">
        <v>1195</v>
      </c>
      <c r="E9378">
        <v>1.39E-3</v>
      </c>
      <c r="F9378" t="s">
        <v>1912</v>
      </c>
    </row>
    <row r="9379" spans="1:6" x14ac:dyDescent="0.25">
      <c r="A9379" t="s">
        <v>1293</v>
      </c>
      <c r="B9379" t="s">
        <v>1237</v>
      </c>
      <c r="C9379" t="s">
        <v>1186</v>
      </c>
      <c r="D9379" t="s">
        <v>1195</v>
      </c>
      <c r="E9379">
        <v>6.0000000000000002E-5</v>
      </c>
      <c r="F9379" t="s">
        <v>1912</v>
      </c>
    </row>
    <row r="9380" spans="1:6" x14ac:dyDescent="0.25">
      <c r="A9380" t="s">
        <v>1293</v>
      </c>
      <c r="B9380" t="s">
        <v>1238</v>
      </c>
      <c r="C9380" t="s">
        <v>1207</v>
      </c>
      <c r="D9380" t="s">
        <v>1195</v>
      </c>
      <c r="E9380">
        <v>6.0000000000000002E-5</v>
      </c>
      <c r="F9380" t="s">
        <v>1912</v>
      </c>
    </row>
    <row r="9381" spans="1:6" x14ac:dyDescent="0.25">
      <c r="A9381" t="s">
        <v>1293</v>
      </c>
      <c r="B9381" t="s">
        <v>1238</v>
      </c>
      <c r="C9381" t="s">
        <v>1208</v>
      </c>
      <c r="D9381" t="s">
        <v>1195</v>
      </c>
      <c r="E9381">
        <v>3.0000000000000001E-5</v>
      </c>
      <c r="F9381" t="s">
        <v>1912</v>
      </c>
    </row>
    <row r="9382" spans="1:6" x14ac:dyDescent="0.25">
      <c r="A9382" t="s">
        <v>1293</v>
      </c>
      <c r="B9382" t="s">
        <v>1238</v>
      </c>
      <c r="C9382" t="s">
        <v>1234</v>
      </c>
      <c r="D9382" t="s">
        <v>1195</v>
      </c>
      <c r="E9382">
        <v>0</v>
      </c>
      <c r="F9382" t="s">
        <v>1912</v>
      </c>
    </row>
    <row r="9383" spans="1:6" x14ac:dyDescent="0.25">
      <c r="A9383" t="s">
        <v>1293</v>
      </c>
      <c r="B9383" t="s">
        <v>1238</v>
      </c>
      <c r="C9383" t="s">
        <v>1235</v>
      </c>
      <c r="D9383" t="s">
        <v>1195</v>
      </c>
      <c r="E9383">
        <v>0</v>
      </c>
      <c r="F9383" t="s">
        <v>1912</v>
      </c>
    </row>
    <row r="9384" spans="1:6" x14ac:dyDescent="0.25">
      <c r="A9384" t="s">
        <v>1293</v>
      </c>
      <c r="B9384" t="s">
        <v>1238</v>
      </c>
      <c r="C9384" t="s">
        <v>1236</v>
      </c>
      <c r="D9384" t="s">
        <v>1195</v>
      </c>
      <c r="E9384">
        <v>0</v>
      </c>
      <c r="F9384" t="s">
        <v>1912</v>
      </c>
    </row>
    <row r="9385" spans="1:6" x14ac:dyDescent="0.25">
      <c r="A9385" t="s">
        <v>1293</v>
      </c>
      <c r="B9385" t="s">
        <v>1238</v>
      </c>
      <c r="C9385" t="s">
        <v>1196</v>
      </c>
      <c r="D9385" t="s">
        <v>1195</v>
      </c>
      <c r="E9385">
        <v>0</v>
      </c>
      <c r="F9385" t="s">
        <v>1912</v>
      </c>
    </row>
    <row r="9386" spans="1:6" x14ac:dyDescent="0.25">
      <c r="A9386" t="s">
        <v>1293</v>
      </c>
      <c r="B9386" t="s">
        <v>1238</v>
      </c>
      <c r="C9386" t="s">
        <v>1229</v>
      </c>
      <c r="D9386" t="s">
        <v>1195</v>
      </c>
      <c r="E9386">
        <v>0</v>
      </c>
      <c r="F9386" t="s">
        <v>1912</v>
      </c>
    </row>
    <row r="9387" spans="1:6" x14ac:dyDescent="0.25">
      <c r="A9387" t="s">
        <v>1293</v>
      </c>
      <c r="B9387" t="s">
        <v>1238</v>
      </c>
      <c r="C9387" t="s">
        <v>1186</v>
      </c>
      <c r="D9387" t="s">
        <v>1195</v>
      </c>
      <c r="E9387">
        <v>1.39E-3</v>
      </c>
      <c r="F9387" t="s">
        <v>1912</v>
      </c>
    </row>
    <row r="9388" spans="1:6" x14ac:dyDescent="0.25">
      <c r="A9388" t="s">
        <v>1293</v>
      </c>
      <c r="B9388" t="s">
        <v>1239</v>
      </c>
      <c r="C9388" t="s">
        <v>1186</v>
      </c>
      <c r="D9388" t="s">
        <v>1195</v>
      </c>
      <c r="E9388">
        <v>2.5000000000000001E-2</v>
      </c>
      <c r="F9388" t="s">
        <v>1912</v>
      </c>
    </row>
    <row r="9389" spans="1:6" x14ac:dyDescent="0.25">
      <c r="A9389" t="s">
        <v>1294</v>
      </c>
      <c r="B9389" t="s">
        <v>1246</v>
      </c>
      <c r="C9389" t="s">
        <v>1295</v>
      </c>
      <c r="D9389" t="s">
        <v>1195</v>
      </c>
      <c r="E9389">
        <v>3.3E-4</v>
      </c>
      <c r="F9389" t="s">
        <v>1912</v>
      </c>
    </row>
    <row r="9390" spans="1:6" x14ac:dyDescent="0.25">
      <c r="A9390" t="s">
        <v>1294</v>
      </c>
      <c r="B9390" t="s">
        <v>1246</v>
      </c>
      <c r="C9390" t="s">
        <v>1196</v>
      </c>
      <c r="D9390" t="s">
        <v>1195</v>
      </c>
      <c r="E9390">
        <v>0</v>
      </c>
      <c r="F9390" t="s">
        <v>1912</v>
      </c>
    </row>
    <row r="9391" spans="1:6" x14ac:dyDescent="0.25">
      <c r="A9391" t="s">
        <v>1294</v>
      </c>
      <c r="B9391" t="s">
        <v>1246</v>
      </c>
      <c r="C9391" t="s">
        <v>1186</v>
      </c>
      <c r="D9391" t="s">
        <v>1195</v>
      </c>
      <c r="E9391">
        <v>3.6999999999999999E-4</v>
      </c>
      <c r="F9391" t="s">
        <v>1912</v>
      </c>
    </row>
    <row r="9392" spans="1:6" x14ac:dyDescent="0.25">
      <c r="A9392" t="s">
        <v>1294</v>
      </c>
      <c r="B9392" t="s">
        <v>1241</v>
      </c>
      <c r="C9392" t="s">
        <v>1296</v>
      </c>
      <c r="D9392" t="s">
        <v>1195</v>
      </c>
      <c r="E9392">
        <v>3.4000000000000002E-4</v>
      </c>
      <c r="F9392" t="s">
        <v>1912</v>
      </c>
    </row>
    <row r="9393" spans="1:6" x14ac:dyDescent="0.25">
      <c r="A9393" t="s">
        <v>1294</v>
      </c>
      <c r="B9393" t="s">
        <v>1241</v>
      </c>
      <c r="C9393" t="s">
        <v>1186</v>
      </c>
      <c r="D9393" t="s">
        <v>1195</v>
      </c>
      <c r="E9393">
        <v>3.8000000000000002E-4</v>
      </c>
      <c r="F9393" t="s">
        <v>1912</v>
      </c>
    </row>
    <row r="9394" spans="1:6" x14ac:dyDescent="0.25">
      <c r="A9394" t="s">
        <v>1294</v>
      </c>
      <c r="B9394" t="s">
        <v>1217</v>
      </c>
      <c r="C9394" t="s">
        <v>1295</v>
      </c>
      <c r="D9394" t="s">
        <v>1195</v>
      </c>
      <c r="E9394">
        <v>2.9999999999999997E-4</v>
      </c>
      <c r="F9394" t="s">
        <v>1912</v>
      </c>
    </row>
    <row r="9395" spans="1:6" x14ac:dyDescent="0.25">
      <c r="A9395" t="s">
        <v>1294</v>
      </c>
      <c r="B9395" t="s">
        <v>1217</v>
      </c>
      <c r="C9395" t="s">
        <v>1196</v>
      </c>
      <c r="D9395" t="s">
        <v>1195</v>
      </c>
      <c r="E9395">
        <v>0</v>
      </c>
      <c r="F9395" t="s">
        <v>1912</v>
      </c>
    </row>
    <row r="9396" spans="1:6" x14ac:dyDescent="0.25">
      <c r="A9396" t="s">
        <v>1294</v>
      </c>
      <c r="B9396" t="s">
        <v>1217</v>
      </c>
      <c r="C9396" t="s">
        <v>1186</v>
      </c>
      <c r="D9396" t="s">
        <v>1195</v>
      </c>
      <c r="E9396">
        <v>3.3E-4</v>
      </c>
      <c r="F9396" t="s">
        <v>1912</v>
      </c>
    </row>
    <row r="9397" spans="1:6" x14ac:dyDescent="0.25">
      <c r="A9397" t="s">
        <v>1294</v>
      </c>
      <c r="B9397" t="s">
        <v>1220</v>
      </c>
      <c r="C9397" t="s">
        <v>1295</v>
      </c>
      <c r="D9397" t="s">
        <v>1195</v>
      </c>
      <c r="E9397">
        <v>2.9999999999999997E-4</v>
      </c>
      <c r="F9397" t="s">
        <v>1912</v>
      </c>
    </row>
    <row r="9398" spans="1:6" x14ac:dyDescent="0.25">
      <c r="A9398" t="s">
        <v>1294</v>
      </c>
      <c r="B9398" t="s">
        <v>1220</v>
      </c>
      <c r="C9398" t="s">
        <v>1196</v>
      </c>
      <c r="D9398" t="s">
        <v>1195</v>
      </c>
      <c r="E9398">
        <v>0</v>
      </c>
      <c r="F9398" t="s">
        <v>1912</v>
      </c>
    </row>
    <row r="9399" spans="1:6" x14ac:dyDescent="0.25">
      <c r="A9399" t="s">
        <v>1294</v>
      </c>
      <c r="B9399" t="s">
        <v>1220</v>
      </c>
      <c r="C9399" t="s">
        <v>1186</v>
      </c>
      <c r="D9399" t="s">
        <v>1195</v>
      </c>
      <c r="E9399">
        <v>3.3E-4</v>
      </c>
      <c r="F9399" t="s">
        <v>1912</v>
      </c>
    </row>
    <row r="9400" spans="1:6" x14ac:dyDescent="0.25">
      <c r="A9400" t="s">
        <v>1294</v>
      </c>
      <c r="B9400" t="s">
        <v>1247</v>
      </c>
      <c r="C9400" t="s">
        <v>1295</v>
      </c>
      <c r="D9400" t="s">
        <v>1195</v>
      </c>
      <c r="E9400">
        <v>2.9999999999999997E-4</v>
      </c>
      <c r="F9400" t="s">
        <v>1912</v>
      </c>
    </row>
    <row r="9401" spans="1:6" x14ac:dyDescent="0.25">
      <c r="A9401" t="s">
        <v>1294</v>
      </c>
      <c r="B9401" t="s">
        <v>1247</v>
      </c>
      <c r="C9401" t="s">
        <v>1196</v>
      </c>
      <c r="D9401" t="s">
        <v>1195</v>
      </c>
      <c r="E9401">
        <v>0</v>
      </c>
      <c r="F9401" t="s">
        <v>1912</v>
      </c>
    </row>
    <row r="9402" spans="1:6" x14ac:dyDescent="0.25">
      <c r="A9402" t="s">
        <v>1294</v>
      </c>
      <c r="B9402" t="s">
        <v>1247</v>
      </c>
      <c r="C9402" t="s">
        <v>1186</v>
      </c>
      <c r="D9402" t="s">
        <v>1195</v>
      </c>
      <c r="E9402">
        <v>3.3E-4</v>
      </c>
      <c r="F9402" t="s">
        <v>1912</v>
      </c>
    </row>
    <row r="9403" spans="1:6" x14ac:dyDescent="0.25">
      <c r="A9403" t="s">
        <v>1294</v>
      </c>
      <c r="B9403" t="s">
        <v>1223</v>
      </c>
      <c r="C9403" t="s">
        <v>1295</v>
      </c>
      <c r="D9403" t="s">
        <v>1195</v>
      </c>
      <c r="E9403">
        <v>2.9999999999999997E-4</v>
      </c>
      <c r="F9403" t="s">
        <v>1912</v>
      </c>
    </row>
    <row r="9404" spans="1:6" x14ac:dyDescent="0.25">
      <c r="A9404" t="s">
        <v>1294</v>
      </c>
      <c r="B9404" t="s">
        <v>1223</v>
      </c>
      <c r="C9404" t="s">
        <v>1196</v>
      </c>
      <c r="D9404" t="s">
        <v>1195</v>
      </c>
      <c r="E9404">
        <v>0</v>
      </c>
      <c r="F9404" t="s">
        <v>1912</v>
      </c>
    </row>
    <row r="9405" spans="1:6" x14ac:dyDescent="0.25">
      <c r="A9405" t="s">
        <v>1294</v>
      </c>
      <c r="B9405" t="s">
        <v>1223</v>
      </c>
      <c r="C9405" t="s">
        <v>1186</v>
      </c>
      <c r="D9405" t="s">
        <v>1195</v>
      </c>
      <c r="E9405">
        <v>3.3E-4</v>
      </c>
      <c r="F9405" t="s">
        <v>1912</v>
      </c>
    </row>
    <row r="9406" spans="1:6" x14ac:dyDescent="0.25">
      <c r="A9406" t="s">
        <v>1294</v>
      </c>
      <c r="B9406" t="s">
        <v>1248</v>
      </c>
      <c r="C9406" t="s">
        <v>1295</v>
      </c>
      <c r="D9406" t="s">
        <v>1195</v>
      </c>
      <c r="E9406">
        <v>2.9999999999999997E-4</v>
      </c>
      <c r="F9406" t="s">
        <v>1912</v>
      </c>
    </row>
    <row r="9407" spans="1:6" x14ac:dyDescent="0.25">
      <c r="A9407" t="s">
        <v>1294</v>
      </c>
      <c r="B9407" t="s">
        <v>1248</v>
      </c>
      <c r="C9407" t="s">
        <v>1196</v>
      </c>
      <c r="D9407" t="s">
        <v>1195</v>
      </c>
      <c r="E9407">
        <v>0</v>
      </c>
      <c r="F9407" t="s">
        <v>1912</v>
      </c>
    </row>
    <row r="9408" spans="1:6" x14ac:dyDescent="0.25">
      <c r="A9408" t="s">
        <v>1294</v>
      </c>
      <c r="B9408" t="s">
        <v>1248</v>
      </c>
      <c r="C9408" t="s">
        <v>1186</v>
      </c>
      <c r="D9408" t="s">
        <v>1195</v>
      </c>
      <c r="E9408">
        <v>3.3E-4</v>
      </c>
      <c r="F9408" t="s">
        <v>1912</v>
      </c>
    </row>
    <row r="9409" spans="1:6" x14ac:dyDescent="0.25">
      <c r="A9409" t="s">
        <v>1294</v>
      </c>
      <c r="B9409" t="s">
        <v>1227</v>
      </c>
      <c r="C9409" t="s">
        <v>1186</v>
      </c>
      <c r="D9409" t="s">
        <v>1195</v>
      </c>
      <c r="E9409">
        <v>0</v>
      </c>
      <c r="F9409" t="s">
        <v>1912</v>
      </c>
    </row>
    <row r="9410" spans="1:6" x14ac:dyDescent="0.25">
      <c r="A9410" t="s">
        <v>1294</v>
      </c>
      <c r="B9410" t="s">
        <v>1265</v>
      </c>
      <c r="C9410" t="s">
        <v>1186</v>
      </c>
      <c r="D9410" t="s">
        <v>1195</v>
      </c>
      <c r="E9410">
        <v>3.7929999999999998E-2</v>
      </c>
      <c r="F9410" t="s">
        <v>1912</v>
      </c>
    </row>
    <row r="9411" spans="1:6" x14ac:dyDescent="0.25">
      <c r="A9411" t="s">
        <v>1294</v>
      </c>
      <c r="B9411" t="s">
        <v>1265</v>
      </c>
      <c r="C9411" t="s">
        <v>1275</v>
      </c>
      <c r="D9411" t="s">
        <v>1195</v>
      </c>
      <c r="E9411">
        <v>2.53E-2</v>
      </c>
      <c r="F9411" t="s">
        <v>1912</v>
      </c>
    </row>
    <row r="9412" spans="1:6" x14ac:dyDescent="0.25">
      <c r="A9412" t="s">
        <v>1294</v>
      </c>
      <c r="B9412" t="s">
        <v>1265</v>
      </c>
      <c r="C9412" t="s">
        <v>1276</v>
      </c>
      <c r="D9412" t="s">
        <v>1195</v>
      </c>
      <c r="E9412">
        <v>1.8970000000000001E-2</v>
      </c>
      <c r="F9412" t="s">
        <v>1912</v>
      </c>
    </row>
    <row r="9413" spans="1:6" x14ac:dyDescent="0.25">
      <c r="A9413" t="s">
        <v>1294</v>
      </c>
      <c r="B9413" t="s">
        <v>1265</v>
      </c>
      <c r="C9413" t="s">
        <v>1297</v>
      </c>
      <c r="D9413" t="s">
        <v>1195</v>
      </c>
      <c r="E9413">
        <v>5.6899999999999997E-3</v>
      </c>
      <c r="F9413" t="s">
        <v>1912</v>
      </c>
    </row>
    <row r="9414" spans="1:6" x14ac:dyDescent="0.25">
      <c r="A9414" t="s">
        <v>1294</v>
      </c>
      <c r="B9414" t="s">
        <v>1265</v>
      </c>
      <c r="C9414" t="s">
        <v>1298</v>
      </c>
      <c r="D9414" t="s">
        <v>1195</v>
      </c>
      <c r="E9414">
        <v>1.14E-3</v>
      </c>
      <c r="F9414" t="s">
        <v>1912</v>
      </c>
    </row>
    <row r="9415" spans="1:6" x14ac:dyDescent="0.25">
      <c r="A9415" t="s">
        <v>1294</v>
      </c>
      <c r="B9415" t="s">
        <v>1265</v>
      </c>
      <c r="C9415" t="s">
        <v>1299</v>
      </c>
      <c r="D9415" t="s">
        <v>1195</v>
      </c>
      <c r="E9415">
        <v>1.1199999999999999E-3</v>
      </c>
      <c r="F9415" t="s">
        <v>1912</v>
      </c>
    </row>
    <row r="9416" spans="1:6" x14ac:dyDescent="0.25">
      <c r="A9416" t="s">
        <v>1294</v>
      </c>
      <c r="B9416" t="s">
        <v>1265</v>
      </c>
      <c r="C9416" t="s">
        <v>1300</v>
      </c>
      <c r="D9416" t="s">
        <v>1195</v>
      </c>
      <c r="E9416">
        <v>8.0000000000000007E-5</v>
      </c>
      <c r="F9416" t="s">
        <v>1912</v>
      </c>
    </row>
    <row r="9417" spans="1:6" x14ac:dyDescent="0.25">
      <c r="A9417" t="s">
        <v>1294</v>
      </c>
      <c r="B9417" t="s">
        <v>1249</v>
      </c>
      <c r="C9417" t="s">
        <v>1234</v>
      </c>
      <c r="D9417" t="s">
        <v>1195</v>
      </c>
      <c r="E9417">
        <v>0</v>
      </c>
      <c r="F9417" t="s">
        <v>1912</v>
      </c>
    </row>
    <row r="9418" spans="1:6" x14ac:dyDescent="0.25">
      <c r="A9418" t="s">
        <v>1294</v>
      </c>
      <c r="B9418" t="s">
        <v>1249</v>
      </c>
      <c r="C9418" t="s">
        <v>1295</v>
      </c>
      <c r="D9418" t="s">
        <v>1195</v>
      </c>
      <c r="E9418">
        <v>2.7E-4</v>
      </c>
      <c r="F9418" t="s">
        <v>1912</v>
      </c>
    </row>
    <row r="9419" spans="1:6" x14ac:dyDescent="0.25">
      <c r="A9419" t="s">
        <v>1294</v>
      </c>
      <c r="B9419" t="s">
        <v>1249</v>
      </c>
      <c r="C9419" t="s">
        <v>1196</v>
      </c>
      <c r="D9419" t="s">
        <v>1195</v>
      </c>
      <c r="E9419">
        <v>0</v>
      </c>
      <c r="F9419" t="s">
        <v>1912</v>
      </c>
    </row>
    <row r="9420" spans="1:6" x14ac:dyDescent="0.25">
      <c r="A9420" t="s">
        <v>1294</v>
      </c>
      <c r="B9420" t="s">
        <v>1249</v>
      </c>
      <c r="C9420" t="s">
        <v>1186</v>
      </c>
      <c r="D9420" t="s">
        <v>1195</v>
      </c>
      <c r="E9420">
        <v>2.9E-4</v>
      </c>
      <c r="F9420" t="s">
        <v>1912</v>
      </c>
    </row>
    <row r="9421" spans="1:6" x14ac:dyDescent="0.25">
      <c r="A9421" t="s">
        <v>1294</v>
      </c>
      <c r="B9421" t="s">
        <v>1231</v>
      </c>
      <c r="C9421" t="s">
        <v>1186</v>
      </c>
      <c r="D9421" t="s">
        <v>1195</v>
      </c>
      <c r="E9421">
        <v>2.9E-4</v>
      </c>
      <c r="F9421" t="s">
        <v>1912</v>
      </c>
    </row>
    <row r="9422" spans="1:6" x14ac:dyDescent="0.25">
      <c r="A9422" t="s">
        <v>1294</v>
      </c>
      <c r="B9422" t="s">
        <v>1250</v>
      </c>
      <c r="C9422" t="s">
        <v>1234</v>
      </c>
      <c r="D9422" t="s">
        <v>1195</v>
      </c>
      <c r="E9422">
        <v>0</v>
      </c>
      <c r="F9422" t="s">
        <v>1912</v>
      </c>
    </row>
    <row r="9423" spans="1:6" x14ac:dyDescent="0.25">
      <c r="A9423" t="s">
        <v>1294</v>
      </c>
      <c r="B9423" t="s">
        <v>1250</v>
      </c>
      <c r="C9423" t="s">
        <v>1295</v>
      </c>
      <c r="D9423" t="s">
        <v>1195</v>
      </c>
      <c r="E9423">
        <v>2.7E-4</v>
      </c>
      <c r="F9423" t="s">
        <v>1912</v>
      </c>
    </row>
    <row r="9424" spans="1:6" x14ac:dyDescent="0.25">
      <c r="A9424" t="s">
        <v>1294</v>
      </c>
      <c r="B9424" t="s">
        <v>1250</v>
      </c>
      <c r="C9424" t="s">
        <v>1196</v>
      </c>
      <c r="D9424" t="s">
        <v>1195</v>
      </c>
      <c r="E9424">
        <v>0</v>
      </c>
      <c r="F9424" t="s">
        <v>1912</v>
      </c>
    </row>
    <row r="9425" spans="1:6" x14ac:dyDescent="0.25">
      <c r="A9425" t="s">
        <v>1294</v>
      </c>
      <c r="B9425" t="s">
        <v>1250</v>
      </c>
      <c r="C9425" t="s">
        <v>1186</v>
      </c>
      <c r="D9425" t="s">
        <v>1195</v>
      </c>
      <c r="E9425">
        <v>2.9E-4</v>
      </c>
      <c r="F9425" t="s">
        <v>1912</v>
      </c>
    </row>
    <row r="9426" spans="1:6" x14ac:dyDescent="0.25">
      <c r="A9426" t="s">
        <v>1294</v>
      </c>
      <c r="B9426" t="s">
        <v>1301</v>
      </c>
      <c r="C9426" t="s">
        <v>1186</v>
      </c>
      <c r="D9426" t="s">
        <v>1195</v>
      </c>
      <c r="E9426">
        <v>3.7929999999999998E-2</v>
      </c>
      <c r="F9426" t="s">
        <v>1912</v>
      </c>
    </row>
    <row r="9427" spans="1:6" x14ac:dyDescent="0.25">
      <c r="A9427" t="s">
        <v>1294</v>
      </c>
      <c r="B9427" t="s">
        <v>1301</v>
      </c>
      <c r="C9427" t="s">
        <v>1302</v>
      </c>
      <c r="D9427" t="s">
        <v>1195</v>
      </c>
      <c r="E9427">
        <v>1.7510000000000001E-2</v>
      </c>
      <c r="F9427" t="s">
        <v>1912</v>
      </c>
    </row>
    <row r="9428" spans="1:6" x14ac:dyDescent="0.25">
      <c r="A9428" t="s">
        <v>1294</v>
      </c>
      <c r="B9428" t="s">
        <v>1301</v>
      </c>
      <c r="C9428" t="s">
        <v>1303</v>
      </c>
      <c r="D9428" t="s">
        <v>1195</v>
      </c>
      <c r="E9428">
        <v>2.334E-2</v>
      </c>
      <c r="F9428" t="s">
        <v>1912</v>
      </c>
    </row>
    <row r="9429" spans="1:6" x14ac:dyDescent="0.25">
      <c r="A9429" t="s">
        <v>1304</v>
      </c>
      <c r="B9429" t="s">
        <v>1304</v>
      </c>
      <c r="C9429" t="s">
        <v>1186</v>
      </c>
      <c r="D9429" t="s">
        <v>1195</v>
      </c>
      <c r="E9429">
        <v>3.0200000000000001E-3</v>
      </c>
      <c r="F9429" t="s">
        <v>1912</v>
      </c>
    </row>
    <row r="9430" spans="1:6" x14ac:dyDescent="0.25">
      <c r="A9430" t="s">
        <v>1305</v>
      </c>
      <c r="B9430" t="s">
        <v>1246</v>
      </c>
      <c r="C9430" t="s">
        <v>1186</v>
      </c>
      <c r="D9430" t="s">
        <v>1195</v>
      </c>
      <c r="E9430">
        <v>0</v>
      </c>
      <c r="F9430" t="s">
        <v>1912</v>
      </c>
    </row>
    <row r="9431" spans="1:6" x14ac:dyDescent="0.25">
      <c r="A9431" t="s">
        <v>1305</v>
      </c>
      <c r="B9431" t="s">
        <v>1241</v>
      </c>
      <c r="C9431" t="s">
        <v>1186</v>
      </c>
      <c r="D9431" t="s">
        <v>1195</v>
      </c>
      <c r="E9431">
        <v>0</v>
      </c>
      <c r="F9431" t="s">
        <v>1912</v>
      </c>
    </row>
    <row r="9432" spans="1:6" x14ac:dyDescent="0.25">
      <c r="A9432" t="s">
        <v>1305</v>
      </c>
      <c r="B9432" t="s">
        <v>1217</v>
      </c>
      <c r="C9432" t="s">
        <v>1186</v>
      </c>
      <c r="D9432" t="s">
        <v>1195</v>
      </c>
      <c r="E9432">
        <v>0</v>
      </c>
      <c r="F9432" t="s">
        <v>1912</v>
      </c>
    </row>
    <row r="9433" spans="1:6" x14ac:dyDescent="0.25">
      <c r="A9433" t="s">
        <v>1305</v>
      </c>
      <c r="B9433" t="s">
        <v>1220</v>
      </c>
      <c r="C9433" t="s">
        <v>1186</v>
      </c>
      <c r="D9433" t="s">
        <v>1195</v>
      </c>
      <c r="E9433">
        <v>0</v>
      </c>
      <c r="F9433" t="s">
        <v>1912</v>
      </c>
    </row>
    <row r="9434" spans="1:6" x14ac:dyDescent="0.25">
      <c r="A9434" t="s">
        <v>1305</v>
      </c>
      <c r="B9434" t="s">
        <v>1247</v>
      </c>
      <c r="C9434" t="s">
        <v>1186</v>
      </c>
      <c r="D9434" t="s">
        <v>1195</v>
      </c>
      <c r="E9434">
        <v>0</v>
      </c>
      <c r="F9434" t="s">
        <v>1912</v>
      </c>
    </row>
    <row r="9435" spans="1:6" x14ac:dyDescent="0.25">
      <c r="A9435" t="s">
        <v>1305</v>
      </c>
      <c r="B9435" t="s">
        <v>1223</v>
      </c>
      <c r="C9435" t="s">
        <v>1186</v>
      </c>
      <c r="D9435" t="s">
        <v>1195</v>
      </c>
      <c r="E9435">
        <v>0</v>
      </c>
      <c r="F9435" t="s">
        <v>1912</v>
      </c>
    </row>
    <row r="9436" spans="1:6" x14ac:dyDescent="0.25">
      <c r="A9436" t="s">
        <v>1305</v>
      </c>
      <c r="B9436" t="s">
        <v>1248</v>
      </c>
      <c r="C9436" t="s">
        <v>1186</v>
      </c>
      <c r="D9436" t="s">
        <v>1195</v>
      </c>
      <c r="E9436">
        <v>0</v>
      </c>
      <c r="F9436" t="s">
        <v>1912</v>
      </c>
    </row>
    <row r="9437" spans="1:6" x14ac:dyDescent="0.25">
      <c r="A9437" t="s">
        <v>1305</v>
      </c>
      <c r="B9437" t="s">
        <v>1227</v>
      </c>
      <c r="C9437" t="s">
        <v>1186</v>
      </c>
      <c r="D9437" t="s">
        <v>1195</v>
      </c>
      <c r="E9437">
        <v>0</v>
      </c>
      <c r="F9437" t="s">
        <v>1912</v>
      </c>
    </row>
    <row r="9438" spans="1:6" x14ac:dyDescent="0.25">
      <c r="A9438" t="s">
        <v>1305</v>
      </c>
      <c r="B9438" t="s">
        <v>1272</v>
      </c>
      <c r="C9438" t="s">
        <v>1266</v>
      </c>
      <c r="D9438" t="s">
        <v>1195</v>
      </c>
      <c r="E9438">
        <v>8.2699999999999996E-3</v>
      </c>
      <c r="F9438" t="s">
        <v>1912</v>
      </c>
    </row>
    <row r="9439" spans="1:6" x14ac:dyDescent="0.25">
      <c r="A9439" t="s">
        <v>1305</v>
      </c>
      <c r="B9439" t="s">
        <v>1272</v>
      </c>
      <c r="C9439" t="s">
        <v>1267</v>
      </c>
      <c r="D9439" t="s">
        <v>1195</v>
      </c>
      <c r="E9439">
        <v>8.2699999999999996E-3</v>
      </c>
      <c r="F9439" t="s">
        <v>1912</v>
      </c>
    </row>
    <row r="9440" spans="1:6" x14ac:dyDescent="0.25">
      <c r="A9440" t="s">
        <v>1305</v>
      </c>
      <c r="B9440" t="s">
        <v>1272</v>
      </c>
      <c r="C9440" t="s">
        <v>1268</v>
      </c>
      <c r="D9440" t="s">
        <v>1195</v>
      </c>
      <c r="E9440">
        <v>1.83E-3</v>
      </c>
      <c r="F9440" t="s">
        <v>1912</v>
      </c>
    </row>
    <row r="9441" spans="1:6" x14ac:dyDescent="0.25">
      <c r="A9441" t="s">
        <v>1305</v>
      </c>
      <c r="B9441" t="s">
        <v>1272</v>
      </c>
      <c r="C9441" t="s">
        <v>1269</v>
      </c>
      <c r="D9441" t="s">
        <v>1195</v>
      </c>
      <c r="E9441">
        <v>1.83E-3</v>
      </c>
      <c r="F9441" t="s">
        <v>1912</v>
      </c>
    </row>
    <row r="9442" spans="1:6" x14ac:dyDescent="0.25">
      <c r="A9442" t="s">
        <v>1305</v>
      </c>
      <c r="B9442" t="s">
        <v>1272</v>
      </c>
      <c r="C9442" t="s">
        <v>1270</v>
      </c>
      <c r="D9442" t="s">
        <v>1195</v>
      </c>
      <c r="E9442">
        <v>1.72E-3</v>
      </c>
      <c r="F9442" t="s">
        <v>1912</v>
      </c>
    </row>
    <row r="9443" spans="1:6" x14ac:dyDescent="0.25">
      <c r="A9443" t="s">
        <v>1305</v>
      </c>
      <c r="B9443" t="s">
        <v>1272</v>
      </c>
      <c r="C9443" t="s">
        <v>1271</v>
      </c>
      <c r="D9443" t="s">
        <v>1195</v>
      </c>
      <c r="E9443">
        <v>1.6199999999999999E-3</v>
      </c>
      <c r="F9443" t="s">
        <v>1912</v>
      </c>
    </row>
    <row r="9444" spans="1:6" x14ac:dyDescent="0.25">
      <c r="A9444" t="s">
        <v>1305</v>
      </c>
      <c r="B9444" t="s">
        <v>1272</v>
      </c>
      <c r="C9444" t="s">
        <v>1186</v>
      </c>
      <c r="D9444" t="s">
        <v>1195</v>
      </c>
      <c r="E9444">
        <v>1.6899999999999998E-2</v>
      </c>
      <c r="F9444" t="s">
        <v>1912</v>
      </c>
    </row>
    <row r="9445" spans="1:6" x14ac:dyDescent="0.25">
      <c r="A9445" t="s">
        <v>1305</v>
      </c>
      <c r="B9445" t="s">
        <v>1273</v>
      </c>
      <c r="C9445" t="s">
        <v>1266</v>
      </c>
      <c r="D9445" t="s">
        <v>1195</v>
      </c>
      <c r="E9445">
        <v>8.2699999999999996E-3</v>
      </c>
      <c r="F9445" t="s">
        <v>1912</v>
      </c>
    </row>
    <row r="9446" spans="1:6" x14ac:dyDescent="0.25">
      <c r="A9446" t="s">
        <v>1305</v>
      </c>
      <c r="B9446" t="s">
        <v>1273</v>
      </c>
      <c r="C9446" t="s">
        <v>1267</v>
      </c>
      <c r="D9446" t="s">
        <v>1195</v>
      </c>
      <c r="E9446">
        <v>8.2699999999999996E-3</v>
      </c>
      <c r="F9446" t="s">
        <v>1912</v>
      </c>
    </row>
    <row r="9447" spans="1:6" x14ac:dyDescent="0.25">
      <c r="A9447" t="s">
        <v>1305</v>
      </c>
      <c r="B9447" t="s">
        <v>1273</v>
      </c>
      <c r="C9447" t="s">
        <v>1268</v>
      </c>
      <c r="D9447" t="s">
        <v>1195</v>
      </c>
      <c r="E9447">
        <v>1.83E-3</v>
      </c>
      <c r="F9447" t="s">
        <v>1912</v>
      </c>
    </row>
    <row r="9448" spans="1:6" x14ac:dyDescent="0.25">
      <c r="A9448" t="s">
        <v>1305</v>
      </c>
      <c r="B9448" t="s">
        <v>1273</v>
      </c>
      <c r="C9448" t="s">
        <v>1269</v>
      </c>
      <c r="D9448" t="s">
        <v>1195</v>
      </c>
      <c r="E9448">
        <v>1.83E-3</v>
      </c>
      <c r="F9448" t="s">
        <v>1912</v>
      </c>
    </row>
    <row r="9449" spans="1:6" x14ac:dyDescent="0.25">
      <c r="A9449" t="s">
        <v>1305</v>
      </c>
      <c r="B9449" t="s">
        <v>1273</v>
      </c>
      <c r="C9449" t="s">
        <v>1270</v>
      </c>
      <c r="D9449" t="s">
        <v>1195</v>
      </c>
      <c r="E9449">
        <v>1.72E-3</v>
      </c>
      <c r="F9449" t="s">
        <v>1912</v>
      </c>
    </row>
    <row r="9450" spans="1:6" x14ac:dyDescent="0.25">
      <c r="A9450" t="s">
        <v>1305</v>
      </c>
      <c r="B9450" t="s">
        <v>1273</v>
      </c>
      <c r="C9450" t="s">
        <v>1271</v>
      </c>
      <c r="D9450" t="s">
        <v>1195</v>
      </c>
      <c r="E9450">
        <v>1.6199999999999999E-3</v>
      </c>
      <c r="F9450" t="s">
        <v>1912</v>
      </c>
    </row>
    <row r="9451" spans="1:6" x14ac:dyDescent="0.25">
      <c r="A9451" t="s">
        <v>1305</v>
      </c>
      <c r="B9451" t="s">
        <v>1273</v>
      </c>
      <c r="C9451" t="s">
        <v>1186</v>
      </c>
      <c r="D9451" t="s">
        <v>1195</v>
      </c>
      <c r="E9451">
        <v>1.6899999999999998E-2</v>
      </c>
      <c r="F9451" t="s">
        <v>1912</v>
      </c>
    </row>
    <row r="9452" spans="1:6" x14ac:dyDescent="0.25">
      <c r="A9452" t="s">
        <v>1305</v>
      </c>
      <c r="B9452" t="s">
        <v>1274</v>
      </c>
      <c r="C9452" t="s">
        <v>1266</v>
      </c>
      <c r="D9452" t="s">
        <v>1195</v>
      </c>
      <c r="E9452">
        <v>8.2699999999999996E-3</v>
      </c>
      <c r="F9452" t="s">
        <v>1912</v>
      </c>
    </row>
    <row r="9453" spans="1:6" x14ac:dyDescent="0.25">
      <c r="A9453" t="s">
        <v>1305</v>
      </c>
      <c r="B9453" t="s">
        <v>1274</v>
      </c>
      <c r="C9453" t="s">
        <v>1267</v>
      </c>
      <c r="D9453" t="s">
        <v>1195</v>
      </c>
      <c r="E9453">
        <v>8.2699999999999996E-3</v>
      </c>
      <c r="F9453" t="s">
        <v>1912</v>
      </c>
    </row>
    <row r="9454" spans="1:6" x14ac:dyDescent="0.25">
      <c r="A9454" t="s">
        <v>1305</v>
      </c>
      <c r="B9454" t="s">
        <v>1274</v>
      </c>
      <c r="C9454" t="s">
        <v>1268</v>
      </c>
      <c r="D9454" t="s">
        <v>1195</v>
      </c>
      <c r="E9454">
        <v>1.83E-3</v>
      </c>
      <c r="F9454" t="s">
        <v>1912</v>
      </c>
    </row>
    <row r="9455" spans="1:6" x14ac:dyDescent="0.25">
      <c r="A9455" t="s">
        <v>1305</v>
      </c>
      <c r="B9455" t="s">
        <v>1274</v>
      </c>
      <c r="C9455" t="s">
        <v>1269</v>
      </c>
      <c r="D9455" t="s">
        <v>1195</v>
      </c>
      <c r="E9455">
        <v>1.83E-3</v>
      </c>
      <c r="F9455" t="s">
        <v>1912</v>
      </c>
    </row>
    <row r="9456" spans="1:6" x14ac:dyDescent="0.25">
      <c r="A9456" t="s">
        <v>1305</v>
      </c>
      <c r="B9456" t="s">
        <v>1274</v>
      </c>
      <c r="C9456" t="s">
        <v>1270</v>
      </c>
      <c r="D9456" t="s">
        <v>1195</v>
      </c>
      <c r="E9456">
        <v>1.72E-3</v>
      </c>
      <c r="F9456" t="s">
        <v>1912</v>
      </c>
    </row>
    <row r="9457" spans="1:6" x14ac:dyDescent="0.25">
      <c r="A9457" t="s">
        <v>1305</v>
      </c>
      <c r="B9457" t="s">
        <v>1274</v>
      </c>
      <c r="C9457" t="s">
        <v>1271</v>
      </c>
      <c r="D9457" t="s">
        <v>1195</v>
      </c>
      <c r="E9457">
        <v>1.6199999999999999E-3</v>
      </c>
      <c r="F9457" t="s">
        <v>1912</v>
      </c>
    </row>
    <row r="9458" spans="1:6" x14ac:dyDescent="0.25">
      <c r="A9458" t="s">
        <v>1305</v>
      </c>
      <c r="B9458" t="s">
        <v>1274</v>
      </c>
      <c r="C9458" t="s">
        <v>1186</v>
      </c>
      <c r="D9458" t="s">
        <v>1195</v>
      </c>
      <c r="E9458">
        <v>1.6899999999999998E-2</v>
      </c>
      <c r="F9458" t="s">
        <v>1912</v>
      </c>
    </row>
    <row r="9459" spans="1:6" x14ac:dyDescent="0.25">
      <c r="A9459" t="s">
        <v>1305</v>
      </c>
      <c r="B9459" t="s">
        <v>1185</v>
      </c>
      <c r="C9459" t="s">
        <v>1275</v>
      </c>
      <c r="D9459" t="s">
        <v>1195</v>
      </c>
      <c r="E9459">
        <v>4.8999999999999998E-4</v>
      </c>
      <c r="F9459" t="s">
        <v>1912</v>
      </c>
    </row>
    <row r="9460" spans="1:6" x14ac:dyDescent="0.25">
      <c r="A9460" t="s">
        <v>1305</v>
      </c>
      <c r="B9460" t="s">
        <v>1185</v>
      </c>
      <c r="C9460" t="s">
        <v>1276</v>
      </c>
      <c r="D9460" t="s">
        <v>1195</v>
      </c>
      <c r="E9460">
        <v>1.1E-4</v>
      </c>
      <c r="F9460" t="s">
        <v>1912</v>
      </c>
    </row>
    <row r="9461" spans="1:6" x14ac:dyDescent="0.25">
      <c r="A9461" t="s">
        <v>1305</v>
      </c>
      <c r="B9461" t="s">
        <v>1185</v>
      </c>
      <c r="C9461" t="s">
        <v>1277</v>
      </c>
      <c r="D9461" t="s">
        <v>1195</v>
      </c>
      <c r="E9461">
        <v>1E-4</v>
      </c>
      <c r="F9461" t="s">
        <v>1912</v>
      </c>
    </row>
    <row r="9462" spans="1:6" x14ac:dyDescent="0.25">
      <c r="A9462" t="s">
        <v>1305</v>
      </c>
      <c r="B9462" t="s">
        <v>1185</v>
      </c>
      <c r="C9462" t="s">
        <v>1186</v>
      </c>
      <c r="D9462" t="s">
        <v>1195</v>
      </c>
      <c r="E9462">
        <v>1E-3</v>
      </c>
      <c r="F9462" t="s">
        <v>1912</v>
      </c>
    </row>
    <row r="9463" spans="1:6" x14ac:dyDescent="0.25">
      <c r="A9463" t="s">
        <v>1305</v>
      </c>
      <c r="B9463" t="s">
        <v>1188</v>
      </c>
      <c r="C9463" t="s">
        <v>1275</v>
      </c>
      <c r="D9463" t="s">
        <v>1195</v>
      </c>
      <c r="E9463">
        <v>4.8999999999999998E-4</v>
      </c>
      <c r="F9463" t="s">
        <v>1912</v>
      </c>
    </row>
    <row r="9464" spans="1:6" x14ac:dyDescent="0.25">
      <c r="A9464" t="s">
        <v>1305</v>
      </c>
      <c r="B9464" t="s">
        <v>1188</v>
      </c>
      <c r="C9464" t="s">
        <v>1276</v>
      </c>
      <c r="D9464" t="s">
        <v>1195</v>
      </c>
      <c r="E9464">
        <v>1.1E-4</v>
      </c>
      <c r="F9464" t="s">
        <v>1912</v>
      </c>
    </row>
    <row r="9465" spans="1:6" x14ac:dyDescent="0.25">
      <c r="A9465" t="s">
        <v>1305</v>
      </c>
      <c r="B9465" t="s">
        <v>1188</v>
      </c>
      <c r="C9465" t="s">
        <v>1277</v>
      </c>
      <c r="D9465" t="s">
        <v>1195</v>
      </c>
      <c r="E9465">
        <v>1E-4</v>
      </c>
      <c r="F9465" t="s">
        <v>1912</v>
      </c>
    </row>
    <row r="9466" spans="1:6" x14ac:dyDescent="0.25">
      <c r="A9466" t="s">
        <v>1305</v>
      </c>
      <c r="B9466" t="s">
        <v>1188</v>
      </c>
      <c r="C9466" t="s">
        <v>1186</v>
      </c>
      <c r="D9466" t="s">
        <v>1195</v>
      </c>
      <c r="E9466">
        <v>1E-3</v>
      </c>
      <c r="F9466" t="s">
        <v>1912</v>
      </c>
    </row>
    <row r="9467" spans="1:6" x14ac:dyDescent="0.25">
      <c r="A9467" t="s">
        <v>1305</v>
      </c>
      <c r="B9467" t="s">
        <v>1189</v>
      </c>
      <c r="C9467" t="s">
        <v>1278</v>
      </c>
      <c r="D9467" t="s">
        <v>1195</v>
      </c>
      <c r="E9467">
        <v>4.0500000000000001E-2</v>
      </c>
      <c r="F9467" t="s">
        <v>1912</v>
      </c>
    </row>
    <row r="9468" spans="1:6" x14ac:dyDescent="0.25">
      <c r="A9468" t="s">
        <v>1305</v>
      </c>
      <c r="B9468" t="s">
        <v>1189</v>
      </c>
      <c r="C9468" t="s">
        <v>1279</v>
      </c>
      <c r="D9468" t="s">
        <v>1195</v>
      </c>
      <c r="E9468">
        <v>2.2950000000000002E-2</v>
      </c>
      <c r="F9468" t="s">
        <v>1912</v>
      </c>
    </row>
    <row r="9469" spans="1:6" x14ac:dyDescent="0.25">
      <c r="A9469" t="s">
        <v>1305</v>
      </c>
      <c r="B9469" t="s">
        <v>1189</v>
      </c>
      <c r="C9469" t="s">
        <v>1280</v>
      </c>
      <c r="D9469" t="s">
        <v>1195</v>
      </c>
      <c r="E9469">
        <v>8.0999999999999996E-3</v>
      </c>
      <c r="F9469" t="s">
        <v>1912</v>
      </c>
    </row>
    <row r="9470" spans="1:6" x14ac:dyDescent="0.25">
      <c r="A9470" t="s">
        <v>1305</v>
      </c>
      <c r="B9470" t="s">
        <v>1189</v>
      </c>
      <c r="C9470" t="s">
        <v>1186</v>
      </c>
      <c r="D9470" t="s">
        <v>1195</v>
      </c>
      <c r="E9470">
        <v>0.13500000000000001</v>
      </c>
      <c r="F9470" t="s">
        <v>1912</v>
      </c>
    </row>
    <row r="9471" spans="1:6" x14ac:dyDescent="0.25">
      <c r="A9471" t="s">
        <v>1305</v>
      </c>
      <c r="B9471" t="s">
        <v>1190</v>
      </c>
      <c r="C9471" t="s">
        <v>1266</v>
      </c>
      <c r="D9471" t="s">
        <v>1195</v>
      </c>
      <c r="E9471">
        <v>4.8999999999999998E-4</v>
      </c>
      <c r="F9471" t="s">
        <v>1912</v>
      </c>
    </row>
    <row r="9472" spans="1:6" x14ac:dyDescent="0.25">
      <c r="A9472" t="s">
        <v>1305</v>
      </c>
      <c r="B9472" t="s">
        <v>1190</v>
      </c>
      <c r="C9472" t="s">
        <v>1267</v>
      </c>
      <c r="D9472" t="s">
        <v>1195</v>
      </c>
      <c r="E9472">
        <v>4.8999999999999998E-4</v>
      </c>
      <c r="F9472" t="s">
        <v>1912</v>
      </c>
    </row>
    <row r="9473" spans="1:6" x14ac:dyDescent="0.25">
      <c r="A9473" t="s">
        <v>1305</v>
      </c>
      <c r="B9473" t="s">
        <v>1190</v>
      </c>
      <c r="C9473" t="s">
        <v>1268</v>
      </c>
      <c r="D9473" t="s">
        <v>1195</v>
      </c>
      <c r="E9473">
        <v>1.1E-4</v>
      </c>
      <c r="F9473" t="s">
        <v>1912</v>
      </c>
    </row>
    <row r="9474" spans="1:6" x14ac:dyDescent="0.25">
      <c r="A9474" t="s">
        <v>1305</v>
      </c>
      <c r="B9474" t="s">
        <v>1190</v>
      </c>
      <c r="C9474" t="s">
        <v>1269</v>
      </c>
      <c r="D9474" t="s">
        <v>1195</v>
      </c>
      <c r="E9474">
        <v>1.1E-4</v>
      </c>
      <c r="F9474" t="s">
        <v>1912</v>
      </c>
    </row>
    <row r="9475" spans="1:6" x14ac:dyDescent="0.25">
      <c r="A9475" t="s">
        <v>1305</v>
      </c>
      <c r="B9475" t="s">
        <v>1190</v>
      </c>
      <c r="C9475" t="s">
        <v>1270</v>
      </c>
      <c r="D9475" t="s">
        <v>1195</v>
      </c>
      <c r="E9475">
        <v>1E-4</v>
      </c>
      <c r="F9475" t="s">
        <v>1912</v>
      </c>
    </row>
    <row r="9476" spans="1:6" x14ac:dyDescent="0.25">
      <c r="A9476" t="s">
        <v>1305</v>
      </c>
      <c r="B9476" t="s">
        <v>1190</v>
      </c>
      <c r="C9476" t="s">
        <v>1271</v>
      </c>
      <c r="D9476" t="s">
        <v>1195</v>
      </c>
      <c r="E9476">
        <v>1E-4</v>
      </c>
      <c r="F9476" t="s">
        <v>1912</v>
      </c>
    </row>
    <row r="9477" spans="1:6" x14ac:dyDescent="0.25">
      <c r="A9477" t="s">
        <v>1305</v>
      </c>
      <c r="B9477" t="s">
        <v>1190</v>
      </c>
      <c r="C9477" t="s">
        <v>1186</v>
      </c>
      <c r="D9477" t="s">
        <v>1195</v>
      </c>
      <c r="E9477">
        <v>1E-3</v>
      </c>
      <c r="F9477" t="s">
        <v>1912</v>
      </c>
    </row>
    <row r="9478" spans="1:6" x14ac:dyDescent="0.25">
      <c r="A9478" t="s">
        <v>1305</v>
      </c>
      <c r="B9478" t="s">
        <v>1191</v>
      </c>
      <c r="C9478" t="s">
        <v>1266</v>
      </c>
      <c r="D9478" t="s">
        <v>1195</v>
      </c>
      <c r="E9478">
        <v>4.8999999999999998E-4</v>
      </c>
      <c r="F9478" t="s">
        <v>1912</v>
      </c>
    </row>
    <row r="9479" spans="1:6" x14ac:dyDescent="0.25">
      <c r="A9479" t="s">
        <v>1305</v>
      </c>
      <c r="B9479" t="s">
        <v>1191</v>
      </c>
      <c r="C9479" t="s">
        <v>1267</v>
      </c>
      <c r="D9479" t="s">
        <v>1195</v>
      </c>
      <c r="E9479">
        <v>4.8999999999999998E-4</v>
      </c>
      <c r="F9479" t="s">
        <v>1912</v>
      </c>
    </row>
    <row r="9480" spans="1:6" x14ac:dyDescent="0.25">
      <c r="A9480" t="s">
        <v>1305</v>
      </c>
      <c r="B9480" t="s">
        <v>1191</v>
      </c>
      <c r="C9480" t="s">
        <v>1268</v>
      </c>
      <c r="D9480" t="s">
        <v>1195</v>
      </c>
      <c r="E9480">
        <v>1.1E-4</v>
      </c>
      <c r="F9480" t="s">
        <v>1912</v>
      </c>
    </row>
    <row r="9481" spans="1:6" x14ac:dyDescent="0.25">
      <c r="A9481" t="s">
        <v>1305</v>
      </c>
      <c r="B9481" t="s">
        <v>1191</v>
      </c>
      <c r="C9481" t="s">
        <v>1269</v>
      </c>
      <c r="D9481" t="s">
        <v>1195</v>
      </c>
      <c r="E9481">
        <v>1.1E-4</v>
      </c>
      <c r="F9481" t="s">
        <v>1912</v>
      </c>
    </row>
    <row r="9482" spans="1:6" x14ac:dyDescent="0.25">
      <c r="A9482" t="s">
        <v>1305</v>
      </c>
      <c r="B9482" t="s">
        <v>1191</v>
      </c>
      <c r="C9482" t="s">
        <v>1270</v>
      </c>
      <c r="D9482" t="s">
        <v>1195</v>
      </c>
      <c r="E9482">
        <v>1E-4</v>
      </c>
      <c r="F9482" t="s">
        <v>1912</v>
      </c>
    </row>
    <row r="9483" spans="1:6" x14ac:dyDescent="0.25">
      <c r="A9483" t="s">
        <v>1305</v>
      </c>
      <c r="B9483" t="s">
        <v>1191</v>
      </c>
      <c r="C9483" t="s">
        <v>1271</v>
      </c>
      <c r="D9483" t="s">
        <v>1195</v>
      </c>
      <c r="E9483">
        <v>1E-4</v>
      </c>
      <c r="F9483" t="s">
        <v>1912</v>
      </c>
    </row>
    <row r="9484" spans="1:6" x14ac:dyDescent="0.25">
      <c r="A9484" t="s">
        <v>1305</v>
      </c>
      <c r="B9484" t="s">
        <v>1191</v>
      </c>
      <c r="C9484" t="s">
        <v>1186</v>
      </c>
      <c r="D9484" t="s">
        <v>1195</v>
      </c>
      <c r="E9484">
        <v>1E-3</v>
      </c>
      <c r="F9484" t="s">
        <v>1912</v>
      </c>
    </row>
    <row r="9485" spans="1:6" x14ac:dyDescent="0.25">
      <c r="A9485" t="s">
        <v>1305</v>
      </c>
      <c r="B9485" t="s">
        <v>1192</v>
      </c>
      <c r="C9485" t="s">
        <v>1281</v>
      </c>
      <c r="D9485" t="s">
        <v>1195</v>
      </c>
      <c r="E9485">
        <v>1.6199999999999999E-3</v>
      </c>
      <c r="F9485" t="s">
        <v>1912</v>
      </c>
    </row>
    <row r="9486" spans="1:6" x14ac:dyDescent="0.25">
      <c r="A9486" t="s">
        <v>1305</v>
      </c>
      <c r="B9486" t="s">
        <v>1192</v>
      </c>
      <c r="C9486" t="s">
        <v>1282</v>
      </c>
      <c r="D9486" t="s">
        <v>1195</v>
      </c>
      <c r="E9486">
        <v>3.6000000000000002E-4</v>
      </c>
      <c r="F9486" t="s">
        <v>1912</v>
      </c>
    </row>
    <row r="9487" spans="1:6" x14ac:dyDescent="0.25">
      <c r="A9487" t="s">
        <v>1305</v>
      </c>
      <c r="B9487" t="s">
        <v>1192</v>
      </c>
      <c r="C9487" t="s">
        <v>1283</v>
      </c>
      <c r="D9487" t="s">
        <v>1195</v>
      </c>
      <c r="E9487">
        <v>3.4000000000000002E-4</v>
      </c>
      <c r="F9487" t="s">
        <v>1912</v>
      </c>
    </row>
    <row r="9488" spans="1:6" x14ac:dyDescent="0.25">
      <c r="A9488" t="s">
        <v>1305</v>
      </c>
      <c r="B9488" t="s">
        <v>1192</v>
      </c>
      <c r="C9488" t="s">
        <v>1186</v>
      </c>
      <c r="D9488" t="s">
        <v>1195</v>
      </c>
      <c r="E9488">
        <v>3.3E-3</v>
      </c>
      <c r="F9488" t="s">
        <v>1912</v>
      </c>
    </row>
    <row r="9489" spans="1:6" x14ac:dyDescent="0.25">
      <c r="A9489" t="s">
        <v>92</v>
      </c>
      <c r="B9489" t="s">
        <v>1246</v>
      </c>
      <c r="C9489" t="s">
        <v>1295</v>
      </c>
      <c r="D9489" t="s">
        <v>1195</v>
      </c>
      <c r="E9489">
        <v>3.0000000000000001E-5</v>
      </c>
      <c r="F9489" t="s">
        <v>1912</v>
      </c>
    </row>
    <row r="9490" spans="1:6" x14ac:dyDescent="0.25">
      <c r="A9490" t="s">
        <v>92</v>
      </c>
      <c r="B9490" t="s">
        <v>1246</v>
      </c>
      <c r="C9490" t="s">
        <v>1186</v>
      </c>
      <c r="D9490" t="s">
        <v>1195</v>
      </c>
      <c r="E9490">
        <v>3.0000000000000001E-5</v>
      </c>
      <c r="F9490" t="s">
        <v>1912</v>
      </c>
    </row>
    <row r="9491" spans="1:6" x14ac:dyDescent="0.25">
      <c r="A9491" t="s">
        <v>92</v>
      </c>
      <c r="B9491" t="s">
        <v>1241</v>
      </c>
      <c r="C9491" t="s">
        <v>1296</v>
      </c>
      <c r="D9491" t="s">
        <v>1195</v>
      </c>
      <c r="E9491">
        <v>1.2E-4</v>
      </c>
      <c r="F9491" t="s">
        <v>1912</v>
      </c>
    </row>
    <row r="9492" spans="1:6" x14ac:dyDescent="0.25">
      <c r="A9492" t="s">
        <v>92</v>
      </c>
      <c r="B9492" t="s">
        <v>1241</v>
      </c>
      <c r="C9492" t="s">
        <v>1186</v>
      </c>
      <c r="D9492" t="s">
        <v>1195</v>
      </c>
      <c r="E9492">
        <v>1.2999999999999999E-4</v>
      </c>
      <c r="F9492" t="s">
        <v>1912</v>
      </c>
    </row>
    <row r="9493" spans="1:6" x14ac:dyDescent="0.25">
      <c r="A9493" t="s">
        <v>92</v>
      </c>
      <c r="B9493" t="s">
        <v>1217</v>
      </c>
      <c r="C9493" t="s">
        <v>1295</v>
      </c>
      <c r="D9493" t="s">
        <v>1195</v>
      </c>
      <c r="E9493">
        <v>2.0000000000000002E-5</v>
      </c>
      <c r="F9493" t="s">
        <v>1912</v>
      </c>
    </row>
    <row r="9494" spans="1:6" x14ac:dyDescent="0.25">
      <c r="A9494" t="s">
        <v>92</v>
      </c>
      <c r="B9494" t="s">
        <v>1217</v>
      </c>
      <c r="C9494" t="s">
        <v>1186</v>
      </c>
      <c r="D9494" t="s">
        <v>1195</v>
      </c>
      <c r="E9494">
        <v>2.0000000000000002E-5</v>
      </c>
      <c r="F9494" t="s">
        <v>1912</v>
      </c>
    </row>
    <row r="9495" spans="1:6" x14ac:dyDescent="0.25">
      <c r="A9495" t="s">
        <v>92</v>
      </c>
      <c r="B9495" t="s">
        <v>1220</v>
      </c>
      <c r="C9495" t="s">
        <v>1295</v>
      </c>
      <c r="D9495" t="s">
        <v>1195</v>
      </c>
      <c r="E9495">
        <v>2.0000000000000002E-5</v>
      </c>
      <c r="F9495" t="s">
        <v>1912</v>
      </c>
    </row>
    <row r="9496" spans="1:6" x14ac:dyDescent="0.25">
      <c r="A9496" t="s">
        <v>92</v>
      </c>
      <c r="B9496" t="s">
        <v>1220</v>
      </c>
      <c r="C9496" t="s">
        <v>1186</v>
      </c>
      <c r="D9496" t="s">
        <v>1195</v>
      </c>
      <c r="E9496">
        <v>2.0000000000000002E-5</v>
      </c>
      <c r="F9496" t="s">
        <v>1912</v>
      </c>
    </row>
    <row r="9497" spans="1:6" x14ac:dyDescent="0.25">
      <c r="A9497" t="s">
        <v>92</v>
      </c>
      <c r="B9497" t="s">
        <v>1247</v>
      </c>
      <c r="C9497" t="s">
        <v>1295</v>
      </c>
      <c r="D9497" t="s">
        <v>1195</v>
      </c>
      <c r="E9497">
        <v>2.0000000000000002E-5</v>
      </c>
      <c r="F9497" t="s">
        <v>1912</v>
      </c>
    </row>
    <row r="9498" spans="1:6" x14ac:dyDescent="0.25">
      <c r="A9498" t="s">
        <v>92</v>
      </c>
      <c r="B9498" t="s">
        <v>1247</v>
      </c>
      <c r="C9498" t="s">
        <v>1186</v>
      </c>
      <c r="D9498" t="s">
        <v>1195</v>
      </c>
      <c r="E9498">
        <v>2.0000000000000002E-5</v>
      </c>
      <c r="F9498" t="s">
        <v>1912</v>
      </c>
    </row>
    <row r="9499" spans="1:6" x14ac:dyDescent="0.25">
      <c r="A9499" t="s">
        <v>92</v>
      </c>
      <c r="B9499" t="s">
        <v>1223</v>
      </c>
      <c r="C9499" t="s">
        <v>1295</v>
      </c>
      <c r="D9499" t="s">
        <v>1195</v>
      </c>
      <c r="E9499">
        <v>2.0000000000000002E-5</v>
      </c>
      <c r="F9499" t="s">
        <v>1912</v>
      </c>
    </row>
    <row r="9500" spans="1:6" x14ac:dyDescent="0.25">
      <c r="A9500" t="s">
        <v>92</v>
      </c>
      <c r="B9500" t="s">
        <v>1223</v>
      </c>
      <c r="C9500" t="s">
        <v>1186</v>
      </c>
      <c r="D9500" t="s">
        <v>1195</v>
      </c>
      <c r="E9500">
        <v>2.0000000000000002E-5</v>
      </c>
      <c r="F9500" t="s">
        <v>1912</v>
      </c>
    </row>
    <row r="9501" spans="1:6" x14ac:dyDescent="0.25">
      <c r="A9501" t="s">
        <v>92</v>
      </c>
      <c r="B9501" t="s">
        <v>1248</v>
      </c>
      <c r="C9501" t="s">
        <v>1295</v>
      </c>
      <c r="D9501" t="s">
        <v>1195</v>
      </c>
      <c r="E9501">
        <v>2.0000000000000002E-5</v>
      </c>
      <c r="F9501" t="s">
        <v>1912</v>
      </c>
    </row>
    <row r="9502" spans="1:6" x14ac:dyDescent="0.25">
      <c r="A9502" t="s">
        <v>92</v>
      </c>
      <c r="B9502" t="s">
        <v>1248</v>
      </c>
      <c r="C9502" t="s">
        <v>1186</v>
      </c>
      <c r="D9502" t="s">
        <v>1195</v>
      </c>
      <c r="E9502">
        <v>2.0000000000000002E-5</v>
      </c>
      <c r="F9502" t="s">
        <v>1912</v>
      </c>
    </row>
    <row r="9503" spans="1:6" x14ac:dyDescent="0.25">
      <c r="A9503" t="s">
        <v>92</v>
      </c>
      <c r="B9503" t="s">
        <v>1227</v>
      </c>
      <c r="C9503" t="s">
        <v>1186</v>
      </c>
      <c r="D9503" t="s">
        <v>1195</v>
      </c>
      <c r="E9503">
        <v>0</v>
      </c>
      <c r="F9503" t="s">
        <v>1912</v>
      </c>
    </row>
    <row r="9504" spans="1:6" x14ac:dyDescent="0.25">
      <c r="A9504" t="s">
        <v>92</v>
      </c>
      <c r="B9504" t="s">
        <v>1265</v>
      </c>
      <c r="C9504" t="s">
        <v>1186</v>
      </c>
      <c r="D9504" t="s">
        <v>1195</v>
      </c>
      <c r="E9504">
        <v>2.7820000000000001E-2</v>
      </c>
      <c r="F9504" t="s">
        <v>1912</v>
      </c>
    </row>
    <row r="9505" spans="1:6" x14ac:dyDescent="0.25">
      <c r="A9505" t="s">
        <v>92</v>
      </c>
      <c r="B9505" t="s">
        <v>1265</v>
      </c>
      <c r="C9505" t="s">
        <v>1275</v>
      </c>
      <c r="D9505" t="s">
        <v>1195</v>
      </c>
      <c r="E9505">
        <v>1.856E-2</v>
      </c>
      <c r="F9505" t="s">
        <v>1912</v>
      </c>
    </row>
    <row r="9506" spans="1:6" x14ac:dyDescent="0.25">
      <c r="A9506" t="s">
        <v>92</v>
      </c>
      <c r="B9506" t="s">
        <v>1265</v>
      </c>
      <c r="C9506" t="s">
        <v>1276</v>
      </c>
      <c r="D9506" t="s">
        <v>1195</v>
      </c>
      <c r="E9506">
        <v>1.391E-2</v>
      </c>
      <c r="F9506" t="s">
        <v>1912</v>
      </c>
    </row>
    <row r="9507" spans="1:6" x14ac:dyDescent="0.25">
      <c r="A9507" t="s">
        <v>92</v>
      </c>
      <c r="B9507" t="s">
        <v>1265</v>
      </c>
      <c r="C9507" t="s">
        <v>1297</v>
      </c>
      <c r="D9507" t="s">
        <v>1195</v>
      </c>
      <c r="E9507">
        <v>4.1700000000000001E-3</v>
      </c>
      <c r="F9507" t="s">
        <v>1912</v>
      </c>
    </row>
    <row r="9508" spans="1:6" x14ac:dyDescent="0.25">
      <c r="A9508" t="s">
        <v>92</v>
      </c>
      <c r="B9508" t="s">
        <v>1265</v>
      </c>
      <c r="C9508" t="s">
        <v>1298</v>
      </c>
      <c r="D9508" t="s">
        <v>1195</v>
      </c>
      <c r="E9508">
        <v>8.3000000000000001E-4</v>
      </c>
      <c r="F9508" t="s">
        <v>1912</v>
      </c>
    </row>
    <row r="9509" spans="1:6" x14ac:dyDescent="0.25">
      <c r="A9509" t="s">
        <v>92</v>
      </c>
      <c r="B9509" t="s">
        <v>1265</v>
      </c>
      <c r="C9509" t="s">
        <v>1299</v>
      </c>
      <c r="D9509" t="s">
        <v>1195</v>
      </c>
      <c r="E9509">
        <v>8.1999999999999998E-4</v>
      </c>
      <c r="F9509" t="s">
        <v>1912</v>
      </c>
    </row>
    <row r="9510" spans="1:6" x14ac:dyDescent="0.25">
      <c r="A9510" t="s">
        <v>92</v>
      </c>
      <c r="B9510" t="s">
        <v>1265</v>
      </c>
      <c r="C9510" t="s">
        <v>1300</v>
      </c>
      <c r="D9510" t="s">
        <v>1195</v>
      </c>
      <c r="E9510">
        <v>6.0000000000000002E-5</v>
      </c>
      <c r="F9510" t="s">
        <v>1912</v>
      </c>
    </row>
    <row r="9511" spans="1:6" x14ac:dyDescent="0.25">
      <c r="A9511" t="s">
        <v>92</v>
      </c>
      <c r="B9511" t="s">
        <v>1249</v>
      </c>
      <c r="C9511" t="s">
        <v>1295</v>
      </c>
      <c r="D9511" t="s">
        <v>1195</v>
      </c>
      <c r="E9511">
        <v>3.0000000000000001E-5</v>
      </c>
      <c r="F9511" t="s">
        <v>1912</v>
      </c>
    </row>
    <row r="9512" spans="1:6" x14ac:dyDescent="0.25">
      <c r="A9512" t="s">
        <v>92</v>
      </c>
      <c r="B9512" t="s">
        <v>1249</v>
      </c>
      <c r="C9512" t="s">
        <v>1186</v>
      </c>
      <c r="D9512" t="s">
        <v>1195</v>
      </c>
      <c r="E9512">
        <v>3.0000000000000001E-5</v>
      </c>
      <c r="F9512" t="s">
        <v>1912</v>
      </c>
    </row>
    <row r="9513" spans="1:6" x14ac:dyDescent="0.25">
      <c r="A9513" t="s">
        <v>92</v>
      </c>
      <c r="B9513" t="s">
        <v>1250</v>
      </c>
      <c r="C9513" t="s">
        <v>1295</v>
      </c>
      <c r="D9513" t="s">
        <v>1195</v>
      </c>
      <c r="E9513">
        <v>2.0000000000000002E-5</v>
      </c>
      <c r="F9513" t="s">
        <v>1912</v>
      </c>
    </row>
    <row r="9514" spans="1:6" x14ac:dyDescent="0.25">
      <c r="A9514" t="s">
        <v>92</v>
      </c>
      <c r="B9514" t="s">
        <v>1250</v>
      </c>
      <c r="C9514" t="s">
        <v>1186</v>
      </c>
      <c r="D9514" t="s">
        <v>1195</v>
      </c>
      <c r="E9514">
        <v>2.0000000000000002E-5</v>
      </c>
      <c r="F9514" t="s">
        <v>1912</v>
      </c>
    </row>
    <row r="9515" spans="1:6" x14ac:dyDescent="0.25">
      <c r="A9515" t="s">
        <v>92</v>
      </c>
      <c r="B9515" t="s">
        <v>1301</v>
      </c>
      <c r="C9515" t="s">
        <v>1186</v>
      </c>
      <c r="D9515" t="s">
        <v>1195</v>
      </c>
      <c r="E9515">
        <v>7.4400000000000004E-3</v>
      </c>
      <c r="F9515" t="s">
        <v>1912</v>
      </c>
    </row>
    <row r="9516" spans="1:6" x14ac:dyDescent="0.25">
      <c r="A9516" t="s">
        <v>92</v>
      </c>
      <c r="B9516" t="s">
        <v>1301</v>
      </c>
      <c r="C9516" t="s">
        <v>1306</v>
      </c>
      <c r="D9516" t="s">
        <v>1195</v>
      </c>
      <c r="E9516">
        <v>4.5799999999999999E-3</v>
      </c>
      <c r="F9516" t="s">
        <v>1912</v>
      </c>
    </row>
    <row r="9517" spans="1:6" x14ac:dyDescent="0.25">
      <c r="A9517" t="s">
        <v>92</v>
      </c>
      <c r="B9517" t="s">
        <v>1301</v>
      </c>
      <c r="C9517" t="s">
        <v>1303</v>
      </c>
      <c r="D9517" t="s">
        <v>1195</v>
      </c>
      <c r="E9517">
        <v>4.5799999999999999E-3</v>
      </c>
      <c r="F9517" t="s">
        <v>1912</v>
      </c>
    </row>
    <row r="9518" spans="1:6" x14ac:dyDescent="0.25">
      <c r="A9518" t="s">
        <v>92</v>
      </c>
      <c r="B9518" t="s">
        <v>1307</v>
      </c>
      <c r="C9518" t="s">
        <v>1186</v>
      </c>
      <c r="D9518" t="s">
        <v>1195</v>
      </c>
      <c r="E9518">
        <v>7.4400000000000004E-3</v>
      </c>
      <c r="F9518" t="s">
        <v>1912</v>
      </c>
    </row>
    <row r="9519" spans="1:6" x14ac:dyDescent="0.25">
      <c r="A9519" t="s">
        <v>92</v>
      </c>
      <c r="B9519" t="s">
        <v>1307</v>
      </c>
      <c r="C9519" t="s">
        <v>1308</v>
      </c>
      <c r="D9519" t="s">
        <v>1195</v>
      </c>
      <c r="E9519">
        <v>4.5799999999999999E-3</v>
      </c>
      <c r="F9519" t="s">
        <v>1912</v>
      </c>
    </row>
    <row r="9520" spans="1:6" x14ac:dyDescent="0.25">
      <c r="A9520" t="s">
        <v>92</v>
      </c>
      <c r="B9520" t="s">
        <v>1272</v>
      </c>
      <c r="C9520" t="s">
        <v>1275</v>
      </c>
      <c r="D9520" t="s">
        <v>1195</v>
      </c>
      <c r="E9520">
        <v>2.0500000000000001E-2</v>
      </c>
      <c r="F9520" t="s">
        <v>1912</v>
      </c>
    </row>
    <row r="9521" spans="1:6" x14ac:dyDescent="0.25">
      <c r="A9521" t="s">
        <v>92</v>
      </c>
      <c r="B9521" t="s">
        <v>1272</v>
      </c>
      <c r="C9521" t="s">
        <v>1276</v>
      </c>
      <c r="D9521" t="s">
        <v>1195</v>
      </c>
      <c r="E9521">
        <v>9.2499999999999995E-3</v>
      </c>
      <c r="F9521" t="s">
        <v>1912</v>
      </c>
    </row>
    <row r="9522" spans="1:6" x14ac:dyDescent="0.25">
      <c r="A9522" t="s">
        <v>92</v>
      </c>
      <c r="B9522" t="s">
        <v>1272</v>
      </c>
      <c r="C9522" t="s">
        <v>1297</v>
      </c>
      <c r="D9522" t="s">
        <v>1195</v>
      </c>
      <c r="E9522">
        <v>9.2499999999999995E-3</v>
      </c>
      <c r="F9522" t="s">
        <v>1912</v>
      </c>
    </row>
    <row r="9523" spans="1:6" x14ac:dyDescent="0.25">
      <c r="A9523" t="s">
        <v>92</v>
      </c>
      <c r="B9523" t="s">
        <v>1272</v>
      </c>
      <c r="C9523" t="s">
        <v>1309</v>
      </c>
      <c r="D9523" t="s">
        <v>1195</v>
      </c>
      <c r="E9523">
        <v>0</v>
      </c>
      <c r="F9523" t="s">
        <v>1912</v>
      </c>
    </row>
    <row r="9524" spans="1:6" x14ac:dyDescent="0.25">
      <c r="A9524" t="s">
        <v>92</v>
      </c>
      <c r="B9524" t="s">
        <v>1272</v>
      </c>
      <c r="C9524" t="s">
        <v>1298</v>
      </c>
      <c r="D9524" t="s">
        <v>1195</v>
      </c>
      <c r="E9524">
        <v>6.4999999999999997E-4</v>
      </c>
      <c r="F9524" t="s">
        <v>1912</v>
      </c>
    </row>
    <row r="9525" spans="1:6" x14ac:dyDescent="0.25">
      <c r="A9525" t="s">
        <v>92</v>
      </c>
      <c r="B9525" t="s">
        <v>1272</v>
      </c>
      <c r="C9525" t="s">
        <v>1299</v>
      </c>
      <c r="D9525" t="s">
        <v>1195</v>
      </c>
      <c r="E9525">
        <v>6.2E-4</v>
      </c>
      <c r="F9525" t="s">
        <v>1912</v>
      </c>
    </row>
    <row r="9526" spans="1:6" x14ac:dyDescent="0.25">
      <c r="A9526" t="s">
        <v>92</v>
      </c>
      <c r="B9526" t="s">
        <v>1272</v>
      </c>
      <c r="C9526" t="s">
        <v>1300</v>
      </c>
      <c r="D9526" t="s">
        <v>1195</v>
      </c>
      <c r="E9526">
        <v>5.8E-4</v>
      </c>
      <c r="F9526" t="s">
        <v>1912</v>
      </c>
    </row>
    <row r="9527" spans="1:6" x14ac:dyDescent="0.25">
      <c r="A9527" t="s">
        <v>92</v>
      </c>
      <c r="B9527" t="s">
        <v>1272</v>
      </c>
      <c r="C9527" t="s">
        <v>1186</v>
      </c>
      <c r="D9527" t="s">
        <v>1195</v>
      </c>
      <c r="E9527">
        <v>3.6220000000000002E-2</v>
      </c>
      <c r="F9527" t="s">
        <v>1912</v>
      </c>
    </row>
    <row r="9528" spans="1:6" x14ac:dyDescent="0.25">
      <c r="A9528" t="s">
        <v>92</v>
      </c>
      <c r="B9528" t="s">
        <v>1273</v>
      </c>
      <c r="C9528" t="s">
        <v>1275</v>
      </c>
      <c r="D9528" t="s">
        <v>1195</v>
      </c>
      <c r="E9528">
        <v>1.5440000000000001E-2</v>
      </c>
      <c r="F9528" t="s">
        <v>1912</v>
      </c>
    </row>
    <row r="9529" spans="1:6" x14ac:dyDescent="0.25">
      <c r="A9529" t="s">
        <v>92</v>
      </c>
      <c r="B9529" t="s">
        <v>1273</v>
      </c>
      <c r="C9529" t="s">
        <v>1276</v>
      </c>
      <c r="D9529" t="s">
        <v>1195</v>
      </c>
      <c r="E9529">
        <v>6.9699999999999996E-3</v>
      </c>
      <c r="F9529" t="s">
        <v>1912</v>
      </c>
    </row>
    <row r="9530" spans="1:6" x14ac:dyDescent="0.25">
      <c r="A9530" t="s">
        <v>92</v>
      </c>
      <c r="B9530" t="s">
        <v>1273</v>
      </c>
      <c r="C9530" t="s">
        <v>1297</v>
      </c>
      <c r="D9530" t="s">
        <v>1195</v>
      </c>
      <c r="E9530">
        <v>6.9699999999999996E-3</v>
      </c>
      <c r="F9530" t="s">
        <v>1912</v>
      </c>
    </row>
    <row r="9531" spans="1:6" x14ac:dyDescent="0.25">
      <c r="A9531" t="s">
        <v>92</v>
      </c>
      <c r="B9531" t="s">
        <v>1273</v>
      </c>
      <c r="C9531" t="s">
        <v>1309</v>
      </c>
      <c r="D9531" t="s">
        <v>1195</v>
      </c>
      <c r="E9531">
        <v>0</v>
      </c>
      <c r="F9531" t="s">
        <v>1912</v>
      </c>
    </row>
    <row r="9532" spans="1:6" x14ac:dyDescent="0.25">
      <c r="A9532" t="s">
        <v>92</v>
      </c>
      <c r="B9532" t="s">
        <v>1273</v>
      </c>
      <c r="C9532" t="s">
        <v>1298</v>
      </c>
      <c r="D9532" t="s">
        <v>1195</v>
      </c>
      <c r="E9532">
        <v>4.8999999999999998E-4</v>
      </c>
      <c r="F9532" t="s">
        <v>1912</v>
      </c>
    </row>
    <row r="9533" spans="1:6" x14ac:dyDescent="0.25">
      <c r="A9533" t="s">
        <v>92</v>
      </c>
      <c r="B9533" t="s">
        <v>1273</v>
      </c>
      <c r="C9533" t="s">
        <v>1299</v>
      </c>
      <c r="D9533" t="s">
        <v>1195</v>
      </c>
      <c r="E9533">
        <v>4.6000000000000001E-4</v>
      </c>
      <c r="F9533" t="s">
        <v>1912</v>
      </c>
    </row>
    <row r="9534" spans="1:6" x14ac:dyDescent="0.25">
      <c r="A9534" t="s">
        <v>92</v>
      </c>
      <c r="B9534" t="s">
        <v>1273</v>
      </c>
      <c r="C9534" t="s">
        <v>1300</v>
      </c>
      <c r="D9534" t="s">
        <v>1195</v>
      </c>
      <c r="E9534">
        <v>4.4000000000000002E-4</v>
      </c>
      <c r="F9534" t="s">
        <v>1912</v>
      </c>
    </row>
    <row r="9535" spans="1:6" x14ac:dyDescent="0.25">
      <c r="A9535" t="s">
        <v>92</v>
      </c>
      <c r="B9535" t="s">
        <v>1273</v>
      </c>
      <c r="C9535" t="s">
        <v>1186</v>
      </c>
      <c r="D9535" t="s">
        <v>1195</v>
      </c>
      <c r="E9535">
        <v>2.7279999999999999E-2</v>
      </c>
      <c r="F9535" t="s">
        <v>1912</v>
      </c>
    </row>
    <row r="9536" spans="1:6" x14ac:dyDescent="0.25">
      <c r="A9536" t="s">
        <v>92</v>
      </c>
      <c r="B9536" t="s">
        <v>1288</v>
      </c>
      <c r="C9536" t="s">
        <v>1186</v>
      </c>
      <c r="D9536" t="s">
        <v>1195</v>
      </c>
      <c r="E9536">
        <v>2.7820000000000001E-2</v>
      </c>
      <c r="F9536" t="s">
        <v>1912</v>
      </c>
    </row>
    <row r="9537" spans="1:6" x14ac:dyDescent="0.25">
      <c r="A9537" t="s">
        <v>92</v>
      </c>
      <c r="B9537" t="s">
        <v>1288</v>
      </c>
      <c r="C9537" t="s">
        <v>1275</v>
      </c>
      <c r="D9537" t="s">
        <v>1195</v>
      </c>
      <c r="E9537">
        <v>1.856E-2</v>
      </c>
      <c r="F9537" t="s">
        <v>1912</v>
      </c>
    </row>
    <row r="9538" spans="1:6" x14ac:dyDescent="0.25">
      <c r="A9538" t="s">
        <v>92</v>
      </c>
      <c r="B9538" t="s">
        <v>1288</v>
      </c>
      <c r="C9538" t="s">
        <v>1276</v>
      </c>
      <c r="D9538" t="s">
        <v>1195</v>
      </c>
      <c r="E9538">
        <v>1.391E-2</v>
      </c>
      <c r="F9538" t="s">
        <v>1912</v>
      </c>
    </row>
    <row r="9539" spans="1:6" x14ac:dyDescent="0.25">
      <c r="A9539" t="s">
        <v>92</v>
      </c>
      <c r="B9539" t="s">
        <v>1288</v>
      </c>
      <c r="C9539" t="s">
        <v>1297</v>
      </c>
      <c r="D9539" t="s">
        <v>1195</v>
      </c>
      <c r="E9539">
        <v>4.1700000000000001E-3</v>
      </c>
      <c r="F9539" t="s">
        <v>1912</v>
      </c>
    </row>
    <row r="9540" spans="1:6" x14ac:dyDescent="0.25">
      <c r="A9540" t="s">
        <v>92</v>
      </c>
      <c r="B9540" t="s">
        <v>1288</v>
      </c>
      <c r="C9540" t="s">
        <v>1309</v>
      </c>
      <c r="D9540" t="s">
        <v>1195</v>
      </c>
      <c r="E9540">
        <v>0</v>
      </c>
      <c r="F9540" t="s">
        <v>1912</v>
      </c>
    </row>
    <row r="9541" spans="1:6" x14ac:dyDescent="0.25">
      <c r="A9541" t="s">
        <v>92</v>
      </c>
      <c r="B9541" t="s">
        <v>1288</v>
      </c>
      <c r="C9541" t="s">
        <v>1298</v>
      </c>
      <c r="D9541" t="s">
        <v>1195</v>
      </c>
      <c r="E9541">
        <v>8.3000000000000001E-4</v>
      </c>
      <c r="F9541" t="s">
        <v>1912</v>
      </c>
    </row>
    <row r="9542" spans="1:6" x14ac:dyDescent="0.25">
      <c r="A9542" t="s">
        <v>92</v>
      </c>
      <c r="B9542" t="s">
        <v>1288</v>
      </c>
      <c r="C9542" t="s">
        <v>1299</v>
      </c>
      <c r="D9542" t="s">
        <v>1195</v>
      </c>
      <c r="E9542">
        <v>8.1999999999999998E-4</v>
      </c>
      <c r="F9542" t="s">
        <v>1912</v>
      </c>
    </row>
    <row r="9543" spans="1:6" x14ac:dyDescent="0.25">
      <c r="A9543" t="s">
        <v>92</v>
      </c>
      <c r="B9543" t="s">
        <v>1288</v>
      </c>
      <c r="C9543" t="s">
        <v>1300</v>
      </c>
      <c r="D9543" t="s">
        <v>1195</v>
      </c>
      <c r="E9543">
        <v>6.0000000000000002E-5</v>
      </c>
      <c r="F9543" t="s">
        <v>1912</v>
      </c>
    </row>
    <row r="9544" spans="1:6" x14ac:dyDescent="0.25">
      <c r="A9544" t="s">
        <v>92</v>
      </c>
      <c r="B9544" t="s">
        <v>1274</v>
      </c>
      <c r="C9544" t="s">
        <v>1310</v>
      </c>
      <c r="D9544" t="s">
        <v>1195</v>
      </c>
      <c r="E9544">
        <v>1.387E-2</v>
      </c>
      <c r="F9544" t="s">
        <v>1912</v>
      </c>
    </row>
    <row r="9545" spans="1:6" x14ac:dyDescent="0.25">
      <c r="A9545" t="s">
        <v>92</v>
      </c>
      <c r="B9545" t="s">
        <v>1274</v>
      </c>
      <c r="C9545" t="s">
        <v>1311</v>
      </c>
      <c r="D9545" t="s">
        <v>1195</v>
      </c>
      <c r="E9545">
        <v>9.3500000000000007E-3</v>
      </c>
      <c r="F9545" t="s">
        <v>1912</v>
      </c>
    </row>
    <row r="9546" spans="1:6" x14ac:dyDescent="0.25">
      <c r="A9546" t="s">
        <v>92</v>
      </c>
      <c r="B9546" t="s">
        <v>1274</v>
      </c>
      <c r="C9546" t="s">
        <v>1312</v>
      </c>
      <c r="D9546" t="s">
        <v>1195</v>
      </c>
      <c r="E9546">
        <v>2.4299999999999999E-3</v>
      </c>
      <c r="F9546" t="s">
        <v>1912</v>
      </c>
    </row>
    <row r="9547" spans="1:6" x14ac:dyDescent="0.25">
      <c r="A9547" t="s">
        <v>92</v>
      </c>
      <c r="B9547" t="s">
        <v>1274</v>
      </c>
      <c r="C9547" t="s">
        <v>1313</v>
      </c>
      <c r="D9547" t="s">
        <v>1195</v>
      </c>
      <c r="E9547">
        <v>1.09E-3</v>
      </c>
      <c r="F9547" t="s">
        <v>1912</v>
      </c>
    </row>
    <row r="9548" spans="1:6" x14ac:dyDescent="0.25">
      <c r="A9548" t="s">
        <v>92</v>
      </c>
      <c r="B9548" t="s">
        <v>1274</v>
      </c>
      <c r="C9548" t="s">
        <v>1314</v>
      </c>
      <c r="D9548" t="s">
        <v>1195</v>
      </c>
      <c r="E9548">
        <v>1.1000000000000001E-3</v>
      </c>
      <c r="F9548" t="s">
        <v>1912</v>
      </c>
    </row>
    <row r="9549" spans="1:6" x14ac:dyDescent="0.25">
      <c r="A9549" t="s">
        <v>92</v>
      </c>
      <c r="B9549" t="s">
        <v>1274</v>
      </c>
      <c r="C9549" t="s">
        <v>1315</v>
      </c>
      <c r="D9549" t="s">
        <v>1195</v>
      </c>
      <c r="E9549">
        <v>1.3999999999999999E-4</v>
      </c>
      <c r="F9549" t="s">
        <v>1912</v>
      </c>
    </row>
    <row r="9550" spans="1:6" x14ac:dyDescent="0.25">
      <c r="A9550" t="s">
        <v>92</v>
      </c>
      <c r="B9550" t="s">
        <v>1274</v>
      </c>
      <c r="C9550" t="s">
        <v>1186</v>
      </c>
      <c r="D9550" t="s">
        <v>1195</v>
      </c>
      <c r="E9550">
        <v>3.4669999999999999E-2</v>
      </c>
      <c r="F9550" t="s">
        <v>1912</v>
      </c>
    </row>
    <row r="9551" spans="1:6" x14ac:dyDescent="0.25">
      <c r="A9551" t="s">
        <v>92</v>
      </c>
      <c r="B9551" t="s">
        <v>1290</v>
      </c>
      <c r="C9551" t="s">
        <v>1186</v>
      </c>
      <c r="D9551" t="s">
        <v>1195</v>
      </c>
      <c r="E9551">
        <v>2.5069999999999999E-2</v>
      </c>
      <c r="F9551" t="s">
        <v>1912</v>
      </c>
    </row>
    <row r="9552" spans="1:6" x14ac:dyDescent="0.25">
      <c r="A9552" t="s">
        <v>92</v>
      </c>
      <c r="B9552" t="s">
        <v>1290</v>
      </c>
      <c r="C9552" t="s">
        <v>1275</v>
      </c>
      <c r="D9552" t="s">
        <v>1195</v>
      </c>
      <c r="E9552">
        <v>1.6719999999999999E-2</v>
      </c>
      <c r="F9552" t="s">
        <v>1912</v>
      </c>
    </row>
    <row r="9553" spans="1:6" x14ac:dyDescent="0.25">
      <c r="A9553" t="s">
        <v>92</v>
      </c>
      <c r="B9553" t="s">
        <v>1290</v>
      </c>
      <c r="C9553" t="s">
        <v>1276</v>
      </c>
      <c r="D9553" t="s">
        <v>1195</v>
      </c>
      <c r="E9553">
        <v>1.2529999999999999E-2</v>
      </c>
      <c r="F9553" t="s">
        <v>1912</v>
      </c>
    </row>
    <row r="9554" spans="1:6" x14ac:dyDescent="0.25">
      <c r="A9554" t="s">
        <v>92</v>
      </c>
      <c r="B9554" t="s">
        <v>1290</v>
      </c>
      <c r="C9554" t="s">
        <v>1297</v>
      </c>
      <c r="D9554" t="s">
        <v>1195</v>
      </c>
      <c r="E9554">
        <v>3.7599999999999999E-3</v>
      </c>
      <c r="F9554" t="s">
        <v>1912</v>
      </c>
    </row>
    <row r="9555" spans="1:6" x14ac:dyDescent="0.25">
      <c r="A9555" t="s">
        <v>92</v>
      </c>
      <c r="B9555" t="s">
        <v>1290</v>
      </c>
      <c r="C9555" t="s">
        <v>1309</v>
      </c>
      <c r="D9555" t="s">
        <v>1195</v>
      </c>
      <c r="E9555">
        <v>0</v>
      </c>
      <c r="F9555" t="s">
        <v>1912</v>
      </c>
    </row>
    <row r="9556" spans="1:6" x14ac:dyDescent="0.25">
      <c r="A9556" t="s">
        <v>92</v>
      </c>
      <c r="B9556" t="s">
        <v>1290</v>
      </c>
      <c r="C9556" t="s">
        <v>1298</v>
      </c>
      <c r="D9556" t="s">
        <v>1195</v>
      </c>
      <c r="E9556">
        <v>7.5000000000000002E-4</v>
      </c>
      <c r="F9556" t="s">
        <v>1912</v>
      </c>
    </row>
    <row r="9557" spans="1:6" x14ac:dyDescent="0.25">
      <c r="A9557" t="s">
        <v>92</v>
      </c>
      <c r="B9557" t="s">
        <v>1290</v>
      </c>
      <c r="C9557" t="s">
        <v>1299</v>
      </c>
      <c r="D9557" t="s">
        <v>1195</v>
      </c>
      <c r="E9557">
        <v>7.3999999999999999E-4</v>
      </c>
      <c r="F9557" t="s">
        <v>1912</v>
      </c>
    </row>
    <row r="9558" spans="1:6" x14ac:dyDescent="0.25">
      <c r="A9558" t="s">
        <v>92</v>
      </c>
      <c r="B9558" t="s">
        <v>1290</v>
      </c>
      <c r="C9558" t="s">
        <v>1300</v>
      </c>
      <c r="D9558" t="s">
        <v>1195</v>
      </c>
      <c r="E9558">
        <v>5.0000000000000002E-5</v>
      </c>
      <c r="F9558" t="s">
        <v>1912</v>
      </c>
    </row>
    <row r="9559" spans="1:6" x14ac:dyDescent="0.25">
      <c r="A9559" t="s">
        <v>92</v>
      </c>
      <c r="B9559" t="s">
        <v>1185</v>
      </c>
      <c r="C9559" t="s">
        <v>1310</v>
      </c>
      <c r="D9559" t="s">
        <v>1195</v>
      </c>
      <c r="E9559">
        <v>1.865E-2</v>
      </c>
      <c r="F9559" t="s">
        <v>1912</v>
      </c>
    </row>
    <row r="9560" spans="1:6" x14ac:dyDescent="0.25">
      <c r="A9560" t="s">
        <v>92</v>
      </c>
      <c r="B9560" t="s">
        <v>1185</v>
      </c>
      <c r="C9560" t="s">
        <v>1311</v>
      </c>
      <c r="D9560" t="s">
        <v>1195</v>
      </c>
      <c r="E9560">
        <v>1.0059999999999999E-2</v>
      </c>
      <c r="F9560" t="s">
        <v>1912</v>
      </c>
    </row>
    <row r="9561" spans="1:6" x14ac:dyDescent="0.25">
      <c r="A9561" t="s">
        <v>92</v>
      </c>
      <c r="B9561" t="s">
        <v>1185</v>
      </c>
      <c r="C9561" t="s">
        <v>1312</v>
      </c>
      <c r="D9561" t="s">
        <v>1195</v>
      </c>
      <c r="E9561">
        <v>6.6600000000000001E-3</v>
      </c>
      <c r="F9561" t="s">
        <v>1912</v>
      </c>
    </row>
    <row r="9562" spans="1:6" x14ac:dyDescent="0.25">
      <c r="A9562" t="s">
        <v>92</v>
      </c>
      <c r="B9562" t="s">
        <v>1185</v>
      </c>
      <c r="C9562" t="s">
        <v>1313</v>
      </c>
      <c r="D9562" t="s">
        <v>1195</v>
      </c>
      <c r="E9562">
        <v>1.17E-3</v>
      </c>
      <c r="F9562" t="s">
        <v>1912</v>
      </c>
    </row>
    <row r="9563" spans="1:6" x14ac:dyDescent="0.25">
      <c r="A9563" t="s">
        <v>92</v>
      </c>
      <c r="B9563" t="s">
        <v>1185</v>
      </c>
      <c r="C9563" t="s">
        <v>1314</v>
      </c>
      <c r="D9563" t="s">
        <v>1195</v>
      </c>
      <c r="E9563">
        <v>1.1800000000000001E-3</v>
      </c>
      <c r="F9563" t="s">
        <v>1912</v>
      </c>
    </row>
    <row r="9564" spans="1:6" x14ac:dyDescent="0.25">
      <c r="A9564" t="s">
        <v>92</v>
      </c>
      <c r="B9564" t="s">
        <v>1185</v>
      </c>
      <c r="C9564" t="s">
        <v>1315</v>
      </c>
      <c r="D9564" t="s">
        <v>1195</v>
      </c>
      <c r="E9564">
        <v>1.4999999999999999E-4</v>
      </c>
      <c r="F9564" t="s">
        <v>1912</v>
      </c>
    </row>
    <row r="9565" spans="1:6" x14ac:dyDescent="0.25">
      <c r="A9565" t="s">
        <v>92</v>
      </c>
      <c r="B9565" t="s">
        <v>1185</v>
      </c>
      <c r="C9565" t="s">
        <v>1316</v>
      </c>
      <c r="D9565" t="s">
        <v>1195</v>
      </c>
      <c r="E9565">
        <v>1.4999999999999999E-4</v>
      </c>
      <c r="F9565" t="s">
        <v>1912</v>
      </c>
    </row>
    <row r="9566" spans="1:6" x14ac:dyDescent="0.25">
      <c r="A9566" t="s">
        <v>92</v>
      </c>
      <c r="B9566" t="s">
        <v>1185</v>
      </c>
      <c r="C9566" t="s">
        <v>1186</v>
      </c>
      <c r="D9566" t="s">
        <v>1195</v>
      </c>
      <c r="E9566">
        <v>3.7310000000000003E-2</v>
      </c>
      <c r="F9566" t="s">
        <v>1912</v>
      </c>
    </row>
    <row r="9567" spans="1:6" x14ac:dyDescent="0.25">
      <c r="A9567" t="s">
        <v>92</v>
      </c>
      <c r="B9567" t="s">
        <v>1188</v>
      </c>
      <c r="C9567" t="s">
        <v>1310</v>
      </c>
      <c r="D9567" t="s">
        <v>1195</v>
      </c>
      <c r="E9567">
        <v>1.865E-2</v>
      </c>
      <c r="F9567" t="s">
        <v>1912</v>
      </c>
    </row>
    <row r="9568" spans="1:6" x14ac:dyDescent="0.25">
      <c r="A9568" t="s">
        <v>92</v>
      </c>
      <c r="B9568" t="s">
        <v>1188</v>
      </c>
      <c r="C9568" t="s">
        <v>1311</v>
      </c>
      <c r="D9568" t="s">
        <v>1195</v>
      </c>
      <c r="E9568">
        <v>1.0059999999999999E-2</v>
      </c>
      <c r="F9568" t="s">
        <v>1912</v>
      </c>
    </row>
    <row r="9569" spans="1:6" x14ac:dyDescent="0.25">
      <c r="A9569" t="s">
        <v>92</v>
      </c>
      <c r="B9569" t="s">
        <v>1188</v>
      </c>
      <c r="C9569" t="s">
        <v>1312</v>
      </c>
      <c r="D9569" t="s">
        <v>1195</v>
      </c>
      <c r="E9569">
        <v>6.6600000000000001E-3</v>
      </c>
      <c r="F9569" t="s">
        <v>1912</v>
      </c>
    </row>
    <row r="9570" spans="1:6" x14ac:dyDescent="0.25">
      <c r="A9570" t="s">
        <v>92</v>
      </c>
      <c r="B9570" t="s">
        <v>1188</v>
      </c>
      <c r="C9570" t="s">
        <v>1313</v>
      </c>
      <c r="D9570" t="s">
        <v>1195</v>
      </c>
      <c r="E9570">
        <v>1.17E-3</v>
      </c>
      <c r="F9570" t="s">
        <v>1912</v>
      </c>
    </row>
    <row r="9571" spans="1:6" x14ac:dyDescent="0.25">
      <c r="A9571" t="s">
        <v>92</v>
      </c>
      <c r="B9571" t="s">
        <v>1188</v>
      </c>
      <c r="C9571" t="s">
        <v>1314</v>
      </c>
      <c r="D9571" t="s">
        <v>1195</v>
      </c>
      <c r="E9571">
        <v>1.1800000000000001E-3</v>
      </c>
      <c r="F9571" t="s">
        <v>1912</v>
      </c>
    </row>
    <row r="9572" spans="1:6" x14ac:dyDescent="0.25">
      <c r="A9572" t="s">
        <v>92</v>
      </c>
      <c r="B9572" t="s">
        <v>1188</v>
      </c>
      <c r="C9572" t="s">
        <v>1315</v>
      </c>
      <c r="D9572" t="s">
        <v>1195</v>
      </c>
      <c r="E9572">
        <v>1.4999999999999999E-4</v>
      </c>
      <c r="F9572" t="s">
        <v>1912</v>
      </c>
    </row>
    <row r="9573" spans="1:6" x14ac:dyDescent="0.25">
      <c r="A9573" t="s">
        <v>92</v>
      </c>
      <c r="B9573" t="s">
        <v>1188</v>
      </c>
      <c r="C9573" t="s">
        <v>1316</v>
      </c>
      <c r="D9573" t="s">
        <v>1195</v>
      </c>
      <c r="E9573">
        <v>1.4999999999999999E-4</v>
      </c>
      <c r="F9573" t="s">
        <v>1912</v>
      </c>
    </row>
    <row r="9574" spans="1:6" x14ac:dyDescent="0.25">
      <c r="A9574" t="s">
        <v>92</v>
      </c>
      <c r="B9574" t="s">
        <v>1188</v>
      </c>
      <c r="C9574" t="s">
        <v>1186</v>
      </c>
      <c r="D9574" t="s">
        <v>1195</v>
      </c>
      <c r="E9574">
        <v>3.7310000000000003E-2</v>
      </c>
      <c r="F9574" t="s">
        <v>1912</v>
      </c>
    </row>
    <row r="9575" spans="1:6" x14ac:dyDescent="0.25">
      <c r="A9575" t="s">
        <v>92</v>
      </c>
      <c r="B9575" t="s">
        <v>1190</v>
      </c>
      <c r="C9575" t="s">
        <v>1266</v>
      </c>
      <c r="D9575" t="s">
        <v>1195</v>
      </c>
      <c r="E9575">
        <v>3.9759999999999997E-2</v>
      </c>
      <c r="F9575" t="s">
        <v>1912</v>
      </c>
    </row>
    <row r="9576" spans="1:6" x14ac:dyDescent="0.25">
      <c r="A9576" t="s">
        <v>92</v>
      </c>
      <c r="B9576" t="s">
        <v>1190</v>
      </c>
      <c r="C9576" t="s">
        <v>1267</v>
      </c>
      <c r="D9576" t="s">
        <v>1195</v>
      </c>
      <c r="E9576">
        <v>3.1809999999999998E-2</v>
      </c>
      <c r="F9576" t="s">
        <v>1912</v>
      </c>
    </row>
    <row r="9577" spans="1:6" x14ac:dyDescent="0.25">
      <c r="A9577" t="s">
        <v>92</v>
      </c>
      <c r="B9577" t="s">
        <v>1190</v>
      </c>
      <c r="C9577" t="s">
        <v>1268</v>
      </c>
      <c r="D9577" t="s">
        <v>1195</v>
      </c>
      <c r="E9577">
        <v>2.5100000000000001E-3</v>
      </c>
      <c r="F9577" t="s">
        <v>1912</v>
      </c>
    </row>
    <row r="9578" spans="1:6" x14ac:dyDescent="0.25">
      <c r="A9578" t="s">
        <v>92</v>
      </c>
      <c r="B9578" t="s">
        <v>1190</v>
      </c>
      <c r="C9578" t="s">
        <v>1269</v>
      </c>
      <c r="D9578" t="s">
        <v>1195</v>
      </c>
      <c r="E9578">
        <v>2.1700000000000001E-3</v>
      </c>
      <c r="F9578" t="s">
        <v>1912</v>
      </c>
    </row>
    <row r="9579" spans="1:6" x14ac:dyDescent="0.25">
      <c r="A9579" t="s">
        <v>92</v>
      </c>
      <c r="B9579" t="s">
        <v>1190</v>
      </c>
      <c r="C9579" t="s">
        <v>1270</v>
      </c>
      <c r="D9579" t="s">
        <v>1195</v>
      </c>
      <c r="E9579">
        <v>4.0000000000000002E-4</v>
      </c>
      <c r="F9579" t="s">
        <v>1912</v>
      </c>
    </row>
    <row r="9580" spans="1:6" x14ac:dyDescent="0.25">
      <c r="A9580" t="s">
        <v>92</v>
      </c>
      <c r="B9580" t="s">
        <v>1190</v>
      </c>
      <c r="C9580" t="s">
        <v>1271</v>
      </c>
      <c r="D9580" t="s">
        <v>1195</v>
      </c>
      <c r="E9580">
        <v>4.2999999999999999E-4</v>
      </c>
      <c r="F9580" t="s">
        <v>1912</v>
      </c>
    </row>
    <row r="9581" spans="1:6" x14ac:dyDescent="0.25">
      <c r="A9581" t="s">
        <v>92</v>
      </c>
      <c r="B9581" t="s">
        <v>1190</v>
      </c>
      <c r="C9581" t="s">
        <v>1317</v>
      </c>
      <c r="D9581" t="s">
        <v>1195</v>
      </c>
      <c r="E9581">
        <v>4.2999999999999999E-4</v>
      </c>
      <c r="F9581" t="s">
        <v>1912</v>
      </c>
    </row>
    <row r="9582" spans="1:6" x14ac:dyDescent="0.25">
      <c r="A9582" t="s">
        <v>92</v>
      </c>
      <c r="B9582" t="s">
        <v>1190</v>
      </c>
      <c r="C9582" t="s">
        <v>1318</v>
      </c>
      <c r="D9582" t="s">
        <v>1195</v>
      </c>
      <c r="E9582">
        <v>4.2999999999999999E-4</v>
      </c>
      <c r="F9582" t="s">
        <v>1912</v>
      </c>
    </row>
    <row r="9583" spans="1:6" x14ac:dyDescent="0.25">
      <c r="A9583" t="s">
        <v>92</v>
      </c>
      <c r="B9583" t="s">
        <v>1190</v>
      </c>
      <c r="C9583" t="s">
        <v>1186</v>
      </c>
      <c r="D9583" t="s">
        <v>1195</v>
      </c>
      <c r="E9583">
        <v>3.9759999999999997E-2</v>
      </c>
      <c r="F9583" t="s">
        <v>1912</v>
      </c>
    </row>
    <row r="9584" spans="1:6" x14ac:dyDescent="0.25">
      <c r="A9584" t="s">
        <v>92</v>
      </c>
      <c r="B9584" t="s">
        <v>1191</v>
      </c>
      <c r="C9584" t="s">
        <v>1266</v>
      </c>
      <c r="D9584" t="s">
        <v>1195</v>
      </c>
      <c r="E9584">
        <v>3.9759999999999997E-2</v>
      </c>
      <c r="F9584" t="s">
        <v>1912</v>
      </c>
    </row>
    <row r="9585" spans="1:6" x14ac:dyDescent="0.25">
      <c r="A9585" t="s">
        <v>92</v>
      </c>
      <c r="B9585" t="s">
        <v>1191</v>
      </c>
      <c r="C9585" t="s">
        <v>1267</v>
      </c>
      <c r="D9585" t="s">
        <v>1195</v>
      </c>
      <c r="E9585">
        <v>3.1809999999999998E-2</v>
      </c>
      <c r="F9585" t="s">
        <v>1912</v>
      </c>
    </row>
    <row r="9586" spans="1:6" x14ac:dyDescent="0.25">
      <c r="A9586" t="s">
        <v>92</v>
      </c>
      <c r="B9586" t="s">
        <v>1191</v>
      </c>
      <c r="C9586" t="s">
        <v>1268</v>
      </c>
      <c r="D9586" t="s">
        <v>1195</v>
      </c>
      <c r="E9586">
        <v>2.5100000000000001E-3</v>
      </c>
      <c r="F9586" t="s">
        <v>1912</v>
      </c>
    </row>
    <row r="9587" spans="1:6" x14ac:dyDescent="0.25">
      <c r="A9587" t="s">
        <v>92</v>
      </c>
      <c r="B9587" t="s">
        <v>1191</v>
      </c>
      <c r="C9587" t="s">
        <v>1269</v>
      </c>
      <c r="D9587" t="s">
        <v>1195</v>
      </c>
      <c r="E9587">
        <v>2.1700000000000001E-3</v>
      </c>
      <c r="F9587" t="s">
        <v>1912</v>
      </c>
    </row>
    <row r="9588" spans="1:6" x14ac:dyDescent="0.25">
      <c r="A9588" t="s">
        <v>92</v>
      </c>
      <c r="B9588" t="s">
        <v>1191</v>
      </c>
      <c r="C9588" t="s">
        <v>1270</v>
      </c>
      <c r="D9588" t="s">
        <v>1195</v>
      </c>
      <c r="E9588">
        <v>4.0000000000000002E-4</v>
      </c>
      <c r="F9588" t="s">
        <v>1912</v>
      </c>
    </row>
    <row r="9589" spans="1:6" x14ac:dyDescent="0.25">
      <c r="A9589" t="s">
        <v>92</v>
      </c>
      <c r="B9589" t="s">
        <v>1191</v>
      </c>
      <c r="C9589" t="s">
        <v>1271</v>
      </c>
      <c r="D9589" t="s">
        <v>1195</v>
      </c>
      <c r="E9589">
        <v>4.2999999999999999E-4</v>
      </c>
      <c r="F9589" t="s">
        <v>1912</v>
      </c>
    </row>
    <row r="9590" spans="1:6" x14ac:dyDescent="0.25">
      <c r="A9590" t="s">
        <v>92</v>
      </c>
      <c r="B9590" t="s">
        <v>1191</v>
      </c>
      <c r="C9590" t="s">
        <v>1317</v>
      </c>
      <c r="D9590" t="s">
        <v>1195</v>
      </c>
      <c r="E9590">
        <v>4.2999999999999999E-4</v>
      </c>
      <c r="F9590" t="s">
        <v>1912</v>
      </c>
    </row>
    <row r="9591" spans="1:6" x14ac:dyDescent="0.25">
      <c r="A9591" t="s">
        <v>92</v>
      </c>
      <c r="B9591" t="s">
        <v>1191</v>
      </c>
      <c r="C9591" t="s">
        <v>1318</v>
      </c>
      <c r="D9591" t="s">
        <v>1195</v>
      </c>
      <c r="E9591">
        <v>4.2999999999999999E-4</v>
      </c>
      <c r="F9591" t="s">
        <v>1912</v>
      </c>
    </row>
    <row r="9592" spans="1:6" x14ac:dyDescent="0.25">
      <c r="A9592" t="s">
        <v>92</v>
      </c>
      <c r="B9592" t="s">
        <v>1191</v>
      </c>
      <c r="C9592" t="s">
        <v>1186</v>
      </c>
      <c r="D9592" t="s">
        <v>1195</v>
      </c>
      <c r="E9592">
        <v>3.9759999999999997E-2</v>
      </c>
      <c r="F9592" t="s">
        <v>1912</v>
      </c>
    </row>
    <row r="9593" spans="1:6" x14ac:dyDescent="0.25">
      <c r="A9593" t="s">
        <v>1319</v>
      </c>
      <c r="B9593" t="s">
        <v>1320</v>
      </c>
      <c r="C9593" t="s">
        <v>1321</v>
      </c>
      <c r="D9593" t="s">
        <v>1322</v>
      </c>
      <c r="E9593">
        <v>0</v>
      </c>
      <c r="F9593" t="s">
        <v>1912</v>
      </c>
    </row>
    <row r="9594" spans="1:6" x14ac:dyDescent="0.25">
      <c r="A9594" t="s">
        <v>1319</v>
      </c>
      <c r="B9594" t="s">
        <v>1320</v>
      </c>
      <c r="C9594" t="s">
        <v>1186</v>
      </c>
      <c r="D9594" t="s">
        <v>1322</v>
      </c>
      <c r="E9594">
        <v>0</v>
      </c>
      <c r="F9594" t="s">
        <v>1912</v>
      </c>
    </row>
    <row r="9595" spans="1:6" x14ac:dyDescent="0.25">
      <c r="A9595" t="s">
        <v>1319</v>
      </c>
      <c r="B9595" t="s">
        <v>1323</v>
      </c>
      <c r="C9595" t="s">
        <v>1324</v>
      </c>
      <c r="D9595" t="s">
        <v>1325</v>
      </c>
      <c r="E9595">
        <v>0</v>
      </c>
      <c r="F9595" t="s">
        <v>1912</v>
      </c>
    </row>
    <row r="9596" spans="1:6" x14ac:dyDescent="0.25">
      <c r="A9596" t="s">
        <v>1319</v>
      </c>
      <c r="B9596" t="s">
        <v>1323</v>
      </c>
      <c r="C9596" t="s">
        <v>1326</v>
      </c>
      <c r="D9596" t="s">
        <v>1325</v>
      </c>
      <c r="E9596">
        <v>0</v>
      </c>
      <c r="F9596" t="s">
        <v>1912</v>
      </c>
    </row>
    <row r="9597" spans="1:6" x14ac:dyDescent="0.25">
      <c r="A9597" t="s">
        <v>1319</v>
      </c>
      <c r="B9597" t="s">
        <v>1323</v>
      </c>
      <c r="C9597" t="s">
        <v>1186</v>
      </c>
      <c r="D9597" t="s">
        <v>1325</v>
      </c>
      <c r="E9597">
        <v>0</v>
      </c>
      <c r="F9597" t="s">
        <v>1912</v>
      </c>
    </row>
    <row r="9598" spans="1:6" x14ac:dyDescent="0.25">
      <c r="A9598" t="s">
        <v>1319</v>
      </c>
      <c r="B9598" t="s">
        <v>1327</v>
      </c>
      <c r="C9598" t="s">
        <v>1324</v>
      </c>
      <c r="D9598" t="s">
        <v>1325</v>
      </c>
      <c r="E9598">
        <v>0</v>
      </c>
      <c r="F9598" t="s">
        <v>1912</v>
      </c>
    </row>
    <row r="9599" spans="1:6" x14ac:dyDescent="0.25">
      <c r="A9599" t="s">
        <v>1319</v>
      </c>
      <c r="B9599" t="s">
        <v>1327</v>
      </c>
      <c r="C9599" t="s">
        <v>1326</v>
      </c>
      <c r="D9599" t="s">
        <v>1325</v>
      </c>
      <c r="E9599">
        <v>0</v>
      </c>
      <c r="F9599" t="s">
        <v>1912</v>
      </c>
    </row>
    <row r="9600" spans="1:6" x14ac:dyDescent="0.25">
      <c r="A9600" t="s">
        <v>1319</v>
      </c>
      <c r="B9600" t="s">
        <v>1327</v>
      </c>
      <c r="C9600" t="s">
        <v>1186</v>
      </c>
      <c r="D9600" t="s">
        <v>1325</v>
      </c>
      <c r="E9600">
        <v>0</v>
      </c>
      <c r="F9600" t="s">
        <v>1912</v>
      </c>
    </row>
    <row r="9601" spans="1:6" x14ac:dyDescent="0.25">
      <c r="A9601" t="s">
        <v>1319</v>
      </c>
      <c r="B9601" t="s">
        <v>1328</v>
      </c>
      <c r="C9601" t="s">
        <v>1329</v>
      </c>
      <c r="D9601" t="s">
        <v>1325</v>
      </c>
      <c r="E9601">
        <v>0</v>
      </c>
      <c r="F9601" t="s">
        <v>1912</v>
      </c>
    </row>
    <row r="9602" spans="1:6" x14ac:dyDescent="0.25">
      <c r="A9602" t="s">
        <v>1319</v>
      </c>
      <c r="B9602" t="s">
        <v>1328</v>
      </c>
      <c r="C9602" t="s">
        <v>1186</v>
      </c>
      <c r="D9602" t="s">
        <v>1325</v>
      </c>
      <c r="E9602">
        <v>0</v>
      </c>
      <c r="F9602" t="s">
        <v>1912</v>
      </c>
    </row>
    <row r="9603" spans="1:6" x14ac:dyDescent="0.25">
      <c r="A9603" t="s">
        <v>1319</v>
      </c>
      <c r="B9603" t="s">
        <v>1330</v>
      </c>
      <c r="C9603" t="s">
        <v>1186</v>
      </c>
      <c r="D9603" t="s">
        <v>1331</v>
      </c>
      <c r="E9603">
        <v>0</v>
      </c>
      <c r="F9603" t="s">
        <v>1912</v>
      </c>
    </row>
    <row r="9604" spans="1:6" x14ac:dyDescent="0.25">
      <c r="A9604" t="s">
        <v>1319</v>
      </c>
      <c r="B9604" t="s">
        <v>1332</v>
      </c>
      <c r="C9604" t="s">
        <v>1324</v>
      </c>
      <c r="D9604" t="s">
        <v>1325</v>
      </c>
      <c r="E9604">
        <v>0</v>
      </c>
      <c r="F9604" t="s">
        <v>1912</v>
      </c>
    </row>
    <row r="9605" spans="1:6" x14ac:dyDescent="0.25">
      <c r="A9605" t="s">
        <v>1319</v>
      </c>
      <c r="B9605" t="s">
        <v>1332</v>
      </c>
      <c r="C9605" t="s">
        <v>1186</v>
      </c>
      <c r="D9605" t="s">
        <v>1325</v>
      </c>
      <c r="E9605">
        <v>0</v>
      </c>
      <c r="F9605" t="s">
        <v>1912</v>
      </c>
    </row>
    <row r="9606" spans="1:6" x14ac:dyDescent="0.25">
      <c r="A9606" t="s">
        <v>1319</v>
      </c>
      <c r="B9606" t="s">
        <v>1333</v>
      </c>
      <c r="C9606" t="s">
        <v>1324</v>
      </c>
      <c r="D9606" t="s">
        <v>1325</v>
      </c>
      <c r="E9606">
        <v>0</v>
      </c>
      <c r="F9606" t="s">
        <v>1912</v>
      </c>
    </row>
    <row r="9607" spans="1:6" x14ac:dyDescent="0.25">
      <c r="A9607" t="s">
        <v>1319</v>
      </c>
      <c r="B9607" t="s">
        <v>1333</v>
      </c>
      <c r="C9607" t="s">
        <v>1334</v>
      </c>
      <c r="D9607" t="s">
        <v>1325</v>
      </c>
      <c r="E9607">
        <v>0</v>
      </c>
      <c r="F9607" t="s">
        <v>1912</v>
      </c>
    </row>
    <row r="9608" spans="1:6" x14ac:dyDescent="0.25">
      <c r="A9608" t="s">
        <v>1319</v>
      </c>
      <c r="B9608" t="s">
        <v>1333</v>
      </c>
      <c r="C9608" t="s">
        <v>1186</v>
      </c>
      <c r="D9608" t="s">
        <v>1325</v>
      </c>
      <c r="E9608">
        <v>0</v>
      </c>
      <c r="F9608" t="s">
        <v>1912</v>
      </c>
    </row>
    <row r="9609" spans="1:6" x14ac:dyDescent="0.25">
      <c r="A9609" t="s">
        <v>1319</v>
      </c>
      <c r="B9609" t="s">
        <v>1335</v>
      </c>
      <c r="C9609" t="s">
        <v>1234</v>
      </c>
      <c r="D9609" t="s">
        <v>1336</v>
      </c>
      <c r="E9609">
        <v>0</v>
      </c>
      <c r="F9609" t="s">
        <v>1912</v>
      </c>
    </row>
    <row r="9610" spans="1:6" x14ac:dyDescent="0.25">
      <c r="A9610" t="s">
        <v>1319</v>
      </c>
      <c r="B9610" t="s">
        <v>1335</v>
      </c>
      <c r="C9610" t="s">
        <v>1235</v>
      </c>
      <c r="D9610" t="s">
        <v>1336</v>
      </c>
      <c r="E9610">
        <v>0</v>
      </c>
      <c r="F9610" t="s">
        <v>1912</v>
      </c>
    </row>
    <row r="9611" spans="1:6" x14ac:dyDescent="0.25">
      <c r="A9611" t="s">
        <v>1319</v>
      </c>
      <c r="B9611" t="s">
        <v>1335</v>
      </c>
      <c r="C9611" t="s">
        <v>1186</v>
      </c>
      <c r="D9611" t="s">
        <v>1336</v>
      </c>
      <c r="E9611">
        <v>0</v>
      </c>
      <c r="F9611" t="s">
        <v>1912</v>
      </c>
    </row>
    <row r="9612" spans="1:6" x14ac:dyDescent="0.25">
      <c r="A9612" t="s">
        <v>1319</v>
      </c>
      <c r="B9612" t="s">
        <v>1335</v>
      </c>
      <c r="C9612" t="s">
        <v>1131</v>
      </c>
      <c r="D9612" t="s">
        <v>1336</v>
      </c>
      <c r="E9612">
        <v>0</v>
      </c>
      <c r="F9612" t="s">
        <v>1912</v>
      </c>
    </row>
    <row r="9613" spans="1:6" x14ac:dyDescent="0.25">
      <c r="A9613" t="s">
        <v>1319</v>
      </c>
      <c r="B9613" t="s">
        <v>1335</v>
      </c>
      <c r="C9613" t="s">
        <v>1196</v>
      </c>
      <c r="D9613" t="s">
        <v>1336</v>
      </c>
      <c r="E9613">
        <v>0</v>
      </c>
      <c r="F9613" t="s">
        <v>1912</v>
      </c>
    </row>
    <row r="9614" spans="1:6" x14ac:dyDescent="0.25">
      <c r="A9614" t="s">
        <v>1319</v>
      </c>
      <c r="B9614" t="s">
        <v>1335</v>
      </c>
      <c r="C9614" t="s">
        <v>1337</v>
      </c>
      <c r="D9614" t="s">
        <v>1336</v>
      </c>
      <c r="E9614">
        <v>0</v>
      </c>
      <c r="F9614" t="s">
        <v>1912</v>
      </c>
    </row>
    <row r="9615" spans="1:6" x14ac:dyDescent="0.25">
      <c r="A9615" t="s">
        <v>1319</v>
      </c>
      <c r="B9615" t="s">
        <v>1338</v>
      </c>
      <c r="C9615" t="s">
        <v>1339</v>
      </c>
      <c r="D9615" t="s">
        <v>1336</v>
      </c>
      <c r="E9615">
        <v>0</v>
      </c>
      <c r="F9615" t="s">
        <v>1912</v>
      </c>
    </row>
    <row r="9616" spans="1:6" x14ac:dyDescent="0.25">
      <c r="A9616" t="s">
        <v>1319</v>
      </c>
      <c r="B9616" t="s">
        <v>1338</v>
      </c>
      <c r="C9616" t="s">
        <v>1340</v>
      </c>
      <c r="D9616" t="s">
        <v>1336</v>
      </c>
      <c r="E9616">
        <v>0</v>
      </c>
      <c r="F9616" t="s">
        <v>1912</v>
      </c>
    </row>
    <row r="9617" spans="1:6" x14ac:dyDescent="0.25">
      <c r="A9617" t="s">
        <v>1319</v>
      </c>
      <c r="B9617" t="s">
        <v>1338</v>
      </c>
      <c r="C9617" t="s">
        <v>1186</v>
      </c>
      <c r="D9617" t="s">
        <v>1336</v>
      </c>
      <c r="E9617">
        <v>0</v>
      </c>
      <c r="F9617" t="s">
        <v>1912</v>
      </c>
    </row>
    <row r="9618" spans="1:6" x14ac:dyDescent="0.25">
      <c r="A9618" t="s">
        <v>1319</v>
      </c>
      <c r="B9618" t="s">
        <v>1338</v>
      </c>
      <c r="C9618" t="s">
        <v>1341</v>
      </c>
      <c r="D9618" t="s">
        <v>1336</v>
      </c>
      <c r="E9618">
        <v>0</v>
      </c>
      <c r="F9618" t="s">
        <v>1912</v>
      </c>
    </row>
    <row r="9619" spans="1:6" x14ac:dyDescent="0.25">
      <c r="A9619" t="s">
        <v>1319</v>
      </c>
      <c r="B9619" t="s">
        <v>1342</v>
      </c>
      <c r="C9619" t="s">
        <v>1186</v>
      </c>
      <c r="D9619" t="s">
        <v>1343</v>
      </c>
      <c r="E9619">
        <v>0</v>
      </c>
      <c r="F9619" t="s">
        <v>1912</v>
      </c>
    </row>
    <row r="9620" spans="1:6" x14ac:dyDescent="0.25">
      <c r="A9620" t="s">
        <v>1319</v>
      </c>
      <c r="B9620" t="s">
        <v>1342</v>
      </c>
      <c r="C9620" t="s">
        <v>1344</v>
      </c>
      <c r="D9620" t="s">
        <v>1343</v>
      </c>
      <c r="E9620">
        <v>0</v>
      </c>
      <c r="F9620" t="s">
        <v>1912</v>
      </c>
    </row>
    <row r="9621" spans="1:6" x14ac:dyDescent="0.25">
      <c r="A9621" t="s">
        <v>1319</v>
      </c>
      <c r="B9621" t="s">
        <v>1345</v>
      </c>
      <c r="C9621" t="s">
        <v>1340</v>
      </c>
      <c r="D9621" t="s">
        <v>1346</v>
      </c>
      <c r="E9621">
        <v>0</v>
      </c>
      <c r="F9621" t="s">
        <v>1912</v>
      </c>
    </row>
    <row r="9622" spans="1:6" x14ac:dyDescent="0.25">
      <c r="A9622" t="s">
        <v>1319</v>
      </c>
      <c r="B9622" t="s">
        <v>1345</v>
      </c>
      <c r="C9622" t="s">
        <v>1186</v>
      </c>
      <c r="D9622" t="s">
        <v>1346</v>
      </c>
      <c r="E9622">
        <v>0</v>
      </c>
      <c r="F9622" t="s">
        <v>1912</v>
      </c>
    </row>
    <row r="9623" spans="1:6" x14ac:dyDescent="0.25">
      <c r="A9623" t="s">
        <v>1319</v>
      </c>
      <c r="B9623" t="s">
        <v>1347</v>
      </c>
      <c r="C9623" t="s">
        <v>1340</v>
      </c>
      <c r="D9623" t="s">
        <v>1346</v>
      </c>
      <c r="E9623">
        <v>0</v>
      </c>
      <c r="F9623" t="s">
        <v>1912</v>
      </c>
    </row>
    <row r="9624" spans="1:6" x14ac:dyDescent="0.25">
      <c r="A9624" t="s">
        <v>1319</v>
      </c>
      <c r="B9624" t="s">
        <v>1347</v>
      </c>
      <c r="C9624" t="s">
        <v>1186</v>
      </c>
      <c r="D9624" t="s">
        <v>1346</v>
      </c>
      <c r="E9624">
        <v>0</v>
      </c>
      <c r="F9624" t="s">
        <v>1912</v>
      </c>
    </row>
    <row r="9625" spans="1:6" x14ac:dyDescent="0.25">
      <c r="A9625" t="s">
        <v>1319</v>
      </c>
      <c r="B9625" t="s">
        <v>1348</v>
      </c>
      <c r="C9625" t="s">
        <v>1340</v>
      </c>
      <c r="D9625" t="s">
        <v>1346</v>
      </c>
      <c r="E9625">
        <v>0</v>
      </c>
      <c r="F9625" t="s">
        <v>1912</v>
      </c>
    </row>
    <row r="9626" spans="1:6" x14ac:dyDescent="0.25">
      <c r="A9626" t="s">
        <v>1319</v>
      </c>
      <c r="B9626" t="s">
        <v>1348</v>
      </c>
      <c r="C9626" t="s">
        <v>1186</v>
      </c>
      <c r="D9626" t="s">
        <v>1346</v>
      </c>
      <c r="E9626">
        <v>0</v>
      </c>
      <c r="F9626" t="s">
        <v>1912</v>
      </c>
    </row>
    <row r="9627" spans="1:6" x14ac:dyDescent="0.25">
      <c r="A9627" t="s">
        <v>1319</v>
      </c>
      <c r="B9627" t="s">
        <v>1349</v>
      </c>
      <c r="C9627" t="s">
        <v>1186</v>
      </c>
      <c r="D9627" t="s">
        <v>1350</v>
      </c>
      <c r="E9627">
        <v>0</v>
      </c>
      <c r="F9627" t="s">
        <v>1912</v>
      </c>
    </row>
    <row r="9628" spans="1:6" x14ac:dyDescent="0.25">
      <c r="A9628" t="s">
        <v>1319</v>
      </c>
      <c r="B9628" t="s">
        <v>1351</v>
      </c>
      <c r="C9628" t="s">
        <v>1186</v>
      </c>
      <c r="D9628" t="s">
        <v>1352</v>
      </c>
      <c r="E9628">
        <v>0</v>
      </c>
      <c r="F9628" t="s">
        <v>1912</v>
      </c>
    </row>
    <row r="9629" spans="1:6" x14ac:dyDescent="0.25">
      <c r="A9629" t="s">
        <v>1319</v>
      </c>
      <c r="B9629" t="s">
        <v>1351</v>
      </c>
      <c r="C9629" t="s">
        <v>1353</v>
      </c>
      <c r="D9629" t="s">
        <v>1352</v>
      </c>
      <c r="E9629">
        <v>0</v>
      </c>
      <c r="F9629" t="s">
        <v>1912</v>
      </c>
    </row>
    <row r="9630" spans="1:6" x14ac:dyDescent="0.25">
      <c r="A9630" t="s">
        <v>1319</v>
      </c>
      <c r="B9630" t="s">
        <v>1354</v>
      </c>
      <c r="C9630" t="s">
        <v>1186</v>
      </c>
      <c r="D9630" t="s">
        <v>1346</v>
      </c>
      <c r="E9630">
        <v>0</v>
      </c>
      <c r="F9630" t="s">
        <v>1912</v>
      </c>
    </row>
    <row r="9631" spans="1:6" x14ac:dyDescent="0.25">
      <c r="A9631" t="s">
        <v>1319</v>
      </c>
      <c r="B9631" t="s">
        <v>1354</v>
      </c>
      <c r="C9631" t="s">
        <v>1131</v>
      </c>
      <c r="D9631" t="s">
        <v>1346</v>
      </c>
      <c r="E9631">
        <v>0</v>
      </c>
      <c r="F9631" t="s">
        <v>1912</v>
      </c>
    </row>
    <row r="9632" spans="1:6" x14ac:dyDescent="0.25">
      <c r="A9632" t="s">
        <v>1319</v>
      </c>
      <c r="B9632" t="s">
        <v>1354</v>
      </c>
      <c r="C9632" t="s">
        <v>1207</v>
      </c>
      <c r="D9632" t="s">
        <v>1346</v>
      </c>
      <c r="E9632">
        <v>0</v>
      </c>
      <c r="F9632" t="s">
        <v>1912</v>
      </c>
    </row>
    <row r="9633" spans="1:6" x14ac:dyDescent="0.25">
      <c r="A9633" t="s">
        <v>1319</v>
      </c>
      <c r="B9633" t="s">
        <v>1354</v>
      </c>
      <c r="C9633" t="s">
        <v>1208</v>
      </c>
      <c r="D9633" t="s">
        <v>1346</v>
      </c>
      <c r="E9633">
        <v>0</v>
      </c>
      <c r="F9633" t="s">
        <v>1912</v>
      </c>
    </row>
    <row r="9634" spans="1:6" x14ac:dyDescent="0.25">
      <c r="A9634" t="s">
        <v>1319</v>
      </c>
      <c r="B9634" t="s">
        <v>1354</v>
      </c>
      <c r="C9634" t="s">
        <v>1196</v>
      </c>
      <c r="D9634" t="s">
        <v>1346</v>
      </c>
      <c r="E9634">
        <v>0</v>
      </c>
      <c r="F9634" t="s">
        <v>1912</v>
      </c>
    </row>
    <row r="9635" spans="1:6" x14ac:dyDescent="0.25">
      <c r="A9635" t="s">
        <v>1319</v>
      </c>
      <c r="B9635" t="s">
        <v>1355</v>
      </c>
      <c r="C9635" t="s">
        <v>1186</v>
      </c>
      <c r="D9635" t="s">
        <v>1346</v>
      </c>
      <c r="E9635">
        <v>1.3089999999999999E-2</v>
      </c>
      <c r="F9635" t="s">
        <v>1912</v>
      </c>
    </row>
    <row r="9636" spans="1:6" x14ac:dyDescent="0.25">
      <c r="A9636" t="s">
        <v>1319</v>
      </c>
      <c r="B9636" t="s">
        <v>1355</v>
      </c>
      <c r="C9636" t="s">
        <v>1131</v>
      </c>
      <c r="D9636" t="s">
        <v>1346</v>
      </c>
      <c r="E9636">
        <v>1.1650000000000001E-2</v>
      </c>
      <c r="F9636" t="s">
        <v>1912</v>
      </c>
    </row>
    <row r="9637" spans="1:6" x14ac:dyDescent="0.25">
      <c r="A9637" t="s">
        <v>1319</v>
      </c>
      <c r="B9637" t="s">
        <v>1355</v>
      </c>
      <c r="C9637" t="s">
        <v>1196</v>
      </c>
      <c r="D9637" t="s">
        <v>1346</v>
      </c>
      <c r="E9637">
        <v>0</v>
      </c>
      <c r="F9637" t="s">
        <v>1912</v>
      </c>
    </row>
    <row r="9638" spans="1:6" x14ac:dyDescent="0.25">
      <c r="A9638" t="s">
        <v>1319</v>
      </c>
      <c r="B9638" t="s">
        <v>1356</v>
      </c>
      <c r="C9638" t="s">
        <v>1186</v>
      </c>
      <c r="D9638" t="s">
        <v>1346</v>
      </c>
      <c r="E9638">
        <v>0</v>
      </c>
      <c r="F9638" t="s">
        <v>1912</v>
      </c>
    </row>
    <row r="9639" spans="1:6" x14ac:dyDescent="0.25">
      <c r="A9639" t="s">
        <v>1319</v>
      </c>
      <c r="B9639" t="s">
        <v>1356</v>
      </c>
      <c r="C9639" t="s">
        <v>1131</v>
      </c>
      <c r="D9639" t="s">
        <v>1346</v>
      </c>
      <c r="E9639">
        <v>0</v>
      </c>
      <c r="F9639" t="s">
        <v>1912</v>
      </c>
    </row>
    <row r="9640" spans="1:6" x14ac:dyDescent="0.25">
      <c r="A9640" t="s">
        <v>1319</v>
      </c>
      <c r="B9640" t="s">
        <v>1356</v>
      </c>
      <c r="C9640" t="s">
        <v>1207</v>
      </c>
      <c r="D9640" t="s">
        <v>1346</v>
      </c>
      <c r="E9640">
        <v>0</v>
      </c>
      <c r="F9640" t="s">
        <v>1912</v>
      </c>
    </row>
    <row r="9641" spans="1:6" x14ac:dyDescent="0.25">
      <c r="A9641" t="s">
        <v>1319</v>
      </c>
      <c r="B9641" t="s">
        <v>1356</v>
      </c>
      <c r="C9641" t="s">
        <v>1208</v>
      </c>
      <c r="D9641" t="s">
        <v>1346</v>
      </c>
      <c r="E9641">
        <v>0</v>
      </c>
      <c r="F9641" t="s">
        <v>1912</v>
      </c>
    </row>
    <row r="9642" spans="1:6" x14ac:dyDescent="0.25">
      <c r="A9642" t="s">
        <v>1319</v>
      </c>
      <c r="B9642" t="s">
        <v>1356</v>
      </c>
      <c r="C9642" t="s">
        <v>1196</v>
      </c>
      <c r="D9642" t="s">
        <v>1346</v>
      </c>
      <c r="E9642">
        <v>0</v>
      </c>
      <c r="F9642" t="s">
        <v>1912</v>
      </c>
    </row>
    <row r="9643" spans="1:6" x14ac:dyDescent="0.25">
      <c r="A9643" t="s">
        <v>1319</v>
      </c>
      <c r="B9643" t="s">
        <v>1357</v>
      </c>
      <c r="C9643" t="s">
        <v>1358</v>
      </c>
      <c r="D9643" t="s">
        <v>1346</v>
      </c>
      <c r="E9643">
        <v>0.09</v>
      </c>
      <c r="F9643" t="s">
        <v>1912</v>
      </c>
    </row>
    <row r="9644" spans="1:6" x14ac:dyDescent="0.25">
      <c r="A9644" t="s">
        <v>1319</v>
      </c>
      <c r="B9644" t="s">
        <v>1357</v>
      </c>
      <c r="C9644" t="s">
        <v>1359</v>
      </c>
      <c r="D9644" t="s">
        <v>1346</v>
      </c>
      <c r="E9644">
        <v>0.01</v>
      </c>
      <c r="F9644" t="s">
        <v>1912</v>
      </c>
    </row>
    <row r="9645" spans="1:6" x14ac:dyDescent="0.25">
      <c r="A9645" t="s">
        <v>1319</v>
      </c>
      <c r="B9645" t="s">
        <v>1357</v>
      </c>
      <c r="C9645" t="s">
        <v>1360</v>
      </c>
      <c r="D9645" t="s">
        <v>1346</v>
      </c>
      <c r="E9645">
        <v>5.0000000000000001E-3</v>
      </c>
      <c r="F9645" t="s">
        <v>1912</v>
      </c>
    </row>
    <row r="9646" spans="1:6" x14ac:dyDescent="0.25">
      <c r="A9646" t="s">
        <v>1319</v>
      </c>
      <c r="B9646" t="s">
        <v>1357</v>
      </c>
      <c r="C9646" t="s">
        <v>1361</v>
      </c>
      <c r="D9646" t="s">
        <v>1346</v>
      </c>
      <c r="E9646">
        <v>0.28000000000000003</v>
      </c>
      <c r="F9646" t="s">
        <v>1912</v>
      </c>
    </row>
    <row r="9647" spans="1:6" x14ac:dyDescent="0.25">
      <c r="A9647" t="s">
        <v>1319</v>
      </c>
      <c r="B9647" t="s">
        <v>1357</v>
      </c>
      <c r="C9647" t="s">
        <v>1362</v>
      </c>
      <c r="D9647" t="s">
        <v>1346</v>
      </c>
      <c r="E9647">
        <v>7.0000000000000007E-2</v>
      </c>
      <c r="F9647" t="s">
        <v>1912</v>
      </c>
    </row>
    <row r="9648" spans="1:6" x14ac:dyDescent="0.25">
      <c r="A9648" t="s">
        <v>1319</v>
      </c>
      <c r="B9648" t="s">
        <v>1357</v>
      </c>
      <c r="C9648" t="s">
        <v>1363</v>
      </c>
      <c r="D9648" t="s">
        <v>1346</v>
      </c>
      <c r="E9648">
        <v>0.02</v>
      </c>
      <c r="F9648" t="s">
        <v>1912</v>
      </c>
    </row>
    <row r="9649" spans="1:6" x14ac:dyDescent="0.25">
      <c r="A9649" t="s">
        <v>1319</v>
      </c>
      <c r="B9649" t="s">
        <v>1357</v>
      </c>
      <c r="C9649" t="s">
        <v>1186</v>
      </c>
      <c r="D9649" t="s">
        <v>1346</v>
      </c>
      <c r="E9649">
        <v>0.15</v>
      </c>
      <c r="F9649" t="s">
        <v>1912</v>
      </c>
    </row>
    <row r="9650" spans="1:6" x14ac:dyDescent="0.25">
      <c r="A9650" t="s">
        <v>1319</v>
      </c>
      <c r="B9650" t="s">
        <v>1357</v>
      </c>
      <c r="C9650" t="s">
        <v>1364</v>
      </c>
      <c r="D9650" t="s">
        <v>1346</v>
      </c>
      <c r="E9650">
        <v>3.5000000000000001E-3</v>
      </c>
      <c r="F9650" t="s">
        <v>1912</v>
      </c>
    </row>
    <row r="9651" spans="1:6" x14ac:dyDescent="0.25">
      <c r="A9651" t="s">
        <v>1319</v>
      </c>
      <c r="B9651" t="s">
        <v>1357</v>
      </c>
      <c r="C9651" t="s">
        <v>1365</v>
      </c>
      <c r="D9651" t="s">
        <v>1346</v>
      </c>
      <c r="E9651">
        <v>3.5000000000000001E-3</v>
      </c>
      <c r="F9651" t="s">
        <v>1912</v>
      </c>
    </row>
    <row r="9652" spans="1:6" x14ac:dyDescent="0.25">
      <c r="A9652" t="s">
        <v>1319</v>
      </c>
      <c r="B9652" t="s">
        <v>1357</v>
      </c>
      <c r="C9652" t="s">
        <v>1366</v>
      </c>
      <c r="D9652" t="s">
        <v>1346</v>
      </c>
      <c r="E9652">
        <v>2E-3</v>
      </c>
      <c r="F9652" t="s">
        <v>1912</v>
      </c>
    </row>
    <row r="9653" spans="1:6" x14ac:dyDescent="0.25">
      <c r="A9653" t="s">
        <v>1319</v>
      </c>
      <c r="B9653" t="s">
        <v>1357</v>
      </c>
      <c r="C9653" t="s">
        <v>1367</v>
      </c>
      <c r="D9653" t="s">
        <v>1346</v>
      </c>
      <c r="E9653">
        <v>5.8999999999999997E-2</v>
      </c>
      <c r="F9653" t="s">
        <v>1912</v>
      </c>
    </row>
    <row r="9654" spans="1:6" x14ac:dyDescent="0.25">
      <c r="A9654" t="s">
        <v>1319</v>
      </c>
      <c r="B9654" t="s">
        <v>1357</v>
      </c>
      <c r="C9654" t="s">
        <v>1368</v>
      </c>
      <c r="D9654" t="s">
        <v>1346</v>
      </c>
      <c r="E9654">
        <v>0.02</v>
      </c>
      <c r="F9654" t="s">
        <v>1912</v>
      </c>
    </row>
    <row r="9655" spans="1:6" x14ac:dyDescent="0.25">
      <c r="A9655" t="s">
        <v>1319</v>
      </c>
      <c r="B9655" t="s">
        <v>1369</v>
      </c>
      <c r="C9655" t="s">
        <v>1186</v>
      </c>
      <c r="D9655" t="s">
        <v>1346</v>
      </c>
      <c r="E9655">
        <v>0</v>
      </c>
      <c r="F9655" t="s">
        <v>1912</v>
      </c>
    </row>
    <row r="9656" spans="1:6" x14ac:dyDescent="0.25">
      <c r="A9656" t="s">
        <v>1319</v>
      </c>
      <c r="B9656" t="s">
        <v>1369</v>
      </c>
      <c r="C9656" t="s">
        <v>1131</v>
      </c>
      <c r="D9656" t="s">
        <v>1346</v>
      </c>
      <c r="E9656">
        <v>0</v>
      </c>
      <c r="F9656" t="s">
        <v>1912</v>
      </c>
    </row>
    <row r="9657" spans="1:6" x14ac:dyDescent="0.25">
      <c r="A9657" t="s">
        <v>1319</v>
      </c>
      <c r="B9657" t="s">
        <v>1369</v>
      </c>
      <c r="C9657" t="s">
        <v>1207</v>
      </c>
      <c r="D9657" t="s">
        <v>1346</v>
      </c>
      <c r="E9657">
        <v>0</v>
      </c>
      <c r="F9657" t="s">
        <v>1912</v>
      </c>
    </row>
    <row r="9658" spans="1:6" x14ac:dyDescent="0.25">
      <c r="A9658" t="s">
        <v>1319</v>
      </c>
      <c r="B9658" t="s">
        <v>1369</v>
      </c>
      <c r="C9658" t="s">
        <v>1208</v>
      </c>
      <c r="D9658" t="s">
        <v>1346</v>
      </c>
      <c r="E9658">
        <v>0</v>
      </c>
      <c r="F9658" t="s">
        <v>1912</v>
      </c>
    </row>
    <row r="9659" spans="1:6" x14ac:dyDescent="0.25">
      <c r="A9659" t="s">
        <v>1319</v>
      </c>
      <c r="B9659" t="s">
        <v>1369</v>
      </c>
      <c r="C9659" t="s">
        <v>1196</v>
      </c>
      <c r="D9659" t="s">
        <v>1346</v>
      </c>
      <c r="E9659">
        <v>0</v>
      </c>
      <c r="F9659" t="s">
        <v>1912</v>
      </c>
    </row>
    <row r="9660" spans="1:6" x14ac:dyDescent="0.25">
      <c r="A9660" t="s">
        <v>1319</v>
      </c>
      <c r="B9660" t="s">
        <v>1370</v>
      </c>
      <c r="C9660" t="s">
        <v>1186</v>
      </c>
      <c r="D9660" t="s">
        <v>1346</v>
      </c>
      <c r="E9660">
        <v>0.27</v>
      </c>
      <c r="F9660" t="s">
        <v>1912</v>
      </c>
    </row>
    <row r="9661" spans="1:6" x14ac:dyDescent="0.25">
      <c r="A9661" t="s">
        <v>1319</v>
      </c>
      <c r="B9661" t="s">
        <v>1370</v>
      </c>
      <c r="C9661" t="s">
        <v>1131</v>
      </c>
      <c r="D9661" t="s">
        <v>1346</v>
      </c>
      <c r="E9661">
        <v>0.24030000000000001</v>
      </c>
      <c r="F9661" t="s">
        <v>1912</v>
      </c>
    </row>
    <row r="9662" spans="1:6" x14ac:dyDescent="0.25">
      <c r="A9662" t="s">
        <v>1319</v>
      </c>
      <c r="B9662" t="s">
        <v>1370</v>
      </c>
      <c r="C9662" t="s">
        <v>1207</v>
      </c>
      <c r="D9662" t="s">
        <v>1346</v>
      </c>
      <c r="E9662">
        <v>0.13500000000000001</v>
      </c>
      <c r="F9662" t="s">
        <v>1912</v>
      </c>
    </row>
    <row r="9663" spans="1:6" x14ac:dyDescent="0.25">
      <c r="A9663" t="s">
        <v>1319</v>
      </c>
      <c r="B9663" t="s">
        <v>1370</v>
      </c>
      <c r="C9663" t="s">
        <v>1208</v>
      </c>
      <c r="D9663" t="s">
        <v>1346</v>
      </c>
      <c r="E9663">
        <v>5.4000000000000003E-3</v>
      </c>
      <c r="F9663" t="s">
        <v>1912</v>
      </c>
    </row>
    <row r="9664" spans="1:6" x14ac:dyDescent="0.25">
      <c r="A9664" t="s">
        <v>1319</v>
      </c>
      <c r="B9664" t="s">
        <v>1370</v>
      </c>
      <c r="C9664" t="s">
        <v>1196</v>
      </c>
      <c r="D9664" t="s">
        <v>1346</v>
      </c>
      <c r="E9664">
        <v>5.0000000000000002E-5</v>
      </c>
      <c r="F9664" t="s">
        <v>1912</v>
      </c>
    </row>
    <row r="9665" spans="1:6" x14ac:dyDescent="0.25">
      <c r="A9665" t="s">
        <v>1319</v>
      </c>
      <c r="B9665" t="s">
        <v>1371</v>
      </c>
      <c r="C9665" t="s">
        <v>1186</v>
      </c>
      <c r="D9665" t="s">
        <v>1346</v>
      </c>
      <c r="E9665">
        <v>0</v>
      </c>
      <c r="F9665" t="s">
        <v>1912</v>
      </c>
    </row>
    <row r="9666" spans="1:6" x14ac:dyDescent="0.25">
      <c r="A9666" t="s">
        <v>1319</v>
      </c>
      <c r="B9666" t="s">
        <v>1371</v>
      </c>
      <c r="C9666" t="s">
        <v>1372</v>
      </c>
      <c r="D9666" t="s">
        <v>1346</v>
      </c>
      <c r="E9666">
        <v>0</v>
      </c>
      <c r="F9666" t="s">
        <v>1912</v>
      </c>
    </row>
    <row r="9667" spans="1:6" x14ac:dyDescent="0.25">
      <c r="A9667" t="s">
        <v>1319</v>
      </c>
      <c r="B9667" t="s">
        <v>1371</v>
      </c>
      <c r="C9667" t="s">
        <v>1373</v>
      </c>
      <c r="D9667" t="s">
        <v>1346</v>
      </c>
      <c r="E9667">
        <v>0</v>
      </c>
      <c r="F9667" t="s">
        <v>1912</v>
      </c>
    </row>
    <row r="9668" spans="1:6" x14ac:dyDescent="0.25">
      <c r="A9668" t="s">
        <v>1319</v>
      </c>
      <c r="B9668" t="s">
        <v>1374</v>
      </c>
      <c r="C9668" t="s">
        <v>1186</v>
      </c>
      <c r="D9668" t="s">
        <v>1346</v>
      </c>
      <c r="E9668">
        <v>0</v>
      </c>
      <c r="F9668" t="s">
        <v>1912</v>
      </c>
    </row>
    <row r="9669" spans="1:6" x14ac:dyDescent="0.25">
      <c r="A9669" t="s">
        <v>1319</v>
      </c>
      <c r="B9669" t="s">
        <v>1374</v>
      </c>
      <c r="C9669" t="s">
        <v>1131</v>
      </c>
      <c r="D9669" t="s">
        <v>1346</v>
      </c>
      <c r="E9669">
        <v>0</v>
      </c>
      <c r="F9669" t="s">
        <v>1912</v>
      </c>
    </row>
    <row r="9670" spans="1:6" x14ac:dyDescent="0.25">
      <c r="A9670" t="s">
        <v>1319</v>
      </c>
      <c r="B9670" t="s">
        <v>1374</v>
      </c>
      <c r="C9670" t="s">
        <v>1196</v>
      </c>
      <c r="D9670" t="s">
        <v>1346</v>
      </c>
      <c r="E9670">
        <v>0</v>
      </c>
      <c r="F9670" t="s">
        <v>1912</v>
      </c>
    </row>
    <row r="9671" spans="1:6" x14ac:dyDescent="0.25">
      <c r="A9671" t="s">
        <v>1319</v>
      </c>
      <c r="B9671" t="s">
        <v>1375</v>
      </c>
      <c r="C9671" t="s">
        <v>1186</v>
      </c>
      <c r="D9671" t="s">
        <v>1346</v>
      </c>
      <c r="E9671">
        <v>0.22</v>
      </c>
      <c r="F9671" t="s">
        <v>1912</v>
      </c>
    </row>
    <row r="9672" spans="1:6" x14ac:dyDescent="0.25">
      <c r="A9672" t="s">
        <v>1319</v>
      </c>
      <c r="B9672" t="s">
        <v>1375</v>
      </c>
      <c r="C9672" t="s">
        <v>1131</v>
      </c>
      <c r="D9672" t="s">
        <v>1346</v>
      </c>
      <c r="E9672">
        <v>0.1958</v>
      </c>
      <c r="F9672" t="s">
        <v>1912</v>
      </c>
    </row>
    <row r="9673" spans="1:6" x14ac:dyDescent="0.25">
      <c r="A9673" t="s">
        <v>1319</v>
      </c>
      <c r="B9673" t="s">
        <v>1375</v>
      </c>
      <c r="C9673" t="s">
        <v>1207</v>
      </c>
      <c r="D9673" t="s">
        <v>1346</v>
      </c>
      <c r="E9673">
        <v>0.11</v>
      </c>
      <c r="F9673" t="s">
        <v>1912</v>
      </c>
    </row>
    <row r="9674" spans="1:6" x14ac:dyDescent="0.25">
      <c r="A9674" t="s">
        <v>1319</v>
      </c>
      <c r="B9674" t="s">
        <v>1375</v>
      </c>
      <c r="C9674" t="s">
        <v>1208</v>
      </c>
      <c r="D9674" t="s">
        <v>1346</v>
      </c>
      <c r="E9674">
        <v>4.4000000000000003E-3</v>
      </c>
      <c r="F9674" t="s">
        <v>1912</v>
      </c>
    </row>
    <row r="9675" spans="1:6" x14ac:dyDescent="0.25">
      <c r="A9675" t="s">
        <v>1319</v>
      </c>
      <c r="B9675" t="s">
        <v>1375</v>
      </c>
      <c r="C9675" t="s">
        <v>1196</v>
      </c>
      <c r="D9675" t="s">
        <v>1346</v>
      </c>
      <c r="E9675">
        <v>4.0000000000000003E-5</v>
      </c>
      <c r="F9675" t="s">
        <v>1912</v>
      </c>
    </row>
    <row r="9676" spans="1:6" x14ac:dyDescent="0.25">
      <c r="A9676" t="s">
        <v>1319</v>
      </c>
      <c r="B9676" t="s">
        <v>1375</v>
      </c>
      <c r="C9676" t="s">
        <v>1219</v>
      </c>
      <c r="D9676" t="s">
        <v>1346</v>
      </c>
      <c r="E9676">
        <v>0.11</v>
      </c>
      <c r="F9676" t="s">
        <v>1912</v>
      </c>
    </row>
    <row r="9677" spans="1:6" x14ac:dyDescent="0.25">
      <c r="A9677" t="s">
        <v>1319</v>
      </c>
      <c r="B9677" t="s">
        <v>1376</v>
      </c>
      <c r="C9677" t="s">
        <v>1186</v>
      </c>
      <c r="D9677" t="s">
        <v>1346</v>
      </c>
      <c r="E9677">
        <v>1.33</v>
      </c>
      <c r="F9677" t="s">
        <v>1912</v>
      </c>
    </row>
    <row r="9678" spans="1:6" x14ac:dyDescent="0.25">
      <c r="A9678" t="s">
        <v>1319</v>
      </c>
      <c r="B9678" t="s">
        <v>1376</v>
      </c>
      <c r="C9678" t="s">
        <v>1131</v>
      </c>
      <c r="D9678" t="s">
        <v>1346</v>
      </c>
      <c r="E9678">
        <v>1.1837</v>
      </c>
      <c r="F9678" t="s">
        <v>1912</v>
      </c>
    </row>
    <row r="9679" spans="1:6" x14ac:dyDescent="0.25">
      <c r="A9679" t="s">
        <v>1319</v>
      </c>
      <c r="B9679" t="s">
        <v>1376</v>
      </c>
      <c r="C9679" t="s">
        <v>1207</v>
      </c>
      <c r="D9679" t="s">
        <v>1346</v>
      </c>
      <c r="E9679">
        <v>0.66500000000000004</v>
      </c>
      <c r="F9679" t="s">
        <v>1912</v>
      </c>
    </row>
    <row r="9680" spans="1:6" x14ac:dyDescent="0.25">
      <c r="A9680" t="s">
        <v>1319</v>
      </c>
      <c r="B9680" t="s">
        <v>1376</v>
      </c>
      <c r="C9680" t="s">
        <v>1208</v>
      </c>
      <c r="D9680" t="s">
        <v>1346</v>
      </c>
      <c r="E9680">
        <v>2.6599999999999999E-2</v>
      </c>
      <c r="F9680" t="s">
        <v>1912</v>
      </c>
    </row>
    <row r="9681" spans="1:6" x14ac:dyDescent="0.25">
      <c r="A9681" t="s">
        <v>1319</v>
      </c>
      <c r="B9681" t="s">
        <v>1376</v>
      </c>
      <c r="C9681" t="s">
        <v>1196</v>
      </c>
      <c r="D9681" t="s">
        <v>1346</v>
      </c>
      <c r="E9681">
        <v>2.7E-4</v>
      </c>
      <c r="F9681" t="s">
        <v>1912</v>
      </c>
    </row>
    <row r="9682" spans="1:6" x14ac:dyDescent="0.25">
      <c r="A9682" t="s">
        <v>1319</v>
      </c>
      <c r="B9682" t="s">
        <v>1377</v>
      </c>
      <c r="C9682" t="s">
        <v>1234</v>
      </c>
      <c r="D9682" t="s">
        <v>1378</v>
      </c>
      <c r="E9682">
        <v>0</v>
      </c>
      <c r="F9682" t="s">
        <v>1912</v>
      </c>
    </row>
    <row r="9683" spans="1:6" x14ac:dyDescent="0.25">
      <c r="A9683" t="s">
        <v>1319</v>
      </c>
      <c r="B9683" t="s">
        <v>1377</v>
      </c>
      <c r="C9683" t="s">
        <v>1235</v>
      </c>
      <c r="D9683" t="s">
        <v>1378</v>
      </c>
      <c r="E9683">
        <v>0</v>
      </c>
      <c r="F9683" t="s">
        <v>1912</v>
      </c>
    </row>
    <row r="9684" spans="1:6" x14ac:dyDescent="0.25">
      <c r="A9684" t="s">
        <v>1319</v>
      </c>
      <c r="B9684" t="s">
        <v>1377</v>
      </c>
      <c r="C9684" t="s">
        <v>1186</v>
      </c>
      <c r="D9684" t="s">
        <v>1378</v>
      </c>
      <c r="E9684">
        <v>0</v>
      </c>
      <c r="F9684" t="s">
        <v>1912</v>
      </c>
    </row>
    <row r="9685" spans="1:6" x14ac:dyDescent="0.25">
      <c r="A9685" t="s">
        <v>1319</v>
      </c>
      <c r="B9685" t="s">
        <v>1377</v>
      </c>
      <c r="C9685" t="s">
        <v>1372</v>
      </c>
      <c r="D9685" t="s">
        <v>1378</v>
      </c>
      <c r="E9685">
        <v>0</v>
      </c>
      <c r="F9685" t="s">
        <v>1912</v>
      </c>
    </row>
    <row r="9686" spans="1:6" x14ac:dyDescent="0.25">
      <c r="A9686" t="s">
        <v>1319</v>
      </c>
      <c r="B9686" t="s">
        <v>1377</v>
      </c>
      <c r="C9686" t="s">
        <v>1373</v>
      </c>
      <c r="D9686" t="s">
        <v>1378</v>
      </c>
      <c r="E9686">
        <v>0</v>
      </c>
      <c r="F9686" t="s">
        <v>1912</v>
      </c>
    </row>
    <row r="9687" spans="1:6" x14ac:dyDescent="0.25">
      <c r="A9687" t="s">
        <v>1319</v>
      </c>
      <c r="B9687" t="s">
        <v>1379</v>
      </c>
      <c r="C9687" t="s">
        <v>1186</v>
      </c>
      <c r="D9687" t="s">
        <v>1346</v>
      </c>
      <c r="E9687">
        <v>0.18</v>
      </c>
      <c r="F9687" t="s">
        <v>1912</v>
      </c>
    </row>
    <row r="9688" spans="1:6" x14ac:dyDescent="0.25">
      <c r="A9688" t="s">
        <v>1319</v>
      </c>
      <c r="B9688" t="s">
        <v>1379</v>
      </c>
      <c r="C9688" t="s">
        <v>1131</v>
      </c>
      <c r="D9688" t="s">
        <v>1346</v>
      </c>
      <c r="E9688">
        <v>0.16020000000000001</v>
      </c>
      <c r="F9688" t="s">
        <v>1912</v>
      </c>
    </row>
    <row r="9689" spans="1:6" x14ac:dyDescent="0.25">
      <c r="A9689" t="s">
        <v>1319</v>
      </c>
      <c r="B9689" t="s">
        <v>1379</v>
      </c>
      <c r="C9689" t="s">
        <v>1196</v>
      </c>
      <c r="D9689" t="s">
        <v>1346</v>
      </c>
      <c r="E9689">
        <v>4.0000000000000003E-5</v>
      </c>
      <c r="F9689" t="s">
        <v>1912</v>
      </c>
    </row>
    <row r="9690" spans="1:6" x14ac:dyDescent="0.25">
      <c r="A9690" t="s">
        <v>1319</v>
      </c>
      <c r="B9690" t="s">
        <v>1380</v>
      </c>
      <c r="C9690" t="s">
        <v>1186</v>
      </c>
      <c r="D9690" t="s">
        <v>1346</v>
      </c>
      <c r="E9690">
        <v>0</v>
      </c>
      <c r="F9690" t="s">
        <v>1912</v>
      </c>
    </row>
    <row r="9691" spans="1:6" x14ac:dyDescent="0.25">
      <c r="A9691" t="s">
        <v>1319</v>
      </c>
      <c r="B9691" t="s">
        <v>1380</v>
      </c>
      <c r="C9691" t="s">
        <v>1131</v>
      </c>
      <c r="D9691" t="s">
        <v>1346</v>
      </c>
      <c r="E9691">
        <v>0</v>
      </c>
      <c r="F9691" t="s">
        <v>1912</v>
      </c>
    </row>
    <row r="9692" spans="1:6" x14ac:dyDescent="0.25">
      <c r="A9692" t="s">
        <v>1319</v>
      </c>
      <c r="B9692" t="s">
        <v>1380</v>
      </c>
      <c r="C9692" t="s">
        <v>1196</v>
      </c>
      <c r="D9692" t="s">
        <v>1346</v>
      </c>
      <c r="E9692">
        <v>0</v>
      </c>
      <c r="F9692" t="s">
        <v>1912</v>
      </c>
    </row>
    <row r="9693" spans="1:6" x14ac:dyDescent="0.25">
      <c r="A9693" t="s">
        <v>1319</v>
      </c>
      <c r="B9693" t="s">
        <v>1381</v>
      </c>
      <c r="C9693" t="s">
        <v>1186</v>
      </c>
      <c r="D9693" t="s">
        <v>1346</v>
      </c>
      <c r="E9693">
        <v>0.02</v>
      </c>
      <c r="F9693" t="s">
        <v>1912</v>
      </c>
    </row>
    <row r="9694" spans="1:6" x14ac:dyDescent="0.25">
      <c r="A9694" t="s">
        <v>1319</v>
      </c>
      <c r="B9694" t="s">
        <v>1381</v>
      </c>
      <c r="C9694" t="s">
        <v>1131</v>
      </c>
      <c r="D9694" t="s">
        <v>1346</v>
      </c>
      <c r="E9694">
        <v>1.78E-2</v>
      </c>
      <c r="F9694" t="s">
        <v>1912</v>
      </c>
    </row>
    <row r="9695" spans="1:6" x14ac:dyDescent="0.25">
      <c r="A9695" t="s">
        <v>1319</v>
      </c>
      <c r="B9695" t="s">
        <v>1381</v>
      </c>
      <c r="C9695" t="s">
        <v>1207</v>
      </c>
      <c r="D9695" t="s">
        <v>1346</v>
      </c>
      <c r="E9695">
        <v>0.01</v>
      </c>
      <c r="F9695" t="s">
        <v>1912</v>
      </c>
    </row>
    <row r="9696" spans="1:6" x14ac:dyDescent="0.25">
      <c r="A9696" t="s">
        <v>1319</v>
      </c>
      <c r="B9696" t="s">
        <v>1381</v>
      </c>
      <c r="C9696" t="s">
        <v>1208</v>
      </c>
      <c r="D9696" t="s">
        <v>1346</v>
      </c>
      <c r="E9696">
        <v>4.0000000000000002E-4</v>
      </c>
      <c r="F9696" t="s">
        <v>1912</v>
      </c>
    </row>
    <row r="9697" spans="1:6" x14ac:dyDescent="0.25">
      <c r="A9697" t="s">
        <v>1319</v>
      </c>
      <c r="B9697" t="s">
        <v>1381</v>
      </c>
      <c r="C9697" t="s">
        <v>1196</v>
      </c>
      <c r="D9697" t="s">
        <v>1346</v>
      </c>
      <c r="E9697">
        <v>0</v>
      </c>
      <c r="F9697" t="s">
        <v>1912</v>
      </c>
    </row>
    <row r="9698" spans="1:6" x14ac:dyDescent="0.25">
      <c r="A9698" t="s">
        <v>1319</v>
      </c>
      <c r="B9698" t="s">
        <v>1382</v>
      </c>
      <c r="C9698" t="s">
        <v>1186</v>
      </c>
      <c r="D9698" t="s">
        <v>1346</v>
      </c>
      <c r="E9698">
        <v>0</v>
      </c>
      <c r="F9698" t="s">
        <v>1912</v>
      </c>
    </row>
    <row r="9699" spans="1:6" x14ac:dyDescent="0.25">
      <c r="A9699" t="s">
        <v>1319</v>
      </c>
      <c r="B9699" t="s">
        <v>1382</v>
      </c>
      <c r="C9699" t="s">
        <v>1131</v>
      </c>
      <c r="D9699" t="s">
        <v>1346</v>
      </c>
      <c r="E9699">
        <v>0</v>
      </c>
      <c r="F9699" t="s">
        <v>1912</v>
      </c>
    </row>
    <row r="9700" spans="1:6" x14ac:dyDescent="0.25">
      <c r="A9700" t="s">
        <v>1319</v>
      </c>
      <c r="B9700" t="s">
        <v>1382</v>
      </c>
      <c r="C9700" t="s">
        <v>1207</v>
      </c>
      <c r="D9700" t="s">
        <v>1346</v>
      </c>
      <c r="E9700">
        <v>0</v>
      </c>
      <c r="F9700" t="s">
        <v>1912</v>
      </c>
    </row>
    <row r="9701" spans="1:6" x14ac:dyDescent="0.25">
      <c r="A9701" t="s">
        <v>1319</v>
      </c>
      <c r="B9701" t="s">
        <v>1382</v>
      </c>
      <c r="C9701" t="s">
        <v>1208</v>
      </c>
      <c r="D9701" t="s">
        <v>1346</v>
      </c>
      <c r="E9701">
        <v>0</v>
      </c>
      <c r="F9701" t="s">
        <v>1912</v>
      </c>
    </row>
    <row r="9702" spans="1:6" x14ac:dyDescent="0.25">
      <c r="A9702" t="s">
        <v>1319</v>
      </c>
      <c r="B9702" t="s">
        <v>1382</v>
      </c>
      <c r="C9702" t="s">
        <v>1196</v>
      </c>
      <c r="D9702" t="s">
        <v>1346</v>
      </c>
      <c r="E9702">
        <v>0</v>
      </c>
      <c r="F9702" t="s">
        <v>1912</v>
      </c>
    </row>
    <row r="9703" spans="1:6" x14ac:dyDescent="0.25">
      <c r="A9703" t="s">
        <v>1319</v>
      </c>
      <c r="B9703" t="s">
        <v>1383</v>
      </c>
      <c r="C9703" t="s">
        <v>1186</v>
      </c>
      <c r="D9703" t="s">
        <v>1346</v>
      </c>
      <c r="E9703">
        <v>0.35</v>
      </c>
      <c r="F9703" t="s">
        <v>1912</v>
      </c>
    </row>
    <row r="9704" spans="1:6" x14ac:dyDescent="0.25">
      <c r="A9704" t="s">
        <v>1319</v>
      </c>
      <c r="B9704" t="s">
        <v>1383</v>
      </c>
      <c r="C9704" t="s">
        <v>1131</v>
      </c>
      <c r="D9704" t="s">
        <v>1346</v>
      </c>
      <c r="E9704">
        <v>0.3115</v>
      </c>
      <c r="F9704" t="s">
        <v>1912</v>
      </c>
    </row>
    <row r="9705" spans="1:6" x14ac:dyDescent="0.25">
      <c r="A9705" t="s">
        <v>1319</v>
      </c>
      <c r="B9705" t="s">
        <v>1383</v>
      </c>
      <c r="C9705" t="s">
        <v>1207</v>
      </c>
      <c r="D9705" t="s">
        <v>1346</v>
      </c>
      <c r="E9705">
        <v>0.17499999999999999</v>
      </c>
      <c r="F9705" t="s">
        <v>1912</v>
      </c>
    </row>
    <row r="9706" spans="1:6" x14ac:dyDescent="0.25">
      <c r="A9706" t="s">
        <v>1319</v>
      </c>
      <c r="B9706" t="s">
        <v>1383</v>
      </c>
      <c r="C9706" t="s">
        <v>1208</v>
      </c>
      <c r="D9706" t="s">
        <v>1346</v>
      </c>
      <c r="E9706">
        <v>7.0000000000000001E-3</v>
      </c>
      <c r="F9706" t="s">
        <v>1912</v>
      </c>
    </row>
    <row r="9707" spans="1:6" x14ac:dyDescent="0.25">
      <c r="A9707" t="s">
        <v>1319</v>
      </c>
      <c r="B9707" t="s">
        <v>1383</v>
      </c>
      <c r="C9707" t="s">
        <v>1196</v>
      </c>
      <c r="D9707" t="s">
        <v>1346</v>
      </c>
      <c r="E9707">
        <v>6.9999999999999994E-5</v>
      </c>
      <c r="F9707" t="s">
        <v>1912</v>
      </c>
    </row>
    <row r="9708" spans="1:6" x14ac:dyDescent="0.25">
      <c r="A9708" t="s">
        <v>1319</v>
      </c>
      <c r="B9708" t="s">
        <v>1383</v>
      </c>
      <c r="C9708" t="s">
        <v>1219</v>
      </c>
      <c r="D9708" t="s">
        <v>1346</v>
      </c>
      <c r="E9708">
        <v>0.17499999999999999</v>
      </c>
      <c r="F9708" t="s">
        <v>1912</v>
      </c>
    </row>
    <row r="9709" spans="1:6" x14ac:dyDescent="0.25">
      <c r="A9709" t="s">
        <v>1319</v>
      </c>
      <c r="B9709" t="s">
        <v>1384</v>
      </c>
      <c r="C9709" t="s">
        <v>1186</v>
      </c>
      <c r="D9709" t="s">
        <v>1346</v>
      </c>
      <c r="E9709">
        <v>0</v>
      </c>
      <c r="F9709" t="s">
        <v>1912</v>
      </c>
    </row>
    <row r="9710" spans="1:6" x14ac:dyDescent="0.25">
      <c r="A9710" t="s">
        <v>1319</v>
      </c>
      <c r="B9710" t="s">
        <v>1384</v>
      </c>
      <c r="C9710" t="s">
        <v>1131</v>
      </c>
      <c r="D9710" t="s">
        <v>1346</v>
      </c>
      <c r="E9710">
        <v>0</v>
      </c>
      <c r="F9710" t="s">
        <v>1912</v>
      </c>
    </row>
    <row r="9711" spans="1:6" x14ac:dyDescent="0.25">
      <c r="A9711" t="s">
        <v>1319</v>
      </c>
      <c r="B9711" t="s">
        <v>1384</v>
      </c>
      <c r="C9711" t="s">
        <v>1207</v>
      </c>
      <c r="D9711" t="s">
        <v>1346</v>
      </c>
      <c r="E9711">
        <v>0</v>
      </c>
      <c r="F9711" t="s">
        <v>1912</v>
      </c>
    </row>
    <row r="9712" spans="1:6" x14ac:dyDescent="0.25">
      <c r="A9712" t="s">
        <v>1319</v>
      </c>
      <c r="B9712" t="s">
        <v>1384</v>
      </c>
      <c r="C9712" t="s">
        <v>1208</v>
      </c>
      <c r="D9712" t="s">
        <v>1346</v>
      </c>
      <c r="E9712">
        <v>0</v>
      </c>
      <c r="F9712" t="s">
        <v>1912</v>
      </c>
    </row>
    <row r="9713" spans="1:6" x14ac:dyDescent="0.25">
      <c r="A9713" t="s">
        <v>1319</v>
      </c>
      <c r="B9713" t="s">
        <v>1384</v>
      </c>
      <c r="C9713" t="s">
        <v>1196</v>
      </c>
      <c r="D9713" t="s">
        <v>1346</v>
      </c>
      <c r="E9713">
        <v>0</v>
      </c>
      <c r="F9713" t="s">
        <v>1912</v>
      </c>
    </row>
    <row r="9714" spans="1:6" x14ac:dyDescent="0.25">
      <c r="A9714" t="s">
        <v>1319</v>
      </c>
      <c r="B9714" t="s">
        <v>1385</v>
      </c>
      <c r="C9714" t="s">
        <v>1186</v>
      </c>
      <c r="D9714" t="s">
        <v>1346</v>
      </c>
      <c r="E9714">
        <v>0</v>
      </c>
      <c r="F9714" t="s">
        <v>1912</v>
      </c>
    </row>
    <row r="9715" spans="1:6" x14ac:dyDescent="0.25">
      <c r="A9715" t="s">
        <v>1319</v>
      </c>
      <c r="B9715" t="s">
        <v>1385</v>
      </c>
      <c r="C9715" t="s">
        <v>1131</v>
      </c>
      <c r="D9715" t="s">
        <v>1346</v>
      </c>
      <c r="E9715">
        <v>0</v>
      </c>
      <c r="F9715" t="s">
        <v>1912</v>
      </c>
    </row>
    <row r="9716" spans="1:6" x14ac:dyDescent="0.25">
      <c r="A9716" t="s">
        <v>1319</v>
      </c>
      <c r="B9716" t="s">
        <v>1385</v>
      </c>
      <c r="C9716" t="s">
        <v>1196</v>
      </c>
      <c r="D9716" t="s">
        <v>1346</v>
      </c>
      <c r="E9716">
        <v>0</v>
      </c>
      <c r="F9716" t="s">
        <v>1912</v>
      </c>
    </row>
    <row r="9717" spans="1:6" x14ac:dyDescent="0.25">
      <c r="A9717" t="s">
        <v>1319</v>
      </c>
      <c r="B9717" t="s">
        <v>1385</v>
      </c>
      <c r="C9717" t="s">
        <v>1337</v>
      </c>
      <c r="D9717" t="s">
        <v>1346</v>
      </c>
      <c r="E9717">
        <v>0</v>
      </c>
      <c r="F9717" t="s">
        <v>1912</v>
      </c>
    </row>
    <row r="9718" spans="1:6" x14ac:dyDescent="0.25">
      <c r="A9718" t="s">
        <v>1319</v>
      </c>
      <c r="B9718" t="s">
        <v>1386</v>
      </c>
      <c r="C9718" t="s">
        <v>1186</v>
      </c>
      <c r="D9718" t="s">
        <v>1346</v>
      </c>
      <c r="E9718">
        <v>0</v>
      </c>
      <c r="F9718" t="s">
        <v>1912</v>
      </c>
    </row>
    <row r="9719" spans="1:6" x14ac:dyDescent="0.25">
      <c r="A9719" t="s">
        <v>1319</v>
      </c>
      <c r="B9719" t="s">
        <v>1387</v>
      </c>
      <c r="C9719" t="s">
        <v>1186</v>
      </c>
      <c r="D9719" t="s">
        <v>1346</v>
      </c>
      <c r="E9719">
        <v>0</v>
      </c>
      <c r="F9719" t="s">
        <v>1912</v>
      </c>
    </row>
    <row r="9720" spans="1:6" x14ac:dyDescent="0.25">
      <c r="A9720" t="s">
        <v>1319</v>
      </c>
      <c r="B9720" t="s">
        <v>1387</v>
      </c>
      <c r="C9720" t="s">
        <v>1131</v>
      </c>
      <c r="D9720" t="s">
        <v>1346</v>
      </c>
      <c r="E9720">
        <v>0</v>
      </c>
      <c r="F9720" t="s">
        <v>1912</v>
      </c>
    </row>
    <row r="9721" spans="1:6" x14ac:dyDescent="0.25">
      <c r="A9721" t="s">
        <v>1319</v>
      </c>
      <c r="B9721" t="s">
        <v>1387</v>
      </c>
      <c r="C9721" t="s">
        <v>1207</v>
      </c>
      <c r="D9721" t="s">
        <v>1346</v>
      </c>
      <c r="E9721">
        <v>0</v>
      </c>
      <c r="F9721" t="s">
        <v>1912</v>
      </c>
    </row>
    <row r="9722" spans="1:6" x14ac:dyDescent="0.25">
      <c r="A9722" t="s">
        <v>1319</v>
      </c>
      <c r="B9722" t="s">
        <v>1387</v>
      </c>
      <c r="C9722" t="s">
        <v>1208</v>
      </c>
      <c r="D9722" t="s">
        <v>1346</v>
      </c>
      <c r="E9722">
        <v>0</v>
      </c>
      <c r="F9722" t="s">
        <v>1912</v>
      </c>
    </row>
    <row r="9723" spans="1:6" x14ac:dyDescent="0.25">
      <c r="A9723" t="s">
        <v>1319</v>
      </c>
      <c r="B9723" t="s">
        <v>1387</v>
      </c>
      <c r="C9723" t="s">
        <v>1196</v>
      </c>
      <c r="D9723" t="s">
        <v>1346</v>
      </c>
      <c r="E9723">
        <v>0</v>
      </c>
      <c r="F9723" t="s">
        <v>1912</v>
      </c>
    </row>
    <row r="9724" spans="1:6" x14ac:dyDescent="0.25">
      <c r="A9724" t="s">
        <v>1319</v>
      </c>
      <c r="B9724" t="s">
        <v>1388</v>
      </c>
      <c r="C9724" t="s">
        <v>1186</v>
      </c>
      <c r="D9724" t="s">
        <v>1346</v>
      </c>
      <c r="E9724">
        <v>0</v>
      </c>
      <c r="F9724" t="s">
        <v>1912</v>
      </c>
    </row>
    <row r="9725" spans="1:6" x14ac:dyDescent="0.25">
      <c r="A9725" t="s">
        <v>1319</v>
      </c>
      <c r="B9725" t="s">
        <v>1388</v>
      </c>
      <c r="C9725" t="s">
        <v>1372</v>
      </c>
      <c r="D9725" t="s">
        <v>1346</v>
      </c>
      <c r="E9725">
        <v>0</v>
      </c>
      <c r="F9725" t="s">
        <v>1912</v>
      </c>
    </row>
    <row r="9726" spans="1:6" x14ac:dyDescent="0.25">
      <c r="A9726" t="s">
        <v>1319</v>
      </c>
      <c r="B9726" t="s">
        <v>1388</v>
      </c>
      <c r="C9726" t="s">
        <v>1373</v>
      </c>
      <c r="D9726" t="s">
        <v>1346</v>
      </c>
      <c r="E9726">
        <v>0</v>
      </c>
      <c r="F9726" t="s">
        <v>1912</v>
      </c>
    </row>
    <row r="9727" spans="1:6" x14ac:dyDescent="0.25">
      <c r="A9727" t="s">
        <v>1319</v>
      </c>
      <c r="B9727" t="s">
        <v>1389</v>
      </c>
      <c r="C9727" t="s">
        <v>1186</v>
      </c>
      <c r="D9727" t="s">
        <v>1346</v>
      </c>
      <c r="E9727">
        <v>0</v>
      </c>
      <c r="F9727" t="s">
        <v>1912</v>
      </c>
    </row>
    <row r="9728" spans="1:6" x14ac:dyDescent="0.25">
      <c r="A9728" t="s">
        <v>1319</v>
      </c>
      <c r="B9728" t="s">
        <v>1389</v>
      </c>
      <c r="C9728" t="s">
        <v>1131</v>
      </c>
      <c r="D9728" t="s">
        <v>1346</v>
      </c>
      <c r="E9728">
        <v>0</v>
      </c>
      <c r="F9728" t="s">
        <v>1912</v>
      </c>
    </row>
    <row r="9729" spans="1:6" x14ac:dyDescent="0.25">
      <c r="A9729" t="s">
        <v>1319</v>
      </c>
      <c r="B9729" t="s">
        <v>1389</v>
      </c>
      <c r="C9729" t="s">
        <v>1207</v>
      </c>
      <c r="D9729" t="s">
        <v>1346</v>
      </c>
      <c r="E9729">
        <v>0</v>
      </c>
      <c r="F9729" t="s">
        <v>1912</v>
      </c>
    </row>
    <row r="9730" spans="1:6" x14ac:dyDescent="0.25">
      <c r="A9730" t="s">
        <v>1319</v>
      </c>
      <c r="B9730" t="s">
        <v>1389</v>
      </c>
      <c r="C9730" t="s">
        <v>1208</v>
      </c>
      <c r="D9730" t="s">
        <v>1346</v>
      </c>
      <c r="E9730">
        <v>0</v>
      </c>
      <c r="F9730" t="s">
        <v>1912</v>
      </c>
    </row>
    <row r="9731" spans="1:6" x14ac:dyDescent="0.25">
      <c r="A9731" t="s">
        <v>1319</v>
      </c>
      <c r="B9731" t="s">
        <v>1389</v>
      </c>
      <c r="C9731" t="s">
        <v>1196</v>
      </c>
      <c r="D9731" t="s">
        <v>1346</v>
      </c>
      <c r="E9731">
        <v>0</v>
      </c>
      <c r="F9731" t="s">
        <v>1912</v>
      </c>
    </row>
    <row r="9732" spans="1:6" x14ac:dyDescent="0.25">
      <c r="A9732" t="s">
        <v>1319</v>
      </c>
      <c r="B9732" t="s">
        <v>1390</v>
      </c>
      <c r="C9732" t="s">
        <v>1186</v>
      </c>
      <c r="D9732" t="s">
        <v>1346</v>
      </c>
      <c r="E9732">
        <v>0</v>
      </c>
      <c r="F9732" t="s">
        <v>1912</v>
      </c>
    </row>
    <row r="9733" spans="1:6" x14ac:dyDescent="0.25">
      <c r="A9733" t="s">
        <v>1319</v>
      </c>
      <c r="B9733" t="s">
        <v>1390</v>
      </c>
      <c r="C9733" t="s">
        <v>1131</v>
      </c>
      <c r="D9733" t="s">
        <v>1346</v>
      </c>
      <c r="E9733">
        <v>0</v>
      </c>
      <c r="F9733" t="s">
        <v>1912</v>
      </c>
    </row>
    <row r="9734" spans="1:6" x14ac:dyDescent="0.25">
      <c r="A9734" t="s">
        <v>1319</v>
      </c>
      <c r="B9734" t="s">
        <v>1390</v>
      </c>
      <c r="C9734" t="s">
        <v>1207</v>
      </c>
      <c r="D9734" t="s">
        <v>1346</v>
      </c>
      <c r="E9734">
        <v>0</v>
      </c>
      <c r="F9734" t="s">
        <v>1912</v>
      </c>
    </row>
    <row r="9735" spans="1:6" x14ac:dyDescent="0.25">
      <c r="A9735" t="s">
        <v>1319</v>
      </c>
      <c r="B9735" t="s">
        <v>1390</v>
      </c>
      <c r="C9735" t="s">
        <v>1208</v>
      </c>
      <c r="D9735" t="s">
        <v>1346</v>
      </c>
      <c r="E9735">
        <v>0</v>
      </c>
      <c r="F9735" t="s">
        <v>1912</v>
      </c>
    </row>
    <row r="9736" spans="1:6" x14ac:dyDescent="0.25">
      <c r="A9736" t="s">
        <v>1319</v>
      </c>
      <c r="B9736" t="s">
        <v>1390</v>
      </c>
      <c r="C9736" t="s">
        <v>1196</v>
      </c>
      <c r="D9736" t="s">
        <v>1346</v>
      </c>
      <c r="E9736">
        <v>0</v>
      </c>
      <c r="F9736" t="s">
        <v>1912</v>
      </c>
    </row>
    <row r="9737" spans="1:6" x14ac:dyDescent="0.25">
      <c r="A9737" t="s">
        <v>1319</v>
      </c>
      <c r="B9737" t="s">
        <v>1391</v>
      </c>
      <c r="C9737" t="s">
        <v>1186</v>
      </c>
      <c r="D9737" t="s">
        <v>1346</v>
      </c>
      <c r="E9737">
        <v>2.5999999999999999E-2</v>
      </c>
      <c r="F9737" t="s">
        <v>1912</v>
      </c>
    </row>
    <row r="9738" spans="1:6" x14ac:dyDescent="0.25">
      <c r="A9738" t="s">
        <v>1319</v>
      </c>
      <c r="B9738" t="s">
        <v>1391</v>
      </c>
      <c r="C9738" t="s">
        <v>1131</v>
      </c>
      <c r="D9738" t="s">
        <v>1346</v>
      </c>
      <c r="E9738">
        <v>2.3140000000000001E-2</v>
      </c>
      <c r="F9738" t="s">
        <v>1912</v>
      </c>
    </row>
    <row r="9739" spans="1:6" x14ac:dyDescent="0.25">
      <c r="A9739" t="s">
        <v>1319</v>
      </c>
      <c r="B9739" t="s">
        <v>1391</v>
      </c>
      <c r="C9739" t="s">
        <v>1207</v>
      </c>
      <c r="D9739" t="s">
        <v>1346</v>
      </c>
      <c r="E9739">
        <v>1.2999999999999999E-2</v>
      </c>
      <c r="F9739" t="s">
        <v>1912</v>
      </c>
    </row>
    <row r="9740" spans="1:6" x14ac:dyDescent="0.25">
      <c r="A9740" t="s">
        <v>1319</v>
      </c>
      <c r="B9740" t="s">
        <v>1391</v>
      </c>
      <c r="C9740" t="s">
        <v>1208</v>
      </c>
      <c r="D9740" t="s">
        <v>1346</v>
      </c>
      <c r="E9740">
        <v>5.1999999999999995E-4</v>
      </c>
      <c r="F9740" t="s">
        <v>1912</v>
      </c>
    </row>
    <row r="9741" spans="1:6" x14ac:dyDescent="0.25">
      <c r="A9741" t="s">
        <v>1319</v>
      </c>
      <c r="B9741" t="s">
        <v>1391</v>
      </c>
      <c r="C9741" t="s">
        <v>1196</v>
      </c>
      <c r="D9741" t="s">
        <v>1346</v>
      </c>
      <c r="E9741">
        <v>1.0000000000000001E-5</v>
      </c>
      <c r="F9741" t="s">
        <v>1912</v>
      </c>
    </row>
    <row r="9742" spans="1:6" x14ac:dyDescent="0.25">
      <c r="A9742" t="s">
        <v>1319</v>
      </c>
      <c r="B9742" t="s">
        <v>1391</v>
      </c>
      <c r="C9742" t="s">
        <v>1219</v>
      </c>
      <c r="D9742" t="s">
        <v>1346</v>
      </c>
      <c r="E9742">
        <v>1.2999999999999999E-2</v>
      </c>
      <c r="F9742" t="s">
        <v>1912</v>
      </c>
    </row>
    <row r="9743" spans="1:6" x14ac:dyDescent="0.25">
      <c r="A9743" t="s">
        <v>1319</v>
      </c>
      <c r="B9743" t="s">
        <v>1392</v>
      </c>
      <c r="C9743" t="s">
        <v>1186</v>
      </c>
      <c r="D9743" t="s">
        <v>1346</v>
      </c>
      <c r="E9743">
        <v>0</v>
      </c>
      <c r="F9743" t="s">
        <v>1912</v>
      </c>
    </row>
    <row r="9744" spans="1:6" x14ac:dyDescent="0.25">
      <c r="A9744" t="s">
        <v>1319</v>
      </c>
      <c r="B9744" t="s">
        <v>1392</v>
      </c>
      <c r="C9744" t="s">
        <v>1372</v>
      </c>
      <c r="D9744" t="s">
        <v>1346</v>
      </c>
      <c r="E9744">
        <v>0</v>
      </c>
      <c r="F9744" t="s">
        <v>1912</v>
      </c>
    </row>
    <row r="9745" spans="1:6" x14ac:dyDescent="0.25">
      <c r="A9745" t="s">
        <v>1319</v>
      </c>
      <c r="B9745" t="s">
        <v>1392</v>
      </c>
      <c r="C9745" t="s">
        <v>1373</v>
      </c>
      <c r="D9745" t="s">
        <v>1346</v>
      </c>
      <c r="E9745">
        <v>0</v>
      </c>
      <c r="F9745" t="s">
        <v>1912</v>
      </c>
    </row>
    <row r="9746" spans="1:6" x14ac:dyDescent="0.25">
      <c r="A9746" t="s">
        <v>1319</v>
      </c>
      <c r="B9746" t="s">
        <v>1393</v>
      </c>
      <c r="C9746" t="s">
        <v>1186</v>
      </c>
      <c r="D9746" t="s">
        <v>1394</v>
      </c>
      <c r="E9746">
        <v>0</v>
      </c>
      <c r="F9746" t="s">
        <v>1912</v>
      </c>
    </row>
    <row r="9747" spans="1:6" x14ac:dyDescent="0.25">
      <c r="A9747" t="s">
        <v>1319</v>
      </c>
      <c r="B9747" t="s">
        <v>1393</v>
      </c>
      <c r="C9747" t="s">
        <v>1372</v>
      </c>
      <c r="D9747" t="s">
        <v>1394</v>
      </c>
      <c r="E9747">
        <v>0</v>
      </c>
      <c r="F9747" t="s">
        <v>1912</v>
      </c>
    </row>
    <row r="9748" spans="1:6" x14ac:dyDescent="0.25">
      <c r="A9748" t="s">
        <v>1319</v>
      </c>
      <c r="B9748" t="s">
        <v>1393</v>
      </c>
      <c r="C9748" t="s">
        <v>1373</v>
      </c>
      <c r="D9748" t="s">
        <v>1394</v>
      </c>
      <c r="E9748">
        <v>0</v>
      </c>
      <c r="F9748" t="s">
        <v>1912</v>
      </c>
    </row>
    <row r="9749" spans="1:6" x14ac:dyDescent="0.25">
      <c r="A9749" t="s">
        <v>1319</v>
      </c>
      <c r="B9749" t="s">
        <v>1395</v>
      </c>
      <c r="C9749" t="s">
        <v>1396</v>
      </c>
      <c r="D9749" t="s">
        <v>1394</v>
      </c>
      <c r="E9749">
        <v>3.5000000000000003E-2</v>
      </c>
      <c r="F9749" t="s">
        <v>1912</v>
      </c>
    </row>
    <row r="9750" spans="1:6" x14ac:dyDescent="0.25">
      <c r="A9750" t="s">
        <v>1319</v>
      </c>
      <c r="B9750" t="s">
        <v>1395</v>
      </c>
      <c r="C9750" t="s">
        <v>1186</v>
      </c>
      <c r="D9750" t="s">
        <v>1394</v>
      </c>
      <c r="E9750">
        <v>3.5000000000000003E-2</v>
      </c>
      <c r="F9750" t="s">
        <v>1912</v>
      </c>
    </row>
    <row r="9751" spans="1:6" x14ac:dyDescent="0.25">
      <c r="A9751" t="s">
        <v>1319</v>
      </c>
      <c r="B9751" t="s">
        <v>1397</v>
      </c>
      <c r="C9751" t="s">
        <v>1186</v>
      </c>
      <c r="D9751" t="s">
        <v>1394</v>
      </c>
      <c r="E9751">
        <v>9.9000000000000008E-3</v>
      </c>
      <c r="F9751" t="s">
        <v>1912</v>
      </c>
    </row>
    <row r="9752" spans="1:6" x14ac:dyDescent="0.25">
      <c r="A9752" t="s">
        <v>1319</v>
      </c>
      <c r="B9752" t="s">
        <v>1398</v>
      </c>
      <c r="C9752" t="s">
        <v>1234</v>
      </c>
      <c r="D9752" t="s">
        <v>1394</v>
      </c>
      <c r="E9752">
        <v>0</v>
      </c>
      <c r="F9752" t="s">
        <v>1912</v>
      </c>
    </row>
    <row r="9753" spans="1:6" x14ac:dyDescent="0.25">
      <c r="A9753" t="s">
        <v>1319</v>
      </c>
      <c r="B9753" t="s">
        <v>1398</v>
      </c>
      <c r="C9753" t="s">
        <v>1235</v>
      </c>
      <c r="D9753" t="s">
        <v>1394</v>
      </c>
      <c r="E9753">
        <v>0</v>
      </c>
      <c r="F9753" t="s">
        <v>1912</v>
      </c>
    </row>
    <row r="9754" spans="1:6" x14ac:dyDescent="0.25">
      <c r="A9754" t="s">
        <v>1319</v>
      </c>
      <c r="B9754" t="s">
        <v>1398</v>
      </c>
      <c r="C9754" t="s">
        <v>1186</v>
      </c>
      <c r="D9754" t="s">
        <v>1394</v>
      </c>
      <c r="E9754">
        <v>0</v>
      </c>
      <c r="F9754" t="s">
        <v>1912</v>
      </c>
    </row>
    <row r="9755" spans="1:6" x14ac:dyDescent="0.25">
      <c r="A9755" t="s">
        <v>1319</v>
      </c>
      <c r="B9755" t="s">
        <v>1398</v>
      </c>
      <c r="C9755" t="s">
        <v>1341</v>
      </c>
      <c r="D9755" t="s">
        <v>1394</v>
      </c>
      <c r="E9755">
        <v>0</v>
      </c>
      <c r="F9755" t="s">
        <v>1912</v>
      </c>
    </row>
    <row r="9756" spans="1:6" x14ac:dyDescent="0.25">
      <c r="A9756" t="s">
        <v>1319</v>
      </c>
      <c r="B9756" t="s">
        <v>1399</v>
      </c>
      <c r="C9756" t="s">
        <v>1186</v>
      </c>
      <c r="D9756" t="s">
        <v>1394</v>
      </c>
      <c r="E9756">
        <v>0</v>
      </c>
      <c r="F9756" t="s">
        <v>1912</v>
      </c>
    </row>
    <row r="9757" spans="1:6" x14ac:dyDescent="0.25">
      <c r="A9757" t="s">
        <v>1319</v>
      </c>
      <c r="B9757" t="s">
        <v>1400</v>
      </c>
      <c r="C9757" t="s">
        <v>1186</v>
      </c>
      <c r="D9757" t="s">
        <v>1346</v>
      </c>
      <c r="E9757">
        <v>0</v>
      </c>
      <c r="F9757" t="s">
        <v>1912</v>
      </c>
    </row>
    <row r="9758" spans="1:6" x14ac:dyDescent="0.25">
      <c r="A9758" t="s">
        <v>1319</v>
      </c>
      <c r="B9758" t="s">
        <v>1400</v>
      </c>
      <c r="C9758" t="s">
        <v>1341</v>
      </c>
      <c r="D9758" t="s">
        <v>1346</v>
      </c>
      <c r="E9758">
        <v>0</v>
      </c>
      <c r="F9758" t="s">
        <v>1912</v>
      </c>
    </row>
    <row r="9759" spans="1:6" x14ac:dyDescent="0.25">
      <c r="A9759" t="s">
        <v>1319</v>
      </c>
      <c r="B9759" t="s">
        <v>1401</v>
      </c>
      <c r="C9759" t="s">
        <v>1186</v>
      </c>
      <c r="D9759" t="s">
        <v>1346</v>
      </c>
      <c r="E9759">
        <v>0</v>
      </c>
      <c r="F9759" t="s">
        <v>1912</v>
      </c>
    </row>
    <row r="9760" spans="1:6" x14ac:dyDescent="0.25">
      <c r="A9760" t="s">
        <v>1319</v>
      </c>
      <c r="B9760" t="s">
        <v>1401</v>
      </c>
      <c r="C9760" t="s">
        <v>1341</v>
      </c>
      <c r="D9760" t="s">
        <v>1346</v>
      </c>
      <c r="E9760">
        <v>0</v>
      </c>
      <c r="F9760" t="s">
        <v>1912</v>
      </c>
    </row>
    <row r="9761" spans="1:6" x14ac:dyDescent="0.25">
      <c r="A9761" t="s">
        <v>1319</v>
      </c>
      <c r="B9761" t="s">
        <v>1402</v>
      </c>
      <c r="C9761" t="s">
        <v>1186</v>
      </c>
      <c r="D9761" t="s">
        <v>1346</v>
      </c>
      <c r="E9761">
        <v>0</v>
      </c>
      <c r="F9761" t="s">
        <v>1912</v>
      </c>
    </row>
    <row r="9762" spans="1:6" x14ac:dyDescent="0.25">
      <c r="A9762" t="s">
        <v>1319</v>
      </c>
      <c r="B9762" t="s">
        <v>1402</v>
      </c>
      <c r="C9762" t="s">
        <v>1341</v>
      </c>
      <c r="D9762" t="s">
        <v>1346</v>
      </c>
      <c r="E9762">
        <v>0</v>
      </c>
      <c r="F9762" t="s">
        <v>1912</v>
      </c>
    </row>
    <row r="9763" spans="1:6" x14ac:dyDescent="0.25">
      <c r="A9763" t="s">
        <v>1319</v>
      </c>
      <c r="B9763" t="s">
        <v>1403</v>
      </c>
      <c r="C9763" t="s">
        <v>1186</v>
      </c>
      <c r="D9763" t="s">
        <v>1346</v>
      </c>
      <c r="E9763">
        <v>0</v>
      </c>
      <c r="F9763" t="s">
        <v>1912</v>
      </c>
    </row>
    <row r="9764" spans="1:6" x14ac:dyDescent="0.25">
      <c r="A9764" t="s">
        <v>1319</v>
      </c>
      <c r="B9764" t="s">
        <v>1403</v>
      </c>
      <c r="C9764" t="s">
        <v>1341</v>
      </c>
      <c r="D9764" t="s">
        <v>1346</v>
      </c>
      <c r="E9764">
        <v>0</v>
      </c>
      <c r="F9764" t="s">
        <v>1912</v>
      </c>
    </row>
    <row r="9765" spans="1:6" x14ac:dyDescent="0.25">
      <c r="A9765" t="s">
        <v>1319</v>
      </c>
      <c r="B9765" t="s">
        <v>1404</v>
      </c>
      <c r="C9765" t="s">
        <v>1186</v>
      </c>
      <c r="D9765" t="s">
        <v>1346</v>
      </c>
      <c r="E9765">
        <v>0</v>
      </c>
      <c r="F9765" t="s">
        <v>1912</v>
      </c>
    </row>
    <row r="9766" spans="1:6" x14ac:dyDescent="0.25">
      <c r="A9766" t="s">
        <v>1319</v>
      </c>
      <c r="B9766" t="s">
        <v>1404</v>
      </c>
      <c r="C9766" t="s">
        <v>1341</v>
      </c>
      <c r="D9766" t="s">
        <v>1346</v>
      </c>
      <c r="E9766">
        <v>0</v>
      </c>
      <c r="F9766" t="s">
        <v>1912</v>
      </c>
    </row>
    <row r="9767" spans="1:6" x14ac:dyDescent="0.25">
      <c r="A9767" t="s">
        <v>1319</v>
      </c>
      <c r="B9767" t="s">
        <v>1405</v>
      </c>
      <c r="C9767" t="s">
        <v>1339</v>
      </c>
      <c r="D9767" t="s">
        <v>1346</v>
      </c>
      <c r="E9767">
        <v>0</v>
      </c>
      <c r="F9767" t="s">
        <v>1912</v>
      </c>
    </row>
    <row r="9768" spans="1:6" x14ac:dyDescent="0.25">
      <c r="A9768" t="s">
        <v>1319</v>
      </c>
      <c r="B9768" t="s">
        <v>1405</v>
      </c>
      <c r="C9768" t="s">
        <v>1186</v>
      </c>
      <c r="D9768" t="s">
        <v>1346</v>
      </c>
      <c r="E9768">
        <v>3.3</v>
      </c>
      <c r="F9768" t="s">
        <v>1912</v>
      </c>
    </row>
    <row r="9769" spans="1:6" x14ac:dyDescent="0.25">
      <c r="A9769" t="s">
        <v>1319</v>
      </c>
      <c r="B9769" t="s">
        <v>1406</v>
      </c>
      <c r="C9769" t="s">
        <v>1407</v>
      </c>
      <c r="D9769" t="s">
        <v>1195</v>
      </c>
      <c r="E9769">
        <v>5.0000000000000001E-4</v>
      </c>
      <c r="F9769" t="s">
        <v>1912</v>
      </c>
    </row>
    <row r="9770" spans="1:6" x14ac:dyDescent="0.25">
      <c r="A9770" t="s">
        <v>1319</v>
      </c>
      <c r="B9770" t="s">
        <v>1406</v>
      </c>
      <c r="C9770" t="s">
        <v>1186</v>
      </c>
      <c r="D9770" t="s">
        <v>1195</v>
      </c>
      <c r="E9770">
        <v>6.2899999999999996E-3</v>
      </c>
      <c r="F9770" t="s">
        <v>1912</v>
      </c>
    </row>
    <row r="9771" spans="1:6" x14ac:dyDescent="0.25">
      <c r="A9771" t="s">
        <v>1319</v>
      </c>
      <c r="B9771" t="s">
        <v>1408</v>
      </c>
      <c r="C9771" t="s">
        <v>1339</v>
      </c>
      <c r="D9771" t="s">
        <v>1346</v>
      </c>
      <c r="E9771">
        <v>0</v>
      </c>
      <c r="F9771" t="s">
        <v>1912</v>
      </c>
    </row>
    <row r="9772" spans="1:6" x14ac:dyDescent="0.25">
      <c r="A9772" t="s">
        <v>1319</v>
      </c>
      <c r="B9772" t="s">
        <v>1408</v>
      </c>
      <c r="C9772" t="s">
        <v>1186</v>
      </c>
      <c r="D9772" t="s">
        <v>1346</v>
      </c>
      <c r="E9772">
        <v>5.27</v>
      </c>
      <c r="F9772" t="s">
        <v>1912</v>
      </c>
    </row>
    <row r="9773" spans="1:6" x14ac:dyDescent="0.25">
      <c r="A9773" t="s">
        <v>1409</v>
      </c>
      <c r="B9773" t="s">
        <v>1246</v>
      </c>
      <c r="C9773" t="s">
        <v>1131</v>
      </c>
      <c r="D9773" t="s">
        <v>1195</v>
      </c>
      <c r="E9773">
        <v>1.282E-2</v>
      </c>
      <c r="F9773" t="s">
        <v>1912</v>
      </c>
    </row>
    <row r="9774" spans="1:6" x14ac:dyDescent="0.25">
      <c r="A9774" t="s">
        <v>1409</v>
      </c>
      <c r="B9774" t="s">
        <v>1246</v>
      </c>
      <c r="C9774" t="s">
        <v>1207</v>
      </c>
      <c r="D9774" t="s">
        <v>1195</v>
      </c>
      <c r="E9774">
        <v>5.8E-4</v>
      </c>
      <c r="F9774" t="s">
        <v>1912</v>
      </c>
    </row>
    <row r="9775" spans="1:6" x14ac:dyDescent="0.25">
      <c r="A9775" t="s">
        <v>1409</v>
      </c>
      <c r="B9775" t="s">
        <v>1246</v>
      </c>
      <c r="C9775" t="s">
        <v>1208</v>
      </c>
      <c r="D9775" t="s">
        <v>1195</v>
      </c>
      <c r="E9775">
        <v>2.9E-4</v>
      </c>
      <c r="F9775" t="s">
        <v>1912</v>
      </c>
    </row>
    <row r="9776" spans="1:6" x14ac:dyDescent="0.25">
      <c r="A9776" t="s">
        <v>1409</v>
      </c>
      <c r="B9776" t="s">
        <v>1246</v>
      </c>
      <c r="C9776" t="s">
        <v>1196</v>
      </c>
      <c r="D9776" t="s">
        <v>1195</v>
      </c>
      <c r="E9776">
        <v>0</v>
      </c>
      <c r="F9776" t="s">
        <v>1912</v>
      </c>
    </row>
    <row r="9777" spans="1:6" x14ac:dyDescent="0.25">
      <c r="A9777" t="s">
        <v>1409</v>
      </c>
      <c r="B9777" t="s">
        <v>1246</v>
      </c>
      <c r="C9777" t="s">
        <v>1186</v>
      </c>
      <c r="D9777" t="s">
        <v>1195</v>
      </c>
      <c r="E9777">
        <v>1.44E-2</v>
      </c>
      <c r="F9777" t="s">
        <v>1912</v>
      </c>
    </row>
    <row r="9778" spans="1:6" x14ac:dyDescent="0.25">
      <c r="A9778" t="s">
        <v>1409</v>
      </c>
      <c r="B9778" t="s">
        <v>1217</v>
      </c>
      <c r="C9778" t="s">
        <v>1131</v>
      </c>
      <c r="D9778" t="s">
        <v>1195</v>
      </c>
      <c r="E9778">
        <v>1.282E-2</v>
      </c>
      <c r="F9778" t="s">
        <v>1912</v>
      </c>
    </row>
    <row r="9779" spans="1:6" x14ac:dyDescent="0.25">
      <c r="A9779" t="s">
        <v>1409</v>
      </c>
      <c r="B9779" t="s">
        <v>1217</v>
      </c>
      <c r="C9779" t="s">
        <v>1207</v>
      </c>
      <c r="D9779" t="s">
        <v>1195</v>
      </c>
      <c r="E9779">
        <v>5.8E-4</v>
      </c>
      <c r="F9779" t="s">
        <v>1912</v>
      </c>
    </row>
    <row r="9780" spans="1:6" x14ac:dyDescent="0.25">
      <c r="A9780" t="s">
        <v>1409</v>
      </c>
      <c r="B9780" t="s">
        <v>1217</v>
      </c>
      <c r="C9780" t="s">
        <v>1208</v>
      </c>
      <c r="D9780" t="s">
        <v>1195</v>
      </c>
      <c r="E9780">
        <v>2.9E-4</v>
      </c>
      <c r="F9780" t="s">
        <v>1912</v>
      </c>
    </row>
    <row r="9781" spans="1:6" x14ac:dyDescent="0.25">
      <c r="A9781" t="s">
        <v>1409</v>
      </c>
      <c r="B9781" t="s">
        <v>1217</v>
      </c>
      <c r="C9781" t="s">
        <v>1196</v>
      </c>
      <c r="D9781" t="s">
        <v>1195</v>
      </c>
      <c r="E9781">
        <v>0</v>
      </c>
      <c r="F9781" t="s">
        <v>1912</v>
      </c>
    </row>
    <row r="9782" spans="1:6" x14ac:dyDescent="0.25">
      <c r="A9782" t="s">
        <v>1409</v>
      </c>
      <c r="B9782" t="s">
        <v>1217</v>
      </c>
      <c r="C9782" t="s">
        <v>1186</v>
      </c>
      <c r="D9782" t="s">
        <v>1195</v>
      </c>
      <c r="E9782">
        <v>1.44E-2</v>
      </c>
      <c r="F9782" t="s">
        <v>1912</v>
      </c>
    </row>
    <row r="9783" spans="1:6" x14ac:dyDescent="0.25">
      <c r="A9783" t="s">
        <v>1409</v>
      </c>
      <c r="B9783" t="s">
        <v>1220</v>
      </c>
      <c r="C9783" t="s">
        <v>1131</v>
      </c>
      <c r="D9783" t="s">
        <v>1195</v>
      </c>
      <c r="E9783">
        <v>1.282E-2</v>
      </c>
      <c r="F9783" t="s">
        <v>1912</v>
      </c>
    </row>
    <row r="9784" spans="1:6" x14ac:dyDescent="0.25">
      <c r="A9784" t="s">
        <v>1409</v>
      </c>
      <c r="B9784" t="s">
        <v>1220</v>
      </c>
      <c r="C9784" t="s">
        <v>1207</v>
      </c>
      <c r="D9784" t="s">
        <v>1195</v>
      </c>
      <c r="E9784">
        <v>5.8E-4</v>
      </c>
      <c r="F9784" t="s">
        <v>1912</v>
      </c>
    </row>
    <row r="9785" spans="1:6" x14ac:dyDescent="0.25">
      <c r="A9785" t="s">
        <v>1409</v>
      </c>
      <c r="B9785" t="s">
        <v>1220</v>
      </c>
      <c r="C9785" t="s">
        <v>1208</v>
      </c>
      <c r="D9785" t="s">
        <v>1195</v>
      </c>
      <c r="E9785">
        <v>2.9E-4</v>
      </c>
      <c r="F9785" t="s">
        <v>1912</v>
      </c>
    </row>
    <row r="9786" spans="1:6" x14ac:dyDescent="0.25">
      <c r="A9786" t="s">
        <v>1409</v>
      </c>
      <c r="B9786" t="s">
        <v>1220</v>
      </c>
      <c r="C9786" t="s">
        <v>1196</v>
      </c>
      <c r="D9786" t="s">
        <v>1195</v>
      </c>
      <c r="E9786">
        <v>0</v>
      </c>
      <c r="F9786" t="s">
        <v>1912</v>
      </c>
    </row>
    <row r="9787" spans="1:6" x14ac:dyDescent="0.25">
      <c r="A9787" t="s">
        <v>1409</v>
      </c>
      <c r="B9787" t="s">
        <v>1220</v>
      </c>
      <c r="C9787" t="s">
        <v>1186</v>
      </c>
      <c r="D9787" t="s">
        <v>1195</v>
      </c>
      <c r="E9787">
        <v>1.44E-2</v>
      </c>
      <c r="F9787" t="s">
        <v>1912</v>
      </c>
    </row>
    <row r="9788" spans="1:6" x14ac:dyDescent="0.25">
      <c r="A9788" t="s">
        <v>1409</v>
      </c>
      <c r="B9788" t="s">
        <v>1247</v>
      </c>
      <c r="C9788" t="s">
        <v>1131</v>
      </c>
      <c r="D9788" t="s">
        <v>1195</v>
      </c>
      <c r="E9788">
        <v>1.282E-2</v>
      </c>
      <c r="F9788" t="s">
        <v>1912</v>
      </c>
    </row>
    <row r="9789" spans="1:6" x14ac:dyDescent="0.25">
      <c r="A9789" t="s">
        <v>1409</v>
      </c>
      <c r="B9789" t="s">
        <v>1247</v>
      </c>
      <c r="C9789" t="s">
        <v>1207</v>
      </c>
      <c r="D9789" t="s">
        <v>1195</v>
      </c>
      <c r="E9789">
        <v>5.8E-4</v>
      </c>
      <c r="F9789" t="s">
        <v>1912</v>
      </c>
    </row>
    <row r="9790" spans="1:6" x14ac:dyDescent="0.25">
      <c r="A9790" t="s">
        <v>1409</v>
      </c>
      <c r="B9790" t="s">
        <v>1247</v>
      </c>
      <c r="C9790" t="s">
        <v>1208</v>
      </c>
      <c r="D9790" t="s">
        <v>1195</v>
      </c>
      <c r="E9790">
        <v>2.9E-4</v>
      </c>
      <c r="F9790" t="s">
        <v>1912</v>
      </c>
    </row>
    <row r="9791" spans="1:6" x14ac:dyDescent="0.25">
      <c r="A9791" t="s">
        <v>1409</v>
      </c>
      <c r="B9791" t="s">
        <v>1247</v>
      </c>
      <c r="C9791" t="s">
        <v>1196</v>
      </c>
      <c r="D9791" t="s">
        <v>1195</v>
      </c>
      <c r="E9791">
        <v>0</v>
      </c>
      <c r="F9791" t="s">
        <v>1912</v>
      </c>
    </row>
    <row r="9792" spans="1:6" x14ac:dyDescent="0.25">
      <c r="A9792" t="s">
        <v>1409</v>
      </c>
      <c r="B9792" t="s">
        <v>1247</v>
      </c>
      <c r="C9792" t="s">
        <v>1186</v>
      </c>
      <c r="D9792" t="s">
        <v>1195</v>
      </c>
      <c r="E9792">
        <v>1.44E-2</v>
      </c>
      <c r="F9792" t="s">
        <v>1912</v>
      </c>
    </row>
    <row r="9793" spans="1:6" x14ac:dyDescent="0.25">
      <c r="A9793" t="s">
        <v>1409</v>
      </c>
      <c r="B9793" t="s">
        <v>1223</v>
      </c>
      <c r="C9793" t="s">
        <v>1131</v>
      </c>
      <c r="D9793" t="s">
        <v>1195</v>
      </c>
      <c r="E9793">
        <v>1.282E-2</v>
      </c>
      <c r="F9793" t="s">
        <v>1912</v>
      </c>
    </row>
    <row r="9794" spans="1:6" x14ac:dyDescent="0.25">
      <c r="A9794" t="s">
        <v>1409</v>
      </c>
      <c r="B9794" t="s">
        <v>1223</v>
      </c>
      <c r="C9794" t="s">
        <v>1207</v>
      </c>
      <c r="D9794" t="s">
        <v>1195</v>
      </c>
      <c r="E9794">
        <v>5.8E-4</v>
      </c>
      <c r="F9794" t="s">
        <v>1912</v>
      </c>
    </row>
    <row r="9795" spans="1:6" x14ac:dyDescent="0.25">
      <c r="A9795" t="s">
        <v>1409</v>
      </c>
      <c r="B9795" t="s">
        <v>1223</v>
      </c>
      <c r="C9795" t="s">
        <v>1208</v>
      </c>
      <c r="D9795" t="s">
        <v>1195</v>
      </c>
      <c r="E9795">
        <v>2.9E-4</v>
      </c>
      <c r="F9795" t="s">
        <v>1912</v>
      </c>
    </row>
    <row r="9796" spans="1:6" x14ac:dyDescent="0.25">
      <c r="A9796" t="s">
        <v>1409</v>
      </c>
      <c r="B9796" t="s">
        <v>1223</v>
      </c>
      <c r="C9796" t="s">
        <v>1196</v>
      </c>
      <c r="D9796" t="s">
        <v>1195</v>
      </c>
      <c r="E9796">
        <v>0</v>
      </c>
      <c r="F9796" t="s">
        <v>1912</v>
      </c>
    </row>
    <row r="9797" spans="1:6" x14ac:dyDescent="0.25">
      <c r="A9797" t="s">
        <v>1409</v>
      </c>
      <c r="B9797" t="s">
        <v>1223</v>
      </c>
      <c r="C9797" t="s">
        <v>1186</v>
      </c>
      <c r="D9797" t="s">
        <v>1195</v>
      </c>
      <c r="E9797">
        <v>1.44E-2</v>
      </c>
      <c r="F9797" t="s">
        <v>1912</v>
      </c>
    </row>
    <row r="9798" spans="1:6" x14ac:dyDescent="0.25">
      <c r="A9798" t="s">
        <v>1409</v>
      </c>
      <c r="B9798" t="s">
        <v>1248</v>
      </c>
      <c r="C9798" t="s">
        <v>1131</v>
      </c>
      <c r="D9798" t="s">
        <v>1195</v>
      </c>
      <c r="E9798">
        <v>1.282E-2</v>
      </c>
      <c r="F9798" t="s">
        <v>1912</v>
      </c>
    </row>
    <row r="9799" spans="1:6" x14ac:dyDescent="0.25">
      <c r="A9799" t="s">
        <v>1409</v>
      </c>
      <c r="B9799" t="s">
        <v>1248</v>
      </c>
      <c r="C9799" t="s">
        <v>1207</v>
      </c>
      <c r="D9799" t="s">
        <v>1195</v>
      </c>
      <c r="E9799">
        <v>5.8E-4</v>
      </c>
      <c r="F9799" t="s">
        <v>1912</v>
      </c>
    </row>
    <row r="9800" spans="1:6" x14ac:dyDescent="0.25">
      <c r="A9800" t="s">
        <v>1409</v>
      </c>
      <c r="B9800" t="s">
        <v>1248</v>
      </c>
      <c r="C9800" t="s">
        <v>1208</v>
      </c>
      <c r="D9800" t="s">
        <v>1195</v>
      </c>
      <c r="E9800">
        <v>2.9E-4</v>
      </c>
      <c r="F9800" t="s">
        <v>1912</v>
      </c>
    </row>
    <row r="9801" spans="1:6" x14ac:dyDescent="0.25">
      <c r="A9801" t="s">
        <v>1409</v>
      </c>
      <c r="B9801" t="s">
        <v>1248</v>
      </c>
      <c r="C9801" t="s">
        <v>1196</v>
      </c>
      <c r="D9801" t="s">
        <v>1195</v>
      </c>
      <c r="E9801">
        <v>0</v>
      </c>
      <c r="F9801" t="s">
        <v>1912</v>
      </c>
    </row>
    <row r="9802" spans="1:6" x14ac:dyDescent="0.25">
      <c r="A9802" t="s">
        <v>1409</v>
      </c>
      <c r="B9802" t="s">
        <v>1248</v>
      </c>
      <c r="C9802" t="s">
        <v>1186</v>
      </c>
      <c r="D9802" t="s">
        <v>1195</v>
      </c>
      <c r="E9802">
        <v>1.44E-2</v>
      </c>
      <c r="F9802" t="s">
        <v>1912</v>
      </c>
    </row>
    <row r="9803" spans="1:6" x14ac:dyDescent="0.25">
      <c r="A9803" t="s">
        <v>1409</v>
      </c>
      <c r="B9803" t="s">
        <v>1227</v>
      </c>
      <c r="C9803" t="s">
        <v>1186</v>
      </c>
      <c r="D9803" t="s">
        <v>1195</v>
      </c>
      <c r="E9803">
        <v>0</v>
      </c>
      <c r="F9803" t="s">
        <v>1912</v>
      </c>
    </row>
    <row r="9804" spans="1:6" x14ac:dyDescent="0.25">
      <c r="A9804" t="s">
        <v>1409</v>
      </c>
      <c r="B9804" t="s">
        <v>1249</v>
      </c>
      <c r="C9804" t="s">
        <v>1131</v>
      </c>
      <c r="D9804" t="s">
        <v>1195</v>
      </c>
      <c r="E9804">
        <v>1.282E-2</v>
      </c>
      <c r="F9804" t="s">
        <v>1912</v>
      </c>
    </row>
    <row r="9805" spans="1:6" x14ac:dyDescent="0.25">
      <c r="A9805" t="s">
        <v>1409</v>
      </c>
      <c r="B9805" t="s">
        <v>1249</v>
      </c>
      <c r="C9805" t="s">
        <v>1207</v>
      </c>
      <c r="D9805" t="s">
        <v>1195</v>
      </c>
      <c r="E9805">
        <v>5.8E-4</v>
      </c>
      <c r="F9805" t="s">
        <v>1912</v>
      </c>
    </row>
    <row r="9806" spans="1:6" x14ac:dyDescent="0.25">
      <c r="A9806" t="s">
        <v>1409</v>
      </c>
      <c r="B9806" t="s">
        <v>1249</v>
      </c>
      <c r="C9806" t="s">
        <v>1208</v>
      </c>
      <c r="D9806" t="s">
        <v>1195</v>
      </c>
      <c r="E9806">
        <v>2.9E-4</v>
      </c>
      <c r="F9806" t="s">
        <v>1912</v>
      </c>
    </row>
    <row r="9807" spans="1:6" x14ac:dyDescent="0.25">
      <c r="A9807" t="s">
        <v>1409</v>
      </c>
      <c r="B9807" t="s">
        <v>1249</v>
      </c>
      <c r="C9807" t="s">
        <v>1234</v>
      </c>
      <c r="D9807" t="s">
        <v>1195</v>
      </c>
      <c r="E9807">
        <v>0</v>
      </c>
      <c r="F9807" t="s">
        <v>1912</v>
      </c>
    </row>
    <row r="9808" spans="1:6" x14ac:dyDescent="0.25">
      <c r="A9808" t="s">
        <v>1409</v>
      </c>
      <c r="B9808" t="s">
        <v>1249</v>
      </c>
      <c r="C9808" t="s">
        <v>1196</v>
      </c>
      <c r="D9808" t="s">
        <v>1195</v>
      </c>
      <c r="E9808">
        <v>0</v>
      </c>
      <c r="F9808" t="s">
        <v>1912</v>
      </c>
    </row>
    <row r="9809" spans="1:6" x14ac:dyDescent="0.25">
      <c r="A9809" t="s">
        <v>1409</v>
      </c>
      <c r="B9809" t="s">
        <v>1249</v>
      </c>
      <c r="C9809" t="s">
        <v>1186</v>
      </c>
      <c r="D9809" t="s">
        <v>1195</v>
      </c>
      <c r="E9809">
        <v>1.44E-2</v>
      </c>
      <c r="F9809" t="s">
        <v>1912</v>
      </c>
    </row>
    <row r="9810" spans="1:6" x14ac:dyDescent="0.25">
      <c r="A9810" t="s">
        <v>1409</v>
      </c>
      <c r="B9810" t="s">
        <v>1231</v>
      </c>
      <c r="C9810" t="s">
        <v>1186</v>
      </c>
      <c r="D9810" t="s">
        <v>1195</v>
      </c>
      <c r="E9810">
        <v>1.9000000000000001E-4</v>
      </c>
      <c r="F9810" t="s">
        <v>1912</v>
      </c>
    </row>
    <row r="9811" spans="1:6" x14ac:dyDescent="0.25">
      <c r="A9811" t="s">
        <v>1409</v>
      </c>
      <c r="B9811" t="s">
        <v>1233</v>
      </c>
      <c r="C9811" t="s">
        <v>1131</v>
      </c>
      <c r="D9811" t="s">
        <v>1195</v>
      </c>
      <c r="E9811">
        <v>1.068E-2</v>
      </c>
      <c r="F9811" t="s">
        <v>1912</v>
      </c>
    </row>
    <row r="9812" spans="1:6" x14ac:dyDescent="0.25">
      <c r="A9812" t="s">
        <v>1409</v>
      </c>
      <c r="B9812" t="s">
        <v>1233</v>
      </c>
      <c r="C9812" t="s">
        <v>1207</v>
      </c>
      <c r="D9812" t="s">
        <v>1195</v>
      </c>
      <c r="E9812">
        <v>4.8000000000000001E-4</v>
      </c>
      <c r="F9812" t="s">
        <v>1912</v>
      </c>
    </row>
    <row r="9813" spans="1:6" x14ac:dyDescent="0.25">
      <c r="A9813" t="s">
        <v>1409</v>
      </c>
      <c r="B9813" t="s">
        <v>1233</v>
      </c>
      <c r="C9813" t="s">
        <v>1208</v>
      </c>
      <c r="D9813" t="s">
        <v>1195</v>
      </c>
      <c r="E9813">
        <v>2.4000000000000001E-4</v>
      </c>
      <c r="F9813" t="s">
        <v>1912</v>
      </c>
    </row>
    <row r="9814" spans="1:6" x14ac:dyDescent="0.25">
      <c r="A9814" t="s">
        <v>1409</v>
      </c>
      <c r="B9814" t="s">
        <v>1233</v>
      </c>
      <c r="C9814" t="s">
        <v>1234</v>
      </c>
      <c r="D9814" t="s">
        <v>1195</v>
      </c>
      <c r="E9814">
        <v>0</v>
      </c>
      <c r="F9814" t="s">
        <v>1912</v>
      </c>
    </row>
    <row r="9815" spans="1:6" x14ac:dyDescent="0.25">
      <c r="A9815" t="s">
        <v>1409</v>
      </c>
      <c r="B9815" t="s">
        <v>1233</v>
      </c>
      <c r="C9815" t="s">
        <v>1196</v>
      </c>
      <c r="D9815" t="s">
        <v>1195</v>
      </c>
      <c r="E9815">
        <v>0</v>
      </c>
      <c r="F9815" t="s">
        <v>1912</v>
      </c>
    </row>
    <row r="9816" spans="1:6" x14ac:dyDescent="0.25">
      <c r="A9816" t="s">
        <v>1409</v>
      </c>
      <c r="B9816" t="s">
        <v>1233</v>
      </c>
      <c r="C9816" t="s">
        <v>1186</v>
      </c>
      <c r="D9816" t="s">
        <v>1195</v>
      </c>
      <c r="E9816">
        <v>1.2E-2</v>
      </c>
      <c r="F9816" t="s">
        <v>1912</v>
      </c>
    </row>
    <row r="9817" spans="1:6" x14ac:dyDescent="0.25">
      <c r="A9817" t="s">
        <v>1409</v>
      </c>
      <c r="B9817" t="s">
        <v>1237</v>
      </c>
      <c r="C9817" t="s">
        <v>1186</v>
      </c>
      <c r="D9817" t="s">
        <v>1195</v>
      </c>
      <c r="E9817">
        <v>6.0000000000000002E-5</v>
      </c>
      <c r="F9817" t="s">
        <v>1912</v>
      </c>
    </row>
    <row r="9818" spans="1:6" x14ac:dyDescent="0.25">
      <c r="A9818" t="s">
        <v>1409</v>
      </c>
      <c r="B9818" t="s">
        <v>1250</v>
      </c>
      <c r="C9818" t="s">
        <v>1131</v>
      </c>
      <c r="D9818" t="s">
        <v>1195</v>
      </c>
      <c r="E9818">
        <v>1.068E-2</v>
      </c>
      <c r="F9818" t="s">
        <v>1912</v>
      </c>
    </row>
    <row r="9819" spans="1:6" x14ac:dyDescent="0.25">
      <c r="A9819" t="s">
        <v>1409</v>
      </c>
      <c r="B9819" t="s">
        <v>1250</v>
      </c>
      <c r="C9819" t="s">
        <v>1207</v>
      </c>
      <c r="D9819" t="s">
        <v>1195</v>
      </c>
      <c r="E9819">
        <v>4.8000000000000001E-4</v>
      </c>
      <c r="F9819" t="s">
        <v>1912</v>
      </c>
    </row>
    <row r="9820" spans="1:6" x14ac:dyDescent="0.25">
      <c r="A9820" t="s">
        <v>1409</v>
      </c>
      <c r="B9820" t="s">
        <v>1250</v>
      </c>
      <c r="C9820" t="s">
        <v>1208</v>
      </c>
      <c r="D9820" t="s">
        <v>1195</v>
      </c>
      <c r="E9820">
        <v>2.4000000000000001E-4</v>
      </c>
      <c r="F9820" t="s">
        <v>1912</v>
      </c>
    </row>
    <row r="9821" spans="1:6" x14ac:dyDescent="0.25">
      <c r="A9821" t="s">
        <v>1409</v>
      </c>
      <c r="B9821" t="s">
        <v>1250</v>
      </c>
      <c r="C9821" t="s">
        <v>1234</v>
      </c>
      <c r="D9821" t="s">
        <v>1195</v>
      </c>
      <c r="E9821">
        <v>0</v>
      </c>
      <c r="F9821" t="s">
        <v>1912</v>
      </c>
    </row>
    <row r="9822" spans="1:6" x14ac:dyDescent="0.25">
      <c r="A9822" t="s">
        <v>1409</v>
      </c>
      <c r="B9822" t="s">
        <v>1250</v>
      </c>
      <c r="C9822" t="s">
        <v>1196</v>
      </c>
      <c r="D9822" t="s">
        <v>1195</v>
      </c>
      <c r="E9822">
        <v>0</v>
      </c>
      <c r="F9822" t="s">
        <v>1912</v>
      </c>
    </row>
    <row r="9823" spans="1:6" x14ac:dyDescent="0.25">
      <c r="A9823" t="s">
        <v>1409</v>
      </c>
      <c r="B9823" t="s">
        <v>1250</v>
      </c>
      <c r="C9823" t="s">
        <v>1186</v>
      </c>
      <c r="D9823" t="s">
        <v>1195</v>
      </c>
      <c r="E9823">
        <v>1.2E-2</v>
      </c>
      <c r="F9823" t="s">
        <v>1912</v>
      </c>
    </row>
    <row r="9824" spans="1:6" x14ac:dyDescent="0.25">
      <c r="A9824" t="s">
        <v>1410</v>
      </c>
      <c r="B9824" t="s">
        <v>1246</v>
      </c>
      <c r="C9824" t="s">
        <v>1131</v>
      </c>
      <c r="D9824" t="s">
        <v>1195</v>
      </c>
      <c r="E9824">
        <v>2.5000000000000001E-4</v>
      </c>
      <c r="F9824" t="s">
        <v>1912</v>
      </c>
    </row>
    <row r="9825" spans="1:6" x14ac:dyDescent="0.25">
      <c r="A9825" t="s">
        <v>1410</v>
      </c>
      <c r="B9825" t="s">
        <v>1246</v>
      </c>
      <c r="C9825" t="s">
        <v>1207</v>
      </c>
      <c r="D9825" t="s">
        <v>1195</v>
      </c>
      <c r="E9825">
        <v>1.0000000000000001E-5</v>
      </c>
      <c r="F9825" t="s">
        <v>1912</v>
      </c>
    </row>
    <row r="9826" spans="1:6" x14ac:dyDescent="0.25">
      <c r="A9826" t="s">
        <v>1410</v>
      </c>
      <c r="B9826" t="s">
        <v>1246</v>
      </c>
      <c r="C9826" t="s">
        <v>1208</v>
      </c>
      <c r="D9826" t="s">
        <v>1195</v>
      </c>
      <c r="E9826">
        <v>1.0000000000000001E-5</v>
      </c>
      <c r="F9826" t="s">
        <v>1912</v>
      </c>
    </row>
    <row r="9827" spans="1:6" x14ac:dyDescent="0.25">
      <c r="A9827" t="s">
        <v>1410</v>
      </c>
      <c r="B9827" t="s">
        <v>1246</v>
      </c>
      <c r="C9827" t="s">
        <v>1196</v>
      </c>
      <c r="D9827" t="s">
        <v>1195</v>
      </c>
      <c r="E9827">
        <v>0</v>
      </c>
      <c r="F9827" t="s">
        <v>1912</v>
      </c>
    </row>
    <row r="9828" spans="1:6" x14ac:dyDescent="0.25">
      <c r="A9828" t="s">
        <v>1410</v>
      </c>
      <c r="B9828" t="s">
        <v>1246</v>
      </c>
      <c r="C9828" t="s">
        <v>1186</v>
      </c>
      <c r="D9828" t="s">
        <v>1195</v>
      </c>
      <c r="E9828">
        <v>2.7999999999999998E-4</v>
      </c>
      <c r="F9828" t="s">
        <v>1912</v>
      </c>
    </row>
    <row r="9829" spans="1:6" x14ac:dyDescent="0.25">
      <c r="A9829" t="s">
        <v>1410</v>
      </c>
      <c r="B9829" t="s">
        <v>1217</v>
      </c>
      <c r="C9829" t="s">
        <v>1131</v>
      </c>
      <c r="D9829" t="s">
        <v>1195</v>
      </c>
      <c r="E9829">
        <v>1.264E-2</v>
      </c>
      <c r="F9829" t="s">
        <v>1912</v>
      </c>
    </row>
    <row r="9830" spans="1:6" x14ac:dyDescent="0.25">
      <c r="A9830" t="s">
        <v>1410</v>
      </c>
      <c r="B9830" t="s">
        <v>1217</v>
      </c>
      <c r="C9830" t="s">
        <v>1207</v>
      </c>
      <c r="D9830" t="s">
        <v>1195</v>
      </c>
      <c r="E9830">
        <v>5.6999999999999998E-4</v>
      </c>
      <c r="F9830" t="s">
        <v>1912</v>
      </c>
    </row>
    <row r="9831" spans="1:6" x14ac:dyDescent="0.25">
      <c r="A9831" t="s">
        <v>1410</v>
      </c>
      <c r="B9831" t="s">
        <v>1217</v>
      </c>
      <c r="C9831" t="s">
        <v>1208</v>
      </c>
      <c r="D9831" t="s">
        <v>1195</v>
      </c>
      <c r="E9831">
        <v>2.7999999999999998E-4</v>
      </c>
      <c r="F9831" t="s">
        <v>1912</v>
      </c>
    </row>
    <row r="9832" spans="1:6" x14ac:dyDescent="0.25">
      <c r="A9832" t="s">
        <v>1410</v>
      </c>
      <c r="B9832" t="s">
        <v>1217</v>
      </c>
      <c r="C9832" t="s">
        <v>1196</v>
      </c>
      <c r="D9832" t="s">
        <v>1195</v>
      </c>
      <c r="E9832">
        <v>0</v>
      </c>
      <c r="F9832" t="s">
        <v>1912</v>
      </c>
    </row>
    <row r="9833" spans="1:6" x14ac:dyDescent="0.25">
      <c r="A9833" t="s">
        <v>1410</v>
      </c>
      <c r="B9833" t="s">
        <v>1217</v>
      </c>
      <c r="C9833" t="s">
        <v>1186</v>
      </c>
      <c r="D9833" t="s">
        <v>1195</v>
      </c>
      <c r="E9833">
        <v>1.4200000000000001E-2</v>
      </c>
      <c r="F9833" t="s">
        <v>1912</v>
      </c>
    </row>
    <row r="9834" spans="1:6" x14ac:dyDescent="0.25">
      <c r="A9834" t="s">
        <v>1410</v>
      </c>
      <c r="B9834" t="s">
        <v>1220</v>
      </c>
      <c r="C9834" t="s">
        <v>1131</v>
      </c>
      <c r="D9834" t="s">
        <v>1195</v>
      </c>
      <c r="E9834">
        <v>1.264E-2</v>
      </c>
      <c r="F9834" t="s">
        <v>1912</v>
      </c>
    </row>
    <row r="9835" spans="1:6" x14ac:dyDescent="0.25">
      <c r="A9835" t="s">
        <v>1410</v>
      </c>
      <c r="B9835" t="s">
        <v>1220</v>
      </c>
      <c r="C9835" t="s">
        <v>1207</v>
      </c>
      <c r="D9835" t="s">
        <v>1195</v>
      </c>
      <c r="E9835">
        <v>5.6999999999999998E-4</v>
      </c>
      <c r="F9835" t="s">
        <v>1912</v>
      </c>
    </row>
    <row r="9836" spans="1:6" x14ac:dyDescent="0.25">
      <c r="A9836" t="s">
        <v>1410</v>
      </c>
      <c r="B9836" t="s">
        <v>1220</v>
      </c>
      <c r="C9836" t="s">
        <v>1208</v>
      </c>
      <c r="D9836" t="s">
        <v>1195</v>
      </c>
      <c r="E9836">
        <v>2.7999999999999998E-4</v>
      </c>
      <c r="F9836" t="s">
        <v>1912</v>
      </c>
    </row>
    <row r="9837" spans="1:6" x14ac:dyDescent="0.25">
      <c r="A9837" t="s">
        <v>1410</v>
      </c>
      <c r="B9837" t="s">
        <v>1220</v>
      </c>
      <c r="C9837" t="s">
        <v>1196</v>
      </c>
      <c r="D9837" t="s">
        <v>1195</v>
      </c>
      <c r="E9837">
        <v>0</v>
      </c>
      <c r="F9837" t="s">
        <v>1912</v>
      </c>
    </row>
    <row r="9838" spans="1:6" x14ac:dyDescent="0.25">
      <c r="A9838" t="s">
        <v>1410</v>
      </c>
      <c r="B9838" t="s">
        <v>1220</v>
      </c>
      <c r="C9838" t="s">
        <v>1186</v>
      </c>
      <c r="D9838" t="s">
        <v>1195</v>
      </c>
      <c r="E9838">
        <v>1.4200000000000001E-2</v>
      </c>
      <c r="F9838" t="s">
        <v>1912</v>
      </c>
    </row>
    <row r="9839" spans="1:6" x14ac:dyDescent="0.25">
      <c r="A9839" t="s">
        <v>1410</v>
      </c>
      <c r="B9839" t="s">
        <v>1247</v>
      </c>
      <c r="C9839" t="s">
        <v>1131</v>
      </c>
      <c r="D9839" t="s">
        <v>1195</v>
      </c>
      <c r="E9839">
        <v>1.264E-2</v>
      </c>
      <c r="F9839" t="s">
        <v>1912</v>
      </c>
    </row>
    <row r="9840" spans="1:6" x14ac:dyDescent="0.25">
      <c r="A9840" t="s">
        <v>1410</v>
      </c>
      <c r="B9840" t="s">
        <v>1247</v>
      </c>
      <c r="C9840" t="s">
        <v>1207</v>
      </c>
      <c r="D9840" t="s">
        <v>1195</v>
      </c>
      <c r="E9840">
        <v>5.6999999999999998E-4</v>
      </c>
      <c r="F9840" t="s">
        <v>1912</v>
      </c>
    </row>
    <row r="9841" spans="1:6" x14ac:dyDescent="0.25">
      <c r="A9841" t="s">
        <v>1410</v>
      </c>
      <c r="B9841" t="s">
        <v>1247</v>
      </c>
      <c r="C9841" t="s">
        <v>1208</v>
      </c>
      <c r="D9841" t="s">
        <v>1195</v>
      </c>
      <c r="E9841">
        <v>2.7999999999999998E-4</v>
      </c>
      <c r="F9841" t="s">
        <v>1912</v>
      </c>
    </row>
    <row r="9842" spans="1:6" x14ac:dyDescent="0.25">
      <c r="A9842" t="s">
        <v>1410</v>
      </c>
      <c r="B9842" t="s">
        <v>1247</v>
      </c>
      <c r="C9842" t="s">
        <v>1196</v>
      </c>
      <c r="D9842" t="s">
        <v>1195</v>
      </c>
      <c r="E9842">
        <v>0</v>
      </c>
      <c r="F9842" t="s">
        <v>1912</v>
      </c>
    </row>
    <row r="9843" spans="1:6" x14ac:dyDescent="0.25">
      <c r="A9843" t="s">
        <v>1410</v>
      </c>
      <c r="B9843" t="s">
        <v>1247</v>
      </c>
      <c r="C9843" t="s">
        <v>1186</v>
      </c>
      <c r="D9843" t="s">
        <v>1195</v>
      </c>
      <c r="E9843">
        <v>1.4200000000000001E-2</v>
      </c>
      <c r="F9843" t="s">
        <v>1912</v>
      </c>
    </row>
    <row r="9844" spans="1:6" x14ac:dyDescent="0.25">
      <c r="A9844" t="s">
        <v>1410</v>
      </c>
      <c r="B9844" t="s">
        <v>1223</v>
      </c>
      <c r="C9844" t="s">
        <v>1131</v>
      </c>
      <c r="D9844" t="s">
        <v>1195</v>
      </c>
      <c r="E9844">
        <v>1.264E-2</v>
      </c>
      <c r="F9844" t="s">
        <v>1912</v>
      </c>
    </row>
    <row r="9845" spans="1:6" x14ac:dyDescent="0.25">
      <c r="A9845" t="s">
        <v>1410</v>
      </c>
      <c r="B9845" t="s">
        <v>1223</v>
      </c>
      <c r="C9845" t="s">
        <v>1207</v>
      </c>
      <c r="D9845" t="s">
        <v>1195</v>
      </c>
      <c r="E9845">
        <v>5.6999999999999998E-4</v>
      </c>
      <c r="F9845" t="s">
        <v>1912</v>
      </c>
    </row>
    <row r="9846" spans="1:6" x14ac:dyDescent="0.25">
      <c r="A9846" t="s">
        <v>1410</v>
      </c>
      <c r="B9846" t="s">
        <v>1223</v>
      </c>
      <c r="C9846" t="s">
        <v>1208</v>
      </c>
      <c r="D9846" t="s">
        <v>1195</v>
      </c>
      <c r="E9846">
        <v>2.7999999999999998E-4</v>
      </c>
      <c r="F9846" t="s">
        <v>1912</v>
      </c>
    </row>
    <row r="9847" spans="1:6" x14ac:dyDescent="0.25">
      <c r="A9847" t="s">
        <v>1410</v>
      </c>
      <c r="B9847" t="s">
        <v>1223</v>
      </c>
      <c r="C9847" t="s">
        <v>1196</v>
      </c>
      <c r="D9847" t="s">
        <v>1195</v>
      </c>
      <c r="E9847">
        <v>0</v>
      </c>
      <c r="F9847" t="s">
        <v>1912</v>
      </c>
    </row>
    <row r="9848" spans="1:6" x14ac:dyDescent="0.25">
      <c r="A9848" t="s">
        <v>1410</v>
      </c>
      <c r="B9848" t="s">
        <v>1223</v>
      </c>
      <c r="C9848" t="s">
        <v>1186</v>
      </c>
      <c r="D9848" t="s">
        <v>1195</v>
      </c>
      <c r="E9848">
        <v>1.4200000000000001E-2</v>
      </c>
      <c r="F9848" t="s">
        <v>1912</v>
      </c>
    </row>
    <row r="9849" spans="1:6" x14ac:dyDescent="0.25">
      <c r="A9849" t="s">
        <v>1410</v>
      </c>
      <c r="B9849" t="s">
        <v>1248</v>
      </c>
      <c r="C9849" t="s">
        <v>1131</v>
      </c>
      <c r="D9849" t="s">
        <v>1195</v>
      </c>
      <c r="E9849">
        <v>0</v>
      </c>
      <c r="F9849" t="s">
        <v>1912</v>
      </c>
    </row>
    <row r="9850" spans="1:6" x14ac:dyDescent="0.25">
      <c r="A9850" t="s">
        <v>1410</v>
      </c>
      <c r="B9850" t="s">
        <v>1248</v>
      </c>
      <c r="C9850" t="s">
        <v>1207</v>
      </c>
      <c r="D9850" t="s">
        <v>1195</v>
      </c>
      <c r="E9850">
        <v>0</v>
      </c>
      <c r="F9850" t="s">
        <v>1912</v>
      </c>
    </row>
    <row r="9851" spans="1:6" x14ac:dyDescent="0.25">
      <c r="A9851" t="s">
        <v>1410</v>
      </c>
      <c r="B9851" t="s">
        <v>1248</v>
      </c>
      <c r="C9851" t="s">
        <v>1208</v>
      </c>
      <c r="D9851" t="s">
        <v>1195</v>
      </c>
      <c r="E9851">
        <v>0</v>
      </c>
      <c r="F9851" t="s">
        <v>1912</v>
      </c>
    </row>
    <row r="9852" spans="1:6" x14ac:dyDescent="0.25">
      <c r="A9852" t="s">
        <v>1410</v>
      </c>
      <c r="B9852" t="s">
        <v>1248</v>
      </c>
      <c r="C9852" t="s">
        <v>1196</v>
      </c>
      <c r="D9852" t="s">
        <v>1195</v>
      </c>
      <c r="E9852">
        <v>0</v>
      </c>
      <c r="F9852" t="s">
        <v>1912</v>
      </c>
    </row>
    <row r="9853" spans="1:6" x14ac:dyDescent="0.25">
      <c r="A9853" t="s">
        <v>1410</v>
      </c>
      <c r="B9853" t="s">
        <v>1248</v>
      </c>
      <c r="C9853" t="s">
        <v>1186</v>
      </c>
      <c r="D9853" t="s">
        <v>1195</v>
      </c>
      <c r="E9853">
        <v>0</v>
      </c>
      <c r="F9853" t="s">
        <v>1912</v>
      </c>
    </row>
    <row r="9854" spans="1:6" x14ac:dyDescent="0.25">
      <c r="A9854" t="s">
        <v>1410</v>
      </c>
      <c r="B9854" t="s">
        <v>1227</v>
      </c>
      <c r="C9854" t="s">
        <v>1186</v>
      </c>
      <c r="D9854" t="s">
        <v>1195</v>
      </c>
      <c r="E9854">
        <v>0</v>
      </c>
      <c r="F9854" t="s">
        <v>1912</v>
      </c>
    </row>
    <row r="9855" spans="1:6" x14ac:dyDescent="0.25">
      <c r="A9855" t="s">
        <v>1410</v>
      </c>
      <c r="B9855" t="s">
        <v>1249</v>
      </c>
      <c r="C9855" t="s">
        <v>1131</v>
      </c>
      <c r="D9855" t="s">
        <v>1195</v>
      </c>
      <c r="E9855">
        <v>2.5000000000000001E-4</v>
      </c>
      <c r="F9855" t="s">
        <v>1912</v>
      </c>
    </row>
    <row r="9856" spans="1:6" x14ac:dyDescent="0.25">
      <c r="A9856" t="s">
        <v>1410</v>
      </c>
      <c r="B9856" t="s">
        <v>1249</v>
      </c>
      <c r="C9856" t="s">
        <v>1207</v>
      </c>
      <c r="D9856" t="s">
        <v>1195</v>
      </c>
      <c r="E9856">
        <v>1.0000000000000001E-5</v>
      </c>
      <c r="F9856" t="s">
        <v>1912</v>
      </c>
    </row>
    <row r="9857" spans="1:6" x14ac:dyDescent="0.25">
      <c r="A9857" t="s">
        <v>1410</v>
      </c>
      <c r="B9857" t="s">
        <v>1249</v>
      </c>
      <c r="C9857" t="s">
        <v>1208</v>
      </c>
      <c r="D9857" t="s">
        <v>1195</v>
      </c>
      <c r="E9857">
        <v>1.0000000000000001E-5</v>
      </c>
      <c r="F9857" t="s">
        <v>1912</v>
      </c>
    </row>
    <row r="9858" spans="1:6" x14ac:dyDescent="0.25">
      <c r="A9858" t="s">
        <v>1410</v>
      </c>
      <c r="B9858" t="s">
        <v>1249</v>
      </c>
      <c r="C9858" t="s">
        <v>1234</v>
      </c>
      <c r="D9858" t="s">
        <v>1195</v>
      </c>
      <c r="E9858">
        <v>0</v>
      </c>
      <c r="F9858" t="s">
        <v>1912</v>
      </c>
    </row>
    <row r="9859" spans="1:6" x14ac:dyDescent="0.25">
      <c r="A9859" t="s">
        <v>1410</v>
      </c>
      <c r="B9859" t="s">
        <v>1249</v>
      </c>
      <c r="C9859" t="s">
        <v>1235</v>
      </c>
      <c r="D9859" t="s">
        <v>1195</v>
      </c>
      <c r="E9859">
        <v>0</v>
      </c>
      <c r="F9859" t="s">
        <v>1912</v>
      </c>
    </row>
    <row r="9860" spans="1:6" x14ac:dyDescent="0.25">
      <c r="A9860" t="s">
        <v>1410</v>
      </c>
      <c r="B9860" t="s">
        <v>1249</v>
      </c>
      <c r="C9860" t="s">
        <v>1196</v>
      </c>
      <c r="D9860" t="s">
        <v>1195</v>
      </c>
      <c r="E9860">
        <v>0</v>
      </c>
      <c r="F9860" t="s">
        <v>1912</v>
      </c>
    </row>
    <row r="9861" spans="1:6" x14ac:dyDescent="0.25">
      <c r="A9861" t="s">
        <v>1410</v>
      </c>
      <c r="B9861" t="s">
        <v>1249</v>
      </c>
      <c r="C9861" t="s">
        <v>1186</v>
      </c>
      <c r="D9861" t="s">
        <v>1195</v>
      </c>
      <c r="E9861">
        <v>2.7999999999999998E-4</v>
      </c>
      <c r="F9861" t="s">
        <v>1912</v>
      </c>
    </row>
    <row r="9862" spans="1:6" x14ac:dyDescent="0.25">
      <c r="A9862" t="s">
        <v>1410</v>
      </c>
      <c r="B9862" t="s">
        <v>1231</v>
      </c>
      <c r="C9862" t="s">
        <v>1186</v>
      </c>
      <c r="D9862" t="s">
        <v>1195</v>
      </c>
      <c r="E9862">
        <v>4.0000000000000003E-5</v>
      </c>
      <c r="F9862" t="s">
        <v>1912</v>
      </c>
    </row>
    <row r="9863" spans="1:6" x14ac:dyDescent="0.25">
      <c r="A9863" t="s">
        <v>1410</v>
      </c>
      <c r="B9863" t="s">
        <v>1250</v>
      </c>
      <c r="C9863" t="s">
        <v>1131</v>
      </c>
      <c r="D9863" t="s">
        <v>1195</v>
      </c>
      <c r="E9863">
        <v>2.5000000000000001E-4</v>
      </c>
      <c r="F9863" t="s">
        <v>1912</v>
      </c>
    </row>
    <row r="9864" spans="1:6" x14ac:dyDescent="0.25">
      <c r="A9864" t="s">
        <v>1410</v>
      </c>
      <c r="B9864" t="s">
        <v>1250</v>
      </c>
      <c r="C9864" t="s">
        <v>1207</v>
      </c>
      <c r="D9864" t="s">
        <v>1195</v>
      </c>
      <c r="E9864">
        <v>1.0000000000000001E-5</v>
      </c>
      <c r="F9864" t="s">
        <v>1912</v>
      </c>
    </row>
    <row r="9865" spans="1:6" x14ac:dyDescent="0.25">
      <c r="A9865" t="s">
        <v>1410</v>
      </c>
      <c r="B9865" t="s">
        <v>1250</v>
      </c>
      <c r="C9865" t="s">
        <v>1208</v>
      </c>
      <c r="D9865" t="s">
        <v>1195</v>
      </c>
      <c r="E9865">
        <v>1.0000000000000001E-5</v>
      </c>
      <c r="F9865" t="s">
        <v>1912</v>
      </c>
    </row>
    <row r="9866" spans="1:6" x14ac:dyDescent="0.25">
      <c r="A9866" t="s">
        <v>1410</v>
      </c>
      <c r="B9866" t="s">
        <v>1250</v>
      </c>
      <c r="C9866" t="s">
        <v>1234</v>
      </c>
      <c r="D9866" t="s">
        <v>1195</v>
      </c>
      <c r="E9866">
        <v>0</v>
      </c>
      <c r="F9866" t="s">
        <v>1912</v>
      </c>
    </row>
    <row r="9867" spans="1:6" x14ac:dyDescent="0.25">
      <c r="A9867" t="s">
        <v>1410</v>
      </c>
      <c r="B9867" t="s">
        <v>1250</v>
      </c>
      <c r="C9867" t="s">
        <v>1235</v>
      </c>
      <c r="D9867" t="s">
        <v>1195</v>
      </c>
      <c r="E9867">
        <v>0</v>
      </c>
      <c r="F9867" t="s">
        <v>1912</v>
      </c>
    </row>
    <row r="9868" spans="1:6" x14ac:dyDescent="0.25">
      <c r="A9868" t="s">
        <v>1410</v>
      </c>
      <c r="B9868" t="s">
        <v>1250</v>
      </c>
      <c r="C9868" t="s">
        <v>1196</v>
      </c>
      <c r="D9868" t="s">
        <v>1195</v>
      </c>
      <c r="E9868">
        <v>0</v>
      </c>
      <c r="F9868" t="s">
        <v>1912</v>
      </c>
    </row>
    <row r="9869" spans="1:6" x14ac:dyDescent="0.25">
      <c r="A9869" t="s">
        <v>1410</v>
      </c>
      <c r="B9869" t="s">
        <v>1250</v>
      </c>
      <c r="C9869" t="s">
        <v>1186</v>
      </c>
      <c r="D9869" t="s">
        <v>1195</v>
      </c>
      <c r="E9869">
        <v>2.7999999999999998E-4</v>
      </c>
      <c r="F9869" t="s">
        <v>1912</v>
      </c>
    </row>
    <row r="9870" spans="1:6" x14ac:dyDescent="0.25">
      <c r="A9870" t="s">
        <v>1411</v>
      </c>
      <c r="B9870" t="s">
        <v>1185</v>
      </c>
      <c r="C9870" t="s">
        <v>1186</v>
      </c>
      <c r="D9870" t="s">
        <v>1187</v>
      </c>
      <c r="E9870">
        <v>1.6959999999999999E-2</v>
      </c>
      <c r="F9870" t="s">
        <v>1912</v>
      </c>
    </row>
    <row r="9871" spans="1:6" x14ac:dyDescent="0.25">
      <c r="A9871" t="s">
        <v>1411</v>
      </c>
      <c r="B9871" t="s">
        <v>1188</v>
      </c>
      <c r="C9871" t="s">
        <v>1186</v>
      </c>
      <c r="D9871" t="s">
        <v>1187</v>
      </c>
      <c r="E9871">
        <v>1.6959999999999999E-2</v>
      </c>
      <c r="F9871" t="s">
        <v>1912</v>
      </c>
    </row>
    <row r="9872" spans="1:6" x14ac:dyDescent="0.25">
      <c r="A9872" t="s">
        <v>1411</v>
      </c>
      <c r="B9872" t="s">
        <v>1189</v>
      </c>
      <c r="C9872" t="s">
        <v>1186</v>
      </c>
      <c r="D9872" t="s">
        <v>1187</v>
      </c>
      <c r="E9872">
        <v>1.06E-3</v>
      </c>
      <c r="F9872" t="s">
        <v>1912</v>
      </c>
    </row>
    <row r="9873" spans="1:6" x14ac:dyDescent="0.25">
      <c r="A9873" t="s">
        <v>1411</v>
      </c>
      <c r="B9873" t="s">
        <v>1190</v>
      </c>
      <c r="C9873" t="s">
        <v>1186</v>
      </c>
      <c r="D9873" t="s">
        <v>1187</v>
      </c>
      <c r="E9873">
        <v>2.4499999999999999E-3</v>
      </c>
      <c r="F9873" t="s">
        <v>1912</v>
      </c>
    </row>
    <row r="9874" spans="1:6" x14ac:dyDescent="0.25">
      <c r="A9874" t="s">
        <v>1411</v>
      </c>
      <c r="B9874" t="s">
        <v>1191</v>
      </c>
      <c r="C9874" t="s">
        <v>1186</v>
      </c>
      <c r="D9874" t="s">
        <v>1187</v>
      </c>
      <c r="E9874">
        <v>2.4499999999999999E-3</v>
      </c>
      <c r="F9874" t="s">
        <v>1912</v>
      </c>
    </row>
    <row r="9875" spans="1:6" x14ac:dyDescent="0.25">
      <c r="A9875" t="s">
        <v>1411</v>
      </c>
      <c r="B9875" t="s">
        <v>1192</v>
      </c>
      <c r="C9875" t="s">
        <v>1186</v>
      </c>
      <c r="D9875" t="s">
        <v>1187</v>
      </c>
      <c r="E9875">
        <v>1.06E-3</v>
      </c>
      <c r="F9875" t="s">
        <v>1912</v>
      </c>
    </row>
  </sheetData>
  <autoFilter ref="A1:F987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6"/>
  <sheetViews>
    <sheetView topLeftCell="A40" zoomScale="70" zoomScaleNormal="70" workbookViewId="0">
      <selection activeCell="E55" sqref="E55:E56"/>
    </sheetView>
  </sheetViews>
  <sheetFormatPr defaultRowHeight="15" x14ac:dyDescent="0.25"/>
  <cols>
    <col min="1" max="1" width="25.5703125" bestFit="1" customWidth="1"/>
    <col min="2" max="2" width="12.7109375" bestFit="1" customWidth="1"/>
    <col min="3" max="3" width="12.7109375" customWidth="1"/>
    <col min="5" max="5" width="52.28515625" customWidth="1"/>
  </cols>
  <sheetData>
    <row r="2" spans="1:18" x14ac:dyDescent="0.25">
      <c r="A2" t="s">
        <v>1946</v>
      </c>
      <c r="B2" t="s">
        <v>1918</v>
      </c>
      <c r="C2" t="s">
        <v>1919</v>
      </c>
      <c r="D2" t="s">
        <v>1123</v>
      </c>
      <c r="E2" t="s">
        <v>1916</v>
      </c>
      <c r="F2">
        <v>1990</v>
      </c>
      <c r="G2">
        <v>1995</v>
      </c>
      <c r="H2">
        <v>2000</v>
      </c>
      <c r="I2">
        <v>2005</v>
      </c>
      <c r="J2">
        <v>2010</v>
      </c>
      <c r="K2">
        <v>2015</v>
      </c>
      <c r="L2">
        <v>2020</v>
      </c>
      <c r="M2">
        <v>2025</v>
      </c>
      <c r="N2">
        <v>2030</v>
      </c>
      <c r="O2">
        <v>2035</v>
      </c>
      <c r="P2">
        <v>2040</v>
      </c>
      <c r="Q2">
        <v>2045</v>
      </c>
      <c r="R2">
        <v>2050</v>
      </c>
    </row>
    <row r="3" spans="1:18" x14ac:dyDescent="0.25">
      <c r="A3" t="str">
        <f>CONCATENATE(B3,".",C3,".",D3,".",E3)</f>
        <v>electricity.coal.pm.Cyclone</v>
      </c>
      <c r="B3" t="s">
        <v>399</v>
      </c>
      <c r="C3" t="s">
        <v>392</v>
      </c>
      <c r="D3" t="s">
        <v>1939</v>
      </c>
      <c r="E3" t="s">
        <v>1131</v>
      </c>
      <c r="F3">
        <v>2.96</v>
      </c>
      <c r="G3">
        <v>2.4</v>
      </c>
      <c r="H3">
        <v>0.97</v>
      </c>
      <c r="I3">
        <v>0.2</v>
      </c>
    </row>
    <row r="4" spans="1:18" x14ac:dyDescent="0.25">
      <c r="A4" t="str">
        <f t="shared" ref="A4:A67" si="0">CONCATENATE(B4,".",C4,".",D4,".",E4)</f>
        <v>electricity.coal.pm.Electrostatic precipitator: 1 field</v>
      </c>
      <c r="B4" t="s">
        <v>399</v>
      </c>
      <c r="C4" t="s">
        <v>392</v>
      </c>
      <c r="D4" t="s">
        <v>1939</v>
      </c>
      <c r="E4" t="s">
        <v>1207</v>
      </c>
      <c r="F4">
        <v>97.04</v>
      </c>
      <c r="G4">
        <v>97.6</v>
      </c>
      <c r="H4">
        <v>64.34</v>
      </c>
      <c r="I4">
        <v>30.19</v>
      </c>
      <c r="J4">
        <v>16.75</v>
      </c>
      <c r="K4">
        <v>5.72</v>
      </c>
      <c r="L4">
        <v>2.4900000000000002</v>
      </c>
      <c r="M4">
        <v>0.55000000000000004</v>
      </c>
    </row>
    <row r="5" spans="1:18" x14ac:dyDescent="0.25">
      <c r="A5" t="str">
        <f t="shared" si="0"/>
        <v>electricity.coal.pm.Electrostatic precipitator: 2 fields</v>
      </c>
      <c r="B5" t="s">
        <v>399</v>
      </c>
      <c r="C5" t="s">
        <v>392</v>
      </c>
      <c r="D5" t="s">
        <v>1939</v>
      </c>
      <c r="E5" t="s">
        <v>1208</v>
      </c>
      <c r="H5">
        <v>34.69</v>
      </c>
      <c r="I5">
        <v>69.61</v>
      </c>
      <c r="J5">
        <v>83.25</v>
      </c>
      <c r="K5">
        <v>94.28</v>
      </c>
      <c r="L5">
        <v>97.51</v>
      </c>
      <c r="M5">
        <v>99.45</v>
      </c>
      <c r="N5">
        <v>100</v>
      </c>
      <c r="O5">
        <v>100</v>
      </c>
      <c r="P5">
        <v>100</v>
      </c>
      <c r="Q5">
        <v>100</v>
      </c>
      <c r="R5">
        <v>100</v>
      </c>
    </row>
    <row r="6" spans="1:18" x14ac:dyDescent="0.25">
      <c r="A6" t="str">
        <f t="shared" si="0"/>
        <v>electricity.coal.pm.Fabric filters</v>
      </c>
      <c r="B6" t="s">
        <v>399</v>
      </c>
      <c r="C6" t="s">
        <v>392</v>
      </c>
      <c r="D6" t="s">
        <v>1939</v>
      </c>
      <c r="E6" t="s">
        <v>1234</v>
      </c>
    </row>
    <row r="7" spans="1:18" x14ac:dyDescent="0.25">
      <c r="A7" t="str">
        <f t="shared" si="0"/>
        <v>electricity.coal.pm.Fabric filters - power plants with injection</v>
      </c>
      <c r="B7" t="s">
        <v>399</v>
      </c>
      <c r="C7" t="s">
        <v>392</v>
      </c>
      <c r="D7" t="s">
        <v>1939</v>
      </c>
      <c r="E7" t="s">
        <v>1235</v>
      </c>
    </row>
    <row r="8" spans="1:18" x14ac:dyDescent="0.25">
      <c r="A8" t="str">
        <f t="shared" si="0"/>
        <v>electricity.coal.pm.Fabric filters - power plants + S,N meas.</v>
      </c>
      <c r="B8" t="s">
        <v>399</v>
      </c>
      <c r="C8" t="s">
        <v>392</v>
      </c>
      <c r="D8" t="s">
        <v>1939</v>
      </c>
      <c r="E8" t="s">
        <v>1236</v>
      </c>
    </row>
    <row r="9" spans="1:18" x14ac:dyDescent="0.25">
      <c r="A9" t="str">
        <f t="shared" si="0"/>
        <v>electricity.coal.pm.High efficiency deduster</v>
      </c>
      <c r="B9" t="s">
        <v>399</v>
      </c>
      <c r="C9" t="s">
        <v>392</v>
      </c>
      <c r="D9" t="s">
        <v>1939</v>
      </c>
      <c r="E9" t="s">
        <v>1196</v>
      </c>
    </row>
    <row r="10" spans="1:18" x14ac:dyDescent="0.25">
      <c r="A10" t="str">
        <f t="shared" si="0"/>
        <v>electricity.coal.pm.High efficiency deduster - power plants + S,N meas.</v>
      </c>
      <c r="B10" t="s">
        <v>399</v>
      </c>
      <c r="C10" t="s">
        <v>392</v>
      </c>
      <c r="D10" t="s">
        <v>1939</v>
      </c>
      <c r="E10" t="s">
        <v>1229</v>
      </c>
    </row>
    <row r="11" spans="1:18" x14ac:dyDescent="0.25">
      <c r="A11" t="str">
        <f t="shared" si="0"/>
        <v>electricity.coal.pm.Wet scrubber</v>
      </c>
      <c r="B11" t="s">
        <v>399</v>
      </c>
      <c r="C11" t="s">
        <v>392</v>
      </c>
      <c r="D11" t="s">
        <v>1939</v>
      </c>
      <c r="E11" t="s">
        <v>1219</v>
      </c>
    </row>
    <row r="12" spans="1:18" x14ac:dyDescent="0.25">
      <c r="A12" t="str">
        <f t="shared" si="0"/>
        <v>electricity.coal.so2.In-furnace control - limestone injection</v>
      </c>
      <c r="B12" t="s">
        <v>399</v>
      </c>
      <c r="C12" t="s">
        <v>392</v>
      </c>
      <c r="D12" t="s">
        <v>1937</v>
      </c>
      <c r="E12" t="s">
        <v>1694</v>
      </c>
    </row>
    <row r="13" spans="1:18" x14ac:dyDescent="0.25">
      <c r="A13" t="str">
        <f t="shared" si="0"/>
        <v>electricity.coal.so2.Low sulphur coke (0.6 %S)</v>
      </c>
      <c r="B13" t="s">
        <v>399</v>
      </c>
      <c r="C13" t="s">
        <v>392</v>
      </c>
      <c r="D13" t="s">
        <v>1937</v>
      </c>
      <c r="E13" t="s">
        <v>1698</v>
      </c>
    </row>
    <row r="14" spans="1:18" x14ac:dyDescent="0.25">
      <c r="A14" t="str">
        <f t="shared" si="0"/>
        <v>electricity.coal.so2.Low sulphur coal (0.6 %S)</v>
      </c>
      <c r="B14" t="s">
        <v>399</v>
      </c>
      <c r="C14" t="s">
        <v>392</v>
      </c>
      <c r="D14" t="s">
        <v>1937</v>
      </c>
      <c r="E14" t="s">
        <v>1700</v>
      </c>
    </row>
    <row r="15" spans="1:18" x14ac:dyDescent="0.25">
      <c r="A15" t="str">
        <f t="shared" si="0"/>
        <v>electricity.coal.so2.Wet flue gases desulphurisation (retrofitted)</v>
      </c>
      <c r="B15" t="s">
        <v>399</v>
      </c>
      <c r="C15" t="s">
        <v>392</v>
      </c>
      <c r="D15" t="s">
        <v>1937</v>
      </c>
      <c r="E15" t="s">
        <v>1695</v>
      </c>
    </row>
    <row r="16" spans="1:18" x14ac:dyDescent="0.25">
      <c r="A16" t="str">
        <f t="shared" si="0"/>
        <v>electricity.coal.so2.Wet flue gases desulphurisation</v>
      </c>
      <c r="B16" t="s">
        <v>399</v>
      </c>
      <c r="C16" t="s">
        <v>392</v>
      </c>
      <c r="D16" t="s">
        <v>1937</v>
      </c>
      <c r="E16" t="s">
        <v>1696</v>
      </c>
      <c r="I16">
        <v>25.29</v>
      </c>
      <c r="J16">
        <v>68.86</v>
      </c>
      <c r="K16">
        <v>86.83</v>
      </c>
      <c r="L16">
        <v>90.33</v>
      </c>
      <c r="M16">
        <v>92.84</v>
      </c>
      <c r="N16">
        <v>94.21</v>
      </c>
      <c r="O16">
        <v>95.03</v>
      </c>
      <c r="P16">
        <v>96.28</v>
      </c>
      <c r="Q16">
        <v>98.24</v>
      </c>
      <c r="R16">
        <v>98.64</v>
      </c>
    </row>
    <row r="17" spans="1:18" x14ac:dyDescent="0.25">
      <c r="A17" t="str">
        <f t="shared" si="0"/>
        <v>electricity.coal.so2.High efficiency flue gases desulphurisation</v>
      </c>
      <c r="B17" t="s">
        <v>399</v>
      </c>
      <c r="C17" t="s">
        <v>392</v>
      </c>
      <c r="D17" t="s">
        <v>1937</v>
      </c>
      <c r="E17" t="s">
        <v>1697</v>
      </c>
    </row>
    <row r="18" spans="1:18" x14ac:dyDescent="0.25">
      <c r="A18" t="str">
        <f t="shared" si="0"/>
        <v>electricity.coal.nox.Combustion modification on existing hard coal power plants</v>
      </c>
      <c r="B18" t="s">
        <v>399</v>
      </c>
      <c r="C18" t="s">
        <v>392</v>
      </c>
      <c r="D18" t="s">
        <v>1690</v>
      </c>
      <c r="E18" t="s">
        <v>1677</v>
      </c>
      <c r="I18">
        <v>7.02</v>
      </c>
      <c r="J18">
        <v>7.3</v>
      </c>
      <c r="K18">
        <v>8.16</v>
      </c>
      <c r="L18">
        <v>5.7</v>
      </c>
      <c r="M18">
        <v>1.73</v>
      </c>
    </row>
    <row r="19" spans="1:18" x14ac:dyDescent="0.25">
      <c r="A19" t="str">
        <f t="shared" si="0"/>
        <v>electricity.coal.nox.Combustion modification and selective catalytic reduction on existing hard coal power plants</v>
      </c>
      <c r="B19" t="s">
        <v>399</v>
      </c>
      <c r="C19" t="s">
        <v>392</v>
      </c>
      <c r="D19" t="s">
        <v>1690</v>
      </c>
      <c r="E19" t="s">
        <v>1678</v>
      </c>
    </row>
    <row r="20" spans="1:18" x14ac:dyDescent="0.25">
      <c r="A20" t="str">
        <f t="shared" si="0"/>
        <v>electricity.coal.nox.Selective catalytic reduction on new hard coal power plants</v>
      </c>
      <c r="B20" t="s">
        <v>399</v>
      </c>
      <c r="C20" t="s">
        <v>392</v>
      </c>
      <c r="D20" t="s">
        <v>1690</v>
      </c>
      <c r="E20" t="s">
        <v>1553</v>
      </c>
    </row>
    <row r="21" spans="1:18" x14ac:dyDescent="0.25">
      <c r="A21" t="str">
        <f t="shared" si="0"/>
        <v>electricity.natural gas.nox.Combustion modification on existing oil and gas power plants</v>
      </c>
      <c r="B21" t="s">
        <v>399</v>
      </c>
      <c r="C21" t="s">
        <v>393</v>
      </c>
      <c r="D21" t="s">
        <v>1690</v>
      </c>
      <c r="E21" t="s">
        <v>1674</v>
      </c>
      <c r="I21">
        <v>8.82</v>
      </c>
      <c r="J21">
        <v>6.94</v>
      </c>
      <c r="K21">
        <v>11.27</v>
      </c>
      <c r="L21">
        <v>14.73</v>
      </c>
      <c r="M21">
        <v>17.38</v>
      </c>
      <c r="N21">
        <v>19.41</v>
      </c>
      <c r="O21">
        <v>17.18</v>
      </c>
      <c r="P21">
        <v>16.43</v>
      </c>
      <c r="Q21">
        <v>15.59</v>
      </c>
      <c r="R21">
        <v>15.77</v>
      </c>
    </row>
    <row r="22" spans="1:18" x14ac:dyDescent="0.25">
      <c r="A22" t="str">
        <f t="shared" si="0"/>
        <v>electricity.natural gas.nox.Combustion modification and selective catalytic reduction on existing oil and gas power plants</v>
      </c>
      <c r="B22" t="s">
        <v>399</v>
      </c>
      <c r="C22" t="s">
        <v>393</v>
      </c>
      <c r="D22" t="s">
        <v>1690</v>
      </c>
      <c r="E22" t="s">
        <v>1548</v>
      </c>
    </row>
    <row r="23" spans="1:18" x14ac:dyDescent="0.25">
      <c r="A23" t="str">
        <f t="shared" si="0"/>
        <v>electricity.natural gas.nox.Selective catalytic reduction on new oil and gas power plants</v>
      </c>
      <c r="B23" t="s">
        <v>399</v>
      </c>
      <c r="C23" t="s">
        <v>393</v>
      </c>
      <c r="D23" t="s">
        <v>1690</v>
      </c>
      <c r="E23" t="s">
        <v>1549</v>
      </c>
    </row>
    <row r="24" spans="1:18" x14ac:dyDescent="0.25">
      <c r="A24" t="str">
        <f t="shared" si="0"/>
        <v>electricity.natural gas.so2.Low sulphur fuel oil (0.6 %S)</v>
      </c>
      <c r="B24" t="s">
        <v>399</v>
      </c>
      <c r="C24" t="s">
        <v>393</v>
      </c>
      <c r="D24" t="s">
        <v>1937</v>
      </c>
      <c r="E24" t="s">
        <v>1701</v>
      </c>
      <c r="I24">
        <v>19.989999999999998</v>
      </c>
      <c r="J24">
        <v>49.87</v>
      </c>
      <c r="K24">
        <v>70</v>
      </c>
      <c r="L24">
        <v>70</v>
      </c>
      <c r="M24">
        <v>70</v>
      </c>
      <c r="N24">
        <v>70</v>
      </c>
      <c r="O24">
        <v>70</v>
      </c>
      <c r="P24">
        <v>70</v>
      </c>
      <c r="Q24">
        <v>70</v>
      </c>
    </row>
    <row r="25" spans="1:18" x14ac:dyDescent="0.25">
      <c r="A25" t="str">
        <f t="shared" si="0"/>
        <v>electricity.natural gas.so2.Low sulphur diesel oil - stage 1 (0.2 % S)</v>
      </c>
      <c r="B25" t="s">
        <v>399</v>
      </c>
      <c r="C25" t="s">
        <v>393</v>
      </c>
      <c r="D25" t="s">
        <v>1937</v>
      </c>
      <c r="E25" t="s">
        <v>1703</v>
      </c>
      <c r="I25">
        <v>0.03</v>
      </c>
      <c r="J25">
        <v>0.13</v>
      </c>
    </row>
    <row r="26" spans="1:18" x14ac:dyDescent="0.25">
      <c r="A26" t="str">
        <f t="shared" si="0"/>
        <v>electricity.natural gas.so2.Low sulphur diesel oil - stage 2 (0.045 % S)</v>
      </c>
      <c r="B26" t="s">
        <v>399</v>
      </c>
      <c r="C26" t="s">
        <v>393</v>
      </c>
      <c r="D26" t="s">
        <v>1937</v>
      </c>
      <c r="E26" t="s">
        <v>1704</v>
      </c>
    </row>
    <row r="27" spans="1:18" x14ac:dyDescent="0.25">
      <c r="A27" t="str">
        <f t="shared" si="0"/>
        <v>electricity.natural gas.so2.Wet flue gases desulphurisation (retrofitted)</v>
      </c>
      <c r="B27" t="s">
        <v>399</v>
      </c>
      <c r="C27" t="s">
        <v>393</v>
      </c>
      <c r="D27" t="s">
        <v>1937</v>
      </c>
      <c r="E27" t="s">
        <v>1695</v>
      </c>
    </row>
    <row r="28" spans="1:18" x14ac:dyDescent="0.25">
      <c r="A28" t="str">
        <f t="shared" si="0"/>
        <v>electricity.natural gas.so2.Wet flue gases desulphurisation</v>
      </c>
      <c r="B28" t="s">
        <v>399</v>
      </c>
      <c r="C28" t="s">
        <v>393</v>
      </c>
      <c r="D28" t="s">
        <v>1937</v>
      </c>
      <c r="E28" t="s">
        <v>1696</v>
      </c>
    </row>
    <row r="29" spans="1:18" x14ac:dyDescent="0.25">
      <c r="A29" t="str">
        <f t="shared" si="0"/>
        <v>electricity.biomass.pm.Cyclone</v>
      </c>
      <c r="B29" t="s">
        <v>399</v>
      </c>
      <c r="C29" t="s">
        <v>398</v>
      </c>
      <c r="D29" t="s">
        <v>1939</v>
      </c>
      <c r="E29" t="s">
        <v>1131</v>
      </c>
    </row>
    <row r="30" spans="1:18" x14ac:dyDescent="0.25">
      <c r="A30" t="str">
        <f t="shared" si="0"/>
        <v>electricity.biomass.pm.Electrostatic precipitator: 1 field</v>
      </c>
      <c r="B30" t="s">
        <v>399</v>
      </c>
      <c r="C30" t="s">
        <v>398</v>
      </c>
      <c r="D30" t="s">
        <v>1939</v>
      </c>
      <c r="E30" t="s">
        <v>1207</v>
      </c>
      <c r="H30">
        <v>100</v>
      </c>
      <c r="I30">
        <v>100</v>
      </c>
      <c r="J30">
        <v>100</v>
      </c>
      <c r="K30">
        <v>100</v>
      </c>
      <c r="L30">
        <v>100</v>
      </c>
      <c r="M30">
        <v>100</v>
      </c>
      <c r="N30">
        <v>100</v>
      </c>
      <c r="O30">
        <v>100</v>
      </c>
      <c r="P30">
        <v>100</v>
      </c>
      <c r="Q30">
        <v>100</v>
      </c>
      <c r="R30">
        <v>100</v>
      </c>
    </row>
    <row r="31" spans="1:18" x14ac:dyDescent="0.25">
      <c r="A31" t="str">
        <f t="shared" si="0"/>
        <v>electricity.biomass.pm.Electrostatic precipitator: 2 fields</v>
      </c>
      <c r="B31" t="s">
        <v>399</v>
      </c>
      <c r="C31" t="s">
        <v>398</v>
      </c>
      <c r="D31" t="s">
        <v>1939</v>
      </c>
      <c r="E31" t="s">
        <v>1208</v>
      </c>
    </row>
    <row r="32" spans="1:18" x14ac:dyDescent="0.25">
      <c r="A32" t="str">
        <f t="shared" si="0"/>
        <v>electricity.biomass.pm.Fabric filters</v>
      </c>
      <c r="B32" t="s">
        <v>399</v>
      </c>
      <c r="C32" t="s">
        <v>398</v>
      </c>
      <c r="D32" t="s">
        <v>1939</v>
      </c>
      <c r="E32" t="s">
        <v>1234</v>
      </c>
    </row>
    <row r="33" spans="1:18" x14ac:dyDescent="0.25">
      <c r="A33" t="str">
        <f t="shared" si="0"/>
        <v>electricity.biomass.pm.High efficiency deduster</v>
      </c>
      <c r="B33" t="s">
        <v>399</v>
      </c>
      <c r="C33" t="s">
        <v>398</v>
      </c>
      <c r="D33" t="s">
        <v>1939</v>
      </c>
      <c r="E33" t="s">
        <v>1196</v>
      </c>
    </row>
    <row r="34" spans="1:18" x14ac:dyDescent="0.25">
      <c r="A34" t="str">
        <f t="shared" si="0"/>
        <v>industry.coal.pm.Cyclone</v>
      </c>
      <c r="B34" t="s">
        <v>1921</v>
      </c>
      <c r="C34" t="s">
        <v>392</v>
      </c>
      <c r="D34" t="s">
        <v>1939</v>
      </c>
      <c r="E34" t="s">
        <v>1131</v>
      </c>
      <c r="F34">
        <v>90</v>
      </c>
      <c r="G34">
        <v>90</v>
      </c>
      <c r="H34">
        <v>60</v>
      </c>
      <c r="I34">
        <v>26</v>
      </c>
    </row>
    <row r="35" spans="1:18" x14ac:dyDescent="0.25">
      <c r="A35" t="str">
        <f t="shared" si="0"/>
        <v>industry.coal.pm.Electrostatic precipitator: 1 field</v>
      </c>
      <c r="B35" t="s">
        <v>1921</v>
      </c>
      <c r="C35" t="s">
        <v>392</v>
      </c>
      <c r="D35" t="s">
        <v>1939</v>
      </c>
      <c r="E35" t="s">
        <v>1207</v>
      </c>
      <c r="H35">
        <v>30</v>
      </c>
      <c r="I35">
        <v>70</v>
      </c>
      <c r="J35">
        <v>100</v>
      </c>
      <c r="K35">
        <v>100</v>
      </c>
      <c r="L35">
        <v>100</v>
      </c>
      <c r="M35">
        <v>100</v>
      </c>
      <c r="N35">
        <v>100</v>
      </c>
      <c r="O35">
        <v>100</v>
      </c>
      <c r="P35">
        <v>100</v>
      </c>
      <c r="Q35">
        <v>100</v>
      </c>
      <c r="R35">
        <v>100</v>
      </c>
    </row>
    <row r="36" spans="1:18" x14ac:dyDescent="0.25">
      <c r="A36" t="str">
        <f t="shared" si="0"/>
        <v>industry.coal.pm.Electrostatic precipitator: 2 fields</v>
      </c>
      <c r="B36" t="s">
        <v>1921</v>
      </c>
      <c r="C36" t="s">
        <v>392</v>
      </c>
      <c r="D36" t="s">
        <v>1939</v>
      </c>
      <c r="E36" t="s">
        <v>1208</v>
      </c>
    </row>
    <row r="37" spans="1:18" x14ac:dyDescent="0.25">
      <c r="A37" t="str">
        <f t="shared" si="0"/>
        <v>industry.coal.pm.High efficiency deduster</v>
      </c>
      <c r="B37" t="s">
        <v>1921</v>
      </c>
      <c r="C37" t="s">
        <v>392</v>
      </c>
      <c r="D37" t="s">
        <v>1939</v>
      </c>
      <c r="E37" t="s">
        <v>1196</v>
      </c>
    </row>
    <row r="38" spans="1:18" x14ac:dyDescent="0.25">
      <c r="A38" t="str">
        <f t="shared" si="0"/>
        <v>industry.petroleum diesel.so2.Industry - wet flue gases desulphurisation</v>
      </c>
      <c r="B38" t="s">
        <v>1921</v>
      </c>
      <c r="C38" t="s">
        <v>400</v>
      </c>
      <c r="D38" t="s">
        <v>1937</v>
      </c>
      <c r="E38" t="s">
        <v>1693</v>
      </c>
    </row>
    <row r="39" spans="1:18" x14ac:dyDescent="0.25">
      <c r="A39" t="str">
        <f t="shared" si="0"/>
        <v>industry.petroleum diesel.so2.Low sulphur fuel oil (0.6 %S)</v>
      </c>
      <c r="B39" t="s">
        <v>1921</v>
      </c>
      <c r="C39" t="s">
        <v>400</v>
      </c>
      <c r="D39" t="s">
        <v>1937</v>
      </c>
      <c r="E39" t="s">
        <v>1701</v>
      </c>
      <c r="I39">
        <v>19.3</v>
      </c>
      <c r="J39">
        <v>44.05</v>
      </c>
      <c r="K39">
        <v>67.28</v>
      </c>
      <c r="L39">
        <v>67.42</v>
      </c>
      <c r="M39">
        <v>67.599999999999994</v>
      </c>
      <c r="N39">
        <v>67.75</v>
      </c>
      <c r="O39">
        <v>67.94</v>
      </c>
      <c r="P39">
        <v>67.94</v>
      </c>
      <c r="Q39">
        <v>67.930000000000007</v>
      </c>
      <c r="R39">
        <v>67.89</v>
      </c>
    </row>
    <row r="40" spans="1:18" x14ac:dyDescent="0.25">
      <c r="A40" t="str">
        <f t="shared" si="0"/>
        <v>industry.petroleum diesel.so2.Low sulphur diesel oil - stage 1 (0.2 % S)</v>
      </c>
      <c r="B40" t="s">
        <v>1921</v>
      </c>
      <c r="C40" t="s">
        <v>400</v>
      </c>
      <c r="D40" t="s">
        <v>1937</v>
      </c>
      <c r="E40" t="s">
        <v>1703</v>
      </c>
      <c r="I40">
        <v>1.75</v>
      </c>
      <c r="J40">
        <v>5.95</v>
      </c>
      <c r="K40">
        <v>3.88</v>
      </c>
      <c r="L40">
        <v>3.68</v>
      </c>
      <c r="M40">
        <v>3.43</v>
      </c>
      <c r="N40">
        <v>3.21</v>
      </c>
      <c r="O40">
        <v>2.95</v>
      </c>
      <c r="P40">
        <v>2.94</v>
      </c>
      <c r="Q40">
        <v>2.96</v>
      </c>
      <c r="R40">
        <v>3.01</v>
      </c>
    </row>
    <row r="41" spans="1:18" x14ac:dyDescent="0.25">
      <c r="A41" t="str">
        <f t="shared" si="0"/>
        <v>industry.petroleum diesel.so2.Low sulphur diesel oil - stage 2 (0.045 % S)</v>
      </c>
      <c r="B41" t="s">
        <v>1921</v>
      </c>
      <c r="C41" t="s">
        <v>400</v>
      </c>
      <c r="D41" t="s">
        <v>1937</v>
      </c>
      <c r="E41" t="s">
        <v>1704</v>
      </c>
    </row>
    <row r="42" spans="1:18" x14ac:dyDescent="0.25">
      <c r="A42" t="str">
        <f t="shared" si="0"/>
        <v>industry.biomass.pm.Cyclone</v>
      </c>
      <c r="B42" t="s">
        <v>1921</v>
      </c>
      <c r="C42" t="s">
        <v>398</v>
      </c>
      <c r="D42" t="s">
        <v>1939</v>
      </c>
      <c r="E42" t="s">
        <v>1131</v>
      </c>
    </row>
    <row r="43" spans="1:18" x14ac:dyDescent="0.25">
      <c r="A43" t="str">
        <f t="shared" si="0"/>
        <v>industry.biomass.pm.Electrostatic precipitator: 1 field</v>
      </c>
      <c r="B43" t="s">
        <v>1921</v>
      </c>
      <c r="C43" t="s">
        <v>398</v>
      </c>
      <c r="D43" t="s">
        <v>1939</v>
      </c>
      <c r="E43" t="s">
        <v>1207</v>
      </c>
      <c r="I43">
        <v>8</v>
      </c>
      <c r="J43">
        <v>18</v>
      </c>
      <c r="K43">
        <v>28</v>
      </c>
      <c r="L43">
        <v>37</v>
      </c>
      <c r="M43">
        <v>55</v>
      </c>
      <c r="N43">
        <v>75</v>
      </c>
      <c r="O43">
        <v>75</v>
      </c>
      <c r="P43">
        <v>75</v>
      </c>
      <c r="Q43">
        <v>75</v>
      </c>
      <c r="R43">
        <v>75</v>
      </c>
    </row>
    <row r="44" spans="1:18" x14ac:dyDescent="0.25">
      <c r="A44" t="str">
        <f t="shared" si="0"/>
        <v>industry.biomass.pm.Electrostatic precipitator: 2 fields</v>
      </c>
      <c r="B44" t="s">
        <v>1921</v>
      </c>
      <c r="C44" t="s">
        <v>398</v>
      </c>
      <c r="D44" t="s">
        <v>1939</v>
      </c>
      <c r="E44" t="s">
        <v>1208</v>
      </c>
    </row>
    <row r="45" spans="1:18" x14ac:dyDescent="0.25">
      <c r="A45" t="str">
        <f t="shared" si="0"/>
        <v>industry.biomass.pm.High efficiency deduster</v>
      </c>
      <c r="B45" t="s">
        <v>1921</v>
      </c>
      <c r="C45" t="s">
        <v>398</v>
      </c>
      <c r="D45" t="s">
        <v>1939</v>
      </c>
      <c r="E45" t="s">
        <v>1196</v>
      </c>
    </row>
    <row r="46" spans="1:18" x14ac:dyDescent="0.25">
      <c r="A46" t="str">
        <f t="shared" si="0"/>
        <v>buildings.biomass.pm.Cyclone</v>
      </c>
      <c r="B46" t="s">
        <v>1938</v>
      </c>
      <c r="C46" t="s">
        <v>398</v>
      </c>
      <c r="D46" t="s">
        <v>1939</v>
      </c>
      <c r="E46" t="s">
        <v>1131</v>
      </c>
      <c r="P46">
        <v>0.09</v>
      </c>
      <c r="Q46">
        <v>0.13</v>
      </c>
      <c r="R46">
        <v>0.17</v>
      </c>
    </row>
    <row r="47" spans="1:18" x14ac:dyDescent="0.25">
      <c r="A47" t="str">
        <f t="shared" si="0"/>
        <v>buildings.biomass.pm.High efficiency deduster</v>
      </c>
      <c r="B47" t="s">
        <v>1938</v>
      </c>
      <c r="C47" t="s">
        <v>398</v>
      </c>
      <c r="D47" t="s">
        <v>1939</v>
      </c>
      <c r="E47" t="s">
        <v>1196</v>
      </c>
    </row>
    <row r="48" spans="1:18" x14ac:dyDescent="0.25">
      <c r="A48" t="str">
        <f t="shared" si="0"/>
        <v>buildings.biomass.pm.Pellet boiler</v>
      </c>
      <c r="B48" t="s">
        <v>1938</v>
      </c>
      <c r="C48" t="s">
        <v>398</v>
      </c>
      <c r="D48" t="s">
        <v>1939</v>
      </c>
      <c r="E48" t="s">
        <v>1256</v>
      </c>
    </row>
    <row r="49" spans="1:18" x14ac:dyDescent="0.25">
      <c r="A49" t="str">
        <f t="shared" si="0"/>
        <v>buildings.biomass.pm.Biomass single house boiler improved</v>
      </c>
      <c r="B49" t="s">
        <v>1938</v>
      </c>
      <c r="C49" t="s">
        <v>398</v>
      </c>
      <c r="D49" t="s">
        <v>1939</v>
      </c>
      <c r="E49" t="s">
        <v>1257</v>
      </c>
      <c r="K49">
        <v>0.02</v>
      </c>
      <c r="L49">
        <v>0.04</v>
      </c>
      <c r="M49">
        <v>0.06</v>
      </c>
      <c r="N49">
        <v>0.06</v>
      </c>
      <c r="O49">
        <v>0.06</v>
      </c>
      <c r="P49">
        <v>0.06</v>
      </c>
      <c r="Q49">
        <v>0.06</v>
      </c>
      <c r="R49">
        <v>0.06</v>
      </c>
    </row>
    <row r="50" spans="1:18" x14ac:dyDescent="0.25">
      <c r="A50" t="str">
        <f t="shared" si="0"/>
        <v>buildings.biomass.pm.Biomass single house boiler new</v>
      </c>
      <c r="B50" t="s">
        <v>1938</v>
      </c>
      <c r="C50" t="s">
        <v>398</v>
      </c>
      <c r="D50" t="s">
        <v>1939</v>
      </c>
      <c r="E50" t="s">
        <v>1258</v>
      </c>
      <c r="M50">
        <v>0.02</v>
      </c>
      <c r="N50">
        <v>0.02</v>
      </c>
      <c r="O50">
        <v>0.02</v>
      </c>
      <c r="P50">
        <v>0.02</v>
      </c>
      <c r="Q50">
        <v>0.02</v>
      </c>
      <c r="R50">
        <v>0.02</v>
      </c>
    </row>
    <row r="51" spans="1:18" x14ac:dyDescent="0.25">
      <c r="A51" t="str">
        <f t="shared" si="0"/>
        <v>buildings.biomass.pm.Biomass single house boiler - pellets</v>
      </c>
      <c r="B51" t="s">
        <v>1938</v>
      </c>
      <c r="C51" t="s">
        <v>398</v>
      </c>
      <c r="D51" t="s">
        <v>1939</v>
      </c>
      <c r="E51" t="s">
        <v>1259</v>
      </c>
    </row>
    <row r="52" spans="1:18" x14ac:dyDescent="0.25">
      <c r="A52" t="str">
        <f t="shared" si="0"/>
        <v>buildings.biomass.pm.Biomass single house boiler - pellets and electrostatic precipitator</v>
      </c>
      <c r="B52" t="s">
        <v>1938</v>
      </c>
      <c r="C52" t="s">
        <v>398</v>
      </c>
      <c r="D52" t="s">
        <v>1939</v>
      </c>
      <c r="E52" t="s">
        <v>1260</v>
      </c>
    </row>
    <row r="53" spans="1:18" x14ac:dyDescent="0.25">
      <c r="A53" t="str">
        <f t="shared" si="0"/>
        <v>buildings.biomass.pm.New stove with electrostatic precipitator</v>
      </c>
      <c r="B53" t="s">
        <v>1938</v>
      </c>
      <c r="C53" t="s">
        <v>398</v>
      </c>
      <c r="D53" t="s">
        <v>1939</v>
      </c>
      <c r="E53" t="s">
        <v>1261</v>
      </c>
    </row>
    <row r="54" spans="1:18" x14ac:dyDescent="0.25">
      <c r="A54" t="str">
        <f t="shared" si="0"/>
        <v>buildings.biomass.pm.Fan assisted cooking stove</v>
      </c>
      <c r="B54" t="s">
        <v>1938</v>
      </c>
      <c r="C54" t="s">
        <v>398</v>
      </c>
      <c r="D54" t="s">
        <v>1939</v>
      </c>
      <c r="E54" t="s">
        <v>1201</v>
      </c>
      <c r="L54">
        <v>1.69</v>
      </c>
      <c r="M54">
        <v>3.37</v>
      </c>
      <c r="N54">
        <v>5.0599999999999996</v>
      </c>
      <c r="O54">
        <v>8.43</v>
      </c>
      <c r="P54">
        <v>8.2100000000000009</v>
      </c>
      <c r="Q54">
        <v>8.17</v>
      </c>
      <c r="R54">
        <v>8.14</v>
      </c>
    </row>
    <row r="55" spans="1:18" x14ac:dyDescent="0.25">
      <c r="A55" t="str">
        <f t="shared" si="0"/>
        <v>buildings.biomass.pm.Improved stove - biomass</v>
      </c>
      <c r="B55" t="s">
        <v>1938</v>
      </c>
      <c r="C55" t="s">
        <v>398</v>
      </c>
      <c r="D55" t="s">
        <v>1939</v>
      </c>
      <c r="E55" t="s">
        <v>1202</v>
      </c>
      <c r="K55">
        <v>4.9800000000000004</v>
      </c>
      <c r="L55">
        <v>7.12</v>
      </c>
      <c r="M55">
        <v>9.27</v>
      </c>
      <c r="N55">
        <v>12.41</v>
      </c>
      <c r="O55">
        <v>15.7</v>
      </c>
      <c r="P55">
        <v>15.3</v>
      </c>
      <c r="Q55">
        <v>15.22</v>
      </c>
      <c r="R55">
        <v>15.17</v>
      </c>
    </row>
    <row r="56" spans="1:18" x14ac:dyDescent="0.25">
      <c r="A56" t="str">
        <f t="shared" si="0"/>
        <v>buildings.biomass.pm.New stove - biomass</v>
      </c>
      <c r="B56" t="s">
        <v>1938</v>
      </c>
      <c r="C56" t="s">
        <v>398</v>
      </c>
      <c r="D56" t="s">
        <v>1939</v>
      </c>
      <c r="E56" t="s">
        <v>1203</v>
      </c>
      <c r="L56">
        <v>1.1499999999999999</v>
      </c>
      <c r="M56">
        <v>2.2999999999999998</v>
      </c>
      <c r="N56">
        <v>3.45</v>
      </c>
      <c r="O56">
        <v>5.74</v>
      </c>
      <c r="P56">
        <v>5.6</v>
      </c>
      <c r="Q56">
        <v>5.57</v>
      </c>
      <c r="R56">
        <v>5.55</v>
      </c>
    </row>
    <row r="57" spans="1:18" x14ac:dyDescent="0.25">
      <c r="A57" t="str">
        <f t="shared" si="0"/>
        <v>buildings.biomass.pm.Pellet stove</v>
      </c>
      <c r="B57" t="s">
        <v>1938</v>
      </c>
      <c r="C57" t="s">
        <v>398</v>
      </c>
      <c r="D57" t="s">
        <v>1939</v>
      </c>
      <c r="E57" t="s">
        <v>1262</v>
      </c>
    </row>
    <row r="58" spans="1:18" x14ac:dyDescent="0.25">
      <c r="A58" t="str">
        <f t="shared" si="0"/>
        <v>buildings.biomass.pm.Pellet stove with electrostatic precipitator</v>
      </c>
      <c r="B58" t="s">
        <v>1938</v>
      </c>
      <c r="C58" t="s">
        <v>398</v>
      </c>
      <c r="D58" t="s">
        <v>1939</v>
      </c>
      <c r="E58" t="s">
        <v>1263</v>
      </c>
    </row>
    <row r="59" spans="1:18" x14ac:dyDescent="0.25">
      <c r="A59" t="str">
        <f t="shared" si="0"/>
        <v>buildings.petroleum diesel.so2.Low sulphur diesel oil - stage 1 (0.2 % S)</v>
      </c>
      <c r="B59" t="s">
        <v>1938</v>
      </c>
      <c r="C59" t="s">
        <v>400</v>
      </c>
      <c r="D59" t="s">
        <v>1937</v>
      </c>
      <c r="E59" t="s">
        <v>1703</v>
      </c>
      <c r="I59">
        <v>50</v>
      </c>
      <c r="J59">
        <v>70</v>
      </c>
      <c r="K59">
        <v>100</v>
      </c>
      <c r="L59">
        <v>100</v>
      </c>
      <c r="M59">
        <v>100</v>
      </c>
      <c r="N59">
        <v>100</v>
      </c>
      <c r="O59">
        <v>100</v>
      </c>
      <c r="P59">
        <v>100</v>
      </c>
      <c r="Q59">
        <v>100</v>
      </c>
      <c r="R59">
        <v>100</v>
      </c>
    </row>
    <row r="60" spans="1:18" x14ac:dyDescent="0.25">
      <c r="A60" t="str">
        <f t="shared" si="0"/>
        <v>buildings.petroleum diesel.so2.Low sulphur diesel oil - stage 2 (0.045 % S)</v>
      </c>
      <c r="B60" t="s">
        <v>1938</v>
      </c>
      <c r="C60" t="s">
        <v>400</v>
      </c>
      <c r="D60" t="s">
        <v>1937</v>
      </c>
      <c r="E60" t="s">
        <v>1704</v>
      </c>
    </row>
    <row r="61" spans="1:18" x14ac:dyDescent="0.25">
      <c r="A61" t="str">
        <f t="shared" si="0"/>
        <v>buildings.petroleum diesel.so2.Low sulphur diesel oil - stage 3 (0.001 % S)</v>
      </c>
      <c r="B61" t="s">
        <v>1938</v>
      </c>
      <c r="C61" t="s">
        <v>400</v>
      </c>
      <c r="D61" t="s">
        <v>1937</v>
      </c>
      <c r="E61" t="s">
        <v>1705</v>
      </c>
    </row>
    <row r="62" spans="1:18" x14ac:dyDescent="0.25">
      <c r="A62" t="str">
        <f t="shared" si="0"/>
        <v>ldvs.petroleum gasoline.pm.EURO 1</v>
      </c>
      <c r="B62" t="s">
        <v>1922</v>
      </c>
      <c r="C62" t="s">
        <v>402</v>
      </c>
      <c r="D62" t="s">
        <v>1939</v>
      </c>
      <c r="E62" t="s">
        <v>1266</v>
      </c>
      <c r="G62">
        <v>14</v>
      </c>
      <c r="H62">
        <v>49</v>
      </c>
      <c r="I62">
        <v>55</v>
      </c>
      <c r="J62">
        <v>36</v>
      </c>
      <c r="K62">
        <v>27</v>
      </c>
      <c r="L62">
        <v>18</v>
      </c>
      <c r="M62">
        <v>9</v>
      </c>
    </row>
    <row r="63" spans="1:18" x14ac:dyDescent="0.25">
      <c r="A63" t="str">
        <f t="shared" si="0"/>
        <v>ldvs.petroleum gasoline.pm.EURO 2</v>
      </c>
      <c r="B63" t="s">
        <v>1922</v>
      </c>
      <c r="C63" t="s">
        <v>402</v>
      </c>
      <c r="D63" t="s">
        <v>1939</v>
      </c>
      <c r="E63" t="s">
        <v>1267</v>
      </c>
      <c r="I63">
        <v>30</v>
      </c>
      <c r="J63">
        <v>28</v>
      </c>
      <c r="K63">
        <v>21</v>
      </c>
      <c r="L63">
        <v>14</v>
      </c>
      <c r="M63">
        <v>7</v>
      </c>
    </row>
    <row r="64" spans="1:18" x14ac:dyDescent="0.25">
      <c r="A64" t="str">
        <f t="shared" si="0"/>
        <v>ldvs.petroleum gasoline.pm.EURO 3</v>
      </c>
      <c r="B64" t="s">
        <v>1922</v>
      </c>
      <c r="C64" t="s">
        <v>402</v>
      </c>
      <c r="D64" t="s">
        <v>1939</v>
      </c>
      <c r="E64" t="s">
        <v>1268</v>
      </c>
      <c r="J64">
        <v>28</v>
      </c>
      <c r="K64">
        <v>35.25</v>
      </c>
      <c r="L64">
        <v>37.5</v>
      </c>
      <c r="M64">
        <v>43.75</v>
      </c>
      <c r="N64">
        <v>50</v>
      </c>
      <c r="O64">
        <v>50</v>
      </c>
      <c r="P64">
        <v>50</v>
      </c>
      <c r="Q64">
        <v>50</v>
      </c>
      <c r="R64">
        <v>50</v>
      </c>
    </row>
    <row r="65" spans="1:18" x14ac:dyDescent="0.25">
      <c r="A65" t="str">
        <f t="shared" si="0"/>
        <v>ldvs.petroleum gasoline.pm.EURO 4</v>
      </c>
      <c r="B65" t="s">
        <v>1922</v>
      </c>
      <c r="C65" t="s">
        <v>402</v>
      </c>
      <c r="D65" t="s">
        <v>1939</v>
      </c>
      <c r="E65" t="s">
        <v>1269</v>
      </c>
      <c r="J65">
        <v>2</v>
      </c>
      <c r="K65">
        <v>12.25</v>
      </c>
      <c r="L65">
        <v>27.5</v>
      </c>
      <c r="M65">
        <v>38.75</v>
      </c>
      <c r="N65">
        <v>50</v>
      </c>
      <c r="O65">
        <v>50</v>
      </c>
      <c r="P65">
        <v>50</v>
      </c>
      <c r="Q65">
        <v>50</v>
      </c>
      <c r="R65">
        <v>50</v>
      </c>
    </row>
    <row r="66" spans="1:18" x14ac:dyDescent="0.25">
      <c r="A66" t="str">
        <f t="shared" si="0"/>
        <v>ldvs.petroleum gasoline.pm.EURO 5</v>
      </c>
      <c r="B66" t="s">
        <v>1922</v>
      </c>
      <c r="C66" t="s">
        <v>402</v>
      </c>
      <c r="D66" t="s">
        <v>1939</v>
      </c>
      <c r="E66" t="s">
        <v>1270</v>
      </c>
    </row>
    <row r="67" spans="1:18" x14ac:dyDescent="0.25">
      <c r="A67" t="str">
        <f t="shared" si="0"/>
        <v>ldvs.petroleum gasoline.pm.EURO 6</v>
      </c>
      <c r="B67" t="s">
        <v>1922</v>
      </c>
      <c r="C67" t="s">
        <v>402</v>
      </c>
      <c r="D67" t="s">
        <v>1939</v>
      </c>
      <c r="E67" t="s">
        <v>1271</v>
      </c>
    </row>
    <row r="68" spans="1:18" x14ac:dyDescent="0.25">
      <c r="A68" t="str">
        <f t="shared" ref="A68:A131" si="1">CONCATENATE(B68,".",C68,".",D68,".",E68)</f>
        <v>ldvs.petroleum gasoline.nox.EURO 1</v>
      </c>
      <c r="B68" t="s">
        <v>1922</v>
      </c>
      <c r="C68" t="s">
        <v>402</v>
      </c>
      <c r="D68" t="s">
        <v>1690</v>
      </c>
      <c r="E68" t="s">
        <v>1266</v>
      </c>
      <c r="G68">
        <v>14</v>
      </c>
      <c r="H68">
        <v>49</v>
      </c>
      <c r="I68">
        <v>55</v>
      </c>
      <c r="J68">
        <v>36</v>
      </c>
      <c r="K68">
        <v>27</v>
      </c>
      <c r="L68">
        <v>18</v>
      </c>
      <c r="M68">
        <v>9</v>
      </c>
    </row>
    <row r="69" spans="1:18" x14ac:dyDescent="0.25">
      <c r="A69" t="str">
        <f t="shared" si="1"/>
        <v>ldvs.petroleum gasoline.nox.EURO 2</v>
      </c>
      <c r="B69" t="s">
        <v>1922</v>
      </c>
      <c r="C69" t="s">
        <v>402</v>
      </c>
      <c r="D69" t="s">
        <v>1690</v>
      </c>
      <c r="E69" t="s">
        <v>1267</v>
      </c>
      <c r="I69">
        <v>30</v>
      </c>
      <c r="J69">
        <v>28</v>
      </c>
      <c r="K69">
        <v>21</v>
      </c>
      <c r="L69">
        <v>14</v>
      </c>
      <c r="M69">
        <v>7</v>
      </c>
    </row>
    <row r="70" spans="1:18" x14ac:dyDescent="0.25">
      <c r="A70" t="str">
        <f t="shared" si="1"/>
        <v>ldvs.petroleum gasoline.nox.EURO 3</v>
      </c>
      <c r="B70" t="s">
        <v>1922</v>
      </c>
      <c r="C70" t="s">
        <v>402</v>
      </c>
      <c r="D70" t="s">
        <v>1690</v>
      </c>
      <c r="E70" t="s">
        <v>1268</v>
      </c>
      <c r="J70">
        <v>28</v>
      </c>
      <c r="K70">
        <v>35.25</v>
      </c>
      <c r="L70">
        <v>37.5</v>
      </c>
      <c r="M70">
        <v>43.75</v>
      </c>
      <c r="N70">
        <v>50</v>
      </c>
      <c r="O70">
        <v>50</v>
      </c>
      <c r="P70">
        <v>50</v>
      </c>
      <c r="Q70">
        <v>50</v>
      </c>
      <c r="R70">
        <v>50</v>
      </c>
    </row>
    <row r="71" spans="1:18" x14ac:dyDescent="0.25">
      <c r="A71" t="str">
        <f t="shared" si="1"/>
        <v>ldvs.petroleum gasoline.nox.EURO 4</v>
      </c>
      <c r="B71" t="s">
        <v>1922</v>
      </c>
      <c r="C71" t="s">
        <v>402</v>
      </c>
      <c r="D71" t="s">
        <v>1690</v>
      </c>
      <c r="E71" t="s">
        <v>1269</v>
      </c>
      <c r="J71">
        <v>2</v>
      </c>
      <c r="K71">
        <v>12.25</v>
      </c>
      <c r="L71">
        <v>27.5</v>
      </c>
      <c r="M71">
        <v>38.75</v>
      </c>
      <c r="N71">
        <v>50</v>
      </c>
      <c r="O71">
        <v>50</v>
      </c>
      <c r="P71">
        <v>50</v>
      </c>
      <c r="Q71">
        <v>50</v>
      </c>
      <c r="R71">
        <v>50</v>
      </c>
    </row>
    <row r="72" spans="1:18" x14ac:dyDescent="0.25">
      <c r="A72" t="str">
        <f t="shared" si="1"/>
        <v>ldvs.petroleum gasoline.nox.EURO 5</v>
      </c>
      <c r="B72" t="s">
        <v>1922</v>
      </c>
      <c r="C72" t="s">
        <v>402</v>
      </c>
      <c r="D72" t="s">
        <v>1690</v>
      </c>
      <c r="E72" t="s">
        <v>1270</v>
      </c>
    </row>
    <row r="73" spans="1:18" x14ac:dyDescent="0.25">
      <c r="A73" t="str">
        <f t="shared" si="1"/>
        <v>ldvs.petroleum gasoline.nox.EURO 6</v>
      </c>
      <c r="B73" t="s">
        <v>1922</v>
      </c>
      <c r="C73" t="s">
        <v>402</v>
      </c>
      <c r="D73" t="s">
        <v>1690</v>
      </c>
      <c r="E73" t="s">
        <v>1271</v>
      </c>
    </row>
    <row r="74" spans="1:18" x14ac:dyDescent="0.25">
      <c r="A74" t="str">
        <f t="shared" si="1"/>
        <v>ldvs.petroleum gasoline.voc.EURO 1</v>
      </c>
      <c r="B74" t="s">
        <v>1922</v>
      </c>
      <c r="C74" t="s">
        <v>402</v>
      </c>
      <c r="D74" t="s">
        <v>1911</v>
      </c>
      <c r="E74" t="s">
        <v>1266</v>
      </c>
      <c r="G74">
        <v>14</v>
      </c>
      <c r="H74">
        <v>49</v>
      </c>
      <c r="I74">
        <v>55</v>
      </c>
      <c r="J74">
        <v>36</v>
      </c>
      <c r="K74">
        <v>27</v>
      </c>
      <c r="L74">
        <v>18</v>
      </c>
      <c r="M74">
        <v>9</v>
      </c>
    </row>
    <row r="75" spans="1:18" x14ac:dyDescent="0.25">
      <c r="A75" t="str">
        <f t="shared" si="1"/>
        <v>ldvs.petroleum gasoline.voc.EURO 2</v>
      </c>
      <c r="B75" t="s">
        <v>1922</v>
      </c>
      <c r="C75" t="s">
        <v>402</v>
      </c>
      <c r="D75" t="s">
        <v>1911</v>
      </c>
      <c r="E75" t="s">
        <v>1267</v>
      </c>
      <c r="I75">
        <v>30</v>
      </c>
      <c r="J75">
        <v>28</v>
      </c>
      <c r="K75">
        <v>21</v>
      </c>
      <c r="L75">
        <v>14</v>
      </c>
      <c r="M75">
        <v>7</v>
      </c>
    </row>
    <row r="76" spans="1:18" x14ac:dyDescent="0.25">
      <c r="A76" t="str">
        <f t="shared" si="1"/>
        <v>ldvs.petroleum gasoline.voc.EURO 3</v>
      </c>
      <c r="B76" t="s">
        <v>1922</v>
      </c>
      <c r="C76" t="s">
        <v>402</v>
      </c>
      <c r="D76" t="s">
        <v>1911</v>
      </c>
      <c r="E76" t="s">
        <v>1268</v>
      </c>
      <c r="J76">
        <v>28</v>
      </c>
      <c r="K76">
        <v>35.25</v>
      </c>
      <c r="L76">
        <v>37.5</v>
      </c>
      <c r="M76">
        <v>43.75</v>
      </c>
      <c r="N76">
        <v>50</v>
      </c>
      <c r="O76">
        <v>50</v>
      </c>
      <c r="P76">
        <v>50</v>
      </c>
      <c r="Q76">
        <v>50</v>
      </c>
      <c r="R76">
        <v>50</v>
      </c>
    </row>
    <row r="77" spans="1:18" x14ac:dyDescent="0.25">
      <c r="A77" t="str">
        <f t="shared" si="1"/>
        <v>ldvs.petroleum gasoline.voc.EURO 4</v>
      </c>
      <c r="B77" t="s">
        <v>1922</v>
      </c>
      <c r="C77" t="s">
        <v>402</v>
      </c>
      <c r="D77" t="s">
        <v>1911</v>
      </c>
      <c r="E77" t="s">
        <v>1269</v>
      </c>
      <c r="J77">
        <v>2</v>
      </c>
      <c r="K77">
        <v>12.25</v>
      </c>
      <c r="L77">
        <v>27.5</v>
      </c>
      <c r="M77">
        <v>38.75</v>
      </c>
      <c r="N77">
        <v>50</v>
      </c>
      <c r="O77">
        <v>50</v>
      </c>
      <c r="P77">
        <v>50</v>
      </c>
      <c r="Q77">
        <v>50</v>
      </c>
      <c r="R77">
        <v>50</v>
      </c>
    </row>
    <row r="78" spans="1:18" x14ac:dyDescent="0.25">
      <c r="A78" t="str">
        <f t="shared" si="1"/>
        <v>ldvs.petroleum gasoline.voc.EURO 5</v>
      </c>
      <c r="B78" t="s">
        <v>1922</v>
      </c>
      <c r="C78" t="s">
        <v>402</v>
      </c>
      <c r="D78" t="s">
        <v>1911</v>
      </c>
      <c r="E78" t="s">
        <v>1270</v>
      </c>
    </row>
    <row r="79" spans="1:18" x14ac:dyDescent="0.25">
      <c r="A79" t="str">
        <f t="shared" si="1"/>
        <v>ldvs.petroleum gasoline.voc.EURO 6</v>
      </c>
      <c r="B79" t="s">
        <v>1922</v>
      </c>
      <c r="C79" t="s">
        <v>402</v>
      </c>
      <c r="D79" t="s">
        <v>1911</v>
      </c>
      <c r="E79" t="s">
        <v>1271</v>
      </c>
    </row>
    <row r="80" spans="1:18" x14ac:dyDescent="0.25">
      <c r="A80" t="str">
        <f t="shared" si="1"/>
        <v>ldvs.petroleum gasoline.co.EURO 1</v>
      </c>
      <c r="B80" t="s">
        <v>1922</v>
      </c>
      <c r="C80" t="s">
        <v>402</v>
      </c>
      <c r="D80" t="s">
        <v>1554</v>
      </c>
      <c r="E80" t="s">
        <v>1266</v>
      </c>
      <c r="G80">
        <v>14</v>
      </c>
      <c r="H80">
        <v>49</v>
      </c>
      <c r="I80">
        <v>55</v>
      </c>
      <c r="J80">
        <v>36</v>
      </c>
      <c r="K80">
        <v>27</v>
      </c>
      <c r="L80">
        <v>18</v>
      </c>
      <c r="M80">
        <v>9</v>
      </c>
    </row>
    <row r="81" spans="1:18" x14ac:dyDescent="0.25">
      <c r="A81" t="str">
        <f t="shared" si="1"/>
        <v>ldvs.petroleum gasoline.co.EURO 2</v>
      </c>
      <c r="B81" t="s">
        <v>1922</v>
      </c>
      <c r="C81" t="s">
        <v>402</v>
      </c>
      <c r="D81" t="s">
        <v>1554</v>
      </c>
      <c r="E81" t="s">
        <v>1267</v>
      </c>
      <c r="I81">
        <v>30</v>
      </c>
      <c r="J81">
        <v>28</v>
      </c>
      <c r="K81">
        <v>21</v>
      </c>
      <c r="L81">
        <v>14</v>
      </c>
      <c r="M81">
        <v>7</v>
      </c>
    </row>
    <row r="82" spans="1:18" x14ac:dyDescent="0.25">
      <c r="A82" t="str">
        <f t="shared" si="1"/>
        <v>ldvs.petroleum gasoline.co.EURO 3</v>
      </c>
      <c r="B82" t="s">
        <v>1922</v>
      </c>
      <c r="C82" t="s">
        <v>402</v>
      </c>
      <c r="D82" t="s">
        <v>1554</v>
      </c>
      <c r="E82" t="s">
        <v>1268</v>
      </c>
      <c r="J82">
        <v>28</v>
      </c>
      <c r="K82">
        <v>35.25</v>
      </c>
      <c r="L82">
        <v>37.5</v>
      </c>
      <c r="M82">
        <v>43.75</v>
      </c>
      <c r="N82">
        <v>50</v>
      </c>
      <c r="O82">
        <v>50</v>
      </c>
      <c r="P82">
        <v>50</v>
      </c>
      <c r="Q82">
        <v>50</v>
      </c>
      <c r="R82">
        <v>50</v>
      </c>
    </row>
    <row r="83" spans="1:18" x14ac:dyDescent="0.25">
      <c r="A83" t="str">
        <f t="shared" si="1"/>
        <v>ldvs.petroleum gasoline.co.EURO 4</v>
      </c>
      <c r="B83" t="s">
        <v>1922</v>
      </c>
      <c r="C83" t="s">
        <v>402</v>
      </c>
      <c r="D83" t="s">
        <v>1554</v>
      </c>
      <c r="E83" t="s">
        <v>1269</v>
      </c>
      <c r="J83">
        <v>2</v>
      </c>
      <c r="K83">
        <v>12.25</v>
      </c>
      <c r="L83">
        <v>27.5</v>
      </c>
      <c r="M83">
        <v>38.75</v>
      </c>
      <c r="N83">
        <v>50</v>
      </c>
      <c r="O83">
        <v>50</v>
      </c>
      <c r="P83">
        <v>50</v>
      </c>
      <c r="Q83">
        <v>50</v>
      </c>
      <c r="R83">
        <v>50</v>
      </c>
    </row>
    <row r="84" spans="1:18" x14ac:dyDescent="0.25">
      <c r="A84" t="str">
        <f t="shared" si="1"/>
        <v>ldvs.petroleum gasoline.co.EURO 5</v>
      </c>
      <c r="B84" t="s">
        <v>1922</v>
      </c>
      <c r="C84" t="s">
        <v>402</v>
      </c>
      <c r="D84" t="s">
        <v>1554</v>
      </c>
      <c r="E84" t="s">
        <v>1270</v>
      </c>
    </row>
    <row r="85" spans="1:18" x14ac:dyDescent="0.25">
      <c r="A85" t="str">
        <f t="shared" si="1"/>
        <v>ldvs.petroleum gasoline.co.EURO 6</v>
      </c>
      <c r="B85" t="s">
        <v>1922</v>
      </c>
      <c r="C85" t="s">
        <v>402</v>
      </c>
      <c r="D85" t="s">
        <v>1554</v>
      </c>
      <c r="E85" t="s">
        <v>1271</v>
      </c>
    </row>
    <row r="86" spans="1:18" x14ac:dyDescent="0.25">
      <c r="A86" t="str">
        <f t="shared" si="1"/>
        <v>ldvs.petroleum gasoline.so2.Low sulphur gasoline (0.001 %S)</v>
      </c>
      <c r="B86" t="s">
        <v>1922</v>
      </c>
      <c r="C86" t="s">
        <v>402</v>
      </c>
      <c r="D86" t="s">
        <v>1937</v>
      </c>
      <c r="E86" t="s">
        <v>1699</v>
      </c>
      <c r="H86">
        <v>51</v>
      </c>
      <c r="I86">
        <v>71</v>
      </c>
      <c r="J86">
        <v>91</v>
      </c>
      <c r="K86">
        <v>91</v>
      </c>
      <c r="L86">
        <v>91</v>
      </c>
      <c r="M86">
        <v>91</v>
      </c>
      <c r="N86">
        <v>91</v>
      </c>
      <c r="O86">
        <v>91</v>
      </c>
      <c r="P86">
        <v>91</v>
      </c>
      <c r="Q86">
        <v>91</v>
      </c>
      <c r="R86">
        <v>91</v>
      </c>
    </row>
    <row r="87" spans="1:18" x14ac:dyDescent="0.25">
      <c r="A87" t="str">
        <f t="shared" si="1"/>
        <v>ldvs.petroleum diesel.pm.EURO 1</v>
      </c>
      <c r="B87" t="s">
        <v>1922</v>
      </c>
      <c r="C87" t="s">
        <v>400</v>
      </c>
      <c r="D87" t="s">
        <v>1939</v>
      </c>
      <c r="E87" t="s">
        <v>1266</v>
      </c>
    </row>
    <row r="88" spans="1:18" x14ac:dyDescent="0.25">
      <c r="A88" t="str">
        <f t="shared" si="1"/>
        <v>ldvs.petroleum diesel.pm.EURO 2</v>
      </c>
      <c r="B88" t="s">
        <v>1922</v>
      </c>
      <c r="C88" t="s">
        <v>400</v>
      </c>
      <c r="D88" t="s">
        <v>1939</v>
      </c>
      <c r="E88" t="s">
        <v>1267</v>
      </c>
      <c r="G88">
        <v>14</v>
      </c>
      <c r="H88">
        <v>49</v>
      </c>
      <c r="I88">
        <v>85</v>
      </c>
      <c r="J88">
        <v>75</v>
      </c>
      <c r="K88">
        <v>52.5</v>
      </c>
      <c r="L88">
        <v>35</v>
      </c>
      <c r="M88">
        <v>17.5</v>
      </c>
    </row>
    <row r="89" spans="1:18" x14ac:dyDescent="0.25">
      <c r="A89" t="str">
        <f t="shared" si="1"/>
        <v>ldvs.petroleum diesel.pm.EURO 3</v>
      </c>
      <c r="B89" t="s">
        <v>1922</v>
      </c>
      <c r="C89" t="s">
        <v>400</v>
      </c>
      <c r="D89" t="s">
        <v>1939</v>
      </c>
      <c r="E89" t="s">
        <v>1268</v>
      </c>
      <c r="J89">
        <v>20</v>
      </c>
      <c r="K89">
        <v>35.25</v>
      </c>
      <c r="L89">
        <v>37.5</v>
      </c>
      <c r="M89">
        <v>43.75</v>
      </c>
      <c r="N89">
        <v>50</v>
      </c>
      <c r="O89">
        <v>50</v>
      </c>
      <c r="P89">
        <v>50</v>
      </c>
      <c r="Q89">
        <v>50</v>
      </c>
      <c r="R89">
        <v>50</v>
      </c>
    </row>
    <row r="90" spans="1:18" x14ac:dyDescent="0.25">
      <c r="A90" t="str">
        <f t="shared" si="1"/>
        <v>ldvs.petroleum diesel.pm.EURO 4</v>
      </c>
      <c r="B90" t="s">
        <v>1922</v>
      </c>
      <c r="C90" t="s">
        <v>400</v>
      </c>
      <c r="D90" t="s">
        <v>1939</v>
      </c>
      <c r="E90" t="s">
        <v>1269</v>
      </c>
      <c r="J90">
        <v>2</v>
      </c>
      <c r="K90">
        <v>12.25</v>
      </c>
      <c r="L90">
        <v>27.5</v>
      </c>
      <c r="M90">
        <v>38.75</v>
      </c>
      <c r="N90">
        <v>50</v>
      </c>
      <c r="O90">
        <v>50</v>
      </c>
      <c r="P90">
        <v>50</v>
      </c>
      <c r="Q90">
        <v>50</v>
      </c>
      <c r="R90">
        <v>50</v>
      </c>
    </row>
    <row r="91" spans="1:18" x14ac:dyDescent="0.25">
      <c r="A91" t="str">
        <f t="shared" si="1"/>
        <v>ldvs.petroleum diesel.pm.EURO 5</v>
      </c>
      <c r="B91" t="s">
        <v>1922</v>
      </c>
      <c r="C91" t="s">
        <v>400</v>
      </c>
      <c r="D91" t="s">
        <v>1939</v>
      </c>
      <c r="E91" t="s">
        <v>1270</v>
      </c>
    </row>
    <row r="92" spans="1:18" x14ac:dyDescent="0.25">
      <c r="A92" t="str">
        <f t="shared" si="1"/>
        <v>ldvs.petroleum diesel.pm.EURO 6</v>
      </c>
      <c r="B92" t="s">
        <v>1922</v>
      </c>
      <c r="C92" t="s">
        <v>400</v>
      </c>
      <c r="D92" t="s">
        <v>1939</v>
      </c>
      <c r="E92" t="s">
        <v>1271</v>
      </c>
    </row>
    <row r="93" spans="1:18" x14ac:dyDescent="0.25">
      <c r="A93" t="str">
        <f t="shared" si="1"/>
        <v>ldvs.petroleum diesel.nox.EURO 1</v>
      </c>
      <c r="B93" t="s">
        <v>1922</v>
      </c>
      <c r="C93" t="s">
        <v>400</v>
      </c>
      <c r="D93" t="s">
        <v>1690</v>
      </c>
      <c r="E93" t="s">
        <v>1266</v>
      </c>
    </row>
    <row r="94" spans="1:18" x14ac:dyDescent="0.25">
      <c r="A94" t="str">
        <f t="shared" si="1"/>
        <v>ldvs.petroleum diesel.nox.EURO 2</v>
      </c>
      <c r="B94" t="s">
        <v>1922</v>
      </c>
      <c r="C94" t="s">
        <v>400</v>
      </c>
      <c r="D94" t="s">
        <v>1690</v>
      </c>
      <c r="E94" t="s">
        <v>1267</v>
      </c>
      <c r="G94">
        <v>14</v>
      </c>
      <c r="H94">
        <v>49</v>
      </c>
      <c r="I94">
        <v>85</v>
      </c>
      <c r="J94">
        <v>75</v>
      </c>
      <c r="K94">
        <v>52.5</v>
      </c>
      <c r="L94">
        <v>35</v>
      </c>
      <c r="M94">
        <v>17.5</v>
      </c>
    </row>
    <row r="95" spans="1:18" x14ac:dyDescent="0.25">
      <c r="A95" t="str">
        <f t="shared" si="1"/>
        <v>ldvs.petroleum diesel.nox.EURO 3</v>
      </c>
      <c r="B95" t="s">
        <v>1922</v>
      </c>
      <c r="C95" t="s">
        <v>400</v>
      </c>
      <c r="D95" t="s">
        <v>1690</v>
      </c>
      <c r="E95" t="s">
        <v>1268</v>
      </c>
      <c r="J95">
        <v>20</v>
      </c>
      <c r="K95">
        <v>35.25</v>
      </c>
      <c r="L95">
        <v>37.5</v>
      </c>
      <c r="M95">
        <v>43.75</v>
      </c>
      <c r="N95">
        <v>50</v>
      </c>
      <c r="O95">
        <v>50</v>
      </c>
      <c r="P95">
        <v>50</v>
      </c>
      <c r="Q95">
        <v>50</v>
      </c>
      <c r="R95">
        <v>50</v>
      </c>
    </row>
    <row r="96" spans="1:18" x14ac:dyDescent="0.25">
      <c r="A96" t="str">
        <f t="shared" si="1"/>
        <v>ldvs.petroleum diesel.nox.EURO 4</v>
      </c>
      <c r="B96" t="s">
        <v>1922</v>
      </c>
      <c r="C96" t="s">
        <v>400</v>
      </c>
      <c r="D96" t="s">
        <v>1690</v>
      </c>
      <c r="E96" t="s">
        <v>1269</v>
      </c>
      <c r="J96">
        <v>2</v>
      </c>
      <c r="K96">
        <v>12.25</v>
      </c>
      <c r="L96">
        <v>27.5</v>
      </c>
      <c r="M96">
        <v>38.75</v>
      </c>
      <c r="N96">
        <v>50</v>
      </c>
      <c r="O96">
        <v>50</v>
      </c>
      <c r="P96">
        <v>50</v>
      </c>
      <c r="Q96">
        <v>50</v>
      </c>
      <c r="R96">
        <v>50</v>
      </c>
    </row>
    <row r="97" spans="1:18" x14ac:dyDescent="0.25">
      <c r="A97" t="str">
        <f t="shared" si="1"/>
        <v>ldvs.petroleum diesel.nox.EURO 5</v>
      </c>
      <c r="B97" t="s">
        <v>1922</v>
      </c>
      <c r="C97" t="s">
        <v>400</v>
      </c>
      <c r="D97" t="s">
        <v>1690</v>
      </c>
      <c r="E97" t="s">
        <v>1270</v>
      </c>
    </row>
    <row r="98" spans="1:18" x14ac:dyDescent="0.25">
      <c r="A98" t="str">
        <f t="shared" si="1"/>
        <v>ldvs.petroleum diesel.nox.EURO 6</v>
      </c>
      <c r="B98" t="s">
        <v>1922</v>
      </c>
      <c r="C98" t="s">
        <v>400</v>
      </c>
      <c r="D98" t="s">
        <v>1690</v>
      </c>
      <c r="E98" t="s">
        <v>1271</v>
      </c>
    </row>
    <row r="99" spans="1:18" x14ac:dyDescent="0.25">
      <c r="A99" t="str">
        <f t="shared" si="1"/>
        <v>ldvs.petroleum diesel.voc.EURO 1</v>
      </c>
      <c r="B99" t="s">
        <v>1922</v>
      </c>
      <c r="C99" t="s">
        <v>400</v>
      </c>
      <c r="D99" t="s">
        <v>1911</v>
      </c>
      <c r="E99" t="s">
        <v>1266</v>
      </c>
    </row>
    <row r="100" spans="1:18" x14ac:dyDescent="0.25">
      <c r="A100" t="str">
        <f t="shared" si="1"/>
        <v>ldvs.petroleum diesel.voc.EURO 2</v>
      </c>
      <c r="B100" t="s">
        <v>1922</v>
      </c>
      <c r="C100" t="s">
        <v>400</v>
      </c>
      <c r="D100" t="s">
        <v>1911</v>
      </c>
      <c r="E100" t="s">
        <v>1267</v>
      </c>
      <c r="G100">
        <v>14</v>
      </c>
      <c r="H100">
        <v>49</v>
      </c>
      <c r="I100">
        <v>85</v>
      </c>
      <c r="J100">
        <v>75</v>
      </c>
      <c r="K100">
        <v>52.5</v>
      </c>
      <c r="L100">
        <v>35</v>
      </c>
      <c r="M100">
        <v>17.5</v>
      </c>
    </row>
    <row r="101" spans="1:18" x14ac:dyDescent="0.25">
      <c r="A101" t="str">
        <f t="shared" si="1"/>
        <v>ldvs.petroleum diesel.voc.EURO 3</v>
      </c>
      <c r="B101" t="s">
        <v>1922</v>
      </c>
      <c r="C101" t="s">
        <v>400</v>
      </c>
      <c r="D101" t="s">
        <v>1911</v>
      </c>
      <c r="E101" t="s">
        <v>1268</v>
      </c>
      <c r="J101">
        <v>20</v>
      </c>
      <c r="K101">
        <v>35.25</v>
      </c>
      <c r="L101">
        <v>37.5</v>
      </c>
      <c r="M101">
        <v>43.75</v>
      </c>
      <c r="N101">
        <v>50</v>
      </c>
      <c r="O101">
        <v>50</v>
      </c>
      <c r="P101">
        <v>50</v>
      </c>
      <c r="Q101">
        <v>50</v>
      </c>
      <c r="R101">
        <v>50</v>
      </c>
    </row>
    <row r="102" spans="1:18" x14ac:dyDescent="0.25">
      <c r="A102" t="str">
        <f t="shared" si="1"/>
        <v>ldvs.petroleum diesel.voc.EURO 4</v>
      </c>
      <c r="B102" t="s">
        <v>1922</v>
      </c>
      <c r="C102" t="s">
        <v>400</v>
      </c>
      <c r="D102" t="s">
        <v>1911</v>
      </c>
      <c r="E102" t="s">
        <v>1269</v>
      </c>
      <c r="J102">
        <v>2</v>
      </c>
      <c r="K102">
        <v>12.25</v>
      </c>
      <c r="L102">
        <v>27.5</v>
      </c>
      <c r="M102">
        <v>38.75</v>
      </c>
      <c r="N102">
        <v>50</v>
      </c>
      <c r="O102">
        <v>50</v>
      </c>
      <c r="P102">
        <v>50</v>
      </c>
      <c r="Q102">
        <v>50</v>
      </c>
      <c r="R102">
        <v>50</v>
      </c>
    </row>
    <row r="103" spans="1:18" x14ac:dyDescent="0.25">
      <c r="A103" t="str">
        <f t="shared" si="1"/>
        <v>ldvs.petroleum diesel.voc.EURO 5</v>
      </c>
      <c r="B103" t="s">
        <v>1922</v>
      </c>
      <c r="C103" t="s">
        <v>400</v>
      </c>
      <c r="D103" t="s">
        <v>1911</v>
      </c>
      <c r="E103" t="s">
        <v>1270</v>
      </c>
    </row>
    <row r="104" spans="1:18" x14ac:dyDescent="0.25">
      <c r="A104" t="str">
        <f t="shared" si="1"/>
        <v>ldvs.petroleum diesel.voc.EURO 6</v>
      </c>
      <c r="B104" t="s">
        <v>1922</v>
      </c>
      <c r="C104" t="s">
        <v>400</v>
      </c>
      <c r="D104" t="s">
        <v>1911</v>
      </c>
      <c r="E104" t="s">
        <v>1271</v>
      </c>
    </row>
    <row r="105" spans="1:18" x14ac:dyDescent="0.25">
      <c r="A105" t="str">
        <f t="shared" si="1"/>
        <v>ldvs.petroleum diesel.co.EURO 1</v>
      </c>
      <c r="B105" t="s">
        <v>1922</v>
      </c>
      <c r="C105" t="s">
        <v>400</v>
      </c>
      <c r="D105" t="s">
        <v>1554</v>
      </c>
      <c r="E105" t="s">
        <v>1266</v>
      </c>
    </row>
    <row r="106" spans="1:18" x14ac:dyDescent="0.25">
      <c r="A106" t="str">
        <f t="shared" si="1"/>
        <v>ldvs.petroleum diesel.co.EURO 2</v>
      </c>
      <c r="B106" t="s">
        <v>1922</v>
      </c>
      <c r="C106" t="s">
        <v>400</v>
      </c>
      <c r="D106" t="s">
        <v>1554</v>
      </c>
      <c r="E106" t="s">
        <v>1267</v>
      </c>
      <c r="G106">
        <v>14</v>
      </c>
      <c r="H106">
        <v>49</v>
      </c>
      <c r="I106">
        <v>85</v>
      </c>
      <c r="J106">
        <v>75</v>
      </c>
      <c r="K106">
        <v>52.5</v>
      </c>
      <c r="L106">
        <v>35</v>
      </c>
      <c r="M106">
        <v>17.5</v>
      </c>
    </row>
    <row r="107" spans="1:18" x14ac:dyDescent="0.25">
      <c r="A107" t="str">
        <f t="shared" si="1"/>
        <v>ldvs.petroleum diesel.co.EURO 3</v>
      </c>
      <c r="B107" t="s">
        <v>1922</v>
      </c>
      <c r="C107" t="s">
        <v>400</v>
      </c>
      <c r="D107" t="s">
        <v>1554</v>
      </c>
      <c r="E107" t="s">
        <v>1268</v>
      </c>
      <c r="J107">
        <v>20</v>
      </c>
      <c r="K107">
        <v>35.25</v>
      </c>
      <c r="L107">
        <v>37.5</v>
      </c>
      <c r="M107">
        <v>43.75</v>
      </c>
      <c r="N107">
        <v>50</v>
      </c>
      <c r="O107">
        <v>50</v>
      </c>
      <c r="P107">
        <v>50</v>
      </c>
      <c r="Q107">
        <v>50</v>
      </c>
      <c r="R107">
        <v>50</v>
      </c>
    </row>
    <row r="108" spans="1:18" x14ac:dyDescent="0.25">
      <c r="A108" t="str">
        <f t="shared" si="1"/>
        <v>ldvs.petroleum diesel.co.EURO 4</v>
      </c>
      <c r="B108" t="s">
        <v>1922</v>
      </c>
      <c r="C108" t="s">
        <v>400</v>
      </c>
      <c r="D108" t="s">
        <v>1554</v>
      </c>
      <c r="E108" t="s">
        <v>1269</v>
      </c>
      <c r="J108">
        <v>2</v>
      </c>
      <c r="K108">
        <v>12.25</v>
      </c>
      <c r="L108">
        <v>27.5</v>
      </c>
      <c r="M108">
        <v>38.75</v>
      </c>
      <c r="N108">
        <v>50</v>
      </c>
      <c r="O108">
        <v>50</v>
      </c>
      <c r="P108">
        <v>50</v>
      </c>
      <c r="Q108">
        <v>50</v>
      </c>
      <c r="R108">
        <v>50</v>
      </c>
    </row>
    <row r="109" spans="1:18" x14ac:dyDescent="0.25">
      <c r="A109" t="str">
        <f t="shared" si="1"/>
        <v>ldvs.petroleum diesel.co.EURO 5</v>
      </c>
      <c r="B109" t="s">
        <v>1922</v>
      </c>
      <c r="C109" t="s">
        <v>400</v>
      </c>
      <c r="D109" t="s">
        <v>1554</v>
      </c>
      <c r="E109" t="s">
        <v>1270</v>
      </c>
    </row>
    <row r="110" spans="1:18" x14ac:dyDescent="0.25">
      <c r="A110" t="str">
        <f t="shared" si="1"/>
        <v>ldvs.petroleum diesel.co.EURO 6</v>
      </c>
      <c r="B110" t="s">
        <v>1922</v>
      </c>
      <c r="C110" t="s">
        <v>400</v>
      </c>
      <c r="D110" t="s">
        <v>1554</v>
      </c>
      <c r="E110" t="s">
        <v>1271</v>
      </c>
    </row>
    <row r="111" spans="1:18" x14ac:dyDescent="0.25">
      <c r="A111" t="str">
        <f t="shared" si="1"/>
        <v>ldvs.petroleum diesel.so2.n.a</v>
      </c>
      <c r="B111" t="s">
        <v>1922</v>
      </c>
      <c r="C111" t="s">
        <v>400</v>
      </c>
      <c r="D111" t="s">
        <v>1937</v>
      </c>
      <c r="E111" t="s">
        <v>1917</v>
      </c>
      <c r="G111">
        <v>80</v>
      </c>
    </row>
    <row r="112" spans="1:18" x14ac:dyDescent="0.25">
      <c r="A112" t="str">
        <f t="shared" si="1"/>
        <v>ldvs.petroleum diesel.so2.n.a</v>
      </c>
      <c r="B112" t="s">
        <v>1922</v>
      </c>
      <c r="C112" t="s">
        <v>400</v>
      </c>
      <c r="D112" t="s">
        <v>1937</v>
      </c>
      <c r="E112" t="s">
        <v>1917</v>
      </c>
      <c r="H112">
        <v>80</v>
      </c>
      <c r="I112">
        <v>70</v>
      </c>
      <c r="J112">
        <v>70</v>
      </c>
      <c r="K112">
        <v>70</v>
      </c>
      <c r="L112">
        <v>70</v>
      </c>
      <c r="M112">
        <v>70</v>
      </c>
      <c r="N112">
        <v>70</v>
      </c>
      <c r="O112">
        <v>70</v>
      </c>
      <c r="P112">
        <v>70</v>
      </c>
      <c r="Q112">
        <v>70</v>
      </c>
    </row>
    <row r="113" spans="1:18" x14ac:dyDescent="0.25">
      <c r="A113" t="str">
        <f t="shared" si="1"/>
        <v>ldvs.petroleum diesel.so2.n.a</v>
      </c>
      <c r="B113" t="s">
        <v>1922</v>
      </c>
      <c r="C113" t="s">
        <v>400</v>
      </c>
      <c r="D113" t="s">
        <v>1937</v>
      </c>
      <c r="E113" t="s">
        <v>1917</v>
      </c>
      <c r="H113">
        <v>20</v>
      </c>
      <c r="I113">
        <v>30</v>
      </c>
      <c r="J113">
        <v>30</v>
      </c>
      <c r="K113">
        <v>30</v>
      </c>
      <c r="L113">
        <v>30</v>
      </c>
      <c r="M113">
        <v>30</v>
      </c>
      <c r="N113">
        <v>30</v>
      </c>
      <c r="O113">
        <v>30</v>
      </c>
      <c r="P113">
        <v>30</v>
      </c>
      <c r="Q113">
        <v>30</v>
      </c>
    </row>
    <row r="114" spans="1:18" x14ac:dyDescent="0.25">
      <c r="A114" t="str">
        <f t="shared" si="1"/>
        <v>hdvs.petroleum diesel.pm.EURO I</v>
      </c>
      <c r="B114" t="s">
        <v>1920</v>
      </c>
      <c r="C114" t="s">
        <v>400</v>
      </c>
      <c r="D114" t="s">
        <v>1939</v>
      </c>
      <c r="E114" t="s">
        <v>1310</v>
      </c>
      <c r="G114">
        <v>16</v>
      </c>
      <c r="H114">
        <v>16</v>
      </c>
      <c r="I114">
        <v>14</v>
      </c>
      <c r="J114">
        <v>4</v>
      </c>
      <c r="K114">
        <v>3</v>
      </c>
      <c r="L114">
        <v>2</v>
      </c>
    </row>
    <row r="115" spans="1:18" x14ac:dyDescent="0.25">
      <c r="A115" t="str">
        <f t="shared" si="1"/>
        <v>hdvs.petroleum diesel.pm.EURO II</v>
      </c>
      <c r="B115" t="s">
        <v>1920</v>
      </c>
      <c r="C115" t="s">
        <v>400</v>
      </c>
      <c r="D115" t="s">
        <v>1939</v>
      </c>
      <c r="E115" t="s">
        <v>1311</v>
      </c>
      <c r="H115">
        <v>18</v>
      </c>
      <c r="I115">
        <v>17</v>
      </c>
      <c r="J115">
        <v>7</v>
      </c>
      <c r="K115">
        <v>5.25</v>
      </c>
      <c r="L115">
        <v>3.5</v>
      </c>
      <c r="M115">
        <v>2</v>
      </c>
    </row>
    <row r="116" spans="1:18" x14ac:dyDescent="0.25">
      <c r="A116" t="str">
        <f t="shared" si="1"/>
        <v>hdvs.petroleum diesel.pm.EURO III</v>
      </c>
      <c r="B116" t="s">
        <v>1920</v>
      </c>
      <c r="C116" t="s">
        <v>400</v>
      </c>
      <c r="D116" t="s">
        <v>1939</v>
      </c>
      <c r="E116" t="s">
        <v>1312</v>
      </c>
      <c r="G116">
        <v>5</v>
      </c>
      <c r="H116">
        <v>21</v>
      </c>
      <c r="I116">
        <v>60</v>
      </c>
      <c r="J116">
        <v>80</v>
      </c>
      <c r="K116">
        <v>60</v>
      </c>
      <c r="L116">
        <v>34.5</v>
      </c>
      <c r="M116">
        <v>12</v>
      </c>
      <c r="N116">
        <v>3</v>
      </c>
    </row>
    <row r="117" spans="1:18" x14ac:dyDescent="0.25">
      <c r="A117" t="str">
        <f t="shared" si="1"/>
        <v>hdvs.petroleum diesel.pm.EURO IV</v>
      </c>
      <c r="B117" t="s">
        <v>1920</v>
      </c>
      <c r="C117" t="s">
        <v>400</v>
      </c>
      <c r="D117" t="s">
        <v>1939</v>
      </c>
      <c r="E117" t="s">
        <v>1313</v>
      </c>
      <c r="J117">
        <v>7</v>
      </c>
      <c r="K117">
        <v>30</v>
      </c>
      <c r="L117">
        <v>60</v>
      </c>
      <c r="M117">
        <v>86</v>
      </c>
      <c r="N117">
        <v>97</v>
      </c>
      <c r="O117">
        <v>100</v>
      </c>
      <c r="P117">
        <v>100</v>
      </c>
      <c r="Q117">
        <v>100</v>
      </c>
      <c r="R117">
        <v>100</v>
      </c>
    </row>
    <row r="118" spans="1:18" x14ac:dyDescent="0.25">
      <c r="A118" t="str">
        <f t="shared" si="1"/>
        <v>hdvs.petroleum diesel.pm.EURO V</v>
      </c>
      <c r="B118" t="s">
        <v>1920</v>
      </c>
      <c r="C118" t="s">
        <v>400</v>
      </c>
      <c r="D118" t="s">
        <v>1939</v>
      </c>
      <c r="E118" t="s">
        <v>1314</v>
      </c>
    </row>
    <row r="119" spans="1:18" x14ac:dyDescent="0.25">
      <c r="A119" t="str">
        <f t="shared" si="1"/>
        <v>hdvs.petroleum diesel.pm.EURO VI</v>
      </c>
      <c r="B119" t="s">
        <v>1920</v>
      </c>
      <c r="C119" t="s">
        <v>400</v>
      </c>
      <c r="D119" t="s">
        <v>1939</v>
      </c>
      <c r="E119" t="s">
        <v>1315</v>
      </c>
    </row>
    <row r="120" spans="1:18" x14ac:dyDescent="0.25">
      <c r="A120" t="str">
        <f t="shared" si="1"/>
        <v>hdvs.petroleum diesel.pm.EURO VII</v>
      </c>
      <c r="B120" t="s">
        <v>1920</v>
      </c>
      <c r="C120" t="s">
        <v>400</v>
      </c>
      <c r="D120" t="s">
        <v>1939</v>
      </c>
      <c r="E120" t="s">
        <v>1316</v>
      </c>
    </row>
    <row r="121" spans="1:18" x14ac:dyDescent="0.25">
      <c r="A121" t="str">
        <f t="shared" si="1"/>
        <v>hdvs.petroleum diesel.nox.EURO I</v>
      </c>
      <c r="B121" t="s">
        <v>1920</v>
      </c>
      <c r="C121" t="s">
        <v>400</v>
      </c>
      <c r="D121" t="s">
        <v>1690</v>
      </c>
      <c r="E121" t="s">
        <v>1310</v>
      </c>
      <c r="G121">
        <v>16</v>
      </c>
      <c r="H121">
        <v>16</v>
      </c>
      <c r="I121">
        <v>14</v>
      </c>
      <c r="J121">
        <v>4</v>
      </c>
      <c r="K121">
        <v>3</v>
      </c>
      <c r="L121">
        <v>2</v>
      </c>
    </row>
    <row r="122" spans="1:18" x14ac:dyDescent="0.25">
      <c r="A122" t="str">
        <f t="shared" si="1"/>
        <v>hdvs.petroleum diesel.nox.EURO II</v>
      </c>
      <c r="B122" t="s">
        <v>1920</v>
      </c>
      <c r="C122" t="s">
        <v>400</v>
      </c>
      <c r="D122" t="s">
        <v>1690</v>
      </c>
      <c r="E122" t="s">
        <v>1311</v>
      </c>
      <c r="H122">
        <v>18</v>
      </c>
      <c r="I122">
        <v>17</v>
      </c>
      <c r="J122">
        <v>7</v>
      </c>
      <c r="K122">
        <v>5.25</v>
      </c>
      <c r="L122">
        <v>3.5</v>
      </c>
      <c r="M122">
        <v>2</v>
      </c>
    </row>
    <row r="123" spans="1:18" x14ac:dyDescent="0.25">
      <c r="A123" t="str">
        <f t="shared" si="1"/>
        <v>hdvs.petroleum diesel.nox.EURO III</v>
      </c>
      <c r="B123" t="s">
        <v>1920</v>
      </c>
      <c r="C123" t="s">
        <v>400</v>
      </c>
      <c r="D123" t="s">
        <v>1690</v>
      </c>
      <c r="E123" t="s">
        <v>1312</v>
      </c>
      <c r="G123">
        <v>5</v>
      </c>
      <c r="H123">
        <v>21</v>
      </c>
      <c r="I123">
        <v>60</v>
      </c>
      <c r="J123">
        <v>80</v>
      </c>
      <c r="K123">
        <v>60</v>
      </c>
      <c r="L123">
        <v>34.5</v>
      </c>
      <c r="M123">
        <v>12</v>
      </c>
      <c r="N123">
        <v>3</v>
      </c>
    </row>
    <row r="124" spans="1:18" x14ac:dyDescent="0.25">
      <c r="A124" t="str">
        <f t="shared" si="1"/>
        <v>hdvs.petroleum diesel.nox.EURO IV</v>
      </c>
      <c r="B124" t="s">
        <v>1920</v>
      </c>
      <c r="C124" t="s">
        <v>400</v>
      </c>
      <c r="D124" t="s">
        <v>1690</v>
      </c>
      <c r="E124" t="s">
        <v>1313</v>
      </c>
      <c r="J124">
        <v>7</v>
      </c>
      <c r="K124">
        <v>30</v>
      </c>
      <c r="L124">
        <v>60</v>
      </c>
      <c r="M124">
        <v>86</v>
      </c>
      <c r="N124">
        <v>97</v>
      </c>
      <c r="O124">
        <v>100</v>
      </c>
      <c r="P124">
        <v>100</v>
      </c>
      <c r="Q124">
        <v>100</v>
      </c>
      <c r="R124">
        <v>100</v>
      </c>
    </row>
    <row r="125" spans="1:18" x14ac:dyDescent="0.25">
      <c r="A125" t="str">
        <f t="shared" si="1"/>
        <v>hdvs.petroleum diesel.nox.EURO V</v>
      </c>
      <c r="B125" t="s">
        <v>1920</v>
      </c>
      <c r="C125" t="s">
        <v>400</v>
      </c>
      <c r="D125" t="s">
        <v>1690</v>
      </c>
      <c r="E125" t="s">
        <v>1314</v>
      </c>
    </row>
    <row r="126" spans="1:18" x14ac:dyDescent="0.25">
      <c r="A126" t="str">
        <f t="shared" si="1"/>
        <v>hdvs.petroleum diesel.nox.EURO VI</v>
      </c>
      <c r="B126" t="s">
        <v>1920</v>
      </c>
      <c r="C126" t="s">
        <v>400</v>
      </c>
      <c r="D126" t="s">
        <v>1690</v>
      </c>
      <c r="E126" t="s">
        <v>1315</v>
      </c>
    </row>
    <row r="127" spans="1:18" x14ac:dyDescent="0.25">
      <c r="A127" t="str">
        <f t="shared" si="1"/>
        <v>hdvs.petroleum diesel.nox.EURO VII</v>
      </c>
      <c r="B127" t="s">
        <v>1920</v>
      </c>
      <c r="C127" t="s">
        <v>400</v>
      </c>
      <c r="D127" t="s">
        <v>1690</v>
      </c>
      <c r="E127" t="s">
        <v>1316</v>
      </c>
    </row>
    <row r="128" spans="1:18" x14ac:dyDescent="0.25">
      <c r="A128" t="str">
        <f t="shared" si="1"/>
        <v>hdvs.petroleum diesel.voc.EURO I</v>
      </c>
      <c r="B128" t="s">
        <v>1920</v>
      </c>
      <c r="C128" t="s">
        <v>400</v>
      </c>
      <c r="D128" t="s">
        <v>1911</v>
      </c>
      <c r="E128" t="s">
        <v>1310</v>
      </c>
      <c r="G128">
        <v>16</v>
      </c>
      <c r="H128">
        <v>16</v>
      </c>
      <c r="I128">
        <v>14</v>
      </c>
      <c r="J128">
        <v>4</v>
      </c>
      <c r="K128">
        <v>3</v>
      </c>
      <c r="L128">
        <v>2</v>
      </c>
    </row>
    <row r="129" spans="1:18" x14ac:dyDescent="0.25">
      <c r="A129" t="str">
        <f t="shared" si="1"/>
        <v>hdvs.petroleum diesel.voc.EURO II</v>
      </c>
      <c r="B129" t="s">
        <v>1920</v>
      </c>
      <c r="C129" t="s">
        <v>400</v>
      </c>
      <c r="D129" t="s">
        <v>1911</v>
      </c>
      <c r="E129" t="s">
        <v>1311</v>
      </c>
      <c r="H129">
        <v>18</v>
      </c>
      <c r="I129">
        <v>17</v>
      </c>
      <c r="J129">
        <v>7</v>
      </c>
      <c r="K129">
        <v>5.25</v>
      </c>
      <c r="L129">
        <v>3.5</v>
      </c>
      <c r="M129">
        <v>2</v>
      </c>
    </row>
    <row r="130" spans="1:18" x14ac:dyDescent="0.25">
      <c r="A130" t="str">
        <f t="shared" si="1"/>
        <v>hdvs.petroleum diesel.voc.EURO III</v>
      </c>
      <c r="B130" t="s">
        <v>1920</v>
      </c>
      <c r="C130" t="s">
        <v>400</v>
      </c>
      <c r="D130" t="s">
        <v>1911</v>
      </c>
      <c r="E130" t="s">
        <v>1312</v>
      </c>
      <c r="G130">
        <v>5</v>
      </c>
      <c r="H130">
        <v>21</v>
      </c>
      <c r="I130">
        <v>60</v>
      </c>
      <c r="J130">
        <v>80</v>
      </c>
      <c r="K130">
        <v>60</v>
      </c>
      <c r="L130">
        <v>34.5</v>
      </c>
      <c r="M130">
        <v>12</v>
      </c>
      <c r="N130">
        <v>3</v>
      </c>
    </row>
    <row r="131" spans="1:18" x14ac:dyDescent="0.25">
      <c r="A131" t="str">
        <f t="shared" si="1"/>
        <v>hdvs.petroleum diesel.voc.EURO IV</v>
      </c>
      <c r="B131" t="s">
        <v>1920</v>
      </c>
      <c r="C131" t="s">
        <v>400</v>
      </c>
      <c r="D131" t="s">
        <v>1911</v>
      </c>
      <c r="E131" t="s">
        <v>1313</v>
      </c>
      <c r="J131">
        <v>7</v>
      </c>
      <c r="K131">
        <v>30</v>
      </c>
      <c r="L131">
        <v>60</v>
      </c>
      <c r="M131">
        <v>86</v>
      </c>
      <c r="N131">
        <v>97</v>
      </c>
      <c r="O131">
        <v>100</v>
      </c>
      <c r="P131">
        <v>100</v>
      </c>
      <c r="Q131">
        <v>100</v>
      </c>
      <c r="R131">
        <v>100</v>
      </c>
    </row>
    <row r="132" spans="1:18" x14ac:dyDescent="0.25">
      <c r="A132" t="str">
        <f t="shared" ref="A132:A195" si="2">CONCATENATE(B132,".",C132,".",D132,".",E132)</f>
        <v>hdvs.petroleum diesel.voc.EURO V</v>
      </c>
      <c r="B132" t="s">
        <v>1920</v>
      </c>
      <c r="C132" t="s">
        <v>400</v>
      </c>
      <c r="D132" t="s">
        <v>1911</v>
      </c>
      <c r="E132" t="s">
        <v>1314</v>
      </c>
    </row>
    <row r="133" spans="1:18" x14ac:dyDescent="0.25">
      <c r="A133" t="str">
        <f t="shared" si="2"/>
        <v>hdvs.petroleum diesel.voc.EURO VI</v>
      </c>
      <c r="B133" t="s">
        <v>1920</v>
      </c>
      <c r="C133" t="s">
        <v>400</v>
      </c>
      <c r="D133" t="s">
        <v>1911</v>
      </c>
      <c r="E133" t="s">
        <v>1315</v>
      </c>
    </row>
    <row r="134" spans="1:18" x14ac:dyDescent="0.25">
      <c r="A134" t="str">
        <f t="shared" si="2"/>
        <v>hdvs.petroleum diesel.voc.EURO VII</v>
      </c>
      <c r="B134" t="s">
        <v>1920</v>
      </c>
      <c r="C134" t="s">
        <v>400</v>
      </c>
      <c r="D134" t="s">
        <v>1911</v>
      </c>
      <c r="E134" t="s">
        <v>1316</v>
      </c>
    </row>
    <row r="135" spans="1:18" x14ac:dyDescent="0.25">
      <c r="A135" t="str">
        <f t="shared" si="2"/>
        <v>hdvs.petroleum diesel.CO.EURO I</v>
      </c>
      <c r="B135" t="s">
        <v>1920</v>
      </c>
      <c r="C135" t="s">
        <v>400</v>
      </c>
      <c r="D135" t="s">
        <v>67</v>
      </c>
      <c r="E135" t="s">
        <v>1310</v>
      </c>
      <c r="G135">
        <v>16</v>
      </c>
      <c r="H135">
        <v>16</v>
      </c>
      <c r="I135">
        <v>14</v>
      </c>
      <c r="J135">
        <v>4</v>
      </c>
      <c r="K135">
        <v>3</v>
      </c>
      <c r="L135">
        <v>2</v>
      </c>
    </row>
    <row r="136" spans="1:18" x14ac:dyDescent="0.25">
      <c r="A136" t="str">
        <f t="shared" si="2"/>
        <v>hdvs.petroleum diesel.CO.EURO II</v>
      </c>
      <c r="B136" t="s">
        <v>1920</v>
      </c>
      <c r="C136" t="s">
        <v>400</v>
      </c>
      <c r="D136" t="s">
        <v>67</v>
      </c>
      <c r="E136" t="s">
        <v>1311</v>
      </c>
      <c r="H136">
        <v>18</v>
      </c>
      <c r="I136">
        <v>17</v>
      </c>
      <c r="J136">
        <v>7</v>
      </c>
      <c r="K136">
        <v>5.25</v>
      </c>
      <c r="L136">
        <v>3.5</v>
      </c>
      <c r="M136">
        <v>2</v>
      </c>
    </row>
    <row r="137" spans="1:18" x14ac:dyDescent="0.25">
      <c r="A137" t="str">
        <f t="shared" si="2"/>
        <v>hdvs.petroleum diesel.CO.EURO III</v>
      </c>
      <c r="B137" t="s">
        <v>1920</v>
      </c>
      <c r="C137" t="s">
        <v>400</v>
      </c>
      <c r="D137" t="s">
        <v>67</v>
      </c>
      <c r="E137" t="s">
        <v>1312</v>
      </c>
      <c r="G137">
        <v>5</v>
      </c>
      <c r="H137">
        <v>21</v>
      </c>
      <c r="I137">
        <v>60</v>
      </c>
      <c r="J137">
        <v>80</v>
      </c>
      <c r="K137">
        <v>60</v>
      </c>
      <c r="L137">
        <v>34.5</v>
      </c>
      <c r="M137">
        <v>12</v>
      </c>
      <c r="N137">
        <v>3</v>
      </c>
    </row>
    <row r="138" spans="1:18" x14ac:dyDescent="0.25">
      <c r="A138" t="str">
        <f t="shared" si="2"/>
        <v>hdvs.petroleum diesel.CO.EURO IV</v>
      </c>
      <c r="B138" t="s">
        <v>1920</v>
      </c>
      <c r="C138" t="s">
        <v>400</v>
      </c>
      <c r="D138" t="s">
        <v>67</v>
      </c>
      <c r="E138" t="s">
        <v>1313</v>
      </c>
      <c r="J138">
        <v>7</v>
      </c>
      <c r="K138">
        <v>30</v>
      </c>
      <c r="L138">
        <v>60</v>
      </c>
      <c r="M138">
        <v>86</v>
      </c>
      <c r="N138">
        <v>97</v>
      </c>
      <c r="O138">
        <v>100</v>
      </c>
      <c r="P138">
        <v>100</v>
      </c>
      <c r="Q138">
        <v>100</v>
      </c>
      <c r="R138">
        <v>100</v>
      </c>
    </row>
    <row r="139" spans="1:18" x14ac:dyDescent="0.25">
      <c r="A139" t="str">
        <f t="shared" si="2"/>
        <v>hdvs.petroleum diesel.CO.EURO V</v>
      </c>
      <c r="B139" t="s">
        <v>1920</v>
      </c>
      <c r="C139" t="s">
        <v>400</v>
      </c>
      <c r="D139" t="s">
        <v>67</v>
      </c>
      <c r="E139" t="s">
        <v>1314</v>
      </c>
    </row>
    <row r="140" spans="1:18" x14ac:dyDescent="0.25">
      <c r="A140" t="str">
        <f t="shared" si="2"/>
        <v>hdvs.petroleum diesel.CO.EURO VI</v>
      </c>
      <c r="B140" t="s">
        <v>1920</v>
      </c>
      <c r="C140" t="s">
        <v>400</v>
      </c>
      <c r="D140" t="s">
        <v>67</v>
      </c>
      <c r="E140" t="s">
        <v>1315</v>
      </c>
    </row>
    <row r="141" spans="1:18" x14ac:dyDescent="0.25">
      <c r="A141" t="str">
        <f t="shared" si="2"/>
        <v>hdvs.petroleum diesel.CO.EURO VII</v>
      </c>
      <c r="B141" t="s">
        <v>1920</v>
      </c>
      <c r="C141" t="s">
        <v>400</v>
      </c>
      <c r="D141" t="s">
        <v>67</v>
      </c>
      <c r="E141" t="s">
        <v>1316</v>
      </c>
    </row>
    <row r="142" spans="1:18" x14ac:dyDescent="0.25">
      <c r="A142" t="str">
        <f t="shared" si="2"/>
        <v>hdvs.petroleum diesel.so2.Low sulphur diesel oil - stage 1 (0.2 % S)</v>
      </c>
      <c r="B142" t="s">
        <v>1920</v>
      </c>
      <c r="C142" t="s">
        <v>400</v>
      </c>
      <c r="D142" t="s">
        <v>1937</v>
      </c>
      <c r="E142" t="s">
        <v>1703</v>
      </c>
      <c r="H142">
        <v>80</v>
      </c>
    </row>
    <row r="143" spans="1:18" x14ac:dyDescent="0.25">
      <c r="A143" t="str">
        <f t="shared" si="2"/>
        <v>hdvs.petroleum diesel.so2.Low sulphur diesel oil - stage 2 (0.045 % S)</v>
      </c>
      <c r="B143" t="s">
        <v>1920</v>
      </c>
      <c r="C143" t="s">
        <v>400</v>
      </c>
      <c r="D143" t="s">
        <v>1937</v>
      </c>
      <c r="E143" t="s">
        <v>1704</v>
      </c>
      <c r="I143">
        <v>80</v>
      </c>
      <c r="J143">
        <v>70</v>
      </c>
      <c r="K143">
        <v>70</v>
      </c>
      <c r="L143">
        <v>70</v>
      </c>
      <c r="M143">
        <v>70</v>
      </c>
      <c r="N143">
        <v>70</v>
      </c>
      <c r="O143">
        <v>70</v>
      </c>
      <c r="P143">
        <v>70</v>
      </c>
      <c r="Q143">
        <v>70</v>
      </c>
      <c r="R143">
        <v>70</v>
      </c>
    </row>
    <row r="144" spans="1:18" x14ac:dyDescent="0.25">
      <c r="A144" t="str">
        <f t="shared" si="2"/>
        <v>hdvs.petroleum diesel.so2.Low sulphur diesel oil - stage 3 (0.001 % S)</v>
      </c>
      <c r="B144" t="s">
        <v>1920</v>
      </c>
      <c r="C144" t="s">
        <v>400</v>
      </c>
      <c r="D144" t="s">
        <v>1937</v>
      </c>
      <c r="E144" t="s">
        <v>1705</v>
      </c>
      <c r="I144">
        <v>20</v>
      </c>
      <c r="J144">
        <v>30</v>
      </c>
      <c r="K144">
        <v>30</v>
      </c>
      <c r="L144">
        <v>30</v>
      </c>
      <c r="M144">
        <v>30</v>
      </c>
      <c r="N144">
        <v>30</v>
      </c>
      <c r="O144">
        <v>30</v>
      </c>
      <c r="P144">
        <v>30</v>
      </c>
      <c r="Q144">
        <v>30</v>
      </c>
      <c r="R144">
        <v>30</v>
      </c>
    </row>
    <row r="145" spans="1:18" x14ac:dyDescent="0.25">
      <c r="A145" t="str">
        <f t="shared" si="2"/>
        <v>motorbikes.petroleum gasoline.pm.Stage 1 (2-stroke)</v>
      </c>
      <c r="B145" t="s">
        <v>438</v>
      </c>
      <c r="C145" t="s">
        <v>402</v>
      </c>
      <c r="D145" t="s">
        <v>1939</v>
      </c>
      <c r="E145" t="s">
        <v>1278</v>
      </c>
      <c r="I145">
        <v>7.53</v>
      </c>
      <c r="J145">
        <v>24.2</v>
      </c>
      <c r="K145">
        <v>29.72</v>
      </c>
      <c r="L145">
        <v>40.020000000000003</v>
      </c>
      <c r="M145">
        <v>50.31</v>
      </c>
      <c r="N145">
        <v>43.48</v>
      </c>
      <c r="O145">
        <v>43.48</v>
      </c>
      <c r="P145">
        <v>43.48</v>
      </c>
      <c r="Q145">
        <v>43.48</v>
      </c>
      <c r="R145">
        <v>43.48</v>
      </c>
    </row>
    <row r="146" spans="1:18" x14ac:dyDescent="0.25">
      <c r="A146" t="str">
        <f t="shared" si="2"/>
        <v>motorbikes.petroleum gasoline.pm.Stage 2 (2-stroke)</v>
      </c>
      <c r="B146" t="s">
        <v>438</v>
      </c>
      <c r="C146" t="s">
        <v>402</v>
      </c>
      <c r="D146" t="s">
        <v>1939</v>
      </c>
      <c r="E146" t="s">
        <v>1279</v>
      </c>
    </row>
    <row r="147" spans="1:18" x14ac:dyDescent="0.25">
      <c r="A147" t="str">
        <f t="shared" si="2"/>
        <v>motorbikes.petroleum gasoline.pm.Stage 3 (2-stroke)</v>
      </c>
      <c r="B147" t="s">
        <v>438</v>
      </c>
      <c r="C147" t="s">
        <v>402</v>
      </c>
      <c r="D147" t="s">
        <v>1939</v>
      </c>
      <c r="E147" t="s">
        <v>1280</v>
      </c>
    </row>
    <row r="148" spans="1:18" x14ac:dyDescent="0.25">
      <c r="A148" t="str">
        <f t="shared" si="2"/>
        <v>motorbikes.petroleum gasoline.pm.Stage 4 (2-stroke)</v>
      </c>
      <c r="B148" t="s">
        <v>438</v>
      </c>
      <c r="C148" t="s">
        <v>402</v>
      </c>
      <c r="D148" t="s">
        <v>1939</v>
      </c>
      <c r="E148" t="s">
        <v>1940</v>
      </c>
    </row>
    <row r="149" spans="1:18" x14ac:dyDescent="0.25">
      <c r="A149" t="str">
        <f t="shared" si="2"/>
        <v>motorbikes.petroleum gasoline.pm.Stage 5 (2-stroke)</v>
      </c>
      <c r="B149" t="s">
        <v>438</v>
      </c>
      <c r="C149" t="s">
        <v>402</v>
      </c>
      <c r="D149" t="s">
        <v>1939</v>
      </c>
      <c r="E149" t="s">
        <v>1941</v>
      </c>
    </row>
    <row r="150" spans="1:18" x14ac:dyDescent="0.25">
      <c r="A150" t="str">
        <f t="shared" si="2"/>
        <v>motorbikes.petroleum gasoline.pm.Stage 6 (2-stroke)</v>
      </c>
      <c r="B150" t="s">
        <v>438</v>
      </c>
      <c r="C150" t="s">
        <v>402</v>
      </c>
      <c r="D150" t="s">
        <v>1939</v>
      </c>
      <c r="E150" t="s">
        <v>1942</v>
      </c>
    </row>
    <row r="151" spans="1:18" x14ac:dyDescent="0.25">
      <c r="A151" t="str">
        <f t="shared" si="2"/>
        <v>motorbikes.petroleum gasoline.pm.Stage 1 (4-stroke)</v>
      </c>
      <c r="B151" t="s">
        <v>438</v>
      </c>
      <c r="C151" t="s">
        <v>402</v>
      </c>
      <c r="D151" t="s">
        <v>1939</v>
      </c>
      <c r="E151" t="s">
        <v>1281</v>
      </c>
      <c r="I151">
        <v>2.4500000000000002</v>
      </c>
      <c r="J151">
        <v>7.86</v>
      </c>
      <c r="K151">
        <v>19.32</v>
      </c>
      <c r="L151">
        <v>26.01</v>
      </c>
      <c r="M151">
        <v>32.700000000000003</v>
      </c>
      <c r="N151">
        <v>56.52</v>
      </c>
      <c r="O151">
        <v>56.52</v>
      </c>
      <c r="P151">
        <v>56.52</v>
      </c>
      <c r="Q151">
        <v>56.52</v>
      </c>
      <c r="R151">
        <v>56.52</v>
      </c>
    </row>
    <row r="152" spans="1:18" x14ac:dyDescent="0.25">
      <c r="A152" t="str">
        <f t="shared" si="2"/>
        <v>motorbikes.petroleum gasoline.pm.Stage 2 (4-stroke)</v>
      </c>
      <c r="B152" t="s">
        <v>438</v>
      </c>
      <c r="C152" t="s">
        <v>402</v>
      </c>
      <c r="D152" t="s">
        <v>1939</v>
      </c>
      <c r="E152" t="s">
        <v>1282</v>
      </c>
    </row>
    <row r="153" spans="1:18" x14ac:dyDescent="0.25">
      <c r="A153" t="str">
        <f t="shared" si="2"/>
        <v>motorbikes.petroleum gasoline.pm.Stage 3 (4-stroke)</v>
      </c>
      <c r="B153" t="s">
        <v>438</v>
      </c>
      <c r="C153" t="s">
        <v>402</v>
      </c>
      <c r="D153" t="s">
        <v>1939</v>
      </c>
      <c r="E153" t="s">
        <v>1283</v>
      </c>
    </row>
    <row r="154" spans="1:18" x14ac:dyDescent="0.25">
      <c r="A154" t="str">
        <f t="shared" si="2"/>
        <v>motorbikes.petroleum gasoline.pm.Stage 4 (4-stroke)</v>
      </c>
      <c r="B154" t="s">
        <v>438</v>
      </c>
      <c r="C154" t="s">
        <v>402</v>
      </c>
      <c r="D154" t="s">
        <v>1939</v>
      </c>
      <c r="E154" t="s">
        <v>1943</v>
      </c>
    </row>
    <row r="155" spans="1:18" x14ac:dyDescent="0.25">
      <c r="A155" t="str">
        <f t="shared" si="2"/>
        <v>motorbikes.petroleum gasoline.pm.Stage 5 (4-stroke)</v>
      </c>
      <c r="B155" t="s">
        <v>438</v>
      </c>
      <c r="C155" t="s">
        <v>402</v>
      </c>
      <c r="D155" t="s">
        <v>1939</v>
      </c>
      <c r="E155" t="s">
        <v>1944</v>
      </c>
    </row>
    <row r="156" spans="1:18" x14ac:dyDescent="0.25">
      <c r="A156" t="str">
        <f t="shared" si="2"/>
        <v>motorbikes.petroleum gasoline.pm.Stage 6 (4-stroke)</v>
      </c>
      <c r="B156" t="s">
        <v>438</v>
      </c>
      <c r="C156" t="s">
        <v>402</v>
      </c>
      <c r="D156" t="s">
        <v>1939</v>
      </c>
      <c r="E156" t="s">
        <v>1945</v>
      </c>
    </row>
    <row r="157" spans="1:18" x14ac:dyDescent="0.25">
      <c r="A157" t="str">
        <f t="shared" si="2"/>
        <v>motorbikes.petroleum gasoline.nox.Stage 1 (2-stroke)</v>
      </c>
      <c r="B157" t="s">
        <v>438</v>
      </c>
      <c r="C157" t="s">
        <v>402</v>
      </c>
      <c r="D157" t="s">
        <v>1690</v>
      </c>
      <c r="E157" t="s">
        <v>1278</v>
      </c>
      <c r="I157">
        <v>7.53</v>
      </c>
      <c r="J157">
        <v>24.2</v>
      </c>
      <c r="K157">
        <v>29.72</v>
      </c>
      <c r="L157">
        <v>40.020000000000003</v>
      </c>
      <c r="M157">
        <v>50.31</v>
      </c>
      <c r="N157">
        <v>43.48</v>
      </c>
      <c r="O157">
        <v>43.48</v>
      </c>
      <c r="P157">
        <v>43.48</v>
      </c>
      <c r="Q157">
        <v>43.48</v>
      </c>
      <c r="R157">
        <v>43.48</v>
      </c>
    </row>
    <row r="158" spans="1:18" x14ac:dyDescent="0.25">
      <c r="A158" t="str">
        <f t="shared" si="2"/>
        <v>motorbikes.petroleum gasoline.nox.Stage 2 (2-stroke)</v>
      </c>
      <c r="B158" t="s">
        <v>438</v>
      </c>
      <c r="C158" t="s">
        <v>402</v>
      </c>
      <c r="D158" t="s">
        <v>1690</v>
      </c>
      <c r="E158" t="s">
        <v>1279</v>
      </c>
    </row>
    <row r="159" spans="1:18" x14ac:dyDescent="0.25">
      <c r="A159" t="str">
        <f t="shared" si="2"/>
        <v>motorbikes.petroleum gasoline.nox.Stage 3 (2-stroke)</v>
      </c>
      <c r="B159" t="s">
        <v>438</v>
      </c>
      <c r="C159" t="s">
        <v>402</v>
      </c>
      <c r="D159" t="s">
        <v>1690</v>
      </c>
      <c r="E159" t="s">
        <v>1280</v>
      </c>
    </row>
    <row r="160" spans="1:18" x14ac:dyDescent="0.25">
      <c r="A160" t="str">
        <f t="shared" si="2"/>
        <v>motorbikes.petroleum gasoline.nox.Stage 4 (2-stroke)</v>
      </c>
      <c r="B160" t="s">
        <v>438</v>
      </c>
      <c r="C160" t="s">
        <v>402</v>
      </c>
      <c r="D160" t="s">
        <v>1690</v>
      </c>
      <c r="E160" t="s">
        <v>1940</v>
      </c>
    </row>
    <row r="161" spans="1:18" x14ac:dyDescent="0.25">
      <c r="A161" t="str">
        <f t="shared" si="2"/>
        <v>motorbikes.petroleum gasoline.nox.Stage 5 (2-stroke)</v>
      </c>
      <c r="B161" t="s">
        <v>438</v>
      </c>
      <c r="C161" t="s">
        <v>402</v>
      </c>
      <c r="D161" t="s">
        <v>1690</v>
      </c>
      <c r="E161" t="s">
        <v>1941</v>
      </c>
    </row>
    <row r="162" spans="1:18" x14ac:dyDescent="0.25">
      <c r="A162" t="str">
        <f t="shared" si="2"/>
        <v>motorbikes.petroleum gasoline.nox.Stage 6 (2-stroke)</v>
      </c>
      <c r="B162" t="s">
        <v>438</v>
      </c>
      <c r="C162" t="s">
        <v>402</v>
      </c>
      <c r="D162" t="s">
        <v>1690</v>
      </c>
      <c r="E162" t="s">
        <v>1942</v>
      </c>
    </row>
    <row r="163" spans="1:18" x14ac:dyDescent="0.25">
      <c r="A163" t="str">
        <f t="shared" si="2"/>
        <v>motorbikes.petroleum gasoline.nox.Stage 1 (4-stroke)</v>
      </c>
      <c r="B163" t="s">
        <v>438</v>
      </c>
      <c r="C163" t="s">
        <v>402</v>
      </c>
      <c r="D163" t="s">
        <v>1690</v>
      </c>
      <c r="E163" t="s">
        <v>1281</v>
      </c>
      <c r="I163">
        <v>2.4500000000000002</v>
      </c>
      <c r="J163">
        <v>7.86</v>
      </c>
      <c r="K163">
        <v>19.32</v>
      </c>
      <c r="L163">
        <v>26.01</v>
      </c>
      <c r="M163">
        <v>32.700000000000003</v>
      </c>
      <c r="N163">
        <v>56.52</v>
      </c>
      <c r="O163">
        <v>56.52</v>
      </c>
      <c r="P163">
        <v>56.52</v>
      </c>
      <c r="Q163">
        <v>56.52</v>
      </c>
      <c r="R163">
        <v>56.52</v>
      </c>
    </row>
    <row r="164" spans="1:18" x14ac:dyDescent="0.25">
      <c r="A164" t="str">
        <f t="shared" si="2"/>
        <v>motorbikes.petroleum gasoline.nox.Stage 2 (4-stroke)</v>
      </c>
      <c r="B164" t="s">
        <v>438</v>
      </c>
      <c r="C164" t="s">
        <v>402</v>
      </c>
      <c r="D164" t="s">
        <v>1690</v>
      </c>
      <c r="E164" t="s">
        <v>1282</v>
      </c>
    </row>
    <row r="165" spans="1:18" x14ac:dyDescent="0.25">
      <c r="A165" t="str">
        <f t="shared" si="2"/>
        <v>motorbikes.petroleum gasoline.nox.Stage 3 (4-stroke)</v>
      </c>
      <c r="B165" t="s">
        <v>438</v>
      </c>
      <c r="C165" t="s">
        <v>402</v>
      </c>
      <c r="D165" t="s">
        <v>1690</v>
      </c>
      <c r="E165" t="s">
        <v>1283</v>
      </c>
    </row>
    <row r="166" spans="1:18" x14ac:dyDescent="0.25">
      <c r="A166" t="str">
        <f t="shared" si="2"/>
        <v>motorbikes.petroleum gasoline.nox.Stage 4 (4-stroke)</v>
      </c>
      <c r="B166" t="s">
        <v>438</v>
      </c>
      <c r="C166" t="s">
        <v>402</v>
      </c>
      <c r="D166" t="s">
        <v>1690</v>
      </c>
      <c r="E166" t="s">
        <v>1943</v>
      </c>
    </row>
    <row r="167" spans="1:18" x14ac:dyDescent="0.25">
      <c r="A167" t="str">
        <f t="shared" si="2"/>
        <v>motorbikes.petroleum gasoline.nox.Stage 5 (4-stroke)</v>
      </c>
      <c r="B167" t="s">
        <v>438</v>
      </c>
      <c r="C167" t="s">
        <v>402</v>
      </c>
      <c r="D167" t="s">
        <v>1690</v>
      </c>
      <c r="E167" t="s">
        <v>1944</v>
      </c>
    </row>
    <row r="168" spans="1:18" x14ac:dyDescent="0.25">
      <c r="A168" t="str">
        <f t="shared" si="2"/>
        <v>motorbikes.petroleum gasoline.nox.Stage 6 (4-stroke)</v>
      </c>
      <c r="B168" t="s">
        <v>438</v>
      </c>
      <c r="C168" t="s">
        <v>402</v>
      </c>
      <c r="D168" t="s">
        <v>1690</v>
      </c>
      <c r="E168" t="s">
        <v>1945</v>
      </c>
    </row>
    <row r="169" spans="1:18" x14ac:dyDescent="0.25">
      <c r="A169" t="str">
        <f t="shared" si="2"/>
        <v>motorbikes.petroleum gasoline.voc.Stage 1 (2-stroke)</v>
      </c>
      <c r="B169" t="s">
        <v>438</v>
      </c>
      <c r="C169" t="s">
        <v>402</v>
      </c>
      <c r="D169" t="s">
        <v>1911</v>
      </c>
      <c r="E169" t="s">
        <v>1278</v>
      </c>
      <c r="I169">
        <v>7.53</v>
      </c>
      <c r="J169">
        <v>24.2</v>
      </c>
      <c r="K169">
        <v>29.72</v>
      </c>
      <c r="L169">
        <v>40.020000000000003</v>
      </c>
      <c r="M169">
        <v>50.31</v>
      </c>
      <c r="N169">
        <v>43.48</v>
      </c>
      <c r="O169">
        <v>43.48</v>
      </c>
      <c r="P169">
        <v>43.48</v>
      </c>
      <c r="Q169">
        <v>43.48</v>
      </c>
      <c r="R169">
        <v>43.48</v>
      </c>
    </row>
    <row r="170" spans="1:18" x14ac:dyDescent="0.25">
      <c r="A170" t="str">
        <f t="shared" si="2"/>
        <v>motorbikes.petroleum gasoline.voc.Stage 2 (2-stroke)</v>
      </c>
      <c r="B170" t="s">
        <v>438</v>
      </c>
      <c r="C170" t="s">
        <v>402</v>
      </c>
      <c r="D170" t="s">
        <v>1911</v>
      </c>
      <c r="E170" t="s">
        <v>1279</v>
      </c>
    </row>
    <row r="171" spans="1:18" x14ac:dyDescent="0.25">
      <c r="A171" t="str">
        <f t="shared" si="2"/>
        <v>motorbikes.petroleum gasoline.voc.Stage 3 (2-stroke)</v>
      </c>
      <c r="B171" t="s">
        <v>438</v>
      </c>
      <c r="C171" t="s">
        <v>402</v>
      </c>
      <c r="D171" t="s">
        <v>1911</v>
      </c>
      <c r="E171" t="s">
        <v>1280</v>
      </c>
    </row>
    <row r="172" spans="1:18" x14ac:dyDescent="0.25">
      <c r="A172" t="str">
        <f t="shared" si="2"/>
        <v>motorbikes.petroleum gasoline.voc.Stage 4 (2-stroke)</v>
      </c>
      <c r="B172" t="s">
        <v>438</v>
      </c>
      <c r="C172" t="s">
        <v>402</v>
      </c>
      <c r="D172" t="s">
        <v>1911</v>
      </c>
      <c r="E172" t="s">
        <v>1940</v>
      </c>
    </row>
    <row r="173" spans="1:18" x14ac:dyDescent="0.25">
      <c r="A173" t="str">
        <f t="shared" si="2"/>
        <v>motorbikes.petroleum gasoline.voc.Stage 5 (2-stroke)</v>
      </c>
      <c r="B173" t="s">
        <v>438</v>
      </c>
      <c r="C173" t="s">
        <v>402</v>
      </c>
      <c r="D173" t="s">
        <v>1911</v>
      </c>
      <c r="E173" t="s">
        <v>1941</v>
      </c>
    </row>
    <row r="174" spans="1:18" x14ac:dyDescent="0.25">
      <c r="A174" t="str">
        <f t="shared" si="2"/>
        <v>motorbikes.petroleum gasoline.voc.Stage 6 (2-stroke)</v>
      </c>
      <c r="B174" t="s">
        <v>438</v>
      </c>
      <c r="C174" t="s">
        <v>402</v>
      </c>
      <c r="D174" t="s">
        <v>1911</v>
      </c>
      <c r="E174" t="s">
        <v>1942</v>
      </c>
    </row>
    <row r="175" spans="1:18" x14ac:dyDescent="0.25">
      <c r="A175" t="str">
        <f t="shared" si="2"/>
        <v>motorbikes.petroleum gasoline.voc.Stage 1 (4-stroke)</v>
      </c>
      <c r="B175" t="s">
        <v>438</v>
      </c>
      <c r="C175" t="s">
        <v>402</v>
      </c>
      <c r="D175" t="s">
        <v>1911</v>
      </c>
      <c r="E175" t="s">
        <v>1281</v>
      </c>
      <c r="I175">
        <v>2.4500000000000002</v>
      </c>
      <c r="J175">
        <v>7.86</v>
      </c>
      <c r="K175">
        <v>19.32</v>
      </c>
      <c r="L175">
        <v>26.01</v>
      </c>
      <c r="M175">
        <v>32.700000000000003</v>
      </c>
      <c r="N175">
        <v>56.52</v>
      </c>
      <c r="O175">
        <v>56.52</v>
      </c>
      <c r="P175">
        <v>56.52</v>
      </c>
      <c r="Q175">
        <v>56.52</v>
      </c>
      <c r="R175">
        <v>56.52</v>
      </c>
    </row>
    <row r="176" spans="1:18" x14ac:dyDescent="0.25">
      <c r="A176" t="str">
        <f t="shared" si="2"/>
        <v>motorbikes.petroleum gasoline.voc.Stage 2 (4-stroke)</v>
      </c>
      <c r="B176" t="s">
        <v>438</v>
      </c>
      <c r="C176" t="s">
        <v>402</v>
      </c>
      <c r="D176" t="s">
        <v>1911</v>
      </c>
      <c r="E176" t="s">
        <v>1282</v>
      </c>
    </row>
    <row r="177" spans="1:18" x14ac:dyDescent="0.25">
      <c r="A177" t="str">
        <f t="shared" si="2"/>
        <v>motorbikes.petroleum gasoline.voc.Stage 3 (4-stroke)</v>
      </c>
      <c r="B177" t="s">
        <v>438</v>
      </c>
      <c r="C177" t="s">
        <v>402</v>
      </c>
      <c r="D177" t="s">
        <v>1911</v>
      </c>
      <c r="E177" t="s">
        <v>1283</v>
      </c>
    </row>
    <row r="178" spans="1:18" x14ac:dyDescent="0.25">
      <c r="A178" t="str">
        <f t="shared" si="2"/>
        <v>motorbikes.petroleum gasoline.voc.Stage 4 (4-stroke)</v>
      </c>
      <c r="B178" t="s">
        <v>438</v>
      </c>
      <c r="C178" t="s">
        <v>402</v>
      </c>
      <c r="D178" t="s">
        <v>1911</v>
      </c>
      <c r="E178" t="s">
        <v>1943</v>
      </c>
    </row>
    <row r="179" spans="1:18" x14ac:dyDescent="0.25">
      <c r="A179" t="str">
        <f t="shared" si="2"/>
        <v>motorbikes.petroleum gasoline.voc.Stage 5 (4-stroke)</v>
      </c>
      <c r="B179" t="s">
        <v>438</v>
      </c>
      <c r="C179" t="s">
        <v>402</v>
      </c>
      <c r="D179" t="s">
        <v>1911</v>
      </c>
      <c r="E179" t="s">
        <v>1944</v>
      </c>
    </row>
    <row r="180" spans="1:18" x14ac:dyDescent="0.25">
      <c r="A180" t="str">
        <f t="shared" si="2"/>
        <v>motorbikes.petroleum gasoline.voc.Stage 6 (4-stroke)</v>
      </c>
      <c r="B180" t="s">
        <v>438</v>
      </c>
      <c r="C180" t="s">
        <v>402</v>
      </c>
      <c r="D180" t="s">
        <v>1911</v>
      </c>
      <c r="E180" t="s">
        <v>1945</v>
      </c>
    </row>
    <row r="181" spans="1:18" x14ac:dyDescent="0.25">
      <c r="A181" t="str">
        <f t="shared" si="2"/>
        <v>motorbikes.petroleum gasoline.co.Stage 1 (2-stroke)</v>
      </c>
      <c r="B181" t="s">
        <v>438</v>
      </c>
      <c r="C181" t="s">
        <v>402</v>
      </c>
      <c r="D181" t="s">
        <v>1554</v>
      </c>
      <c r="E181" t="s">
        <v>1278</v>
      </c>
      <c r="I181">
        <v>7.53</v>
      </c>
      <c r="J181">
        <v>24.2</v>
      </c>
      <c r="K181">
        <v>29.72</v>
      </c>
      <c r="L181">
        <v>40.020000000000003</v>
      </c>
      <c r="M181">
        <v>50.31</v>
      </c>
      <c r="N181">
        <v>43.48</v>
      </c>
      <c r="O181">
        <v>43.48</v>
      </c>
      <c r="P181">
        <v>43.48</v>
      </c>
      <c r="Q181">
        <v>43.48</v>
      </c>
      <c r="R181">
        <v>43.48</v>
      </c>
    </row>
    <row r="182" spans="1:18" x14ac:dyDescent="0.25">
      <c r="A182" t="str">
        <f t="shared" si="2"/>
        <v>motorbikes.petroleum gasoline.co.Stage 2 (2-stroke)</v>
      </c>
      <c r="B182" t="s">
        <v>438</v>
      </c>
      <c r="C182" t="s">
        <v>402</v>
      </c>
      <c r="D182" t="s">
        <v>1554</v>
      </c>
      <c r="E182" t="s">
        <v>1279</v>
      </c>
    </row>
    <row r="183" spans="1:18" x14ac:dyDescent="0.25">
      <c r="A183" t="str">
        <f t="shared" si="2"/>
        <v>motorbikes.petroleum gasoline.co.Stage 3 (2-stroke)</v>
      </c>
      <c r="B183" t="s">
        <v>438</v>
      </c>
      <c r="C183" t="s">
        <v>402</v>
      </c>
      <c r="D183" t="s">
        <v>1554</v>
      </c>
      <c r="E183" t="s">
        <v>1280</v>
      </c>
    </row>
    <row r="184" spans="1:18" x14ac:dyDescent="0.25">
      <c r="A184" t="str">
        <f t="shared" si="2"/>
        <v>motorbikes.petroleum gasoline.co.Stage 4 (2-stroke)</v>
      </c>
      <c r="B184" t="s">
        <v>438</v>
      </c>
      <c r="C184" t="s">
        <v>402</v>
      </c>
      <c r="D184" t="s">
        <v>1554</v>
      </c>
      <c r="E184" t="s">
        <v>1940</v>
      </c>
    </row>
    <row r="185" spans="1:18" x14ac:dyDescent="0.25">
      <c r="A185" t="str">
        <f t="shared" si="2"/>
        <v>motorbikes.petroleum gasoline.co.Stage 5 (2-stroke)</v>
      </c>
      <c r="B185" t="s">
        <v>438</v>
      </c>
      <c r="C185" t="s">
        <v>402</v>
      </c>
      <c r="D185" t="s">
        <v>1554</v>
      </c>
      <c r="E185" t="s">
        <v>1941</v>
      </c>
    </row>
    <row r="186" spans="1:18" x14ac:dyDescent="0.25">
      <c r="A186" t="str">
        <f t="shared" si="2"/>
        <v>motorbikes.petroleum gasoline.co.Stage 6 (2-stroke)</v>
      </c>
      <c r="B186" t="s">
        <v>438</v>
      </c>
      <c r="C186" t="s">
        <v>402</v>
      </c>
      <c r="D186" t="s">
        <v>1554</v>
      </c>
      <c r="E186" t="s">
        <v>1942</v>
      </c>
    </row>
    <row r="187" spans="1:18" x14ac:dyDescent="0.25">
      <c r="A187" t="str">
        <f t="shared" si="2"/>
        <v>motorbikes.petroleum gasoline.co.Stage 1 (4-stroke)</v>
      </c>
      <c r="B187" t="s">
        <v>438</v>
      </c>
      <c r="C187" t="s">
        <v>402</v>
      </c>
      <c r="D187" t="s">
        <v>1554</v>
      </c>
      <c r="E187" t="s">
        <v>1281</v>
      </c>
      <c r="I187">
        <v>2.4500000000000002</v>
      </c>
      <c r="J187">
        <v>7.86</v>
      </c>
      <c r="K187">
        <v>19.32</v>
      </c>
      <c r="L187">
        <v>26.01</v>
      </c>
      <c r="M187">
        <v>32.700000000000003</v>
      </c>
      <c r="N187">
        <v>56.52</v>
      </c>
      <c r="O187">
        <v>56.52</v>
      </c>
      <c r="P187">
        <v>56.52</v>
      </c>
      <c r="Q187">
        <v>56.52</v>
      </c>
      <c r="R187">
        <v>56.52</v>
      </c>
    </row>
    <row r="188" spans="1:18" x14ac:dyDescent="0.25">
      <c r="A188" t="str">
        <f t="shared" si="2"/>
        <v>motorbikes.petroleum gasoline.co.Stage 2 (4-stroke)</v>
      </c>
      <c r="B188" t="s">
        <v>438</v>
      </c>
      <c r="C188" t="s">
        <v>402</v>
      </c>
      <c r="D188" t="s">
        <v>1554</v>
      </c>
      <c r="E188" t="s">
        <v>1282</v>
      </c>
    </row>
    <row r="189" spans="1:18" x14ac:dyDescent="0.25">
      <c r="A189" t="str">
        <f t="shared" si="2"/>
        <v>motorbikes.petroleum gasoline.co.Stage 3 (4-stroke)</v>
      </c>
      <c r="B189" t="s">
        <v>438</v>
      </c>
      <c r="C189" t="s">
        <v>402</v>
      </c>
      <c r="D189" t="s">
        <v>1554</v>
      </c>
      <c r="E189" t="s">
        <v>1283</v>
      </c>
    </row>
    <row r="190" spans="1:18" x14ac:dyDescent="0.25">
      <c r="A190" t="str">
        <f t="shared" si="2"/>
        <v>motorbikes.petroleum gasoline.co.Stage 4 (4-stroke)</v>
      </c>
      <c r="B190" t="s">
        <v>438</v>
      </c>
      <c r="C190" t="s">
        <v>402</v>
      </c>
      <c r="D190" t="s">
        <v>1554</v>
      </c>
      <c r="E190" t="s">
        <v>1943</v>
      </c>
    </row>
    <row r="191" spans="1:18" x14ac:dyDescent="0.25">
      <c r="A191" t="str">
        <f t="shared" si="2"/>
        <v>motorbikes.petroleum gasoline.co.Stage 5 (4-stroke)</v>
      </c>
      <c r="B191" t="s">
        <v>438</v>
      </c>
      <c r="C191" t="s">
        <v>402</v>
      </c>
      <c r="D191" t="s">
        <v>1554</v>
      </c>
      <c r="E191" t="s">
        <v>1944</v>
      </c>
    </row>
    <row r="192" spans="1:18" x14ac:dyDescent="0.25">
      <c r="A192" t="str">
        <f t="shared" si="2"/>
        <v>motorbikes.petroleum gasoline.co.Stage 6 (4-stroke)</v>
      </c>
      <c r="B192" t="s">
        <v>438</v>
      </c>
      <c r="C192" t="s">
        <v>402</v>
      </c>
      <c r="D192" t="s">
        <v>1554</v>
      </c>
      <c r="E192" t="s">
        <v>1945</v>
      </c>
    </row>
    <row r="193" spans="1:18" x14ac:dyDescent="0.25">
      <c r="A193" t="str">
        <f t="shared" si="2"/>
        <v>motorbikes.petroleum gasoline.so2.Low sulphur gasoline (0.001 %S)</v>
      </c>
      <c r="B193" t="s">
        <v>438</v>
      </c>
      <c r="C193" t="s">
        <v>402</v>
      </c>
      <c r="D193" t="s">
        <v>1937</v>
      </c>
      <c r="E193" t="s">
        <v>1699</v>
      </c>
      <c r="H193">
        <v>51</v>
      </c>
      <c r="I193">
        <v>71</v>
      </c>
      <c r="J193">
        <v>91</v>
      </c>
      <c r="K193">
        <v>91</v>
      </c>
      <c r="L193">
        <v>91</v>
      </c>
      <c r="M193">
        <v>91</v>
      </c>
      <c r="N193">
        <v>91</v>
      </c>
      <c r="O193">
        <v>91</v>
      </c>
      <c r="P193">
        <v>91</v>
      </c>
      <c r="Q193">
        <v>91</v>
      </c>
      <c r="R193">
        <v>91</v>
      </c>
    </row>
    <row r="194" spans="1:18" x14ac:dyDescent="0.25">
      <c r="A194" t="str">
        <f t="shared" si="2"/>
        <v>rail.petroleum diesel.so2.Low sulphur diesel oil - stage 1 (0.2 % S)</v>
      </c>
      <c r="B194" t="s">
        <v>423</v>
      </c>
      <c r="C194" t="s">
        <v>400</v>
      </c>
      <c r="D194" t="s">
        <v>1937</v>
      </c>
      <c r="E194" t="s">
        <v>1703</v>
      </c>
      <c r="I194">
        <v>20</v>
      </c>
      <c r="J194">
        <v>20</v>
      </c>
      <c r="K194">
        <v>20</v>
      </c>
      <c r="L194">
        <v>20</v>
      </c>
      <c r="M194">
        <v>20</v>
      </c>
      <c r="N194">
        <v>20</v>
      </c>
      <c r="O194">
        <v>20</v>
      </c>
      <c r="P194">
        <v>20</v>
      </c>
      <c r="Q194">
        <v>20</v>
      </c>
      <c r="R194">
        <v>20</v>
      </c>
    </row>
    <row r="195" spans="1:18" x14ac:dyDescent="0.25">
      <c r="A195" t="str">
        <f t="shared" si="2"/>
        <v>rail.petroleum diesel.so2.Low sulphur diesel oil - stage 2 (0.045 % S)</v>
      </c>
      <c r="B195" t="s">
        <v>423</v>
      </c>
      <c r="C195" t="s">
        <v>400</v>
      </c>
      <c r="D195" t="s">
        <v>1937</v>
      </c>
      <c r="E195" t="s">
        <v>1704</v>
      </c>
    </row>
    <row r="196" spans="1:18" x14ac:dyDescent="0.25">
      <c r="A196" t="str">
        <f t="shared" ref="A196" si="3">CONCATENATE(B196,".",C196,".",D196,".",E196)</f>
        <v>rail.petroleum diesel.so2.Low sulphur diesel oil - stage 3 (0.001 % S)</v>
      </c>
      <c r="B196" t="s">
        <v>423</v>
      </c>
      <c r="C196" t="s">
        <v>400</v>
      </c>
      <c r="D196" t="s">
        <v>1937</v>
      </c>
      <c r="E196" t="s">
        <v>1705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workbookViewId="0">
      <selection activeCell="C1" sqref="C1"/>
    </sheetView>
  </sheetViews>
  <sheetFormatPr defaultRowHeight="15" x14ac:dyDescent="0.25"/>
  <cols>
    <col min="1" max="1" width="28.5703125" customWidth="1"/>
  </cols>
  <sheetData>
    <row r="1" spans="1:15" x14ac:dyDescent="0.25">
      <c r="A1" t="s">
        <v>1195</v>
      </c>
      <c r="B1" t="s">
        <v>1923</v>
      </c>
      <c r="C1" t="s">
        <v>1249</v>
      </c>
      <c r="D1" t="s">
        <v>1228</v>
      </c>
      <c r="E1" t="s">
        <v>1230</v>
      </c>
      <c r="F1" t="s">
        <v>1250</v>
      </c>
      <c r="G1" t="s">
        <v>1924</v>
      </c>
      <c r="H1" t="s">
        <v>1238</v>
      </c>
      <c r="I1" t="s">
        <v>1233</v>
      </c>
      <c r="J1" t="s">
        <v>1237</v>
      </c>
      <c r="K1" t="s">
        <v>1231</v>
      </c>
      <c r="L1" t="s">
        <v>1925</v>
      </c>
      <c r="M1" t="s">
        <v>1926</v>
      </c>
      <c r="N1" t="s">
        <v>1689</v>
      </c>
      <c r="O1" t="s">
        <v>1927</v>
      </c>
    </row>
    <row r="2" spans="1:15" x14ac:dyDescent="0.25">
      <c r="A2" t="s">
        <v>1205</v>
      </c>
      <c r="K2">
        <v>0.03</v>
      </c>
      <c r="O2">
        <v>0.03</v>
      </c>
    </row>
    <row r="3" spans="1:15" x14ac:dyDescent="0.25">
      <c r="A3" t="s">
        <v>1240</v>
      </c>
      <c r="K3">
        <v>0.03</v>
      </c>
      <c r="O3">
        <v>0.03</v>
      </c>
    </row>
    <row r="4" spans="1:15" x14ac:dyDescent="0.25">
      <c r="A4" t="s">
        <v>1291</v>
      </c>
      <c r="D4">
        <v>46.12</v>
      </c>
      <c r="E4">
        <v>0.67</v>
      </c>
      <c r="H4">
        <v>308.68</v>
      </c>
      <c r="I4">
        <v>56.62</v>
      </c>
      <c r="K4">
        <v>0.03</v>
      </c>
      <c r="O4">
        <v>412.12</v>
      </c>
    </row>
    <row r="5" spans="1:15" x14ac:dyDescent="0.25">
      <c r="A5" t="s">
        <v>1292</v>
      </c>
      <c r="K5">
        <v>0.03</v>
      </c>
      <c r="O5">
        <v>0.03</v>
      </c>
    </row>
    <row r="6" spans="1:15" x14ac:dyDescent="0.25">
      <c r="A6" t="s">
        <v>1293</v>
      </c>
      <c r="K6">
        <v>0.03</v>
      </c>
      <c r="O6">
        <v>0.03</v>
      </c>
    </row>
    <row r="7" spans="1:15" x14ac:dyDescent="0.25">
      <c r="A7" t="s">
        <v>1252</v>
      </c>
      <c r="F7">
        <v>20.87</v>
      </c>
      <c r="O7">
        <v>20.87</v>
      </c>
    </row>
    <row r="8" spans="1:15" x14ac:dyDescent="0.25">
      <c r="A8" t="s">
        <v>1245</v>
      </c>
      <c r="O8">
        <v>0</v>
      </c>
    </row>
    <row r="9" spans="1:15" x14ac:dyDescent="0.25">
      <c r="A9" t="s">
        <v>1193</v>
      </c>
      <c r="O9">
        <v>0</v>
      </c>
    </row>
    <row r="10" spans="1:15" x14ac:dyDescent="0.25">
      <c r="A10" t="s">
        <v>1928</v>
      </c>
      <c r="O10">
        <v>0</v>
      </c>
    </row>
    <row r="11" spans="1:15" x14ac:dyDescent="0.25">
      <c r="A11" t="s">
        <v>32</v>
      </c>
      <c r="F11">
        <v>0.19</v>
      </c>
      <c r="O11">
        <v>0.19</v>
      </c>
    </row>
    <row r="12" spans="1:15" x14ac:dyDescent="0.25">
      <c r="A12" t="s">
        <v>1242</v>
      </c>
      <c r="O12">
        <v>0</v>
      </c>
    </row>
    <row r="13" spans="1:15" x14ac:dyDescent="0.25">
      <c r="A13" t="s">
        <v>1244</v>
      </c>
      <c r="O13">
        <v>0</v>
      </c>
    </row>
    <row r="14" spans="1:15" x14ac:dyDescent="0.25">
      <c r="A14" t="s">
        <v>1251</v>
      </c>
      <c r="O14">
        <v>0</v>
      </c>
    </row>
    <row r="15" spans="1:15" x14ac:dyDescent="0.25">
      <c r="A15" t="s">
        <v>1556</v>
      </c>
      <c r="O15">
        <v>0</v>
      </c>
    </row>
    <row r="16" spans="1:15" x14ac:dyDescent="0.25">
      <c r="A16" t="s">
        <v>1559</v>
      </c>
      <c r="O16">
        <v>0</v>
      </c>
    </row>
    <row r="17" spans="1:15" x14ac:dyDescent="0.25">
      <c r="A17" t="s">
        <v>1560</v>
      </c>
      <c r="O17">
        <v>0</v>
      </c>
    </row>
    <row r="18" spans="1:15" x14ac:dyDescent="0.25">
      <c r="A18" t="s">
        <v>1294</v>
      </c>
      <c r="C18">
        <v>241.77</v>
      </c>
      <c r="M18">
        <v>13.15</v>
      </c>
      <c r="O18">
        <v>254.91</v>
      </c>
    </row>
    <row r="19" spans="1:15" x14ac:dyDescent="0.25">
      <c r="A19" t="s">
        <v>92</v>
      </c>
      <c r="M19">
        <v>18.2</v>
      </c>
      <c r="O19">
        <v>18.2</v>
      </c>
    </row>
    <row r="20" spans="1:15" x14ac:dyDescent="0.25">
      <c r="A20" t="s">
        <v>18</v>
      </c>
      <c r="O20">
        <v>0</v>
      </c>
    </row>
    <row r="21" spans="1:15" x14ac:dyDescent="0.25">
      <c r="A21" t="s">
        <v>1305</v>
      </c>
      <c r="O21">
        <v>0</v>
      </c>
    </row>
    <row r="22" spans="1:15" x14ac:dyDescent="0.25">
      <c r="A22" t="s">
        <v>1264</v>
      </c>
      <c r="C22">
        <v>100.6</v>
      </c>
      <c r="F22">
        <v>945.6</v>
      </c>
      <c r="I22">
        <v>336.62</v>
      </c>
      <c r="M22">
        <v>1.27</v>
      </c>
      <c r="O22">
        <v>1384.1</v>
      </c>
    </row>
    <row r="23" spans="1:15" x14ac:dyDescent="0.25">
      <c r="A23" t="s">
        <v>30</v>
      </c>
      <c r="O23">
        <v>0</v>
      </c>
    </row>
    <row r="24" spans="1:15" x14ac:dyDescent="0.25">
      <c r="A24" t="s">
        <v>1929</v>
      </c>
      <c r="N24">
        <v>31.9</v>
      </c>
      <c r="O24">
        <v>31.9</v>
      </c>
    </row>
    <row r="25" spans="1:15" x14ac:dyDescent="0.25">
      <c r="A25" t="s">
        <v>1930</v>
      </c>
      <c r="O25">
        <v>0</v>
      </c>
    </row>
    <row r="26" spans="1:15" x14ac:dyDescent="0.25">
      <c r="A26" t="s">
        <v>1931</v>
      </c>
      <c r="N26">
        <v>4</v>
      </c>
      <c r="O26">
        <v>4</v>
      </c>
    </row>
    <row r="27" spans="1:15" x14ac:dyDescent="0.25">
      <c r="A27" t="s">
        <v>1932</v>
      </c>
      <c r="O27">
        <v>0</v>
      </c>
    </row>
    <row r="28" spans="1:15" x14ac:dyDescent="0.25">
      <c r="A28" t="s">
        <v>1933</v>
      </c>
      <c r="N28">
        <v>8.24</v>
      </c>
      <c r="O28">
        <v>8.24</v>
      </c>
    </row>
    <row r="29" spans="1:15" x14ac:dyDescent="0.25">
      <c r="A29" t="s">
        <v>1101</v>
      </c>
      <c r="N29">
        <v>136.4</v>
      </c>
      <c r="O29">
        <v>136.4</v>
      </c>
    </row>
    <row r="30" spans="1:15" x14ac:dyDescent="0.25">
      <c r="A30" t="s">
        <v>1100</v>
      </c>
      <c r="N30">
        <v>118.11</v>
      </c>
      <c r="O30">
        <v>118.11</v>
      </c>
    </row>
    <row r="31" spans="1:15" x14ac:dyDescent="0.25">
      <c r="A31" t="s">
        <v>98</v>
      </c>
      <c r="N31">
        <v>-1127.3599999999999</v>
      </c>
      <c r="O31">
        <v>-1127.3599999999999</v>
      </c>
    </row>
    <row r="32" spans="1:15" x14ac:dyDescent="0.25">
      <c r="A32" t="s">
        <v>1934</v>
      </c>
      <c r="O32">
        <v>0</v>
      </c>
    </row>
    <row r="33" spans="1:15" x14ac:dyDescent="0.25">
      <c r="A33" t="s">
        <v>1927</v>
      </c>
      <c r="B33">
        <v>0</v>
      </c>
      <c r="C33">
        <v>342.37</v>
      </c>
      <c r="D33">
        <v>46.12</v>
      </c>
      <c r="E33">
        <v>0.67</v>
      </c>
      <c r="F33">
        <v>966.66</v>
      </c>
      <c r="G33">
        <v>0</v>
      </c>
      <c r="H33">
        <v>308.68</v>
      </c>
      <c r="I33">
        <v>393.24</v>
      </c>
      <c r="J33">
        <v>0</v>
      </c>
      <c r="K33">
        <v>0.17</v>
      </c>
      <c r="L33">
        <v>0</v>
      </c>
      <c r="M33">
        <v>32.61</v>
      </c>
      <c r="N33">
        <v>-828.72</v>
      </c>
      <c r="O33">
        <v>1261.81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714"/>
  <sheetViews>
    <sheetView zoomScale="85" zoomScaleNormal="85" workbookViewId="0">
      <selection activeCell="Q19" sqref="A18:Q19"/>
    </sheetView>
  </sheetViews>
  <sheetFormatPr defaultRowHeight="15" x14ac:dyDescent="0.25"/>
  <cols>
    <col min="1" max="1" width="20.140625" customWidth="1"/>
    <col min="2" max="2" width="54.28515625" customWidth="1"/>
    <col min="3" max="3" width="32.28515625" customWidth="1"/>
    <col min="4" max="4" width="23.28515625" customWidth="1"/>
    <col min="5" max="5" width="11" customWidth="1"/>
    <col min="6" max="6" width="18.5703125" customWidth="1"/>
    <col min="7" max="7" width="31.5703125" customWidth="1"/>
    <col min="8" max="8" width="5.28515625" style="645" customWidth="1"/>
    <col min="9" max="9" width="13.140625" bestFit="1" customWidth="1"/>
    <col min="10" max="10" width="19.5703125" bestFit="1" customWidth="1"/>
    <col min="11" max="11" width="19.5703125" customWidth="1"/>
    <col min="12" max="12" width="49.5703125" customWidth="1"/>
    <col min="13" max="13" width="19" customWidth="1"/>
    <col min="14" max="14" width="27.140625" bestFit="1" customWidth="1"/>
    <col min="15" max="15" width="32" customWidth="1"/>
    <col min="16" max="16" width="6" customWidth="1"/>
    <col min="17" max="17" width="9.7109375" customWidth="1"/>
    <col min="18" max="18" width="42.42578125" customWidth="1"/>
    <col min="19" max="19" width="60" customWidth="1"/>
    <col min="20" max="20" width="32.28515625" customWidth="1"/>
    <col min="21" max="21" width="16.5703125" customWidth="1"/>
    <col min="22" max="51" width="35.85546875" bestFit="1" customWidth="1"/>
  </cols>
  <sheetData>
    <row r="2" spans="1:23" x14ac:dyDescent="0.25">
      <c r="R2" t="s">
        <v>1946</v>
      </c>
      <c r="S2" s="612" t="s">
        <v>406</v>
      </c>
      <c r="T2" s="612" t="s">
        <v>1180</v>
      </c>
      <c r="U2" t="s">
        <v>1918</v>
      </c>
      <c r="V2" t="s">
        <v>1919</v>
      </c>
      <c r="W2" t="s">
        <v>1935</v>
      </c>
    </row>
    <row r="3" spans="1:23" x14ac:dyDescent="0.25">
      <c r="R3" t="str">
        <f>CONCATENATE(S3,".",T3)</f>
        <v>Aviation - LTO.Gasoline</v>
      </c>
      <c r="S3" s="1" t="s">
        <v>1287</v>
      </c>
      <c r="T3" t="s">
        <v>18</v>
      </c>
      <c r="U3" t="s">
        <v>440</v>
      </c>
      <c r="V3" t="s">
        <v>402</v>
      </c>
      <c r="W3" t="str">
        <f>IFERROR(IF(U3="electricity",INDEX('Power Plant Types'!$B$2:$O$30,MATCH(Calcs!T3,'Power Plant Types'!$A$2:$A$30,0),MATCH(Calcs!S3,'Power Plant Types'!$B$1:$O$1,0)),""),0)</f>
        <v/>
      </c>
    </row>
    <row r="4" spans="1:23" x14ac:dyDescent="0.25">
      <c r="A4" s="603" t="s">
        <v>1913</v>
      </c>
      <c r="B4" s="603" t="s">
        <v>406</v>
      </c>
      <c r="C4" s="603" t="s">
        <v>1180</v>
      </c>
      <c r="D4" s="603" t="s">
        <v>1181</v>
      </c>
      <c r="E4" s="603" t="s">
        <v>1182</v>
      </c>
      <c r="F4" t="s">
        <v>1915</v>
      </c>
      <c r="G4" t="s">
        <v>1914</v>
      </c>
      <c r="I4" t="s">
        <v>1918</v>
      </c>
      <c r="J4" t="s">
        <v>1919</v>
      </c>
      <c r="K4" t="s">
        <v>1947</v>
      </c>
      <c r="L4" t="s">
        <v>1946</v>
      </c>
      <c r="M4" t="s">
        <v>1936</v>
      </c>
      <c r="N4" t="s">
        <v>1948</v>
      </c>
      <c r="O4" t="s">
        <v>1950</v>
      </c>
      <c r="R4" t="str">
        <f t="shared" ref="R4:R67" si="0">CONCATENATE(S4,".",T4)</f>
        <v>Coastal shipping, large vessels.Diesel</v>
      </c>
      <c r="S4" s="1" t="s">
        <v>1301</v>
      </c>
      <c r="T4" t="s">
        <v>92</v>
      </c>
      <c r="U4" t="s">
        <v>430</v>
      </c>
      <c r="V4" t="s">
        <v>400</v>
      </c>
      <c r="W4" t="str">
        <f>IFERROR(IF(U4="electricity",INDEX('Power Plant Types'!$B$2:$O$30,MATCH(Calcs!T4,'Power Plant Types'!$A$2:$A$30,0),MATCH(Calcs!S4,'Power Plant Types'!$B$1:$O$1,0)),""),0)</f>
        <v/>
      </c>
    </row>
    <row r="5" spans="1:23" x14ac:dyDescent="0.25">
      <c r="A5" t="s">
        <v>1412</v>
      </c>
      <c r="B5" t="s">
        <v>1287</v>
      </c>
      <c r="C5" t="s">
        <v>18</v>
      </c>
      <c r="D5" t="s">
        <v>1186</v>
      </c>
      <c r="E5" t="s">
        <v>1195</v>
      </c>
      <c r="F5" s="604">
        <v>1</v>
      </c>
      <c r="G5" s="604">
        <v>6.0000000000000002E-5</v>
      </c>
      <c r="H5" s="651"/>
      <c r="I5" t="str">
        <f>IFERROR(INDEX($U$3:$U$143,MATCH(B5,$S$3:$S$143,0),1),"")</f>
        <v>aircraft</v>
      </c>
      <c r="J5" t="str">
        <f>IFERROR(INDEX($V$3:$V$143,MATCH(CONCATENATE(B5,".",C5),$R$3:$R$143,0),1),"")</f>
        <v>petroleum gasoline</v>
      </c>
      <c r="K5" t="str">
        <f>IF(OR(A5="black carbon",A5="oc",A5="pm2.5",A5="pm10"),"PM",A5)</f>
        <v>PM</v>
      </c>
      <c r="L5" t="str">
        <f>IFERROR(CONCATENATE(I5,".",J5,".",K5,".",D5),"")</f>
        <v>aircraft.petroleum gasoline.PM.No control</v>
      </c>
      <c r="M5" s="614">
        <f>IFERROR(INDEX('Control Tech'!$K$3:$K$196,MATCH(Calcs!L5,'Control Tech'!$A$3:$A$196,0),1)/100,0)</f>
        <v>0</v>
      </c>
      <c r="N5" s="613">
        <f>IF(D5="no control",1-SUMIFS($M$5:$M$3714,$B$5:$B$3714,B5,$A$5:$A$3714,A5,$C$5:$C$3714,C5),M5)</f>
        <v>1</v>
      </c>
      <c r="O5" t="str">
        <f>IF(I5="electricity",INDEX($W$3:$W$143,MATCH(CONCATENATE(B5,".",C5),$R$3:$R$143,0),1),"")</f>
        <v/>
      </c>
      <c r="R5" t="str">
        <f t="shared" si="0"/>
        <v>Coastal shipping, large vessels.Heavy fuel oil</v>
      </c>
      <c r="S5" s="1" t="s">
        <v>1301</v>
      </c>
      <c r="T5" t="s">
        <v>1294</v>
      </c>
      <c r="U5" t="s">
        <v>430</v>
      </c>
      <c r="V5" t="s">
        <v>400</v>
      </c>
      <c r="W5" t="str">
        <f>IFERROR(IF(U5="electricity",INDEX('Power Plant Types'!$B$2:$O$30,MATCH(Calcs!T5,'Power Plant Types'!$A$2:$A$30,0),MATCH(Calcs!S5,'Power Plant Types'!$B$1:$O$1,0)),""),0)</f>
        <v/>
      </c>
    </row>
    <row r="6" spans="1:23" x14ac:dyDescent="0.25">
      <c r="A6" t="s">
        <v>1412</v>
      </c>
      <c r="B6" t="s">
        <v>1301</v>
      </c>
      <c r="C6" t="s">
        <v>92</v>
      </c>
      <c r="D6" t="s">
        <v>1306</v>
      </c>
      <c r="E6" t="s">
        <v>1195</v>
      </c>
      <c r="F6" s="604">
        <v>1</v>
      </c>
      <c r="G6" s="604">
        <v>1.03E-2</v>
      </c>
      <c r="H6" s="651"/>
      <c r="I6" t="str">
        <f t="shared" ref="I6:I69" si="1">IFERROR(INDEX($U$3:$U$143,MATCH(B6,$S$3:$S$143,0),1),"")</f>
        <v>ships</v>
      </c>
      <c r="J6" t="str">
        <f t="shared" ref="J6:J69" si="2">IFERROR(INDEX($V$3:$V$143,MATCH(CONCATENATE(B6,".",C6),$R$3:$R$143,0),1),"")</f>
        <v>petroleum diesel</v>
      </c>
      <c r="K6" t="str">
        <f t="shared" ref="K6:K69" si="3">IF(OR(A6="black carbon",A6="oc",A6="pm2.5",A6="pm10"),"PM",A6)</f>
        <v>PM</v>
      </c>
      <c r="L6" t="str">
        <f t="shared" ref="L6:L69" si="4">IFERROR(CONCATENATE(I6,".",J6,".",K6,".",D6),"")</f>
        <v>ships.petroleum diesel.PM.Combustion modification on large vessels using marine diesel fuel</v>
      </c>
      <c r="M6" s="614">
        <f>IFERROR(INDEX('Control Tech'!$K$3:$K$196,MATCH(Calcs!L6,'Control Tech'!$A$3:$A$196,0),1)/100,0)</f>
        <v>0</v>
      </c>
      <c r="N6" s="613">
        <f t="shared" ref="N6:N69" si="5">IF(D6="no control",1-SUMIFS($M$5:$M$3714,$B$5:$B$3714,B6,$A$5:$A$3714,A6,$C$5:$C$3714,C6),M6)</f>
        <v>0</v>
      </c>
      <c r="O6" t="str">
        <f t="shared" ref="O6:O69" si="6">IF(I6="electricity",INDEX($W$3:$W$143,MATCH(CONCATENATE(B6,".",C6),$R$3:$R$143,0),1),"")</f>
        <v/>
      </c>
      <c r="R6" t="str">
        <f t="shared" si="0"/>
        <v>Coastal shipping, medium vessels.Diesel</v>
      </c>
      <c r="S6" s="1" t="s">
        <v>1307</v>
      </c>
      <c r="T6" t="s">
        <v>92</v>
      </c>
      <c r="U6" t="s">
        <v>430</v>
      </c>
      <c r="V6" t="s">
        <v>400</v>
      </c>
      <c r="W6" t="str">
        <f>IFERROR(IF(U6="electricity",INDEX('Power Plant Types'!$B$2:$O$30,MATCH(Calcs!T6,'Power Plant Types'!$A$2:$A$30,0),MATCH(Calcs!S6,'Power Plant Types'!$B$1:$O$1,0)),""),0)</f>
        <v/>
      </c>
    </row>
    <row r="7" spans="1:23" x14ac:dyDescent="0.25">
      <c r="A7" t="s">
        <v>1412</v>
      </c>
      <c r="B7" t="s">
        <v>1301</v>
      </c>
      <c r="C7" t="s">
        <v>92</v>
      </c>
      <c r="D7" t="s">
        <v>1186</v>
      </c>
      <c r="E7" t="s">
        <v>1195</v>
      </c>
      <c r="F7" s="604">
        <v>1</v>
      </c>
      <c r="G7" s="604">
        <v>1.0580000000000001E-2</v>
      </c>
      <c r="H7" s="651"/>
      <c r="I7" t="str">
        <f t="shared" si="1"/>
        <v>ships</v>
      </c>
      <c r="J7" t="str">
        <f t="shared" si="2"/>
        <v>petroleum diesel</v>
      </c>
      <c r="K7" t="str">
        <f t="shared" si="3"/>
        <v>PM</v>
      </c>
      <c r="L7" t="str">
        <f t="shared" si="4"/>
        <v>ships.petroleum diesel.PM.No control</v>
      </c>
      <c r="M7" s="614">
        <f>IFERROR(INDEX('Control Tech'!$K$3:$K$196,MATCH(Calcs!L7,'Control Tech'!$A$3:$A$196,0),1)/100,0)</f>
        <v>0</v>
      </c>
      <c r="N7" s="613">
        <f t="shared" si="5"/>
        <v>1</v>
      </c>
      <c r="O7" t="str">
        <f t="shared" si="6"/>
        <v/>
      </c>
      <c r="R7" t="str">
        <f t="shared" si="0"/>
        <v>Heavy duty vehicles.Diesel</v>
      </c>
      <c r="S7" s="1" t="s">
        <v>1188</v>
      </c>
      <c r="T7" t="s">
        <v>92</v>
      </c>
      <c r="U7" t="s">
        <v>1920</v>
      </c>
      <c r="V7" t="s">
        <v>400</v>
      </c>
      <c r="W7" t="str">
        <f>IFERROR(IF(U7="electricity",INDEX('Power Plant Types'!$B$2:$O$30,MATCH(Calcs!T7,'Power Plant Types'!$A$2:$A$30,0),MATCH(Calcs!S7,'Power Plant Types'!$B$1:$O$1,0)),""),0)</f>
        <v/>
      </c>
    </row>
    <row r="8" spans="1:23" x14ac:dyDescent="0.25">
      <c r="A8" t="s">
        <v>1412</v>
      </c>
      <c r="B8" t="s">
        <v>1301</v>
      </c>
      <c r="C8" t="s">
        <v>92</v>
      </c>
      <c r="D8" t="s">
        <v>1303</v>
      </c>
      <c r="E8" t="s">
        <v>1195</v>
      </c>
      <c r="F8" s="604">
        <v>1</v>
      </c>
      <c r="G8" s="604">
        <v>1.03E-2</v>
      </c>
      <c r="H8" s="651"/>
      <c r="I8" t="str">
        <f t="shared" si="1"/>
        <v>ships</v>
      </c>
      <c r="J8" t="str">
        <f t="shared" si="2"/>
        <v>petroleum diesel</v>
      </c>
      <c r="K8" t="str">
        <f t="shared" si="3"/>
        <v>PM</v>
      </c>
      <c r="L8" t="str">
        <f t="shared" si="4"/>
        <v>ships.petroleum diesel.PM.Selective catalytic reduction on large vessels using residual oil</v>
      </c>
      <c r="M8" s="614">
        <f>IFERROR(INDEX('Control Tech'!$K$3:$K$196,MATCH(Calcs!L8,'Control Tech'!$A$3:$A$196,0),1)/100,0)</f>
        <v>0</v>
      </c>
      <c r="N8" s="613">
        <f t="shared" si="5"/>
        <v>0</v>
      </c>
      <c r="O8" t="str">
        <f t="shared" si="6"/>
        <v/>
      </c>
      <c r="R8" t="str">
        <f t="shared" si="0"/>
        <v>Heavy duty vehicles.Gaseous fuels</v>
      </c>
      <c r="S8" s="1" t="s">
        <v>1188</v>
      </c>
      <c r="T8" t="s">
        <v>1264</v>
      </c>
      <c r="U8" t="s">
        <v>1920</v>
      </c>
      <c r="V8" t="s">
        <v>393</v>
      </c>
      <c r="W8" t="str">
        <f>IFERROR(IF(U8="electricity",INDEX('Power Plant Types'!$B$2:$O$30,MATCH(Calcs!T8,'Power Plant Types'!$A$2:$A$30,0),MATCH(Calcs!S8,'Power Plant Types'!$B$1:$O$1,0)),""),0)</f>
        <v/>
      </c>
    </row>
    <row r="9" spans="1:23" x14ac:dyDescent="0.25">
      <c r="A9" t="s">
        <v>1412</v>
      </c>
      <c r="B9" t="s">
        <v>1301</v>
      </c>
      <c r="C9" t="s">
        <v>1294</v>
      </c>
      <c r="D9" t="s">
        <v>1302</v>
      </c>
      <c r="E9" t="s">
        <v>1195</v>
      </c>
      <c r="F9" s="604">
        <v>1</v>
      </c>
      <c r="G9" s="604">
        <v>4.3770000000000003E-2</v>
      </c>
      <c r="H9" s="651"/>
      <c r="I9" t="str">
        <f t="shared" si="1"/>
        <v>ships</v>
      </c>
      <c r="J9" t="str">
        <f t="shared" si="2"/>
        <v>petroleum diesel</v>
      </c>
      <c r="K9" t="str">
        <f t="shared" si="3"/>
        <v>PM</v>
      </c>
      <c r="L9" t="str">
        <f t="shared" si="4"/>
        <v>ships.petroleum diesel.PM.Combustion modification on large vessels using residual oil</v>
      </c>
      <c r="M9" s="614">
        <f>IFERROR(INDEX('Control Tech'!$K$3:$K$196,MATCH(Calcs!L9,'Control Tech'!$A$3:$A$196,0),1)/100,0)</f>
        <v>0</v>
      </c>
      <c r="N9" s="613">
        <f t="shared" si="5"/>
        <v>0</v>
      </c>
      <c r="O9" t="str">
        <f t="shared" si="6"/>
        <v/>
      </c>
      <c r="R9" t="str">
        <f t="shared" si="0"/>
        <v>Heavy duty vehicles.Gasoline</v>
      </c>
      <c r="S9" s="1" t="s">
        <v>1188</v>
      </c>
      <c r="T9" t="s">
        <v>18</v>
      </c>
      <c r="U9" t="s">
        <v>1920</v>
      </c>
      <c r="V9" t="s">
        <v>402</v>
      </c>
      <c r="W9" t="str">
        <f>IFERROR(IF(U9="electricity",INDEX('Power Plant Types'!$B$2:$O$30,MATCH(Calcs!T9,'Power Plant Types'!$A$2:$A$30,0),MATCH(Calcs!S9,'Power Plant Types'!$B$1:$O$1,0)),""),0)</f>
        <v/>
      </c>
    </row>
    <row r="10" spans="1:23" x14ac:dyDescent="0.25">
      <c r="A10" t="s">
        <v>1412</v>
      </c>
      <c r="B10" t="s">
        <v>1301</v>
      </c>
      <c r="C10" t="s">
        <v>1294</v>
      </c>
      <c r="D10" t="s">
        <v>1186</v>
      </c>
      <c r="E10" t="s">
        <v>1195</v>
      </c>
      <c r="F10" s="604">
        <v>1</v>
      </c>
      <c r="G10" s="604">
        <v>5.6899999999999999E-2</v>
      </c>
      <c r="H10" s="651"/>
      <c r="I10" t="str">
        <f t="shared" si="1"/>
        <v>ships</v>
      </c>
      <c r="J10" t="str">
        <f t="shared" si="2"/>
        <v>petroleum diesel</v>
      </c>
      <c r="K10" t="str">
        <f t="shared" si="3"/>
        <v>PM</v>
      </c>
      <c r="L10" t="str">
        <f t="shared" si="4"/>
        <v>ships.petroleum diesel.PM.No control</v>
      </c>
      <c r="M10" s="614">
        <f>IFERROR(INDEX('Control Tech'!$K$3:$K$196,MATCH(Calcs!L10,'Control Tech'!$A$3:$A$196,0),1)/100,0)</f>
        <v>0</v>
      </c>
      <c r="N10" s="613">
        <f t="shared" si="5"/>
        <v>1</v>
      </c>
      <c r="O10" t="str">
        <f t="shared" si="6"/>
        <v/>
      </c>
      <c r="R10" t="str">
        <f t="shared" si="0"/>
        <v>Heavy duty vehicles.Liquefied petroleum gas</v>
      </c>
      <c r="S10" s="1" t="s">
        <v>1188</v>
      </c>
      <c r="T10" t="s">
        <v>1305</v>
      </c>
      <c r="U10" t="s">
        <v>1920</v>
      </c>
      <c r="V10" t="s">
        <v>393</v>
      </c>
      <c r="W10" t="str">
        <f>IFERROR(IF(U10="electricity",INDEX('Power Plant Types'!$B$2:$O$30,MATCH(Calcs!T10,'Power Plant Types'!$A$2:$A$30,0),MATCH(Calcs!S10,'Power Plant Types'!$B$1:$O$1,0)),""),0)</f>
        <v/>
      </c>
    </row>
    <row r="11" spans="1:23" x14ac:dyDescent="0.25">
      <c r="A11" t="s">
        <v>1412</v>
      </c>
      <c r="B11" t="s">
        <v>1301</v>
      </c>
      <c r="C11" t="s">
        <v>1294</v>
      </c>
      <c r="D11" t="s">
        <v>1303</v>
      </c>
      <c r="E11" t="s">
        <v>1195</v>
      </c>
      <c r="F11" s="604">
        <v>1</v>
      </c>
      <c r="G11" s="604">
        <v>5.5359999999999999E-2</v>
      </c>
      <c r="H11" s="651"/>
      <c r="I11" t="str">
        <f t="shared" si="1"/>
        <v>ships</v>
      </c>
      <c r="J11" t="str">
        <f t="shared" si="2"/>
        <v>petroleum diesel</v>
      </c>
      <c r="K11" t="str">
        <f t="shared" si="3"/>
        <v>PM</v>
      </c>
      <c r="L11" t="str">
        <f t="shared" si="4"/>
        <v>ships.petroleum diesel.PM.Selective catalytic reduction on large vessels using residual oil</v>
      </c>
      <c r="M11" s="614">
        <f>IFERROR(INDEX('Control Tech'!$K$3:$K$196,MATCH(Calcs!L11,'Control Tech'!$A$3:$A$196,0),1)/100,0)</f>
        <v>0</v>
      </c>
      <c r="N11" s="613">
        <f t="shared" si="5"/>
        <v>0</v>
      </c>
      <c r="O11" t="str">
        <f t="shared" si="6"/>
        <v/>
      </c>
      <c r="R11" t="str">
        <f t="shared" si="0"/>
        <v>Industrial furnaces.Biomass fuels</v>
      </c>
      <c r="S11" s="1" t="s">
        <v>1248</v>
      </c>
      <c r="T11" t="s">
        <v>1409</v>
      </c>
      <c r="U11" t="s">
        <v>1921</v>
      </c>
      <c r="V11" t="s">
        <v>398</v>
      </c>
      <c r="W11" t="str">
        <f>IFERROR(IF(U11="electricity",INDEX('Power Plant Types'!$B$2:$O$30,MATCH(Calcs!T11,'Power Plant Types'!$A$2:$A$30,0),MATCH(Calcs!S11,'Power Plant Types'!$B$1:$O$1,0)),""),0)</f>
        <v/>
      </c>
    </row>
    <row r="12" spans="1:23" x14ac:dyDescent="0.25">
      <c r="A12" t="s">
        <v>1412</v>
      </c>
      <c r="B12" t="s">
        <v>1307</v>
      </c>
      <c r="C12" t="s">
        <v>92</v>
      </c>
      <c r="D12" t="s">
        <v>1308</v>
      </c>
      <c r="E12" t="s">
        <v>1195</v>
      </c>
      <c r="F12" s="604">
        <v>1</v>
      </c>
      <c r="G12" s="604">
        <v>1.03E-2</v>
      </c>
      <c r="H12" s="651"/>
      <c r="I12" t="str">
        <f t="shared" si="1"/>
        <v>ships</v>
      </c>
      <c r="J12" t="str">
        <f t="shared" si="2"/>
        <v>petroleum diesel</v>
      </c>
      <c r="K12" t="str">
        <f t="shared" si="3"/>
        <v>PM</v>
      </c>
      <c r="L12" t="str">
        <f t="shared" si="4"/>
        <v>ships.petroleum diesel.PM.Combustion modification on medium vessels using marine diesel fuel</v>
      </c>
      <c r="M12" s="614">
        <f>IFERROR(INDEX('Control Tech'!$K$3:$K$196,MATCH(Calcs!L12,'Control Tech'!$A$3:$A$196,0),1)/100,0)</f>
        <v>0</v>
      </c>
      <c r="N12" s="613">
        <f t="shared" si="5"/>
        <v>0</v>
      </c>
      <c r="O12" t="str">
        <f t="shared" si="6"/>
        <v/>
      </c>
      <c r="R12" t="str">
        <f t="shared" si="0"/>
        <v>Industrial furnaces.Derived coal (coke, briquettes)</v>
      </c>
      <c r="S12" s="1" t="s">
        <v>1248</v>
      </c>
      <c r="T12" t="s">
        <v>1245</v>
      </c>
      <c r="U12" t="s">
        <v>1921</v>
      </c>
      <c r="V12" t="s">
        <v>1127</v>
      </c>
      <c r="W12" t="str">
        <f>IFERROR(IF(U12="electricity",INDEX('Power Plant Types'!$B$2:$O$30,MATCH(Calcs!T12,'Power Plant Types'!$A$2:$A$30,0),MATCH(Calcs!S12,'Power Plant Types'!$B$1:$O$1,0)),""),0)</f>
        <v/>
      </c>
    </row>
    <row r="13" spans="1:23" x14ac:dyDescent="0.25">
      <c r="A13" t="s">
        <v>1412</v>
      </c>
      <c r="B13" t="s">
        <v>1307</v>
      </c>
      <c r="C13" t="s">
        <v>92</v>
      </c>
      <c r="D13" t="s">
        <v>1186</v>
      </c>
      <c r="E13" t="s">
        <v>1195</v>
      </c>
      <c r="F13" s="604">
        <v>1</v>
      </c>
      <c r="G13" s="604">
        <v>1.0580000000000001E-2</v>
      </c>
      <c r="H13" s="651"/>
      <c r="I13" t="str">
        <f t="shared" si="1"/>
        <v>ships</v>
      </c>
      <c r="J13" t="str">
        <f t="shared" si="2"/>
        <v>petroleum diesel</v>
      </c>
      <c r="K13" t="str">
        <f t="shared" si="3"/>
        <v>PM</v>
      </c>
      <c r="L13" t="str">
        <f t="shared" si="4"/>
        <v>ships.petroleum diesel.PM.No control</v>
      </c>
      <c r="M13" s="614">
        <f>IFERROR(INDEX('Control Tech'!$K$3:$K$196,MATCH(Calcs!L13,'Control Tech'!$A$3:$A$196,0),1)/100,0)</f>
        <v>0</v>
      </c>
      <c r="N13" s="613">
        <f t="shared" si="5"/>
        <v>1</v>
      </c>
      <c r="O13" t="str">
        <f t="shared" si="6"/>
        <v/>
      </c>
      <c r="R13" t="str">
        <f t="shared" si="0"/>
        <v>Industrial furnaces.Diesel</v>
      </c>
      <c r="S13" s="1" t="s">
        <v>1248</v>
      </c>
      <c r="T13" t="s">
        <v>92</v>
      </c>
      <c r="U13" t="s">
        <v>1921</v>
      </c>
      <c r="V13" t="s">
        <v>400</v>
      </c>
      <c r="W13" t="str">
        <f>IFERROR(IF(U13="electricity",INDEX('Power Plant Types'!$B$2:$O$30,MATCH(Calcs!T13,'Power Plant Types'!$A$2:$A$30,0),MATCH(Calcs!S13,'Power Plant Types'!$B$1:$O$1,0)),""),0)</f>
        <v/>
      </c>
    </row>
    <row r="14" spans="1:23" x14ac:dyDescent="0.25">
      <c r="A14" t="s">
        <v>1412</v>
      </c>
      <c r="B14" t="s">
        <v>1200</v>
      </c>
      <c r="C14" t="s">
        <v>1193</v>
      </c>
      <c r="D14" t="s">
        <v>1201</v>
      </c>
      <c r="E14" t="s">
        <v>1195</v>
      </c>
      <c r="F14" s="604">
        <v>1</v>
      </c>
      <c r="G14" s="604">
        <v>4.0000000000000001E-3</v>
      </c>
      <c r="H14" s="651"/>
      <c r="I14" t="str">
        <f t="shared" si="1"/>
        <v>buildings</v>
      </c>
      <c r="J14" t="str">
        <f t="shared" si="2"/>
        <v>biomass</v>
      </c>
      <c r="K14" t="str">
        <f t="shared" si="3"/>
        <v>PM</v>
      </c>
      <c r="L14" t="str">
        <f t="shared" si="4"/>
        <v>buildings.biomass.PM.Fan assisted cooking stove</v>
      </c>
      <c r="M14" s="614">
        <f>IFERROR(INDEX('Control Tech'!$K$3:$K$196,MATCH(Calcs!L14,'Control Tech'!$A$3:$A$196,0),1)/100,0)</f>
        <v>0</v>
      </c>
      <c r="N14" s="613">
        <f t="shared" si="5"/>
        <v>0</v>
      </c>
      <c r="O14" t="str">
        <f t="shared" si="6"/>
        <v/>
      </c>
      <c r="R14" t="str">
        <f t="shared" si="0"/>
        <v>Industrial furnaces.Gaseous fuels</v>
      </c>
      <c r="S14" s="1" t="s">
        <v>1248</v>
      </c>
      <c r="T14" t="s">
        <v>1264</v>
      </c>
      <c r="U14" t="s">
        <v>1921</v>
      </c>
      <c r="V14" t="s">
        <v>393</v>
      </c>
      <c r="W14" t="str">
        <f>IFERROR(IF(U14="electricity",INDEX('Power Plant Types'!$B$2:$O$30,MATCH(Calcs!T14,'Power Plant Types'!$A$2:$A$30,0),MATCH(Calcs!S14,'Power Plant Types'!$B$1:$O$1,0)),""),0)</f>
        <v/>
      </c>
    </row>
    <row r="15" spans="1:23" x14ac:dyDescent="0.25">
      <c r="A15" t="s">
        <v>1412</v>
      </c>
      <c r="B15" t="s">
        <v>1200</v>
      </c>
      <c r="C15" t="s">
        <v>1193</v>
      </c>
      <c r="D15" t="s">
        <v>1202</v>
      </c>
      <c r="E15" t="s">
        <v>1195</v>
      </c>
      <c r="F15" s="604">
        <v>1</v>
      </c>
      <c r="G15" s="604">
        <v>3.7999999999999999E-2</v>
      </c>
      <c r="H15" s="651"/>
      <c r="I15" t="str">
        <f t="shared" si="1"/>
        <v>buildings</v>
      </c>
      <c r="J15" t="str">
        <f t="shared" si="2"/>
        <v>biomass</v>
      </c>
      <c r="K15" t="str">
        <f t="shared" si="3"/>
        <v>PM</v>
      </c>
      <c r="L15" t="str">
        <f t="shared" si="4"/>
        <v>buildings.biomass.PM.Improved stove - biomass</v>
      </c>
      <c r="M15" s="614">
        <f>IFERROR(INDEX('Control Tech'!$K$3:$K$196,MATCH(Calcs!L15,'Control Tech'!$A$3:$A$196,0),1)/100,0)</f>
        <v>4.9800000000000004E-2</v>
      </c>
      <c r="N15" s="613">
        <f t="shared" si="5"/>
        <v>4.9800000000000004E-2</v>
      </c>
      <c r="O15" t="str">
        <f t="shared" si="6"/>
        <v/>
      </c>
      <c r="R15" t="str">
        <f t="shared" si="0"/>
        <v>Industrial furnaces.Gasoline</v>
      </c>
      <c r="S15" s="1" t="s">
        <v>1248</v>
      </c>
      <c r="T15" t="s">
        <v>18</v>
      </c>
      <c r="U15" t="s">
        <v>1921</v>
      </c>
      <c r="V15" t="s">
        <v>402</v>
      </c>
      <c r="W15" t="str">
        <f>IFERROR(IF(U15="electricity",INDEX('Power Plant Types'!$B$2:$O$30,MATCH(Calcs!T15,'Power Plant Types'!$A$2:$A$30,0),MATCH(Calcs!S15,'Power Plant Types'!$B$1:$O$1,0)),""),0)</f>
        <v/>
      </c>
    </row>
    <row r="16" spans="1:23" x14ac:dyDescent="0.25">
      <c r="A16" t="s">
        <v>1412</v>
      </c>
      <c r="B16" t="s">
        <v>1200</v>
      </c>
      <c r="C16" t="s">
        <v>1193</v>
      </c>
      <c r="D16" t="s">
        <v>1203</v>
      </c>
      <c r="E16" t="s">
        <v>1195</v>
      </c>
      <c r="F16" s="604">
        <v>1</v>
      </c>
      <c r="G16" s="604">
        <v>1.12E-2</v>
      </c>
      <c r="H16" s="651"/>
      <c r="I16" t="str">
        <f t="shared" si="1"/>
        <v>buildings</v>
      </c>
      <c r="J16" t="str">
        <f t="shared" si="2"/>
        <v>biomass</v>
      </c>
      <c r="K16" t="str">
        <f t="shared" si="3"/>
        <v>PM</v>
      </c>
      <c r="L16" t="str">
        <f t="shared" si="4"/>
        <v>buildings.biomass.PM.New stove - biomass</v>
      </c>
      <c r="M16" s="614">
        <f>IFERROR(INDEX('Control Tech'!$K$3:$K$196,MATCH(Calcs!L16,'Control Tech'!$A$3:$A$196,0),1)/100,0)</f>
        <v>0</v>
      </c>
      <c r="N16" s="613">
        <f t="shared" si="5"/>
        <v>0</v>
      </c>
      <c r="O16" t="str">
        <f t="shared" si="6"/>
        <v/>
      </c>
      <c r="R16" t="str">
        <f t="shared" si="0"/>
        <v>Industrial furnaces.Heavy fuel oil</v>
      </c>
      <c r="S16" s="1" t="s">
        <v>1248</v>
      </c>
      <c r="T16" t="s">
        <v>1294</v>
      </c>
      <c r="U16" t="s">
        <v>1921</v>
      </c>
      <c r="V16" t="s">
        <v>400</v>
      </c>
      <c r="W16" t="str">
        <f>IFERROR(IF(U16="electricity",INDEX('Power Plant Types'!$B$2:$O$30,MATCH(Calcs!T16,'Power Plant Types'!$A$2:$A$30,0),MATCH(Calcs!S16,'Power Plant Types'!$B$1:$O$1,0)),""),0)</f>
        <v/>
      </c>
    </row>
    <row r="17" spans="1:23" x14ac:dyDescent="0.25">
      <c r="A17" t="s">
        <v>1412</v>
      </c>
      <c r="B17" t="s">
        <v>1200</v>
      </c>
      <c r="C17" t="s">
        <v>1193</v>
      </c>
      <c r="D17" t="s">
        <v>1186</v>
      </c>
      <c r="E17" t="s">
        <v>1195</v>
      </c>
      <c r="F17" s="604">
        <v>1</v>
      </c>
      <c r="G17" s="604">
        <v>0.04</v>
      </c>
      <c r="H17" s="651"/>
      <c r="I17" t="str">
        <f t="shared" si="1"/>
        <v>buildings</v>
      </c>
      <c r="J17" t="str">
        <f t="shared" si="2"/>
        <v>biomass</v>
      </c>
      <c r="K17" t="str">
        <f t="shared" si="3"/>
        <v>PM</v>
      </c>
      <c r="L17" t="str">
        <f t="shared" si="4"/>
        <v>buildings.biomass.PM.No control</v>
      </c>
      <c r="M17" s="614">
        <f>IFERROR(INDEX('Control Tech'!$K$3:$K$196,MATCH(Calcs!L17,'Control Tech'!$A$3:$A$196,0),1)/100,0)</f>
        <v>0</v>
      </c>
      <c r="N17" s="613">
        <f t="shared" si="5"/>
        <v>0.95020000000000004</v>
      </c>
      <c r="O17" t="str">
        <f t="shared" si="6"/>
        <v/>
      </c>
      <c r="R17" t="str">
        <f t="shared" si="0"/>
        <v>Industrial furnaces.Liquefied petroleum gas</v>
      </c>
      <c r="S17" s="1" t="s">
        <v>1248</v>
      </c>
      <c r="T17" t="s">
        <v>1305</v>
      </c>
      <c r="U17" t="s">
        <v>1921</v>
      </c>
      <c r="V17" t="s">
        <v>393</v>
      </c>
      <c r="W17" t="str">
        <f>IFERROR(IF(U17="electricity",INDEX('Power Plant Types'!$B$2:$O$30,MATCH(Calcs!T17,'Power Plant Types'!$A$2:$A$30,0),MATCH(Calcs!S17,'Power Plant Types'!$B$1:$O$1,0)),""),0)</f>
        <v/>
      </c>
    </row>
    <row r="18" spans="1:23" x14ac:dyDescent="0.25">
      <c r="A18" t="s">
        <v>1412</v>
      </c>
      <c r="B18" t="s">
        <v>1200</v>
      </c>
      <c r="C18" t="s">
        <v>1205</v>
      </c>
      <c r="D18" t="s">
        <v>1214</v>
      </c>
      <c r="E18" t="s">
        <v>1195</v>
      </c>
      <c r="F18" s="604">
        <v>1</v>
      </c>
      <c r="G18" s="604">
        <v>2.16E-3</v>
      </c>
      <c r="H18" s="651"/>
      <c r="I18" t="str">
        <f t="shared" si="1"/>
        <v>buildings</v>
      </c>
      <c r="J18" t="str">
        <f t="shared" si="2"/>
        <v>lignite</v>
      </c>
      <c r="K18" t="str">
        <f t="shared" si="3"/>
        <v>PM</v>
      </c>
      <c r="L18" t="str">
        <f t="shared" si="4"/>
        <v>buildings.lignite.PM.Briquette stove</v>
      </c>
      <c r="M18" s="614">
        <f>IFERROR(INDEX('Control Tech'!$K$3:$K$196,MATCH(Calcs!L18,'Control Tech'!$A$3:$A$196,0),1)/100,0)</f>
        <v>0</v>
      </c>
      <c r="N18" s="613">
        <f t="shared" si="5"/>
        <v>0</v>
      </c>
      <c r="O18" t="str">
        <f t="shared" si="6"/>
        <v/>
      </c>
      <c r="R18" t="str">
        <f t="shared" si="0"/>
        <v>Industrial furnaces.Other biomass and waste fuels</v>
      </c>
      <c r="S18" s="1" t="s">
        <v>1248</v>
      </c>
      <c r="T18" t="s">
        <v>1410</v>
      </c>
      <c r="U18" t="s">
        <v>1921</v>
      </c>
      <c r="V18" t="s">
        <v>398</v>
      </c>
      <c r="W18" t="str">
        <f>IFERROR(IF(U18="electricity",INDEX('Power Plant Types'!$B$2:$O$30,MATCH(Calcs!T18,'Power Plant Types'!$A$2:$A$30,0),MATCH(Calcs!S18,'Power Plant Types'!$B$1:$O$1,0)),""),0)</f>
        <v/>
      </c>
    </row>
    <row r="19" spans="1:23" x14ac:dyDescent="0.25">
      <c r="A19" t="s">
        <v>1412</v>
      </c>
      <c r="B19" t="s">
        <v>1200</v>
      </c>
      <c r="C19" t="s">
        <v>1205</v>
      </c>
      <c r="D19" t="s">
        <v>1215</v>
      </c>
      <c r="E19" t="s">
        <v>1195</v>
      </c>
      <c r="F19" s="604">
        <v>1</v>
      </c>
      <c r="G19" s="604">
        <v>8.8200000000000001E-2</v>
      </c>
      <c r="H19" s="651"/>
      <c r="I19" t="str">
        <f t="shared" si="1"/>
        <v>buildings</v>
      </c>
      <c r="J19" t="str">
        <f t="shared" si="2"/>
        <v>lignite</v>
      </c>
      <c r="K19" t="str">
        <f t="shared" si="3"/>
        <v>PM</v>
      </c>
      <c r="L19" t="str">
        <f t="shared" si="4"/>
        <v>buildings.lignite.PM.Improved stove - coal</v>
      </c>
      <c r="M19" s="614">
        <f>IFERROR(INDEX('Control Tech'!$K$3:$K$196,MATCH(Calcs!L19,'Control Tech'!$A$3:$A$196,0),1)/100,0)</f>
        <v>0</v>
      </c>
      <c r="N19" s="613">
        <f t="shared" si="5"/>
        <v>0</v>
      </c>
      <c r="O19" t="str">
        <f t="shared" si="6"/>
        <v/>
      </c>
      <c r="R19" t="str">
        <f t="shared" si="0"/>
        <v>Light duty vehicles.Diesel</v>
      </c>
      <c r="S19" s="1" t="s">
        <v>1191</v>
      </c>
      <c r="T19" t="s">
        <v>92</v>
      </c>
      <c r="U19" t="s">
        <v>1922</v>
      </c>
      <c r="V19" t="s">
        <v>400</v>
      </c>
      <c r="W19" t="str">
        <f>IFERROR(IF(U19="electricity",INDEX('Power Plant Types'!$B$2:$O$30,MATCH(Calcs!T19,'Power Plant Types'!$A$2:$A$30,0),MATCH(Calcs!S19,'Power Plant Types'!$B$1:$O$1,0)),""),0)</f>
        <v/>
      </c>
    </row>
    <row r="20" spans="1:23" x14ac:dyDescent="0.25">
      <c r="A20" t="s">
        <v>1412</v>
      </c>
      <c r="B20" t="s">
        <v>1200</v>
      </c>
      <c r="C20" t="s">
        <v>1205</v>
      </c>
      <c r="D20" t="s">
        <v>1216</v>
      </c>
      <c r="E20" t="s">
        <v>1195</v>
      </c>
      <c r="F20" s="604">
        <v>1</v>
      </c>
      <c r="G20" s="604">
        <v>7.1999999999999995E-2</v>
      </c>
      <c r="H20" s="651"/>
      <c r="I20" t="str">
        <f t="shared" si="1"/>
        <v>buildings</v>
      </c>
      <c r="J20" t="str">
        <f t="shared" si="2"/>
        <v>lignite</v>
      </c>
      <c r="K20" t="str">
        <f t="shared" si="3"/>
        <v>PM</v>
      </c>
      <c r="L20" t="str">
        <f t="shared" si="4"/>
        <v>buildings.lignite.PM.New stove - coal</v>
      </c>
      <c r="M20" s="614">
        <f>IFERROR(INDEX('Control Tech'!$K$3:$K$196,MATCH(Calcs!L20,'Control Tech'!$A$3:$A$196,0),1)/100,0)</f>
        <v>0</v>
      </c>
      <c r="N20" s="613">
        <f t="shared" si="5"/>
        <v>0</v>
      </c>
      <c r="O20" t="str">
        <f t="shared" si="6"/>
        <v/>
      </c>
      <c r="R20" t="str">
        <f t="shared" si="0"/>
        <v>Light duty vehicles.Gaseous fuels</v>
      </c>
      <c r="S20" s="1" t="s">
        <v>1191</v>
      </c>
      <c r="T20" t="s">
        <v>1264</v>
      </c>
      <c r="U20" t="s">
        <v>1922</v>
      </c>
      <c r="V20" t="s">
        <v>393</v>
      </c>
      <c r="W20" t="str">
        <f>IFERROR(IF(U20="electricity",INDEX('Power Plant Types'!$B$2:$O$30,MATCH(Calcs!T20,'Power Plant Types'!$A$2:$A$30,0),MATCH(Calcs!S20,'Power Plant Types'!$B$1:$O$1,0)),""),0)</f>
        <v/>
      </c>
    </row>
    <row r="21" spans="1:23" x14ac:dyDescent="0.25">
      <c r="A21" t="s">
        <v>1412</v>
      </c>
      <c r="B21" t="s">
        <v>1200</v>
      </c>
      <c r="C21" t="s">
        <v>1205</v>
      </c>
      <c r="D21" t="s">
        <v>1186</v>
      </c>
      <c r="E21" t="s">
        <v>1195</v>
      </c>
      <c r="F21" s="604">
        <v>1</v>
      </c>
      <c r="G21" s="604">
        <v>0.09</v>
      </c>
      <c r="H21" s="651"/>
      <c r="I21" t="str">
        <f t="shared" si="1"/>
        <v>buildings</v>
      </c>
      <c r="J21" t="str">
        <f t="shared" si="2"/>
        <v>lignite</v>
      </c>
      <c r="K21" t="str">
        <f t="shared" si="3"/>
        <v>PM</v>
      </c>
      <c r="L21" t="str">
        <f t="shared" si="4"/>
        <v>buildings.lignite.PM.No control</v>
      </c>
      <c r="M21" s="614">
        <f>IFERROR(INDEX('Control Tech'!$K$3:$K$196,MATCH(Calcs!L21,'Control Tech'!$A$3:$A$196,0),1)/100,0)</f>
        <v>0</v>
      </c>
      <c r="N21" s="613">
        <f t="shared" si="5"/>
        <v>1</v>
      </c>
      <c r="O21" t="str">
        <f t="shared" si="6"/>
        <v/>
      </c>
      <c r="R21" t="str">
        <f t="shared" si="0"/>
        <v>Light duty vehicles.Gasoline</v>
      </c>
      <c r="S21" s="1" t="s">
        <v>1191</v>
      </c>
      <c r="T21" t="s">
        <v>18</v>
      </c>
      <c r="U21" t="s">
        <v>1922</v>
      </c>
      <c r="V21" t="s">
        <v>402</v>
      </c>
      <c r="W21" t="str">
        <f>IFERROR(IF(U21="electricity",INDEX('Power Plant Types'!$B$2:$O$30,MATCH(Calcs!T21,'Power Plant Types'!$A$2:$A$30,0),MATCH(Calcs!S21,'Power Plant Types'!$B$1:$O$1,0)),""),0)</f>
        <v/>
      </c>
    </row>
    <row r="22" spans="1:23" x14ac:dyDescent="0.25">
      <c r="A22" t="s">
        <v>1412</v>
      </c>
      <c r="B22" t="s">
        <v>1200</v>
      </c>
      <c r="C22" t="s">
        <v>1240</v>
      </c>
      <c r="D22" t="s">
        <v>1214</v>
      </c>
      <c r="E22" t="s">
        <v>1195</v>
      </c>
      <c r="F22" s="604">
        <v>1</v>
      </c>
      <c r="G22" s="604">
        <v>2.16E-3</v>
      </c>
      <c r="H22" s="651"/>
      <c r="I22" t="str">
        <f t="shared" si="1"/>
        <v>buildings</v>
      </c>
      <c r="J22" t="str">
        <f t="shared" si="2"/>
        <v>lignite</v>
      </c>
      <c r="K22" t="str">
        <f t="shared" si="3"/>
        <v>PM</v>
      </c>
      <c r="L22" t="str">
        <f t="shared" si="4"/>
        <v>buildings.lignite.PM.Briquette stove</v>
      </c>
      <c r="M22" s="614">
        <f>IFERROR(INDEX('Control Tech'!$K$3:$K$196,MATCH(Calcs!L22,'Control Tech'!$A$3:$A$196,0),1)/100,0)</f>
        <v>0</v>
      </c>
      <c r="N22" s="613">
        <f t="shared" si="5"/>
        <v>0</v>
      </c>
      <c r="O22" t="str">
        <f t="shared" si="6"/>
        <v/>
      </c>
      <c r="R22" t="str">
        <f t="shared" si="0"/>
        <v>Light duty vehicles.Liquefied petroleum gas</v>
      </c>
      <c r="S22" s="1" t="s">
        <v>1191</v>
      </c>
      <c r="T22" t="s">
        <v>1305</v>
      </c>
      <c r="U22" t="s">
        <v>1922</v>
      </c>
      <c r="V22" t="s">
        <v>393</v>
      </c>
      <c r="W22" t="str">
        <f>IFERROR(IF(U22="electricity",INDEX('Power Plant Types'!$B$2:$O$30,MATCH(Calcs!T22,'Power Plant Types'!$A$2:$A$30,0),MATCH(Calcs!S22,'Power Plant Types'!$B$1:$O$1,0)),""),0)</f>
        <v/>
      </c>
    </row>
    <row r="23" spans="1:23" x14ac:dyDescent="0.25">
      <c r="A23" t="s">
        <v>1412</v>
      </c>
      <c r="B23" t="s">
        <v>1200</v>
      </c>
      <c r="C23" t="s">
        <v>1240</v>
      </c>
      <c r="D23" t="s">
        <v>1215</v>
      </c>
      <c r="E23" t="s">
        <v>1195</v>
      </c>
      <c r="F23" s="604">
        <v>1</v>
      </c>
      <c r="G23" s="604">
        <v>8.8200000000000001E-2</v>
      </c>
      <c r="H23" s="651"/>
      <c r="I23" t="str">
        <f t="shared" si="1"/>
        <v>buildings</v>
      </c>
      <c r="J23" t="str">
        <f t="shared" si="2"/>
        <v>lignite</v>
      </c>
      <c r="K23" t="str">
        <f t="shared" si="3"/>
        <v>PM</v>
      </c>
      <c r="L23" t="str">
        <f t="shared" si="4"/>
        <v>buildings.lignite.PM.Improved stove - coal</v>
      </c>
      <c r="M23" s="614">
        <f>IFERROR(INDEX('Control Tech'!$K$3:$K$196,MATCH(Calcs!L23,'Control Tech'!$A$3:$A$196,0),1)/100,0)</f>
        <v>0</v>
      </c>
      <c r="N23" s="613">
        <f t="shared" si="5"/>
        <v>0</v>
      </c>
      <c r="O23" t="str">
        <f t="shared" si="6"/>
        <v/>
      </c>
      <c r="R23" t="str">
        <f t="shared" si="0"/>
        <v>Modern power plants (coal: ultra &amp;  supercritical; gas: CCGT).Biomass fuels</v>
      </c>
      <c r="S23" s="1" t="s">
        <v>1233</v>
      </c>
      <c r="T23" t="s">
        <v>1409</v>
      </c>
      <c r="U23" t="s">
        <v>399</v>
      </c>
      <c r="V23" t="s">
        <v>398</v>
      </c>
      <c r="W23">
        <f>IFERROR(IF(U23="electricity",INDEX('Power Plant Types'!$B$2:$O$30,MATCH(Calcs!T23,'Power Plant Types'!$A$2:$A$30,0),MATCH(Calcs!S23,'Power Plant Types'!$B$1:$O$1,0)),""),0)</f>
        <v>0</v>
      </c>
    </row>
    <row r="24" spans="1:23" x14ac:dyDescent="0.25">
      <c r="A24" t="s">
        <v>1412</v>
      </c>
      <c r="B24" t="s">
        <v>1200</v>
      </c>
      <c r="C24" t="s">
        <v>1240</v>
      </c>
      <c r="D24" t="s">
        <v>1216</v>
      </c>
      <c r="E24" t="s">
        <v>1195</v>
      </c>
      <c r="F24" s="604">
        <v>1</v>
      </c>
      <c r="G24" s="604">
        <v>7.1999999999999995E-2</v>
      </c>
      <c r="H24" s="651"/>
      <c r="I24" t="str">
        <f t="shared" si="1"/>
        <v>buildings</v>
      </c>
      <c r="J24" t="str">
        <f t="shared" si="2"/>
        <v>lignite</v>
      </c>
      <c r="K24" t="str">
        <f t="shared" si="3"/>
        <v>PM</v>
      </c>
      <c r="L24" t="str">
        <f t="shared" si="4"/>
        <v>buildings.lignite.PM.New stove - coal</v>
      </c>
      <c r="M24" s="614">
        <f>IFERROR(INDEX('Control Tech'!$K$3:$K$196,MATCH(Calcs!L24,'Control Tech'!$A$3:$A$196,0),1)/100,0)</f>
        <v>0</v>
      </c>
      <c r="N24" s="613">
        <f t="shared" si="5"/>
        <v>0</v>
      </c>
      <c r="O24" t="str">
        <f t="shared" si="6"/>
        <v/>
      </c>
      <c r="R24" t="str">
        <f t="shared" si="0"/>
        <v>Modern power plants (coal: ultra &amp;  supercritical; gas: CCGT).Brown coal/lignite grade 1</v>
      </c>
      <c r="S24" s="1" t="s">
        <v>1233</v>
      </c>
      <c r="T24" t="s">
        <v>1205</v>
      </c>
      <c r="U24" t="s">
        <v>399</v>
      </c>
      <c r="V24" t="s">
        <v>1129</v>
      </c>
      <c r="W24">
        <f>IFERROR(IF(U24="electricity",INDEX('Power Plant Types'!$B$2:$O$30,MATCH(Calcs!T24,'Power Plant Types'!$A$2:$A$30,0),MATCH(Calcs!S24,'Power Plant Types'!$B$1:$O$1,0)),""),0)</f>
        <v>0</v>
      </c>
    </row>
    <row r="25" spans="1:23" x14ac:dyDescent="0.25">
      <c r="A25" t="s">
        <v>1412</v>
      </c>
      <c r="B25" t="s">
        <v>1200</v>
      </c>
      <c r="C25" t="s">
        <v>1240</v>
      </c>
      <c r="D25" t="s">
        <v>1186</v>
      </c>
      <c r="E25" t="s">
        <v>1195</v>
      </c>
      <c r="F25" s="604">
        <v>1</v>
      </c>
      <c r="G25" s="604">
        <v>0.09</v>
      </c>
      <c r="H25" s="651"/>
      <c r="I25" t="str">
        <f t="shared" si="1"/>
        <v>buildings</v>
      </c>
      <c r="J25" t="str">
        <f t="shared" si="2"/>
        <v>lignite</v>
      </c>
      <c r="K25" t="str">
        <f t="shared" si="3"/>
        <v>PM</v>
      </c>
      <c r="L25" t="str">
        <f t="shared" si="4"/>
        <v>buildings.lignite.PM.No control</v>
      </c>
      <c r="M25" s="614">
        <f>IFERROR(INDEX('Control Tech'!$K$3:$K$196,MATCH(Calcs!L25,'Control Tech'!$A$3:$A$196,0),1)/100,0)</f>
        <v>0</v>
      </c>
      <c r="N25" s="613">
        <f t="shared" si="5"/>
        <v>1</v>
      </c>
      <c r="O25" t="str">
        <f t="shared" si="6"/>
        <v/>
      </c>
      <c r="R25" t="str">
        <f t="shared" si="0"/>
        <v>Modern power plants (coal: ultra &amp;  supercritical; gas: CCGT).Brown coal/lignite grade 2 (also peat)</v>
      </c>
      <c r="S25" s="1" t="s">
        <v>1233</v>
      </c>
      <c r="T25" t="s">
        <v>1240</v>
      </c>
      <c r="U25" t="s">
        <v>399</v>
      </c>
      <c r="V25" t="s">
        <v>1129</v>
      </c>
      <c r="W25">
        <f>IFERROR(IF(U25="electricity",INDEX('Power Plant Types'!$B$2:$O$30,MATCH(Calcs!T25,'Power Plant Types'!$A$2:$A$30,0),MATCH(Calcs!S25,'Power Plant Types'!$B$1:$O$1,0)),""),0)</f>
        <v>0</v>
      </c>
    </row>
    <row r="26" spans="1:23" x14ac:dyDescent="0.25">
      <c r="A26" t="s">
        <v>1412</v>
      </c>
      <c r="B26" t="s">
        <v>1200</v>
      </c>
      <c r="C26" t="s">
        <v>1245</v>
      </c>
      <c r="D26" t="s">
        <v>1215</v>
      </c>
      <c r="E26" t="s">
        <v>1195</v>
      </c>
      <c r="F26" s="604">
        <v>1</v>
      </c>
      <c r="G26" s="604">
        <v>2.9E-4</v>
      </c>
      <c r="H26" s="651"/>
      <c r="I26" t="str">
        <f t="shared" si="1"/>
        <v>buildings</v>
      </c>
      <c r="J26" t="str">
        <f t="shared" si="2"/>
        <v>hard coal</v>
      </c>
      <c r="K26" t="str">
        <f t="shared" si="3"/>
        <v>PM</v>
      </c>
      <c r="L26" t="str">
        <f t="shared" si="4"/>
        <v>buildings.hard coal.PM.Improved stove - coal</v>
      </c>
      <c r="M26" s="614">
        <f>IFERROR(INDEX('Control Tech'!$K$3:$K$196,MATCH(Calcs!L26,'Control Tech'!$A$3:$A$196,0),1)/100,0)</f>
        <v>0</v>
      </c>
      <c r="N26" s="613">
        <f t="shared" si="5"/>
        <v>0</v>
      </c>
      <c r="O26" t="str">
        <f t="shared" si="6"/>
        <v/>
      </c>
      <c r="R26" t="str">
        <f t="shared" si="0"/>
        <v>Modern power plants (coal: ultra &amp;  supercritical; gas: CCGT).Gaseous fuels</v>
      </c>
      <c r="S26" s="1" t="s">
        <v>1233</v>
      </c>
      <c r="T26" t="s">
        <v>1264</v>
      </c>
      <c r="U26" t="s">
        <v>399</v>
      </c>
      <c r="V26" t="s">
        <v>393</v>
      </c>
      <c r="W26">
        <f>IFERROR(IF(U26="electricity",INDEX('Power Plant Types'!$B$2:$O$30,MATCH(Calcs!T26,'Power Plant Types'!$A$2:$A$30,0),MATCH(Calcs!S26,'Power Plant Types'!$B$1:$O$1,0)),""),0)</f>
        <v>336.62</v>
      </c>
    </row>
    <row r="27" spans="1:23" x14ac:dyDescent="0.25">
      <c r="A27" t="s">
        <v>1412</v>
      </c>
      <c r="B27" t="s">
        <v>1200</v>
      </c>
      <c r="C27" t="s">
        <v>1245</v>
      </c>
      <c r="D27" t="s">
        <v>1216</v>
      </c>
      <c r="E27" t="s">
        <v>1195</v>
      </c>
      <c r="F27" s="604">
        <v>1</v>
      </c>
      <c r="G27" s="604">
        <v>2.4000000000000001E-4</v>
      </c>
      <c r="H27" s="651"/>
      <c r="I27" t="str">
        <f t="shared" si="1"/>
        <v>buildings</v>
      </c>
      <c r="J27" t="str">
        <f t="shared" si="2"/>
        <v>hard coal</v>
      </c>
      <c r="K27" t="str">
        <f t="shared" si="3"/>
        <v>PM</v>
      </c>
      <c r="L27" t="str">
        <f t="shared" si="4"/>
        <v>buildings.hard coal.PM.New stove - coal</v>
      </c>
      <c r="M27" s="614">
        <f>IFERROR(INDEX('Control Tech'!$K$3:$K$196,MATCH(Calcs!L27,'Control Tech'!$A$3:$A$196,0),1)/100,0)</f>
        <v>0</v>
      </c>
      <c r="N27" s="613">
        <f t="shared" si="5"/>
        <v>0</v>
      </c>
      <c r="O27" t="str">
        <f t="shared" si="6"/>
        <v/>
      </c>
      <c r="R27" t="str">
        <f t="shared" si="0"/>
        <v>Modern power plants (coal: ultra &amp;  supercritical; gas: CCGT).Hard coal, grade 1</v>
      </c>
      <c r="S27" s="1" t="s">
        <v>1233</v>
      </c>
      <c r="T27" t="s">
        <v>1291</v>
      </c>
      <c r="U27" t="s">
        <v>399</v>
      </c>
      <c r="V27" t="s">
        <v>1127</v>
      </c>
      <c r="W27">
        <f>IFERROR(IF(U27="electricity",INDEX('Power Plant Types'!$B$2:$O$30,MATCH(Calcs!T27,'Power Plant Types'!$A$2:$A$30,0),MATCH(Calcs!S27,'Power Plant Types'!$B$1:$O$1,0)),""),0)</f>
        <v>56.62</v>
      </c>
    </row>
    <row r="28" spans="1:23" x14ac:dyDescent="0.25">
      <c r="A28" t="s">
        <v>1412</v>
      </c>
      <c r="B28" t="s">
        <v>1200</v>
      </c>
      <c r="C28" t="s">
        <v>1245</v>
      </c>
      <c r="D28" t="s">
        <v>1186</v>
      </c>
      <c r="E28" t="s">
        <v>1195</v>
      </c>
      <c r="F28" s="604">
        <v>1</v>
      </c>
      <c r="G28" s="604">
        <v>2.9999999999999997E-4</v>
      </c>
      <c r="H28" s="651"/>
      <c r="I28" t="str">
        <f t="shared" si="1"/>
        <v>buildings</v>
      </c>
      <c r="J28" t="str">
        <f t="shared" si="2"/>
        <v>hard coal</v>
      </c>
      <c r="K28" t="str">
        <f t="shared" si="3"/>
        <v>PM</v>
      </c>
      <c r="L28" t="str">
        <f t="shared" si="4"/>
        <v>buildings.hard coal.PM.No control</v>
      </c>
      <c r="M28" s="614">
        <f>IFERROR(INDEX('Control Tech'!$K$3:$K$196,MATCH(Calcs!L28,'Control Tech'!$A$3:$A$196,0),1)/100,0)</f>
        <v>0</v>
      </c>
      <c r="N28" s="613">
        <f t="shared" si="5"/>
        <v>1</v>
      </c>
      <c r="O28" t="str">
        <f t="shared" si="6"/>
        <v/>
      </c>
      <c r="R28" t="str">
        <f t="shared" si="0"/>
        <v>Modern power plants (coal: ultra &amp;  supercritical; gas: CCGT).Hard coal, grade 2</v>
      </c>
      <c r="S28" s="1" t="s">
        <v>1233</v>
      </c>
      <c r="T28" t="s">
        <v>1292</v>
      </c>
      <c r="U28" t="s">
        <v>399</v>
      </c>
      <c r="V28" t="s">
        <v>1127</v>
      </c>
      <c r="W28">
        <f>IFERROR(IF(U28="electricity",INDEX('Power Plant Types'!$B$2:$O$30,MATCH(Calcs!T28,'Power Plant Types'!$A$2:$A$30,0),MATCH(Calcs!S28,'Power Plant Types'!$B$1:$O$1,0)),""),0)</f>
        <v>0</v>
      </c>
    </row>
    <row r="29" spans="1:23" x14ac:dyDescent="0.25">
      <c r="A29" t="s">
        <v>1412</v>
      </c>
      <c r="B29" t="s">
        <v>1200</v>
      </c>
      <c r="C29" t="s">
        <v>1251</v>
      </c>
      <c r="D29" t="s">
        <v>1201</v>
      </c>
      <c r="E29" t="s">
        <v>1195</v>
      </c>
      <c r="F29" s="604">
        <v>1</v>
      </c>
      <c r="G29" s="604">
        <v>4.0000000000000001E-3</v>
      </c>
      <c r="H29" s="651"/>
      <c r="I29" t="str">
        <f t="shared" si="1"/>
        <v>buildings</v>
      </c>
      <c r="J29" t="str">
        <f t="shared" si="2"/>
        <v>biomass</v>
      </c>
      <c r="K29" t="str">
        <f t="shared" si="3"/>
        <v>PM</v>
      </c>
      <c r="L29" t="str">
        <f t="shared" si="4"/>
        <v>buildings.biomass.PM.Fan assisted cooking stove</v>
      </c>
      <c r="M29" s="614">
        <f>IFERROR(INDEX('Control Tech'!$K$3:$K$196,MATCH(Calcs!L29,'Control Tech'!$A$3:$A$196,0),1)/100,0)</f>
        <v>0</v>
      </c>
      <c r="N29" s="613">
        <f t="shared" si="5"/>
        <v>0</v>
      </c>
      <c r="O29" t="str">
        <f t="shared" si="6"/>
        <v/>
      </c>
      <c r="R29" t="str">
        <f t="shared" si="0"/>
        <v>Modern power plants (coal: ultra &amp;  supercritical; gas: CCGT).Hard coal, grade 3</v>
      </c>
      <c r="S29" s="1" t="s">
        <v>1233</v>
      </c>
      <c r="T29" t="s">
        <v>1293</v>
      </c>
      <c r="U29" t="s">
        <v>399</v>
      </c>
      <c r="V29" t="s">
        <v>1127</v>
      </c>
      <c r="W29">
        <f>IFERROR(IF(U29="electricity",INDEX('Power Plant Types'!$B$2:$O$30,MATCH(Calcs!T29,'Power Plant Types'!$A$2:$A$30,0),MATCH(Calcs!S29,'Power Plant Types'!$B$1:$O$1,0)),""),0)</f>
        <v>0</v>
      </c>
    </row>
    <row r="30" spans="1:23" x14ac:dyDescent="0.25">
      <c r="A30" t="s">
        <v>1412</v>
      </c>
      <c r="B30" t="s">
        <v>1200</v>
      </c>
      <c r="C30" t="s">
        <v>1251</v>
      </c>
      <c r="D30" t="s">
        <v>1202</v>
      </c>
      <c r="E30" t="s">
        <v>1195</v>
      </c>
      <c r="F30" s="604">
        <v>1</v>
      </c>
      <c r="G30" s="604">
        <v>3.7999999999999999E-2</v>
      </c>
      <c r="H30" s="651"/>
      <c r="I30" t="str">
        <f t="shared" si="1"/>
        <v>buildings</v>
      </c>
      <c r="J30" t="str">
        <f t="shared" si="2"/>
        <v>biomass</v>
      </c>
      <c r="K30" t="str">
        <f t="shared" si="3"/>
        <v>PM</v>
      </c>
      <c r="L30" t="str">
        <f t="shared" si="4"/>
        <v>buildings.biomass.PM.Improved stove - biomass</v>
      </c>
      <c r="M30" s="614">
        <f>IFERROR(INDEX('Control Tech'!$K$3:$K$196,MATCH(Calcs!L30,'Control Tech'!$A$3:$A$196,0),1)/100,0)</f>
        <v>4.9800000000000004E-2</v>
      </c>
      <c r="N30" s="613">
        <f t="shared" si="5"/>
        <v>4.9800000000000004E-2</v>
      </c>
      <c r="O30" t="str">
        <f t="shared" si="6"/>
        <v/>
      </c>
      <c r="R30" t="str">
        <f t="shared" si="0"/>
        <v>Modern power plants (coal: ultra &amp; supercritical; gas: CCGT) with CCS.Biomass fuels</v>
      </c>
      <c r="S30" s="1" t="s">
        <v>1237</v>
      </c>
      <c r="T30" t="s">
        <v>1409</v>
      </c>
      <c r="U30" t="s">
        <v>399</v>
      </c>
      <c r="V30" t="s">
        <v>398</v>
      </c>
      <c r="W30">
        <f>IFERROR(IF(U30="electricity",INDEX('Power Plant Types'!$B$2:$O$30,MATCH(Calcs!T30,'Power Plant Types'!$A$2:$A$30,0),MATCH(Calcs!S30,'Power Plant Types'!$B$1:$O$1,0)),""),0)</f>
        <v>0</v>
      </c>
    </row>
    <row r="31" spans="1:23" x14ac:dyDescent="0.25">
      <c r="A31" t="s">
        <v>1412</v>
      </c>
      <c r="B31" t="s">
        <v>1200</v>
      </c>
      <c r="C31" t="s">
        <v>1251</v>
      </c>
      <c r="D31" t="s">
        <v>1203</v>
      </c>
      <c r="E31" t="s">
        <v>1195</v>
      </c>
      <c r="F31" s="604">
        <v>1</v>
      </c>
      <c r="G31" s="604">
        <v>1.12E-2</v>
      </c>
      <c r="H31" s="651"/>
      <c r="I31" t="str">
        <f t="shared" si="1"/>
        <v>buildings</v>
      </c>
      <c r="J31" t="str">
        <f t="shared" si="2"/>
        <v>biomass</v>
      </c>
      <c r="K31" t="str">
        <f t="shared" si="3"/>
        <v>PM</v>
      </c>
      <c r="L31" t="str">
        <f t="shared" si="4"/>
        <v>buildings.biomass.PM.New stove - biomass</v>
      </c>
      <c r="M31" s="614">
        <f>IFERROR(INDEX('Control Tech'!$K$3:$K$196,MATCH(Calcs!L31,'Control Tech'!$A$3:$A$196,0),1)/100,0)</f>
        <v>0</v>
      </c>
      <c r="N31" s="613">
        <f t="shared" si="5"/>
        <v>0</v>
      </c>
      <c r="O31" t="str">
        <f t="shared" si="6"/>
        <v/>
      </c>
      <c r="R31" t="str">
        <f t="shared" si="0"/>
        <v>Modern power plants (coal: ultra &amp; supercritical; gas: CCGT) with CCS.Brown coal/lignite grade 1</v>
      </c>
      <c r="S31" s="1" t="s">
        <v>1237</v>
      </c>
      <c r="T31" t="s">
        <v>1205</v>
      </c>
      <c r="U31" t="s">
        <v>399</v>
      </c>
      <c r="V31" t="s">
        <v>1129</v>
      </c>
      <c r="W31">
        <f>IFERROR(IF(U31="electricity",INDEX('Power Plant Types'!$B$2:$O$30,MATCH(Calcs!T31,'Power Plant Types'!$A$2:$A$30,0),MATCH(Calcs!S31,'Power Plant Types'!$B$1:$O$1,0)),""),0)</f>
        <v>0</v>
      </c>
    </row>
    <row r="32" spans="1:23" x14ac:dyDescent="0.25">
      <c r="A32" t="s">
        <v>1412</v>
      </c>
      <c r="B32" t="s">
        <v>1200</v>
      </c>
      <c r="C32" t="s">
        <v>1251</v>
      </c>
      <c r="D32" t="s">
        <v>1186</v>
      </c>
      <c r="E32" t="s">
        <v>1195</v>
      </c>
      <c r="F32" s="604">
        <v>1</v>
      </c>
      <c r="G32" s="604">
        <v>0.04</v>
      </c>
      <c r="H32" s="651"/>
      <c r="I32" t="str">
        <f t="shared" si="1"/>
        <v>buildings</v>
      </c>
      <c r="J32" t="str">
        <f t="shared" si="2"/>
        <v>biomass</v>
      </c>
      <c r="K32" t="str">
        <f t="shared" si="3"/>
        <v>PM</v>
      </c>
      <c r="L32" t="str">
        <f t="shared" si="4"/>
        <v>buildings.biomass.PM.No control</v>
      </c>
      <c r="M32" s="614">
        <f>IFERROR(INDEX('Control Tech'!$K$3:$K$196,MATCH(Calcs!L32,'Control Tech'!$A$3:$A$196,0),1)/100,0)</f>
        <v>0</v>
      </c>
      <c r="N32" s="613">
        <f t="shared" si="5"/>
        <v>0.95020000000000004</v>
      </c>
      <c r="O32" t="str">
        <f t="shared" si="6"/>
        <v/>
      </c>
      <c r="R32" t="str">
        <f t="shared" si="0"/>
        <v>Modern power plants (coal: ultra &amp; supercritical; gas: CCGT) with CCS.Brown coal/lignite grade 2 (also peat)</v>
      </c>
      <c r="S32" s="1" t="s">
        <v>1237</v>
      </c>
      <c r="T32" t="s">
        <v>1240</v>
      </c>
      <c r="U32" t="s">
        <v>399</v>
      </c>
      <c r="V32" t="s">
        <v>1129</v>
      </c>
      <c r="W32">
        <f>IFERROR(IF(U32="electricity",INDEX('Power Plant Types'!$B$2:$O$30,MATCH(Calcs!T32,'Power Plant Types'!$A$2:$A$30,0),MATCH(Calcs!S32,'Power Plant Types'!$B$1:$O$1,0)),""),0)</f>
        <v>0</v>
      </c>
    </row>
    <row r="33" spans="1:23" x14ac:dyDescent="0.25">
      <c r="A33" t="s">
        <v>1412</v>
      </c>
      <c r="B33" t="s">
        <v>1200</v>
      </c>
      <c r="C33" t="s">
        <v>1252</v>
      </c>
      <c r="D33" t="s">
        <v>1201</v>
      </c>
      <c r="E33" t="s">
        <v>1195</v>
      </c>
      <c r="F33" s="604">
        <v>1</v>
      </c>
      <c r="G33" s="604">
        <v>4.0000000000000001E-3</v>
      </c>
      <c r="H33" s="651"/>
      <c r="I33" t="str">
        <f t="shared" si="1"/>
        <v>buildings</v>
      </c>
      <c r="J33" t="str">
        <f t="shared" si="2"/>
        <v>biomass</v>
      </c>
      <c r="K33" t="str">
        <f t="shared" si="3"/>
        <v>PM</v>
      </c>
      <c r="L33" t="str">
        <f t="shared" si="4"/>
        <v>buildings.biomass.PM.Fan assisted cooking stove</v>
      </c>
      <c r="M33" s="614">
        <f>IFERROR(INDEX('Control Tech'!$K$3:$K$196,MATCH(Calcs!L33,'Control Tech'!$A$3:$A$196,0),1)/100,0)</f>
        <v>0</v>
      </c>
      <c r="N33" s="613">
        <f t="shared" si="5"/>
        <v>0</v>
      </c>
      <c r="O33" t="str">
        <f t="shared" si="6"/>
        <v/>
      </c>
      <c r="R33" t="str">
        <f t="shared" si="0"/>
        <v>Modern power plants (coal: ultra &amp; supercritical; gas: CCGT) with CCS.Gaseous fuels</v>
      </c>
      <c r="S33" s="1" t="s">
        <v>1237</v>
      </c>
      <c r="T33" t="s">
        <v>1264</v>
      </c>
      <c r="U33" t="s">
        <v>399</v>
      </c>
      <c r="V33" t="s">
        <v>393</v>
      </c>
      <c r="W33">
        <f>IFERROR(IF(U33="electricity",INDEX('Power Plant Types'!$B$2:$O$30,MATCH(Calcs!T33,'Power Plant Types'!$A$2:$A$30,0),MATCH(Calcs!S33,'Power Plant Types'!$B$1:$O$1,0)),""),0)</f>
        <v>0</v>
      </c>
    </row>
    <row r="34" spans="1:23" x14ac:dyDescent="0.25">
      <c r="A34" t="s">
        <v>1412</v>
      </c>
      <c r="B34" t="s">
        <v>1200</v>
      </c>
      <c r="C34" t="s">
        <v>1252</v>
      </c>
      <c r="D34" t="s">
        <v>1202</v>
      </c>
      <c r="E34" t="s">
        <v>1195</v>
      </c>
      <c r="F34" s="604">
        <v>1</v>
      </c>
      <c r="G34" s="604">
        <v>7.1249999999999994E-2</v>
      </c>
      <c r="H34" s="651"/>
      <c r="I34" t="str">
        <f t="shared" si="1"/>
        <v>buildings</v>
      </c>
      <c r="J34" t="str">
        <f t="shared" si="2"/>
        <v>biomass</v>
      </c>
      <c r="K34" t="str">
        <f t="shared" si="3"/>
        <v>PM</v>
      </c>
      <c r="L34" t="str">
        <f t="shared" si="4"/>
        <v>buildings.biomass.PM.Improved stove - biomass</v>
      </c>
      <c r="M34" s="614">
        <f>IFERROR(INDEX('Control Tech'!$K$3:$K$196,MATCH(Calcs!L34,'Control Tech'!$A$3:$A$196,0),1)/100,0)</f>
        <v>4.9800000000000004E-2</v>
      </c>
      <c r="N34" s="613">
        <f t="shared" si="5"/>
        <v>4.9800000000000004E-2</v>
      </c>
      <c r="O34" t="str">
        <f t="shared" si="6"/>
        <v/>
      </c>
      <c r="R34" t="str">
        <f t="shared" si="0"/>
        <v>Modern power plants (coal: ultra &amp; supercritical; gas: CCGT) with CCS.Hard coal, grade 1</v>
      </c>
      <c r="S34" s="1" t="s">
        <v>1237</v>
      </c>
      <c r="T34" t="s">
        <v>1291</v>
      </c>
      <c r="U34" t="s">
        <v>399</v>
      </c>
      <c r="V34" t="s">
        <v>1127</v>
      </c>
      <c r="W34">
        <f>IFERROR(IF(U34="electricity",INDEX('Power Plant Types'!$B$2:$O$30,MATCH(Calcs!T34,'Power Plant Types'!$A$2:$A$30,0),MATCH(Calcs!S34,'Power Plant Types'!$B$1:$O$1,0)),""),0)</f>
        <v>0</v>
      </c>
    </row>
    <row r="35" spans="1:23" x14ac:dyDescent="0.25">
      <c r="A35" t="s">
        <v>1412</v>
      </c>
      <c r="B35" t="s">
        <v>1200</v>
      </c>
      <c r="C35" t="s">
        <v>1252</v>
      </c>
      <c r="D35" t="s">
        <v>1203</v>
      </c>
      <c r="E35" t="s">
        <v>1195</v>
      </c>
      <c r="F35" s="604">
        <v>1</v>
      </c>
      <c r="G35" s="604">
        <v>2.1000000000000001E-2</v>
      </c>
      <c r="H35" s="651"/>
      <c r="I35" t="str">
        <f t="shared" si="1"/>
        <v>buildings</v>
      </c>
      <c r="J35" t="str">
        <f t="shared" si="2"/>
        <v>biomass</v>
      </c>
      <c r="K35" t="str">
        <f t="shared" si="3"/>
        <v>PM</v>
      </c>
      <c r="L35" t="str">
        <f t="shared" si="4"/>
        <v>buildings.biomass.PM.New stove - biomass</v>
      </c>
      <c r="M35" s="614">
        <f>IFERROR(INDEX('Control Tech'!$K$3:$K$196,MATCH(Calcs!L35,'Control Tech'!$A$3:$A$196,0),1)/100,0)</f>
        <v>0</v>
      </c>
      <c r="N35" s="613">
        <f t="shared" si="5"/>
        <v>0</v>
      </c>
      <c r="O35" t="str">
        <f t="shared" si="6"/>
        <v/>
      </c>
      <c r="R35" t="str">
        <f t="shared" si="0"/>
        <v>Modern power plants (coal: ultra &amp; supercritical; gas: CCGT) with CCS.Hard coal, grade 2</v>
      </c>
      <c r="S35" s="1" t="s">
        <v>1237</v>
      </c>
      <c r="T35" t="s">
        <v>1292</v>
      </c>
      <c r="U35" t="s">
        <v>399</v>
      </c>
      <c r="V35" t="s">
        <v>1127</v>
      </c>
      <c r="W35">
        <f>IFERROR(IF(U35="electricity",INDEX('Power Plant Types'!$B$2:$O$30,MATCH(Calcs!T35,'Power Plant Types'!$A$2:$A$30,0),MATCH(Calcs!S35,'Power Plant Types'!$B$1:$O$1,0)),""),0)</f>
        <v>0</v>
      </c>
    </row>
    <row r="36" spans="1:23" x14ac:dyDescent="0.25">
      <c r="A36" t="s">
        <v>1412</v>
      </c>
      <c r="B36" t="s">
        <v>1200</v>
      </c>
      <c r="C36" t="s">
        <v>1252</v>
      </c>
      <c r="D36" t="s">
        <v>1186</v>
      </c>
      <c r="E36" t="s">
        <v>1195</v>
      </c>
      <c r="F36" s="604">
        <v>1</v>
      </c>
      <c r="G36" s="604">
        <v>7.4999999999999997E-2</v>
      </c>
      <c r="H36" s="651"/>
      <c r="I36" t="str">
        <f t="shared" si="1"/>
        <v>buildings</v>
      </c>
      <c r="J36" t="str">
        <f t="shared" si="2"/>
        <v>biomass</v>
      </c>
      <c r="K36" t="str">
        <f t="shared" si="3"/>
        <v>PM</v>
      </c>
      <c r="L36" t="str">
        <f t="shared" si="4"/>
        <v>buildings.biomass.PM.No control</v>
      </c>
      <c r="M36" s="614">
        <f>IFERROR(INDEX('Control Tech'!$K$3:$K$196,MATCH(Calcs!L36,'Control Tech'!$A$3:$A$196,0),1)/100,0)</f>
        <v>0</v>
      </c>
      <c r="N36" s="613">
        <f t="shared" si="5"/>
        <v>0.95020000000000004</v>
      </c>
      <c r="O36" t="str">
        <f t="shared" si="6"/>
        <v/>
      </c>
      <c r="R36" t="str">
        <f t="shared" si="0"/>
        <v>Modern power plants (coal: ultra &amp; supercritical; gas: CCGT) with CCS.Hard coal, grade 3</v>
      </c>
      <c r="S36" s="1" t="s">
        <v>1237</v>
      </c>
      <c r="T36" t="s">
        <v>1293</v>
      </c>
      <c r="U36" t="s">
        <v>399</v>
      </c>
      <c r="V36" t="s">
        <v>1127</v>
      </c>
      <c r="W36">
        <f>IFERROR(IF(U36="electricity",INDEX('Power Plant Types'!$B$2:$O$30,MATCH(Calcs!T36,'Power Plant Types'!$A$2:$A$30,0),MATCH(Calcs!S36,'Power Plant Types'!$B$1:$O$1,0)),""),0)</f>
        <v>0</v>
      </c>
    </row>
    <row r="37" spans="1:23" x14ac:dyDescent="0.25">
      <c r="A37" t="s">
        <v>1412</v>
      </c>
      <c r="B37" t="s">
        <v>1200</v>
      </c>
      <c r="C37" t="s">
        <v>1291</v>
      </c>
      <c r="D37" t="s">
        <v>1214</v>
      </c>
      <c r="E37" t="s">
        <v>1195</v>
      </c>
      <c r="F37" s="604">
        <v>1</v>
      </c>
      <c r="G37" s="604">
        <v>2.16E-3</v>
      </c>
      <c r="H37" s="651"/>
      <c r="I37" t="str">
        <f t="shared" si="1"/>
        <v>buildings</v>
      </c>
      <c r="J37" t="str">
        <f t="shared" si="2"/>
        <v>hard coal</v>
      </c>
      <c r="K37" t="str">
        <f t="shared" si="3"/>
        <v>PM</v>
      </c>
      <c r="L37" t="str">
        <f t="shared" si="4"/>
        <v>buildings.hard coal.PM.Briquette stove</v>
      </c>
      <c r="M37" s="614">
        <f>IFERROR(INDEX('Control Tech'!$K$3:$K$196,MATCH(Calcs!L37,'Control Tech'!$A$3:$A$196,0),1)/100,0)</f>
        <v>0</v>
      </c>
      <c r="N37" s="613">
        <f t="shared" si="5"/>
        <v>0</v>
      </c>
      <c r="O37" t="str">
        <f t="shared" si="6"/>
        <v/>
      </c>
      <c r="R37" t="str">
        <f t="shared" si="0"/>
        <v>Motorcycles.Gaseous fuels</v>
      </c>
      <c r="S37" s="1" t="s">
        <v>1192</v>
      </c>
      <c r="T37" t="s">
        <v>1264</v>
      </c>
      <c r="U37" t="s">
        <v>438</v>
      </c>
      <c r="V37" t="s">
        <v>393</v>
      </c>
      <c r="W37" t="str">
        <f>IFERROR(IF(U37="electricity",INDEX('Power Plant Types'!$B$2:$O$30,MATCH(Calcs!T37,'Power Plant Types'!$A$2:$A$30,0),MATCH(Calcs!S37,'Power Plant Types'!$B$1:$O$1,0)),""),0)</f>
        <v/>
      </c>
    </row>
    <row r="38" spans="1:23" x14ac:dyDescent="0.25">
      <c r="A38" t="s">
        <v>1412</v>
      </c>
      <c r="B38" t="s">
        <v>1200</v>
      </c>
      <c r="C38" t="s">
        <v>1291</v>
      </c>
      <c r="D38" t="s">
        <v>1215</v>
      </c>
      <c r="E38" t="s">
        <v>1195</v>
      </c>
      <c r="F38" s="604">
        <v>1</v>
      </c>
      <c r="G38" s="604">
        <v>0.1323</v>
      </c>
      <c r="H38" s="651"/>
      <c r="I38" t="str">
        <f t="shared" si="1"/>
        <v>buildings</v>
      </c>
      <c r="J38" t="str">
        <f t="shared" si="2"/>
        <v>hard coal</v>
      </c>
      <c r="K38" t="str">
        <f t="shared" si="3"/>
        <v>PM</v>
      </c>
      <c r="L38" t="str">
        <f t="shared" si="4"/>
        <v>buildings.hard coal.PM.Improved stove - coal</v>
      </c>
      <c r="M38" s="614">
        <f>IFERROR(INDEX('Control Tech'!$K$3:$K$196,MATCH(Calcs!L38,'Control Tech'!$A$3:$A$196,0),1)/100,0)</f>
        <v>0</v>
      </c>
      <c r="N38" s="613">
        <f t="shared" si="5"/>
        <v>0</v>
      </c>
      <c r="O38" t="str">
        <f t="shared" si="6"/>
        <v/>
      </c>
      <c r="R38" t="str">
        <f t="shared" si="0"/>
        <v>Motorcycles.Gasoline</v>
      </c>
      <c r="S38" s="1" t="s">
        <v>1192</v>
      </c>
      <c r="T38" t="s">
        <v>18</v>
      </c>
      <c r="U38" t="s">
        <v>438</v>
      </c>
      <c r="V38" t="s">
        <v>402</v>
      </c>
      <c r="W38" t="str">
        <f>IFERROR(IF(U38="electricity",INDEX('Power Plant Types'!$B$2:$O$30,MATCH(Calcs!T38,'Power Plant Types'!$A$2:$A$30,0),MATCH(Calcs!S38,'Power Plant Types'!$B$1:$O$1,0)),""),0)</f>
        <v/>
      </c>
    </row>
    <row r="39" spans="1:23" x14ac:dyDescent="0.25">
      <c r="A39" t="s">
        <v>1412</v>
      </c>
      <c r="B39" t="s">
        <v>1200</v>
      </c>
      <c r="C39" t="s">
        <v>1291</v>
      </c>
      <c r="D39" t="s">
        <v>1216</v>
      </c>
      <c r="E39" t="s">
        <v>1195</v>
      </c>
      <c r="F39" s="604">
        <v>1</v>
      </c>
      <c r="G39" s="604">
        <v>0.108</v>
      </c>
      <c r="H39" s="651"/>
      <c r="I39" t="str">
        <f t="shared" si="1"/>
        <v>buildings</v>
      </c>
      <c r="J39" t="str">
        <f t="shared" si="2"/>
        <v>hard coal</v>
      </c>
      <c r="K39" t="str">
        <f t="shared" si="3"/>
        <v>PM</v>
      </c>
      <c r="L39" t="str">
        <f t="shared" si="4"/>
        <v>buildings.hard coal.PM.New stove - coal</v>
      </c>
      <c r="M39" s="614">
        <f>IFERROR(INDEX('Control Tech'!$K$3:$K$196,MATCH(Calcs!L39,'Control Tech'!$A$3:$A$196,0),1)/100,0)</f>
        <v>0</v>
      </c>
      <c r="N39" s="613">
        <f t="shared" si="5"/>
        <v>0</v>
      </c>
      <c r="O39" t="str">
        <f t="shared" si="6"/>
        <v/>
      </c>
      <c r="R39" t="str">
        <f t="shared" si="0"/>
        <v>Motorcycles.Liquefied petroleum gas</v>
      </c>
      <c r="S39" s="1" t="s">
        <v>1192</v>
      </c>
      <c r="T39" t="s">
        <v>1305</v>
      </c>
      <c r="U39" t="s">
        <v>438</v>
      </c>
      <c r="V39" t="s">
        <v>393</v>
      </c>
      <c r="W39" t="str">
        <f>IFERROR(IF(U39="electricity",INDEX('Power Plant Types'!$B$2:$O$30,MATCH(Calcs!T39,'Power Plant Types'!$A$2:$A$30,0),MATCH(Calcs!S39,'Power Plant Types'!$B$1:$O$1,0)),""),0)</f>
        <v/>
      </c>
    </row>
    <row r="40" spans="1:23" x14ac:dyDescent="0.25">
      <c r="A40" t="s">
        <v>1412</v>
      </c>
      <c r="B40" t="s">
        <v>1200</v>
      </c>
      <c r="C40" t="s">
        <v>1291</v>
      </c>
      <c r="D40" t="s">
        <v>1186</v>
      </c>
      <c r="E40" t="s">
        <v>1195</v>
      </c>
      <c r="F40" s="604">
        <v>1</v>
      </c>
      <c r="G40" s="604">
        <v>0.13500000000000001</v>
      </c>
      <c r="H40" s="651"/>
      <c r="I40" t="str">
        <f t="shared" si="1"/>
        <v>buildings</v>
      </c>
      <c r="J40" t="str">
        <f t="shared" si="2"/>
        <v>hard coal</v>
      </c>
      <c r="K40" t="str">
        <f t="shared" si="3"/>
        <v>PM</v>
      </c>
      <c r="L40" t="str">
        <f t="shared" si="4"/>
        <v>buildings.hard coal.PM.No control</v>
      </c>
      <c r="M40" s="614">
        <f>IFERROR(INDEX('Control Tech'!$K$3:$K$196,MATCH(Calcs!L40,'Control Tech'!$A$3:$A$196,0),1)/100,0)</f>
        <v>0</v>
      </c>
      <c r="N40" s="613">
        <f t="shared" si="5"/>
        <v>1</v>
      </c>
      <c r="O40" t="str">
        <f t="shared" si="6"/>
        <v/>
      </c>
      <c r="R40" t="str">
        <f t="shared" si="0"/>
        <v>Power &amp; district heat plants - existing (excl. coal).Biomass fuels</v>
      </c>
      <c r="S40" s="1" t="s">
        <v>1249</v>
      </c>
      <c r="T40" t="s">
        <v>1409</v>
      </c>
      <c r="U40" t="s">
        <v>399</v>
      </c>
      <c r="V40" t="s">
        <v>398</v>
      </c>
      <c r="W40">
        <f>IFERROR(IF(U40="electricity",INDEX('Power Plant Types'!$B$2:$O$30,MATCH(Calcs!T40,'Power Plant Types'!$A$2:$A$30,0),MATCH(Calcs!S40,'Power Plant Types'!$B$1:$O$1,0)),""),0)</f>
        <v>0</v>
      </c>
    </row>
    <row r="41" spans="1:23" x14ac:dyDescent="0.25">
      <c r="A41" t="s">
        <v>1412</v>
      </c>
      <c r="B41" t="s">
        <v>1200</v>
      </c>
      <c r="C41" t="s">
        <v>1292</v>
      </c>
      <c r="D41" t="s">
        <v>1214</v>
      </c>
      <c r="E41" t="s">
        <v>1195</v>
      </c>
      <c r="F41" s="604">
        <v>1</v>
      </c>
      <c r="G41" s="604">
        <v>2.16E-3</v>
      </c>
      <c r="H41" s="651"/>
      <c r="I41" t="str">
        <f t="shared" si="1"/>
        <v>buildings</v>
      </c>
      <c r="J41" t="str">
        <f t="shared" si="2"/>
        <v>hard coal</v>
      </c>
      <c r="K41" t="str">
        <f t="shared" si="3"/>
        <v>PM</v>
      </c>
      <c r="L41" t="str">
        <f t="shared" si="4"/>
        <v>buildings.hard coal.PM.Briquette stove</v>
      </c>
      <c r="M41" s="614">
        <f>IFERROR(INDEX('Control Tech'!$K$3:$K$196,MATCH(Calcs!L41,'Control Tech'!$A$3:$A$196,0),1)/100,0)</f>
        <v>0</v>
      </c>
      <c r="N41" s="613">
        <f t="shared" si="5"/>
        <v>0</v>
      </c>
      <c r="O41" t="str">
        <f t="shared" si="6"/>
        <v/>
      </c>
      <c r="R41" t="str">
        <f t="shared" si="0"/>
        <v>Power &amp; district heat plants - existing (excl. coal).Derived coal (coke, briquettes)</v>
      </c>
      <c r="S41" s="1" t="s">
        <v>1249</v>
      </c>
      <c r="T41" t="s">
        <v>1245</v>
      </c>
      <c r="U41" t="s">
        <v>399</v>
      </c>
      <c r="V41" t="s">
        <v>392</v>
      </c>
      <c r="W41">
        <f>IFERROR(IF(U41="electricity",INDEX('Power Plant Types'!$B$2:$O$30,MATCH(Calcs!T41,'Power Plant Types'!$A$2:$A$30,0),MATCH(Calcs!S41,'Power Plant Types'!$B$1:$O$1,0)),""),0)</f>
        <v>0</v>
      </c>
    </row>
    <row r="42" spans="1:23" x14ac:dyDescent="0.25">
      <c r="A42" t="s">
        <v>1412</v>
      </c>
      <c r="B42" t="s">
        <v>1200</v>
      </c>
      <c r="C42" t="s">
        <v>1292</v>
      </c>
      <c r="D42" t="s">
        <v>1215</v>
      </c>
      <c r="E42" t="s">
        <v>1195</v>
      </c>
      <c r="F42" s="604">
        <v>1</v>
      </c>
      <c r="G42" s="604">
        <v>0.1323</v>
      </c>
      <c r="H42" s="651"/>
      <c r="I42" t="str">
        <f t="shared" si="1"/>
        <v>buildings</v>
      </c>
      <c r="J42" t="str">
        <f t="shared" si="2"/>
        <v>hard coal</v>
      </c>
      <c r="K42" t="str">
        <f t="shared" si="3"/>
        <v>PM</v>
      </c>
      <c r="L42" t="str">
        <f t="shared" si="4"/>
        <v>buildings.hard coal.PM.Improved stove - coal</v>
      </c>
      <c r="M42" s="614">
        <f>IFERROR(INDEX('Control Tech'!$K$3:$K$196,MATCH(Calcs!L42,'Control Tech'!$A$3:$A$196,0),1)/100,0)</f>
        <v>0</v>
      </c>
      <c r="N42" s="613">
        <f t="shared" si="5"/>
        <v>0</v>
      </c>
      <c r="O42" t="str">
        <f t="shared" si="6"/>
        <v/>
      </c>
      <c r="R42" t="str">
        <f t="shared" si="0"/>
        <v>Power &amp; district heat plants - existing (excl. coal).Diesel</v>
      </c>
      <c r="S42" s="1" t="s">
        <v>1249</v>
      </c>
      <c r="T42" t="s">
        <v>92</v>
      </c>
      <c r="U42" t="s">
        <v>399</v>
      </c>
      <c r="V42" t="s">
        <v>400</v>
      </c>
      <c r="W42">
        <f>IFERROR(IF(U42="electricity",INDEX('Power Plant Types'!$B$2:$O$30,MATCH(Calcs!T42,'Power Plant Types'!$A$2:$A$30,0),MATCH(Calcs!S42,'Power Plant Types'!$B$1:$O$1,0)),""),0)</f>
        <v>0</v>
      </c>
    </row>
    <row r="43" spans="1:23" x14ac:dyDescent="0.25">
      <c r="A43" t="s">
        <v>1412</v>
      </c>
      <c r="B43" t="s">
        <v>1200</v>
      </c>
      <c r="C43" t="s">
        <v>1292</v>
      </c>
      <c r="D43" t="s">
        <v>1216</v>
      </c>
      <c r="E43" t="s">
        <v>1195</v>
      </c>
      <c r="F43" s="604">
        <v>1</v>
      </c>
      <c r="G43" s="604">
        <v>0.108</v>
      </c>
      <c r="H43" s="651"/>
      <c r="I43" t="str">
        <f t="shared" si="1"/>
        <v>buildings</v>
      </c>
      <c r="J43" t="str">
        <f t="shared" si="2"/>
        <v>hard coal</v>
      </c>
      <c r="K43" t="str">
        <f t="shared" si="3"/>
        <v>PM</v>
      </c>
      <c r="L43" t="str">
        <f t="shared" si="4"/>
        <v>buildings.hard coal.PM.New stove - coal</v>
      </c>
      <c r="M43" s="614">
        <f>IFERROR(INDEX('Control Tech'!$K$3:$K$196,MATCH(Calcs!L43,'Control Tech'!$A$3:$A$196,0),1)/100,0)</f>
        <v>0</v>
      </c>
      <c r="N43" s="613">
        <f t="shared" si="5"/>
        <v>0</v>
      </c>
      <c r="O43" t="str">
        <f t="shared" si="6"/>
        <v/>
      </c>
      <c r="R43" t="str">
        <f t="shared" si="0"/>
        <v>Power &amp; district heat plants - existing (excl. coal).Gaseous fuels</v>
      </c>
      <c r="S43" s="1" t="s">
        <v>1249</v>
      </c>
      <c r="T43" t="s">
        <v>1264</v>
      </c>
      <c r="U43" t="s">
        <v>399</v>
      </c>
      <c r="V43" t="s">
        <v>393</v>
      </c>
      <c r="W43">
        <f>IFERROR(IF(U43="electricity",INDEX('Power Plant Types'!$B$2:$O$30,MATCH(Calcs!T43,'Power Plant Types'!$A$2:$A$30,0),MATCH(Calcs!S43,'Power Plant Types'!$B$1:$O$1,0)),""),0)</f>
        <v>100.6</v>
      </c>
    </row>
    <row r="44" spans="1:23" x14ac:dyDescent="0.25">
      <c r="A44" t="s">
        <v>1412</v>
      </c>
      <c r="B44" t="s">
        <v>1200</v>
      </c>
      <c r="C44" t="s">
        <v>1292</v>
      </c>
      <c r="D44" t="s">
        <v>1186</v>
      </c>
      <c r="E44" t="s">
        <v>1195</v>
      </c>
      <c r="F44" s="604">
        <v>1</v>
      </c>
      <c r="G44" s="604">
        <v>0.13500000000000001</v>
      </c>
      <c r="H44" s="651"/>
      <c r="I44" t="str">
        <f t="shared" si="1"/>
        <v>buildings</v>
      </c>
      <c r="J44" t="str">
        <f t="shared" si="2"/>
        <v>hard coal</v>
      </c>
      <c r="K44" t="str">
        <f t="shared" si="3"/>
        <v>PM</v>
      </c>
      <c r="L44" t="str">
        <f t="shared" si="4"/>
        <v>buildings.hard coal.PM.No control</v>
      </c>
      <c r="M44" s="614">
        <f>IFERROR(INDEX('Control Tech'!$K$3:$K$196,MATCH(Calcs!L44,'Control Tech'!$A$3:$A$196,0),1)/100,0)</f>
        <v>0</v>
      </c>
      <c r="N44" s="613">
        <f t="shared" si="5"/>
        <v>1</v>
      </c>
      <c r="O44" t="str">
        <f t="shared" si="6"/>
        <v/>
      </c>
      <c r="R44" t="str">
        <f t="shared" si="0"/>
        <v>Power &amp; district heat plants - existing (excl. coal).Gasoline</v>
      </c>
      <c r="S44" s="1" t="s">
        <v>1249</v>
      </c>
      <c r="T44" t="s">
        <v>18</v>
      </c>
      <c r="U44" t="s">
        <v>399</v>
      </c>
      <c r="V44" t="s">
        <v>402</v>
      </c>
      <c r="W44">
        <f>IFERROR(IF(U44="electricity",INDEX('Power Plant Types'!$B$2:$O$30,MATCH(Calcs!T44,'Power Plant Types'!$A$2:$A$30,0),MATCH(Calcs!S44,'Power Plant Types'!$B$1:$O$1,0)),""),0)</f>
        <v>0</v>
      </c>
    </row>
    <row r="45" spans="1:23" x14ac:dyDescent="0.25">
      <c r="A45" t="s">
        <v>1412</v>
      </c>
      <c r="B45" t="s">
        <v>1200</v>
      </c>
      <c r="C45" t="s">
        <v>1293</v>
      </c>
      <c r="D45" t="s">
        <v>1214</v>
      </c>
      <c r="E45" t="s">
        <v>1195</v>
      </c>
      <c r="F45" s="604">
        <v>1</v>
      </c>
      <c r="G45" s="604">
        <v>2.16E-3</v>
      </c>
      <c r="H45" s="651"/>
      <c r="I45" t="str">
        <f t="shared" si="1"/>
        <v>buildings</v>
      </c>
      <c r="J45" t="str">
        <f t="shared" si="2"/>
        <v>hard coal</v>
      </c>
      <c r="K45" t="str">
        <f t="shared" si="3"/>
        <v>PM</v>
      </c>
      <c r="L45" t="str">
        <f t="shared" si="4"/>
        <v>buildings.hard coal.PM.Briquette stove</v>
      </c>
      <c r="M45" s="614">
        <f>IFERROR(INDEX('Control Tech'!$K$3:$K$196,MATCH(Calcs!L45,'Control Tech'!$A$3:$A$196,0),1)/100,0)</f>
        <v>0</v>
      </c>
      <c r="N45" s="613">
        <f t="shared" si="5"/>
        <v>0</v>
      </c>
      <c r="O45" t="str">
        <f t="shared" si="6"/>
        <v/>
      </c>
      <c r="R45" t="str">
        <f t="shared" si="0"/>
        <v>Power &amp; district heat plants - existing (excl. coal).Heavy fuel oil</v>
      </c>
      <c r="S45" s="1" t="s">
        <v>1249</v>
      </c>
      <c r="T45" t="s">
        <v>1294</v>
      </c>
      <c r="U45" t="s">
        <v>399</v>
      </c>
      <c r="V45" t="s">
        <v>400</v>
      </c>
      <c r="W45">
        <f>IFERROR(IF(U45="electricity",INDEX('Power Plant Types'!$B$2:$O$30,MATCH(Calcs!T45,'Power Plant Types'!$A$2:$A$30,0),MATCH(Calcs!S45,'Power Plant Types'!$B$1:$O$1,0)),""),0)</f>
        <v>241.77</v>
      </c>
    </row>
    <row r="46" spans="1:23" x14ac:dyDescent="0.25">
      <c r="A46" t="s">
        <v>1412</v>
      </c>
      <c r="B46" t="s">
        <v>1200</v>
      </c>
      <c r="C46" t="s">
        <v>1293</v>
      </c>
      <c r="D46" t="s">
        <v>1215</v>
      </c>
      <c r="E46" t="s">
        <v>1195</v>
      </c>
      <c r="F46" s="604">
        <v>1</v>
      </c>
      <c r="G46" s="604">
        <v>0.1323</v>
      </c>
      <c r="H46" s="651"/>
      <c r="I46" t="str">
        <f t="shared" si="1"/>
        <v>buildings</v>
      </c>
      <c r="J46" t="str">
        <f t="shared" si="2"/>
        <v>hard coal</v>
      </c>
      <c r="K46" t="str">
        <f t="shared" si="3"/>
        <v>PM</v>
      </c>
      <c r="L46" t="str">
        <f t="shared" si="4"/>
        <v>buildings.hard coal.PM.Improved stove - coal</v>
      </c>
      <c r="M46" s="614">
        <f>IFERROR(INDEX('Control Tech'!$K$3:$K$196,MATCH(Calcs!L46,'Control Tech'!$A$3:$A$196,0),1)/100,0)</f>
        <v>0</v>
      </c>
      <c r="N46" s="613">
        <f t="shared" si="5"/>
        <v>0</v>
      </c>
      <c r="O46" t="str">
        <f t="shared" si="6"/>
        <v/>
      </c>
      <c r="R46" t="str">
        <f t="shared" si="0"/>
        <v>Power &amp; district heat plants - existing (excl. coal).Other biomass and waste fuels</v>
      </c>
      <c r="S46" s="1" t="s">
        <v>1249</v>
      </c>
      <c r="T46" t="s">
        <v>1410</v>
      </c>
      <c r="U46" t="s">
        <v>399</v>
      </c>
      <c r="V46" t="s">
        <v>398</v>
      </c>
      <c r="W46">
        <f>IFERROR(IF(U46="electricity",INDEX('Power Plant Types'!$B$2:$O$30,MATCH(Calcs!T46,'Power Plant Types'!$A$2:$A$30,0),MATCH(Calcs!S46,'Power Plant Types'!$B$1:$O$1,0)),""),0)</f>
        <v>0</v>
      </c>
    </row>
    <row r="47" spans="1:23" x14ac:dyDescent="0.25">
      <c r="A47" t="s">
        <v>1412</v>
      </c>
      <c r="B47" t="s">
        <v>1200</v>
      </c>
      <c r="C47" t="s">
        <v>1293</v>
      </c>
      <c r="D47" t="s">
        <v>1216</v>
      </c>
      <c r="E47" t="s">
        <v>1195</v>
      </c>
      <c r="F47" s="604">
        <v>1</v>
      </c>
      <c r="G47" s="604">
        <v>0.108</v>
      </c>
      <c r="H47" s="651"/>
      <c r="I47" t="str">
        <f t="shared" si="1"/>
        <v>buildings</v>
      </c>
      <c r="J47" t="str">
        <f t="shared" si="2"/>
        <v>hard coal</v>
      </c>
      <c r="K47" t="str">
        <f t="shared" si="3"/>
        <v>PM</v>
      </c>
      <c r="L47" t="str">
        <f t="shared" si="4"/>
        <v>buildings.hard coal.PM.New stove - coal</v>
      </c>
      <c r="M47" s="614">
        <f>IFERROR(INDEX('Control Tech'!$K$3:$K$196,MATCH(Calcs!L47,'Control Tech'!$A$3:$A$196,0),1)/100,0)</f>
        <v>0</v>
      </c>
      <c r="N47" s="613">
        <f t="shared" si="5"/>
        <v>0</v>
      </c>
      <c r="O47" t="str">
        <f t="shared" si="6"/>
        <v/>
      </c>
      <c r="R47" t="str">
        <f t="shared" si="0"/>
        <v>Power &amp; district heat plants - existing coal (&gt;50 MWth).Brown coal/lignite grade 1</v>
      </c>
      <c r="S47" s="1" t="s">
        <v>1228</v>
      </c>
      <c r="T47" t="s">
        <v>1205</v>
      </c>
      <c r="U47" t="s">
        <v>399</v>
      </c>
      <c r="V47" t="s">
        <v>1129</v>
      </c>
      <c r="W47">
        <f>IFERROR(IF(U47="electricity",INDEX('Power Plant Types'!$B$2:$O$30,MATCH(Calcs!T47,'Power Plant Types'!$A$2:$A$30,0),MATCH(Calcs!S47,'Power Plant Types'!$B$1:$O$1,0)),""),0)</f>
        <v>0</v>
      </c>
    </row>
    <row r="48" spans="1:23" x14ac:dyDescent="0.25">
      <c r="A48" t="s">
        <v>1412</v>
      </c>
      <c r="B48" t="s">
        <v>1200</v>
      </c>
      <c r="C48" t="s">
        <v>1293</v>
      </c>
      <c r="D48" t="s">
        <v>1186</v>
      </c>
      <c r="E48" t="s">
        <v>1195</v>
      </c>
      <c r="F48" s="604">
        <v>1</v>
      </c>
      <c r="G48" s="604">
        <v>0.13500000000000001</v>
      </c>
      <c r="H48" s="651"/>
      <c r="I48" t="str">
        <f t="shared" si="1"/>
        <v>buildings</v>
      </c>
      <c r="J48" t="str">
        <f t="shared" si="2"/>
        <v>hard coal</v>
      </c>
      <c r="K48" t="str">
        <f t="shared" si="3"/>
        <v>PM</v>
      </c>
      <c r="L48" t="str">
        <f t="shared" si="4"/>
        <v>buildings.hard coal.PM.No control</v>
      </c>
      <c r="M48" s="614">
        <f>IFERROR(INDEX('Control Tech'!$K$3:$K$196,MATCH(Calcs!L48,'Control Tech'!$A$3:$A$196,0),1)/100,0)</f>
        <v>0</v>
      </c>
      <c r="N48" s="613">
        <f t="shared" si="5"/>
        <v>1</v>
      </c>
      <c r="O48" t="str">
        <f t="shared" si="6"/>
        <v/>
      </c>
      <c r="R48" t="str">
        <f t="shared" si="0"/>
        <v>Power &amp; district heat plants - existing coal (&gt;50 MWth).Brown coal/lignite grade 2 (also peat)</v>
      </c>
      <c r="S48" s="1" t="s">
        <v>1228</v>
      </c>
      <c r="T48" t="s">
        <v>1240</v>
      </c>
      <c r="U48" t="s">
        <v>399</v>
      </c>
      <c r="V48" t="s">
        <v>1129</v>
      </c>
      <c r="W48">
        <f>IFERROR(IF(U48="electricity",INDEX('Power Plant Types'!$B$2:$O$30,MATCH(Calcs!T48,'Power Plant Types'!$A$2:$A$30,0),MATCH(Calcs!S48,'Power Plant Types'!$B$1:$O$1,0)),""),0)</f>
        <v>0</v>
      </c>
    </row>
    <row r="49" spans="1:23" x14ac:dyDescent="0.25">
      <c r="A49" t="s">
        <v>1412</v>
      </c>
      <c r="B49" t="s">
        <v>1204</v>
      </c>
      <c r="C49" t="s">
        <v>1193</v>
      </c>
      <c r="D49" t="s">
        <v>1202</v>
      </c>
      <c r="E49" t="s">
        <v>1195</v>
      </c>
      <c r="F49" s="604">
        <v>1</v>
      </c>
      <c r="G49" s="604">
        <v>5.7000000000000002E-2</v>
      </c>
      <c r="H49" s="651"/>
      <c r="I49" t="str">
        <f t="shared" si="1"/>
        <v>buildings</v>
      </c>
      <c r="J49" t="str">
        <f t="shared" si="2"/>
        <v>biomass</v>
      </c>
      <c r="K49" t="str">
        <f t="shared" si="3"/>
        <v>PM</v>
      </c>
      <c r="L49" t="str">
        <f t="shared" si="4"/>
        <v>buildings.biomass.PM.Improved stove - biomass</v>
      </c>
      <c r="M49" s="614">
        <f>IFERROR(INDEX('Control Tech'!$K$3:$K$196,MATCH(Calcs!L49,'Control Tech'!$A$3:$A$196,0),1)/100,0)</f>
        <v>4.9800000000000004E-2</v>
      </c>
      <c r="N49" s="613">
        <f t="shared" si="5"/>
        <v>4.9800000000000004E-2</v>
      </c>
      <c r="O49" t="str">
        <f t="shared" si="6"/>
        <v/>
      </c>
      <c r="R49" t="str">
        <f t="shared" si="0"/>
        <v>Power &amp; district heat plants - existing coal (&gt;50 MWth).Hard coal, grade 1</v>
      </c>
      <c r="S49" s="1" t="s">
        <v>1228</v>
      </c>
      <c r="T49" t="s">
        <v>1291</v>
      </c>
      <c r="U49" t="s">
        <v>399</v>
      </c>
      <c r="V49" t="s">
        <v>1127</v>
      </c>
      <c r="W49">
        <f>IFERROR(IF(U49="electricity",INDEX('Power Plant Types'!$B$2:$O$30,MATCH(Calcs!T49,'Power Plant Types'!$A$2:$A$30,0),MATCH(Calcs!S49,'Power Plant Types'!$B$1:$O$1,0)),""),0)</f>
        <v>46.12</v>
      </c>
    </row>
    <row r="50" spans="1:23" x14ac:dyDescent="0.25">
      <c r="A50" t="s">
        <v>1412</v>
      </c>
      <c r="B50" t="s">
        <v>1204</v>
      </c>
      <c r="C50" t="s">
        <v>1193</v>
      </c>
      <c r="D50" t="s">
        <v>1203</v>
      </c>
      <c r="E50" t="s">
        <v>1195</v>
      </c>
      <c r="F50" s="604">
        <v>1</v>
      </c>
      <c r="G50" s="604">
        <v>1.6799999999999999E-2</v>
      </c>
      <c r="H50" s="651"/>
      <c r="I50" t="str">
        <f t="shared" si="1"/>
        <v>buildings</v>
      </c>
      <c r="J50" t="str">
        <f t="shared" si="2"/>
        <v>biomass</v>
      </c>
      <c r="K50" t="str">
        <f t="shared" si="3"/>
        <v>PM</v>
      </c>
      <c r="L50" t="str">
        <f t="shared" si="4"/>
        <v>buildings.biomass.PM.New stove - biomass</v>
      </c>
      <c r="M50" s="614">
        <f>IFERROR(INDEX('Control Tech'!$K$3:$K$196,MATCH(Calcs!L50,'Control Tech'!$A$3:$A$196,0),1)/100,0)</f>
        <v>0</v>
      </c>
      <c r="N50" s="613">
        <f t="shared" si="5"/>
        <v>0</v>
      </c>
      <c r="O50" t="str">
        <f t="shared" si="6"/>
        <v/>
      </c>
      <c r="R50" t="str">
        <f t="shared" si="0"/>
        <v>Power &amp; district heat plants - existing coal (&gt;50 MWth).Hard coal, grade 2</v>
      </c>
      <c r="S50" s="1" t="s">
        <v>1228</v>
      </c>
      <c r="T50" t="s">
        <v>1292</v>
      </c>
      <c r="U50" t="s">
        <v>399</v>
      </c>
      <c r="V50" t="s">
        <v>1127</v>
      </c>
      <c r="W50">
        <f>IFERROR(IF(U50="electricity",INDEX('Power Plant Types'!$B$2:$O$30,MATCH(Calcs!T50,'Power Plant Types'!$A$2:$A$30,0),MATCH(Calcs!S50,'Power Plant Types'!$B$1:$O$1,0)),""),0)</f>
        <v>0</v>
      </c>
    </row>
    <row r="51" spans="1:23" x14ac:dyDescent="0.25">
      <c r="A51" t="s">
        <v>1412</v>
      </c>
      <c r="B51" t="s">
        <v>1204</v>
      </c>
      <c r="C51" t="s">
        <v>1193</v>
      </c>
      <c r="D51" t="s">
        <v>1186</v>
      </c>
      <c r="E51" t="s">
        <v>1195</v>
      </c>
      <c r="F51" s="604">
        <v>1</v>
      </c>
      <c r="G51" s="604">
        <v>0.06</v>
      </c>
      <c r="H51" s="651"/>
      <c r="I51" t="str">
        <f t="shared" si="1"/>
        <v>buildings</v>
      </c>
      <c r="J51" t="str">
        <f t="shared" si="2"/>
        <v>biomass</v>
      </c>
      <c r="K51" t="str">
        <f t="shared" si="3"/>
        <v>PM</v>
      </c>
      <c r="L51" t="str">
        <f t="shared" si="4"/>
        <v>buildings.biomass.PM.No control</v>
      </c>
      <c r="M51" s="614">
        <f>IFERROR(INDEX('Control Tech'!$K$3:$K$196,MATCH(Calcs!L51,'Control Tech'!$A$3:$A$196,0),1)/100,0)</f>
        <v>0</v>
      </c>
      <c r="N51" s="613">
        <f t="shared" si="5"/>
        <v>0.95020000000000004</v>
      </c>
      <c r="O51" t="str">
        <f t="shared" si="6"/>
        <v/>
      </c>
      <c r="R51" t="str">
        <f t="shared" si="0"/>
        <v>Power &amp; district heat plants - existing coal (&gt;50 MWth).Hard coal, grade 3</v>
      </c>
      <c r="S51" s="1" t="s">
        <v>1228</v>
      </c>
      <c r="T51" t="s">
        <v>1293</v>
      </c>
      <c r="U51" t="s">
        <v>399</v>
      </c>
      <c r="V51" t="s">
        <v>1127</v>
      </c>
      <c r="W51">
        <f>IFERROR(IF(U51="electricity",INDEX('Power Plant Types'!$B$2:$O$30,MATCH(Calcs!T51,'Power Plant Types'!$A$2:$A$30,0),MATCH(Calcs!S51,'Power Plant Types'!$B$1:$O$1,0)),""),0)</f>
        <v>0</v>
      </c>
    </row>
    <row r="52" spans="1:23" x14ac:dyDescent="0.25">
      <c r="A52" t="s">
        <v>1412</v>
      </c>
      <c r="B52" t="s">
        <v>1204</v>
      </c>
      <c r="C52" t="s">
        <v>1205</v>
      </c>
      <c r="D52" t="s">
        <v>1214</v>
      </c>
      <c r="E52" t="s">
        <v>1195</v>
      </c>
      <c r="F52" s="604">
        <v>1</v>
      </c>
      <c r="G52" s="604">
        <v>2.16E-3</v>
      </c>
      <c r="H52" s="651"/>
      <c r="I52" t="str">
        <f t="shared" si="1"/>
        <v>buildings</v>
      </c>
      <c r="J52" t="str">
        <f t="shared" si="2"/>
        <v>lignite</v>
      </c>
      <c r="K52" t="str">
        <f t="shared" si="3"/>
        <v>PM</v>
      </c>
      <c r="L52" t="str">
        <f t="shared" si="4"/>
        <v>buildings.lignite.PM.Briquette stove</v>
      </c>
      <c r="M52" s="614">
        <f>IFERROR(INDEX('Control Tech'!$K$3:$K$196,MATCH(Calcs!L52,'Control Tech'!$A$3:$A$196,0),1)/100,0)</f>
        <v>0</v>
      </c>
      <c r="N52" s="613">
        <f t="shared" si="5"/>
        <v>0</v>
      </c>
      <c r="O52" t="str">
        <f t="shared" si="6"/>
        <v/>
      </c>
      <c r="R52" t="str">
        <f t="shared" si="0"/>
        <v>Power &amp; district heat plants - IGCC.Biomass fuels</v>
      </c>
      <c r="S52" s="1" t="s">
        <v>1231</v>
      </c>
      <c r="T52" t="s">
        <v>1409</v>
      </c>
      <c r="U52" t="s">
        <v>399</v>
      </c>
      <c r="V52" t="s">
        <v>398</v>
      </c>
      <c r="W52">
        <f>IFERROR(IF(U52="electricity",INDEX('Power Plant Types'!$B$2:$O$30,MATCH(Calcs!T52,'Power Plant Types'!$A$2:$A$30,0),MATCH(Calcs!S52,'Power Plant Types'!$B$1:$O$1,0)),""),0)</f>
        <v>0</v>
      </c>
    </row>
    <row r="53" spans="1:23" x14ac:dyDescent="0.25">
      <c r="A53" t="s">
        <v>1412</v>
      </c>
      <c r="B53" t="s">
        <v>1204</v>
      </c>
      <c r="C53" t="s">
        <v>1205</v>
      </c>
      <c r="D53" t="s">
        <v>1215</v>
      </c>
      <c r="E53" t="s">
        <v>1195</v>
      </c>
      <c r="F53" s="604">
        <v>1</v>
      </c>
      <c r="G53" s="604">
        <v>8.8200000000000001E-2</v>
      </c>
      <c r="H53" s="651"/>
      <c r="I53" t="str">
        <f t="shared" si="1"/>
        <v>buildings</v>
      </c>
      <c r="J53" t="str">
        <f t="shared" si="2"/>
        <v>lignite</v>
      </c>
      <c r="K53" t="str">
        <f t="shared" si="3"/>
        <v>PM</v>
      </c>
      <c r="L53" t="str">
        <f t="shared" si="4"/>
        <v>buildings.lignite.PM.Improved stove - coal</v>
      </c>
      <c r="M53" s="614">
        <f>IFERROR(INDEX('Control Tech'!$K$3:$K$196,MATCH(Calcs!L53,'Control Tech'!$A$3:$A$196,0),1)/100,0)</f>
        <v>0</v>
      </c>
      <c r="N53" s="613">
        <f t="shared" si="5"/>
        <v>0</v>
      </c>
      <c r="O53" t="str">
        <f t="shared" si="6"/>
        <v/>
      </c>
      <c r="R53" t="str">
        <f t="shared" si="0"/>
        <v>Power &amp; district heat plants - IGCC.Brown coal/lignite grade 1</v>
      </c>
      <c r="S53" s="1" t="s">
        <v>1231</v>
      </c>
      <c r="T53" t="s">
        <v>1205</v>
      </c>
      <c r="U53" t="s">
        <v>399</v>
      </c>
      <c r="V53" t="s">
        <v>1129</v>
      </c>
      <c r="W53">
        <f>IFERROR(IF(U53="electricity",INDEX('Power Plant Types'!$B$2:$O$30,MATCH(Calcs!T53,'Power Plant Types'!$A$2:$A$30,0),MATCH(Calcs!S53,'Power Plant Types'!$B$1:$O$1,0)),""),0)</f>
        <v>0.03</v>
      </c>
    </row>
    <row r="54" spans="1:23" x14ac:dyDescent="0.25">
      <c r="A54" t="s">
        <v>1412</v>
      </c>
      <c r="B54" t="s">
        <v>1204</v>
      </c>
      <c r="C54" t="s">
        <v>1205</v>
      </c>
      <c r="D54" t="s">
        <v>1216</v>
      </c>
      <c r="E54" t="s">
        <v>1195</v>
      </c>
      <c r="F54" s="604">
        <v>1</v>
      </c>
      <c r="G54" s="604">
        <v>7.1999999999999995E-2</v>
      </c>
      <c r="H54" s="651"/>
      <c r="I54" t="str">
        <f t="shared" si="1"/>
        <v>buildings</v>
      </c>
      <c r="J54" t="str">
        <f t="shared" si="2"/>
        <v>lignite</v>
      </c>
      <c r="K54" t="str">
        <f t="shared" si="3"/>
        <v>PM</v>
      </c>
      <c r="L54" t="str">
        <f t="shared" si="4"/>
        <v>buildings.lignite.PM.New stove - coal</v>
      </c>
      <c r="M54" s="614">
        <f>IFERROR(INDEX('Control Tech'!$K$3:$K$196,MATCH(Calcs!L54,'Control Tech'!$A$3:$A$196,0),1)/100,0)</f>
        <v>0</v>
      </c>
      <c r="N54" s="613">
        <f t="shared" si="5"/>
        <v>0</v>
      </c>
      <c r="O54" t="str">
        <f t="shared" si="6"/>
        <v/>
      </c>
      <c r="R54" t="str">
        <f t="shared" si="0"/>
        <v>Power &amp; district heat plants - IGCC.Brown coal/lignite grade 2 (also peat)</v>
      </c>
      <c r="S54" s="1" t="s">
        <v>1231</v>
      </c>
      <c r="T54" t="s">
        <v>1240</v>
      </c>
      <c r="U54" t="s">
        <v>399</v>
      </c>
      <c r="V54" t="s">
        <v>1129</v>
      </c>
      <c r="W54">
        <f>IFERROR(IF(U54="electricity",INDEX('Power Plant Types'!$B$2:$O$30,MATCH(Calcs!T54,'Power Plant Types'!$A$2:$A$30,0),MATCH(Calcs!S54,'Power Plant Types'!$B$1:$O$1,0)),""),0)</f>
        <v>0.03</v>
      </c>
    </row>
    <row r="55" spans="1:23" x14ac:dyDescent="0.25">
      <c r="A55" t="s">
        <v>1412</v>
      </c>
      <c r="B55" t="s">
        <v>1204</v>
      </c>
      <c r="C55" t="s">
        <v>1205</v>
      </c>
      <c r="D55" t="s">
        <v>1186</v>
      </c>
      <c r="E55" t="s">
        <v>1195</v>
      </c>
      <c r="F55" s="604">
        <v>1</v>
      </c>
      <c r="G55" s="604">
        <v>0.09</v>
      </c>
      <c r="H55" s="651"/>
      <c r="I55" t="str">
        <f t="shared" si="1"/>
        <v>buildings</v>
      </c>
      <c r="J55" t="str">
        <f t="shared" si="2"/>
        <v>lignite</v>
      </c>
      <c r="K55" t="str">
        <f t="shared" si="3"/>
        <v>PM</v>
      </c>
      <c r="L55" t="str">
        <f t="shared" si="4"/>
        <v>buildings.lignite.PM.No control</v>
      </c>
      <c r="M55" s="614">
        <f>IFERROR(INDEX('Control Tech'!$K$3:$K$196,MATCH(Calcs!L55,'Control Tech'!$A$3:$A$196,0),1)/100,0)</f>
        <v>0</v>
      </c>
      <c r="N55" s="613">
        <f t="shared" si="5"/>
        <v>1</v>
      </c>
      <c r="O55" t="str">
        <f t="shared" si="6"/>
        <v/>
      </c>
      <c r="R55" t="str">
        <f t="shared" si="0"/>
        <v>Power &amp; district heat plants - IGCC.Hard coal, grade 1</v>
      </c>
      <c r="S55" s="1" t="s">
        <v>1231</v>
      </c>
      <c r="T55" t="s">
        <v>1291</v>
      </c>
      <c r="U55" t="s">
        <v>399</v>
      </c>
      <c r="V55" t="s">
        <v>1127</v>
      </c>
      <c r="W55">
        <f>IFERROR(IF(U55="electricity",INDEX('Power Plant Types'!$B$2:$O$30,MATCH(Calcs!T55,'Power Plant Types'!$A$2:$A$30,0),MATCH(Calcs!S55,'Power Plant Types'!$B$1:$O$1,0)),""),0)</f>
        <v>0.03</v>
      </c>
    </row>
    <row r="56" spans="1:23" x14ac:dyDescent="0.25">
      <c r="A56" t="s">
        <v>1412</v>
      </c>
      <c r="B56" t="s">
        <v>1204</v>
      </c>
      <c r="C56" t="s">
        <v>1240</v>
      </c>
      <c r="D56" t="s">
        <v>1214</v>
      </c>
      <c r="E56" t="s">
        <v>1195</v>
      </c>
      <c r="F56" s="604">
        <v>1</v>
      </c>
      <c r="G56" s="604">
        <v>2.16E-3</v>
      </c>
      <c r="H56" s="651"/>
      <c r="I56" t="str">
        <f t="shared" si="1"/>
        <v>buildings</v>
      </c>
      <c r="J56" t="str">
        <f t="shared" si="2"/>
        <v>lignite</v>
      </c>
      <c r="K56" t="str">
        <f t="shared" si="3"/>
        <v>PM</v>
      </c>
      <c r="L56" t="str">
        <f t="shared" si="4"/>
        <v>buildings.lignite.PM.Briquette stove</v>
      </c>
      <c r="M56" s="614">
        <f>IFERROR(INDEX('Control Tech'!$K$3:$K$196,MATCH(Calcs!L56,'Control Tech'!$A$3:$A$196,0),1)/100,0)</f>
        <v>0</v>
      </c>
      <c r="N56" s="613">
        <f t="shared" si="5"/>
        <v>0</v>
      </c>
      <c r="O56" t="str">
        <f t="shared" si="6"/>
        <v/>
      </c>
      <c r="R56" t="str">
        <f t="shared" si="0"/>
        <v>Power &amp; district heat plants - IGCC.Hard coal, grade 2</v>
      </c>
      <c r="S56" s="1" t="s">
        <v>1231</v>
      </c>
      <c r="T56" t="s">
        <v>1292</v>
      </c>
      <c r="U56" t="s">
        <v>399</v>
      </c>
      <c r="V56" t="s">
        <v>1127</v>
      </c>
      <c r="W56">
        <f>IFERROR(IF(U56="electricity",INDEX('Power Plant Types'!$B$2:$O$30,MATCH(Calcs!T56,'Power Plant Types'!$A$2:$A$30,0),MATCH(Calcs!S56,'Power Plant Types'!$B$1:$O$1,0)),""),0)</f>
        <v>0.03</v>
      </c>
    </row>
    <row r="57" spans="1:23" x14ac:dyDescent="0.25">
      <c r="A57" t="s">
        <v>1412</v>
      </c>
      <c r="B57" t="s">
        <v>1204</v>
      </c>
      <c r="C57" t="s">
        <v>1240</v>
      </c>
      <c r="D57" t="s">
        <v>1215</v>
      </c>
      <c r="E57" t="s">
        <v>1195</v>
      </c>
      <c r="F57" s="604">
        <v>1</v>
      </c>
      <c r="G57" s="604">
        <v>8.8200000000000001E-2</v>
      </c>
      <c r="H57" s="651"/>
      <c r="I57" t="str">
        <f t="shared" si="1"/>
        <v>buildings</v>
      </c>
      <c r="J57" t="str">
        <f t="shared" si="2"/>
        <v>lignite</v>
      </c>
      <c r="K57" t="str">
        <f t="shared" si="3"/>
        <v>PM</v>
      </c>
      <c r="L57" t="str">
        <f t="shared" si="4"/>
        <v>buildings.lignite.PM.Improved stove - coal</v>
      </c>
      <c r="M57" s="614">
        <f>IFERROR(INDEX('Control Tech'!$K$3:$K$196,MATCH(Calcs!L57,'Control Tech'!$A$3:$A$196,0),1)/100,0)</f>
        <v>0</v>
      </c>
      <c r="N57" s="613">
        <f t="shared" si="5"/>
        <v>0</v>
      </c>
      <c r="O57" t="str">
        <f t="shared" si="6"/>
        <v/>
      </c>
      <c r="R57" t="str">
        <f t="shared" si="0"/>
        <v>Power &amp; district heat plants - IGCC.Hard coal, grade 3</v>
      </c>
      <c r="S57" s="1" t="s">
        <v>1231</v>
      </c>
      <c r="T57" t="s">
        <v>1293</v>
      </c>
      <c r="U57" t="s">
        <v>399</v>
      </c>
      <c r="V57" t="s">
        <v>1127</v>
      </c>
      <c r="W57">
        <f>IFERROR(IF(U57="electricity",INDEX('Power Plant Types'!$B$2:$O$30,MATCH(Calcs!T57,'Power Plant Types'!$A$2:$A$30,0),MATCH(Calcs!S57,'Power Plant Types'!$B$1:$O$1,0)),""),0)</f>
        <v>0.03</v>
      </c>
    </row>
    <row r="58" spans="1:23" x14ac:dyDescent="0.25">
      <c r="A58" t="s">
        <v>1412</v>
      </c>
      <c r="B58" t="s">
        <v>1204</v>
      </c>
      <c r="C58" t="s">
        <v>1240</v>
      </c>
      <c r="D58" t="s">
        <v>1216</v>
      </c>
      <c r="E58" t="s">
        <v>1195</v>
      </c>
      <c r="F58" s="604">
        <v>1</v>
      </c>
      <c r="G58" s="604">
        <v>7.1999999999999995E-2</v>
      </c>
      <c r="H58" s="651"/>
      <c r="I58" t="str">
        <f t="shared" si="1"/>
        <v>buildings</v>
      </c>
      <c r="J58" t="str">
        <f t="shared" si="2"/>
        <v>lignite</v>
      </c>
      <c r="K58" t="str">
        <f t="shared" si="3"/>
        <v>PM</v>
      </c>
      <c r="L58" t="str">
        <f t="shared" si="4"/>
        <v>buildings.lignite.PM.New stove - coal</v>
      </c>
      <c r="M58" s="614">
        <f>IFERROR(INDEX('Control Tech'!$K$3:$K$196,MATCH(Calcs!L58,'Control Tech'!$A$3:$A$196,0),1)/100,0)</f>
        <v>0</v>
      </c>
      <c r="N58" s="613">
        <f t="shared" si="5"/>
        <v>0</v>
      </c>
      <c r="O58" t="str">
        <f t="shared" si="6"/>
        <v/>
      </c>
      <c r="R58" t="str">
        <f t="shared" si="0"/>
        <v>Power &amp; district heat plants - IGCC.Heavy fuel oil</v>
      </c>
      <c r="S58" s="1" t="s">
        <v>1231</v>
      </c>
      <c r="T58" t="s">
        <v>1294</v>
      </c>
      <c r="U58" t="s">
        <v>399</v>
      </c>
      <c r="V58" t="s">
        <v>400</v>
      </c>
      <c r="W58">
        <f>IFERROR(IF(U58="electricity",INDEX('Power Plant Types'!$B$2:$O$30,MATCH(Calcs!T58,'Power Plant Types'!$A$2:$A$30,0),MATCH(Calcs!S58,'Power Plant Types'!$B$1:$O$1,0)),""),0)</f>
        <v>0</v>
      </c>
    </row>
    <row r="59" spans="1:23" x14ac:dyDescent="0.25">
      <c r="A59" t="s">
        <v>1412</v>
      </c>
      <c r="B59" t="s">
        <v>1204</v>
      </c>
      <c r="C59" t="s">
        <v>1240</v>
      </c>
      <c r="D59" t="s">
        <v>1186</v>
      </c>
      <c r="E59" t="s">
        <v>1195</v>
      </c>
      <c r="F59" s="604">
        <v>1</v>
      </c>
      <c r="G59" s="604">
        <v>0.09</v>
      </c>
      <c r="H59" s="651"/>
      <c r="I59" t="str">
        <f t="shared" si="1"/>
        <v>buildings</v>
      </c>
      <c r="J59" t="str">
        <f t="shared" si="2"/>
        <v>lignite</v>
      </c>
      <c r="K59" t="str">
        <f t="shared" si="3"/>
        <v>PM</v>
      </c>
      <c r="L59" t="str">
        <f t="shared" si="4"/>
        <v>buildings.lignite.PM.No control</v>
      </c>
      <c r="M59" s="614">
        <f>IFERROR(INDEX('Control Tech'!$K$3:$K$196,MATCH(Calcs!L59,'Control Tech'!$A$3:$A$196,0),1)/100,0)</f>
        <v>0</v>
      </c>
      <c r="N59" s="613">
        <f t="shared" si="5"/>
        <v>1</v>
      </c>
      <c r="O59" t="str">
        <f t="shared" si="6"/>
        <v/>
      </c>
      <c r="R59" t="str">
        <f t="shared" si="0"/>
        <v>Power &amp; district heat plants - IGCC.Other biomass and waste fuels</v>
      </c>
      <c r="S59" s="1" t="s">
        <v>1231</v>
      </c>
      <c r="T59" t="s">
        <v>1410</v>
      </c>
      <c r="U59" t="s">
        <v>399</v>
      </c>
      <c r="V59" t="s">
        <v>398</v>
      </c>
      <c r="W59">
        <f>IFERROR(IF(U59="electricity",INDEX('Power Plant Types'!$B$2:$O$30,MATCH(Calcs!T59,'Power Plant Types'!$A$2:$A$30,0),MATCH(Calcs!S59,'Power Plant Types'!$B$1:$O$1,0)),""),0)</f>
        <v>0</v>
      </c>
    </row>
    <row r="60" spans="1:23" x14ac:dyDescent="0.25">
      <c r="A60" t="s">
        <v>1412</v>
      </c>
      <c r="B60" t="s">
        <v>1204</v>
      </c>
      <c r="C60" t="s">
        <v>1245</v>
      </c>
      <c r="D60" t="s">
        <v>1215</v>
      </c>
      <c r="E60" t="s">
        <v>1195</v>
      </c>
      <c r="F60" s="604">
        <v>1</v>
      </c>
      <c r="G60" s="604">
        <v>2.9E-4</v>
      </c>
      <c r="H60" s="651"/>
      <c r="I60" t="str">
        <f t="shared" si="1"/>
        <v>buildings</v>
      </c>
      <c r="J60" t="str">
        <f t="shared" si="2"/>
        <v>hard coal</v>
      </c>
      <c r="K60" t="str">
        <f t="shared" si="3"/>
        <v>PM</v>
      </c>
      <c r="L60" t="str">
        <f t="shared" si="4"/>
        <v>buildings.hard coal.PM.Improved stove - coal</v>
      </c>
      <c r="M60" s="614">
        <f>IFERROR(INDEX('Control Tech'!$K$3:$K$196,MATCH(Calcs!L60,'Control Tech'!$A$3:$A$196,0),1)/100,0)</f>
        <v>0</v>
      </c>
      <c r="N60" s="613">
        <f t="shared" si="5"/>
        <v>0</v>
      </c>
      <c r="O60" t="str">
        <f t="shared" si="6"/>
        <v/>
      </c>
      <c r="R60" t="str">
        <f t="shared" si="0"/>
        <v>Power &amp; district heat plants - new (excl. coal).Biomass fuels</v>
      </c>
      <c r="S60" s="1" t="s">
        <v>1250</v>
      </c>
      <c r="T60" t="s">
        <v>1409</v>
      </c>
      <c r="U60" t="s">
        <v>399</v>
      </c>
      <c r="V60" t="s">
        <v>398</v>
      </c>
      <c r="W60">
        <f>IFERROR(IF(U60="electricity",INDEX('Power Plant Types'!$B$2:$O$30,MATCH(Calcs!T60,'Power Plant Types'!$A$2:$A$30,0),MATCH(Calcs!S60,'Power Plant Types'!$B$1:$O$1,0)),""),0)</f>
        <v>0</v>
      </c>
    </row>
    <row r="61" spans="1:23" x14ac:dyDescent="0.25">
      <c r="A61" t="s">
        <v>1412</v>
      </c>
      <c r="B61" t="s">
        <v>1204</v>
      </c>
      <c r="C61" t="s">
        <v>1245</v>
      </c>
      <c r="D61" t="s">
        <v>1216</v>
      </c>
      <c r="E61" t="s">
        <v>1195</v>
      </c>
      <c r="F61" s="604">
        <v>1</v>
      </c>
      <c r="G61" s="604">
        <v>2.4000000000000001E-4</v>
      </c>
      <c r="H61" s="651"/>
      <c r="I61" t="str">
        <f t="shared" si="1"/>
        <v>buildings</v>
      </c>
      <c r="J61" t="str">
        <f t="shared" si="2"/>
        <v>hard coal</v>
      </c>
      <c r="K61" t="str">
        <f t="shared" si="3"/>
        <v>PM</v>
      </c>
      <c r="L61" t="str">
        <f t="shared" si="4"/>
        <v>buildings.hard coal.PM.New stove - coal</v>
      </c>
      <c r="M61" s="614">
        <f>IFERROR(INDEX('Control Tech'!$K$3:$K$196,MATCH(Calcs!L61,'Control Tech'!$A$3:$A$196,0),1)/100,0)</f>
        <v>0</v>
      </c>
      <c r="N61" s="613">
        <f t="shared" si="5"/>
        <v>0</v>
      </c>
      <c r="O61" t="str">
        <f t="shared" si="6"/>
        <v/>
      </c>
      <c r="R61" t="str">
        <f t="shared" si="0"/>
        <v>Power &amp; district heat plants - new (excl. coal).Derived coal (coke, briquettes)</v>
      </c>
      <c r="S61" s="1" t="s">
        <v>1250</v>
      </c>
      <c r="T61" t="s">
        <v>1245</v>
      </c>
      <c r="U61" t="s">
        <v>399</v>
      </c>
      <c r="V61" t="s">
        <v>1127</v>
      </c>
      <c r="W61">
        <f>IFERROR(IF(U61="electricity",INDEX('Power Plant Types'!$B$2:$O$30,MATCH(Calcs!T61,'Power Plant Types'!$A$2:$A$30,0),MATCH(Calcs!S61,'Power Plant Types'!$B$1:$O$1,0)),""),0)</f>
        <v>0</v>
      </c>
    </row>
    <row r="62" spans="1:23" x14ac:dyDescent="0.25">
      <c r="A62" t="s">
        <v>1412</v>
      </c>
      <c r="B62" t="s">
        <v>1204</v>
      </c>
      <c r="C62" t="s">
        <v>1245</v>
      </c>
      <c r="D62" t="s">
        <v>1186</v>
      </c>
      <c r="E62" t="s">
        <v>1195</v>
      </c>
      <c r="F62" s="604">
        <v>1</v>
      </c>
      <c r="G62" s="604">
        <v>2.9999999999999997E-4</v>
      </c>
      <c r="H62" s="651"/>
      <c r="I62" t="str">
        <f t="shared" si="1"/>
        <v>buildings</v>
      </c>
      <c r="J62" t="str">
        <f t="shared" si="2"/>
        <v>hard coal</v>
      </c>
      <c r="K62" t="str">
        <f t="shared" si="3"/>
        <v>PM</v>
      </c>
      <c r="L62" t="str">
        <f t="shared" si="4"/>
        <v>buildings.hard coal.PM.No control</v>
      </c>
      <c r="M62" s="614">
        <f>IFERROR(INDEX('Control Tech'!$K$3:$K$196,MATCH(Calcs!L62,'Control Tech'!$A$3:$A$196,0),1)/100,0)</f>
        <v>0</v>
      </c>
      <c r="N62" s="613">
        <f t="shared" si="5"/>
        <v>1</v>
      </c>
      <c r="O62" t="str">
        <f t="shared" si="6"/>
        <v/>
      </c>
      <c r="R62" t="str">
        <f t="shared" si="0"/>
        <v>Power &amp; district heat plants - new (excl. coal).Diesel</v>
      </c>
      <c r="S62" s="1" t="s">
        <v>1250</v>
      </c>
      <c r="T62" t="s">
        <v>92</v>
      </c>
      <c r="U62" t="s">
        <v>399</v>
      </c>
      <c r="V62" t="s">
        <v>400</v>
      </c>
      <c r="W62">
        <f>IFERROR(IF(U62="electricity",INDEX('Power Plant Types'!$B$2:$O$30,MATCH(Calcs!T62,'Power Plant Types'!$A$2:$A$30,0),MATCH(Calcs!S62,'Power Plant Types'!$B$1:$O$1,0)),""),0)</f>
        <v>0</v>
      </c>
    </row>
    <row r="63" spans="1:23" x14ac:dyDescent="0.25">
      <c r="A63" t="s">
        <v>1412</v>
      </c>
      <c r="B63" t="s">
        <v>1204</v>
      </c>
      <c r="C63" t="s">
        <v>1251</v>
      </c>
      <c r="D63" t="s">
        <v>1202</v>
      </c>
      <c r="E63" t="s">
        <v>1195</v>
      </c>
      <c r="F63" s="604">
        <v>1</v>
      </c>
      <c r="G63" s="604">
        <v>4.7500000000000001E-2</v>
      </c>
      <c r="H63" s="651"/>
      <c r="I63" t="str">
        <f t="shared" si="1"/>
        <v>buildings</v>
      </c>
      <c r="J63" t="str">
        <f t="shared" si="2"/>
        <v>biomass</v>
      </c>
      <c r="K63" t="str">
        <f t="shared" si="3"/>
        <v>PM</v>
      </c>
      <c r="L63" t="str">
        <f t="shared" si="4"/>
        <v>buildings.biomass.PM.Improved stove - biomass</v>
      </c>
      <c r="M63" s="614">
        <f>IFERROR(INDEX('Control Tech'!$K$3:$K$196,MATCH(Calcs!L63,'Control Tech'!$A$3:$A$196,0),1)/100,0)</f>
        <v>4.9800000000000004E-2</v>
      </c>
      <c r="N63" s="613">
        <f t="shared" si="5"/>
        <v>4.9800000000000004E-2</v>
      </c>
      <c r="O63" t="str">
        <f t="shared" si="6"/>
        <v/>
      </c>
      <c r="R63" t="str">
        <f t="shared" si="0"/>
        <v>Power &amp; district heat plants - new (excl. coal).Gaseous fuels</v>
      </c>
      <c r="S63" s="1" t="s">
        <v>1250</v>
      </c>
      <c r="T63" t="s">
        <v>1264</v>
      </c>
      <c r="U63" t="s">
        <v>399</v>
      </c>
      <c r="V63" t="s">
        <v>393</v>
      </c>
      <c r="W63">
        <f>IFERROR(IF(U63="electricity",INDEX('Power Plant Types'!$B$2:$O$30,MATCH(Calcs!T63,'Power Plant Types'!$A$2:$A$30,0),MATCH(Calcs!S63,'Power Plant Types'!$B$1:$O$1,0)),""),0)</f>
        <v>945.6</v>
      </c>
    </row>
    <row r="64" spans="1:23" x14ac:dyDescent="0.25">
      <c r="A64" t="s">
        <v>1412</v>
      </c>
      <c r="B64" t="s">
        <v>1204</v>
      </c>
      <c r="C64" t="s">
        <v>1251</v>
      </c>
      <c r="D64" t="s">
        <v>1203</v>
      </c>
      <c r="E64" t="s">
        <v>1195</v>
      </c>
      <c r="F64" s="604">
        <v>1</v>
      </c>
      <c r="G64" s="604">
        <v>1.4E-2</v>
      </c>
      <c r="H64" s="651"/>
      <c r="I64" t="str">
        <f t="shared" si="1"/>
        <v>buildings</v>
      </c>
      <c r="J64" t="str">
        <f t="shared" si="2"/>
        <v>biomass</v>
      </c>
      <c r="K64" t="str">
        <f t="shared" si="3"/>
        <v>PM</v>
      </c>
      <c r="L64" t="str">
        <f t="shared" si="4"/>
        <v>buildings.biomass.PM.New stove - biomass</v>
      </c>
      <c r="M64" s="614">
        <f>IFERROR(INDEX('Control Tech'!$K$3:$K$196,MATCH(Calcs!L64,'Control Tech'!$A$3:$A$196,0),1)/100,0)</f>
        <v>0</v>
      </c>
      <c r="N64" s="613">
        <f t="shared" si="5"/>
        <v>0</v>
      </c>
      <c r="O64" t="str">
        <f t="shared" si="6"/>
        <v/>
      </c>
      <c r="R64" t="str">
        <f t="shared" si="0"/>
        <v>Power &amp; district heat plants - new (excl. coal).Gasoline</v>
      </c>
      <c r="S64" s="1" t="s">
        <v>1250</v>
      </c>
      <c r="T64" t="s">
        <v>18</v>
      </c>
      <c r="U64" t="s">
        <v>399</v>
      </c>
      <c r="V64" t="s">
        <v>402</v>
      </c>
      <c r="W64">
        <f>IFERROR(IF(U64="electricity",INDEX('Power Plant Types'!$B$2:$O$30,MATCH(Calcs!T64,'Power Plant Types'!$A$2:$A$30,0),MATCH(Calcs!S64,'Power Plant Types'!$B$1:$O$1,0)),""),0)</f>
        <v>0</v>
      </c>
    </row>
    <row r="65" spans="1:23" x14ac:dyDescent="0.25">
      <c r="A65" t="s">
        <v>1412</v>
      </c>
      <c r="B65" t="s">
        <v>1204</v>
      </c>
      <c r="C65" t="s">
        <v>1251</v>
      </c>
      <c r="D65" t="s">
        <v>1186</v>
      </c>
      <c r="E65" t="s">
        <v>1195</v>
      </c>
      <c r="F65" s="604">
        <v>1</v>
      </c>
      <c r="G65" s="604">
        <v>0.05</v>
      </c>
      <c r="H65" s="651"/>
      <c r="I65" t="str">
        <f t="shared" si="1"/>
        <v>buildings</v>
      </c>
      <c r="J65" t="str">
        <f t="shared" si="2"/>
        <v>biomass</v>
      </c>
      <c r="K65" t="str">
        <f t="shared" si="3"/>
        <v>PM</v>
      </c>
      <c r="L65" t="str">
        <f t="shared" si="4"/>
        <v>buildings.biomass.PM.No control</v>
      </c>
      <c r="M65" s="614">
        <f>IFERROR(INDEX('Control Tech'!$K$3:$K$196,MATCH(Calcs!L65,'Control Tech'!$A$3:$A$196,0),1)/100,0)</f>
        <v>0</v>
      </c>
      <c r="N65" s="613">
        <f t="shared" si="5"/>
        <v>0.95020000000000004</v>
      </c>
      <c r="O65" t="str">
        <f t="shared" si="6"/>
        <v/>
      </c>
      <c r="R65" t="str">
        <f t="shared" si="0"/>
        <v>Power &amp; district heat plants - new (excl. coal).Heavy fuel oil</v>
      </c>
      <c r="S65" s="1" t="s">
        <v>1250</v>
      </c>
      <c r="T65" t="s">
        <v>1294</v>
      </c>
      <c r="U65" t="s">
        <v>399</v>
      </c>
      <c r="V65" t="s">
        <v>400</v>
      </c>
      <c r="W65">
        <f>IFERROR(IF(U65="electricity",INDEX('Power Plant Types'!$B$2:$O$30,MATCH(Calcs!T65,'Power Plant Types'!$A$2:$A$30,0),MATCH(Calcs!S65,'Power Plant Types'!$B$1:$O$1,0)),""),0)</f>
        <v>0</v>
      </c>
    </row>
    <row r="66" spans="1:23" x14ac:dyDescent="0.25">
      <c r="A66" t="s">
        <v>1412</v>
      </c>
      <c r="B66" t="s">
        <v>1204</v>
      </c>
      <c r="C66" t="s">
        <v>1252</v>
      </c>
      <c r="D66" t="s">
        <v>1202</v>
      </c>
      <c r="E66" t="s">
        <v>1195</v>
      </c>
      <c r="F66" s="604">
        <v>1</v>
      </c>
      <c r="G66" s="604">
        <v>9.5000000000000001E-2</v>
      </c>
      <c r="H66" s="651"/>
      <c r="I66" t="str">
        <f t="shared" si="1"/>
        <v>buildings</v>
      </c>
      <c r="J66" t="str">
        <f t="shared" si="2"/>
        <v>biomass</v>
      </c>
      <c r="K66" t="str">
        <f t="shared" si="3"/>
        <v>PM</v>
      </c>
      <c r="L66" t="str">
        <f t="shared" si="4"/>
        <v>buildings.biomass.PM.Improved stove - biomass</v>
      </c>
      <c r="M66" s="614">
        <f>IFERROR(INDEX('Control Tech'!$K$3:$K$196,MATCH(Calcs!L66,'Control Tech'!$A$3:$A$196,0),1)/100,0)</f>
        <v>4.9800000000000004E-2</v>
      </c>
      <c r="N66" s="613">
        <f t="shared" si="5"/>
        <v>4.9800000000000004E-2</v>
      </c>
      <c r="O66" t="str">
        <f t="shared" si="6"/>
        <v/>
      </c>
      <c r="R66" t="str">
        <f t="shared" si="0"/>
        <v>Power &amp; district heat plants - new (excl. coal).Other biomass and waste fuels</v>
      </c>
      <c r="S66" s="1" t="s">
        <v>1250</v>
      </c>
      <c r="T66" t="s">
        <v>1410</v>
      </c>
      <c r="U66" t="s">
        <v>399</v>
      </c>
      <c r="V66" t="s">
        <v>398</v>
      </c>
      <c r="W66">
        <f>IFERROR(IF(U66="electricity",INDEX('Power Plant Types'!$B$2:$O$30,MATCH(Calcs!T66,'Power Plant Types'!$A$2:$A$30,0),MATCH(Calcs!S66,'Power Plant Types'!$B$1:$O$1,0)),""),0)</f>
        <v>0</v>
      </c>
    </row>
    <row r="67" spans="1:23" x14ac:dyDescent="0.25">
      <c r="A67" t="s">
        <v>1412</v>
      </c>
      <c r="B67" t="s">
        <v>1204</v>
      </c>
      <c r="C67" t="s">
        <v>1252</v>
      </c>
      <c r="D67" t="s">
        <v>1203</v>
      </c>
      <c r="E67" t="s">
        <v>1195</v>
      </c>
      <c r="F67" s="604">
        <v>1</v>
      </c>
      <c r="G67" s="604">
        <v>2.8000000000000001E-2</v>
      </c>
      <c r="H67" s="651"/>
      <c r="I67" t="str">
        <f t="shared" si="1"/>
        <v>buildings</v>
      </c>
      <c r="J67" t="str">
        <f t="shared" si="2"/>
        <v>biomass</v>
      </c>
      <c r="K67" t="str">
        <f t="shared" si="3"/>
        <v>PM</v>
      </c>
      <c r="L67" t="str">
        <f t="shared" si="4"/>
        <v>buildings.biomass.PM.New stove - biomass</v>
      </c>
      <c r="M67" s="614">
        <f>IFERROR(INDEX('Control Tech'!$K$3:$K$196,MATCH(Calcs!L67,'Control Tech'!$A$3:$A$196,0),1)/100,0)</f>
        <v>0</v>
      </c>
      <c r="N67" s="613">
        <f t="shared" si="5"/>
        <v>0</v>
      </c>
      <c r="O67" t="str">
        <f t="shared" si="6"/>
        <v/>
      </c>
      <c r="R67" t="str">
        <f t="shared" si="0"/>
        <v>Power &amp; district heat plants - new coal (&gt;50 MWth).Brown coal/lignite grade 1</v>
      </c>
      <c r="S67" s="1" t="s">
        <v>1238</v>
      </c>
      <c r="T67" t="s">
        <v>1205</v>
      </c>
      <c r="U67" t="s">
        <v>399</v>
      </c>
      <c r="V67" t="s">
        <v>1129</v>
      </c>
      <c r="W67">
        <f>IFERROR(IF(U67="electricity",INDEX('Power Plant Types'!$B$2:$O$30,MATCH(Calcs!T67,'Power Plant Types'!$A$2:$A$30,0),MATCH(Calcs!S67,'Power Plant Types'!$B$1:$O$1,0)),""),0)</f>
        <v>0</v>
      </c>
    </row>
    <row r="68" spans="1:23" x14ac:dyDescent="0.25">
      <c r="A68" t="s">
        <v>1412</v>
      </c>
      <c r="B68" t="s">
        <v>1204</v>
      </c>
      <c r="C68" t="s">
        <v>1252</v>
      </c>
      <c r="D68" t="s">
        <v>1261</v>
      </c>
      <c r="E68" t="s">
        <v>1195</v>
      </c>
      <c r="F68" s="604">
        <v>1</v>
      </c>
      <c r="G68" s="604">
        <v>6.2300000000000003E-3</v>
      </c>
      <c r="H68" s="651"/>
      <c r="I68" t="str">
        <f t="shared" si="1"/>
        <v>buildings</v>
      </c>
      <c r="J68" t="str">
        <f t="shared" si="2"/>
        <v>biomass</v>
      </c>
      <c r="K68" t="str">
        <f t="shared" si="3"/>
        <v>PM</v>
      </c>
      <c r="L68" t="str">
        <f t="shared" si="4"/>
        <v>buildings.biomass.PM.New stove with electrostatic precipitator</v>
      </c>
      <c r="M68" s="614">
        <f>IFERROR(INDEX('Control Tech'!$K$3:$K$196,MATCH(Calcs!L68,'Control Tech'!$A$3:$A$196,0),1)/100,0)</f>
        <v>0</v>
      </c>
      <c r="N68" s="613">
        <f t="shared" si="5"/>
        <v>0</v>
      </c>
      <c r="O68" t="str">
        <f t="shared" si="6"/>
        <v/>
      </c>
      <c r="R68" t="str">
        <f t="shared" ref="R68:R131" si="7">CONCATENATE(S68,".",T68)</f>
        <v>Power &amp; district heat plants - new coal (&gt;50 MWth).Brown coal/lignite grade 2 (also peat)</v>
      </c>
      <c r="S68" s="1" t="s">
        <v>1238</v>
      </c>
      <c r="T68" t="s">
        <v>1240</v>
      </c>
      <c r="U68" t="s">
        <v>399</v>
      </c>
      <c r="V68" t="s">
        <v>1129</v>
      </c>
      <c r="W68">
        <f>IFERROR(IF(U68="electricity",INDEX('Power Plant Types'!$B$2:$O$30,MATCH(Calcs!T68,'Power Plant Types'!$A$2:$A$30,0),MATCH(Calcs!S68,'Power Plant Types'!$B$1:$O$1,0)),""),0)</f>
        <v>0</v>
      </c>
    </row>
    <row r="69" spans="1:23" x14ac:dyDescent="0.25">
      <c r="A69" t="s">
        <v>1412</v>
      </c>
      <c r="B69" t="s">
        <v>1204</v>
      </c>
      <c r="C69" t="s">
        <v>1252</v>
      </c>
      <c r="D69" t="s">
        <v>1186</v>
      </c>
      <c r="E69" t="s">
        <v>1195</v>
      </c>
      <c r="F69" s="604">
        <v>1</v>
      </c>
      <c r="G69" s="604">
        <v>0.1</v>
      </c>
      <c r="H69" s="651"/>
      <c r="I69" t="str">
        <f t="shared" si="1"/>
        <v>buildings</v>
      </c>
      <c r="J69" t="str">
        <f t="shared" si="2"/>
        <v>biomass</v>
      </c>
      <c r="K69" t="str">
        <f t="shared" si="3"/>
        <v>PM</v>
      </c>
      <c r="L69" t="str">
        <f t="shared" si="4"/>
        <v>buildings.biomass.PM.No control</v>
      </c>
      <c r="M69" s="614">
        <f>IFERROR(INDEX('Control Tech'!$K$3:$K$196,MATCH(Calcs!L69,'Control Tech'!$A$3:$A$196,0),1)/100,0)</f>
        <v>0</v>
      </c>
      <c r="N69" s="613">
        <f t="shared" si="5"/>
        <v>0.95020000000000004</v>
      </c>
      <c r="O69" t="str">
        <f t="shared" si="6"/>
        <v/>
      </c>
      <c r="R69" t="str">
        <f t="shared" si="7"/>
        <v>Power &amp; district heat plants - new coal (&gt;50 MWth).Hard coal, grade 1</v>
      </c>
      <c r="S69" s="1" t="s">
        <v>1238</v>
      </c>
      <c r="T69" t="s">
        <v>1291</v>
      </c>
      <c r="U69" t="s">
        <v>399</v>
      </c>
      <c r="V69" t="s">
        <v>1127</v>
      </c>
      <c r="W69">
        <f>IFERROR(IF(U69="electricity",INDEX('Power Plant Types'!$B$2:$O$30,MATCH(Calcs!T69,'Power Plant Types'!$A$2:$A$30,0),MATCH(Calcs!S69,'Power Plant Types'!$B$1:$O$1,0)),""),0)</f>
        <v>308.68</v>
      </c>
    </row>
    <row r="70" spans="1:23" x14ac:dyDescent="0.25">
      <c r="A70" t="s">
        <v>1412</v>
      </c>
      <c r="B70" t="s">
        <v>1204</v>
      </c>
      <c r="C70" t="s">
        <v>1252</v>
      </c>
      <c r="D70" t="s">
        <v>1262</v>
      </c>
      <c r="E70" t="s">
        <v>1195</v>
      </c>
      <c r="F70" s="604">
        <v>1</v>
      </c>
      <c r="G70" s="604">
        <v>4.0600000000000002E-3</v>
      </c>
      <c r="H70" s="651"/>
      <c r="I70" t="str">
        <f t="shared" ref="I70:I133" si="8">IFERROR(INDEX($U$3:$U$143,MATCH(B70,$S$3:$S$143,0),1),"")</f>
        <v>buildings</v>
      </c>
      <c r="J70" t="str">
        <f t="shared" ref="J70:J133" si="9">IFERROR(INDEX($V$3:$V$143,MATCH(CONCATENATE(B70,".",C70),$R$3:$R$143,0),1),"")</f>
        <v>biomass</v>
      </c>
      <c r="K70" t="str">
        <f t="shared" ref="K70:K133" si="10">IF(OR(A70="black carbon",A70="oc",A70="pm2.5",A70="pm10"),"PM",A70)</f>
        <v>PM</v>
      </c>
      <c r="L70" t="str">
        <f t="shared" ref="L70:L133" si="11">IFERROR(CONCATENATE(I70,".",J70,".",K70,".",D70),"")</f>
        <v>buildings.biomass.PM.Pellet stove</v>
      </c>
      <c r="M70" s="614">
        <f>IFERROR(INDEX('Control Tech'!$K$3:$K$196,MATCH(Calcs!L70,'Control Tech'!$A$3:$A$196,0),1)/100,0)</f>
        <v>0</v>
      </c>
      <c r="N70" s="613">
        <f t="shared" ref="N70:N133" si="12">IF(D70="no control",1-SUMIFS($M$5:$M$3714,$B$5:$B$3714,B70,$A$5:$A$3714,A70,$C$5:$C$3714,C70),M70)</f>
        <v>0</v>
      </c>
      <c r="O70" t="str">
        <f t="shared" ref="O70:O133" si="13">IF(I70="electricity",INDEX($W$3:$W$143,MATCH(CONCATENATE(B70,".",C70),$R$3:$R$143,0),1),"")</f>
        <v/>
      </c>
      <c r="R70" t="str">
        <f t="shared" si="7"/>
        <v>Power &amp; district heat plants - new coal (&gt;50 MWth).Hard coal, grade 2</v>
      </c>
      <c r="S70" s="1" t="s">
        <v>1238</v>
      </c>
      <c r="T70" t="s">
        <v>1292</v>
      </c>
      <c r="U70" t="s">
        <v>399</v>
      </c>
      <c r="V70" t="s">
        <v>1127</v>
      </c>
      <c r="W70">
        <f>IFERROR(IF(U70="electricity",INDEX('Power Plant Types'!$B$2:$O$30,MATCH(Calcs!T70,'Power Plant Types'!$A$2:$A$30,0),MATCH(Calcs!S70,'Power Plant Types'!$B$1:$O$1,0)),""),0)</f>
        <v>0</v>
      </c>
    </row>
    <row r="71" spans="1:23" x14ac:dyDescent="0.25">
      <c r="A71" t="s">
        <v>1412</v>
      </c>
      <c r="B71" t="s">
        <v>1204</v>
      </c>
      <c r="C71" t="s">
        <v>1252</v>
      </c>
      <c r="D71" t="s">
        <v>1263</v>
      </c>
      <c r="E71" t="s">
        <v>1195</v>
      </c>
      <c r="F71" s="604">
        <v>1</v>
      </c>
      <c r="G71" s="604">
        <v>2.0000000000000002E-5</v>
      </c>
      <c r="H71" s="651"/>
      <c r="I71" t="str">
        <f t="shared" si="8"/>
        <v>buildings</v>
      </c>
      <c r="J71" t="str">
        <f t="shared" si="9"/>
        <v>biomass</v>
      </c>
      <c r="K71" t="str">
        <f t="shared" si="10"/>
        <v>PM</v>
      </c>
      <c r="L71" t="str">
        <f t="shared" si="11"/>
        <v>buildings.biomass.PM.Pellet stove with electrostatic precipitator</v>
      </c>
      <c r="M71" s="614">
        <f>IFERROR(INDEX('Control Tech'!$K$3:$K$196,MATCH(Calcs!L71,'Control Tech'!$A$3:$A$196,0),1)/100,0)</f>
        <v>0</v>
      </c>
      <c r="N71" s="613">
        <f t="shared" si="12"/>
        <v>0</v>
      </c>
      <c r="O71" t="str">
        <f t="shared" si="13"/>
        <v/>
      </c>
      <c r="R71" t="str">
        <f t="shared" si="7"/>
        <v>Power &amp; district heat plants - new coal (&gt;50 MWth).Hard coal, grade 3</v>
      </c>
      <c r="S71" s="1" t="s">
        <v>1238</v>
      </c>
      <c r="T71" t="s">
        <v>1293</v>
      </c>
      <c r="U71" t="s">
        <v>399</v>
      </c>
      <c r="V71" t="s">
        <v>1127</v>
      </c>
      <c r="W71">
        <f>IFERROR(IF(U71="electricity",INDEX('Power Plant Types'!$B$2:$O$30,MATCH(Calcs!T71,'Power Plant Types'!$A$2:$A$30,0),MATCH(Calcs!S71,'Power Plant Types'!$B$1:$O$1,0)),""),0)</f>
        <v>0</v>
      </c>
    </row>
    <row r="72" spans="1:23" x14ac:dyDescent="0.25">
      <c r="A72" t="s">
        <v>1412</v>
      </c>
      <c r="B72" t="s">
        <v>1204</v>
      </c>
      <c r="C72" t="s">
        <v>1291</v>
      </c>
      <c r="D72" t="s">
        <v>1214</v>
      </c>
      <c r="E72" t="s">
        <v>1195</v>
      </c>
      <c r="F72" s="604">
        <v>1</v>
      </c>
      <c r="G72" s="604">
        <v>2.16E-3</v>
      </c>
      <c r="H72" s="651"/>
      <c r="I72" t="str">
        <f t="shared" si="8"/>
        <v>buildings</v>
      </c>
      <c r="J72" t="str">
        <f t="shared" si="9"/>
        <v>hard coal</v>
      </c>
      <c r="K72" t="str">
        <f t="shared" si="10"/>
        <v>PM</v>
      </c>
      <c r="L72" t="str">
        <f t="shared" si="11"/>
        <v>buildings.hard coal.PM.Briquette stove</v>
      </c>
      <c r="M72" s="614">
        <f>IFERROR(INDEX('Control Tech'!$K$3:$K$196,MATCH(Calcs!L72,'Control Tech'!$A$3:$A$196,0),1)/100,0)</f>
        <v>0</v>
      </c>
      <c r="N72" s="613">
        <f t="shared" si="12"/>
        <v>0</v>
      </c>
      <c r="O72" t="str">
        <f t="shared" si="13"/>
        <v/>
      </c>
      <c r="R72" t="str">
        <f t="shared" si="7"/>
        <v>Railways.Diesel</v>
      </c>
      <c r="S72" s="1" t="s">
        <v>1290</v>
      </c>
      <c r="T72" t="s">
        <v>92</v>
      </c>
      <c r="U72" t="s">
        <v>423</v>
      </c>
      <c r="V72" t="s">
        <v>400</v>
      </c>
      <c r="W72" t="str">
        <f>IFERROR(IF(U72="electricity",INDEX('Power Plant Types'!$B$2:$O$30,MATCH(Calcs!T72,'Power Plant Types'!$A$2:$A$30,0),MATCH(Calcs!S72,'Power Plant Types'!$B$1:$O$1,0)),""),0)</f>
        <v/>
      </c>
    </row>
    <row r="73" spans="1:23" x14ac:dyDescent="0.25">
      <c r="A73" t="s">
        <v>1412</v>
      </c>
      <c r="B73" t="s">
        <v>1204</v>
      </c>
      <c r="C73" t="s">
        <v>1291</v>
      </c>
      <c r="D73" t="s">
        <v>1215</v>
      </c>
      <c r="E73" t="s">
        <v>1195</v>
      </c>
      <c r="F73" s="604">
        <v>1</v>
      </c>
      <c r="G73" s="604">
        <v>0.21560000000000001</v>
      </c>
      <c r="H73" s="651"/>
      <c r="I73" t="str">
        <f t="shared" si="8"/>
        <v>buildings</v>
      </c>
      <c r="J73" t="str">
        <f t="shared" si="9"/>
        <v>hard coal</v>
      </c>
      <c r="K73" t="str">
        <f t="shared" si="10"/>
        <v>PM</v>
      </c>
      <c r="L73" t="str">
        <f t="shared" si="11"/>
        <v>buildings.hard coal.PM.Improved stove - coal</v>
      </c>
      <c r="M73" s="614">
        <f>IFERROR(INDEX('Control Tech'!$K$3:$K$196,MATCH(Calcs!L73,'Control Tech'!$A$3:$A$196,0),1)/100,0)</f>
        <v>0</v>
      </c>
      <c r="N73" s="613">
        <f t="shared" si="12"/>
        <v>0</v>
      </c>
      <c r="O73" t="str">
        <f t="shared" si="13"/>
        <v/>
      </c>
      <c r="R73" t="str">
        <f t="shared" si="7"/>
        <v>Railways.Gasoline</v>
      </c>
      <c r="S73" s="1" t="s">
        <v>1290</v>
      </c>
      <c r="T73" t="s">
        <v>18</v>
      </c>
      <c r="U73" t="s">
        <v>423</v>
      </c>
      <c r="V73" t="s">
        <v>402</v>
      </c>
      <c r="W73" t="str">
        <f>IFERROR(IF(U73="electricity",INDEX('Power Plant Types'!$B$2:$O$30,MATCH(Calcs!T73,'Power Plant Types'!$A$2:$A$30,0),MATCH(Calcs!S73,'Power Plant Types'!$B$1:$O$1,0)),""),0)</f>
        <v/>
      </c>
    </row>
    <row r="74" spans="1:23" x14ac:dyDescent="0.25">
      <c r="A74" t="s">
        <v>1412</v>
      </c>
      <c r="B74" t="s">
        <v>1204</v>
      </c>
      <c r="C74" t="s">
        <v>1291</v>
      </c>
      <c r="D74" t="s">
        <v>1216</v>
      </c>
      <c r="E74" t="s">
        <v>1195</v>
      </c>
      <c r="F74" s="604">
        <v>1</v>
      </c>
      <c r="G74" s="604">
        <v>0.17599999999999999</v>
      </c>
      <c r="H74" s="651"/>
      <c r="I74" t="str">
        <f t="shared" si="8"/>
        <v>buildings</v>
      </c>
      <c r="J74" t="str">
        <f t="shared" si="9"/>
        <v>hard coal</v>
      </c>
      <c r="K74" t="str">
        <f t="shared" si="10"/>
        <v>PM</v>
      </c>
      <c r="L74" t="str">
        <f t="shared" si="11"/>
        <v>buildings.hard coal.PM.New stove - coal</v>
      </c>
      <c r="M74" s="614">
        <f>IFERROR(INDEX('Control Tech'!$K$3:$K$196,MATCH(Calcs!L74,'Control Tech'!$A$3:$A$196,0),1)/100,0)</f>
        <v>0</v>
      </c>
      <c r="N74" s="613">
        <f t="shared" si="12"/>
        <v>0</v>
      </c>
      <c r="O74" t="str">
        <f t="shared" si="13"/>
        <v/>
      </c>
      <c r="R74" t="str">
        <f t="shared" si="7"/>
        <v>Domestic aviation.Gasoline</v>
      </c>
      <c r="S74" s="1" t="s">
        <v>1508</v>
      </c>
      <c r="T74" t="s">
        <v>18</v>
      </c>
      <c r="U74" t="s">
        <v>440</v>
      </c>
      <c r="V74" t="s">
        <v>402</v>
      </c>
      <c r="W74" t="str">
        <f>IFERROR(IF(U74="electricity",INDEX('Power Plant Types'!$B$2:$O$30,MATCH(Calcs!T74,'Power Plant Types'!$A$2:$A$30,0),MATCH(Calcs!S74,'Power Plant Types'!$B$1:$O$1,0)),""),0)</f>
        <v/>
      </c>
    </row>
    <row r="75" spans="1:23" x14ac:dyDescent="0.25">
      <c r="A75" t="s">
        <v>1412</v>
      </c>
      <c r="B75" t="s">
        <v>1204</v>
      </c>
      <c r="C75" t="s">
        <v>1291</v>
      </c>
      <c r="D75" t="s">
        <v>1186</v>
      </c>
      <c r="E75" t="s">
        <v>1195</v>
      </c>
      <c r="F75" s="604">
        <v>1</v>
      </c>
      <c r="G75" s="604">
        <v>0.22</v>
      </c>
      <c r="H75" s="651"/>
      <c r="I75" t="str">
        <f t="shared" si="8"/>
        <v>buildings</v>
      </c>
      <c r="J75" t="str">
        <f t="shared" si="9"/>
        <v>hard coal</v>
      </c>
      <c r="K75" t="str">
        <f t="shared" si="10"/>
        <v>PM</v>
      </c>
      <c r="L75" t="str">
        <f t="shared" si="11"/>
        <v>buildings.hard coal.PM.No control</v>
      </c>
      <c r="M75" s="614">
        <f>IFERROR(INDEX('Control Tech'!$K$3:$K$196,MATCH(Calcs!L75,'Control Tech'!$A$3:$A$196,0),1)/100,0)</f>
        <v>0</v>
      </c>
      <c r="N75" s="613">
        <f t="shared" si="12"/>
        <v>1</v>
      </c>
      <c r="O75" t="str">
        <f t="shared" si="13"/>
        <v/>
      </c>
      <c r="R75" t="str">
        <f t="shared" si="7"/>
        <v>Industrial furnaces.Brown coal/lignite grade 1</v>
      </c>
      <c r="S75" s="1" t="s">
        <v>1248</v>
      </c>
      <c r="T75" t="s">
        <v>1205</v>
      </c>
      <c r="U75" t="s">
        <v>1921</v>
      </c>
      <c r="V75" t="s">
        <v>1129</v>
      </c>
      <c r="W75" t="str">
        <f>IFERROR(IF(U75="electricity",INDEX('Power Plant Types'!$B$2:$O$30,MATCH(Calcs!T75,'Power Plant Types'!$A$2:$A$30,0),MATCH(Calcs!S75,'Power Plant Types'!$B$1:$O$1,0)),""),0)</f>
        <v/>
      </c>
    </row>
    <row r="76" spans="1:23" x14ac:dyDescent="0.25">
      <c r="A76" t="s">
        <v>1412</v>
      </c>
      <c r="B76" t="s">
        <v>1204</v>
      </c>
      <c r="C76" t="s">
        <v>1292</v>
      </c>
      <c r="D76" t="s">
        <v>1214</v>
      </c>
      <c r="E76" t="s">
        <v>1195</v>
      </c>
      <c r="F76" s="604">
        <v>1</v>
      </c>
      <c r="G76" s="604">
        <v>2.16E-3</v>
      </c>
      <c r="H76" s="651"/>
      <c r="I76" t="str">
        <f t="shared" si="8"/>
        <v>buildings</v>
      </c>
      <c r="J76" t="str">
        <f t="shared" si="9"/>
        <v>hard coal</v>
      </c>
      <c r="K76" t="str">
        <f t="shared" si="10"/>
        <v>PM</v>
      </c>
      <c r="L76" t="str">
        <f t="shared" si="11"/>
        <v>buildings.hard coal.PM.Briquette stove</v>
      </c>
      <c r="M76" s="614">
        <f>IFERROR(INDEX('Control Tech'!$K$3:$K$196,MATCH(Calcs!L76,'Control Tech'!$A$3:$A$196,0),1)/100,0)</f>
        <v>0</v>
      </c>
      <c r="N76" s="613">
        <f t="shared" si="12"/>
        <v>0</v>
      </c>
      <c r="O76" t="str">
        <f t="shared" si="13"/>
        <v/>
      </c>
      <c r="R76" t="str">
        <f t="shared" si="7"/>
        <v>Industrial furnaces.Brown coal/lignite grade 2 (also peat)</v>
      </c>
      <c r="S76" s="1" t="s">
        <v>1248</v>
      </c>
      <c r="T76" t="s">
        <v>1240</v>
      </c>
      <c r="U76" t="s">
        <v>1921</v>
      </c>
      <c r="V76" t="s">
        <v>1129</v>
      </c>
      <c r="W76" t="str">
        <f>IFERROR(IF(U76="electricity",INDEX('Power Plant Types'!$B$2:$O$30,MATCH(Calcs!T76,'Power Plant Types'!$A$2:$A$30,0),MATCH(Calcs!S76,'Power Plant Types'!$B$1:$O$1,0)),""),0)</f>
        <v/>
      </c>
    </row>
    <row r="77" spans="1:23" x14ac:dyDescent="0.25">
      <c r="A77" t="s">
        <v>1412</v>
      </c>
      <c r="B77" t="s">
        <v>1204</v>
      </c>
      <c r="C77" t="s">
        <v>1292</v>
      </c>
      <c r="D77" t="s">
        <v>1215</v>
      </c>
      <c r="E77" t="s">
        <v>1195</v>
      </c>
      <c r="F77" s="604">
        <v>1</v>
      </c>
      <c r="G77" s="604">
        <v>0.21560000000000001</v>
      </c>
      <c r="H77" s="651"/>
      <c r="I77" t="str">
        <f t="shared" si="8"/>
        <v>buildings</v>
      </c>
      <c r="J77" t="str">
        <f t="shared" si="9"/>
        <v>hard coal</v>
      </c>
      <c r="K77" t="str">
        <f t="shared" si="10"/>
        <v>PM</v>
      </c>
      <c r="L77" t="str">
        <f t="shared" si="11"/>
        <v>buildings.hard coal.PM.Improved stove - coal</v>
      </c>
      <c r="M77" s="614">
        <f>IFERROR(INDEX('Control Tech'!$K$3:$K$196,MATCH(Calcs!L77,'Control Tech'!$A$3:$A$196,0),1)/100,0)</f>
        <v>0</v>
      </c>
      <c r="N77" s="613">
        <f t="shared" si="12"/>
        <v>0</v>
      </c>
      <c r="O77" t="str">
        <f t="shared" si="13"/>
        <v/>
      </c>
      <c r="R77" t="str">
        <f t="shared" si="7"/>
        <v>Industrial furnaces.Hard coal, grade 1</v>
      </c>
      <c r="S77" s="1" t="s">
        <v>1248</v>
      </c>
      <c r="T77" t="s">
        <v>1291</v>
      </c>
      <c r="U77" t="s">
        <v>1921</v>
      </c>
      <c r="V77" t="s">
        <v>1127</v>
      </c>
      <c r="W77" t="str">
        <f>IFERROR(IF(U77="electricity",INDEX('Power Plant Types'!$B$2:$O$30,MATCH(Calcs!T77,'Power Plant Types'!$A$2:$A$30,0),MATCH(Calcs!S77,'Power Plant Types'!$B$1:$O$1,0)),""),0)</f>
        <v/>
      </c>
    </row>
    <row r="78" spans="1:23" x14ac:dyDescent="0.25">
      <c r="A78" t="s">
        <v>1412</v>
      </c>
      <c r="B78" t="s">
        <v>1204</v>
      </c>
      <c r="C78" t="s">
        <v>1292</v>
      </c>
      <c r="D78" t="s">
        <v>1216</v>
      </c>
      <c r="E78" t="s">
        <v>1195</v>
      </c>
      <c r="F78" s="604">
        <v>1</v>
      </c>
      <c r="G78" s="604">
        <v>0.17599999999999999</v>
      </c>
      <c r="H78" s="651"/>
      <c r="I78" t="str">
        <f t="shared" si="8"/>
        <v>buildings</v>
      </c>
      <c r="J78" t="str">
        <f t="shared" si="9"/>
        <v>hard coal</v>
      </c>
      <c r="K78" t="str">
        <f t="shared" si="10"/>
        <v>PM</v>
      </c>
      <c r="L78" t="str">
        <f t="shared" si="11"/>
        <v>buildings.hard coal.PM.New stove - coal</v>
      </c>
      <c r="M78" s="614">
        <f>IFERROR(INDEX('Control Tech'!$K$3:$K$196,MATCH(Calcs!L78,'Control Tech'!$A$3:$A$196,0),1)/100,0)</f>
        <v>0</v>
      </c>
      <c r="N78" s="613">
        <f t="shared" si="12"/>
        <v>0</v>
      </c>
      <c r="O78" t="str">
        <f t="shared" si="13"/>
        <v/>
      </c>
      <c r="R78" t="str">
        <f t="shared" si="7"/>
        <v>Industrial furnaces.Hard coal, grade 2</v>
      </c>
      <c r="S78" s="1" t="s">
        <v>1248</v>
      </c>
      <c r="T78" t="s">
        <v>1292</v>
      </c>
      <c r="U78" t="s">
        <v>1921</v>
      </c>
      <c r="V78" t="s">
        <v>1127</v>
      </c>
      <c r="W78" t="str">
        <f>IFERROR(IF(U78="electricity",INDEX('Power Plant Types'!$B$2:$O$30,MATCH(Calcs!T78,'Power Plant Types'!$A$2:$A$30,0),MATCH(Calcs!S78,'Power Plant Types'!$B$1:$O$1,0)),""),0)</f>
        <v/>
      </c>
    </row>
    <row r="79" spans="1:23" x14ac:dyDescent="0.25">
      <c r="A79" t="s">
        <v>1412</v>
      </c>
      <c r="B79" t="s">
        <v>1204</v>
      </c>
      <c r="C79" t="s">
        <v>1292</v>
      </c>
      <c r="D79" t="s">
        <v>1186</v>
      </c>
      <c r="E79" t="s">
        <v>1195</v>
      </c>
      <c r="F79" s="604">
        <v>1</v>
      </c>
      <c r="G79" s="604">
        <v>0.22</v>
      </c>
      <c r="H79" s="651"/>
      <c r="I79" t="str">
        <f t="shared" si="8"/>
        <v>buildings</v>
      </c>
      <c r="J79" t="str">
        <f t="shared" si="9"/>
        <v>hard coal</v>
      </c>
      <c r="K79" t="str">
        <f t="shared" si="10"/>
        <v>PM</v>
      </c>
      <c r="L79" t="str">
        <f t="shared" si="11"/>
        <v>buildings.hard coal.PM.No control</v>
      </c>
      <c r="M79" s="614">
        <f>IFERROR(INDEX('Control Tech'!$K$3:$K$196,MATCH(Calcs!L79,'Control Tech'!$A$3:$A$196,0),1)/100,0)</f>
        <v>0</v>
      </c>
      <c r="N79" s="613">
        <f t="shared" si="12"/>
        <v>1</v>
      </c>
      <c r="O79" t="str">
        <f t="shared" si="13"/>
        <v/>
      </c>
      <c r="R79" t="str">
        <f t="shared" si="7"/>
        <v>Industrial furnaces.Hard coal, grade 3</v>
      </c>
      <c r="S79" s="1" t="s">
        <v>1248</v>
      </c>
      <c r="T79" t="s">
        <v>1293</v>
      </c>
      <c r="U79" t="s">
        <v>1921</v>
      </c>
      <c r="V79" t="s">
        <v>1127</v>
      </c>
      <c r="W79" t="str">
        <f>IFERROR(IF(U79="electricity",INDEX('Power Plant Types'!$B$2:$O$30,MATCH(Calcs!T79,'Power Plant Types'!$A$2:$A$30,0),MATCH(Calcs!S79,'Power Plant Types'!$B$1:$O$1,0)),""),0)</f>
        <v/>
      </c>
    </row>
    <row r="80" spans="1:23" x14ac:dyDescent="0.25">
      <c r="A80" t="s">
        <v>1412</v>
      </c>
      <c r="B80" t="s">
        <v>1204</v>
      </c>
      <c r="C80" t="s">
        <v>1293</v>
      </c>
      <c r="D80" t="s">
        <v>1214</v>
      </c>
      <c r="E80" t="s">
        <v>1195</v>
      </c>
      <c r="F80" s="604">
        <v>1</v>
      </c>
      <c r="G80" s="604">
        <v>2.16E-3</v>
      </c>
      <c r="H80" s="651"/>
      <c r="I80" t="str">
        <f t="shared" si="8"/>
        <v>buildings</v>
      </c>
      <c r="J80" t="str">
        <f t="shared" si="9"/>
        <v>hard coal</v>
      </c>
      <c r="K80" t="str">
        <f t="shared" si="10"/>
        <v>PM</v>
      </c>
      <c r="L80" t="str">
        <f t="shared" si="11"/>
        <v>buildings.hard coal.PM.Briquette stove</v>
      </c>
      <c r="M80" s="614">
        <f>IFERROR(INDEX('Control Tech'!$K$3:$K$196,MATCH(Calcs!L80,'Control Tech'!$A$3:$A$196,0),1)/100,0)</f>
        <v>0</v>
      </c>
      <c r="N80" s="613">
        <f t="shared" si="12"/>
        <v>0</v>
      </c>
      <c r="O80" t="str">
        <f t="shared" si="13"/>
        <v/>
      </c>
      <c r="R80" t="str">
        <f t="shared" si="7"/>
        <v>Heavy duty vehicles.Natural gas</v>
      </c>
      <c r="S80" s="1" t="s">
        <v>1188</v>
      </c>
      <c r="T80" t="s">
        <v>119</v>
      </c>
      <c r="U80" t="s">
        <v>1920</v>
      </c>
      <c r="V80" t="s">
        <v>393</v>
      </c>
      <c r="W80" t="str">
        <f>IFERROR(IF(U80="electricity",INDEX('Power Plant Types'!$B$2:$O$30,MATCH(Calcs!T80,'Power Plant Types'!$A$2:$A$30,0),MATCH(Calcs!S80,'Power Plant Types'!$B$1:$O$1,0)),""),0)</f>
        <v/>
      </c>
    </row>
    <row r="81" spans="1:23" x14ac:dyDescent="0.25">
      <c r="A81" t="s">
        <v>1412</v>
      </c>
      <c r="B81" t="s">
        <v>1204</v>
      </c>
      <c r="C81" t="s">
        <v>1293</v>
      </c>
      <c r="D81" t="s">
        <v>1215</v>
      </c>
      <c r="E81" t="s">
        <v>1195</v>
      </c>
      <c r="F81" s="604">
        <v>1</v>
      </c>
      <c r="G81" s="604">
        <v>0.21560000000000001</v>
      </c>
      <c r="H81" s="651"/>
      <c r="I81" t="str">
        <f t="shared" si="8"/>
        <v>buildings</v>
      </c>
      <c r="J81" t="str">
        <f t="shared" si="9"/>
        <v>hard coal</v>
      </c>
      <c r="K81" t="str">
        <f t="shared" si="10"/>
        <v>PM</v>
      </c>
      <c r="L81" t="str">
        <f t="shared" si="11"/>
        <v>buildings.hard coal.PM.Improved stove - coal</v>
      </c>
      <c r="M81" s="614">
        <f>IFERROR(INDEX('Control Tech'!$K$3:$K$196,MATCH(Calcs!L81,'Control Tech'!$A$3:$A$196,0),1)/100,0)</f>
        <v>0</v>
      </c>
      <c r="N81" s="613">
        <f t="shared" si="12"/>
        <v>0</v>
      </c>
      <c r="O81" t="str">
        <f t="shared" si="13"/>
        <v/>
      </c>
      <c r="R81" t="str">
        <f t="shared" si="7"/>
        <v>Light duty vehicles.Natural gas</v>
      </c>
      <c r="S81" s="1" t="s">
        <v>1191</v>
      </c>
      <c r="T81" t="s">
        <v>119</v>
      </c>
      <c r="U81" t="s">
        <v>1922</v>
      </c>
      <c r="V81" t="s">
        <v>393</v>
      </c>
      <c r="W81" t="str">
        <f>IFERROR(IF(U81="electricity",INDEX('Power Plant Types'!$B$2:$O$30,MATCH(Calcs!T81,'Power Plant Types'!$A$2:$A$30,0),MATCH(Calcs!S81,'Power Plant Types'!$B$1:$O$1,0)),""),0)</f>
        <v/>
      </c>
    </row>
    <row r="82" spans="1:23" x14ac:dyDescent="0.25">
      <c r="A82" t="s">
        <v>1412</v>
      </c>
      <c r="B82" t="s">
        <v>1204</v>
      </c>
      <c r="C82" t="s">
        <v>1293</v>
      </c>
      <c r="D82" t="s">
        <v>1216</v>
      </c>
      <c r="E82" t="s">
        <v>1195</v>
      </c>
      <c r="F82" s="604">
        <v>1</v>
      </c>
      <c r="G82" s="604">
        <v>0.17599999999999999</v>
      </c>
      <c r="H82" s="651"/>
      <c r="I82" t="str">
        <f t="shared" si="8"/>
        <v>buildings</v>
      </c>
      <c r="J82" t="str">
        <f t="shared" si="9"/>
        <v>hard coal</v>
      </c>
      <c r="K82" t="str">
        <f t="shared" si="10"/>
        <v>PM</v>
      </c>
      <c r="L82" t="str">
        <f t="shared" si="11"/>
        <v>buildings.hard coal.PM.New stove - coal</v>
      </c>
      <c r="M82" s="614">
        <f>IFERROR(INDEX('Control Tech'!$K$3:$K$196,MATCH(Calcs!L82,'Control Tech'!$A$3:$A$196,0),1)/100,0)</f>
        <v>0</v>
      </c>
      <c r="N82" s="613">
        <f t="shared" si="12"/>
        <v>0</v>
      </c>
      <c r="O82" t="str">
        <f t="shared" si="13"/>
        <v/>
      </c>
      <c r="R82" t="str">
        <f t="shared" si="7"/>
        <v>Modern power plants (coal: ultra &amp;  supercritical; gas: CCGT).Fuelwood</v>
      </c>
      <c r="S82" s="1" t="s">
        <v>1233</v>
      </c>
      <c r="T82" t="s">
        <v>1252</v>
      </c>
      <c r="U82" t="s">
        <v>399</v>
      </c>
      <c r="V82" t="s">
        <v>398</v>
      </c>
      <c r="W82">
        <f>IFERROR(IF(U82="electricity",INDEX('Power Plant Types'!$B$2:$O$30,MATCH(Calcs!T82,'Power Plant Types'!$A$2:$A$30,0),MATCH(Calcs!S82,'Power Plant Types'!$B$1:$O$1,0)),""),0)</f>
        <v>0</v>
      </c>
    </row>
    <row r="83" spans="1:23" x14ac:dyDescent="0.25">
      <c r="A83" t="s">
        <v>1412</v>
      </c>
      <c r="B83" t="s">
        <v>1204</v>
      </c>
      <c r="C83" t="s">
        <v>1293</v>
      </c>
      <c r="D83" t="s">
        <v>1186</v>
      </c>
      <c r="E83" t="s">
        <v>1195</v>
      </c>
      <c r="F83" s="604">
        <v>1</v>
      </c>
      <c r="G83" s="604">
        <v>0.22</v>
      </c>
      <c r="H83" s="651"/>
      <c r="I83" t="str">
        <f t="shared" si="8"/>
        <v>buildings</v>
      </c>
      <c r="J83" t="str">
        <f t="shared" si="9"/>
        <v>hard coal</v>
      </c>
      <c r="K83" t="str">
        <f t="shared" si="10"/>
        <v>PM</v>
      </c>
      <c r="L83" t="str">
        <f t="shared" si="11"/>
        <v>buildings.hard coal.PM.No control</v>
      </c>
      <c r="M83" s="614">
        <f>IFERROR(INDEX('Control Tech'!$K$3:$K$196,MATCH(Calcs!L83,'Control Tech'!$A$3:$A$196,0),1)/100,0)</f>
        <v>0</v>
      </c>
      <c r="N83" s="613">
        <f t="shared" si="12"/>
        <v>1</v>
      </c>
      <c r="O83" t="str">
        <f t="shared" si="13"/>
        <v/>
      </c>
      <c r="R83" t="str">
        <f t="shared" si="7"/>
        <v>Modern power plants (coal: ultra &amp; supercritical; gas: CCGT) with CCS.Fuelwood</v>
      </c>
      <c r="S83" s="1" t="s">
        <v>1237</v>
      </c>
      <c r="T83" t="s">
        <v>1252</v>
      </c>
      <c r="U83" t="s">
        <v>399</v>
      </c>
      <c r="V83" t="s">
        <v>398</v>
      </c>
      <c r="W83">
        <f>IFERROR(IF(U83="electricity",INDEX('Power Plant Types'!$B$2:$O$30,MATCH(Calcs!T83,'Power Plant Types'!$A$2:$A$30,0),MATCH(Calcs!S83,'Power Plant Types'!$B$1:$O$1,0)),""),0)</f>
        <v>0</v>
      </c>
    </row>
    <row r="84" spans="1:23" x14ac:dyDescent="0.25">
      <c r="A84" t="s">
        <v>1412</v>
      </c>
      <c r="B84" t="s">
        <v>1188</v>
      </c>
      <c r="C84" t="s">
        <v>92</v>
      </c>
      <c r="D84" t="s">
        <v>1310</v>
      </c>
      <c r="E84" t="s">
        <v>1195</v>
      </c>
      <c r="F84" s="604">
        <v>1</v>
      </c>
      <c r="G84" s="604">
        <v>5.2760000000000001E-2</v>
      </c>
      <c r="H84" s="651"/>
      <c r="I84" t="str">
        <f t="shared" si="8"/>
        <v>hdvs</v>
      </c>
      <c r="J84" t="str">
        <f t="shared" si="9"/>
        <v>petroleum diesel</v>
      </c>
      <c r="K84" t="str">
        <f t="shared" si="10"/>
        <v>PM</v>
      </c>
      <c r="L84" t="str">
        <f t="shared" si="11"/>
        <v>hdvs.petroleum diesel.PM.EURO I</v>
      </c>
      <c r="M84" s="614">
        <f>IFERROR(INDEX('Control Tech'!$K$3:$K$196,MATCH(Calcs!L84,'Control Tech'!$A$3:$A$196,0),1)/100,0)</f>
        <v>0.03</v>
      </c>
      <c r="N84" s="613">
        <f t="shared" si="12"/>
        <v>0.03</v>
      </c>
      <c r="O84" t="str">
        <f t="shared" si="13"/>
        <v/>
      </c>
      <c r="R84" t="str">
        <f t="shared" si="7"/>
        <v>Motorcycles.Natural gas</v>
      </c>
      <c r="S84" s="1" t="s">
        <v>1192</v>
      </c>
      <c r="T84" t="s">
        <v>119</v>
      </c>
      <c r="U84" t="s">
        <v>438</v>
      </c>
      <c r="V84" t="s">
        <v>393</v>
      </c>
      <c r="W84" t="str">
        <f>IFERROR(IF(U84="electricity",INDEX('Power Plant Types'!$B$2:$O$30,MATCH(Calcs!T84,'Power Plant Types'!$A$2:$A$30,0),MATCH(Calcs!S84,'Power Plant Types'!$B$1:$O$1,0)),""),0)</f>
        <v/>
      </c>
    </row>
    <row r="85" spans="1:23" x14ac:dyDescent="0.25">
      <c r="A85" t="s">
        <v>1412</v>
      </c>
      <c r="B85" t="s">
        <v>1188</v>
      </c>
      <c r="C85" t="s">
        <v>92</v>
      </c>
      <c r="D85" t="s">
        <v>1311</v>
      </c>
      <c r="E85" t="s">
        <v>1195</v>
      </c>
      <c r="F85" s="604">
        <v>1</v>
      </c>
      <c r="G85" s="604">
        <v>3.031E-2</v>
      </c>
      <c r="H85" s="651"/>
      <c r="I85" t="str">
        <f t="shared" si="8"/>
        <v>hdvs</v>
      </c>
      <c r="J85" t="str">
        <f t="shared" si="9"/>
        <v>petroleum diesel</v>
      </c>
      <c r="K85" t="str">
        <f t="shared" si="10"/>
        <v>PM</v>
      </c>
      <c r="L85" t="str">
        <f t="shared" si="11"/>
        <v>hdvs.petroleum diesel.PM.EURO II</v>
      </c>
      <c r="M85" s="614">
        <f>IFERROR(INDEX('Control Tech'!$K$3:$K$196,MATCH(Calcs!L85,'Control Tech'!$A$3:$A$196,0),1)/100,0)</f>
        <v>5.2499999999999998E-2</v>
      </c>
      <c r="N85" s="613">
        <f t="shared" si="12"/>
        <v>5.2499999999999998E-2</v>
      </c>
      <c r="O85" t="str">
        <f t="shared" si="13"/>
        <v/>
      </c>
      <c r="R85" t="str">
        <f t="shared" si="7"/>
        <v>Power &amp; district heat plants - existing (excl. coal).Waste fuels, non-renewable</v>
      </c>
      <c r="S85" s="1" t="s">
        <v>1249</v>
      </c>
      <c r="T85" t="s">
        <v>1559</v>
      </c>
      <c r="U85" t="s">
        <v>399</v>
      </c>
      <c r="V85" t="s">
        <v>398</v>
      </c>
      <c r="W85">
        <f>IFERROR(IF(U85="electricity",INDEX('Power Plant Types'!$B$2:$O$30,MATCH(Calcs!T85,'Power Plant Types'!$A$2:$A$30,0),MATCH(Calcs!S85,'Power Plant Types'!$B$1:$O$1,0)),""),0)</f>
        <v>0</v>
      </c>
    </row>
    <row r="86" spans="1:23" x14ac:dyDescent="0.25">
      <c r="A86" t="s">
        <v>1412</v>
      </c>
      <c r="B86" t="s">
        <v>1188</v>
      </c>
      <c r="C86" t="s">
        <v>92</v>
      </c>
      <c r="D86" t="s">
        <v>1312</v>
      </c>
      <c r="E86" t="s">
        <v>1195</v>
      </c>
      <c r="F86" s="604">
        <v>1</v>
      </c>
      <c r="G86" s="604">
        <v>2.5319999999999999E-2</v>
      </c>
      <c r="H86" s="651"/>
      <c r="I86" t="str">
        <f t="shared" si="8"/>
        <v>hdvs</v>
      </c>
      <c r="J86" t="str">
        <f t="shared" si="9"/>
        <v>petroleum diesel</v>
      </c>
      <c r="K86" t="str">
        <f t="shared" si="10"/>
        <v>PM</v>
      </c>
      <c r="L86" t="str">
        <f t="shared" si="11"/>
        <v>hdvs.petroleum diesel.PM.EURO III</v>
      </c>
      <c r="M86" s="614">
        <f>IFERROR(INDEX('Control Tech'!$K$3:$K$196,MATCH(Calcs!L86,'Control Tech'!$A$3:$A$196,0),1)/100,0)</f>
        <v>0.6</v>
      </c>
      <c r="N86" s="613">
        <f t="shared" si="12"/>
        <v>0.6</v>
      </c>
      <c r="O86" t="str">
        <f t="shared" si="13"/>
        <v/>
      </c>
      <c r="R86" t="str">
        <f t="shared" si="7"/>
        <v>Power &amp; district heat plants - IGCC.Agricultural residues</v>
      </c>
      <c r="S86" s="1" t="s">
        <v>1231</v>
      </c>
      <c r="T86" t="s">
        <v>1193</v>
      </c>
      <c r="U86" t="s">
        <v>399</v>
      </c>
      <c r="V86" t="s">
        <v>398</v>
      </c>
      <c r="W86">
        <f>IFERROR(IF(U86="electricity",INDEX('Power Plant Types'!$B$2:$O$30,MATCH(Calcs!T86,'Power Plant Types'!$A$2:$A$30,0),MATCH(Calcs!S86,'Power Plant Types'!$B$1:$O$1,0)),""),0)</f>
        <v>0</v>
      </c>
    </row>
    <row r="87" spans="1:23" x14ac:dyDescent="0.25">
      <c r="A87" t="s">
        <v>1412</v>
      </c>
      <c r="B87" t="s">
        <v>1188</v>
      </c>
      <c r="C87" t="s">
        <v>92</v>
      </c>
      <c r="D87" t="s">
        <v>1313</v>
      </c>
      <c r="E87" t="s">
        <v>1195</v>
      </c>
      <c r="F87" s="604">
        <v>1</v>
      </c>
      <c r="G87" s="604">
        <v>5.3299999999999997E-3</v>
      </c>
      <c r="H87" s="651"/>
      <c r="I87" t="str">
        <f t="shared" si="8"/>
        <v>hdvs</v>
      </c>
      <c r="J87" t="str">
        <f t="shared" si="9"/>
        <v>petroleum diesel</v>
      </c>
      <c r="K87" t="str">
        <f t="shared" si="10"/>
        <v>PM</v>
      </c>
      <c r="L87" t="str">
        <f t="shared" si="11"/>
        <v>hdvs.petroleum diesel.PM.EURO IV</v>
      </c>
      <c r="M87" s="614">
        <f>IFERROR(INDEX('Control Tech'!$K$3:$K$196,MATCH(Calcs!L87,'Control Tech'!$A$3:$A$196,0),1)/100,0)</f>
        <v>0.3</v>
      </c>
      <c r="N87" s="613">
        <f t="shared" si="12"/>
        <v>0.3</v>
      </c>
      <c r="O87" t="str">
        <f t="shared" si="13"/>
        <v/>
      </c>
      <c r="R87" t="str">
        <f t="shared" si="7"/>
        <v>Power &amp; district heat plants - IGCC.Black liquor</v>
      </c>
      <c r="S87" s="1" t="s">
        <v>1231</v>
      </c>
      <c r="T87" t="s">
        <v>1556</v>
      </c>
      <c r="U87" t="s">
        <v>399</v>
      </c>
      <c r="V87" t="s">
        <v>398</v>
      </c>
      <c r="W87">
        <f>IFERROR(IF(U87="electricity",INDEX('Power Plant Types'!$B$2:$O$30,MATCH(Calcs!T87,'Power Plant Types'!$A$2:$A$30,0),MATCH(Calcs!S87,'Power Plant Types'!$B$1:$O$1,0)),""),0)</f>
        <v>0</v>
      </c>
    </row>
    <row r="88" spans="1:23" x14ac:dyDescent="0.25">
      <c r="A88" t="s">
        <v>1412</v>
      </c>
      <c r="B88" t="s">
        <v>1188</v>
      </c>
      <c r="C88" t="s">
        <v>92</v>
      </c>
      <c r="D88" t="s">
        <v>1314</v>
      </c>
      <c r="E88" t="s">
        <v>1195</v>
      </c>
      <c r="F88" s="604">
        <v>1</v>
      </c>
      <c r="G88" s="604">
        <v>5.3800000000000002E-3</v>
      </c>
      <c r="H88" s="651"/>
      <c r="I88" t="str">
        <f t="shared" si="8"/>
        <v>hdvs</v>
      </c>
      <c r="J88" t="str">
        <f t="shared" si="9"/>
        <v>petroleum diesel</v>
      </c>
      <c r="K88" t="str">
        <f t="shared" si="10"/>
        <v>PM</v>
      </c>
      <c r="L88" t="str">
        <f t="shared" si="11"/>
        <v>hdvs.petroleum diesel.PM.EURO V</v>
      </c>
      <c r="M88" s="614">
        <f>IFERROR(INDEX('Control Tech'!$K$3:$K$196,MATCH(Calcs!L88,'Control Tech'!$A$3:$A$196,0),1)/100,0)</f>
        <v>0</v>
      </c>
      <c r="N88" s="613">
        <f t="shared" si="12"/>
        <v>0</v>
      </c>
      <c r="O88" t="str">
        <f t="shared" si="13"/>
        <v/>
      </c>
      <c r="R88" t="str">
        <f t="shared" si="7"/>
        <v>Power &amp; district heat plants - IGCC.Fuelwood</v>
      </c>
      <c r="S88" s="1" t="s">
        <v>1231</v>
      </c>
      <c r="T88" t="s">
        <v>1252</v>
      </c>
      <c r="U88" t="s">
        <v>399</v>
      </c>
      <c r="V88" t="s">
        <v>398</v>
      </c>
      <c r="W88">
        <f>IFERROR(IF(U88="electricity",INDEX('Power Plant Types'!$B$2:$O$30,MATCH(Calcs!T88,'Power Plant Types'!$A$2:$A$30,0),MATCH(Calcs!S88,'Power Plant Types'!$B$1:$O$1,0)),""),0)</f>
        <v>0</v>
      </c>
    </row>
    <row r="89" spans="1:23" x14ac:dyDescent="0.25">
      <c r="A89" t="s">
        <v>1412</v>
      </c>
      <c r="B89" t="s">
        <v>1188</v>
      </c>
      <c r="C89" t="s">
        <v>92</v>
      </c>
      <c r="D89" t="s">
        <v>1315</v>
      </c>
      <c r="E89" t="s">
        <v>1195</v>
      </c>
      <c r="F89" s="604">
        <v>1</v>
      </c>
      <c r="G89" s="604">
        <v>5.0000000000000002E-5</v>
      </c>
      <c r="H89" s="651"/>
      <c r="I89" t="str">
        <f t="shared" si="8"/>
        <v>hdvs</v>
      </c>
      <c r="J89" t="str">
        <f t="shared" si="9"/>
        <v>petroleum diesel</v>
      </c>
      <c r="K89" t="str">
        <f t="shared" si="10"/>
        <v>PM</v>
      </c>
      <c r="L89" t="str">
        <f t="shared" si="11"/>
        <v>hdvs.petroleum diesel.PM.EURO VI</v>
      </c>
      <c r="M89" s="614">
        <f>IFERROR(INDEX('Control Tech'!$K$3:$K$196,MATCH(Calcs!L89,'Control Tech'!$A$3:$A$196,0),1)/100,0)</f>
        <v>0</v>
      </c>
      <c r="N89" s="613">
        <f t="shared" si="12"/>
        <v>0</v>
      </c>
      <c r="O89" t="str">
        <f t="shared" si="13"/>
        <v/>
      </c>
      <c r="R89" t="str">
        <f t="shared" si="7"/>
        <v>Power &amp; district heat plants - IGCC.Waste fuel, renewable</v>
      </c>
      <c r="S89" s="1" t="s">
        <v>1231</v>
      </c>
      <c r="T89" t="s">
        <v>1560</v>
      </c>
      <c r="U89" t="s">
        <v>399</v>
      </c>
      <c r="V89" t="s">
        <v>398</v>
      </c>
      <c r="W89">
        <f>IFERROR(IF(U89="electricity",INDEX('Power Plant Types'!$B$2:$O$30,MATCH(Calcs!T89,'Power Plant Types'!$A$2:$A$30,0),MATCH(Calcs!S89,'Power Plant Types'!$B$1:$O$1,0)),""),0)</f>
        <v>0</v>
      </c>
    </row>
    <row r="90" spans="1:23" x14ac:dyDescent="0.25">
      <c r="A90" t="s">
        <v>1412</v>
      </c>
      <c r="B90" t="s">
        <v>1188</v>
      </c>
      <c r="C90" t="s">
        <v>92</v>
      </c>
      <c r="D90" t="s">
        <v>1316</v>
      </c>
      <c r="E90" t="s">
        <v>1195</v>
      </c>
      <c r="F90" s="604">
        <v>1</v>
      </c>
      <c r="G90" s="604">
        <v>5.0000000000000002E-5</v>
      </c>
      <c r="H90" s="651"/>
      <c r="I90" t="str">
        <f t="shared" si="8"/>
        <v>hdvs</v>
      </c>
      <c r="J90" t="str">
        <f t="shared" si="9"/>
        <v>petroleum diesel</v>
      </c>
      <c r="K90" t="str">
        <f t="shared" si="10"/>
        <v>PM</v>
      </c>
      <c r="L90" t="str">
        <f t="shared" si="11"/>
        <v>hdvs.petroleum diesel.PM.EURO VII</v>
      </c>
      <c r="M90" s="614">
        <f>IFERROR(INDEX('Control Tech'!$K$3:$K$196,MATCH(Calcs!L90,'Control Tech'!$A$3:$A$196,0),1)/100,0)</f>
        <v>0</v>
      </c>
      <c r="N90" s="613">
        <f t="shared" si="12"/>
        <v>0</v>
      </c>
      <c r="O90" t="str">
        <f t="shared" si="13"/>
        <v/>
      </c>
      <c r="R90" t="str">
        <f t="shared" si="7"/>
        <v>Power &amp; district heat plants - IGCC.Waste fuels, non-renewable</v>
      </c>
      <c r="S90" s="1" t="s">
        <v>1231</v>
      </c>
      <c r="T90" t="s">
        <v>1559</v>
      </c>
      <c r="U90" t="s">
        <v>399</v>
      </c>
      <c r="V90" t="s">
        <v>398</v>
      </c>
      <c r="W90">
        <f>IFERROR(IF(U90="electricity",INDEX('Power Plant Types'!$B$2:$O$30,MATCH(Calcs!T90,'Power Plant Types'!$A$2:$A$30,0),MATCH(Calcs!S90,'Power Plant Types'!$B$1:$O$1,0)),""),0)</f>
        <v>0</v>
      </c>
    </row>
    <row r="91" spans="1:23" x14ac:dyDescent="0.25">
      <c r="A91" t="s">
        <v>1412</v>
      </c>
      <c r="B91" t="s">
        <v>1188</v>
      </c>
      <c r="C91" t="s">
        <v>92</v>
      </c>
      <c r="D91" t="s">
        <v>1186</v>
      </c>
      <c r="E91" t="s">
        <v>1195</v>
      </c>
      <c r="F91" s="604">
        <v>1</v>
      </c>
      <c r="G91" s="604">
        <v>5.33E-2</v>
      </c>
      <c r="H91" s="651"/>
      <c r="I91" t="str">
        <f t="shared" si="8"/>
        <v>hdvs</v>
      </c>
      <c r="J91" t="str">
        <f t="shared" si="9"/>
        <v>petroleum diesel</v>
      </c>
      <c r="K91" t="str">
        <f t="shared" si="10"/>
        <v>PM</v>
      </c>
      <c r="L91" t="str">
        <f t="shared" si="11"/>
        <v>hdvs.petroleum diesel.PM.No control</v>
      </c>
      <c r="M91" s="614">
        <f>IFERROR(INDEX('Control Tech'!$K$3:$K$196,MATCH(Calcs!L91,'Control Tech'!$A$3:$A$196,0),1)/100,0)</f>
        <v>0</v>
      </c>
      <c r="N91" s="613">
        <f t="shared" si="12"/>
        <v>1.7500000000000071E-2</v>
      </c>
      <c r="O91" t="str">
        <f t="shared" si="13"/>
        <v/>
      </c>
      <c r="R91" t="str">
        <f t="shared" si="7"/>
        <v>Power &amp; district heat plants - new (excl. coal).Agricultural residues</v>
      </c>
      <c r="S91" s="1" t="s">
        <v>1250</v>
      </c>
      <c r="T91" t="s">
        <v>1193</v>
      </c>
      <c r="U91" t="s">
        <v>399</v>
      </c>
      <c r="V91" t="s">
        <v>398</v>
      </c>
      <c r="W91">
        <f>IFERROR(IF(U91="electricity",INDEX('Power Plant Types'!$B$2:$O$30,MATCH(Calcs!T91,'Power Plant Types'!$A$2:$A$30,0),MATCH(Calcs!S91,'Power Plant Types'!$B$1:$O$1,0)),""),0)</f>
        <v>0</v>
      </c>
    </row>
    <row r="92" spans="1:23" x14ac:dyDescent="0.25">
      <c r="A92" t="s">
        <v>1412</v>
      </c>
      <c r="B92" t="s">
        <v>1188</v>
      </c>
      <c r="C92" t="s">
        <v>1264</v>
      </c>
      <c r="D92" t="s">
        <v>1186</v>
      </c>
      <c r="E92" t="s">
        <v>1195</v>
      </c>
      <c r="F92" s="604">
        <v>1</v>
      </c>
      <c r="G92" s="604">
        <v>2.9999999999999997E-4</v>
      </c>
      <c r="H92" s="651"/>
      <c r="I92" t="str">
        <f t="shared" si="8"/>
        <v>hdvs</v>
      </c>
      <c r="J92" t="str">
        <f t="shared" si="9"/>
        <v>natural gas</v>
      </c>
      <c r="K92" t="str">
        <f t="shared" si="10"/>
        <v>PM</v>
      </c>
      <c r="L92" t="str">
        <f t="shared" si="11"/>
        <v>hdvs.natural gas.PM.No control</v>
      </c>
      <c r="M92" s="614">
        <f>IFERROR(INDEX('Control Tech'!$K$3:$K$196,MATCH(Calcs!L92,'Control Tech'!$A$3:$A$196,0),1)/100,0)</f>
        <v>0</v>
      </c>
      <c r="N92" s="613">
        <f t="shared" si="12"/>
        <v>1</v>
      </c>
      <c r="O92" t="str">
        <f t="shared" si="13"/>
        <v/>
      </c>
      <c r="R92" t="str">
        <f t="shared" si="7"/>
        <v>Power &amp; district heat plants - new (excl. coal).Black liquor</v>
      </c>
      <c r="S92" s="1" t="s">
        <v>1250</v>
      </c>
      <c r="T92" t="s">
        <v>1556</v>
      </c>
      <c r="U92" t="s">
        <v>399</v>
      </c>
      <c r="V92" t="s">
        <v>398</v>
      </c>
      <c r="W92">
        <f>IFERROR(IF(U92="electricity",INDEX('Power Plant Types'!$B$2:$O$30,MATCH(Calcs!T92,'Power Plant Types'!$A$2:$A$30,0),MATCH(Calcs!S92,'Power Plant Types'!$B$1:$O$1,0)),""),0)</f>
        <v>0</v>
      </c>
    </row>
    <row r="93" spans="1:23" x14ac:dyDescent="0.25">
      <c r="A93" t="s">
        <v>1412</v>
      </c>
      <c r="B93" t="s">
        <v>1188</v>
      </c>
      <c r="C93" t="s">
        <v>1264</v>
      </c>
      <c r="D93" t="s">
        <v>1275</v>
      </c>
      <c r="E93" t="s">
        <v>1195</v>
      </c>
      <c r="F93" s="604">
        <v>1</v>
      </c>
      <c r="G93" s="604">
        <v>2.7999999999999998E-4</v>
      </c>
      <c r="H93" s="651"/>
      <c r="I93" t="str">
        <f t="shared" si="8"/>
        <v>hdvs</v>
      </c>
      <c r="J93" t="str">
        <f t="shared" si="9"/>
        <v>natural gas</v>
      </c>
      <c r="K93" t="str">
        <f t="shared" si="10"/>
        <v>PM</v>
      </c>
      <c r="L93" t="str">
        <f t="shared" si="11"/>
        <v>hdvs.natural gas.PM.Stage 1</v>
      </c>
      <c r="M93" s="614">
        <f>IFERROR(INDEX('Control Tech'!$K$3:$K$196,MATCH(Calcs!L93,'Control Tech'!$A$3:$A$196,0),1)/100,0)</f>
        <v>0</v>
      </c>
      <c r="N93" s="613">
        <f t="shared" si="12"/>
        <v>0</v>
      </c>
      <c r="O93" t="str">
        <f t="shared" si="13"/>
        <v/>
      </c>
      <c r="R93" t="str">
        <f t="shared" si="7"/>
        <v>Power &amp; district heat plants - new (excl. coal).Fuelwood</v>
      </c>
      <c r="S93" s="1" t="s">
        <v>1250</v>
      </c>
      <c r="T93" t="s">
        <v>1252</v>
      </c>
      <c r="U93" t="s">
        <v>399</v>
      </c>
      <c r="V93" t="s">
        <v>398</v>
      </c>
      <c r="W93">
        <f>IFERROR(IF(U93="electricity",INDEX('Power Plant Types'!$B$2:$O$30,MATCH(Calcs!T93,'Power Plant Types'!$A$2:$A$30,0),MATCH(Calcs!S93,'Power Plant Types'!$B$1:$O$1,0)),""),0)</f>
        <v>20.87</v>
      </c>
    </row>
    <row r="94" spans="1:23" x14ac:dyDescent="0.25">
      <c r="A94" t="s">
        <v>1412</v>
      </c>
      <c r="B94" t="s">
        <v>1188</v>
      </c>
      <c r="C94" t="s">
        <v>1264</v>
      </c>
      <c r="D94" t="s">
        <v>1276</v>
      </c>
      <c r="E94" t="s">
        <v>1195</v>
      </c>
      <c r="F94" s="604">
        <v>1</v>
      </c>
      <c r="G94" s="604">
        <v>1.6000000000000001E-4</v>
      </c>
      <c r="H94" s="651"/>
      <c r="I94" t="str">
        <f t="shared" si="8"/>
        <v>hdvs</v>
      </c>
      <c r="J94" t="str">
        <f t="shared" si="9"/>
        <v>natural gas</v>
      </c>
      <c r="K94" t="str">
        <f t="shared" si="10"/>
        <v>PM</v>
      </c>
      <c r="L94" t="str">
        <f t="shared" si="11"/>
        <v>hdvs.natural gas.PM.Stage 2</v>
      </c>
      <c r="M94" s="614">
        <f>IFERROR(INDEX('Control Tech'!$K$3:$K$196,MATCH(Calcs!L94,'Control Tech'!$A$3:$A$196,0),1)/100,0)</f>
        <v>0</v>
      </c>
      <c r="N94" s="613">
        <f t="shared" si="12"/>
        <v>0</v>
      </c>
      <c r="O94" t="str">
        <f t="shared" si="13"/>
        <v/>
      </c>
      <c r="R94" t="str">
        <f t="shared" si="7"/>
        <v>Power &amp; district heat plants - new (excl. coal).Waste fuel, renewable</v>
      </c>
      <c r="S94" s="1" t="s">
        <v>1250</v>
      </c>
      <c r="T94" t="s">
        <v>1560</v>
      </c>
      <c r="U94" t="s">
        <v>399</v>
      </c>
      <c r="V94" t="s">
        <v>398</v>
      </c>
      <c r="W94">
        <f>IFERROR(IF(U94="electricity",INDEX('Power Plant Types'!$B$2:$O$30,MATCH(Calcs!T94,'Power Plant Types'!$A$2:$A$30,0),MATCH(Calcs!S94,'Power Plant Types'!$B$1:$O$1,0)),""),0)</f>
        <v>0</v>
      </c>
    </row>
    <row r="95" spans="1:23" x14ac:dyDescent="0.25">
      <c r="A95" t="s">
        <v>1412</v>
      </c>
      <c r="B95" t="s">
        <v>1188</v>
      </c>
      <c r="C95" t="s">
        <v>1264</v>
      </c>
      <c r="D95" t="s">
        <v>1277</v>
      </c>
      <c r="E95" t="s">
        <v>1195</v>
      </c>
      <c r="F95" s="604">
        <v>1</v>
      </c>
      <c r="G95" s="604">
        <v>1.4999999999999999E-4</v>
      </c>
      <c r="H95" s="651"/>
      <c r="I95" t="str">
        <f t="shared" si="8"/>
        <v>hdvs</v>
      </c>
      <c r="J95" t="str">
        <f t="shared" si="9"/>
        <v>natural gas</v>
      </c>
      <c r="K95" t="str">
        <f t="shared" si="10"/>
        <v>PM</v>
      </c>
      <c r="L95" t="str">
        <f t="shared" si="11"/>
        <v>hdvs.natural gas.PM.Stage 3</v>
      </c>
      <c r="M95" s="614">
        <f>IFERROR(INDEX('Control Tech'!$K$3:$K$196,MATCH(Calcs!L95,'Control Tech'!$A$3:$A$196,0),1)/100,0)</f>
        <v>0</v>
      </c>
      <c r="N95" s="613">
        <f t="shared" si="12"/>
        <v>0</v>
      </c>
      <c r="O95" t="str">
        <f t="shared" si="13"/>
        <v/>
      </c>
      <c r="R95" t="str">
        <f t="shared" si="7"/>
        <v>Power &amp; district heat plants - new (excl. coal).Waste fuels, non-renewable</v>
      </c>
      <c r="S95" s="1" t="s">
        <v>1250</v>
      </c>
      <c r="T95" t="s">
        <v>1559</v>
      </c>
      <c r="U95" t="s">
        <v>399</v>
      </c>
      <c r="V95" t="s">
        <v>398</v>
      </c>
      <c r="W95">
        <f>IFERROR(IF(U95="electricity",INDEX('Power Plant Types'!$B$2:$O$30,MATCH(Calcs!T95,'Power Plant Types'!$A$2:$A$30,0),MATCH(Calcs!S95,'Power Plant Types'!$B$1:$O$1,0)),""),0)</f>
        <v>0</v>
      </c>
    </row>
    <row r="96" spans="1:23" x14ac:dyDescent="0.25">
      <c r="A96" t="s">
        <v>1412</v>
      </c>
      <c r="B96" t="s">
        <v>1188</v>
      </c>
      <c r="C96" t="s">
        <v>18</v>
      </c>
      <c r="D96" t="s">
        <v>1186</v>
      </c>
      <c r="E96" t="s">
        <v>1195</v>
      </c>
      <c r="F96" s="604">
        <v>1</v>
      </c>
      <c r="G96" s="604">
        <v>3.98E-3</v>
      </c>
      <c r="H96" s="651"/>
      <c r="I96" t="str">
        <f t="shared" si="8"/>
        <v>hdvs</v>
      </c>
      <c r="J96" t="str">
        <f t="shared" si="9"/>
        <v>petroleum gasoline</v>
      </c>
      <c r="K96" t="str">
        <f t="shared" si="10"/>
        <v>PM</v>
      </c>
      <c r="L96" t="str">
        <f t="shared" si="11"/>
        <v>hdvs.petroleum gasoline.PM.No control</v>
      </c>
      <c r="M96" s="614">
        <f>IFERROR(INDEX('Control Tech'!$K$3:$K$196,MATCH(Calcs!L96,'Control Tech'!$A$3:$A$196,0),1)/100,0)</f>
        <v>0</v>
      </c>
      <c r="N96" s="613">
        <f t="shared" si="12"/>
        <v>1</v>
      </c>
      <c r="O96" t="str">
        <f t="shared" si="13"/>
        <v/>
      </c>
      <c r="R96" t="str">
        <f t="shared" si="7"/>
        <v>Coastal shipping, large vessels.Gaseous fuels</v>
      </c>
      <c r="S96" s="1" t="s">
        <v>1301</v>
      </c>
      <c r="T96" t="s">
        <v>1264</v>
      </c>
      <c r="U96" t="s">
        <v>430</v>
      </c>
      <c r="V96" t="s">
        <v>393</v>
      </c>
      <c r="W96" t="str">
        <f>IFERROR(IF(U96="electricity",INDEX('Power Plant Types'!$B$2:$O$30,MATCH(Calcs!T96,'Power Plant Types'!$A$2:$A$30,0),MATCH(Calcs!S96,'Power Plant Types'!$B$1:$O$1,0)),""),0)</f>
        <v/>
      </c>
    </row>
    <row r="97" spans="1:23" x14ac:dyDescent="0.25">
      <c r="A97" t="s">
        <v>1412</v>
      </c>
      <c r="B97" t="s">
        <v>1188</v>
      </c>
      <c r="C97" t="s">
        <v>18</v>
      </c>
      <c r="D97" t="s">
        <v>1275</v>
      </c>
      <c r="E97" t="s">
        <v>1195</v>
      </c>
      <c r="F97" s="604">
        <v>1</v>
      </c>
      <c r="G97" s="604">
        <v>3.64E-3</v>
      </c>
      <c r="H97" s="651"/>
      <c r="I97" t="str">
        <f t="shared" si="8"/>
        <v>hdvs</v>
      </c>
      <c r="J97" t="str">
        <f t="shared" si="9"/>
        <v>petroleum gasoline</v>
      </c>
      <c r="K97" t="str">
        <f t="shared" si="10"/>
        <v>PM</v>
      </c>
      <c r="L97" t="str">
        <f t="shared" si="11"/>
        <v>hdvs.petroleum gasoline.PM.Stage 1</v>
      </c>
      <c r="M97" s="614">
        <f>IFERROR(INDEX('Control Tech'!$K$3:$K$196,MATCH(Calcs!L97,'Control Tech'!$A$3:$A$196,0),1)/100,0)</f>
        <v>0</v>
      </c>
      <c r="N97" s="613">
        <f t="shared" si="12"/>
        <v>0</v>
      </c>
      <c r="O97" t="str">
        <f t="shared" si="13"/>
        <v/>
      </c>
      <c r="R97" t="str">
        <f t="shared" si="7"/>
        <v>Coastal shipping, medium vessels.Gaseous fuels</v>
      </c>
      <c r="S97" s="1" t="s">
        <v>1307</v>
      </c>
      <c r="T97" t="s">
        <v>1264</v>
      </c>
      <c r="U97" t="s">
        <v>430</v>
      </c>
      <c r="V97" t="s">
        <v>393</v>
      </c>
      <c r="W97" t="str">
        <f>IFERROR(IF(U97="electricity",INDEX('Power Plant Types'!$B$2:$O$30,MATCH(Calcs!T97,'Power Plant Types'!$A$2:$A$30,0),MATCH(Calcs!S97,'Power Plant Types'!$B$1:$O$1,0)),""),0)</f>
        <v/>
      </c>
    </row>
    <row r="98" spans="1:23" x14ac:dyDescent="0.25">
      <c r="A98" t="s">
        <v>1412</v>
      </c>
      <c r="B98" t="s">
        <v>1188</v>
      </c>
      <c r="C98" t="s">
        <v>18</v>
      </c>
      <c r="D98" t="s">
        <v>1276</v>
      </c>
      <c r="E98" t="s">
        <v>1195</v>
      </c>
      <c r="F98" s="604">
        <v>1</v>
      </c>
      <c r="G98" s="604">
        <v>2.0999999999999999E-3</v>
      </c>
      <c r="H98" s="651"/>
      <c r="I98" t="str">
        <f t="shared" si="8"/>
        <v>hdvs</v>
      </c>
      <c r="J98" t="str">
        <f t="shared" si="9"/>
        <v>petroleum gasoline</v>
      </c>
      <c r="K98" t="str">
        <f t="shared" si="10"/>
        <v>PM</v>
      </c>
      <c r="L98" t="str">
        <f t="shared" si="11"/>
        <v>hdvs.petroleum gasoline.PM.Stage 2</v>
      </c>
      <c r="M98" s="614">
        <f>IFERROR(INDEX('Control Tech'!$K$3:$K$196,MATCH(Calcs!L98,'Control Tech'!$A$3:$A$196,0),1)/100,0)</f>
        <v>0</v>
      </c>
      <c r="N98" s="613">
        <f t="shared" si="12"/>
        <v>0</v>
      </c>
      <c r="O98" t="str">
        <f t="shared" si="13"/>
        <v/>
      </c>
      <c r="R98" t="str">
        <f t="shared" si="7"/>
        <v>Residential-commercial.Brown coal/lignite grade 1</v>
      </c>
      <c r="S98" s="1" t="s">
        <v>1241</v>
      </c>
      <c r="T98" t="s">
        <v>1205</v>
      </c>
      <c r="U98" t="s">
        <v>1938</v>
      </c>
      <c r="V98" t="s">
        <v>1129</v>
      </c>
    </row>
    <row r="99" spans="1:23" x14ac:dyDescent="0.25">
      <c r="A99" t="s">
        <v>1412</v>
      </c>
      <c r="B99" t="s">
        <v>1188</v>
      </c>
      <c r="C99" t="s">
        <v>18</v>
      </c>
      <c r="D99" t="s">
        <v>1277</v>
      </c>
      <c r="E99" t="s">
        <v>1195</v>
      </c>
      <c r="F99" s="604">
        <v>1</v>
      </c>
      <c r="G99" s="604">
        <v>1.98E-3</v>
      </c>
      <c r="H99" s="651"/>
      <c r="I99" t="str">
        <f t="shared" si="8"/>
        <v>hdvs</v>
      </c>
      <c r="J99" t="str">
        <f t="shared" si="9"/>
        <v>petroleum gasoline</v>
      </c>
      <c r="K99" t="str">
        <f t="shared" si="10"/>
        <v>PM</v>
      </c>
      <c r="L99" t="str">
        <f t="shared" si="11"/>
        <v>hdvs.petroleum gasoline.PM.Stage 3</v>
      </c>
      <c r="M99" s="614">
        <f>IFERROR(INDEX('Control Tech'!$K$3:$K$196,MATCH(Calcs!L99,'Control Tech'!$A$3:$A$196,0),1)/100,0)</f>
        <v>0</v>
      </c>
      <c r="N99" s="613">
        <f t="shared" si="12"/>
        <v>0</v>
      </c>
      <c r="O99" t="str">
        <f t="shared" si="13"/>
        <v/>
      </c>
      <c r="R99" t="str">
        <f t="shared" si="7"/>
        <v>Residential-commercial.Brown coal/lignite grade 2 (also peat)</v>
      </c>
      <c r="S99" s="1" t="s">
        <v>1241</v>
      </c>
      <c r="T99" t="s">
        <v>1240</v>
      </c>
      <c r="U99" t="s">
        <v>1938</v>
      </c>
      <c r="V99" t="s">
        <v>1129</v>
      </c>
    </row>
    <row r="100" spans="1:23" x14ac:dyDescent="0.25">
      <c r="A100" t="s">
        <v>1412</v>
      </c>
      <c r="B100" t="s">
        <v>1188</v>
      </c>
      <c r="C100" t="s">
        <v>1305</v>
      </c>
      <c r="D100" t="s">
        <v>1186</v>
      </c>
      <c r="E100" t="s">
        <v>1195</v>
      </c>
      <c r="F100" s="604">
        <v>1</v>
      </c>
      <c r="G100" s="604">
        <v>2.9999999999999997E-4</v>
      </c>
      <c r="H100" s="651"/>
      <c r="I100" t="str">
        <f t="shared" si="8"/>
        <v>hdvs</v>
      </c>
      <c r="J100" t="str">
        <f t="shared" si="9"/>
        <v>natural gas</v>
      </c>
      <c r="K100" t="str">
        <f t="shared" si="10"/>
        <v>PM</v>
      </c>
      <c r="L100" t="str">
        <f t="shared" si="11"/>
        <v>hdvs.natural gas.PM.No control</v>
      </c>
      <c r="M100" s="614">
        <f>IFERROR(INDEX('Control Tech'!$K$3:$K$196,MATCH(Calcs!L100,'Control Tech'!$A$3:$A$196,0),1)/100,0)</f>
        <v>0</v>
      </c>
      <c r="N100" s="613">
        <f t="shared" si="12"/>
        <v>1</v>
      </c>
      <c r="O100" t="str">
        <f t="shared" si="13"/>
        <v/>
      </c>
      <c r="R100" t="str">
        <f t="shared" si="7"/>
        <v>Residential-commercial.Derived coal (coke, briquettes)</v>
      </c>
      <c r="S100" t="s">
        <v>1241</v>
      </c>
      <c r="T100" t="s">
        <v>1245</v>
      </c>
      <c r="U100" t="s">
        <v>1938</v>
      </c>
      <c r="V100" t="s">
        <v>1127</v>
      </c>
    </row>
    <row r="101" spans="1:23" x14ac:dyDescent="0.25">
      <c r="A101" t="s">
        <v>1412</v>
      </c>
      <c r="B101" t="s">
        <v>1188</v>
      </c>
      <c r="C101" t="s">
        <v>1305</v>
      </c>
      <c r="D101" t="s">
        <v>1275</v>
      </c>
      <c r="E101" t="s">
        <v>1195</v>
      </c>
      <c r="F101" s="604">
        <v>1</v>
      </c>
      <c r="G101" s="604">
        <v>2.7999999999999998E-4</v>
      </c>
      <c r="H101" s="651"/>
      <c r="I101" t="str">
        <f t="shared" si="8"/>
        <v>hdvs</v>
      </c>
      <c r="J101" t="str">
        <f t="shared" si="9"/>
        <v>natural gas</v>
      </c>
      <c r="K101" t="str">
        <f t="shared" si="10"/>
        <v>PM</v>
      </c>
      <c r="L101" t="str">
        <f t="shared" si="11"/>
        <v>hdvs.natural gas.PM.Stage 1</v>
      </c>
      <c r="M101" s="614">
        <f>IFERROR(INDEX('Control Tech'!$K$3:$K$196,MATCH(Calcs!L101,'Control Tech'!$A$3:$A$196,0),1)/100,0)</f>
        <v>0</v>
      </c>
      <c r="N101" s="613">
        <f t="shared" si="12"/>
        <v>0</v>
      </c>
      <c r="O101" t="str">
        <f t="shared" si="13"/>
        <v/>
      </c>
      <c r="R101" t="str">
        <f t="shared" si="7"/>
        <v>Residential-commercial.Diesel</v>
      </c>
      <c r="S101" t="s">
        <v>1241</v>
      </c>
      <c r="T101" t="s">
        <v>92</v>
      </c>
      <c r="U101" t="s">
        <v>1938</v>
      </c>
      <c r="V101" t="s">
        <v>400</v>
      </c>
    </row>
    <row r="102" spans="1:23" x14ac:dyDescent="0.25">
      <c r="A102" t="s">
        <v>1412</v>
      </c>
      <c r="B102" t="s">
        <v>1188</v>
      </c>
      <c r="C102" t="s">
        <v>1305</v>
      </c>
      <c r="D102" t="s">
        <v>1276</v>
      </c>
      <c r="E102" t="s">
        <v>1195</v>
      </c>
      <c r="F102" s="604">
        <v>1</v>
      </c>
      <c r="G102" s="604">
        <v>1.6000000000000001E-4</v>
      </c>
      <c r="H102" s="651"/>
      <c r="I102" t="str">
        <f t="shared" si="8"/>
        <v>hdvs</v>
      </c>
      <c r="J102" t="str">
        <f t="shared" si="9"/>
        <v>natural gas</v>
      </c>
      <c r="K102" t="str">
        <f t="shared" si="10"/>
        <v>PM</v>
      </c>
      <c r="L102" t="str">
        <f t="shared" si="11"/>
        <v>hdvs.natural gas.PM.Stage 2</v>
      </c>
      <c r="M102" s="614">
        <f>IFERROR(INDEX('Control Tech'!$K$3:$K$196,MATCH(Calcs!L102,'Control Tech'!$A$3:$A$196,0),1)/100,0)</f>
        <v>0</v>
      </c>
      <c r="N102" s="613">
        <f t="shared" si="12"/>
        <v>0</v>
      </c>
      <c r="O102" t="str">
        <f t="shared" si="13"/>
        <v/>
      </c>
      <c r="R102" t="str">
        <f t="shared" si="7"/>
        <v>Residential-commercial.Gaseous fuels</v>
      </c>
      <c r="S102" t="s">
        <v>1241</v>
      </c>
      <c r="T102" t="s">
        <v>1264</v>
      </c>
      <c r="U102" t="s">
        <v>1938</v>
      </c>
      <c r="V102" t="s">
        <v>393</v>
      </c>
    </row>
    <row r="103" spans="1:23" x14ac:dyDescent="0.25">
      <c r="A103" t="s">
        <v>1412</v>
      </c>
      <c r="B103" t="s">
        <v>1188</v>
      </c>
      <c r="C103" t="s">
        <v>1305</v>
      </c>
      <c r="D103" t="s">
        <v>1277</v>
      </c>
      <c r="E103" t="s">
        <v>1195</v>
      </c>
      <c r="F103" s="604">
        <v>1</v>
      </c>
      <c r="G103" s="604">
        <v>1.4999999999999999E-4</v>
      </c>
      <c r="H103" s="651"/>
      <c r="I103" t="str">
        <f t="shared" si="8"/>
        <v>hdvs</v>
      </c>
      <c r="J103" t="str">
        <f t="shared" si="9"/>
        <v>natural gas</v>
      </c>
      <c r="K103" t="str">
        <f t="shared" si="10"/>
        <v>PM</v>
      </c>
      <c r="L103" t="str">
        <f t="shared" si="11"/>
        <v>hdvs.natural gas.PM.Stage 3</v>
      </c>
      <c r="M103" s="614">
        <f>IFERROR(INDEX('Control Tech'!$K$3:$K$196,MATCH(Calcs!L103,'Control Tech'!$A$3:$A$196,0),1)/100,0)</f>
        <v>0</v>
      </c>
      <c r="N103" s="613">
        <f t="shared" si="12"/>
        <v>0</v>
      </c>
      <c r="O103" t="str">
        <f t="shared" si="13"/>
        <v/>
      </c>
      <c r="R103" t="str">
        <f t="shared" si="7"/>
        <v>Residential-commercial.Gasoline</v>
      </c>
      <c r="S103" t="s">
        <v>1241</v>
      </c>
      <c r="T103" t="s">
        <v>18</v>
      </c>
      <c r="U103" t="s">
        <v>1938</v>
      </c>
      <c r="V103" t="s">
        <v>402</v>
      </c>
    </row>
    <row r="104" spans="1:23" x14ac:dyDescent="0.25">
      <c r="A104" t="s">
        <v>1412</v>
      </c>
      <c r="B104" t="s">
        <v>1248</v>
      </c>
      <c r="C104" t="s">
        <v>1409</v>
      </c>
      <c r="D104" t="s">
        <v>1131</v>
      </c>
      <c r="E104" t="s">
        <v>1195</v>
      </c>
      <c r="F104" s="604">
        <v>1</v>
      </c>
      <c r="G104" s="604">
        <v>8.5400000000000007E-3</v>
      </c>
      <c r="H104" s="651"/>
      <c r="I104" t="str">
        <f t="shared" si="8"/>
        <v>industry</v>
      </c>
      <c r="J104" t="str">
        <f t="shared" si="9"/>
        <v>biomass</v>
      </c>
      <c r="K104" t="str">
        <f t="shared" si="10"/>
        <v>PM</v>
      </c>
      <c r="L104" t="str">
        <f t="shared" si="11"/>
        <v>industry.biomass.PM.Cyclone</v>
      </c>
      <c r="M104" s="614">
        <f>IFERROR(INDEX('Control Tech'!$K$3:$K$196,MATCH(Calcs!L104,'Control Tech'!$A$3:$A$196,0),1)/100,0)</f>
        <v>0</v>
      </c>
      <c r="N104" s="613">
        <f t="shared" si="12"/>
        <v>0</v>
      </c>
      <c r="O104" t="str">
        <f t="shared" si="13"/>
        <v/>
      </c>
      <c r="R104" t="str">
        <f t="shared" si="7"/>
        <v>Residential-commercial.Hard coal, grade 1</v>
      </c>
      <c r="S104" t="s">
        <v>1241</v>
      </c>
      <c r="T104" t="s">
        <v>1291</v>
      </c>
      <c r="U104" t="s">
        <v>1938</v>
      </c>
      <c r="V104" t="s">
        <v>1127</v>
      </c>
    </row>
    <row r="105" spans="1:23" x14ac:dyDescent="0.25">
      <c r="A105" t="s">
        <v>1412</v>
      </c>
      <c r="B105" t="s">
        <v>1248</v>
      </c>
      <c r="C105" t="s">
        <v>1409</v>
      </c>
      <c r="D105" t="s">
        <v>1207</v>
      </c>
      <c r="E105" t="s">
        <v>1195</v>
      </c>
      <c r="F105" s="604">
        <v>1</v>
      </c>
      <c r="G105" s="604">
        <v>8.4999999999999995E-4</v>
      </c>
      <c r="H105" s="651"/>
      <c r="I105" t="str">
        <f t="shared" si="8"/>
        <v>industry</v>
      </c>
      <c r="J105" t="str">
        <f t="shared" si="9"/>
        <v>biomass</v>
      </c>
      <c r="K105" t="str">
        <f t="shared" si="10"/>
        <v>PM</v>
      </c>
      <c r="L105" t="str">
        <f t="shared" si="11"/>
        <v>industry.biomass.PM.Electrostatic precipitator: 1 field</v>
      </c>
      <c r="M105" s="614">
        <f>IFERROR(INDEX('Control Tech'!$K$3:$K$196,MATCH(Calcs!L105,'Control Tech'!$A$3:$A$196,0),1)/100,0)</f>
        <v>0.28000000000000003</v>
      </c>
      <c r="N105" s="613">
        <f t="shared" si="12"/>
        <v>0.28000000000000003</v>
      </c>
      <c r="O105" t="str">
        <f t="shared" si="13"/>
        <v/>
      </c>
      <c r="R105" t="str">
        <f t="shared" si="7"/>
        <v>Residential-commercial.Hard coal, grade 2</v>
      </c>
      <c r="S105" t="s">
        <v>1241</v>
      </c>
      <c r="T105" t="s">
        <v>1292</v>
      </c>
      <c r="U105" t="s">
        <v>1938</v>
      </c>
      <c r="V105" t="s">
        <v>1127</v>
      </c>
    </row>
    <row r="106" spans="1:23" x14ac:dyDescent="0.25">
      <c r="A106" t="s">
        <v>1412</v>
      </c>
      <c r="B106" t="s">
        <v>1248</v>
      </c>
      <c r="C106" t="s">
        <v>1409</v>
      </c>
      <c r="D106" t="s">
        <v>1208</v>
      </c>
      <c r="E106" t="s">
        <v>1195</v>
      </c>
      <c r="F106" s="604">
        <v>1</v>
      </c>
      <c r="G106" s="604">
        <v>5.6999999999999998E-4</v>
      </c>
      <c r="H106" s="651"/>
      <c r="I106" t="str">
        <f t="shared" si="8"/>
        <v>industry</v>
      </c>
      <c r="J106" t="str">
        <f t="shared" si="9"/>
        <v>biomass</v>
      </c>
      <c r="K106" t="str">
        <f t="shared" si="10"/>
        <v>PM</v>
      </c>
      <c r="L106" t="str">
        <f t="shared" si="11"/>
        <v>industry.biomass.PM.Electrostatic precipitator: 2 fields</v>
      </c>
      <c r="M106" s="614">
        <f>IFERROR(INDEX('Control Tech'!$K$3:$K$196,MATCH(Calcs!L106,'Control Tech'!$A$3:$A$196,0),1)/100,0)</f>
        <v>0</v>
      </c>
      <c r="N106" s="613">
        <f t="shared" si="12"/>
        <v>0</v>
      </c>
      <c r="O106" t="str">
        <f t="shared" si="13"/>
        <v/>
      </c>
      <c r="R106" t="str">
        <f t="shared" si="7"/>
        <v>Residential-commercial.Hard coal, grade 3</v>
      </c>
      <c r="S106" t="s">
        <v>1241</v>
      </c>
      <c r="T106" t="s">
        <v>1293</v>
      </c>
      <c r="U106" t="s">
        <v>1938</v>
      </c>
      <c r="V106" t="s">
        <v>1127</v>
      </c>
    </row>
    <row r="107" spans="1:23" x14ac:dyDescent="0.25">
      <c r="A107" t="s">
        <v>1412</v>
      </c>
      <c r="B107" t="s">
        <v>1248</v>
      </c>
      <c r="C107" t="s">
        <v>1409</v>
      </c>
      <c r="D107" t="s">
        <v>1196</v>
      </c>
      <c r="E107" t="s">
        <v>1195</v>
      </c>
      <c r="F107" s="604">
        <v>1</v>
      </c>
      <c r="G107" s="604">
        <v>0</v>
      </c>
      <c r="H107" s="651"/>
      <c r="I107" t="str">
        <f t="shared" si="8"/>
        <v>industry</v>
      </c>
      <c r="J107" t="str">
        <f t="shared" si="9"/>
        <v>biomass</v>
      </c>
      <c r="K107" t="str">
        <f t="shared" si="10"/>
        <v>PM</v>
      </c>
      <c r="L107" t="str">
        <f t="shared" si="11"/>
        <v>industry.biomass.PM.High efficiency deduster</v>
      </c>
      <c r="M107" s="614">
        <f>IFERROR(INDEX('Control Tech'!$K$3:$K$196,MATCH(Calcs!L107,'Control Tech'!$A$3:$A$196,0),1)/100,0)</f>
        <v>0</v>
      </c>
      <c r="N107" s="613">
        <f t="shared" si="12"/>
        <v>0</v>
      </c>
      <c r="O107" t="str">
        <f t="shared" si="13"/>
        <v/>
      </c>
      <c r="R107" t="str">
        <f t="shared" si="7"/>
        <v>Residential-commercial.Heavy fuel oil</v>
      </c>
      <c r="S107" t="s">
        <v>1241</v>
      </c>
      <c r="T107" t="s">
        <v>1294</v>
      </c>
      <c r="U107" t="s">
        <v>1938</v>
      </c>
      <c r="V107" t="s">
        <v>400</v>
      </c>
    </row>
    <row r="108" spans="1:23" x14ac:dyDescent="0.25">
      <c r="A108" t="s">
        <v>1412</v>
      </c>
      <c r="B108" t="s">
        <v>1248</v>
      </c>
      <c r="C108" t="s">
        <v>1409</v>
      </c>
      <c r="D108" t="s">
        <v>1186</v>
      </c>
      <c r="E108" t="s">
        <v>1195</v>
      </c>
      <c r="F108" s="604">
        <v>1</v>
      </c>
      <c r="G108" s="604">
        <v>9.5999999999999992E-3</v>
      </c>
      <c r="H108" s="651"/>
      <c r="I108" t="str">
        <f t="shared" si="8"/>
        <v>industry</v>
      </c>
      <c r="J108" t="str">
        <f t="shared" si="9"/>
        <v>biomass</v>
      </c>
      <c r="K108" t="str">
        <f t="shared" si="10"/>
        <v>PM</v>
      </c>
      <c r="L108" t="str">
        <f t="shared" si="11"/>
        <v>industry.biomass.PM.No control</v>
      </c>
      <c r="M108" s="614">
        <f>IFERROR(INDEX('Control Tech'!$K$3:$K$196,MATCH(Calcs!L108,'Control Tech'!$A$3:$A$196,0),1)/100,0)</f>
        <v>0</v>
      </c>
      <c r="N108" s="613">
        <f t="shared" si="12"/>
        <v>0.72</v>
      </c>
      <c r="O108" t="str">
        <f t="shared" si="13"/>
        <v/>
      </c>
      <c r="R108" t="str">
        <f t="shared" si="7"/>
        <v>Residential-commercial.Liquefied petroleum gas</v>
      </c>
      <c r="S108" t="s">
        <v>1241</v>
      </c>
      <c r="T108" t="s">
        <v>1305</v>
      </c>
      <c r="U108" t="s">
        <v>1938</v>
      </c>
      <c r="V108" t="s">
        <v>393</v>
      </c>
    </row>
    <row r="109" spans="1:23" x14ac:dyDescent="0.25">
      <c r="A109" t="s">
        <v>1412</v>
      </c>
      <c r="B109" t="s">
        <v>1248</v>
      </c>
      <c r="C109" t="s">
        <v>1245</v>
      </c>
      <c r="D109" t="s">
        <v>1131</v>
      </c>
      <c r="E109" t="s">
        <v>1195</v>
      </c>
      <c r="F109" s="604">
        <v>1</v>
      </c>
      <c r="G109" s="604">
        <v>1E-4</v>
      </c>
      <c r="H109" s="651"/>
      <c r="I109" t="str">
        <f t="shared" si="8"/>
        <v>industry</v>
      </c>
      <c r="J109" t="str">
        <f t="shared" si="9"/>
        <v>hard coal</v>
      </c>
      <c r="K109" t="str">
        <f t="shared" si="10"/>
        <v>PM</v>
      </c>
      <c r="L109" t="str">
        <f t="shared" si="11"/>
        <v>industry.hard coal.PM.Cyclone</v>
      </c>
      <c r="M109" s="614">
        <f>IFERROR(INDEX('Control Tech'!$K$3:$K$196,MATCH(Calcs!L109,'Control Tech'!$A$3:$A$196,0),1)/100,0)</f>
        <v>0</v>
      </c>
      <c r="N109" s="613">
        <f t="shared" si="12"/>
        <v>0</v>
      </c>
      <c r="O109" t="str">
        <f t="shared" si="13"/>
        <v/>
      </c>
      <c r="R109" t="str">
        <f t="shared" si="7"/>
        <v>Other industry (boilers; liquid and gaseous fuels).Derived coal (coke, briquettes)</v>
      </c>
      <c r="S109" s="1" t="s">
        <v>1247</v>
      </c>
      <c r="T109" t="s">
        <v>1245</v>
      </c>
      <c r="U109" t="s">
        <v>1921</v>
      </c>
      <c r="V109" t="s">
        <v>1127</v>
      </c>
    </row>
    <row r="110" spans="1:23" x14ac:dyDescent="0.25">
      <c r="A110" t="s">
        <v>1412</v>
      </c>
      <c r="B110" t="s">
        <v>1248</v>
      </c>
      <c r="C110" t="s">
        <v>1245</v>
      </c>
      <c r="D110" t="s">
        <v>1207</v>
      </c>
      <c r="E110" t="s">
        <v>1195</v>
      </c>
      <c r="F110" s="604">
        <v>1</v>
      </c>
      <c r="G110" s="604">
        <v>1.0000000000000001E-5</v>
      </c>
      <c r="H110" s="651"/>
      <c r="I110" t="str">
        <f t="shared" si="8"/>
        <v>industry</v>
      </c>
      <c r="J110" t="str">
        <f t="shared" si="9"/>
        <v>hard coal</v>
      </c>
      <c r="K110" t="str">
        <f t="shared" si="10"/>
        <v>PM</v>
      </c>
      <c r="L110" t="str">
        <f t="shared" si="11"/>
        <v>industry.hard coal.PM.Electrostatic precipitator: 1 field</v>
      </c>
      <c r="M110" s="614">
        <f>IFERROR(INDEX('Control Tech'!$K$3:$K$196,MATCH(Calcs!L110,'Control Tech'!$A$3:$A$196,0),1)/100,0)</f>
        <v>0</v>
      </c>
      <c r="N110" s="613">
        <f t="shared" si="12"/>
        <v>0</v>
      </c>
      <c r="O110" t="str">
        <f t="shared" si="13"/>
        <v/>
      </c>
      <c r="R110" t="str">
        <f t="shared" si="7"/>
        <v>Other industry (boilers; liquid and gaseous fuels).Diesel</v>
      </c>
      <c r="S110" s="1" t="s">
        <v>1247</v>
      </c>
      <c r="T110" t="s">
        <v>92</v>
      </c>
      <c r="U110" t="s">
        <v>1921</v>
      </c>
      <c r="V110" t="s">
        <v>400</v>
      </c>
    </row>
    <row r="111" spans="1:23" x14ac:dyDescent="0.25">
      <c r="A111" t="s">
        <v>1412</v>
      </c>
      <c r="B111" t="s">
        <v>1248</v>
      </c>
      <c r="C111" t="s">
        <v>1245</v>
      </c>
      <c r="D111" t="s">
        <v>1208</v>
      </c>
      <c r="E111" t="s">
        <v>1195</v>
      </c>
      <c r="F111" s="604">
        <v>1</v>
      </c>
      <c r="G111" s="604">
        <v>1.0000000000000001E-5</v>
      </c>
      <c r="H111" s="651"/>
      <c r="I111" t="str">
        <f t="shared" si="8"/>
        <v>industry</v>
      </c>
      <c r="J111" t="str">
        <f t="shared" si="9"/>
        <v>hard coal</v>
      </c>
      <c r="K111" t="str">
        <f t="shared" si="10"/>
        <v>PM</v>
      </c>
      <c r="L111" t="str">
        <f t="shared" si="11"/>
        <v>industry.hard coal.PM.Electrostatic precipitator: 2 fields</v>
      </c>
      <c r="M111" s="614">
        <f>IFERROR(INDEX('Control Tech'!$K$3:$K$196,MATCH(Calcs!L111,'Control Tech'!$A$3:$A$196,0),1)/100,0)</f>
        <v>0</v>
      </c>
      <c r="N111" s="613">
        <f t="shared" si="12"/>
        <v>0</v>
      </c>
      <c r="O111" t="str">
        <f t="shared" si="13"/>
        <v/>
      </c>
      <c r="R111" t="str">
        <f t="shared" si="7"/>
        <v>Other industry (boilers; liquid and gaseous fuels).Gaseous fuels</v>
      </c>
      <c r="S111" s="1" t="s">
        <v>1247</v>
      </c>
      <c r="T111" t="s">
        <v>1264</v>
      </c>
      <c r="U111" t="s">
        <v>1921</v>
      </c>
      <c r="V111" t="s">
        <v>393</v>
      </c>
    </row>
    <row r="112" spans="1:23" x14ac:dyDescent="0.25">
      <c r="A112" t="s">
        <v>1412</v>
      </c>
      <c r="B112" t="s">
        <v>1248</v>
      </c>
      <c r="C112" t="s">
        <v>1245</v>
      </c>
      <c r="D112" t="s">
        <v>1196</v>
      </c>
      <c r="E112" t="s">
        <v>1195</v>
      </c>
      <c r="F112" s="604">
        <v>1</v>
      </c>
      <c r="G112" s="604">
        <v>0</v>
      </c>
      <c r="H112" s="651"/>
      <c r="I112" t="str">
        <f t="shared" si="8"/>
        <v>industry</v>
      </c>
      <c r="J112" t="str">
        <f t="shared" si="9"/>
        <v>hard coal</v>
      </c>
      <c r="K112" t="str">
        <f t="shared" si="10"/>
        <v>PM</v>
      </c>
      <c r="L112" t="str">
        <f t="shared" si="11"/>
        <v>industry.hard coal.PM.High efficiency deduster</v>
      </c>
      <c r="M112" s="614">
        <f>IFERROR(INDEX('Control Tech'!$K$3:$K$196,MATCH(Calcs!L112,'Control Tech'!$A$3:$A$196,0),1)/100,0)</f>
        <v>0</v>
      </c>
      <c r="N112" s="613">
        <f t="shared" si="12"/>
        <v>0</v>
      </c>
      <c r="O112" t="str">
        <f t="shared" si="13"/>
        <v/>
      </c>
      <c r="R112" t="str">
        <f t="shared" si="7"/>
        <v>Other industry (boilers; liquid and gaseous fuels).Gasoline</v>
      </c>
      <c r="S112" s="1" t="s">
        <v>1247</v>
      </c>
      <c r="T112" t="s">
        <v>18</v>
      </c>
      <c r="U112" t="s">
        <v>1921</v>
      </c>
      <c r="V112" t="s">
        <v>402</v>
      </c>
    </row>
    <row r="113" spans="1:22" x14ac:dyDescent="0.25">
      <c r="A113" t="s">
        <v>1412</v>
      </c>
      <c r="B113" t="s">
        <v>1248</v>
      </c>
      <c r="C113" t="s">
        <v>1245</v>
      </c>
      <c r="D113" t="s">
        <v>1186</v>
      </c>
      <c r="E113" t="s">
        <v>1195</v>
      </c>
      <c r="F113" s="604">
        <v>1</v>
      </c>
      <c r="G113" s="604">
        <v>1.1E-4</v>
      </c>
      <c r="H113" s="651"/>
      <c r="I113" t="str">
        <f t="shared" si="8"/>
        <v>industry</v>
      </c>
      <c r="J113" t="str">
        <f t="shared" si="9"/>
        <v>hard coal</v>
      </c>
      <c r="K113" t="str">
        <f t="shared" si="10"/>
        <v>PM</v>
      </c>
      <c r="L113" t="str">
        <f t="shared" si="11"/>
        <v>industry.hard coal.PM.No control</v>
      </c>
      <c r="M113" s="614">
        <f>IFERROR(INDEX('Control Tech'!$K$3:$K$196,MATCH(Calcs!L113,'Control Tech'!$A$3:$A$196,0),1)/100,0)</f>
        <v>0</v>
      </c>
      <c r="N113" s="613">
        <f t="shared" si="12"/>
        <v>1</v>
      </c>
      <c r="O113" t="str">
        <f t="shared" si="13"/>
        <v/>
      </c>
      <c r="R113" t="str">
        <f t="shared" si="7"/>
        <v>Other industry (boilers; liquid and gaseous fuels).Heavy fuel oil</v>
      </c>
      <c r="S113" s="1" t="s">
        <v>1247</v>
      </c>
      <c r="T113" t="s">
        <v>1294</v>
      </c>
      <c r="U113" t="s">
        <v>1921</v>
      </c>
      <c r="V113" t="s">
        <v>400</v>
      </c>
    </row>
    <row r="114" spans="1:22" x14ac:dyDescent="0.25">
      <c r="A114" t="s">
        <v>1412</v>
      </c>
      <c r="B114" t="s">
        <v>1248</v>
      </c>
      <c r="C114" t="s">
        <v>92</v>
      </c>
      <c r="D114" t="s">
        <v>1295</v>
      </c>
      <c r="E114" t="s">
        <v>1195</v>
      </c>
      <c r="F114" s="604">
        <v>1</v>
      </c>
      <c r="G114" s="604">
        <v>1E-4</v>
      </c>
      <c r="H114" s="651"/>
      <c r="I114" t="str">
        <f t="shared" si="8"/>
        <v>industry</v>
      </c>
      <c r="J114" t="str">
        <f t="shared" si="9"/>
        <v>petroleum diesel</v>
      </c>
      <c r="K114" t="str">
        <f t="shared" si="10"/>
        <v>PM</v>
      </c>
      <c r="L114" t="str">
        <f t="shared" si="11"/>
        <v>industry.petroleum diesel.PM.Good housekeeping: industrial oil boilers</v>
      </c>
      <c r="M114" s="614">
        <f>IFERROR(INDEX('Control Tech'!$K$3:$K$196,MATCH(Calcs!L114,'Control Tech'!$A$3:$A$196,0),1)/100,0)</f>
        <v>0</v>
      </c>
      <c r="N114" s="613">
        <f t="shared" si="12"/>
        <v>0</v>
      </c>
      <c r="O114" t="str">
        <f t="shared" si="13"/>
        <v/>
      </c>
      <c r="R114" t="str">
        <f t="shared" si="7"/>
        <v>Other industry (boilers; liquid and gaseous fuels).Liquefied petroleum gas</v>
      </c>
      <c r="S114" s="1" t="s">
        <v>1247</v>
      </c>
      <c r="T114" t="s">
        <v>1305</v>
      </c>
      <c r="U114" t="s">
        <v>1921</v>
      </c>
      <c r="V114" t="s">
        <v>393</v>
      </c>
    </row>
    <row r="115" spans="1:22" x14ac:dyDescent="0.25">
      <c r="A115" t="s">
        <v>1412</v>
      </c>
      <c r="B115" t="s">
        <v>1248</v>
      </c>
      <c r="C115" t="s">
        <v>92</v>
      </c>
      <c r="D115" t="s">
        <v>1186</v>
      </c>
      <c r="E115" t="s">
        <v>1195</v>
      </c>
      <c r="F115" s="604">
        <v>1</v>
      </c>
      <c r="G115" s="604">
        <v>1.1E-4</v>
      </c>
      <c r="H115" s="651"/>
      <c r="I115" t="str">
        <f t="shared" si="8"/>
        <v>industry</v>
      </c>
      <c r="J115" t="str">
        <f t="shared" si="9"/>
        <v>petroleum diesel</v>
      </c>
      <c r="K115" t="str">
        <f t="shared" si="10"/>
        <v>PM</v>
      </c>
      <c r="L115" t="str">
        <f t="shared" si="11"/>
        <v>industry.petroleum diesel.PM.No control</v>
      </c>
      <c r="M115" s="614">
        <f>IFERROR(INDEX('Control Tech'!$K$3:$K$196,MATCH(Calcs!L115,'Control Tech'!$A$3:$A$196,0),1)/100,0)</f>
        <v>0</v>
      </c>
      <c r="N115" s="613">
        <f t="shared" si="12"/>
        <v>1</v>
      </c>
      <c r="O115" t="str">
        <f t="shared" si="13"/>
        <v/>
      </c>
      <c r="R115" t="str">
        <f t="shared" si="7"/>
        <v>Other industry (boilers; liquid and gaseous fuels).Waste fuels, non-renewable</v>
      </c>
      <c r="S115" s="1" t="s">
        <v>1247</v>
      </c>
      <c r="T115" t="s">
        <v>1559</v>
      </c>
      <c r="U115" t="s">
        <v>1921</v>
      </c>
      <c r="V115" t="s">
        <v>398</v>
      </c>
    </row>
    <row r="116" spans="1:22" x14ac:dyDescent="0.25">
      <c r="A116" t="s">
        <v>1412</v>
      </c>
      <c r="B116" t="s">
        <v>1248</v>
      </c>
      <c r="C116" t="s">
        <v>1264</v>
      </c>
      <c r="D116" t="s">
        <v>1186</v>
      </c>
      <c r="E116" t="s">
        <v>1195</v>
      </c>
      <c r="F116" s="604">
        <v>1</v>
      </c>
      <c r="G116" s="604">
        <v>1.0000000000000001E-5</v>
      </c>
      <c r="H116" s="651"/>
      <c r="I116" t="str">
        <f t="shared" si="8"/>
        <v>industry</v>
      </c>
      <c r="J116" t="str">
        <f t="shared" si="9"/>
        <v>natural gas</v>
      </c>
      <c r="K116" t="str">
        <f t="shared" si="10"/>
        <v>PM</v>
      </c>
      <c r="L116" t="str">
        <f t="shared" si="11"/>
        <v>industry.natural gas.PM.No control</v>
      </c>
      <c r="M116" s="614">
        <f>IFERROR(INDEX('Control Tech'!$K$3:$K$196,MATCH(Calcs!L116,'Control Tech'!$A$3:$A$196,0),1)/100,0)</f>
        <v>0</v>
      </c>
      <c r="N116" s="613">
        <f t="shared" si="12"/>
        <v>1</v>
      </c>
      <c r="O116" t="str">
        <f t="shared" si="13"/>
        <v/>
      </c>
      <c r="R116" t="str">
        <f t="shared" si="7"/>
        <v>Other industry (large coal boilers; &gt; 50 MWth ).Brown coal/lignite grade 1</v>
      </c>
      <c r="S116" s="1" t="s">
        <v>1221</v>
      </c>
      <c r="T116" t="s">
        <v>1205</v>
      </c>
      <c r="U116" t="s">
        <v>1921</v>
      </c>
      <c r="V116" t="s">
        <v>1129</v>
      </c>
    </row>
    <row r="117" spans="1:22" x14ac:dyDescent="0.25">
      <c r="A117" t="s">
        <v>1412</v>
      </c>
      <c r="B117" t="s">
        <v>1248</v>
      </c>
      <c r="C117" t="s">
        <v>18</v>
      </c>
      <c r="D117" t="s">
        <v>1186</v>
      </c>
      <c r="E117" t="s">
        <v>1195</v>
      </c>
      <c r="F117" s="604">
        <v>1</v>
      </c>
      <c r="G117" s="604">
        <v>3.0000000000000001E-5</v>
      </c>
      <c r="H117" s="651"/>
      <c r="I117" t="str">
        <f t="shared" si="8"/>
        <v>industry</v>
      </c>
      <c r="J117" t="str">
        <f t="shared" si="9"/>
        <v>petroleum gasoline</v>
      </c>
      <c r="K117" t="str">
        <f t="shared" si="10"/>
        <v>PM</v>
      </c>
      <c r="L117" t="str">
        <f t="shared" si="11"/>
        <v>industry.petroleum gasoline.PM.No control</v>
      </c>
      <c r="M117" s="614">
        <f>IFERROR(INDEX('Control Tech'!$K$3:$K$196,MATCH(Calcs!L117,'Control Tech'!$A$3:$A$196,0),1)/100,0)</f>
        <v>0</v>
      </c>
      <c r="N117" s="613">
        <f t="shared" si="12"/>
        <v>1</v>
      </c>
      <c r="O117" t="str">
        <f t="shared" si="13"/>
        <v/>
      </c>
      <c r="R117" t="str">
        <f t="shared" si="7"/>
        <v>Other industry (large coal boilers; &gt; 50 MWth ).Brown coal/lignite grade 2 (also peat)</v>
      </c>
      <c r="S117" s="1" t="s">
        <v>1221</v>
      </c>
      <c r="T117" t="s">
        <v>1240</v>
      </c>
      <c r="U117" t="s">
        <v>1921</v>
      </c>
      <c r="V117" t="s">
        <v>1129</v>
      </c>
    </row>
    <row r="118" spans="1:22" x14ac:dyDescent="0.25">
      <c r="A118" t="s">
        <v>1412</v>
      </c>
      <c r="B118" t="s">
        <v>1248</v>
      </c>
      <c r="C118" t="s">
        <v>1294</v>
      </c>
      <c r="D118" t="s">
        <v>1295</v>
      </c>
      <c r="E118" t="s">
        <v>1195</v>
      </c>
      <c r="F118" s="604">
        <v>1</v>
      </c>
      <c r="G118" s="604">
        <v>7.1000000000000002E-4</v>
      </c>
      <c r="H118" s="651"/>
      <c r="I118" t="str">
        <f t="shared" si="8"/>
        <v>industry</v>
      </c>
      <c r="J118" t="str">
        <f t="shared" si="9"/>
        <v>petroleum diesel</v>
      </c>
      <c r="K118" t="str">
        <f t="shared" si="10"/>
        <v>PM</v>
      </c>
      <c r="L118" t="str">
        <f t="shared" si="11"/>
        <v>industry.petroleum diesel.PM.Good housekeeping: industrial oil boilers</v>
      </c>
      <c r="M118" s="614">
        <f>IFERROR(INDEX('Control Tech'!$K$3:$K$196,MATCH(Calcs!L118,'Control Tech'!$A$3:$A$196,0),1)/100,0)</f>
        <v>0</v>
      </c>
      <c r="N118" s="613">
        <f t="shared" si="12"/>
        <v>0</v>
      </c>
      <c r="O118" t="str">
        <f t="shared" si="13"/>
        <v/>
      </c>
      <c r="R118" t="str">
        <f t="shared" si="7"/>
        <v>Other industry (large coal boilers; &gt; 50 MWth ).Hard coal, grade 1</v>
      </c>
      <c r="S118" s="1" t="s">
        <v>1221</v>
      </c>
      <c r="T118" t="s">
        <v>1291</v>
      </c>
      <c r="U118" t="s">
        <v>1921</v>
      </c>
      <c r="V118" t="s">
        <v>1127</v>
      </c>
    </row>
    <row r="119" spans="1:22" x14ac:dyDescent="0.25">
      <c r="A119" t="s">
        <v>1412</v>
      </c>
      <c r="B119" t="s">
        <v>1248</v>
      </c>
      <c r="C119" t="s">
        <v>1294</v>
      </c>
      <c r="D119" t="s">
        <v>1196</v>
      </c>
      <c r="E119" t="s">
        <v>1195</v>
      </c>
      <c r="F119" s="604">
        <v>1</v>
      </c>
      <c r="G119" s="604">
        <v>0</v>
      </c>
      <c r="H119" s="651"/>
      <c r="I119" t="str">
        <f t="shared" si="8"/>
        <v>industry</v>
      </c>
      <c r="J119" t="str">
        <f t="shared" si="9"/>
        <v>petroleum diesel</v>
      </c>
      <c r="K119" t="str">
        <f t="shared" si="10"/>
        <v>PM</v>
      </c>
      <c r="L119" t="str">
        <f t="shared" si="11"/>
        <v>industry.petroleum diesel.PM.High efficiency deduster</v>
      </c>
      <c r="M119" s="614">
        <f>IFERROR(INDEX('Control Tech'!$K$3:$K$196,MATCH(Calcs!L119,'Control Tech'!$A$3:$A$196,0),1)/100,0)</f>
        <v>0</v>
      </c>
      <c r="N119" s="613">
        <f t="shared" si="12"/>
        <v>0</v>
      </c>
      <c r="O119" t="str">
        <f t="shared" si="13"/>
        <v/>
      </c>
      <c r="R119" t="str">
        <f t="shared" si="7"/>
        <v>Other industry (large coal boilers; &gt; 50 MWth ).Hard coal, grade 2</v>
      </c>
      <c r="S119" s="1" t="s">
        <v>1221</v>
      </c>
      <c r="T119" t="s">
        <v>1292</v>
      </c>
      <c r="U119" t="s">
        <v>1921</v>
      </c>
      <c r="V119" t="s">
        <v>1127</v>
      </c>
    </row>
    <row r="120" spans="1:22" x14ac:dyDescent="0.25">
      <c r="A120" t="s">
        <v>1412</v>
      </c>
      <c r="B120" t="s">
        <v>1248</v>
      </c>
      <c r="C120" t="s">
        <v>1294</v>
      </c>
      <c r="D120" t="s">
        <v>1186</v>
      </c>
      <c r="E120" t="s">
        <v>1195</v>
      </c>
      <c r="F120" s="604">
        <v>1</v>
      </c>
      <c r="G120" s="604">
        <v>7.3999999999999999E-4</v>
      </c>
      <c r="H120" s="651"/>
      <c r="I120" t="str">
        <f t="shared" si="8"/>
        <v>industry</v>
      </c>
      <c r="J120" t="str">
        <f t="shared" si="9"/>
        <v>petroleum diesel</v>
      </c>
      <c r="K120" t="str">
        <f t="shared" si="10"/>
        <v>PM</v>
      </c>
      <c r="L120" t="str">
        <f t="shared" si="11"/>
        <v>industry.petroleum diesel.PM.No control</v>
      </c>
      <c r="M120" s="614">
        <f>IFERROR(INDEX('Control Tech'!$K$3:$K$196,MATCH(Calcs!L120,'Control Tech'!$A$3:$A$196,0),1)/100,0)</f>
        <v>0</v>
      </c>
      <c r="N120" s="613">
        <f t="shared" si="12"/>
        <v>1</v>
      </c>
      <c r="O120" t="str">
        <f t="shared" si="13"/>
        <v/>
      </c>
      <c r="R120" t="str">
        <f t="shared" si="7"/>
        <v>Other industry (large coal boilers; &gt; 50 MWth ).Hard coal, grade 3</v>
      </c>
      <c r="S120" s="1" t="s">
        <v>1221</v>
      </c>
      <c r="T120" t="s">
        <v>1293</v>
      </c>
      <c r="U120" t="s">
        <v>1921</v>
      </c>
      <c r="V120" t="s">
        <v>1127</v>
      </c>
    </row>
    <row r="121" spans="1:22" x14ac:dyDescent="0.25">
      <c r="A121" t="s">
        <v>1412</v>
      </c>
      <c r="B121" t="s">
        <v>1248</v>
      </c>
      <c r="C121" t="s">
        <v>1305</v>
      </c>
      <c r="D121" t="s">
        <v>1186</v>
      </c>
      <c r="E121" t="s">
        <v>1195</v>
      </c>
      <c r="F121" s="604">
        <v>1</v>
      </c>
      <c r="G121" s="604">
        <v>1.0000000000000001E-5</v>
      </c>
      <c r="H121" s="651"/>
      <c r="I121" t="str">
        <f t="shared" si="8"/>
        <v>industry</v>
      </c>
      <c r="J121" t="str">
        <f t="shared" si="9"/>
        <v>natural gas</v>
      </c>
      <c r="K121" t="str">
        <f t="shared" si="10"/>
        <v>PM</v>
      </c>
      <c r="L121" t="str">
        <f t="shared" si="11"/>
        <v>industry.natural gas.PM.No control</v>
      </c>
      <c r="M121" s="614">
        <f>IFERROR(INDEX('Control Tech'!$K$3:$K$196,MATCH(Calcs!L121,'Control Tech'!$A$3:$A$196,0),1)/100,0)</f>
        <v>0</v>
      </c>
      <c r="N121" s="613">
        <f t="shared" si="12"/>
        <v>1</v>
      </c>
      <c r="O121" t="str">
        <f t="shared" si="13"/>
        <v/>
      </c>
      <c r="R121" t="str">
        <f t="shared" si="7"/>
        <v>Other industry (small coal boilers; &lt; 50 MWth ).Brown coal/lignite grade 1</v>
      </c>
      <c r="S121" s="1" t="s">
        <v>1222</v>
      </c>
      <c r="T121" t="s">
        <v>1205</v>
      </c>
      <c r="U121" t="s">
        <v>1921</v>
      </c>
      <c r="V121" t="s">
        <v>1129</v>
      </c>
    </row>
    <row r="122" spans="1:22" x14ac:dyDescent="0.25">
      <c r="A122" t="s">
        <v>1412</v>
      </c>
      <c r="B122" t="s">
        <v>1248</v>
      </c>
      <c r="C122" t="s">
        <v>1410</v>
      </c>
      <c r="D122" t="s">
        <v>1131</v>
      </c>
      <c r="E122" t="s">
        <v>1195</v>
      </c>
      <c r="F122" s="604">
        <v>1</v>
      </c>
      <c r="G122" s="604">
        <v>1.14E-3</v>
      </c>
      <c r="H122" s="651"/>
      <c r="I122" t="str">
        <f t="shared" si="8"/>
        <v>industry</v>
      </c>
      <c r="J122" t="str">
        <f t="shared" si="9"/>
        <v>biomass</v>
      </c>
      <c r="K122" t="str">
        <f t="shared" si="10"/>
        <v>PM</v>
      </c>
      <c r="L122" t="str">
        <f t="shared" si="11"/>
        <v>industry.biomass.PM.Cyclone</v>
      </c>
      <c r="M122" s="614">
        <f>IFERROR(INDEX('Control Tech'!$K$3:$K$196,MATCH(Calcs!L122,'Control Tech'!$A$3:$A$196,0),1)/100,0)</f>
        <v>0</v>
      </c>
      <c r="N122" s="613">
        <f t="shared" si="12"/>
        <v>0</v>
      </c>
      <c r="O122" t="str">
        <f t="shared" si="13"/>
        <v/>
      </c>
      <c r="R122" t="str">
        <f t="shared" si="7"/>
        <v>Other industry (small coal boilers; &lt; 50 MWth ).Brown coal/lignite grade 2 (also peat)</v>
      </c>
      <c r="S122" s="1" t="s">
        <v>1222</v>
      </c>
      <c r="T122" t="s">
        <v>1240</v>
      </c>
      <c r="U122" t="s">
        <v>1921</v>
      </c>
      <c r="V122" t="s">
        <v>1129</v>
      </c>
    </row>
    <row r="123" spans="1:22" x14ac:dyDescent="0.25">
      <c r="A123" t="s">
        <v>1412</v>
      </c>
      <c r="B123" t="s">
        <v>1248</v>
      </c>
      <c r="C123" t="s">
        <v>1410</v>
      </c>
      <c r="D123" t="s">
        <v>1207</v>
      </c>
      <c r="E123" t="s">
        <v>1195</v>
      </c>
      <c r="F123" s="604">
        <v>1</v>
      </c>
      <c r="G123" s="604">
        <v>1.1E-4</v>
      </c>
      <c r="H123" s="651"/>
      <c r="I123" t="str">
        <f t="shared" si="8"/>
        <v>industry</v>
      </c>
      <c r="J123" t="str">
        <f t="shared" si="9"/>
        <v>biomass</v>
      </c>
      <c r="K123" t="str">
        <f t="shared" si="10"/>
        <v>PM</v>
      </c>
      <c r="L123" t="str">
        <f t="shared" si="11"/>
        <v>industry.biomass.PM.Electrostatic precipitator: 1 field</v>
      </c>
      <c r="M123" s="614">
        <f>IFERROR(INDEX('Control Tech'!$K$3:$K$196,MATCH(Calcs!L123,'Control Tech'!$A$3:$A$196,0),1)/100,0)</f>
        <v>0.28000000000000003</v>
      </c>
      <c r="N123" s="613">
        <f t="shared" si="12"/>
        <v>0.28000000000000003</v>
      </c>
      <c r="O123" t="str">
        <f t="shared" si="13"/>
        <v/>
      </c>
      <c r="R123" t="str">
        <f t="shared" si="7"/>
        <v>Other industry (small coal boilers; &lt; 50 MWth ).Hard coal, grade 1</v>
      </c>
      <c r="S123" s="1" t="s">
        <v>1222</v>
      </c>
      <c r="T123" t="s">
        <v>1291</v>
      </c>
      <c r="U123" t="s">
        <v>1921</v>
      </c>
      <c r="V123" t="s">
        <v>1127</v>
      </c>
    </row>
    <row r="124" spans="1:22" x14ac:dyDescent="0.25">
      <c r="A124" t="s">
        <v>1412</v>
      </c>
      <c r="B124" t="s">
        <v>1248</v>
      </c>
      <c r="C124" t="s">
        <v>1410</v>
      </c>
      <c r="D124" t="s">
        <v>1208</v>
      </c>
      <c r="E124" t="s">
        <v>1195</v>
      </c>
      <c r="F124" s="604">
        <v>1</v>
      </c>
      <c r="G124" s="604">
        <v>8.0000000000000007E-5</v>
      </c>
      <c r="H124" s="651"/>
      <c r="I124" t="str">
        <f t="shared" si="8"/>
        <v>industry</v>
      </c>
      <c r="J124" t="str">
        <f t="shared" si="9"/>
        <v>biomass</v>
      </c>
      <c r="K124" t="str">
        <f t="shared" si="10"/>
        <v>PM</v>
      </c>
      <c r="L124" t="str">
        <f t="shared" si="11"/>
        <v>industry.biomass.PM.Electrostatic precipitator: 2 fields</v>
      </c>
      <c r="M124" s="614">
        <f>IFERROR(INDEX('Control Tech'!$K$3:$K$196,MATCH(Calcs!L124,'Control Tech'!$A$3:$A$196,0),1)/100,0)</f>
        <v>0</v>
      </c>
      <c r="N124" s="613">
        <f t="shared" si="12"/>
        <v>0</v>
      </c>
      <c r="O124" t="str">
        <f t="shared" si="13"/>
        <v/>
      </c>
      <c r="R124" t="str">
        <f t="shared" si="7"/>
        <v>Other industry (small coal boilers; &lt; 50 MWth ).Hard coal, grade 2</v>
      </c>
      <c r="S124" s="1" t="s">
        <v>1222</v>
      </c>
      <c r="T124" t="s">
        <v>1292</v>
      </c>
      <c r="U124" t="s">
        <v>1921</v>
      </c>
      <c r="V124" t="s">
        <v>1127</v>
      </c>
    </row>
    <row r="125" spans="1:22" x14ac:dyDescent="0.25">
      <c r="A125" t="s">
        <v>1412</v>
      </c>
      <c r="B125" t="s">
        <v>1248</v>
      </c>
      <c r="C125" t="s">
        <v>1410</v>
      </c>
      <c r="D125" t="s">
        <v>1196</v>
      </c>
      <c r="E125" t="s">
        <v>1195</v>
      </c>
      <c r="F125" s="604">
        <v>1</v>
      </c>
      <c r="G125" s="604">
        <v>0</v>
      </c>
      <c r="H125" s="651"/>
      <c r="I125" t="str">
        <f t="shared" si="8"/>
        <v>industry</v>
      </c>
      <c r="J125" t="str">
        <f t="shared" si="9"/>
        <v>biomass</v>
      </c>
      <c r="K125" t="str">
        <f t="shared" si="10"/>
        <v>PM</v>
      </c>
      <c r="L125" t="str">
        <f t="shared" si="11"/>
        <v>industry.biomass.PM.High efficiency deduster</v>
      </c>
      <c r="M125" s="614">
        <f>IFERROR(INDEX('Control Tech'!$K$3:$K$196,MATCH(Calcs!L125,'Control Tech'!$A$3:$A$196,0),1)/100,0)</f>
        <v>0</v>
      </c>
      <c r="N125" s="613">
        <f t="shared" si="12"/>
        <v>0</v>
      </c>
      <c r="O125" t="str">
        <f t="shared" si="13"/>
        <v/>
      </c>
      <c r="R125" t="str">
        <f t="shared" si="7"/>
        <v>Other industry (small coal boilers; &lt; 50 MWth ).Hard coal, grade 3</v>
      </c>
      <c r="S125" s="1" t="s">
        <v>1222</v>
      </c>
      <c r="T125" t="s">
        <v>1293</v>
      </c>
      <c r="U125" t="s">
        <v>1921</v>
      </c>
      <c r="V125" t="s">
        <v>1127</v>
      </c>
    </row>
    <row r="126" spans="1:22" x14ac:dyDescent="0.25">
      <c r="A126" t="s">
        <v>1412</v>
      </c>
      <c r="B126" t="s">
        <v>1248</v>
      </c>
      <c r="C126" t="s">
        <v>1410</v>
      </c>
      <c r="D126" t="s">
        <v>1186</v>
      </c>
      <c r="E126" t="s">
        <v>1195</v>
      </c>
      <c r="F126" s="604">
        <v>1</v>
      </c>
      <c r="G126" s="604">
        <v>1.2800000000000001E-3</v>
      </c>
      <c r="H126" s="651"/>
      <c r="I126" t="str">
        <f t="shared" si="8"/>
        <v>industry</v>
      </c>
      <c r="J126" t="str">
        <f t="shared" si="9"/>
        <v>biomass</v>
      </c>
      <c r="K126" t="str">
        <f t="shared" si="10"/>
        <v>PM</v>
      </c>
      <c r="L126" t="str">
        <f t="shared" si="11"/>
        <v>industry.biomass.PM.No control</v>
      </c>
      <c r="M126" s="614">
        <f>IFERROR(INDEX('Control Tech'!$K$3:$K$196,MATCH(Calcs!L126,'Control Tech'!$A$3:$A$196,0),1)/100,0)</f>
        <v>0</v>
      </c>
      <c r="N126" s="613">
        <f t="shared" si="12"/>
        <v>0.72</v>
      </c>
      <c r="O126" t="str">
        <f t="shared" si="13"/>
        <v/>
      </c>
      <c r="R126" t="str">
        <f t="shared" si="7"/>
        <v>Cooking stoves.Agricultural residues</v>
      </c>
      <c r="S126" s="1" t="s">
        <v>1200</v>
      </c>
      <c r="T126" t="s">
        <v>1193</v>
      </c>
      <c r="U126" t="s">
        <v>1938</v>
      </c>
      <c r="V126" t="s">
        <v>398</v>
      </c>
    </row>
    <row r="127" spans="1:22" x14ac:dyDescent="0.25">
      <c r="A127" t="s">
        <v>1412</v>
      </c>
      <c r="B127" t="s">
        <v>1191</v>
      </c>
      <c r="C127" t="s">
        <v>92</v>
      </c>
      <c r="D127" t="s">
        <v>1266</v>
      </c>
      <c r="E127" t="s">
        <v>1195</v>
      </c>
      <c r="F127" s="604">
        <v>1</v>
      </c>
      <c r="G127" s="604">
        <v>5.7549999999999997E-2</v>
      </c>
      <c r="H127" s="651"/>
      <c r="I127" t="str">
        <f t="shared" si="8"/>
        <v>ldvs</v>
      </c>
      <c r="J127" t="str">
        <f t="shared" si="9"/>
        <v>petroleum diesel</v>
      </c>
      <c r="K127" t="str">
        <f t="shared" si="10"/>
        <v>PM</v>
      </c>
      <c r="L127" t="str">
        <f t="shared" si="11"/>
        <v>ldvs.petroleum diesel.PM.EURO 1</v>
      </c>
      <c r="M127" s="614">
        <f>IFERROR(INDEX('Control Tech'!$K$3:$K$196,MATCH(Calcs!L127,'Control Tech'!$A$3:$A$196,0),1)/100,0)</f>
        <v>0</v>
      </c>
      <c r="N127" s="613">
        <f t="shared" si="12"/>
        <v>0</v>
      </c>
      <c r="O127" t="str">
        <f t="shared" si="13"/>
        <v/>
      </c>
      <c r="R127" t="str">
        <f t="shared" si="7"/>
        <v>Cooking stoves.Brown coal/lignite grade 1</v>
      </c>
      <c r="S127" s="1" t="s">
        <v>1200</v>
      </c>
      <c r="T127" t="s">
        <v>1205</v>
      </c>
      <c r="U127" t="s">
        <v>1938</v>
      </c>
      <c r="V127" t="s">
        <v>1129</v>
      </c>
    </row>
    <row r="128" spans="1:22" x14ac:dyDescent="0.25">
      <c r="A128" t="s">
        <v>1412</v>
      </c>
      <c r="B128" t="s">
        <v>1191</v>
      </c>
      <c r="C128" t="s">
        <v>92</v>
      </c>
      <c r="D128" t="s">
        <v>1267</v>
      </c>
      <c r="E128" t="s">
        <v>1195</v>
      </c>
      <c r="F128" s="604">
        <v>1</v>
      </c>
      <c r="G128" s="604">
        <v>5.3519999999999998E-2</v>
      </c>
      <c r="H128" s="651"/>
      <c r="I128" t="str">
        <f t="shared" si="8"/>
        <v>ldvs</v>
      </c>
      <c r="J128" t="str">
        <f t="shared" si="9"/>
        <v>petroleum diesel</v>
      </c>
      <c r="K128" t="str">
        <f t="shared" si="10"/>
        <v>PM</v>
      </c>
      <c r="L128" t="str">
        <f t="shared" si="11"/>
        <v>ldvs.petroleum diesel.PM.EURO 2</v>
      </c>
      <c r="M128" s="614">
        <f>IFERROR(INDEX('Control Tech'!$K$3:$K$196,MATCH(Calcs!L128,'Control Tech'!$A$3:$A$196,0),1)/100,0)</f>
        <v>0.52500000000000002</v>
      </c>
      <c r="N128" s="613">
        <f t="shared" si="12"/>
        <v>0.52500000000000002</v>
      </c>
      <c r="O128" t="str">
        <f t="shared" si="13"/>
        <v/>
      </c>
      <c r="R128" t="str">
        <f t="shared" si="7"/>
        <v>Cooking stoves.Brown coal/lignite grade 2 (also peat)</v>
      </c>
      <c r="S128" s="1" t="s">
        <v>1200</v>
      </c>
      <c r="T128" t="s">
        <v>1240</v>
      </c>
      <c r="U128" t="s">
        <v>1938</v>
      </c>
      <c r="V128" t="s">
        <v>1129</v>
      </c>
    </row>
    <row r="129" spans="1:22" x14ac:dyDescent="0.25">
      <c r="A129" t="s">
        <v>1412</v>
      </c>
      <c r="B129" t="s">
        <v>1191</v>
      </c>
      <c r="C129" t="s">
        <v>92</v>
      </c>
      <c r="D129" t="s">
        <v>1268</v>
      </c>
      <c r="E129" t="s">
        <v>1195</v>
      </c>
      <c r="F129" s="604">
        <v>1</v>
      </c>
      <c r="G129" s="604">
        <v>1.6930000000000001E-2</v>
      </c>
      <c r="H129" s="651"/>
      <c r="I129" t="str">
        <f t="shared" si="8"/>
        <v>ldvs</v>
      </c>
      <c r="J129" t="str">
        <f t="shared" si="9"/>
        <v>petroleum diesel</v>
      </c>
      <c r="K129" t="str">
        <f t="shared" si="10"/>
        <v>PM</v>
      </c>
      <c r="L129" t="str">
        <f t="shared" si="11"/>
        <v>ldvs.petroleum diesel.PM.EURO 3</v>
      </c>
      <c r="M129" s="614">
        <f>IFERROR(INDEX('Control Tech'!$K$3:$K$196,MATCH(Calcs!L129,'Control Tech'!$A$3:$A$196,0),1)/100,0)</f>
        <v>0.35249999999999998</v>
      </c>
      <c r="N129" s="613">
        <f t="shared" si="12"/>
        <v>0.35249999999999998</v>
      </c>
      <c r="O129" t="str">
        <f t="shared" si="13"/>
        <v/>
      </c>
      <c r="R129" t="str">
        <f t="shared" si="7"/>
        <v>Cooking stoves.Derived coal (coke, briquettes)</v>
      </c>
      <c r="S129" s="1" t="s">
        <v>1200</v>
      </c>
      <c r="T129" t="s">
        <v>1245</v>
      </c>
      <c r="U129" t="s">
        <v>1938</v>
      </c>
      <c r="V129" t="s">
        <v>1127</v>
      </c>
    </row>
    <row r="130" spans="1:22" x14ac:dyDescent="0.25">
      <c r="A130" t="s">
        <v>1412</v>
      </c>
      <c r="B130" t="s">
        <v>1191</v>
      </c>
      <c r="C130" t="s">
        <v>92</v>
      </c>
      <c r="D130" t="s">
        <v>1269</v>
      </c>
      <c r="E130" t="s">
        <v>1195</v>
      </c>
      <c r="F130" s="604">
        <v>1</v>
      </c>
      <c r="G130" s="604">
        <v>1.6910000000000001E-2</v>
      </c>
      <c r="H130" s="651"/>
      <c r="I130" t="str">
        <f t="shared" si="8"/>
        <v>ldvs</v>
      </c>
      <c r="J130" t="str">
        <f t="shared" si="9"/>
        <v>petroleum diesel</v>
      </c>
      <c r="K130" t="str">
        <f t="shared" si="10"/>
        <v>PM</v>
      </c>
      <c r="L130" t="str">
        <f t="shared" si="11"/>
        <v>ldvs.petroleum diesel.PM.EURO 4</v>
      </c>
      <c r="M130" s="614">
        <f>IFERROR(INDEX('Control Tech'!$K$3:$K$196,MATCH(Calcs!L130,'Control Tech'!$A$3:$A$196,0),1)/100,0)</f>
        <v>0.1225</v>
      </c>
      <c r="N130" s="613">
        <f t="shared" si="12"/>
        <v>0.1225</v>
      </c>
      <c r="O130" t="str">
        <f t="shared" si="13"/>
        <v/>
      </c>
      <c r="R130" t="str">
        <f t="shared" si="7"/>
        <v>Cooking stoves.Dung</v>
      </c>
      <c r="S130" s="1" t="s">
        <v>1200</v>
      </c>
      <c r="T130" t="s">
        <v>1251</v>
      </c>
      <c r="U130" t="s">
        <v>1938</v>
      </c>
      <c r="V130" t="s">
        <v>398</v>
      </c>
    </row>
    <row r="131" spans="1:22" x14ac:dyDescent="0.25">
      <c r="A131" t="s">
        <v>1412</v>
      </c>
      <c r="B131" t="s">
        <v>1191</v>
      </c>
      <c r="C131" t="s">
        <v>92</v>
      </c>
      <c r="D131" t="s">
        <v>1270</v>
      </c>
      <c r="E131" t="s">
        <v>1195</v>
      </c>
      <c r="F131" s="604">
        <v>1</v>
      </c>
      <c r="G131" s="604">
        <v>2.1000000000000001E-4</v>
      </c>
      <c r="H131" s="651"/>
      <c r="I131" t="str">
        <f t="shared" si="8"/>
        <v>ldvs</v>
      </c>
      <c r="J131" t="str">
        <f t="shared" si="9"/>
        <v>petroleum diesel</v>
      </c>
      <c r="K131" t="str">
        <f t="shared" si="10"/>
        <v>PM</v>
      </c>
      <c r="L131" t="str">
        <f t="shared" si="11"/>
        <v>ldvs.petroleum diesel.PM.EURO 5</v>
      </c>
      <c r="M131" s="614">
        <f>IFERROR(INDEX('Control Tech'!$K$3:$K$196,MATCH(Calcs!L131,'Control Tech'!$A$3:$A$196,0),1)/100,0)</f>
        <v>0</v>
      </c>
      <c r="N131" s="613">
        <f t="shared" si="12"/>
        <v>0</v>
      </c>
      <c r="O131" t="str">
        <f t="shared" si="13"/>
        <v/>
      </c>
      <c r="R131" t="str">
        <f t="shared" si="7"/>
        <v>Cooking stoves.Fuelwood</v>
      </c>
      <c r="S131" s="1" t="s">
        <v>1200</v>
      </c>
      <c r="T131" t="s">
        <v>1252</v>
      </c>
      <c r="U131" t="s">
        <v>1938</v>
      </c>
      <c r="V131" t="s">
        <v>398</v>
      </c>
    </row>
    <row r="132" spans="1:22" x14ac:dyDescent="0.25">
      <c r="A132" t="s">
        <v>1412</v>
      </c>
      <c r="B132" t="s">
        <v>1191</v>
      </c>
      <c r="C132" t="s">
        <v>92</v>
      </c>
      <c r="D132" t="s">
        <v>1271</v>
      </c>
      <c r="E132" t="s">
        <v>1195</v>
      </c>
      <c r="F132" s="604">
        <v>1</v>
      </c>
      <c r="G132" s="604">
        <v>2.2000000000000001E-4</v>
      </c>
      <c r="H132" s="651"/>
      <c r="I132" t="str">
        <f t="shared" si="8"/>
        <v>ldvs</v>
      </c>
      <c r="J132" t="str">
        <f t="shared" si="9"/>
        <v>petroleum diesel</v>
      </c>
      <c r="K132" t="str">
        <f t="shared" si="10"/>
        <v>PM</v>
      </c>
      <c r="L132" t="str">
        <f t="shared" si="11"/>
        <v>ldvs.petroleum diesel.PM.EURO 6</v>
      </c>
      <c r="M132" s="614">
        <f>IFERROR(INDEX('Control Tech'!$K$3:$K$196,MATCH(Calcs!L132,'Control Tech'!$A$3:$A$196,0),1)/100,0)</f>
        <v>0</v>
      </c>
      <c r="N132" s="613">
        <f t="shared" si="12"/>
        <v>0</v>
      </c>
      <c r="O132" t="str">
        <f t="shared" si="13"/>
        <v/>
      </c>
      <c r="R132" t="str">
        <f t="shared" ref="R132:R143" si="14">CONCATENATE(S132,".",T132)</f>
        <v>Cooking stoves.Hard coal, grade 1</v>
      </c>
      <c r="S132" s="1" t="s">
        <v>1200</v>
      </c>
      <c r="T132" t="s">
        <v>1291</v>
      </c>
      <c r="U132" t="s">
        <v>1938</v>
      </c>
      <c r="V132" t="s">
        <v>1127</v>
      </c>
    </row>
    <row r="133" spans="1:22" x14ac:dyDescent="0.25">
      <c r="A133" t="s">
        <v>1412</v>
      </c>
      <c r="B133" t="s">
        <v>1191</v>
      </c>
      <c r="C133" t="s">
        <v>92</v>
      </c>
      <c r="D133" t="s">
        <v>1318</v>
      </c>
      <c r="E133" t="s">
        <v>1195</v>
      </c>
      <c r="F133" s="604">
        <v>1</v>
      </c>
      <c r="G133" s="604">
        <v>2.2000000000000001E-4</v>
      </c>
      <c r="H133" s="651"/>
      <c r="I133" t="str">
        <f t="shared" si="8"/>
        <v>ldvs</v>
      </c>
      <c r="J133" t="str">
        <f t="shared" si="9"/>
        <v>petroleum diesel</v>
      </c>
      <c r="K133" t="str">
        <f t="shared" si="10"/>
        <v>PM</v>
      </c>
      <c r="L133" t="str">
        <f t="shared" si="11"/>
        <v>ldvs.petroleum diesel.PM.EURO 6a/b</v>
      </c>
      <c r="M133" s="614">
        <f>IFERROR(INDEX('Control Tech'!$K$3:$K$196,MATCH(Calcs!L133,'Control Tech'!$A$3:$A$196,0),1)/100,0)</f>
        <v>0</v>
      </c>
      <c r="N133" s="613">
        <f t="shared" si="12"/>
        <v>0</v>
      </c>
      <c r="O133" t="str">
        <f t="shared" si="13"/>
        <v/>
      </c>
      <c r="R133" t="str">
        <f t="shared" si="14"/>
        <v>Cooking stoves.Hard coal, grade 2</v>
      </c>
      <c r="S133" s="1" t="s">
        <v>1200</v>
      </c>
      <c r="T133" t="s">
        <v>1292</v>
      </c>
      <c r="U133" t="s">
        <v>1938</v>
      </c>
      <c r="V133" t="s">
        <v>1127</v>
      </c>
    </row>
    <row r="134" spans="1:22" x14ac:dyDescent="0.25">
      <c r="A134" t="s">
        <v>1412</v>
      </c>
      <c r="B134" t="s">
        <v>1191</v>
      </c>
      <c r="C134" t="s">
        <v>92</v>
      </c>
      <c r="D134" t="s">
        <v>1317</v>
      </c>
      <c r="E134" t="s">
        <v>1195</v>
      </c>
      <c r="F134" s="604">
        <v>1</v>
      </c>
      <c r="G134" s="604">
        <v>2.9E-4</v>
      </c>
      <c r="H134" s="651"/>
      <c r="I134" t="str">
        <f t="shared" ref="I134:I197" si="15">IFERROR(INDEX($U$3:$U$143,MATCH(B134,$S$3:$S$143,0),1),"")</f>
        <v>ldvs</v>
      </c>
      <c r="J134" t="str">
        <f t="shared" ref="J134:J197" si="16">IFERROR(INDEX($V$3:$V$143,MATCH(CONCATENATE(B134,".",C134),$R$3:$R$143,0),1),"")</f>
        <v>petroleum diesel</v>
      </c>
      <c r="K134" t="str">
        <f t="shared" ref="K134:K197" si="17">IF(OR(A134="black carbon",A134="oc",A134="pm2.5",A134="pm10"),"PM",A134)</f>
        <v>PM</v>
      </c>
      <c r="L134" t="str">
        <f t="shared" ref="L134:L197" si="18">IFERROR(CONCATENATE(I134,".",J134,".",K134,".",D134),"")</f>
        <v>ldvs.petroleum diesel.PM.EURO 7 on light duty diesel road vehicles</v>
      </c>
      <c r="M134" s="614">
        <f>IFERROR(INDEX('Control Tech'!$K$3:$K$196,MATCH(Calcs!L134,'Control Tech'!$A$3:$A$196,0),1)/100,0)</f>
        <v>0</v>
      </c>
      <c r="N134" s="613">
        <f t="shared" ref="N134:N197" si="19">IF(D134="no control",1-SUMIFS($M$5:$M$3714,$B$5:$B$3714,B134,$A$5:$A$3714,A134,$C$5:$C$3714,C134),M134)</f>
        <v>0</v>
      </c>
      <c r="O134" t="str">
        <f t="shared" ref="O134:O197" si="20">IF(I134="electricity",INDEX($W$3:$W$143,MATCH(CONCATENATE(B134,".",C134),$R$3:$R$143,0),1),"")</f>
        <v/>
      </c>
      <c r="R134" t="str">
        <f t="shared" si="14"/>
        <v>Cooking stoves.Hard coal, grade 3</v>
      </c>
      <c r="S134" s="1" t="s">
        <v>1200</v>
      </c>
      <c r="T134" t="s">
        <v>1293</v>
      </c>
      <c r="U134" t="s">
        <v>1938</v>
      </c>
      <c r="V134" t="s">
        <v>1127</v>
      </c>
    </row>
    <row r="135" spans="1:22" x14ac:dyDescent="0.25">
      <c r="A135" t="s">
        <v>1412</v>
      </c>
      <c r="B135" t="s">
        <v>1191</v>
      </c>
      <c r="C135" t="s">
        <v>92</v>
      </c>
      <c r="D135" t="s">
        <v>1186</v>
      </c>
      <c r="E135" t="s">
        <v>1195</v>
      </c>
      <c r="F135" s="604">
        <v>1</v>
      </c>
      <c r="G135" s="604">
        <v>5.7549999999999997E-2</v>
      </c>
      <c r="H135" s="651"/>
      <c r="I135" t="str">
        <f t="shared" si="15"/>
        <v>ldvs</v>
      </c>
      <c r="J135" t="str">
        <f t="shared" si="16"/>
        <v>petroleum diesel</v>
      </c>
      <c r="K135" t="str">
        <f t="shared" si="17"/>
        <v>PM</v>
      </c>
      <c r="L135" t="str">
        <f t="shared" si="18"/>
        <v>ldvs.petroleum diesel.PM.No control</v>
      </c>
      <c r="M135" s="614">
        <f>IFERROR(INDEX('Control Tech'!$K$3:$K$196,MATCH(Calcs!L135,'Control Tech'!$A$3:$A$196,0),1)/100,0)</f>
        <v>0</v>
      </c>
      <c r="N135" s="613">
        <f t="shared" si="19"/>
        <v>0</v>
      </c>
      <c r="O135" t="str">
        <f t="shared" si="20"/>
        <v/>
      </c>
      <c r="R135" t="str">
        <f t="shared" si="14"/>
        <v>Heating stoves.Agricultural residues</v>
      </c>
      <c r="S135" s="1" t="s">
        <v>1204</v>
      </c>
      <c r="T135" t="s">
        <v>1193</v>
      </c>
      <c r="U135" t="s">
        <v>1938</v>
      </c>
      <c r="V135" t="s">
        <v>398</v>
      </c>
    </row>
    <row r="136" spans="1:22" x14ac:dyDescent="0.25">
      <c r="A136" t="s">
        <v>1412</v>
      </c>
      <c r="B136" t="s">
        <v>1191</v>
      </c>
      <c r="C136" t="s">
        <v>1264</v>
      </c>
      <c r="D136" t="s">
        <v>1266</v>
      </c>
      <c r="E136" t="s">
        <v>1195</v>
      </c>
      <c r="F136" s="604">
        <v>1</v>
      </c>
      <c r="G136" s="604">
        <v>2.7999999999999998E-4</v>
      </c>
      <c r="H136" s="651"/>
      <c r="I136" t="str">
        <f t="shared" si="15"/>
        <v>ldvs</v>
      </c>
      <c r="J136" t="str">
        <f t="shared" si="16"/>
        <v>natural gas</v>
      </c>
      <c r="K136" t="str">
        <f t="shared" si="17"/>
        <v>PM</v>
      </c>
      <c r="L136" t="str">
        <f t="shared" si="18"/>
        <v>ldvs.natural gas.PM.EURO 1</v>
      </c>
      <c r="M136" s="614">
        <f>IFERROR(INDEX('Control Tech'!$K$3:$K$196,MATCH(Calcs!L136,'Control Tech'!$A$3:$A$196,0),1)/100,0)</f>
        <v>0</v>
      </c>
      <c r="N136" s="613">
        <f t="shared" si="19"/>
        <v>0</v>
      </c>
      <c r="O136" t="str">
        <f t="shared" si="20"/>
        <v/>
      </c>
      <c r="R136" t="str">
        <f t="shared" si="14"/>
        <v>Heating stoves.Brown coal/lignite grade 1</v>
      </c>
      <c r="S136" s="1" t="s">
        <v>1204</v>
      </c>
      <c r="T136" t="s">
        <v>1205</v>
      </c>
      <c r="U136" t="s">
        <v>1938</v>
      </c>
      <c r="V136" t="s">
        <v>1129</v>
      </c>
    </row>
    <row r="137" spans="1:22" x14ac:dyDescent="0.25">
      <c r="A137" t="s">
        <v>1412</v>
      </c>
      <c r="B137" t="s">
        <v>1191</v>
      </c>
      <c r="C137" t="s">
        <v>1264</v>
      </c>
      <c r="D137" t="s">
        <v>1267</v>
      </c>
      <c r="E137" t="s">
        <v>1195</v>
      </c>
      <c r="F137" s="604">
        <v>1</v>
      </c>
      <c r="G137" s="604">
        <v>2.7999999999999998E-4</v>
      </c>
      <c r="H137" s="651"/>
      <c r="I137" t="str">
        <f t="shared" si="15"/>
        <v>ldvs</v>
      </c>
      <c r="J137" t="str">
        <f t="shared" si="16"/>
        <v>natural gas</v>
      </c>
      <c r="K137" t="str">
        <f t="shared" si="17"/>
        <v>PM</v>
      </c>
      <c r="L137" t="str">
        <f t="shared" si="18"/>
        <v>ldvs.natural gas.PM.EURO 2</v>
      </c>
      <c r="M137" s="614">
        <f>IFERROR(INDEX('Control Tech'!$K$3:$K$196,MATCH(Calcs!L137,'Control Tech'!$A$3:$A$196,0),1)/100,0)</f>
        <v>0</v>
      </c>
      <c r="N137" s="613">
        <f t="shared" si="19"/>
        <v>0</v>
      </c>
      <c r="O137" t="str">
        <f t="shared" si="20"/>
        <v/>
      </c>
      <c r="R137" t="str">
        <f t="shared" si="14"/>
        <v>Heating stoves.Brown coal/lignite grade 2 (also peat)</v>
      </c>
      <c r="S137" s="1" t="s">
        <v>1204</v>
      </c>
      <c r="T137" t="s">
        <v>1240</v>
      </c>
      <c r="U137" t="s">
        <v>1938</v>
      </c>
      <c r="V137" t="s">
        <v>1129</v>
      </c>
    </row>
    <row r="138" spans="1:22" x14ac:dyDescent="0.25">
      <c r="A138" t="s">
        <v>1412</v>
      </c>
      <c r="B138" t="s">
        <v>1191</v>
      </c>
      <c r="C138" t="s">
        <v>1264</v>
      </c>
      <c r="D138" t="s">
        <v>1268</v>
      </c>
      <c r="E138" t="s">
        <v>1195</v>
      </c>
      <c r="F138" s="604">
        <v>1</v>
      </c>
      <c r="G138" s="604">
        <v>1.6000000000000001E-4</v>
      </c>
      <c r="H138" s="651"/>
      <c r="I138" t="str">
        <f t="shared" si="15"/>
        <v>ldvs</v>
      </c>
      <c r="J138" t="str">
        <f t="shared" si="16"/>
        <v>natural gas</v>
      </c>
      <c r="K138" t="str">
        <f t="shared" si="17"/>
        <v>PM</v>
      </c>
      <c r="L138" t="str">
        <f t="shared" si="18"/>
        <v>ldvs.natural gas.PM.EURO 3</v>
      </c>
      <c r="M138" s="614">
        <f>IFERROR(INDEX('Control Tech'!$K$3:$K$196,MATCH(Calcs!L138,'Control Tech'!$A$3:$A$196,0),1)/100,0)</f>
        <v>0</v>
      </c>
      <c r="N138" s="613">
        <f t="shared" si="19"/>
        <v>0</v>
      </c>
      <c r="O138" t="str">
        <f t="shared" si="20"/>
        <v/>
      </c>
      <c r="R138" t="str">
        <f t="shared" si="14"/>
        <v>Heating stoves.Derived coal (coke, briquettes)</v>
      </c>
      <c r="S138" s="1" t="s">
        <v>1204</v>
      </c>
      <c r="T138" t="s">
        <v>1245</v>
      </c>
      <c r="U138" t="s">
        <v>1938</v>
      </c>
      <c r="V138" t="s">
        <v>1127</v>
      </c>
    </row>
    <row r="139" spans="1:22" x14ac:dyDescent="0.25">
      <c r="A139" t="s">
        <v>1412</v>
      </c>
      <c r="B139" t="s">
        <v>1191</v>
      </c>
      <c r="C139" t="s">
        <v>1264</v>
      </c>
      <c r="D139" t="s">
        <v>1269</v>
      </c>
      <c r="E139" t="s">
        <v>1195</v>
      </c>
      <c r="F139" s="604">
        <v>1</v>
      </c>
      <c r="G139" s="604">
        <v>1.6000000000000001E-4</v>
      </c>
      <c r="H139" s="651"/>
      <c r="I139" t="str">
        <f t="shared" si="15"/>
        <v>ldvs</v>
      </c>
      <c r="J139" t="str">
        <f t="shared" si="16"/>
        <v>natural gas</v>
      </c>
      <c r="K139" t="str">
        <f t="shared" si="17"/>
        <v>PM</v>
      </c>
      <c r="L139" t="str">
        <f t="shared" si="18"/>
        <v>ldvs.natural gas.PM.EURO 4</v>
      </c>
      <c r="M139" s="614">
        <f>IFERROR(INDEX('Control Tech'!$K$3:$K$196,MATCH(Calcs!L139,'Control Tech'!$A$3:$A$196,0),1)/100,0)</f>
        <v>0</v>
      </c>
      <c r="N139" s="613">
        <f t="shared" si="19"/>
        <v>0</v>
      </c>
      <c r="O139" t="str">
        <f t="shared" si="20"/>
        <v/>
      </c>
      <c r="R139" t="str">
        <f t="shared" si="14"/>
        <v>Heating stoves.Dung</v>
      </c>
      <c r="S139" s="1" t="s">
        <v>1204</v>
      </c>
      <c r="T139" t="s">
        <v>1251</v>
      </c>
      <c r="U139" t="s">
        <v>1938</v>
      </c>
      <c r="V139" t="s">
        <v>398</v>
      </c>
    </row>
    <row r="140" spans="1:22" x14ac:dyDescent="0.25">
      <c r="A140" t="s">
        <v>1412</v>
      </c>
      <c r="B140" t="s">
        <v>1191</v>
      </c>
      <c r="C140" t="s">
        <v>1264</v>
      </c>
      <c r="D140" t="s">
        <v>1270</v>
      </c>
      <c r="E140" t="s">
        <v>1195</v>
      </c>
      <c r="F140" s="604">
        <v>1</v>
      </c>
      <c r="G140" s="604">
        <v>1.4999999999999999E-4</v>
      </c>
      <c r="H140" s="651"/>
      <c r="I140" t="str">
        <f t="shared" si="15"/>
        <v>ldvs</v>
      </c>
      <c r="J140" t="str">
        <f t="shared" si="16"/>
        <v>natural gas</v>
      </c>
      <c r="K140" t="str">
        <f t="shared" si="17"/>
        <v>PM</v>
      </c>
      <c r="L140" t="str">
        <f t="shared" si="18"/>
        <v>ldvs.natural gas.PM.EURO 5</v>
      </c>
      <c r="M140" s="614">
        <f>IFERROR(INDEX('Control Tech'!$K$3:$K$196,MATCH(Calcs!L140,'Control Tech'!$A$3:$A$196,0),1)/100,0)</f>
        <v>0</v>
      </c>
      <c r="N140" s="613">
        <f t="shared" si="19"/>
        <v>0</v>
      </c>
      <c r="O140" t="str">
        <f t="shared" si="20"/>
        <v/>
      </c>
      <c r="R140" t="str">
        <f t="shared" si="14"/>
        <v>Heating stoves.Fuelwood</v>
      </c>
      <c r="S140" s="1" t="s">
        <v>1204</v>
      </c>
      <c r="T140" t="s">
        <v>1252</v>
      </c>
      <c r="U140" t="s">
        <v>1938</v>
      </c>
      <c r="V140" t="s">
        <v>398</v>
      </c>
    </row>
    <row r="141" spans="1:22" x14ac:dyDescent="0.25">
      <c r="A141" t="s">
        <v>1412</v>
      </c>
      <c r="B141" t="s">
        <v>1191</v>
      </c>
      <c r="C141" t="s">
        <v>1264</v>
      </c>
      <c r="D141" t="s">
        <v>1271</v>
      </c>
      <c r="E141" t="s">
        <v>1195</v>
      </c>
      <c r="F141" s="604">
        <v>1</v>
      </c>
      <c r="G141" s="604">
        <v>1.3999999999999999E-4</v>
      </c>
      <c r="H141" s="651"/>
      <c r="I141" t="str">
        <f t="shared" si="15"/>
        <v>ldvs</v>
      </c>
      <c r="J141" t="str">
        <f t="shared" si="16"/>
        <v>natural gas</v>
      </c>
      <c r="K141" t="str">
        <f t="shared" si="17"/>
        <v>PM</v>
      </c>
      <c r="L141" t="str">
        <f t="shared" si="18"/>
        <v>ldvs.natural gas.PM.EURO 6</v>
      </c>
      <c r="M141" s="614">
        <f>IFERROR(INDEX('Control Tech'!$K$3:$K$196,MATCH(Calcs!L141,'Control Tech'!$A$3:$A$196,0),1)/100,0)</f>
        <v>0</v>
      </c>
      <c r="N141" s="613">
        <f t="shared" si="19"/>
        <v>0</v>
      </c>
      <c r="O141" t="str">
        <f t="shared" si="20"/>
        <v/>
      </c>
      <c r="R141" t="str">
        <f t="shared" si="14"/>
        <v>Heating stoves.Hard coal, grade 1</v>
      </c>
      <c r="S141" s="1" t="s">
        <v>1204</v>
      </c>
      <c r="T141" t="s">
        <v>1291</v>
      </c>
      <c r="U141" t="s">
        <v>1938</v>
      </c>
      <c r="V141" t="s">
        <v>1127</v>
      </c>
    </row>
    <row r="142" spans="1:22" x14ac:dyDescent="0.25">
      <c r="A142" t="s">
        <v>1412</v>
      </c>
      <c r="B142" t="s">
        <v>1191</v>
      </c>
      <c r="C142" t="s">
        <v>1264</v>
      </c>
      <c r="D142" t="s">
        <v>1186</v>
      </c>
      <c r="E142" t="s">
        <v>1195</v>
      </c>
      <c r="F142" s="604">
        <v>1</v>
      </c>
      <c r="G142" s="604">
        <v>2.9999999999999997E-4</v>
      </c>
      <c r="H142" s="651"/>
      <c r="I142" t="str">
        <f t="shared" si="15"/>
        <v>ldvs</v>
      </c>
      <c r="J142" t="str">
        <f t="shared" si="16"/>
        <v>natural gas</v>
      </c>
      <c r="K142" t="str">
        <f t="shared" si="17"/>
        <v>PM</v>
      </c>
      <c r="L142" t="str">
        <f t="shared" si="18"/>
        <v>ldvs.natural gas.PM.No control</v>
      </c>
      <c r="M142" s="614">
        <f>IFERROR(INDEX('Control Tech'!$K$3:$K$196,MATCH(Calcs!L142,'Control Tech'!$A$3:$A$196,0),1)/100,0)</f>
        <v>0</v>
      </c>
      <c r="N142" s="613">
        <f t="shared" si="19"/>
        <v>1</v>
      </c>
      <c r="O142" t="str">
        <f t="shared" si="20"/>
        <v/>
      </c>
      <c r="R142" t="str">
        <f t="shared" si="14"/>
        <v>Heating stoves.Hard coal, grade 2</v>
      </c>
      <c r="S142" s="1" t="s">
        <v>1204</v>
      </c>
      <c r="T142" t="s">
        <v>1292</v>
      </c>
      <c r="U142" t="s">
        <v>1938</v>
      </c>
      <c r="V142" t="s">
        <v>1127</v>
      </c>
    </row>
    <row r="143" spans="1:22" x14ac:dyDescent="0.25">
      <c r="A143" t="s">
        <v>1412</v>
      </c>
      <c r="B143" t="s">
        <v>1191</v>
      </c>
      <c r="C143" t="s">
        <v>18</v>
      </c>
      <c r="D143" t="s">
        <v>1266</v>
      </c>
      <c r="E143" t="s">
        <v>1195</v>
      </c>
      <c r="F143" s="604">
        <v>1</v>
      </c>
      <c r="G143" s="604">
        <v>5.4999999999999997E-3</v>
      </c>
      <c r="H143" s="651"/>
      <c r="I143" t="str">
        <f t="shared" si="15"/>
        <v>ldvs</v>
      </c>
      <c r="J143" t="str">
        <f t="shared" si="16"/>
        <v>petroleum gasoline</v>
      </c>
      <c r="K143" t="str">
        <f t="shared" si="17"/>
        <v>PM</v>
      </c>
      <c r="L143" t="str">
        <f t="shared" si="18"/>
        <v>ldvs.petroleum gasoline.PM.EURO 1</v>
      </c>
      <c r="M143" s="614">
        <f>IFERROR(INDEX('Control Tech'!$K$3:$K$196,MATCH(Calcs!L143,'Control Tech'!$A$3:$A$196,0),1)/100,0)</f>
        <v>0.27</v>
      </c>
      <c r="N143" s="613">
        <f t="shared" si="19"/>
        <v>0.27</v>
      </c>
      <c r="O143" t="str">
        <f t="shared" si="20"/>
        <v/>
      </c>
      <c r="R143" t="str">
        <f t="shared" si="14"/>
        <v>Heating stoves.Hard coal, grade 3</v>
      </c>
      <c r="S143" s="1" t="s">
        <v>1204</v>
      </c>
      <c r="T143" t="s">
        <v>1293</v>
      </c>
      <c r="U143" t="s">
        <v>1938</v>
      </c>
      <c r="V143" t="s">
        <v>1127</v>
      </c>
    </row>
    <row r="144" spans="1:22" x14ac:dyDescent="0.25">
      <c r="A144" t="s">
        <v>1412</v>
      </c>
      <c r="B144" t="s">
        <v>1191</v>
      </c>
      <c r="C144" t="s">
        <v>18</v>
      </c>
      <c r="D144" t="s">
        <v>1267</v>
      </c>
      <c r="E144" t="s">
        <v>1195</v>
      </c>
      <c r="F144" s="604">
        <v>1</v>
      </c>
      <c r="G144" s="604">
        <v>5.4999999999999997E-3</v>
      </c>
      <c r="H144" s="651"/>
      <c r="I144" t="str">
        <f t="shared" si="15"/>
        <v>ldvs</v>
      </c>
      <c r="J144" t="str">
        <f t="shared" si="16"/>
        <v>petroleum gasoline</v>
      </c>
      <c r="K144" t="str">
        <f t="shared" si="17"/>
        <v>PM</v>
      </c>
      <c r="L144" t="str">
        <f t="shared" si="18"/>
        <v>ldvs.petroleum gasoline.PM.EURO 2</v>
      </c>
      <c r="M144" s="614">
        <f>IFERROR(INDEX('Control Tech'!$K$3:$K$196,MATCH(Calcs!L144,'Control Tech'!$A$3:$A$196,0),1)/100,0)</f>
        <v>0.21</v>
      </c>
      <c r="N144" s="613">
        <f t="shared" si="19"/>
        <v>0.21</v>
      </c>
      <c r="O144" t="str">
        <f t="shared" si="20"/>
        <v/>
      </c>
    </row>
    <row r="145" spans="1:15" x14ac:dyDescent="0.25">
      <c r="A145" t="s">
        <v>1412</v>
      </c>
      <c r="B145" t="s">
        <v>1191</v>
      </c>
      <c r="C145" t="s">
        <v>18</v>
      </c>
      <c r="D145" t="s">
        <v>1268</v>
      </c>
      <c r="E145" t="s">
        <v>1195</v>
      </c>
      <c r="F145" s="604">
        <v>1</v>
      </c>
      <c r="G145" s="604">
        <v>3.1700000000000001E-3</v>
      </c>
      <c r="H145" s="651"/>
      <c r="I145" t="str">
        <f t="shared" si="15"/>
        <v>ldvs</v>
      </c>
      <c r="J145" t="str">
        <f t="shared" si="16"/>
        <v>petroleum gasoline</v>
      </c>
      <c r="K145" t="str">
        <f t="shared" si="17"/>
        <v>PM</v>
      </c>
      <c r="L145" t="str">
        <f t="shared" si="18"/>
        <v>ldvs.petroleum gasoline.PM.EURO 3</v>
      </c>
      <c r="M145" s="614">
        <f>IFERROR(INDEX('Control Tech'!$K$3:$K$196,MATCH(Calcs!L145,'Control Tech'!$A$3:$A$196,0),1)/100,0)</f>
        <v>0.35249999999999998</v>
      </c>
      <c r="N145" s="613">
        <f t="shared" si="19"/>
        <v>0.35249999999999998</v>
      </c>
      <c r="O145" t="str">
        <f t="shared" si="20"/>
        <v/>
      </c>
    </row>
    <row r="146" spans="1:15" x14ac:dyDescent="0.25">
      <c r="A146" t="s">
        <v>1412</v>
      </c>
      <c r="B146" t="s">
        <v>1191</v>
      </c>
      <c r="C146" t="s">
        <v>18</v>
      </c>
      <c r="D146" t="s">
        <v>1269</v>
      </c>
      <c r="E146" t="s">
        <v>1195</v>
      </c>
      <c r="F146" s="604">
        <v>1</v>
      </c>
      <c r="G146" s="604">
        <v>3.1700000000000001E-3</v>
      </c>
      <c r="H146" s="651"/>
      <c r="I146" t="str">
        <f t="shared" si="15"/>
        <v>ldvs</v>
      </c>
      <c r="J146" t="str">
        <f t="shared" si="16"/>
        <v>petroleum gasoline</v>
      </c>
      <c r="K146" t="str">
        <f t="shared" si="17"/>
        <v>PM</v>
      </c>
      <c r="L146" t="str">
        <f t="shared" si="18"/>
        <v>ldvs.petroleum gasoline.PM.EURO 4</v>
      </c>
      <c r="M146" s="614">
        <f>IFERROR(INDEX('Control Tech'!$K$3:$K$196,MATCH(Calcs!L146,'Control Tech'!$A$3:$A$196,0),1)/100,0)</f>
        <v>0.1225</v>
      </c>
      <c r="N146" s="613">
        <f t="shared" si="19"/>
        <v>0.1225</v>
      </c>
      <c r="O146" t="str">
        <f t="shared" si="20"/>
        <v/>
      </c>
    </row>
    <row r="147" spans="1:15" x14ac:dyDescent="0.25">
      <c r="A147" t="s">
        <v>1412</v>
      </c>
      <c r="B147" t="s">
        <v>1191</v>
      </c>
      <c r="C147" t="s">
        <v>18</v>
      </c>
      <c r="D147" t="s">
        <v>1270</v>
      </c>
      <c r="E147" t="s">
        <v>1195</v>
      </c>
      <c r="F147" s="604">
        <v>1</v>
      </c>
      <c r="G147" s="604">
        <v>2.99E-3</v>
      </c>
      <c r="H147" s="651"/>
      <c r="I147" t="str">
        <f t="shared" si="15"/>
        <v>ldvs</v>
      </c>
      <c r="J147" t="str">
        <f t="shared" si="16"/>
        <v>petroleum gasoline</v>
      </c>
      <c r="K147" t="str">
        <f t="shared" si="17"/>
        <v>PM</v>
      </c>
      <c r="L147" t="str">
        <f t="shared" si="18"/>
        <v>ldvs.petroleum gasoline.PM.EURO 5</v>
      </c>
      <c r="M147" s="614">
        <f>IFERROR(INDEX('Control Tech'!$K$3:$K$196,MATCH(Calcs!L147,'Control Tech'!$A$3:$A$196,0),1)/100,0)</f>
        <v>0</v>
      </c>
      <c r="N147" s="613">
        <f t="shared" si="19"/>
        <v>0</v>
      </c>
      <c r="O147" t="str">
        <f t="shared" si="20"/>
        <v/>
      </c>
    </row>
    <row r="148" spans="1:15" x14ac:dyDescent="0.25">
      <c r="A148" t="s">
        <v>1412</v>
      </c>
      <c r="B148" t="s">
        <v>1191</v>
      </c>
      <c r="C148" t="s">
        <v>18</v>
      </c>
      <c r="D148" t="s">
        <v>1271</v>
      </c>
      <c r="E148" t="s">
        <v>1195</v>
      </c>
      <c r="F148" s="604">
        <v>1</v>
      </c>
      <c r="G148" s="604">
        <v>2.82E-3</v>
      </c>
      <c r="H148" s="651"/>
      <c r="I148" t="str">
        <f t="shared" si="15"/>
        <v>ldvs</v>
      </c>
      <c r="J148" t="str">
        <f t="shared" si="16"/>
        <v>petroleum gasoline</v>
      </c>
      <c r="K148" t="str">
        <f t="shared" si="17"/>
        <v>PM</v>
      </c>
      <c r="L148" t="str">
        <f t="shared" si="18"/>
        <v>ldvs.petroleum gasoline.PM.EURO 6</v>
      </c>
      <c r="M148" s="614">
        <f>IFERROR(INDEX('Control Tech'!$K$3:$K$196,MATCH(Calcs!L148,'Control Tech'!$A$3:$A$196,0),1)/100,0)</f>
        <v>0</v>
      </c>
      <c r="N148" s="613">
        <f t="shared" si="19"/>
        <v>0</v>
      </c>
      <c r="O148" t="str">
        <f t="shared" si="20"/>
        <v/>
      </c>
    </row>
    <row r="149" spans="1:15" x14ac:dyDescent="0.25">
      <c r="A149" t="s">
        <v>1412</v>
      </c>
      <c r="B149" t="s">
        <v>1191</v>
      </c>
      <c r="C149" t="s">
        <v>18</v>
      </c>
      <c r="D149" t="s">
        <v>1186</v>
      </c>
      <c r="E149" t="s">
        <v>1195</v>
      </c>
      <c r="F149" s="604">
        <v>1</v>
      </c>
      <c r="G149" s="604">
        <v>6.0000000000000001E-3</v>
      </c>
      <c r="H149" s="651"/>
      <c r="I149" t="str">
        <f t="shared" si="15"/>
        <v>ldvs</v>
      </c>
      <c r="J149" t="str">
        <f t="shared" si="16"/>
        <v>petroleum gasoline</v>
      </c>
      <c r="K149" t="str">
        <f t="shared" si="17"/>
        <v>PM</v>
      </c>
      <c r="L149" t="str">
        <f t="shared" si="18"/>
        <v>ldvs.petroleum gasoline.PM.No control</v>
      </c>
      <c r="M149" s="614">
        <f>IFERROR(INDEX('Control Tech'!$K$3:$K$196,MATCH(Calcs!L149,'Control Tech'!$A$3:$A$196,0),1)/100,0)</f>
        <v>0</v>
      </c>
      <c r="N149" s="613">
        <f t="shared" si="19"/>
        <v>4.4999999999999929E-2</v>
      </c>
      <c r="O149" t="str">
        <f t="shared" si="20"/>
        <v/>
      </c>
    </row>
    <row r="150" spans="1:15" x14ac:dyDescent="0.25">
      <c r="A150" t="s">
        <v>1412</v>
      </c>
      <c r="B150" t="s">
        <v>1191</v>
      </c>
      <c r="C150" t="s">
        <v>1305</v>
      </c>
      <c r="D150" t="s">
        <v>1266</v>
      </c>
      <c r="E150" t="s">
        <v>1195</v>
      </c>
      <c r="F150" s="604">
        <v>1</v>
      </c>
      <c r="G150" s="604">
        <v>2.7999999999999998E-4</v>
      </c>
      <c r="H150" s="651"/>
      <c r="I150" t="str">
        <f t="shared" si="15"/>
        <v>ldvs</v>
      </c>
      <c r="J150" t="str">
        <f t="shared" si="16"/>
        <v>natural gas</v>
      </c>
      <c r="K150" t="str">
        <f t="shared" si="17"/>
        <v>PM</v>
      </c>
      <c r="L150" t="str">
        <f t="shared" si="18"/>
        <v>ldvs.natural gas.PM.EURO 1</v>
      </c>
      <c r="M150" s="614">
        <f>IFERROR(INDEX('Control Tech'!$K$3:$K$196,MATCH(Calcs!L150,'Control Tech'!$A$3:$A$196,0),1)/100,0)</f>
        <v>0</v>
      </c>
      <c r="N150" s="613">
        <f t="shared" si="19"/>
        <v>0</v>
      </c>
      <c r="O150" t="str">
        <f t="shared" si="20"/>
        <v/>
      </c>
    </row>
    <row r="151" spans="1:15" x14ac:dyDescent="0.25">
      <c r="A151" t="s">
        <v>1412</v>
      </c>
      <c r="B151" t="s">
        <v>1191</v>
      </c>
      <c r="C151" t="s">
        <v>1305</v>
      </c>
      <c r="D151" t="s">
        <v>1267</v>
      </c>
      <c r="E151" t="s">
        <v>1195</v>
      </c>
      <c r="F151" s="604">
        <v>1</v>
      </c>
      <c r="G151" s="604">
        <v>2.7999999999999998E-4</v>
      </c>
      <c r="H151" s="651"/>
      <c r="I151" t="str">
        <f t="shared" si="15"/>
        <v>ldvs</v>
      </c>
      <c r="J151" t="str">
        <f t="shared" si="16"/>
        <v>natural gas</v>
      </c>
      <c r="K151" t="str">
        <f t="shared" si="17"/>
        <v>PM</v>
      </c>
      <c r="L151" t="str">
        <f t="shared" si="18"/>
        <v>ldvs.natural gas.PM.EURO 2</v>
      </c>
      <c r="M151" s="614">
        <f>IFERROR(INDEX('Control Tech'!$K$3:$K$196,MATCH(Calcs!L151,'Control Tech'!$A$3:$A$196,0),1)/100,0)</f>
        <v>0</v>
      </c>
      <c r="N151" s="613">
        <f t="shared" si="19"/>
        <v>0</v>
      </c>
      <c r="O151" t="str">
        <f t="shared" si="20"/>
        <v/>
      </c>
    </row>
    <row r="152" spans="1:15" x14ac:dyDescent="0.25">
      <c r="A152" t="s">
        <v>1412</v>
      </c>
      <c r="B152" t="s">
        <v>1191</v>
      </c>
      <c r="C152" t="s">
        <v>1305</v>
      </c>
      <c r="D152" t="s">
        <v>1268</v>
      </c>
      <c r="E152" t="s">
        <v>1195</v>
      </c>
      <c r="F152" s="604">
        <v>1</v>
      </c>
      <c r="G152" s="604">
        <v>1.6000000000000001E-4</v>
      </c>
      <c r="H152" s="651"/>
      <c r="I152" t="str">
        <f t="shared" si="15"/>
        <v>ldvs</v>
      </c>
      <c r="J152" t="str">
        <f t="shared" si="16"/>
        <v>natural gas</v>
      </c>
      <c r="K152" t="str">
        <f t="shared" si="17"/>
        <v>PM</v>
      </c>
      <c r="L152" t="str">
        <f t="shared" si="18"/>
        <v>ldvs.natural gas.PM.EURO 3</v>
      </c>
      <c r="M152" s="614">
        <f>IFERROR(INDEX('Control Tech'!$K$3:$K$196,MATCH(Calcs!L152,'Control Tech'!$A$3:$A$196,0),1)/100,0)</f>
        <v>0</v>
      </c>
      <c r="N152" s="613">
        <f t="shared" si="19"/>
        <v>0</v>
      </c>
      <c r="O152" t="str">
        <f t="shared" si="20"/>
        <v/>
      </c>
    </row>
    <row r="153" spans="1:15" x14ac:dyDescent="0.25">
      <c r="A153" t="s">
        <v>1412</v>
      </c>
      <c r="B153" t="s">
        <v>1191</v>
      </c>
      <c r="C153" t="s">
        <v>1305</v>
      </c>
      <c r="D153" t="s">
        <v>1269</v>
      </c>
      <c r="E153" t="s">
        <v>1195</v>
      </c>
      <c r="F153" s="604">
        <v>1</v>
      </c>
      <c r="G153" s="604">
        <v>1.6000000000000001E-4</v>
      </c>
      <c r="H153" s="651"/>
      <c r="I153" t="str">
        <f t="shared" si="15"/>
        <v>ldvs</v>
      </c>
      <c r="J153" t="str">
        <f t="shared" si="16"/>
        <v>natural gas</v>
      </c>
      <c r="K153" t="str">
        <f t="shared" si="17"/>
        <v>PM</v>
      </c>
      <c r="L153" t="str">
        <f t="shared" si="18"/>
        <v>ldvs.natural gas.PM.EURO 4</v>
      </c>
      <c r="M153" s="614">
        <f>IFERROR(INDEX('Control Tech'!$K$3:$K$196,MATCH(Calcs!L153,'Control Tech'!$A$3:$A$196,0),1)/100,0)</f>
        <v>0</v>
      </c>
      <c r="N153" s="613">
        <f t="shared" si="19"/>
        <v>0</v>
      </c>
      <c r="O153" t="str">
        <f t="shared" si="20"/>
        <v/>
      </c>
    </row>
    <row r="154" spans="1:15" x14ac:dyDescent="0.25">
      <c r="A154" t="s">
        <v>1412</v>
      </c>
      <c r="B154" t="s">
        <v>1191</v>
      </c>
      <c r="C154" t="s">
        <v>1305</v>
      </c>
      <c r="D154" t="s">
        <v>1270</v>
      </c>
      <c r="E154" t="s">
        <v>1195</v>
      </c>
      <c r="F154" s="604">
        <v>1</v>
      </c>
      <c r="G154" s="604">
        <v>1.4999999999999999E-4</v>
      </c>
      <c r="H154" s="651"/>
      <c r="I154" t="str">
        <f t="shared" si="15"/>
        <v>ldvs</v>
      </c>
      <c r="J154" t="str">
        <f t="shared" si="16"/>
        <v>natural gas</v>
      </c>
      <c r="K154" t="str">
        <f t="shared" si="17"/>
        <v>PM</v>
      </c>
      <c r="L154" t="str">
        <f t="shared" si="18"/>
        <v>ldvs.natural gas.PM.EURO 5</v>
      </c>
      <c r="M154" s="614">
        <f>IFERROR(INDEX('Control Tech'!$K$3:$K$196,MATCH(Calcs!L154,'Control Tech'!$A$3:$A$196,0),1)/100,0)</f>
        <v>0</v>
      </c>
      <c r="N154" s="613">
        <f t="shared" si="19"/>
        <v>0</v>
      </c>
      <c r="O154" t="str">
        <f t="shared" si="20"/>
        <v/>
      </c>
    </row>
    <row r="155" spans="1:15" x14ac:dyDescent="0.25">
      <c r="A155" t="s">
        <v>1412</v>
      </c>
      <c r="B155" t="s">
        <v>1191</v>
      </c>
      <c r="C155" t="s">
        <v>1305</v>
      </c>
      <c r="D155" t="s">
        <v>1271</v>
      </c>
      <c r="E155" t="s">
        <v>1195</v>
      </c>
      <c r="F155" s="604">
        <v>1</v>
      </c>
      <c r="G155" s="604">
        <v>1.3999999999999999E-4</v>
      </c>
      <c r="H155" s="651"/>
      <c r="I155" t="str">
        <f t="shared" si="15"/>
        <v>ldvs</v>
      </c>
      <c r="J155" t="str">
        <f t="shared" si="16"/>
        <v>natural gas</v>
      </c>
      <c r="K155" t="str">
        <f t="shared" si="17"/>
        <v>PM</v>
      </c>
      <c r="L155" t="str">
        <f t="shared" si="18"/>
        <v>ldvs.natural gas.PM.EURO 6</v>
      </c>
      <c r="M155" s="614">
        <f>IFERROR(INDEX('Control Tech'!$K$3:$K$196,MATCH(Calcs!L155,'Control Tech'!$A$3:$A$196,0),1)/100,0)</f>
        <v>0</v>
      </c>
      <c r="N155" s="613">
        <f t="shared" si="19"/>
        <v>0</v>
      </c>
      <c r="O155" t="str">
        <f t="shared" si="20"/>
        <v/>
      </c>
    </row>
    <row r="156" spans="1:15" x14ac:dyDescent="0.25">
      <c r="A156" t="s">
        <v>1412</v>
      </c>
      <c r="B156" t="s">
        <v>1191</v>
      </c>
      <c r="C156" t="s">
        <v>1305</v>
      </c>
      <c r="D156" t="s">
        <v>1186</v>
      </c>
      <c r="E156" t="s">
        <v>1195</v>
      </c>
      <c r="F156" s="604">
        <v>1</v>
      </c>
      <c r="G156" s="604">
        <v>2.9999999999999997E-4</v>
      </c>
      <c r="H156" s="651"/>
      <c r="I156" t="str">
        <f t="shared" si="15"/>
        <v>ldvs</v>
      </c>
      <c r="J156" t="str">
        <f t="shared" si="16"/>
        <v>natural gas</v>
      </c>
      <c r="K156" t="str">
        <f t="shared" si="17"/>
        <v>PM</v>
      </c>
      <c r="L156" t="str">
        <f t="shared" si="18"/>
        <v>ldvs.natural gas.PM.No control</v>
      </c>
      <c r="M156" s="614">
        <f>IFERROR(INDEX('Control Tech'!$K$3:$K$196,MATCH(Calcs!L156,'Control Tech'!$A$3:$A$196,0),1)/100,0)</f>
        <v>0</v>
      </c>
      <c r="N156" s="613">
        <f t="shared" si="19"/>
        <v>1</v>
      </c>
      <c r="O156" t="str">
        <f t="shared" si="20"/>
        <v/>
      </c>
    </row>
    <row r="157" spans="1:15" x14ac:dyDescent="0.25">
      <c r="A157" t="s">
        <v>1412</v>
      </c>
      <c r="B157" t="s">
        <v>1211</v>
      </c>
      <c r="C157" t="s">
        <v>1205</v>
      </c>
      <c r="D157" t="s">
        <v>1131</v>
      </c>
      <c r="E157" t="s">
        <v>1195</v>
      </c>
      <c r="F157" s="604">
        <v>1</v>
      </c>
      <c r="G157" s="604">
        <v>2E-3</v>
      </c>
      <c r="H157" s="651"/>
      <c r="I157" t="str">
        <f t="shared" si="15"/>
        <v/>
      </c>
      <c r="J157" t="str">
        <f t="shared" si="16"/>
        <v/>
      </c>
      <c r="K157" t="str">
        <f t="shared" si="17"/>
        <v>PM</v>
      </c>
      <c r="L157" t="str">
        <f t="shared" si="18"/>
        <v>..PM.Cyclone</v>
      </c>
      <c r="M157" s="614">
        <f>IFERROR(INDEX('Control Tech'!$K$3:$K$196,MATCH(Calcs!L157,'Control Tech'!$A$3:$A$196,0),1)/100,0)</f>
        <v>0</v>
      </c>
      <c r="N157" s="613">
        <f t="shared" si="19"/>
        <v>0</v>
      </c>
      <c r="O157" t="str">
        <f t="shared" si="20"/>
        <v/>
      </c>
    </row>
    <row r="158" spans="1:15" x14ac:dyDescent="0.25">
      <c r="A158" t="s">
        <v>1412</v>
      </c>
      <c r="B158" t="s">
        <v>1211</v>
      </c>
      <c r="C158" t="s">
        <v>1205</v>
      </c>
      <c r="D158" t="s">
        <v>1186</v>
      </c>
      <c r="E158" t="s">
        <v>1195</v>
      </c>
      <c r="F158" s="604">
        <v>1</v>
      </c>
      <c r="G158" s="604">
        <v>2.2499999999999998E-3</v>
      </c>
      <c r="H158" s="651"/>
      <c r="I158" t="str">
        <f t="shared" si="15"/>
        <v/>
      </c>
      <c r="J158" t="str">
        <f t="shared" si="16"/>
        <v/>
      </c>
      <c r="K158" t="str">
        <f t="shared" si="17"/>
        <v>PM</v>
      </c>
      <c r="L158" t="str">
        <f t="shared" si="18"/>
        <v>..PM.No control</v>
      </c>
      <c r="M158" s="614">
        <f>IFERROR(INDEX('Control Tech'!$K$3:$K$196,MATCH(Calcs!L158,'Control Tech'!$A$3:$A$196,0),1)/100,0)</f>
        <v>0</v>
      </c>
      <c r="N158" s="613">
        <f t="shared" si="19"/>
        <v>1</v>
      </c>
      <c r="O158" t="str">
        <f t="shared" si="20"/>
        <v/>
      </c>
    </row>
    <row r="159" spans="1:15" x14ac:dyDescent="0.25">
      <c r="A159" t="s">
        <v>1412</v>
      </c>
      <c r="B159" t="s">
        <v>1211</v>
      </c>
      <c r="C159" t="s">
        <v>1240</v>
      </c>
      <c r="D159" t="s">
        <v>1131</v>
      </c>
      <c r="E159" t="s">
        <v>1195</v>
      </c>
      <c r="F159" s="604">
        <v>1</v>
      </c>
      <c r="G159" s="604">
        <v>2E-3</v>
      </c>
      <c r="H159" s="651"/>
      <c r="I159" t="str">
        <f t="shared" si="15"/>
        <v/>
      </c>
      <c r="J159" t="str">
        <f t="shared" si="16"/>
        <v/>
      </c>
      <c r="K159" t="str">
        <f t="shared" si="17"/>
        <v>PM</v>
      </c>
      <c r="L159" t="str">
        <f t="shared" si="18"/>
        <v>..PM.Cyclone</v>
      </c>
      <c r="M159" s="614">
        <f>IFERROR(INDEX('Control Tech'!$K$3:$K$196,MATCH(Calcs!L159,'Control Tech'!$A$3:$A$196,0),1)/100,0)</f>
        <v>0</v>
      </c>
      <c r="N159" s="613">
        <f t="shared" si="19"/>
        <v>0</v>
      </c>
      <c r="O159" t="str">
        <f t="shared" si="20"/>
        <v/>
      </c>
    </row>
    <row r="160" spans="1:15" x14ac:dyDescent="0.25">
      <c r="A160" t="s">
        <v>1412</v>
      </c>
      <c r="B160" t="s">
        <v>1211</v>
      </c>
      <c r="C160" t="s">
        <v>1240</v>
      </c>
      <c r="D160" t="s">
        <v>1186</v>
      </c>
      <c r="E160" t="s">
        <v>1195</v>
      </c>
      <c r="F160" s="604">
        <v>1</v>
      </c>
      <c r="G160" s="604">
        <v>2.2499999999999998E-3</v>
      </c>
      <c r="H160" s="651"/>
      <c r="I160" t="str">
        <f t="shared" si="15"/>
        <v/>
      </c>
      <c r="J160" t="str">
        <f t="shared" si="16"/>
        <v/>
      </c>
      <c r="K160" t="str">
        <f t="shared" si="17"/>
        <v>PM</v>
      </c>
      <c r="L160" t="str">
        <f t="shared" si="18"/>
        <v>..PM.No control</v>
      </c>
      <c r="M160" s="614">
        <f>IFERROR(INDEX('Control Tech'!$K$3:$K$196,MATCH(Calcs!L160,'Control Tech'!$A$3:$A$196,0),1)/100,0)</f>
        <v>0</v>
      </c>
      <c r="N160" s="613">
        <f t="shared" si="19"/>
        <v>1</v>
      </c>
      <c r="O160" t="str">
        <f t="shared" si="20"/>
        <v/>
      </c>
    </row>
    <row r="161" spans="1:15" x14ac:dyDescent="0.25">
      <c r="A161" t="s">
        <v>1412</v>
      </c>
      <c r="B161" t="s">
        <v>1211</v>
      </c>
      <c r="C161" t="s">
        <v>1245</v>
      </c>
      <c r="D161" t="s">
        <v>1131</v>
      </c>
      <c r="E161" t="s">
        <v>1195</v>
      </c>
      <c r="F161" s="604">
        <v>1</v>
      </c>
      <c r="G161" s="604">
        <v>3.4000000000000002E-4</v>
      </c>
      <c r="H161" s="651"/>
      <c r="I161" t="str">
        <f t="shared" si="15"/>
        <v/>
      </c>
      <c r="J161" t="str">
        <f t="shared" si="16"/>
        <v/>
      </c>
      <c r="K161" t="str">
        <f t="shared" si="17"/>
        <v>PM</v>
      </c>
      <c r="L161" t="str">
        <f t="shared" si="18"/>
        <v>..PM.Cyclone</v>
      </c>
      <c r="M161" s="614">
        <f>IFERROR(INDEX('Control Tech'!$K$3:$K$196,MATCH(Calcs!L161,'Control Tech'!$A$3:$A$196,0),1)/100,0)</f>
        <v>0</v>
      </c>
      <c r="N161" s="613">
        <f t="shared" si="19"/>
        <v>0</v>
      </c>
      <c r="O161" t="str">
        <f t="shared" si="20"/>
        <v/>
      </c>
    </row>
    <row r="162" spans="1:15" x14ac:dyDescent="0.25">
      <c r="A162" t="s">
        <v>1412</v>
      </c>
      <c r="B162" t="s">
        <v>1211</v>
      </c>
      <c r="C162" t="s">
        <v>1245</v>
      </c>
      <c r="D162" t="s">
        <v>1186</v>
      </c>
      <c r="E162" t="s">
        <v>1195</v>
      </c>
      <c r="F162" s="604">
        <v>1</v>
      </c>
      <c r="G162" s="604">
        <v>3.8000000000000002E-4</v>
      </c>
      <c r="H162" s="651"/>
      <c r="I162" t="str">
        <f t="shared" si="15"/>
        <v/>
      </c>
      <c r="J162" t="str">
        <f t="shared" si="16"/>
        <v/>
      </c>
      <c r="K162" t="str">
        <f t="shared" si="17"/>
        <v>PM</v>
      </c>
      <c r="L162" t="str">
        <f t="shared" si="18"/>
        <v>..PM.No control</v>
      </c>
      <c r="M162" s="614">
        <f>IFERROR(INDEX('Control Tech'!$K$3:$K$196,MATCH(Calcs!L162,'Control Tech'!$A$3:$A$196,0),1)/100,0)</f>
        <v>0</v>
      </c>
      <c r="N162" s="613">
        <f t="shared" si="19"/>
        <v>1</v>
      </c>
      <c r="O162" t="str">
        <f t="shared" si="20"/>
        <v/>
      </c>
    </row>
    <row r="163" spans="1:15" x14ac:dyDescent="0.25">
      <c r="A163" t="s">
        <v>1412</v>
      </c>
      <c r="B163" t="s">
        <v>1211</v>
      </c>
      <c r="C163" t="s">
        <v>1252</v>
      </c>
      <c r="D163" t="s">
        <v>1131</v>
      </c>
      <c r="E163" t="s">
        <v>1195</v>
      </c>
      <c r="F163" s="604">
        <v>1</v>
      </c>
      <c r="G163" s="604">
        <v>1.78E-2</v>
      </c>
      <c r="H163" s="651"/>
      <c r="I163" t="str">
        <f t="shared" si="15"/>
        <v/>
      </c>
      <c r="J163" t="str">
        <f t="shared" si="16"/>
        <v/>
      </c>
      <c r="K163" t="str">
        <f t="shared" si="17"/>
        <v>PM</v>
      </c>
      <c r="L163" t="str">
        <f t="shared" si="18"/>
        <v>..PM.Cyclone</v>
      </c>
      <c r="M163" s="614">
        <f>IFERROR(INDEX('Control Tech'!$K$3:$K$196,MATCH(Calcs!L163,'Control Tech'!$A$3:$A$196,0),1)/100,0)</f>
        <v>0</v>
      </c>
      <c r="N163" s="613">
        <f t="shared" si="19"/>
        <v>0</v>
      </c>
      <c r="O163" t="str">
        <f t="shared" si="20"/>
        <v/>
      </c>
    </row>
    <row r="164" spans="1:15" x14ac:dyDescent="0.25">
      <c r="A164" t="s">
        <v>1412</v>
      </c>
      <c r="B164" t="s">
        <v>1211</v>
      </c>
      <c r="C164" t="s">
        <v>1252</v>
      </c>
      <c r="D164" t="s">
        <v>1196</v>
      </c>
      <c r="E164" t="s">
        <v>1195</v>
      </c>
      <c r="F164" s="604">
        <v>1</v>
      </c>
      <c r="G164" s="604">
        <v>0</v>
      </c>
      <c r="H164" s="651"/>
      <c r="I164" t="str">
        <f t="shared" si="15"/>
        <v/>
      </c>
      <c r="J164" t="str">
        <f t="shared" si="16"/>
        <v/>
      </c>
      <c r="K164" t="str">
        <f t="shared" si="17"/>
        <v>PM</v>
      </c>
      <c r="L164" t="str">
        <f t="shared" si="18"/>
        <v>..PM.High efficiency deduster</v>
      </c>
      <c r="M164" s="614">
        <f>IFERROR(INDEX('Control Tech'!$K$3:$K$196,MATCH(Calcs!L164,'Control Tech'!$A$3:$A$196,0),1)/100,0)</f>
        <v>0</v>
      </c>
      <c r="N164" s="613">
        <f t="shared" si="19"/>
        <v>0</v>
      </c>
      <c r="O164" t="str">
        <f t="shared" si="20"/>
        <v/>
      </c>
    </row>
    <row r="165" spans="1:15" x14ac:dyDescent="0.25">
      <c r="A165" t="s">
        <v>1412</v>
      </c>
      <c r="B165" t="s">
        <v>1211</v>
      </c>
      <c r="C165" t="s">
        <v>1252</v>
      </c>
      <c r="D165" t="s">
        <v>1186</v>
      </c>
      <c r="E165" t="s">
        <v>1195</v>
      </c>
      <c r="F165" s="604">
        <v>1</v>
      </c>
      <c r="G165" s="604">
        <v>0.02</v>
      </c>
      <c r="H165" s="651"/>
      <c r="I165" t="str">
        <f t="shared" si="15"/>
        <v/>
      </c>
      <c r="J165" t="str">
        <f t="shared" si="16"/>
        <v/>
      </c>
      <c r="K165" t="str">
        <f t="shared" si="17"/>
        <v>PM</v>
      </c>
      <c r="L165" t="str">
        <f t="shared" si="18"/>
        <v>..PM.No control</v>
      </c>
      <c r="M165" s="614">
        <f>IFERROR(INDEX('Control Tech'!$K$3:$K$196,MATCH(Calcs!L165,'Control Tech'!$A$3:$A$196,0),1)/100,0)</f>
        <v>0</v>
      </c>
      <c r="N165" s="613">
        <f t="shared" si="19"/>
        <v>1</v>
      </c>
      <c r="O165" t="str">
        <f t="shared" si="20"/>
        <v/>
      </c>
    </row>
    <row r="166" spans="1:15" x14ac:dyDescent="0.25">
      <c r="A166" t="s">
        <v>1412</v>
      </c>
      <c r="B166" t="s">
        <v>1211</v>
      </c>
      <c r="C166" t="s">
        <v>1252</v>
      </c>
      <c r="D166" t="s">
        <v>1256</v>
      </c>
      <c r="E166" t="s">
        <v>1195</v>
      </c>
      <c r="F166" s="604">
        <v>1</v>
      </c>
      <c r="G166" s="604">
        <v>2.2000000000000001E-3</v>
      </c>
      <c r="H166" s="651"/>
      <c r="I166" t="str">
        <f t="shared" si="15"/>
        <v/>
      </c>
      <c r="J166" t="str">
        <f t="shared" si="16"/>
        <v/>
      </c>
      <c r="K166" t="str">
        <f t="shared" si="17"/>
        <v>PM</v>
      </c>
      <c r="L166" t="str">
        <f t="shared" si="18"/>
        <v>..PM.Pellet boiler</v>
      </c>
      <c r="M166" s="614">
        <f>IFERROR(INDEX('Control Tech'!$K$3:$K$196,MATCH(Calcs!L166,'Control Tech'!$A$3:$A$196,0),1)/100,0)</f>
        <v>0</v>
      </c>
      <c r="N166" s="613">
        <f t="shared" si="19"/>
        <v>0</v>
      </c>
      <c r="O166" t="str">
        <f t="shared" si="20"/>
        <v/>
      </c>
    </row>
    <row r="167" spans="1:15" x14ac:dyDescent="0.25">
      <c r="A167" t="s">
        <v>1412</v>
      </c>
      <c r="B167" t="s">
        <v>1211</v>
      </c>
      <c r="C167" t="s">
        <v>1291</v>
      </c>
      <c r="D167" t="s">
        <v>1131</v>
      </c>
      <c r="E167" t="s">
        <v>1195</v>
      </c>
      <c r="F167" s="604">
        <v>1</v>
      </c>
      <c r="G167" s="604">
        <v>3.5599999999999998E-3</v>
      </c>
      <c r="H167" s="651"/>
      <c r="I167" t="str">
        <f t="shared" si="15"/>
        <v/>
      </c>
      <c r="J167" t="str">
        <f t="shared" si="16"/>
        <v/>
      </c>
      <c r="K167" t="str">
        <f t="shared" si="17"/>
        <v>PM</v>
      </c>
      <c r="L167" t="str">
        <f t="shared" si="18"/>
        <v>..PM.Cyclone</v>
      </c>
      <c r="M167" s="614">
        <f>IFERROR(INDEX('Control Tech'!$K$3:$K$196,MATCH(Calcs!L167,'Control Tech'!$A$3:$A$196,0),1)/100,0)</f>
        <v>0</v>
      </c>
      <c r="N167" s="613">
        <f t="shared" si="19"/>
        <v>0</v>
      </c>
      <c r="O167" t="str">
        <f t="shared" si="20"/>
        <v/>
      </c>
    </row>
    <row r="168" spans="1:15" x14ac:dyDescent="0.25">
      <c r="A168" t="s">
        <v>1412</v>
      </c>
      <c r="B168" t="s">
        <v>1211</v>
      </c>
      <c r="C168" t="s">
        <v>1291</v>
      </c>
      <c r="D168" t="s">
        <v>1186</v>
      </c>
      <c r="E168" t="s">
        <v>1195</v>
      </c>
      <c r="F168" s="604">
        <v>1</v>
      </c>
      <c r="G168" s="604">
        <v>4.0000000000000001E-3</v>
      </c>
      <c r="H168" s="651"/>
      <c r="I168" t="str">
        <f t="shared" si="15"/>
        <v/>
      </c>
      <c r="J168" t="str">
        <f t="shared" si="16"/>
        <v/>
      </c>
      <c r="K168" t="str">
        <f t="shared" si="17"/>
        <v>PM</v>
      </c>
      <c r="L168" t="str">
        <f t="shared" si="18"/>
        <v>..PM.No control</v>
      </c>
      <c r="M168" s="614">
        <f>IFERROR(INDEX('Control Tech'!$K$3:$K$196,MATCH(Calcs!L168,'Control Tech'!$A$3:$A$196,0),1)/100,0)</f>
        <v>0</v>
      </c>
      <c r="N168" s="613">
        <f t="shared" si="19"/>
        <v>1</v>
      </c>
      <c r="O168" t="str">
        <f t="shared" si="20"/>
        <v/>
      </c>
    </row>
    <row r="169" spans="1:15" x14ac:dyDescent="0.25">
      <c r="A169" t="s">
        <v>1412</v>
      </c>
      <c r="B169" t="s">
        <v>1211</v>
      </c>
      <c r="C169" t="s">
        <v>1292</v>
      </c>
      <c r="D169" t="s">
        <v>1131</v>
      </c>
      <c r="E169" t="s">
        <v>1195</v>
      </c>
      <c r="F169" s="604">
        <v>1</v>
      </c>
      <c r="G169" s="604">
        <v>3.5599999999999998E-3</v>
      </c>
      <c r="H169" s="651"/>
      <c r="I169" t="str">
        <f t="shared" si="15"/>
        <v/>
      </c>
      <c r="J169" t="str">
        <f t="shared" si="16"/>
        <v/>
      </c>
      <c r="K169" t="str">
        <f t="shared" si="17"/>
        <v>PM</v>
      </c>
      <c r="L169" t="str">
        <f t="shared" si="18"/>
        <v>..PM.Cyclone</v>
      </c>
      <c r="M169" s="614">
        <f>IFERROR(INDEX('Control Tech'!$K$3:$K$196,MATCH(Calcs!L169,'Control Tech'!$A$3:$A$196,0),1)/100,0)</f>
        <v>0</v>
      </c>
      <c r="N169" s="613">
        <f t="shared" si="19"/>
        <v>0</v>
      </c>
      <c r="O169" t="str">
        <f t="shared" si="20"/>
        <v/>
      </c>
    </row>
    <row r="170" spans="1:15" x14ac:dyDescent="0.25">
      <c r="A170" t="s">
        <v>1412</v>
      </c>
      <c r="B170" t="s">
        <v>1211</v>
      </c>
      <c r="C170" t="s">
        <v>1292</v>
      </c>
      <c r="D170" t="s">
        <v>1186</v>
      </c>
      <c r="E170" t="s">
        <v>1195</v>
      </c>
      <c r="F170" s="604">
        <v>1</v>
      </c>
      <c r="G170" s="604">
        <v>4.0000000000000001E-3</v>
      </c>
      <c r="H170" s="651"/>
      <c r="I170" t="str">
        <f t="shared" si="15"/>
        <v/>
      </c>
      <c r="J170" t="str">
        <f t="shared" si="16"/>
        <v/>
      </c>
      <c r="K170" t="str">
        <f t="shared" si="17"/>
        <v>PM</v>
      </c>
      <c r="L170" t="str">
        <f t="shared" si="18"/>
        <v>..PM.No control</v>
      </c>
      <c r="M170" s="614">
        <f>IFERROR(INDEX('Control Tech'!$K$3:$K$196,MATCH(Calcs!L170,'Control Tech'!$A$3:$A$196,0),1)/100,0)</f>
        <v>0</v>
      </c>
      <c r="N170" s="613">
        <f t="shared" si="19"/>
        <v>1</v>
      </c>
      <c r="O170" t="str">
        <f t="shared" si="20"/>
        <v/>
      </c>
    </row>
    <row r="171" spans="1:15" x14ac:dyDescent="0.25">
      <c r="A171" t="s">
        <v>1412</v>
      </c>
      <c r="B171" t="s">
        <v>1211</v>
      </c>
      <c r="C171" t="s">
        <v>1293</v>
      </c>
      <c r="D171" t="s">
        <v>1131</v>
      </c>
      <c r="E171" t="s">
        <v>1195</v>
      </c>
      <c r="F171" s="604">
        <v>1</v>
      </c>
      <c r="G171" s="604">
        <v>3.5599999999999998E-3</v>
      </c>
      <c r="H171" s="651"/>
      <c r="I171" t="str">
        <f t="shared" si="15"/>
        <v/>
      </c>
      <c r="J171" t="str">
        <f t="shared" si="16"/>
        <v/>
      </c>
      <c r="K171" t="str">
        <f t="shared" si="17"/>
        <v>PM</v>
      </c>
      <c r="L171" t="str">
        <f t="shared" si="18"/>
        <v>..PM.Cyclone</v>
      </c>
      <c r="M171" s="614">
        <f>IFERROR(INDEX('Control Tech'!$K$3:$K$196,MATCH(Calcs!L171,'Control Tech'!$A$3:$A$196,0),1)/100,0)</f>
        <v>0</v>
      </c>
      <c r="N171" s="613">
        <f t="shared" si="19"/>
        <v>0</v>
      </c>
      <c r="O171" t="str">
        <f t="shared" si="20"/>
        <v/>
      </c>
    </row>
    <row r="172" spans="1:15" x14ac:dyDescent="0.25">
      <c r="A172" t="s">
        <v>1412</v>
      </c>
      <c r="B172" t="s">
        <v>1211</v>
      </c>
      <c r="C172" t="s">
        <v>1293</v>
      </c>
      <c r="D172" t="s">
        <v>1186</v>
      </c>
      <c r="E172" t="s">
        <v>1195</v>
      </c>
      <c r="F172" s="604">
        <v>1</v>
      </c>
      <c r="G172" s="604">
        <v>4.0000000000000001E-3</v>
      </c>
      <c r="H172" s="651"/>
      <c r="I172" t="str">
        <f t="shared" si="15"/>
        <v/>
      </c>
      <c r="J172" t="str">
        <f t="shared" si="16"/>
        <v/>
      </c>
      <c r="K172" t="str">
        <f t="shared" si="17"/>
        <v>PM</v>
      </c>
      <c r="L172" t="str">
        <f t="shared" si="18"/>
        <v>..PM.No control</v>
      </c>
      <c r="M172" s="614">
        <f>IFERROR(INDEX('Control Tech'!$K$3:$K$196,MATCH(Calcs!L172,'Control Tech'!$A$3:$A$196,0),1)/100,0)</f>
        <v>0</v>
      </c>
      <c r="N172" s="613">
        <f t="shared" si="19"/>
        <v>1</v>
      </c>
      <c r="O172" t="str">
        <f t="shared" si="20"/>
        <v/>
      </c>
    </row>
    <row r="173" spans="1:15" x14ac:dyDescent="0.25">
      <c r="A173" t="s">
        <v>1412</v>
      </c>
      <c r="B173" t="s">
        <v>1194</v>
      </c>
      <c r="C173" t="s">
        <v>1193</v>
      </c>
      <c r="D173" t="s">
        <v>1131</v>
      </c>
      <c r="E173" t="s">
        <v>1195</v>
      </c>
      <c r="F173" s="604">
        <v>1</v>
      </c>
      <c r="G173" s="604">
        <v>1.188E-2</v>
      </c>
      <c r="H173" s="651"/>
      <c r="I173" t="str">
        <f t="shared" si="15"/>
        <v/>
      </c>
      <c r="J173" t="str">
        <f t="shared" si="16"/>
        <v/>
      </c>
      <c r="K173" t="str">
        <f t="shared" si="17"/>
        <v>PM</v>
      </c>
      <c r="L173" t="str">
        <f t="shared" si="18"/>
        <v>..PM.Cyclone</v>
      </c>
      <c r="M173" s="614">
        <f>IFERROR(INDEX('Control Tech'!$K$3:$K$196,MATCH(Calcs!L173,'Control Tech'!$A$3:$A$196,0),1)/100,0)</f>
        <v>0</v>
      </c>
      <c r="N173" s="613">
        <f t="shared" si="19"/>
        <v>0</v>
      </c>
      <c r="O173" t="str">
        <f t="shared" si="20"/>
        <v/>
      </c>
    </row>
    <row r="174" spans="1:15" x14ac:dyDescent="0.25">
      <c r="A174" t="s">
        <v>1412</v>
      </c>
      <c r="B174" t="s">
        <v>1194</v>
      </c>
      <c r="C174" t="s">
        <v>1193</v>
      </c>
      <c r="D174" t="s">
        <v>1196</v>
      </c>
      <c r="E174" t="s">
        <v>1195</v>
      </c>
      <c r="F174" s="604">
        <v>1</v>
      </c>
      <c r="G174" s="604">
        <v>0</v>
      </c>
      <c r="H174" s="651"/>
      <c r="I174" t="str">
        <f t="shared" si="15"/>
        <v/>
      </c>
      <c r="J174" t="str">
        <f t="shared" si="16"/>
        <v/>
      </c>
      <c r="K174" t="str">
        <f t="shared" si="17"/>
        <v>PM</v>
      </c>
      <c r="L174" t="str">
        <f t="shared" si="18"/>
        <v>..PM.High efficiency deduster</v>
      </c>
      <c r="M174" s="614">
        <f>IFERROR(INDEX('Control Tech'!$K$3:$K$196,MATCH(Calcs!L174,'Control Tech'!$A$3:$A$196,0),1)/100,0)</f>
        <v>0</v>
      </c>
      <c r="N174" s="613">
        <f t="shared" si="19"/>
        <v>0</v>
      </c>
      <c r="O174" t="str">
        <f t="shared" si="20"/>
        <v/>
      </c>
    </row>
    <row r="175" spans="1:15" x14ac:dyDescent="0.25">
      <c r="A175" t="s">
        <v>1412</v>
      </c>
      <c r="B175" t="s">
        <v>1194</v>
      </c>
      <c r="C175" t="s">
        <v>1193</v>
      </c>
      <c r="D175" t="s">
        <v>1186</v>
      </c>
      <c r="E175" t="s">
        <v>1195</v>
      </c>
      <c r="F175" s="604">
        <v>1</v>
      </c>
      <c r="G175" s="604">
        <v>1.3350000000000001E-2</v>
      </c>
      <c r="H175" s="651"/>
      <c r="I175" t="str">
        <f t="shared" si="15"/>
        <v/>
      </c>
      <c r="J175" t="str">
        <f t="shared" si="16"/>
        <v/>
      </c>
      <c r="K175" t="str">
        <f t="shared" si="17"/>
        <v>PM</v>
      </c>
      <c r="L175" t="str">
        <f t="shared" si="18"/>
        <v>..PM.No control</v>
      </c>
      <c r="M175" s="614">
        <f>IFERROR(INDEX('Control Tech'!$K$3:$K$196,MATCH(Calcs!L175,'Control Tech'!$A$3:$A$196,0),1)/100,0)</f>
        <v>0</v>
      </c>
      <c r="N175" s="613">
        <f t="shared" si="19"/>
        <v>1</v>
      </c>
      <c r="O175" t="str">
        <f t="shared" si="20"/>
        <v/>
      </c>
    </row>
    <row r="176" spans="1:15" x14ac:dyDescent="0.25">
      <c r="A176" t="s">
        <v>1412</v>
      </c>
      <c r="B176" t="s">
        <v>1194</v>
      </c>
      <c r="C176" t="s">
        <v>1205</v>
      </c>
      <c r="D176" t="s">
        <v>1131</v>
      </c>
      <c r="E176" t="s">
        <v>1195</v>
      </c>
      <c r="F176" s="604">
        <v>1</v>
      </c>
      <c r="G176" s="604">
        <v>2E-3</v>
      </c>
      <c r="H176" s="651"/>
      <c r="I176" t="str">
        <f t="shared" si="15"/>
        <v/>
      </c>
      <c r="J176" t="str">
        <f t="shared" si="16"/>
        <v/>
      </c>
      <c r="K176" t="str">
        <f t="shared" si="17"/>
        <v>PM</v>
      </c>
      <c r="L176" t="str">
        <f t="shared" si="18"/>
        <v>..PM.Cyclone</v>
      </c>
      <c r="M176" s="614">
        <f>IFERROR(INDEX('Control Tech'!$K$3:$K$196,MATCH(Calcs!L176,'Control Tech'!$A$3:$A$196,0),1)/100,0)</f>
        <v>0</v>
      </c>
      <c r="N176" s="613">
        <f t="shared" si="19"/>
        <v>0</v>
      </c>
      <c r="O176" t="str">
        <f t="shared" si="20"/>
        <v/>
      </c>
    </row>
    <row r="177" spans="1:15" x14ac:dyDescent="0.25">
      <c r="A177" t="s">
        <v>1412</v>
      </c>
      <c r="B177" t="s">
        <v>1194</v>
      </c>
      <c r="C177" t="s">
        <v>1205</v>
      </c>
      <c r="D177" t="s">
        <v>1196</v>
      </c>
      <c r="E177" t="s">
        <v>1195</v>
      </c>
      <c r="F177" s="604">
        <v>1</v>
      </c>
      <c r="G177" s="604">
        <v>0</v>
      </c>
      <c r="H177" s="651"/>
      <c r="I177" t="str">
        <f t="shared" si="15"/>
        <v/>
      </c>
      <c r="J177" t="str">
        <f t="shared" si="16"/>
        <v/>
      </c>
      <c r="K177" t="str">
        <f t="shared" si="17"/>
        <v>PM</v>
      </c>
      <c r="L177" t="str">
        <f t="shared" si="18"/>
        <v>..PM.High efficiency deduster</v>
      </c>
      <c r="M177" s="614">
        <f>IFERROR(INDEX('Control Tech'!$K$3:$K$196,MATCH(Calcs!L177,'Control Tech'!$A$3:$A$196,0),1)/100,0)</f>
        <v>0</v>
      </c>
      <c r="N177" s="613">
        <f t="shared" si="19"/>
        <v>0</v>
      </c>
      <c r="O177" t="str">
        <f t="shared" si="20"/>
        <v/>
      </c>
    </row>
    <row r="178" spans="1:15" x14ac:dyDescent="0.25">
      <c r="A178" t="s">
        <v>1412</v>
      </c>
      <c r="B178" t="s">
        <v>1194</v>
      </c>
      <c r="C178" t="s">
        <v>1205</v>
      </c>
      <c r="D178" t="s">
        <v>1186</v>
      </c>
      <c r="E178" t="s">
        <v>1195</v>
      </c>
      <c r="F178" s="604">
        <v>1</v>
      </c>
      <c r="G178" s="604">
        <v>2.2499999999999998E-3</v>
      </c>
      <c r="H178" s="651"/>
      <c r="I178" t="str">
        <f t="shared" si="15"/>
        <v/>
      </c>
      <c r="J178" t="str">
        <f t="shared" si="16"/>
        <v/>
      </c>
      <c r="K178" t="str">
        <f t="shared" si="17"/>
        <v>PM</v>
      </c>
      <c r="L178" t="str">
        <f t="shared" si="18"/>
        <v>..PM.No control</v>
      </c>
      <c r="M178" s="614">
        <f>IFERROR(INDEX('Control Tech'!$K$3:$K$196,MATCH(Calcs!L178,'Control Tech'!$A$3:$A$196,0),1)/100,0)</f>
        <v>0</v>
      </c>
      <c r="N178" s="613">
        <f t="shared" si="19"/>
        <v>1</v>
      </c>
      <c r="O178" t="str">
        <f t="shared" si="20"/>
        <v/>
      </c>
    </row>
    <row r="179" spans="1:15" x14ac:dyDescent="0.25">
      <c r="A179" t="s">
        <v>1412</v>
      </c>
      <c r="B179" t="s">
        <v>1194</v>
      </c>
      <c r="C179" t="s">
        <v>1240</v>
      </c>
      <c r="D179" t="s">
        <v>1131</v>
      </c>
      <c r="E179" t="s">
        <v>1195</v>
      </c>
      <c r="F179" s="604">
        <v>1</v>
      </c>
      <c r="G179" s="604">
        <v>2E-3</v>
      </c>
      <c r="H179" s="651"/>
      <c r="I179" t="str">
        <f t="shared" si="15"/>
        <v/>
      </c>
      <c r="J179" t="str">
        <f t="shared" si="16"/>
        <v/>
      </c>
      <c r="K179" t="str">
        <f t="shared" si="17"/>
        <v>PM</v>
      </c>
      <c r="L179" t="str">
        <f t="shared" si="18"/>
        <v>..PM.Cyclone</v>
      </c>
      <c r="M179" s="614">
        <f>IFERROR(INDEX('Control Tech'!$K$3:$K$196,MATCH(Calcs!L179,'Control Tech'!$A$3:$A$196,0),1)/100,0)</f>
        <v>0</v>
      </c>
      <c r="N179" s="613">
        <f t="shared" si="19"/>
        <v>0</v>
      </c>
      <c r="O179" t="str">
        <f t="shared" si="20"/>
        <v/>
      </c>
    </row>
    <row r="180" spans="1:15" x14ac:dyDescent="0.25">
      <c r="A180" t="s">
        <v>1412</v>
      </c>
      <c r="B180" t="s">
        <v>1194</v>
      </c>
      <c r="C180" t="s">
        <v>1240</v>
      </c>
      <c r="D180" t="s">
        <v>1196</v>
      </c>
      <c r="E180" t="s">
        <v>1195</v>
      </c>
      <c r="F180" s="604">
        <v>1</v>
      </c>
      <c r="G180" s="604">
        <v>0</v>
      </c>
      <c r="H180" s="651"/>
      <c r="I180" t="str">
        <f t="shared" si="15"/>
        <v/>
      </c>
      <c r="J180" t="str">
        <f t="shared" si="16"/>
        <v/>
      </c>
      <c r="K180" t="str">
        <f t="shared" si="17"/>
        <v>PM</v>
      </c>
      <c r="L180" t="str">
        <f t="shared" si="18"/>
        <v>..PM.High efficiency deduster</v>
      </c>
      <c r="M180" s="614">
        <f>IFERROR(INDEX('Control Tech'!$K$3:$K$196,MATCH(Calcs!L180,'Control Tech'!$A$3:$A$196,0),1)/100,0)</f>
        <v>0</v>
      </c>
      <c r="N180" s="613">
        <f t="shared" si="19"/>
        <v>0</v>
      </c>
      <c r="O180" t="str">
        <f t="shared" si="20"/>
        <v/>
      </c>
    </row>
    <row r="181" spans="1:15" x14ac:dyDescent="0.25">
      <c r="A181" t="s">
        <v>1412</v>
      </c>
      <c r="B181" t="s">
        <v>1194</v>
      </c>
      <c r="C181" t="s">
        <v>1240</v>
      </c>
      <c r="D181" t="s">
        <v>1186</v>
      </c>
      <c r="E181" t="s">
        <v>1195</v>
      </c>
      <c r="F181" s="604">
        <v>1</v>
      </c>
      <c r="G181" s="604">
        <v>2.2499999999999998E-3</v>
      </c>
      <c r="H181" s="651"/>
      <c r="I181" t="str">
        <f t="shared" si="15"/>
        <v/>
      </c>
      <c r="J181" t="str">
        <f t="shared" si="16"/>
        <v/>
      </c>
      <c r="K181" t="str">
        <f t="shared" si="17"/>
        <v>PM</v>
      </c>
      <c r="L181" t="str">
        <f t="shared" si="18"/>
        <v>..PM.No control</v>
      </c>
      <c r="M181" s="614">
        <f>IFERROR(INDEX('Control Tech'!$K$3:$K$196,MATCH(Calcs!L181,'Control Tech'!$A$3:$A$196,0),1)/100,0)</f>
        <v>0</v>
      </c>
      <c r="N181" s="613">
        <f t="shared" si="19"/>
        <v>1</v>
      </c>
      <c r="O181" t="str">
        <f t="shared" si="20"/>
        <v/>
      </c>
    </row>
    <row r="182" spans="1:15" x14ac:dyDescent="0.25">
      <c r="A182" t="s">
        <v>1412</v>
      </c>
      <c r="B182" t="s">
        <v>1194</v>
      </c>
      <c r="C182" t="s">
        <v>1245</v>
      </c>
      <c r="D182" t="s">
        <v>1131</v>
      </c>
      <c r="E182" t="s">
        <v>1195</v>
      </c>
      <c r="F182" s="604">
        <v>1</v>
      </c>
      <c r="G182" s="604">
        <v>3.4000000000000002E-4</v>
      </c>
      <c r="H182" s="651"/>
      <c r="I182" t="str">
        <f t="shared" si="15"/>
        <v/>
      </c>
      <c r="J182" t="str">
        <f t="shared" si="16"/>
        <v/>
      </c>
      <c r="K182" t="str">
        <f t="shared" si="17"/>
        <v>PM</v>
      </c>
      <c r="L182" t="str">
        <f t="shared" si="18"/>
        <v>..PM.Cyclone</v>
      </c>
      <c r="M182" s="614">
        <f>IFERROR(INDEX('Control Tech'!$K$3:$K$196,MATCH(Calcs!L182,'Control Tech'!$A$3:$A$196,0),1)/100,0)</f>
        <v>0</v>
      </c>
      <c r="N182" s="613">
        <f t="shared" si="19"/>
        <v>0</v>
      </c>
      <c r="O182" t="str">
        <f t="shared" si="20"/>
        <v/>
      </c>
    </row>
    <row r="183" spans="1:15" x14ac:dyDescent="0.25">
      <c r="A183" t="s">
        <v>1412</v>
      </c>
      <c r="B183" t="s">
        <v>1194</v>
      </c>
      <c r="C183" t="s">
        <v>1245</v>
      </c>
      <c r="D183" t="s">
        <v>1196</v>
      </c>
      <c r="E183" t="s">
        <v>1195</v>
      </c>
      <c r="F183" s="604">
        <v>1</v>
      </c>
      <c r="G183" s="604">
        <v>0</v>
      </c>
      <c r="H183" s="651"/>
      <c r="I183" t="str">
        <f t="shared" si="15"/>
        <v/>
      </c>
      <c r="J183" t="str">
        <f t="shared" si="16"/>
        <v/>
      </c>
      <c r="K183" t="str">
        <f t="shared" si="17"/>
        <v>PM</v>
      </c>
      <c r="L183" t="str">
        <f t="shared" si="18"/>
        <v>..PM.High efficiency deduster</v>
      </c>
      <c r="M183" s="614">
        <f>IFERROR(INDEX('Control Tech'!$K$3:$K$196,MATCH(Calcs!L183,'Control Tech'!$A$3:$A$196,0),1)/100,0)</f>
        <v>0</v>
      </c>
      <c r="N183" s="613">
        <f t="shared" si="19"/>
        <v>0</v>
      </c>
      <c r="O183" t="str">
        <f t="shared" si="20"/>
        <v/>
      </c>
    </row>
    <row r="184" spans="1:15" x14ac:dyDescent="0.25">
      <c r="A184" t="s">
        <v>1412</v>
      </c>
      <c r="B184" t="s">
        <v>1194</v>
      </c>
      <c r="C184" t="s">
        <v>1245</v>
      </c>
      <c r="D184" t="s">
        <v>1186</v>
      </c>
      <c r="E184" t="s">
        <v>1195</v>
      </c>
      <c r="F184" s="604">
        <v>1</v>
      </c>
      <c r="G184" s="604">
        <v>3.8000000000000002E-4</v>
      </c>
      <c r="H184" s="651"/>
      <c r="I184" t="str">
        <f t="shared" si="15"/>
        <v/>
      </c>
      <c r="J184" t="str">
        <f t="shared" si="16"/>
        <v/>
      </c>
      <c r="K184" t="str">
        <f t="shared" si="17"/>
        <v>PM</v>
      </c>
      <c r="L184" t="str">
        <f t="shared" si="18"/>
        <v>..PM.No control</v>
      </c>
      <c r="M184" s="614">
        <f>IFERROR(INDEX('Control Tech'!$K$3:$K$196,MATCH(Calcs!L184,'Control Tech'!$A$3:$A$196,0),1)/100,0)</f>
        <v>0</v>
      </c>
      <c r="N184" s="613">
        <f t="shared" si="19"/>
        <v>1</v>
      </c>
      <c r="O184" t="str">
        <f t="shared" si="20"/>
        <v/>
      </c>
    </row>
    <row r="185" spans="1:15" x14ac:dyDescent="0.25">
      <c r="A185" t="s">
        <v>1412</v>
      </c>
      <c r="B185" t="s">
        <v>1194</v>
      </c>
      <c r="C185" t="s">
        <v>1252</v>
      </c>
      <c r="D185" t="s">
        <v>1131</v>
      </c>
      <c r="E185" t="s">
        <v>1195</v>
      </c>
      <c r="F185" s="604">
        <v>1</v>
      </c>
      <c r="G185" s="604">
        <v>6.6800000000000002E-3</v>
      </c>
      <c r="H185" s="651"/>
      <c r="I185" t="str">
        <f t="shared" si="15"/>
        <v/>
      </c>
      <c r="J185" t="str">
        <f t="shared" si="16"/>
        <v/>
      </c>
      <c r="K185" t="str">
        <f t="shared" si="17"/>
        <v>PM</v>
      </c>
      <c r="L185" t="str">
        <f t="shared" si="18"/>
        <v>..PM.Cyclone</v>
      </c>
      <c r="M185" s="614">
        <f>IFERROR(INDEX('Control Tech'!$K$3:$K$196,MATCH(Calcs!L185,'Control Tech'!$A$3:$A$196,0),1)/100,0)</f>
        <v>0</v>
      </c>
      <c r="N185" s="613">
        <f t="shared" si="19"/>
        <v>0</v>
      </c>
      <c r="O185" t="str">
        <f t="shared" si="20"/>
        <v/>
      </c>
    </row>
    <row r="186" spans="1:15" x14ac:dyDescent="0.25">
      <c r="A186" t="s">
        <v>1412</v>
      </c>
      <c r="B186" t="s">
        <v>1194</v>
      </c>
      <c r="C186" t="s">
        <v>1252</v>
      </c>
      <c r="D186" t="s">
        <v>1196</v>
      </c>
      <c r="E186" t="s">
        <v>1195</v>
      </c>
      <c r="F186" s="604">
        <v>1</v>
      </c>
      <c r="G186" s="604">
        <v>0</v>
      </c>
      <c r="H186" s="651"/>
      <c r="I186" t="str">
        <f t="shared" si="15"/>
        <v/>
      </c>
      <c r="J186" t="str">
        <f t="shared" si="16"/>
        <v/>
      </c>
      <c r="K186" t="str">
        <f t="shared" si="17"/>
        <v>PM</v>
      </c>
      <c r="L186" t="str">
        <f t="shared" si="18"/>
        <v>..PM.High efficiency deduster</v>
      </c>
      <c r="M186" s="614">
        <f>IFERROR(INDEX('Control Tech'!$K$3:$K$196,MATCH(Calcs!L186,'Control Tech'!$A$3:$A$196,0),1)/100,0)</f>
        <v>0</v>
      </c>
      <c r="N186" s="613">
        <f t="shared" si="19"/>
        <v>0</v>
      </c>
      <c r="O186" t="str">
        <f t="shared" si="20"/>
        <v/>
      </c>
    </row>
    <row r="187" spans="1:15" x14ac:dyDescent="0.25">
      <c r="A187" t="s">
        <v>1412</v>
      </c>
      <c r="B187" t="s">
        <v>1194</v>
      </c>
      <c r="C187" t="s">
        <v>1252</v>
      </c>
      <c r="D187" t="s">
        <v>1186</v>
      </c>
      <c r="E187" t="s">
        <v>1195</v>
      </c>
      <c r="F187" s="604">
        <v>1</v>
      </c>
      <c r="G187" s="604">
        <v>7.4999999999999997E-3</v>
      </c>
      <c r="H187" s="651"/>
      <c r="I187" t="str">
        <f t="shared" si="15"/>
        <v/>
      </c>
      <c r="J187" t="str">
        <f t="shared" si="16"/>
        <v/>
      </c>
      <c r="K187" t="str">
        <f t="shared" si="17"/>
        <v>PM</v>
      </c>
      <c r="L187" t="str">
        <f t="shared" si="18"/>
        <v>..PM.No control</v>
      </c>
      <c r="M187" s="614">
        <f>IFERROR(INDEX('Control Tech'!$K$3:$K$196,MATCH(Calcs!L187,'Control Tech'!$A$3:$A$196,0),1)/100,0)</f>
        <v>0</v>
      </c>
      <c r="N187" s="613">
        <f t="shared" si="19"/>
        <v>1</v>
      </c>
      <c r="O187" t="str">
        <f t="shared" si="20"/>
        <v/>
      </c>
    </row>
    <row r="188" spans="1:15" x14ac:dyDescent="0.25">
      <c r="A188" t="s">
        <v>1412</v>
      </c>
      <c r="B188" t="s">
        <v>1194</v>
      </c>
      <c r="C188" t="s">
        <v>1252</v>
      </c>
      <c r="D188" t="s">
        <v>1256</v>
      </c>
      <c r="E188" t="s">
        <v>1195</v>
      </c>
      <c r="F188" s="604">
        <v>1</v>
      </c>
      <c r="G188" s="604">
        <v>8.1999999999999998E-4</v>
      </c>
      <c r="H188" s="651"/>
      <c r="I188" t="str">
        <f t="shared" si="15"/>
        <v/>
      </c>
      <c r="J188" t="str">
        <f t="shared" si="16"/>
        <v/>
      </c>
      <c r="K188" t="str">
        <f t="shared" si="17"/>
        <v>PM</v>
      </c>
      <c r="L188" t="str">
        <f t="shared" si="18"/>
        <v>..PM.Pellet boiler</v>
      </c>
      <c r="M188" s="614">
        <f>IFERROR(INDEX('Control Tech'!$K$3:$K$196,MATCH(Calcs!L188,'Control Tech'!$A$3:$A$196,0),1)/100,0)</f>
        <v>0</v>
      </c>
      <c r="N188" s="613">
        <f t="shared" si="19"/>
        <v>0</v>
      </c>
      <c r="O188" t="str">
        <f t="shared" si="20"/>
        <v/>
      </c>
    </row>
    <row r="189" spans="1:15" x14ac:dyDescent="0.25">
      <c r="A189" t="s">
        <v>1412</v>
      </c>
      <c r="B189" t="s">
        <v>1194</v>
      </c>
      <c r="C189" t="s">
        <v>1291</v>
      </c>
      <c r="D189" t="s">
        <v>1131</v>
      </c>
      <c r="E189" t="s">
        <v>1195</v>
      </c>
      <c r="F189" s="604">
        <v>1</v>
      </c>
      <c r="G189" s="604">
        <v>3.5599999999999998E-3</v>
      </c>
      <c r="H189" s="651"/>
      <c r="I189" t="str">
        <f t="shared" si="15"/>
        <v/>
      </c>
      <c r="J189" t="str">
        <f t="shared" si="16"/>
        <v/>
      </c>
      <c r="K189" t="str">
        <f t="shared" si="17"/>
        <v>PM</v>
      </c>
      <c r="L189" t="str">
        <f t="shared" si="18"/>
        <v>..PM.Cyclone</v>
      </c>
      <c r="M189" s="614">
        <f>IFERROR(INDEX('Control Tech'!$K$3:$K$196,MATCH(Calcs!L189,'Control Tech'!$A$3:$A$196,0),1)/100,0)</f>
        <v>0</v>
      </c>
      <c r="N189" s="613">
        <f t="shared" si="19"/>
        <v>0</v>
      </c>
      <c r="O189" t="str">
        <f t="shared" si="20"/>
        <v/>
      </c>
    </row>
    <row r="190" spans="1:15" x14ac:dyDescent="0.25">
      <c r="A190" t="s">
        <v>1412</v>
      </c>
      <c r="B190" t="s">
        <v>1194</v>
      </c>
      <c r="C190" t="s">
        <v>1291</v>
      </c>
      <c r="D190" t="s">
        <v>1196</v>
      </c>
      <c r="E190" t="s">
        <v>1195</v>
      </c>
      <c r="F190" s="604">
        <v>1</v>
      </c>
      <c r="G190" s="604">
        <v>0</v>
      </c>
      <c r="H190" s="651"/>
      <c r="I190" t="str">
        <f t="shared" si="15"/>
        <v/>
      </c>
      <c r="J190" t="str">
        <f t="shared" si="16"/>
        <v/>
      </c>
      <c r="K190" t="str">
        <f t="shared" si="17"/>
        <v>PM</v>
      </c>
      <c r="L190" t="str">
        <f t="shared" si="18"/>
        <v>..PM.High efficiency deduster</v>
      </c>
      <c r="M190" s="614">
        <f>IFERROR(INDEX('Control Tech'!$K$3:$K$196,MATCH(Calcs!L190,'Control Tech'!$A$3:$A$196,0),1)/100,0)</f>
        <v>0</v>
      </c>
      <c r="N190" s="613">
        <f t="shared" si="19"/>
        <v>0</v>
      </c>
      <c r="O190" t="str">
        <f t="shared" si="20"/>
        <v/>
      </c>
    </row>
    <row r="191" spans="1:15" x14ac:dyDescent="0.25">
      <c r="A191" t="s">
        <v>1412</v>
      </c>
      <c r="B191" t="s">
        <v>1194</v>
      </c>
      <c r="C191" t="s">
        <v>1291</v>
      </c>
      <c r="D191" t="s">
        <v>1186</v>
      </c>
      <c r="E191" t="s">
        <v>1195</v>
      </c>
      <c r="F191" s="604">
        <v>1</v>
      </c>
      <c r="G191" s="604">
        <v>4.0000000000000001E-3</v>
      </c>
      <c r="H191" s="651"/>
      <c r="I191" t="str">
        <f t="shared" si="15"/>
        <v/>
      </c>
      <c r="J191" t="str">
        <f t="shared" si="16"/>
        <v/>
      </c>
      <c r="K191" t="str">
        <f t="shared" si="17"/>
        <v>PM</v>
      </c>
      <c r="L191" t="str">
        <f t="shared" si="18"/>
        <v>..PM.No control</v>
      </c>
      <c r="M191" s="614">
        <f>IFERROR(INDEX('Control Tech'!$K$3:$K$196,MATCH(Calcs!L191,'Control Tech'!$A$3:$A$196,0),1)/100,0)</f>
        <v>0</v>
      </c>
      <c r="N191" s="613">
        <f t="shared" si="19"/>
        <v>1</v>
      </c>
      <c r="O191" t="str">
        <f t="shared" si="20"/>
        <v/>
      </c>
    </row>
    <row r="192" spans="1:15" x14ac:dyDescent="0.25">
      <c r="A192" t="s">
        <v>1412</v>
      </c>
      <c r="B192" t="s">
        <v>1194</v>
      </c>
      <c r="C192" t="s">
        <v>1292</v>
      </c>
      <c r="D192" t="s">
        <v>1131</v>
      </c>
      <c r="E192" t="s">
        <v>1195</v>
      </c>
      <c r="F192" s="604">
        <v>1</v>
      </c>
      <c r="G192" s="604">
        <v>3.5599999999999998E-3</v>
      </c>
      <c r="H192" s="651"/>
      <c r="I192" t="str">
        <f t="shared" si="15"/>
        <v/>
      </c>
      <c r="J192" t="str">
        <f t="shared" si="16"/>
        <v/>
      </c>
      <c r="K192" t="str">
        <f t="shared" si="17"/>
        <v>PM</v>
      </c>
      <c r="L192" t="str">
        <f t="shared" si="18"/>
        <v>..PM.Cyclone</v>
      </c>
      <c r="M192" s="614">
        <f>IFERROR(INDEX('Control Tech'!$K$3:$K$196,MATCH(Calcs!L192,'Control Tech'!$A$3:$A$196,0),1)/100,0)</f>
        <v>0</v>
      </c>
      <c r="N192" s="613">
        <f t="shared" si="19"/>
        <v>0</v>
      </c>
      <c r="O192" t="str">
        <f t="shared" si="20"/>
        <v/>
      </c>
    </row>
    <row r="193" spans="1:15" x14ac:dyDescent="0.25">
      <c r="A193" t="s">
        <v>1412</v>
      </c>
      <c r="B193" t="s">
        <v>1194</v>
      </c>
      <c r="C193" t="s">
        <v>1292</v>
      </c>
      <c r="D193" t="s">
        <v>1196</v>
      </c>
      <c r="E193" t="s">
        <v>1195</v>
      </c>
      <c r="F193" s="604">
        <v>1</v>
      </c>
      <c r="G193" s="604">
        <v>0</v>
      </c>
      <c r="H193" s="651"/>
      <c r="I193" t="str">
        <f t="shared" si="15"/>
        <v/>
      </c>
      <c r="J193" t="str">
        <f t="shared" si="16"/>
        <v/>
      </c>
      <c r="K193" t="str">
        <f t="shared" si="17"/>
        <v>PM</v>
      </c>
      <c r="L193" t="str">
        <f t="shared" si="18"/>
        <v>..PM.High efficiency deduster</v>
      </c>
      <c r="M193" s="614">
        <f>IFERROR(INDEX('Control Tech'!$K$3:$K$196,MATCH(Calcs!L193,'Control Tech'!$A$3:$A$196,0),1)/100,0)</f>
        <v>0</v>
      </c>
      <c r="N193" s="613">
        <f t="shared" si="19"/>
        <v>0</v>
      </c>
      <c r="O193" t="str">
        <f t="shared" si="20"/>
        <v/>
      </c>
    </row>
    <row r="194" spans="1:15" x14ac:dyDescent="0.25">
      <c r="A194" t="s">
        <v>1412</v>
      </c>
      <c r="B194" t="s">
        <v>1194</v>
      </c>
      <c r="C194" t="s">
        <v>1292</v>
      </c>
      <c r="D194" t="s">
        <v>1186</v>
      </c>
      <c r="E194" t="s">
        <v>1195</v>
      </c>
      <c r="F194" s="604">
        <v>1</v>
      </c>
      <c r="G194" s="604">
        <v>4.0000000000000001E-3</v>
      </c>
      <c r="H194" s="651"/>
      <c r="I194" t="str">
        <f t="shared" si="15"/>
        <v/>
      </c>
      <c r="J194" t="str">
        <f t="shared" si="16"/>
        <v/>
      </c>
      <c r="K194" t="str">
        <f t="shared" si="17"/>
        <v>PM</v>
      </c>
      <c r="L194" t="str">
        <f t="shared" si="18"/>
        <v>..PM.No control</v>
      </c>
      <c r="M194" s="614">
        <f>IFERROR(INDEX('Control Tech'!$K$3:$K$196,MATCH(Calcs!L194,'Control Tech'!$A$3:$A$196,0),1)/100,0)</f>
        <v>0</v>
      </c>
      <c r="N194" s="613">
        <f t="shared" si="19"/>
        <v>1</v>
      </c>
      <c r="O194" t="str">
        <f t="shared" si="20"/>
        <v/>
      </c>
    </row>
    <row r="195" spans="1:15" x14ac:dyDescent="0.25">
      <c r="A195" t="s">
        <v>1412</v>
      </c>
      <c r="B195" t="s">
        <v>1194</v>
      </c>
      <c r="C195" t="s">
        <v>1293</v>
      </c>
      <c r="D195" t="s">
        <v>1131</v>
      </c>
      <c r="E195" t="s">
        <v>1195</v>
      </c>
      <c r="F195" s="604">
        <v>1</v>
      </c>
      <c r="G195" s="604">
        <v>3.5599999999999998E-3</v>
      </c>
      <c r="H195" s="651"/>
      <c r="I195" t="str">
        <f t="shared" si="15"/>
        <v/>
      </c>
      <c r="J195" t="str">
        <f t="shared" si="16"/>
        <v/>
      </c>
      <c r="K195" t="str">
        <f t="shared" si="17"/>
        <v>PM</v>
      </c>
      <c r="L195" t="str">
        <f t="shared" si="18"/>
        <v>..PM.Cyclone</v>
      </c>
      <c r="M195" s="614">
        <f>IFERROR(INDEX('Control Tech'!$K$3:$K$196,MATCH(Calcs!L195,'Control Tech'!$A$3:$A$196,0),1)/100,0)</f>
        <v>0</v>
      </c>
      <c r="N195" s="613">
        <f t="shared" si="19"/>
        <v>0</v>
      </c>
      <c r="O195" t="str">
        <f t="shared" si="20"/>
        <v/>
      </c>
    </row>
    <row r="196" spans="1:15" x14ac:dyDescent="0.25">
      <c r="A196" t="s">
        <v>1412</v>
      </c>
      <c r="B196" t="s">
        <v>1194</v>
      </c>
      <c r="C196" t="s">
        <v>1293</v>
      </c>
      <c r="D196" t="s">
        <v>1196</v>
      </c>
      <c r="E196" t="s">
        <v>1195</v>
      </c>
      <c r="F196" s="604">
        <v>1</v>
      </c>
      <c r="G196" s="604">
        <v>0</v>
      </c>
      <c r="H196" s="651"/>
      <c r="I196" t="str">
        <f t="shared" si="15"/>
        <v/>
      </c>
      <c r="J196" t="str">
        <f t="shared" si="16"/>
        <v/>
      </c>
      <c r="K196" t="str">
        <f t="shared" si="17"/>
        <v>PM</v>
      </c>
      <c r="L196" t="str">
        <f t="shared" si="18"/>
        <v>..PM.High efficiency deduster</v>
      </c>
      <c r="M196" s="614">
        <f>IFERROR(INDEX('Control Tech'!$K$3:$K$196,MATCH(Calcs!L196,'Control Tech'!$A$3:$A$196,0),1)/100,0)</f>
        <v>0</v>
      </c>
      <c r="N196" s="613">
        <f t="shared" si="19"/>
        <v>0</v>
      </c>
      <c r="O196" t="str">
        <f t="shared" si="20"/>
        <v/>
      </c>
    </row>
    <row r="197" spans="1:15" x14ac:dyDescent="0.25">
      <c r="A197" t="s">
        <v>1412</v>
      </c>
      <c r="B197" t="s">
        <v>1194</v>
      </c>
      <c r="C197" t="s">
        <v>1293</v>
      </c>
      <c r="D197" t="s">
        <v>1186</v>
      </c>
      <c r="E197" t="s">
        <v>1195</v>
      </c>
      <c r="F197" s="604">
        <v>1</v>
      </c>
      <c r="G197" s="604">
        <v>4.0000000000000001E-3</v>
      </c>
      <c r="H197" s="651"/>
      <c r="I197" t="str">
        <f t="shared" si="15"/>
        <v/>
      </c>
      <c r="J197" t="str">
        <f t="shared" si="16"/>
        <v/>
      </c>
      <c r="K197" t="str">
        <f t="shared" si="17"/>
        <v>PM</v>
      </c>
      <c r="L197" t="str">
        <f t="shared" si="18"/>
        <v>..PM.No control</v>
      </c>
      <c r="M197" s="614">
        <f>IFERROR(INDEX('Control Tech'!$K$3:$K$196,MATCH(Calcs!L197,'Control Tech'!$A$3:$A$196,0),1)/100,0)</f>
        <v>0</v>
      </c>
      <c r="N197" s="613">
        <f t="shared" si="19"/>
        <v>1</v>
      </c>
      <c r="O197" t="str">
        <f t="shared" si="20"/>
        <v/>
      </c>
    </row>
    <row r="198" spans="1:15" x14ac:dyDescent="0.25">
      <c r="A198" t="s">
        <v>1412</v>
      </c>
      <c r="B198" t="s">
        <v>1233</v>
      </c>
      <c r="C198" t="s">
        <v>1409</v>
      </c>
      <c r="D198" t="s">
        <v>1131</v>
      </c>
      <c r="E198" t="s">
        <v>1195</v>
      </c>
      <c r="F198" s="604">
        <v>1</v>
      </c>
      <c r="G198" s="604">
        <v>6.4099999999999999E-3</v>
      </c>
      <c r="H198" s="651"/>
      <c r="I198" t="str">
        <f t="shared" ref="I198:I261" si="21">IFERROR(INDEX($U$3:$U$143,MATCH(B198,$S$3:$S$143,0),1),"")</f>
        <v>electricity</v>
      </c>
      <c r="J198" t="str">
        <f t="shared" ref="J198:J261" si="22">IFERROR(INDEX($V$3:$V$143,MATCH(CONCATENATE(B198,".",C198),$R$3:$R$143,0),1),"")</f>
        <v>biomass</v>
      </c>
      <c r="K198" t="str">
        <f t="shared" ref="K198:K261" si="23">IF(OR(A198="black carbon",A198="oc",A198="pm2.5",A198="pm10"),"PM",A198)</f>
        <v>PM</v>
      </c>
      <c r="L198" t="str">
        <f t="shared" ref="L198:L261" si="24">IFERROR(CONCATENATE(I198,".",J198,".",K198,".",D198),"")</f>
        <v>electricity.biomass.PM.Cyclone</v>
      </c>
      <c r="M198" s="614">
        <f>IFERROR(INDEX('Control Tech'!$K$3:$K$196,MATCH(Calcs!L198,'Control Tech'!$A$3:$A$196,0),1)/100,0)</f>
        <v>0</v>
      </c>
      <c r="N198" s="613">
        <f t="shared" ref="N198:N261" si="25">IF(D198="no control",1-SUMIFS($M$5:$M$3714,$B$5:$B$3714,B198,$A$5:$A$3714,A198,$C$5:$C$3714,C198),M198)</f>
        <v>0</v>
      </c>
      <c r="O198">
        <f t="shared" ref="O198:O261" si="26">IF(I198="electricity",INDEX($W$3:$W$143,MATCH(CONCATENATE(B198,".",C198),$R$3:$R$143,0),1),"")</f>
        <v>0</v>
      </c>
    </row>
    <row r="199" spans="1:15" x14ac:dyDescent="0.25">
      <c r="A199" t="s">
        <v>1412</v>
      </c>
      <c r="B199" t="s">
        <v>1233</v>
      </c>
      <c r="C199" t="s">
        <v>1409</v>
      </c>
      <c r="D199" t="s">
        <v>1207</v>
      </c>
      <c r="E199" t="s">
        <v>1195</v>
      </c>
      <c r="F199" s="604">
        <v>1</v>
      </c>
      <c r="G199" s="604">
        <v>6.4000000000000005E-4</v>
      </c>
      <c r="H199" s="651"/>
      <c r="I199" t="str">
        <f t="shared" si="21"/>
        <v>electricity</v>
      </c>
      <c r="J199" t="str">
        <f t="shared" si="22"/>
        <v>biomass</v>
      </c>
      <c r="K199" t="str">
        <f t="shared" si="23"/>
        <v>PM</v>
      </c>
      <c r="L199" t="str">
        <f t="shared" si="24"/>
        <v>electricity.biomass.PM.Electrostatic precipitator: 1 field</v>
      </c>
      <c r="M199" s="614">
        <f>IFERROR(INDEX('Control Tech'!$K$3:$K$196,MATCH(Calcs!L199,'Control Tech'!$A$3:$A$196,0),1)/100,0)</f>
        <v>1</v>
      </c>
      <c r="N199" s="613">
        <f t="shared" si="25"/>
        <v>1</v>
      </c>
      <c r="O199">
        <f t="shared" si="26"/>
        <v>0</v>
      </c>
    </row>
    <row r="200" spans="1:15" x14ac:dyDescent="0.25">
      <c r="A200" t="s">
        <v>1412</v>
      </c>
      <c r="B200" t="s">
        <v>1233</v>
      </c>
      <c r="C200" t="s">
        <v>1409</v>
      </c>
      <c r="D200" t="s">
        <v>1208</v>
      </c>
      <c r="E200" t="s">
        <v>1195</v>
      </c>
      <c r="F200" s="604">
        <v>1</v>
      </c>
      <c r="G200" s="604">
        <v>4.2999999999999999E-4</v>
      </c>
      <c r="H200" s="651"/>
      <c r="I200" t="str">
        <f t="shared" si="21"/>
        <v>electricity</v>
      </c>
      <c r="J200" t="str">
        <f t="shared" si="22"/>
        <v>biomass</v>
      </c>
      <c r="K200" t="str">
        <f t="shared" si="23"/>
        <v>PM</v>
      </c>
      <c r="L200" t="str">
        <f t="shared" si="24"/>
        <v>electricity.biomass.PM.Electrostatic precipitator: 2 fields</v>
      </c>
      <c r="M200" s="614">
        <f>IFERROR(INDEX('Control Tech'!$K$3:$K$196,MATCH(Calcs!L200,'Control Tech'!$A$3:$A$196,0),1)/100,0)</f>
        <v>0</v>
      </c>
      <c r="N200" s="613">
        <f t="shared" si="25"/>
        <v>0</v>
      </c>
      <c r="O200">
        <f t="shared" si="26"/>
        <v>0</v>
      </c>
    </row>
    <row r="201" spans="1:15" x14ac:dyDescent="0.25">
      <c r="A201" t="s">
        <v>1412</v>
      </c>
      <c r="B201" t="s">
        <v>1233</v>
      </c>
      <c r="C201" t="s">
        <v>1409</v>
      </c>
      <c r="D201" t="s">
        <v>1234</v>
      </c>
      <c r="E201" t="s">
        <v>1195</v>
      </c>
      <c r="F201" s="604">
        <v>1</v>
      </c>
      <c r="G201" s="604">
        <v>0</v>
      </c>
      <c r="H201" s="651"/>
      <c r="I201" t="str">
        <f t="shared" si="21"/>
        <v>electricity</v>
      </c>
      <c r="J201" t="str">
        <f t="shared" si="22"/>
        <v>biomass</v>
      </c>
      <c r="K201" t="str">
        <f t="shared" si="23"/>
        <v>PM</v>
      </c>
      <c r="L201" t="str">
        <f t="shared" si="24"/>
        <v>electricity.biomass.PM.Fabric filters</v>
      </c>
      <c r="M201" s="614">
        <f>IFERROR(INDEX('Control Tech'!$K$3:$K$196,MATCH(Calcs!L201,'Control Tech'!$A$3:$A$196,0),1)/100,0)</f>
        <v>0</v>
      </c>
      <c r="N201" s="613">
        <f t="shared" si="25"/>
        <v>0</v>
      </c>
      <c r="O201">
        <f t="shared" si="26"/>
        <v>0</v>
      </c>
    </row>
    <row r="202" spans="1:15" x14ac:dyDescent="0.25">
      <c r="A202" t="s">
        <v>1412</v>
      </c>
      <c r="B202" t="s">
        <v>1233</v>
      </c>
      <c r="C202" t="s">
        <v>1409</v>
      </c>
      <c r="D202" t="s">
        <v>1196</v>
      </c>
      <c r="E202" t="s">
        <v>1195</v>
      </c>
      <c r="F202" s="604">
        <v>1</v>
      </c>
      <c r="G202" s="604">
        <v>0</v>
      </c>
      <c r="H202" s="651"/>
      <c r="I202" t="str">
        <f t="shared" si="21"/>
        <v>electricity</v>
      </c>
      <c r="J202" t="str">
        <f t="shared" si="22"/>
        <v>biomass</v>
      </c>
      <c r="K202" t="str">
        <f t="shared" si="23"/>
        <v>PM</v>
      </c>
      <c r="L202" t="str">
        <f t="shared" si="24"/>
        <v>electricity.biomass.PM.High efficiency deduster</v>
      </c>
      <c r="M202" s="614">
        <f>IFERROR(INDEX('Control Tech'!$K$3:$K$196,MATCH(Calcs!L202,'Control Tech'!$A$3:$A$196,0),1)/100,0)</f>
        <v>0</v>
      </c>
      <c r="N202" s="613">
        <f t="shared" si="25"/>
        <v>0</v>
      </c>
      <c r="O202">
        <f t="shared" si="26"/>
        <v>0</v>
      </c>
    </row>
    <row r="203" spans="1:15" x14ac:dyDescent="0.25">
      <c r="A203" t="s">
        <v>1412</v>
      </c>
      <c r="B203" t="s">
        <v>1233</v>
      </c>
      <c r="C203" t="s">
        <v>1409</v>
      </c>
      <c r="D203" t="s">
        <v>1186</v>
      </c>
      <c r="E203" t="s">
        <v>1195</v>
      </c>
      <c r="F203" s="604">
        <v>1</v>
      </c>
      <c r="G203" s="604">
        <v>7.1999999999999998E-3</v>
      </c>
      <c r="H203" s="651"/>
      <c r="I203" t="str">
        <f t="shared" si="21"/>
        <v>electricity</v>
      </c>
      <c r="J203" t="str">
        <f t="shared" si="22"/>
        <v>biomass</v>
      </c>
      <c r="K203" t="str">
        <f t="shared" si="23"/>
        <v>PM</v>
      </c>
      <c r="L203" t="str">
        <f t="shared" si="24"/>
        <v>electricity.biomass.PM.No control</v>
      </c>
      <c r="M203" s="614">
        <f>IFERROR(INDEX('Control Tech'!$K$3:$K$196,MATCH(Calcs!L203,'Control Tech'!$A$3:$A$196,0),1)/100,0)</f>
        <v>0</v>
      </c>
      <c r="N203" s="613">
        <f t="shared" si="25"/>
        <v>0</v>
      </c>
      <c r="O203">
        <f t="shared" si="26"/>
        <v>0</v>
      </c>
    </row>
    <row r="204" spans="1:15" x14ac:dyDescent="0.25">
      <c r="A204" t="s">
        <v>1412</v>
      </c>
      <c r="B204" t="s">
        <v>1233</v>
      </c>
      <c r="C204" t="s">
        <v>1205</v>
      </c>
      <c r="D204" t="s">
        <v>1207</v>
      </c>
      <c r="E204" t="s">
        <v>1195</v>
      </c>
      <c r="F204" s="604">
        <v>1</v>
      </c>
      <c r="G204" s="604">
        <v>0</v>
      </c>
      <c r="H204" s="651"/>
      <c r="I204" t="str">
        <f t="shared" si="21"/>
        <v>electricity</v>
      </c>
      <c r="J204" t="str">
        <f t="shared" si="22"/>
        <v>lignite</v>
      </c>
      <c r="K204" t="str">
        <f t="shared" si="23"/>
        <v>PM</v>
      </c>
      <c r="L204" t="str">
        <f t="shared" si="24"/>
        <v>electricity.lignite.PM.Electrostatic precipitator: 1 field</v>
      </c>
      <c r="M204" s="614">
        <f>IFERROR(INDEX('Control Tech'!$K$3:$K$196,MATCH(Calcs!L204,'Control Tech'!$A$3:$A$196,0),1)/100,0)</f>
        <v>0</v>
      </c>
      <c r="N204" s="613">
        <f t="shared" si="25"/>
        <v>0</v>
      </c>
      <c r="O204">
        <f t="shared" si="26"/>
        <v>0</v>
      </c>
    </row>
    <row r="205" spans="1:15" x14ac:dyDescent="0.25">
      <c r="A205" t="s">
        <v>1412</v>
      </c>
      <c r="B205" t="s">
        <v>1233</v>
      </c>
      <c r="C205" t="s">
        <v>1205</v>
      </c>
      <c r="D205" t="s">
        <v>1208</v>
      </c>
      <c r="E205" t="s">
        <v>1195</v>
      </c>
      <c r="F205" s="604">
        <v>1</v>
      </c>
      <c r="G205" s="604">
        <v>0</v>
      </c>
      <c r="H205" s="651"/>
      <c r="I205" t="str">
        <f t="shared" si="21"/>
        <v>electricity</v>
      </c>
      <c r="J205" t="str">
        <f t="shared" si="22"/>
        <v>lignite</v>
      </c>
      <c r="K205" t="str">
        <f t="shared" si="23"/>
        <v>PM</v>
      </c>
      <c r="L205" t="str">
        <f t="shared" si="24"/>
        <v>electricity.lignite.PM.Electrostatic precipitator: 2 fields</v>
      </c>
      <c r="M205" s="614">
        <f>IFERROR(INDEX('Control Tech'!$K$3:$K$196,MATCH(Calcs!L205,'Control Tech'!$A$3:$A$196,0),1)/100,0)</f>
        <v>0</v>
      </c>
      <c r="N205" s="613">
        <f t="shared" si="25"/>
        <v>0</v>
      </c>
      <c r="O205">
        <f t="shared" si="26"/>
        <v>0</v>
      </c>
    </row>
    <row r="206" spans="1:15" x14ac:dyDescent="0.25">
      <c r="A206" t="s">
        <v>1412</v>
      </c>
      <c r="B206" t="s">
        <v>1233</v>
      </c>
      <c r="C206" t="s">
        <v>1205</v>
      </c>
      <c r="D206" t="s">
        <v>1234</v>
      </c>
      <c r="E206" t="s">
        <v>1195</v>
      </c>
      <c r="F206" s="604">
        <v>1</v>
      </c>
      <c r="G206" s="604">
        <v>0</v>
      </c>
      <c r="H206" s="651"/>
      <c r="I206" t="str">
        <f t="shared" si="21"/>
        <v>electricity</v>
      </c>
      <c r="J206" t="str">
        <f t="shared" si="22"/>
        <v>lignite</v>
      </c>
      <c r="K206" t="str">
        <f t="shared" si="23"/>
        <v>PM</v>
      </c>
      <c r="L206" t="str">
        <f t="shared" si="24"/>
        <v>electricity.lignite.PM.Fabric filters</v>
      </c>
      <c r="M206" s="614">
        <f>IFERROR(INDEX('Control Tech'!$K$3:$K$196,MATCH(Calcs!L206,'Control Tech'!$A$3:$A$196,0),1)/100,0)</f>
        <v>0</v>
      </c>
      <c r="N206" s="613">
        <f t="shared" si="25"/>
        <v>0</v>
      </c>
      <c r="O206">
        <f t="shared" si="26"/>
        <v>0</v>
      </c>
    </row>
    <row r="207" spans="1:15" x14ac:dyDescent="0.25">
      <c r="A207" t="s">
        <v>1412</v>
      </c>
      <c r="B207" t="s">
        <v>1233</v>
      </c>
      <c r="C207" t="s">
        <v>1205</v>
      </c>
      <c r="D207" t="s">
        <v>1236</v>
      </c>
      <c r="E207" t="s">
        <v>1195</v>
      </c>
      <c r="F207" s="604">
        <v>1</v>
      </c>
      <c r="G207" s="604">
        <v>0</v>
      </c>
      <c r="H207" s="651"/>
      <c r="I207" t="str">
        <f t="shared" si="21"/>
        <v>electricity</v>
      </c>
      <c r="J207" t="str">
        <f t="shared" si="22"/>
        <v>lignite</v>
      </c>
      <c r="K207" t="str">
        <f t="shared" si="23"/>
        <v>PM</v>
      </c>
      <c r="L207" t="str">
        <f t="shared" si="24"/>
        <v>electricity.lignite.PM.Fabric filters - power plants + S,N meas.</v>
      </c>
      <c r="M207" s="614">
        <f>IFERROR(INDEX('Control Tech'!$K$3:$K$196,MATCH(Calcs!L207,'Control Tech'!$A$3:$A$196,0),1)/100,0)</f>
        <v>0</v>
      </c>
      <c r="N207" s="613">
        <f t="shared" si="25"/>
        <v>0</v>
      </c>
      <c r="O207">
        <f t="shared" si="26"/>
        <v>0</v>
      </c>
    </row>
    <row r="208" spans="1:15" x14ac:dyDescent="0.25">
      <c r="A208" t="s">
        <v>1412</v>
      </c>
      <c r="B208" t="s">
        <v>1233</v>
      </c>
      <c r="C208" t="s">
        <v>1205</v>
      </c>
      <c r="D208" t="s">
        <v>1235</v>
      </c>
      <c r="E208" t="s">
        <v>1195</v>
      </c>
      <c r="F208" s="604">
        <v>1</v>
      </c>
      <c r="G208" s="604">
        <v>0</v>
      </c>
      <c r="H208" s="651"/>
      <c r="I208" t="str">
        <f t="shared" si="21"/>
        <v>electricity</v>
      </c>
      <c r="J208" t="str">
        <f t="shared" si="22"/>
        <v>lignite</v>
      </c>
      <c r="K208" t="str">
        <f t="shared" si="23"/>
        <v>PM</v>
      </c>
      <c r="L208" t="str">
        <f t="shared" si="24"/>
        <v>electricity.lignite.PM.Fabric filters - power plants with injection</v>
      </c>
      <c r="M208" s="614">
        <f>IFERROR(INDEX('Control Tech'!$K$3:$K$196,MATCH(Calcs!L208,'Control Tech'!$A$3:$A$196,0),1)/100,0)</f>
        <v>0</v>
      </c>
      <c r="N208" s="613">
        <f t="shared" si="25"/>
        <v>0</v>
      </c>
      <c r="O208">
        <f t="shared" si="26"/>
        <v>0</v>
      </c>
    </row>
    <row r="209" spans="1:15" x14ac:dyDescent="0.25">
      <c r="A209" t="s">
        <v>1412</v>
      </c>
      <c r="B209" t="s">
        <v>1233</v>
      </c>
      <c r="C209" t="s">
        <v>1205</v>
      </c>
      <c r="D209" t="s">
        <v>1196</v>
      </c>
      <c r="E209" t="s">
        <v>1195</v>
      </c>
      <c r="F209" s="604">
        <v>1</v>
      </c>
      <c r="G209" s="604">
        <v>0</v>
      </c>
      <c r="H209" s="651"/>
      <c r="I209" t="str">
        <f t="shared" si="21"/>
        <v>electricity</v>
      </c>
      <c r="J209" t="str">
        <f t="shared" si="22"/>
        <v>lignite</v>
      </c>
      <c r="K209" t="str">
        <f t="shared" si="23"/>
        <v>PM</v>
      </c>
      <c r="L209" t="str">
        <f t="shared" si="24"/>
        <v>electricity.lignite.PM.High efficiency deduster</v>
      </c>
      <c r="M209" s="614">
        <f>IFERROR(INDEX('Control Tech'!$K$3:$K$196,MATCH(Calcs!L209,'Control Tech'!$A$3:$A$196,0),1)/100,0)</f>
        <v>0</v>
      </c>
      <c r="N209" s="613">
        <f t="shared" si="25"/>
        <v>0</v>
      </c>
      <c r="O209">
        <f t="shared" si="26"/>
        <v>0</v>
      </c>
    </row>
    <row r="210" spans="1:15" x14ac:dyDescent="0.25">
      <c r="A210" t="s">
        <v>1412</v>
      </c>
      <c r="B210" t="s">
        <v>1233</v>
      </c>
      <c r="C210" t="s">
        <v>1205</v>
      </c>
      <c r="D210" t="s">
        <v>1229</v>
      </c>
      <c r="E210" t="s">
        <v>1195</v>
      </c>
      <c r="F210" s="604">
        <v>1</v>
      </c>
      <c r="G210" s="604">
        <v>0</v>
      </c>
      <c r="H210" s="651"/>
      <c r="I210" t="str">
        <f t="shared" si="21"/>
        <v>electricity</v>
      </c>
      <c r="J210" t="str">
        <f t="shared" si="22"/>
        <v>lignite</v>
      </c>
      <c r="K210" t="str">
        <f t="shared" si="23"/>
        <v>PM</v>
      </c>
      <c r="L210" t="str">
        <f t="shared" si="24"/>
        <v>electricity.lignite.PM.High efficiency deduster - power plants + S,N meas.</v>
      </c>
      <c r="M210" s="614">
        <f>IFERROR(INDEX('Control Tech'!$K$3:$K$196,MATCH(Calcs!L210,'Control Tech'!$A$3:$A$196,0),1)/100,0)</f>
        <v>0</v>
      </c>
      <c r="N210" s="613">
        <f t="shared" si="25"/>
        <v>0</v>
      </c>
      <c r="O210">
        <f t="shared" si="26"/>
        <v>0</v>
      </c>
    </row>
    <row r="211" spans="1:15" x14ac:dyDescent="0.25">
      <c r="A211" t="s">
        <v>1412</v>
      </c>
      <c r="B211" t="s">
        <v>1233</v>
      </c>
      <c r="C211" t="s">
        <v>1205</v>
      </c>
      <c r="D211" t="s">
        <v>1186</v>
      </c>
      <c r="E211" t="s">
        <v>1195</v>
      </c>
      <c r="F211" s="604">
        <v>1</v>
      </c>
      <c r="G211" s="604">
        <v>0</v>
      </c>
      <c r="H211" s="651"/>
      <c r="I211" t="str">
        <f t="shared" si="21"/>
        <v>electricity</v>
      </c>
      <c r="J211" t="str">
        <f t="shared" si="22"/>
        <v>lignite</v>
      </c>
      <c r="K211" t="str">
        <f t="shared" si="23"/>
        <v>PM</v>
      </c>
      <c r="L211" t="str">
        <f t="shared" si="24"/>
        <v>electricity.lignite.PM.No control</v>
      </c>
      <c r="M211" s="614">
        <f>IFERROR(INDEX('Control Tech'!$K$3:$K$196,MATCH(Calcs!L211,'Control Tech'!$A$3:$A$196,0),1)/100,0)</f>
        <v>0</v>
      </c>
      <c r="N211" s="613">
        <f t="shared" si="25"/>
        <v>1</v>
      </c>
      <c r="O211">
        <f t="shared" si="26"/>
        <v>0</v>
      </c>
    </row>
    <row r="212" spans="1:15" x14ac:dyDescent="0.25">
      <c r="A212" t="s">
        <v>1412</v>
      </c>
      <c r="B212" t="s">
        <v>1233</v>
      </c>
      <c r="C212" t="s">
        <v>1240</v>
      </c>
      <c r="D212" t="s">
        <v>1207</v>
      </c>
      <c r="E212" t="s">
        <v>1195</v>
      </c>
      <c r="F212" s="604">
        <v>1</v>
      </c>
      <c r="G212" s="604">
        <v>0</v>
      </c>
      <c r="H212" s="651"/>
      <c r="I212" t="str">
        <f t="shared" si="21"/>
        <v>electricity</v>
      </c>
      <c r="J212" t="str">
        <f t="shared" si="22"/>
        <v>lignite</v>
      </c>
      <c r="K212" t="str">
        <f t="shared" si="23"/>
        <v>PM</v>
      </c>
      <c r="L212" t="str">
        <f t="shared" si="24"/>
        <v>electricity.lignite.PM.Electrostatic precipitator: 1 field</v>
      </c>
      <c r="M212" s="614">
        <f>IFERROR(INDEX('Control Tech'!$K$3:$K$196,MATCH(Calcs!L212,'Control Tech'!$A$3:$A$196,0),1)/100,0)</f>
        <v>0</v>
      </c>
      <c r="N212" s="613">
        <f t="shared" si="25"/>
        <v>0</v>
      </c>
      <c r="O212">
        <f t="shared" si="26"/>
        <v>0</v>
      </c>
    </row>
    <row r="213" spans="1:15" x14ac:dyDescent="0.25">
      <c r="A213" t="s">
        <v>1412</v>
      </c>
      <c r="B213" t="s">
        <v>1233</v>
      </c>
      <c r="C213" t="s">
        <v>1240</v>
      </c>
      <c r="D213" t="s">
        <v>1208</v>
      </c>
      <c r="E213" t="s">
        <v>1195</v>
      </c>
      <c r="F213" s="604">
        <v>1</v>
      </c>
      <c r="G213" s="604">
        <v>0</v>
      </c>
      <c r="H213" s="651"/>
      <c r="I213" t="str">
        <f t="shared" si="21"/>
        <v>electricity</v>
      </c>
      <c r="J213" t="str">
        <f t="shared" si="22"/>
        <v>lignite</v>
      </c>
      <c r="K213" t="str">
        <f t="shared" si="23"/>
        <v>PM</v>
      </c>
      <c r="L213" t="str">
        <f t="shared" si="24"/>
        <v>electricity.lignite.PM.Electrostatic precipitator: 2 fields</v>
      </c>
      <c r="M213" s="614">
        <f>IFERROR(INDEX('Control Tech'!$K$3:$K$196,MATCH(Calcs!L213,'Control Tech'!$A$3:$A$196,0),1)/100,0)</f>
        <v>0</v>
      </c>
      <c r="N213" s="613">
        <f t="shared" si="25"/>
        <v>0</v>
      </c>
      <c r="O213">
        <f t="shared" si="26"/>
        <v>0</v>
      </c>
    </row>
    <row r="214" spans="1:15" x14ac:dyDescent="0.25">
      <c r="A214" t="s">
        <v>1412</v>
      </c>
      <c r="B214" t="s">
        <v>1233</v>
      </c>
      <c r="C214" t="s">
        <v>1240</v>
      </c>
      <c r="D214" t="s">
        <v>1234</v>
      </c>
      <c r="E214" t="s">
        <v>1195</v>
      </c>
      <c r="F214" s="604">
        <v>1</v>
      </c>
      <c r="G214" s="604">
        <v>0</v>
      </c>
      <c r="H214" s="651"/>
      <c r="I214" t="str">
        <f t="shared" si="21"/>
        <v>electricity</v>
      </c>
      <c r="J214" t="str">
        <f t="shared" si="22"/>
        <v>lignite</v>
      </c>
      <c r="K214" t="str">
        <f t="shared" si="23"/>
        <v>PM</v>
      </c>
      <c r="L214" t="str">
        <f t="shared" si="24"/>
        <v>electricity.lignite.PM.Fabric filters</v>
      </c>
      <c r="M214" s="614">
        <f>IFERROR(INDEX('Control Tech'!$K$3:$K$196,MATCH(Calcs!L214,'Control Tech'!$A$3:$A$196,0),1)/100,0)</f>
        <v>0</v>
      </c>
      <c r="N214" s="613">
        <f t="shared" si="25"/>
        <v>0</v>
      </c>
      <c r="O214">
        <f t="shared" si="26"/>
        <v>0</v>
      </c>
    </row>
    <row r="215" spans="1:15" x14ac:dyDescent="0.25">
      <c r="A215" t="s">
        <v>1412</v>
      </c>
      <c r="B215" t="s">
        <v>1233</v>
      </c>
      <c r="C215" t="s">
        <v>1240</v>
      </c>
      <c r="D215" t="s">
        <v>1236</v>
      </c>
      <c r="E215" t="s">
        <v>1195</v>
      </c>
      <c r="F215" s="604">
        <v>1</v>
      </c>
      <c r="G215" s="604">
        <v>0</v>
      </c>
      <c r="H215" s="651"/>
      <c r="I215" t="str">
        <f t="shared" si="21"/>
        <v>electricity</v>
      </c>
      <c r="J215" t="str">
        <f t="shared" si="22"/>
        <v>lignite</v>
      </c>
      <c r="K215" t="str">
        <f t="shared" si="23"/>
        <v>PM</v>
      </c>
      <c r="L215" t="str">
        <f t="shared" si="24"/>
        <v>electricity.lignite.PM.Fabric filters - power plants + S,N meas.</v>
      </c>
      <c r="M215" s="614">
        <f>IFERROR(INDEX('Control Tech'!$K$3:$K$196,MATCH(Calcs!L215,'Control Tech'!$A$3:$A$196,0),1)/100,0)</f>
        <v>0</v>
      </c>
      <c r="N215" s="613">
        <f t="shared" si="25"/>
        <v>0</v>
      </c>
      <c r="O215">
        <f t="shared" si="26"/>
        <v>0</v>
      </c>
    </row>
    <row r="216" spans="1:15" x14ac:dyDescent="0.25">
      <c r="A216" t="s">
        <v>1412</v>
      </c>
      <c r="B216" t="s">
        <v>1233</v>
      </c>
      <c r="C216" t="s">
        <v>1240</v>
      </c>
      <c r="D216" t="s">
        <v>1235</v>
      </c>
      <c r="E216" t="s">
        <v>1195</v>
      </c>
      <c r="F216" s="604">
        <v>1</v>
      </c>
      <c r="G216" s="604">
        <v>0</v>
      </c>
      <c r="H216" s="651"/>
      <c r="I216" t="str">
        <f t="shared" si="21"/>
        <v>electricity</v>
      </c>
      <c r="J216" t="str">
        <f t="shared" si="22"/>
        <v>lignite</v>
      </c>
      <c r="K216" t="str">
        <f t="shared" si="23"/>
        <v>PM</v>
      </c>
      <c r="L216" t="str">
        <f t="shared" si="24"/>
        <v>electricity.lignite.PM.Fabric filters - power plants with injection</v>
      </c>
      <c r="M216" s="614">
        <f>IFERROR(INDEX('Control Tech'!$K$3:$K$196,MATCH(Calcs!L216,'Control Tech'!$A$3:$A$196,0),1)/100,0)</f>
        <v>0</v>
      </c>
      <c r="N216" s="613">
        <f t="shared" si="25"/>
        <v>0</v>
      </c>
      <c r="O216">
        <f t="shared" si="26"/>
        <v>0</v>
      </c>
    </row>
    <row r="217" spans="1:15" x14ac:dyDescent="0.25">
      <c r="A217" t="s">
        <v>1412</v>
      </c>
      <c r="B217" t="s">
        <v>1233</v>
      </c>
      <c r="C217" t="s">
        <v>1240</v>
      </c>
      <c r="D217" t="s">
        <v>1196</v>
      </c>
      <c r="E217" t="s">
        <v>1195</v>
      </c>
      <c r="F217" s="604">
        <v>1</v>
      </c>
      <c r="G217" s="604">
        <v>0</v>
      </c>
      <c r="H217" s="651"/>
      <c r="I217" t="str">
        <f t="shared" si="21"/>
        <v>electricity</v>
      </c>
      <c r="J217" t="str">
        <f t="shared" si="22"/>
        <v>lignite</v>
      </c>
      <c r="K217" t="str">
        <f t="shared" si="23"/>
        <v>PM</v>
      </c>
      <c r="L217" t="str">
        <f t="shared" si="24"/>
        <v>electricity.lignite.PM.High efficiency deduster</v>
      </c>
      <c r="M217" s="614">
        <f>IFERROR(INDEX('Control Tech'!$K$3:$K$196,MATCH(Calcs!L217,'Control Tech'!$A$3:$A$196,0),1)/100,0)</f>
        <v>0</v>
      </c>
      <c r="N217" s="613">
        <f t="shared" si="25"/>
        <v>0</v>
      </c>
      <c r="O217">
        <f t="shared" si="26"/>
        <v>0</v>
      </c>
    </row>
    <row r="218" spans="1:15" x14ac:dyDescent="0.25">
      <c r="A218" t="s">
        <v>1412</v>
      </c>
      <c r="B218" t="s">
        <v>1233</v>
      </c>
      <c r="C218" t="s">
        <v>1240</v>
      </c>
      <c r="D218" t="s">
        <v>1229</v>
      </c>
      <c r="E218" t="s">
        <v>1195</v>
      </c>
      <c r="F218" s="604">
        <v>1</v>
      </c>
      <c r="G218" s="604">
        <v>0</v>
      </c>
      <c r="H218" s="651"/>
      <c r="I218" t="str">
        <f t="shared" si="21"/>
        <v>electricity</v>
      </c>
      <c r="J218" t="str">
        <f t="shared" si="22"/>
        <v>lignite</v>
      </c>
      <c r="K218" t="str">
        <f t="shared" si="23"/>
        <v>PM</v>
      </c>
      <c r="L218" t="str">
        <f t="shared" si="24"/>
        <v>electricity.lignite.PM.High efficiency deduster - power plants + S,N meas.</v>
      </c>
      <c r="M218" s="614">
        <f>IFERROR(INDEX('Control Tech'!$K$3:$K$196,MATCH(Calcs!L218,'Control Tech'!$A$3:$A$196,0),1)/100,0)</f>
        <v>0</v>
      </c>
      <c r="N218" s="613">
        <f t="shared" si="25"/>
        <v>0</v>
      </c>
      <c r="O218">
        <f t="shared" si="26"/>
        <v>0</v>
      </c>
    </row>
    <row r="219" spans="1:15" x14ac:dyDescent="0.25">
      <c r="A219" t="s">
        <v>1412</v>
      </c>
      <c r="B219" t="s">
        <v>1233</v>
      </c>
      <c r="C219" t="s">
        <v>1240</v>
      </c>
      <c r="D219" t="s">
        <v>1186</v>
      </c>
      <c r="E219" t="s">
        <v>1195</v>
      </c>
      <c r="F219" s="604">
        <v>1</v>
      </c>
      <c r="G219" s="604">
        <v>0</v>
      </c>
      <c r="H219" s="651"/>
      <c r="I219" t="str">
        <f t="shared" si="21"/>
        <v>electricity</v>
      </c>
      <c r="J219" t="str">
        <f t="shared" si="22"/>
        <v>lignite</v>
      </c>
      <c r="K219" t="str">
        <f t="shared" si="23"/>
        <v>PM</v>
      </c>
      <c r="L219" t="str">
        <f t="shared" si="24"/>
        <v>electricity.lignite.PM.No control</v>
      </c>
      <c r="M219" s="614">
        <f>IFERROR(INDEX('Control Tech'!$K$3:$K$196,MATCH(Calcs!L219,'Control Tech'!$A$3:$A$196,0),1)/100,0)</f>
        <v>0</v>
      </c>
      <c r="N219" s="613">
        <f t="shared" si="25"/>
        <v>1</v>
      </c>
      <c r="O219">
        <f t="shared" si="26"/>
        <v>0</v>
      </c>
    </row>
    <row r="220" spans="1:15" x14ac:dyDescent="0.25">
      <c r="A220" t="s">
        <v>1412</v>
      </c>
      <c r="B220" t="s">
        <v>1233</v>
      </c>
      <c r="C220" t="s">
        <v>1264</v>
      </c>
      <c r="D220" t="s">
        <v>1186</v>
      </c>
      <c r="E220" t="s">
        <v>1195</v>
      </c>
      <c r="F220" s="604">
        <v>1</v>
      </c>
      <c r="G220" s="604">
        <v>1.0000000000000001E-5</v>
      </c>
      <c r="H220" s="651"/>
      <c r="I220" t="str">
        <f t="shared" si="21"/>
        <v>electricity</v>
      </c>
      <c r="J220" t="str">
        <f t="shared" si="22"/>
        <v>natural gas</v>
      </c>
      <c r="K220" t="str">
        <f t="shared" si="23"/>
        <v>PM</v>
      </c>
      <c r="L220" t="str">
        <f t="shared" si="24"/>
        <v>electricity.natural gas.PM.No control</v>
      </c>
      <c r="M220" s="614">
        <f>IFERROR(INDEX('Control Tech'!$K$3:$K$196,MATCH(Calcs!L220,'Control Tech'!$A$3:$A$196,0),1)/100,0)</f>
        <v>0</v>
      </c>
      <c r="N220" s="613">
        <f t="shared" si="25"/>
        <v>1</v>
      </c>
      <c r="O220">
        <f t="shared" si="26"/>
        <v>336.62</v>
      </c>
    </row>
    <row r="221" spans="1:15" x14ac:dyDescent="0.25">
      <c r="A221" t="s">
        <v>1412</v>
      </c>
      <c r="B221" t="s">
        <v>1233</v>
      </c>
      <c r="C221" t="s">
        <v>1291</v>
      </c>
      <c r="D221" t="s">
        <v>1207</v>
      </c>
      <c r="E221" t="s">
        <v>1195</v>
      </c>
      <c r="F221" s="604">
        <v>1</v>
      </c>
      <c r="G221" s="604">
        <v>9.0000000000000006E-5</v>
      </c>
      <c r="H221" s="651"/>
      <c r="I221" t="str">
        <f t="shared" si="21"/>
        <v>electricity</v>
      </c>
      <c r="J221" t="str">
        <f t="shared" si="22"/>
        <v>hard coal</v>
      </c>
      <c r="K221" t="str">
        <f t="shared" si="23"/>
        <v>PM</v>
      </c>
      <c r="L221" t="str">
        <f t="shared" si="24"/>
        <v>electricity.hard coal.PM.Electrostatic precipitator: 1 field</v>
      </c>
      <c r="M221" s="614">
        <f>IFERROR(INDEX('Control Tech'!$K$3:$K$196,MATCH(Calcs!L221,'Control Tech'!$A$3:$A$196,0),1)/100,0)</f>
        <v>0</v>
      </c>
      <c r="N221" s="613">
        <f t="shared" si="25"/>
        <v>0</v>
      </c>
      <c r="O221">
        <f t="shared" si="26"/>
        <v>56.62</v>
      </c>
    </row>
    <row r="222" spans="1:15" x14ac:dyDescent="0.25">
      <c r="A222" t="s">
        <v>1412</v>
      </c>
      <c r="B222" t="s">
        <v>1233</v>
      </c>
      <c r="C222" t="s">
        <v>1291</v>
      </c>
      <c r="D222" t="s">
        <v>1208</v>
      </c>
      <c r="E222" t="s">
        <v>1195</v>
      </c>
      <c r="F222" s="604">
        <v>1</v>
      </c>
      <c r="G222" s="604">
        <v>6.0000000000000002E-5</v>
      </c>
      <c r="H222" s="651"/>
      <c r="I222" t="str">
        <f t="shared" si="21"/>
        <v>electricity</v>
      </c>
      <c r="J222" t="str">
        <f t="shared" si="22"/>
        <v>hard coal</v>
      </c>
      <c r="K222" t="str">
        <f t="shared" si="23"/>
        <v>PM</v>
      </c>
      <c r="L222" t="str">
        <f t="shared" si="24"/>
        <v>electricity.hard coal.PM.Electrostatic precipitator: 2 fields</v>
      </c>
      <c r="M222" s="614">
        <f>IFERROR(INDEX('Control Tech'!$K$3:$K$196,MATCH(Calcs!L222,'Control Tech'!$A$3:$A$196,0),1)/100,0)</f>
        <v>0</v>
      </c>
      <c r="N222" s="613">
        <f t="shared" si="25"/>
        <v>0</v>
      </c>
      <c r="O222">
        <f t="shared" si="26"/>
        <v>56.62</v>
      </c>
    </row>
    <row r="223" spans="1:15" x14ac:dyDescent="0.25">
      <c r="A223" t="s">
        <v>1412</v>
      </c>
      <c r="B223" t="s">
        <v>1233</v>
      </c>
      <c r="C223" t="s">
        <v>1291</v>
      </c>
      <c r="D223" t="s">
        <v>1234</v>
      </c>
      <c r="E223" t="s">
        <v>1195</v>
      </c>
      <c r="F223" s="604">
        <v>1</v>
      </c>
      <c r="G223" s="604">
        <v>0</v>
      </c>
      <c r="H223" s="651"/>
      <c r="I223" t="str">
        <f t="shared" si="21"/>
        <v>electricity</v>
      </c>
      <c r="J223" t="str">
        <f t="shared" si="22"/>
        <v>hard coal</v>
      </c>
      <c r="K223" t="str">
        <f t="shared" si="23"/>
        <v>PM</v>
      </c>
      <c r="L223" t="str">
        <f t="shared" si="24"/>
        <v>electricity.hard coal.PM.Fabric filters</v>
      </c>
      <c r="M223" s="614">
        <f>IFERROR(INDEX('Control Tech'!$K$3:$K$196,MATCH(Calcs!L223,'Control Tech'!$A$3:$A$196,0),1)/100,0)</f>
        <v>0</v>
      </c>
      <c r="N223" s="613">
        <f t="shared" si="25"/>
        <v>0</v>
      </c>
      <c r="O223">
        <f t="shared" si="26"/>
        <v>56.62</v>
      </c>
    </row>
    <row r="224" spans="1:15" x14ac:dyDescent="0.25">
      <c r="A224" t="s">
        <v>1412</v>
      </c>
      <c r="B224" t="s">
        <v>1233</v>
      </c>
      <c r="C224" t="s">
        <v>1291</v>
      </c>
      <c r="D224" t="s">
        <v>1236</v>
      </c>
      <c r="E224" t="s">
        <v>1195</v>
      </c>
      <c r="F224" s="604">
        <v>1</v>
      </c>
      <c r="G224" s="604">
        <v>0</v>
      </c>
      <c r="H224" s="651"/>
      <c r="I224" t="str">
        <f t="shared" si="21"/>
        <v>electricity</v>
      </c>
      <c r="J224" t="str">
        <f t="shared" si="22"/>
        <v>hard coal</v>
      </c>
      <c r="K224" t="str">
        <f t="shared" si="23"/>
        <v>PM</v>
      </c>
      <c r="L224" t="str">
        <f t="shared" si="24"/>
        <v>electricity.hard coal.PM.Fabric filters - power plants + S,N meas.</v>
      </c>
      <c r="M224" s="614">
        <f>IFERROR(INDEX('Control Tech'!$K$3:$K$196,MATCH(Calcs!L224,'Control Tech'!$A$3:$A$196,0),1)/100,0)</f>
        <v>0</v>
      </c>
      <c r="N224" s="613">
        <f t="shared" si="25"/>
        <v>0</v>
      </c>
      <c r="O224">
        <f t="shared" si="26"/>
        <v>56.62</v>
      </c>
    </row>
    <row r="225" spans="1:15" x14ac:dyDescent="0.25">
      <c r="A225" t="s">
        <v>1412</v>
      </c>
      <c r="B225" t="s">
        <v>1233</v>
      </c>
      <c r="C225" t="s">
        <v>1291</v>
      </c>
      <c r="D225" t="s">
        <v>1235</v>
      </c>
      <c r="E225" t="s">
        <v>1195</v>
      </c>
      <c r="F225" s="604">
        <v>1</v>
      </c>
      <c r="G225" s="604">
        <v>0</v>
      </c>
      <c r="H225" s="651"/>
      <c r="I225" t="str">
        <f t="shared" si="21"/>
        <v>electricity</v>
      </c>
      <c r="J225" t="str">
        <f t="shared" si="22"/>
        <v>hard coal</v>
      </c>
      <c r="K225" t="str">
        <f t="shared" si="23"/>
        <v>PM</v>
      </c>
      <c r="L225" t="str">
        <f t="shared" si="24"/>
        <v>electricity.hard coal.PM.Fabric filters - power plants with injection</v>
      </c>
      <c r="M225" s="614">
        <f>IFERROR(INDEX('Control Tech'!$K$3:$K$196,MATCH(Calcs!L225,'Control Tech'!$A$3:$A$196,0),1)/100,0)</f>
        <v>0</v>
      </c>
      <c r="N225" s="613">
        <f t="shared" si="25"/>
        <v>0</v>
      </c>
      <c r="O225">
        <f t="shared" si="26"/>
        <v>56.62</v>
      </c>
    </row>
    <row r="226" spans="1:15" x14ac:dyDescent="0.25">
      <c r="A226" t="s">
        <v>1412</v>
      </c>
      <c r="B226" t="s">
        <v>1233</v>
      </c>
      <c r="C226" t="s">
        <v>1291</v>
      </c>
      <c r="D226" t="s">
        <v>1196</v>
      </c>
      <c r="E226" t="s">
        <v>1195</v>
      </c>
      <c r="F226" s="604">
        <v>1</v>
      </c>
      <c r="G226" s="604">
        <v>0</v>
      </c>
      <c r="H226" s="651"/>
      <c r="I226" t="str">
        <f t="shared" si="21"/>
        <v>electricity</v>
      </c>
      <c r="J226" t="str">
        <f t="shared" si="22"/>
        <v>hard coal</v>
      </c>
      <c r="K226" t="str">
        <f t="shared" si="23"/>
        <v>PM</v>
      </c>
      <c r="L226" t="str">
        <f t="shared" si="24"/>
        <v>electricity.hard coal.PM.High efficiency deduster</v>
      </c>
      <c r="M226" s="614">
        <f>IFERROR(INDEX('Control Tech'!$K$3:$K$196,MATCH(Calcs!L226,'Control Tech'!$A$3:$A$196,0),1)/100,0)</f>
        <v>0</v>
      </c>
      <c r="N226" s="613">
        <f t="shared" si="25"/>
        <v>0</v>
      </c>
      <c r="O226">
        <f t="shared" si="26"/>
        <v>56.62</v>
      </c>
    </row>
    <row r="227" spans="1:15" x14ac:dyDescent="0.25">
      <c r="A227" t="s">
        <v>1412</v>
      </c>
      <c r="B227" t="s">
        <v>1233</v>
      </c>
      <c r="C227" t="s">
        <v>1291</v>
      </c>
      <c r="D227" t="s">
        <v>1229</v>
      </c>
      <c r="E227" t="s">
        <v>1195</v>
      </c>
      <c r="F227" s="604">
        <v>1</v>
      </c>
      <c r="G227" s="604">
        <v>0</v>
      </c>
      <c r="H227" s="651"/>
      <c r="I227" t="str">
        <f t="shared" si="21"/>
        <v>electricity</v>
      </c>
      <c r="J227" t="str">
        <f t="shared" si="22"/>
        <v>hard coal</v>
      </c>
      <c r="K227" t="str">
        <f t="shared" si="23"/>
        <v>PM</v>
      </c>
      <c r="L227" t="str">
        <f t="shared" si="24"/>
        <v>electricity.hard coal.PM.High efficiency deduster - power plants + S,N meas.</v>
      </c>
      <c r="M227" s="614">
        <f>IFERROR(INDEX('Control Tech'!$K$3:$K$196,MATCH(Calcs!L227,'Control Tech'!$A$3:$A$196,0),1)/100,0)</f>
        <v>0</v>
      </c>
      <c r="N227" s="613">
        <f t="shared" si="25"/>
        <v>0</v>
      </c>
      <c r="O227">
        <f t="shared" si="26"/>
        <v>56.62</v>
      </c>
    </row>
    <row r="228" spans="1:15" x14ac:dyDescent="0.25">
      <c r="A228" t="s">
        <v>1412</v>
      </c>
      <c r="B228" t="s">
        <v>1233</v>
      </c>
      <c r="C228" t="s">
        <v>1291</v>
      </c>
      <c r="D228" t="s">
        <v>1186</v>
      </c>
      <c r="E228" t="s">
        <v>1195</v>
      </c>
      <c r="F228" s="604">
        <v>1</v>
      </c>
      <c r="G228" s="604">
        <v>1.0200000000000001E-3</v>
      </c>
      <c r="H228" s="651"/>
      <c r="I228" t="str">
        <f t="shared" si="21"/>
        <v>electricity</v>
      </c>
      <c r="J228" t="str">
        <f t="shared" si="22"/>
        <v>hard coal</v>
      </c>
      <c r="K228" t="str">
        <f t="shared" si="23"/>
        <v>PM</v>
      </c>
      <c r="L228" t="str">
        <f t="shared" si="24"/>
        <v>electricity.hard coal.PM.No control</v>
      </c>
      <c r="M228" s="614">
        <f>IFERROR(INDEX('Control Tech'!$K$3:$K$196,MATCH(Calcs!L228,'Control Tech'!$A$3:$A$196,0),1)/100,0)</f>
        <v>0</v>
      </c>
      <c r="N228" s="613">
        <f t="shared" si="25"/>
        <v>1</v>
      </c>
      <c r="O228">
        <f t="shared" si="26"/>
        <v>56.62</v>
      </c>
    </row>
    <row r="229" spans="1:15" x14ac:dyDescent="0.25">
      <c r="A229" t="s">
        <v>1412</v>
      </c>
      <c r="B229" t="s">
        <v>1233</v>
      </c>
      <c r="C229" t="s">
        <v>1292</v>
      </c>
      <c r="D229" t="s">
        <v>1207</v>
      </c>
      <c r="E229" t="s">
        <v>1195</v>
      </c>
      <c r="F229" s="604">
        <v>1</v>
      </c>
      <c r="G229" s="604">
        <v>9.0000000000000006E-5</v>
      </c>
      <c r="H229" s="651"/>
      <c r="I229" t="str">
        <f t="shared" si="21"/>
        <v>electricity</v>
      </c>
      <c r="J229" t="str">
        <f t="shared" si="22"/>
        <v>hard coal</v>
      </c>
      <c r="K229" t="str">
        <f t="shared" si="23"/>
        <v>PM</v>
      </c>
      <c r="L229" t="str">
        <f t="shared" si="24"/>
        <v>electricity.hard coal.PM.Electrostatic precipitator: 1 field</v>
      </c>
      <c r="M229" s="614">
        <f>IFERROR(INDEX('Control Tech'!$K$3:$K$196,MATCH(Calcs!L229,'Control Tech'!$A$3:$A$196,0),1)/100,0)</f>
        <v>0</v>
      </c>
      <c r="N229" s="613">
        <f t="shared" si="25"/>
        <v>0</v>
      </c>
      <c r="O229">
        <f t="shared" si="26"/>
        <v>0</v>
      </c>
    </row>
    <row r="230" spans="1:15" x14ac:dyDescent="0.25">
      <c r="A230" t="s">
        <v>1412</v>
      </c>
      <c r="B230" t="s">
        <v>1233</v>
      </c>
      <c r="C230" t="s">
        <v>1292</v>
      </c>
      <c r="D230" t="s">
        <v>1208</v>
      </c>
      <c r="E230" t="s">
        <v>1195</v>
      </c>
      <c r="F230" s="604">
        <v>1</v>
      </c>
      <c r="G230" s="604">
        <v>6.0000000000000002E-5</v>
      </c>
      <c r="H230" s="651"/>
      <c r="I230" t="str">
        <f t="shared" si="21"/>
        <v>electricity</v>
      </c>
      <c r="J230" t="str">
        <f t="shared" si="22"/>
        <v>hard coal</v>
      </c>
      <c r="K230" t="str">
        <f t="shared" si="23"/>
        <v>PM</v>
      </c>
      <c r="L230" t="str">
        <f t="shared" si="24"/>
        <v>electricity.hard coal.PM.Electrostatic precipitator: 2 fields</v>
      </c>
      <c r="M230" s="614">
        <f>IFERROR(INDEX('Control Tech'!$K$3:$K$196,MATCH(Calcs!L230,'Control Tech'!$A$3:$A$196,0),1)/100,0)</f>
        <v>0</v>
      </c>
      <c r="N230" s="613">
        <f t="shared" si="25"/>
        <v>0</v>
      </c>
      <c r="O230">
        <f t="shared" si="26"/>
        <v>0</v>
      </c>
    </row>
    <row r="231" spans="1:15" x14ac:dyDescent="0.25">
      <c r="A231" t="s">
        <v>1412</v>
      </c>
      <c r="B231" t="s">
        <v>1233</v>
      </c>
      <c r="C231" t="s">
        <v>1292</v>
      </c>
      <c r="D231" t="s">
        <v>1234</v>
      </c>
      <c r="E231" t="s">
        <v>1195</v>
      </c>
      <c r="F231" s="604">
        <v>1</v>
      </c>
      <c r="G231" s="604">
        <v>0</v>
      </c>
      <c r="H231" s="651"/>
      <c r="I231" t="str">
        <f t="shared" si="21"/>
        <v>electricity</v>
      </c>
      <c r="J231" t="str">
        <f t="shared" si="22"/>
        <v>hard coal</v>
      </c>
      <c r="K231" t="str">
        <f t="shared" si="23"/>
        <v>PM</v>
      </c>
      <c r="L231" t="str">
        <f t="shared" si="24"/>
        <v>electricity.hard coal.PM.Fabric filters</v>
      </c>
      <c r="M231" s="614">
        <f>IFERROR(INDEX('Control Tech'!$K$3:$K$196,MATCH(Calcs!L231,'Control Tech'!$A$3:$A$196,0),1)/100,0)</f>
        <v>0</v>
      </c>
      <c r="N231" s="613">
        <f t="shared" si="25"/>
        <v>0</v>
      </c>
      <c r="O231">
        <f t="shared" si="26"/>
        <v>0</v>
      </c>
    </row>
    <row r="232" spans="1:15" x14ac:dyDescent="0.25">
      <c r="A232" t="s">
        <v>1412</v>
      </c>
      <c r="B232" t="s">
        <v>1233</v>
      </c>
      <c r="C232" t="s">
        <v>1292</v>
      </c>
      <c r="D232" t="s">
        <v>1236</v>
      </c>
      <c r="E232" t="s">
        <v>1195</v>
      </c>
      <c r="F232" s="604">
        <v>1</v>
      </c>
      <c r="G232" s="604">
        <v>0</v>
      </c>
      <c r="H232" s="651"/>
      <c r="I232" t="str">
        <f t="shared" si="21"/>
        <v>electricity</v>
      </c>
      <c r="J232" t="str">
        <f t="shared" si="22"/>
        <v>hard coal</v>
      </c>
      <c r="K232" t="str">
        <f t="shared" si="23"/>
        <v>PM</v>
      </c>
      <c r="L232" t="str">
        <f t="shared" si="24"/>
        <v>electricity.hard coal.PM.Fabric filters - power plants + S,N meas.</v>
      </c>
      <c r="M232" s="614">
        <f>IFERROR(INDEX('Control Tech'!$K$3:$K$196,MATCH(Calcs!L232,'Control Tech'!$A$3:$A$196,0),1)/100,0)</f>
        <v>0</v>
      </c>
      <c r="N232" s="613">
        <f t="shared" si="25"/>
        <v>0</v>
      </c>
      <c r="O232">
        <f t="shared" si="26"/>
        <v>0</v>
      </c>
    </row>
    <row r="233" spans="1:15" x14ac:dyDescent="0.25">
      <c r="A233" t="s">
        <v>1412</v>
      </c>
      <c r="B233" t="s">
        <v>1233</v>
      </c>
      <c r="C233" t="s">
        <v>1292</v>
      </c>
      <c r="D233" t="s">
        <v>1235</v>
      </c>
      <c r="E233" t="s">
        <v>1195</v>
      </c>
      <c r="F233" s="604">
        <v>1</v>
      </c>
      <c r="G233" s="604">
        <v>0</v>
      </c>
      <c r="H233" s="651"/>
      <c r="I233" t="str">
        <f t="shared" si="21"/>
        <v>electricity</v>
      </c>
      <c r="J233" t="str">
        <f t="shared" si="22"/>
        <v>hard coal</v>
      </c>
      <c r="K233" t="str">
        <f t="shared" si="23"/>
        <v>PM</v>
      </c>
      <c r="L233" t="str">
        <f t="shared" si="24"/>
        <v>electricity.hard coal.PM.Fabric filters - power plants with injection</v>
      </c>
      <c r="M233" s="614">
        <f>IFERROR(INDEX('Control Tech'!$K$3:$K$196,MATCH(Calcs!L233,'Control Tech'!$A$3:$A$196,0),1)/100,0)</f>
        <v>0</v>
      </c>
      <c r="N233" s="613">
        <f t="shared" si="25"/>
        <v>0</v>
      </c>
      <c r="O233">
        <f t="shared" si="26"/>
        <v>0</v>
      </c>
    </row>
    <row r="234" spans="1:15" x14ac:dyDescent="0.25">
      <c r="A234" t="s">
        <v>1412</v>
      </c>
      <c r="B234" t="s">
        <v>1233</v>
      </c>
      <c r="C234" t="s">
        <v>1292</v>
      </c>
      <c r="D234" t="s">
        <v>1196</v>
      </c>
      <c r="E234" t="s">
        <v>1195</v>
      </c>
      <c r="F234" s="604">
        <v>1</v>
      </c>
      <c r="G234" s="604">
        <v>0</v>
      </c>
      <c r="H234" s="651"/>
      <c r="I234" t="str">
        <f t="shared" si="21"/>
        <v>electricity</v>
      </c>
      <c r="J234" t="str">
        <f t="shared" si="22"/>
        <v>hard coal</v>
      </c>
      <c r="K234" t="str">
        <f t="shared" si="23"/>
        <v>PM</v>
      </c>
      <c r="L234" t="str">
        <f t="shared" si="24"/>
        <v>electricity.hard coal.PM.High efficiency deduster</v>
      </c>
      <c r="M234" s="614">
        <f>IFERROR(INDEX('Control Tech'!$K$3:$K$196,MATCH(Calcs!L234,'Control Tech'!$A$3:$A$196,0),1)/100,0)</f>
        <v>0</v>
      </c>
      <c r="N234" s="613">
        <f t="shared" si="25"/>
        <v>0</v>
      </c>
      <c r="O234">
        <f t="shared" si="26"/>
        <v>0</v>
      </c>
    </row>
    <row r="235" spans="1:15" x14ac:dyDescent="0.25">
      <c r="A235" t="s">
        <v>1412</v>
      </c>
      <c r="B235" t="s">
        <v>1233</v>
      </c>
      <c r="C235" t="s">
        <v>1292</v>
      </c>
      <c r="D235" t="s">
        <v>1229</v>
      </c>
      <c r="E235" t="s">
        <v>1195</v>
      </c>
      <c r="F235" s="604">
        <v>1</v>
      </c>
      <c r="G235" s="604">
        <v>0</v>
      </c>
      <c r="H235" s="651"/>
      <c r="I235" t="str">
        <f t="shared" si="21"/>
        <v>electricity</v>
      </c>
      <c r="J235" t="str">
        <f t="shared" si="22"/>
        <v>hard coal</v>
      </c>
      <c r="K235" t="str">
        <f t="shared" si="23"/>
        <v>PM</v>
      </c>
      <c r="L235" t="str">
        <f t="shared" si="24"/>
        <v>electricity.hard coal.PM.High efficiency deduster - power plants + S,N meas.</v>
      </c>
      <c r="M235" s="614">
        <f>IFERROR(INDEX('Control Tech'!$K$3:$K$196,MATCH(Calcs!L235,'Control Tech'!$A$3:$A$196,0),1)/100,0)</f>
        <v>0</v>
      </c>
      <c r="N235" s="613">
        <f t="shared" si="25"/>
        <v>0</v>
      </c>
      <c r="O235">
        <f t="shared" si="26"/>
        <v>0</v>
      </c>
    </row>
    <row r="236" spans="1:15" x14ac:dyDescent="0.25">
      <c r="A236" t="s">
        <v>1412</v>
      </c>
      <c r="B236" t="s">
        <v>1233</v>
      </c>
      <c r="C236" t="s">
        <v>1292</v>
      </c>
      <c r="D236" t="s">
        <v>1186</v>
      </c>
      <c r="E236" t="s">
        <v>1195</v>
      </c>
      <c r="F236" s="604">
        <v>1</v>
      </c>
      <c r="G236" s="604">
        <v>1.0200000000000001E-3</v>
      </c>
      <c r="H236" s="651"/>
      <c r="I236" t="str">
        <f t="shared" si="21"/>
        <v>electricity</v>
      </c>
      <c r="J236" t="str">
        <f t="shared" si="22"/>
        <v>hard coal</v>
      </c>
      <c r="K236" t="str">
        <f t="shared" si="23"/>
        <v>PM</v>
      </c>
      <c r="L236" t="str">
        <f t="shared" si="24"/>
        <v>electricity.hard coal.PM.No control</v>
      </c>
      <c r="M236" s="614">
        <f>IFERROR(INDEX('Control Tech'!$K$3:$K$196,MATCH(Calcs!L236,'Control Tech'!$A$3:$A$196,0),1)/100,0)</f>
        <v>0</v>
      </c>
      <c r="N236" s="613">
        <f t="shared" si="25"/>
        <v>1</v>
      </c>
      <c r="O236">
        <f t="shared" si="26"/>
        <v>0</v>
      </c>
    </row>
    <row r="237" spans="1:15" x14ac:dyDescent="0.25">
      <c r="A237" t="s">
        <v>1412</v>
      </c>
      <c r="B237" t="s">
        <v>1233</v>
      </c>
      <c r="C237" t="s">
        <v>1293</v>
      </c>
      <c r="D237" t="s">
        <v>1207</v>
      </c>
      <c r="E237" t="s">
        <v>1195</v>
      </c>
      <c r="F237" s="604">
        <v>1</v>
      </c>
      <c r="G237" s="604">
        <v>9.0000000000000006E-5</v>
      </c>
      <c r="H237" s="651"/>
      <c r="I237" t="str">
        <f t="shared" si="21"/>
        <v>electricity</v>
      </c>
      <c r="J237" t="str">
        <f t="shared" si="22"/>
        <v>hard coal</v>
      </c>
      <c r="K237" t="str">
        <f t="shared" si="23"/>
        <v>PM</v>
      </c>
      <c r="L237" t="str">
        <f t="shared" si="24"/>
        <v>electricity.hard coal.PM.Electrostatic precipitator: 1 field</v>
      </c>
      <c r="M237" s="614">
        <f>IFERROR(INDEX('Control Tech'!$K$3:$K$196,MATCH(Calcs!L237,'Control Tech'!$A$3:$A$196,0),1)/100,0)</f>
        <v>0</v>
      </c>
      <c r="N237" s="613">
        <f t="shared" si="25"/>
        <v>0</v>
      </c>
      <c r="O237">
        <f t="shared" si="26"/>
        <v>0</v>
      </c>
    </row>
    <row r="238" spans="1:15" x14ac:dyDescent="0.25">
      <c r="A238" t="s">
        <v>1412</v>
      </c>
      <c r="B238" t="s">
        <v>1233</v>
      </c>
      <c r="C238" t="s">
        <v>1293</v>
      </c>
      <c r="D238" t="s">
        <v>1208</v>
      </c>
      <c r="E238" t="s">
        <v>1195</v>
      </c>
      <c r="F238" s="604">
        <v>1</v>
      </c>
      <c r="G238" s="604">
        <v>6.0000000000000002E-5</v>
      </c>
      <c r="H238" s="651"/>
      <c r="I238" t="str">
        <f t="shared" si="21"/>
        <v>electricity</v>
      </c>
      <c r="J238" t="str">
        <f t="shared" si="22"/>
        <v>hard coal</v>
      </c>
      <c r="K238" t="str">
        <f t="shared" si="23"/>
        <v>PM</v>
      </c>
      <c r="L238" t="str">
        <f t="shared" si="24"/>
        <v>electricity.hard coal.PM.Electrostatic precipitator: 2 fields</v>
      </c>
      <c r="M238" s="614">
        <f>IFERROR(INDEX('Control Tech'!$K$3:$K$196,MATCH(Calcs!L238,'Control Tech'!$A$3:$A$196,0),1)/100,0)</f>
        <v>0</v>
      </c>
      <c r="N238" s="613">
        <f t="shared" si="25"/>
        <v>0</v>
      </c>
      <c r="O238">
        <f t="shared" si="26"/>
        <v>0</v>
      </c>
    </row>
    <row r="239" spans="1:15" x14ac:dyDescent="0.25">
      <c r="A239" t="s">
        <v>1412</v>
      </c>
      <c r="B239" t="s">
        <v>1233</v>
      </c>
      <c r="C239" t="s">
        <v>1293</v>
      </c>
      <c r="D239" t="s">
        <v>1234</v>
      </c>
      <c r="E239" t="s">
        <v>1195</v>
      </c>
      <c r="F239" s="604">
        <v>1</v>
      </c>
      <c r="G239" s="604">
        <v>0</v>
      </c>
      <c r="H239" s="651"/>
      <c r="I239" t="str">
        <f t="shared" si="21"/>
        <v>electricity</v>
      </c>
      <c r="J239" t="str">
        <f t="shared" si="22"/>
        <v>hard coal</v>
      </c>
      <c r="K239" t="str">
        <f t="shared" si="23"/>
        <v>PM</v>
      </c>
      <c r="L239" t="str">
        <f t="shared" si="24"/>
        <v>electricity.hard coal.PM.Fabric filters</v>
      </c>
      <c r="M239" s="614">
        <f>IFERROR(INDEX('Control Tech'!$K$3:$K$196,MATCH(Calcs!L239,'Control Tech'!$A$3:$A$196,0),1)/100,0)</f>
        <v>0</v>
      </c>
      <c r="N239" s="613">
        <f t="shared" si="25"/>
        <v>0</v>
      </c>
      <c r="O239">
        <f t="shared" si="26"/>
        <v>0</v>
      </c>
    </row>
    <row r="240" spans="1:15" x14ac:dyDescent="0.25">
      <c r="A240" t="s">
        <v>1412</v>
      </c>
      <c r="B240" t="s">
        <v>1233</v>
      </c>
      <c r="C240" t="s">
        <v>1293</v>
      </c>
      <c r="D240" t="s">
        <v>1236</v>
      </c>
      <c r="E240" t="s">
        <v>1195</v>
      </c>
      <c r="F240" s="604">
        <v>1</v>
      </c>
      <c r="G240" s="604">
        <v>0</v>
      </c>
      <c r="H240" s="651"/>
      <c r="I240" t="str">
        <f t="shared" si="21"/>
        <v>electricity</v>
      </c>
      <c r="J240" t="str">
        <f t="shared" si="22"/>
        <v>hard coal</v>
      </c>
      <c r="K240" t="str">
        <f t="shared" si="23"/>
        <v>PM</v>
      </c>
      <c r="L240" t="str">
        <f t="shared" si="24"/>
        <v>electricity.hard coal.PM.Fabric filters - power plants + S,N meas.</v>
      </c>
      <c r="M240" s="614">
        <f>IFERROR(INDEX('Control Tech'!$K$3:$K$196,MATCH(Calcs!L240,'Control Tech'!$A$3:$A$196,0),1)/100,0)</f>
        <v>0</v>
      </c>
      <c r="N240" s="613">
        <f t="shared" si="25"/>
        <v>0</v>
      </c>
      <c r="O240">
        <f t="shared" si="26"/>
        <v>0</v>
      </c>
    </row>
    <row r="241" spans="1:15" x14ac:dyDescent="0.25">
      <c r="A241" t="s">
        <v>1412</v>
      </c>
      <c r="B241" t="s">
        <v>1233</v>
      </c>
      <c r="C241" t="s">
        <v>1293</v>
      </c>
      <c r="D241" t="s">
        <v>1235</v>
      </c>
      <c r="E241" t="s">
        <v>1195</v>
      </c>
      <c r="F241" s="604">
        <v>1</v>
      </c>
      <c r="G241" s="604">
        <v>0</v>
      </c>
      <c r="H241" s="651"/>
      <c r="I241" t="str">
        <f t="shared" si="21"/>
        <v>electricity</v>
      </c>
      <c r="J241" t="str">
        <f t="shared" si="22"/>
        <v>hard coal</v>
      </c>
      <c r="K241" t="str">
        <f t="shared" si="23"/>
        <v>PM</v>
      </c>
      <c r="L241" t="str">
        <f t="shared" si="24"/>
        <v>electricity.hard coal.PM.Fabric filters - power plants with injection</v>
      </c>
      <c r="M241" s="614">
        <f>IFERROR(INDEX('Control Tech'!$K$3:$K$196,MATCH(Calcs!L241,'Control Tech'!$A$3:$A$196,0),1)/100,0)</f>
        <v>0</v>
      </c>
      <c r="N241" s="613">
        <f t="shared" si="25"/>
        <v>0</v>
      </c>
      <c r="O241">
        <f t="shared" si="26"/>
        <v>0</v>
      </c>
    </row>
    <row r="242" spans="1:15" x14ac:dyDescent="0.25">
      <c r="A242" t="s">
        <v>1412</v>
      </c>
      <c r="B242" t="s">
        <v>1233</v>
      </c>
      <c r="C242" t="s">
        <v>1293</v>
      </c>
      <c r="D242" t="s">
        <v>1196</v>
      </c>
      <c r="E242" t="s">
        <v>1195</v>
      </c>
      <c r="F242" s="604">
        <v>1</v>
      </c>
      <c r="G242" s="604">
        <v>0</v>
      </c>
      <c r="H242" s="651"/>
      <c r="I242" t="str">
        <f t="shared" si="21"/>
        <v>electricity</v>
      </c>
      <c r="J242" t="str">
        <f t="shared" si="22"/>
        <v>hard coal</v>
      </c>
      <c r="K242" t="str">
        <f t="shared" si="23"/>
        <v>PM</v>
      </c>
      <c r="L242" t="str">
        <f t="shared" si="24"/>
        <v>electricity.hard coal.PM.High efficiency deduster</v>
      </c>
      <c r="M242" s="614">
        <f>IFERROR(INDEX('Control Tech'!$K$3:$K$196,MATCH(Calcs!L242,'Control Tech'!$A$3:$A$196,0),1)/100,0)</f>
        <v>0</v>
      </c>
      <c r="N242" s="613">
        <f t="shared" si="25"/>
        <v>0</v>
      </c>
      <c r="O242">
        <f t="shared" si="26"/>
        <v>0</v>
      </c>
    </row>
    <row r="243" spans="1:15" x14ac:dyDescent="0.25">
      <c r="A243" t="s">
        <v>1412</v>
      </c>
      <c r="B243" t="s">
        <v>1233</v>
      </c>
      <c r="C243" t="s">
        <v>1293</v>
      </c>
      <c r="D243" t="s">
        <v>1229</v>
      </c>
      <c r="E243" t="s">
        <v>1195</v>
      </c>
      <c r="F243" s="604">
        <v>1</v>
      </c>
      <c r="G243" s="604">
        <v>0</v>
      </c>
      <c r="H243" s="651"/>
      <c r="I243" t="str">
        <f t="shared" si="21"/>
        <v>electricity</v>
      </c>
      <c r="J243" t="str">
        <f t="shared" si="22"/>
        <v>hard coal</v>
      </c>
      <c r="K243" t="str">
        <f t="shared" si="23"/>
        <v>PM</v>
      </c>
      <c r="L243" t="str">
        <f t="shared" si="24"/>
        <v>electricity.hard coal.PM.High efficiency deduster - power plants + S,N meas.</v>
      </c>
      <c r="M243" s="614">
        <f>IFERROR(INDEX('Control Tech'!$K$3:$K$196,MATCH(Calcs!L243,'Control Tech'!$A$3:$A$196,0),1)/100,0)</f>
        <v>0</v>
      </c>
      <c r="N243" s="613">
        <f t="shared" si="25"/>
        <v>0</v>
      </c>
      <c r="O243">
        <f t="shared" si="26"/>
        <v>0</v>
      </c>
    </row>
    <row r="244" spans="1:15" x14ac:dyDescent="0.25">
      <c r="A244" t="s">
        <v>1412</v>
      </c>
      <c r="B244" t="s">
        <v>1233</v>
      </c>
      <c r="C244" t="s">
        <v>1293</v>
      </c>
      <c r="D244" t="s">
        <v>1186</v>
      </c>
      <c r="E244" t="s">
        <v>1195</v>
      </c>
      <c r="F244" s="604">
        <v>1</v>
      </c>
      <c r="G244" s="604">
        <v>1.0200000000000001E-3</v>
      </c>
      <c r="H244" s="651"/>
      <c r="I244" t="str">
        <f t="shared" si="21"/>
        <v>electricity</v>
      </c>
      <c r="J244" t="str">
        <f t="shared" si="22"/>
        <v>hard coal</v>
      </c>
      <c r="K244" t="str">
        <f t="shared" si="23"/>
        <v>PM</v>
      </c>
      <c r="L244" t="str">
        <f t="shared" si="24"/>
        <v>electricity.hard coal.PM.No control</v>
      </c>
      <c r="M244" s="614">
        <f>IFERROR(INDEX('Control Tech'!$K$3:$K$196,MATCH(Calcs!L244,'Control Tech'!$A$3:$A$196,0),1)/100,0)</f>
        <v>0</v>
      </c>
      <c r="N244" s="613">
        <f t="shared" si="25"/>
        <v>1</v>
      </c>
      <c r="O244">
        <f t="shared" si="26"/>
        <v>0</v>
      </c>
    </row>
    <row r="245" spans="1:15" x14ac:dyDescent="0.25">
      <c r="A245" t="s">
        <v>1412</v>
      </c>
      <c r="B245" t="s">
        <v>1237</v>
      </c>
      <c r="C245" t="s">
        <v>1409</v>
      </c>
      <c r="D245" t="s">
        <v>1186</v>
      </c>
      <c r="E245" t="s">
        <v>1195</v>
      </c>
      <c r="F245" s="604">
        <v>1</v>
      </c>
      <c r="G245" s="604">
        <v>6.0000000000000002E-5</v>
      </c>
      <c r="H245" s="651"/>
      <c r="I245" t="str">
        <f t="shared" si="21"/>
        <v>electricity</v>
      </c>
      <c r="J245" t="str">
        <f t="shared" si="22"/>
        <v>biomass</v>
      </c>
      <c r="K245" t="str">
        <f t="shared" si="23"/>
        <v>PM</v>
      </c>
      <c r="L245" t="str">
        <f t="shared" si="24"/>
        <v>electricity.biomass.PM.No control</v>
      </c>
      <c r="M245" s="614">
        <f>IFERROR(INDEX('Control Tech'!$K$3:$K$196,MATCH(Calcs!L245,'Control Tech'!$A$3:$A$196,0),1)/100,0)</f>
        <v>0</v>
      </c>
      <c r="N245" s="613">
        <f t="shared" si="25"/>
        <v>1</v>
      </c>
      <c r="O245">
        <f t="shared" si="26"/>
        <v>0</v>
      </c>
    </row>
    <row r="246" spans="1:15" x14ac:dyDescent="0.25">
      <c r="A246" t="s">
        <v>1412</v>
      </c>
      <c r="B246" t="s">
        <v>1237</v>
      </c>
      <c r="C246" t="s">
        <v>1205</v>
      </c>
      <c r="D246" t="s">
        <v>1186</v>
      </c>
      <c r="E246" t="s">
        <v>1195</v>
      </c>
      <c r="F246" s="604">
        <v>1</v>
      </c>
      <c r="G246" s="604">
        <v>6.0000000000000002E-5</v>
      </c>
      <c r="H246" s="651"/>
      <c r="I246" t="str">
        <f t="shared" si="21"/>
        <v>electricity</v>
      </c>
      <c r="J246" t="str">
        <f t="shared" si="22"/>
        <v>lignite</v>
      </c>
      <c r="K246" t="str">
        <f t="shared" si="23"/>
        <v>PM</v>
      </c>
      <c r="L246" t="str">
        <f t="shared" si="24"/>
        <v>electricity.lignite.PM.No control</v>
      </c>
      <c r="M246" s="614">
        <f>IFERROR(INDEX('Control Tech'!$K$3:$K$196,MATCH(Calcs!L246,'Control Tech'!$A$3:$A$196,0),1)/100,0)</f>
        <v>0</v>
      </c>
      <c r="N246" s="613">
        <f t="shared" si="25"/>
        <v>1</v>
      </c>
      <c r="O246">
        <f t="shared" si="26"/>
        <v>0</v>
      </c>
    </row>
    <row r="247" spans="1:15" x14ac:dyDescent="0.25">
      <c r="A247" t="s">
        <v>1412</v>
      </c>
      <c r="B247" t="s">
        <v>1237</v>
      </c>
      <c r="C247" t="s">
        <v>1240</v>
      </c>
      <c r="D247" t="s">
        <v>1186</v>
      </c>
      <c r="E247" t="s">
        <v>1195</v>
      </c>
      <c r="F247" s="604">
        <v>1</v>
      </c>
      <c r="G247" s="604">
        <v>6.0000000000000002E-5</v>
      </c>
      <c r="H247" s="651"/>
      <c r="I247" t="str">
        <f t="shared" si="21"/>
        <v>electricity</v>
      </c>
      <c r="J247" t="str">
        <f t="shared" si="22"/>
        <v>lignite</v>
      </c>
      <c r="K247" t="str">
        <f t="shared" si="23"/>
        <v>PM</v>
      </c>
      <c r="L247" t="str">
        <f t="shared" si="24"/>
        <v>electricity.lignite.PM.No control</v>
      </c>
      <c r="M247" s="614">
        <f>IFERROR(INDEX('Control Tech'!$K$3:$K$196,MATCH(Calcs!L247,'Control Tech'!$A$3:$A$196,0),1)/100,0)</f>
        <v>0</v>
      </c>
      <c r="N247" s="613">
        <f t="shared" si="25"/>
        <v>1</v>
      </c>
      <c r="O247">
        <f t="shared" si="26"/>
        <v>0</v>
      </c>
    </row>
    <row r="248" spans="1:15" x14ac:dyDescent="0.25">
      <c r="A248" t="s">
        <v>1412</v>
      </c>
      <c r="B248" t="s">
        <v>1237</v>
      </c>
      <c r="C248" t="s">
        <v>1264</v>
      </c>
      <c r="D248" t="s">
        <v>1186</v>
      </c>
      <c r="E248" t="s">
        <v>1195</v>
      </c>
      <c r="F248" s="604">
        <v>1</v>
      </c>
      <c r="G248" s="604">
        <v>4.4000000000000002E-4</v>
      </c>
      <c r="H248" s="651"/>
      <c r="I248" t="str">
        <f t="shared" si="21"/>
        <v>electricity</v>
      </c>
      <c r="J248" t="str">
        <f t="shared" si="22"/>
        <v>natural gas</v>
      </c>
      <c r="K248" t="str">
        <f t="shared" si="23"/>
        <v>PM</v>
      </c>
      <c r="L248" t="str">
        <f t="shared" si="24"/>
        <v>electricity.natural gas.PM.No control</v>
      </c>
      <c r="M248" s="614">
        <f>IFERROR(INDEX('Control Tech'!$K$3:$K$196,MATCH(Calcs!L248,'Control Tech'!$A$3:$A$196,0),1)/100,0)</f>
        <v>0</v>
      </c>
      <c r="N248" s="613">
        <f t="shared" si="25"/>
        <v>1</v>
      </c>
      <c r="O248">
        <f t="shared" si="26"/>
        <v>0</v>
      </c>
    </row>
    <row r="249" spans="1:15" x14ac:dyDescent="0.25">
      <c r="A249" t="s">
        <v>1412</v>
      </c>
      <c r="B249" t="s">
        <v>1237</v>
      </c>
      <c r="C249" t="s">
        <v>1291</v>
      </c>
      <c r="D249" t="s">
        <v>1186</v>
      </c>
      <c r="E249" t="s">
        <v>1195</v>
      </c>
      <c r="F249" s="604">
        <v>1</v>
      </c>
      <c r="G249" s="604">
        <v>6.0000000000000002E-5</v>
      </c>
      <c r="H249" s="651"/>
      <c r="I249" t="str">
        <f t="shared" si="21"/>
        <v>electricity</v>
      </c>
      <c r="J249" t="str">
        <f t="shared" si="22"/>
        <v>hard coal</v>
      </c>
      <c r="K249" t="str">
        <f t="shared" si="23"/>
        <v>PM</v>
      </c>
      <c r="L249" t="str">
        <f t="shared" si="24"/>
        <v>electricity.hard coal.PM.No control</v>
      </c>
      <c r="M249" s="614">
        <f>IFERROR(INDEX('Control Tech'!$K$3:$K$196,MATCH(Calcs!L249,'Control Tech'!$A$3:$A$196,0),1)/100,0)</f>
        <v>0</v>
      </c>
      <c r="N249" s="613">
        <f t="shared" si="25"/>
        <v>1</v>
      </c>
      <c r="O249">
        <f t="shared" si="26"/>
        <v>0</v>
      </c>
    </row>
    <row r="250" spans="1:15" x14ac:dyDescent="0.25">
      <c r="A250" t="s">
        <v>1412</v>
      </c>
      <c r="B250" t="s">
        <v>1237</v>
      </c>
      <c r="C250" t="s">
        <v>1292</v>
      </c>
      <c r="D250" t="s">
        <v>1186</v>
      </c>
      <c r="E250" t="s">
        <v>1195</v>
      </c>
      <c r="F250" s="604">
        <v>1</v>
      </c>
      <c r="G250" s="604">
        <v>6.0000000000000002E-5</v>
      </c>
      <c r="H250" s="651"/>
      <c r="I250" t="str">
        <f t="shared" si="21"/>
        <v>electricity</v>
      </c>
      <c r="J250" t="str">
        <f t="shared" si="22"/>
        <v>hard coal</v>
      </c>
      <c r="K250" t="str">
        <f t="shared" si="23"/>
        <v>PM</v>
      </c>
      <c r="L250" t="str">
        <f t="shared" si="24"/>
        <v>electricity.hard coal.PM.No control</v>
      </c>
      <c r="M250" s="614">
        <f>IFERROR(INDEX('Control Tech'!$K$3:$K$196,MATCH(Calcs!L250,'Control Tech'!$A$3:$A$196,0),1)/100,0)</f>
        <v>0</v>
      </c>
      <c r="N250" s="613">
        <f t="shared" si="25"/>
        <v>1</v>
      </c>
      <c r="O250">
        <f t="shared" si="26"/>
        <v>0</v>
      </c>
    </row>
    <row r="251" spans="1:15" x14ac:dyDescent="0.25">
      <c r="A251" t="s">
        <v>1412</v>
      </c>
      <c r="B251" t="s">
        <v>1237</v>
      </c>
      <c r="C251" t="s">
        <v>1293</v>
      </c>
      <c r="D251" t="s">
        <v>1186</v>
      </c>
      <c r="E251" t="s">
        <v>1195</v>
      </c>
      <c r="F251" s="604">
        <v>1</v>
      </c>
      <c r="G251" s="604">
        <v>6.0000000000000002E-5</v>
      </c>
      <c r="H251" s="651"/>
      <c r="I251" t="str">
        <f t="shared" si="21"/>
        <v>electricity</v>
      </c>
      <c r="J251" t="str">
        <f t="shared" si="22"/>
        <v>hard coal</v>
      </c>
      <c r="K251" t="str">
        <f t="shared" si="23"/>
        <v>PM</v>
      </c>
      <c r="L251" t="str">
        <f t="shared" si="24"/>
        <v>electricity.hard coal.PM.No control</v>
      </c>
      <c r="M251" s="614">
        <f>IFERROR(INDEX('Control Tech'!$K$3:$K$196,MATCH(Calcs!L251,'Control Tech'!$A$3:$A$196,0),1)/100,0)</f>
        <v>0</v>
      </c>
      <c r="N251" s="613">
        <f t="shared" si="25"/>
        <v>1</v>
      </c>
      <c r="O251">
        <f t="shared" si="26"/>
        <v>0</v>
      </c>
    </row>
    <row r="252" spans="1:15" x14ac:dyDescent="0.25">
      <c r="A252" t="s">
        <v>1412</v>
      </c>
      <c r="B252" t="s">
        <v>1192</v>
      </c>
      <c r="C252" t="s">
        <v>1264</v>
      </c>
      <c r="D252" t="s">
        <v>1186</v>
      </c>
      <c r="E252" t="s">
        <v>1195</v>
      </c>
      <c r="F252" s="604">
        <v>1</v>
      </c>
      <c r="G252" s="604">
        <v>9.8999999999999999E-4</v>
      </c>
      <c r="H252" s="651"/>
      <c r="I252" t="str">
        <f t="shared" si="21"/>
        <v>motorbikes</v>
      </c>
      <c r="J252" t="str">
        <f t="shared" si="22"/>
        <v>natural gas</v>
      </c>
      <c r="K252" t="str">
        <f t="shared" si="23"/>
        <v>PM</v>
      </c>
      <c r="L252" t="str">
        <f t="shared" si="24"/>
        <v>motorbikes.natural gas.PM.No control</v>
      </c>
      <c r="M252" s="614">
        <f>IFERROR(INDEX('Control Tech'!$K$3:$K$196,MATCH(Calcs!L252,'Control Tech'!$A$3:$A$196,0),1)/100,0)</f>
        <v>0</v>
      </c>
      <c r="N252" s="613">
        <f t="shared" si="25"/>
        <v>1</v>
      </c>
      <c r="O252" t="str">
        <f t="shared" si="26"/>
        <v/>
      </c>
    </row>
    <row r="253" spans="1:15" x14ac:dyDescent="0.25">
      <c r="A253" t="s">
        <v>1412</v>
      </c>
      <c r="B253" t="s">
        <v>1192</v>
      </c>
      <c r="C253" t="s">
        <v>1264</v>
      </c>
      <c r="D253" t="s">
        <v>1281</v>
      </c>
      <c r="E253" t="s">
        <v>1195</v>
      </c>
      <c r="F253" s="604">
        <v>1</v>
      </c>
      <c r="G253" s="604">
        <v>9.1E-4</v>
      </c>
      <c r="H253" s="651"/>
      <c r="I253" t="str">
        <f t="shared" si="21"/>
        <v>motorbikes</v>
      </c>
      <c r="J253" t="str">
        <f t="shared" si="22"/>
        <v>natural gas</v>
      </c>
      <c r="K253" t="str">
        <f t="shared" si="23"/>
        <v>PM</v>
      </c>
      <c r="L253" t="str">
        <f t="shared" si="24"/>
        <v>motorbikes.natural gas.PM.Stage 1 (4-stroke)</v>
      </c>
      <c r="M253" s="614">
        <f>IFERROR(INDEX('Control Tech'!$K$3:$K$196,MATCH(Calcs!L253,'Control Tech'!$A$3:$A$196,0),1)/100,0)</f>
        <v>0</v>
      </c>
      <c r="N253" s="613">
        <f t="shared" si="25"/>
        <v>0</v>
      </c>
      <c r="O253" t="str">
        <f t="shared" si="26"/>
        <v/>
      </c>
    </row>
    <row r="254" spans="1:15" x14ac:dyDescent="0.25">
      <c r="A254" t="s">
        <v>1412</v>
      </c>
      <c r="B254" t="s">
        <v>1192</v>
      </c>
      <c r="C254" t="s">
        <v>1264</v>
      </c>
      <c r="D254" t="s">
        <v>1282</v>
      </c>
      <c r="E254" t="s">
        <v>1195</v>
      </c>
      <c r="F254" s="604">
        <v>1</v>
      </c>
      <c r="G254" s="604">
        <v>5.1999999999999995E-4</v>
      </c>
      <c r="H254" s="651"/>
      <c r="I254" t="str">
        <f t="shared" si="21"/>
        <v>motorbikes</v>
      </c>
      <c r="J254" t="str">
        <f t="shared" si="22"/>
        <v>natural gas</v>
      </c>
      <c r="K254" t="str">
        <f t="shared" si="23"/>
        <v>PM</v>
      </c>
      <c r="L254" t="str">
        <f t="shared" si="24"/>
        <v>motorbikes.natural gas.PM.Stage 2 (4-stroke)</v>
      </c>
      <c r="M254" s="614">
        <f>IFERROR(INDEX('Control Tech'!$K$3:$K$196,MATCH(Calcs!L254,'Control Tech'!$A$3:$A$196,0),1)/100,0)</f>
        <v>0</v>
      </c>
      <c r="N254" s="613">
        <f t="shared" si="25"/>
        <v>0</v>
      </c>
      <c r="O254" t="str">
        <f t="shared" si="26"/>
        <v/>
      </c>
    </row>
    <row r="255" spans="1:15" x14ac:dyDescent="0.25">
      <c r="A255" t="s">
        <v>1412</v>
      </c>
      <c r="B255" t="s">
        <v>1192</v>
      </c>
      <c r="C255" t="s">
        <v>1264</v>
      </c>
      <c r="D255" t="s">
        <v>1283</v>
      </c>
      <c r="E255" t="s">
        <v>1195</v>
      </c>
      <c r="F255" s="604">
        <v>1</v>
      </c>
      <c r="G255" s="604">
        <v>4.8999999999999998E-4</v>
      </c>
      <c r="H255" s="651"/>
      <c r="I255" t="str">
        <f t="shared" si="21"/>
        <v>motorbikes</v>
      </c>
      <c r="J255" t="str">
        <f t="shared" si="22"/>
        <v>natural gas</v>
      </c>
      <c r="K255" t="str">
        <f t="shared" si="23"/>
        <v>PM</v>
      </c>
      <c r="L255" t="str">
        <f t="shared" si="24"/>
        <v>motorbikes.natural gas.PM.Stage 3 (4-stroke)</v>
      </c>
      <c r="M255" s="614">
        <f>IFERROR(INDEX('Control Tech'!$K$3:$K$196,MATCH(Calcs!L255,'Control Tech'!$A$3:$A$196,0),1)/100,0)</f>
        <v>0</v>
      </c>
      <c r="N255" s="613">
        <f t="shared" si="25"/>
        <v>0</v>
      </c>
      <c r="O255" t="str">
        <f t="shared" si="26"/>
        <v/>
      </c>
    </row>
    <row r="256" spans="1:15" x14ac:dyDescent="0.25">
      <c r="A256" t="s">
        <v>1412</v>
      </c>
      <c r="B256" t="s">
        <v>1192</v>
      </c>
      <c r="C256" t="s">
        <v>18</v>
      </c>
      <c r="D256" t="s">
        <v>1186</v>
      </c>
      <c r="E256" t="s">
        <v>1195</v>
      </c>
      <c r="F256" s="604">
        <v>1</v>
      </c>
      <c r="G256" s="604">
        <v>9.7999999999999997E-4</v>
      </c>
      <c r="H256" s="651"/>
      <c r="I256" t="str">
        <f t="shared" si="21"/>
        <v>motorbikes</v>
      </c>
      <c r="J256" t="str">
        <f t="shared" si="22"/>
        <v>petroleum gasoline</v>
      </c>
      <c r="K256" t="str">
        <f t="shared" si="23"/>
        <v>PM</v>
      </c>
      <c r="L256" t="str">
        <f t="shared" si="24"/>
        <v>motorbikes.petroleum gasoline.PM.No control</v>
      </c>
      <c r="M256" s="614">
        <f>IFERROR(INDEX('Control Tech'!$K$3:$K$196,MATCH(Calcs!L256,'Control Tech'!$A$3:$A$196,0),1)/100,0)</f>
        <v>0</v>
      </c>
      <c r="N256" s="613">
        <f t="shared" si="25"/>
        <v>0.80679999999999996</v>
      </c>
      <c r="O256" t="str">
        <f t="shared" si="26"/>
        <v/>
      </c>
    </row>
    <row r="257" spans="1:15" x14ac:dyDescent="0.25">
      <c r="A257" t="s">
        <v>1412</v>
      </c>
      <c r="B257" t="s">
        <v>1192</v>
      </c>
      <c r="C257" t="s">
        <v>18</v>
      </c>
      <c r="D257" t="s">
        <v>1281</v>
      </c>
      <c r="E257" t="s">
        <v>1195</v>
      </c>
      <c r="F257" s="604">
        <v>1</v>
      </c>
      <c r="G257" s="604">
        <v>8.9999999999999998E-4</v>
      </c>
      <c r="H257" s="651"/>
      <c r="I257" t="str">
        <f t="shared" si="21"/>
        <v>motorbikes</v>
      </c>
      <c r="J257" t="str">
        <f t="shared" si="22"/>
        <v>petroleum gasoline</v>
      </c>
      <c r="K257" t="str">
        <f t="shared" si="23"/>
        <v>PM</v>
      </c>
      <c r="L257" t="str">
        <f t="shared" si="24"/>
        <v>motorbikes.petroleum gasoline.PM.Stage 1 (4-stroke)</v>
      </c>
      <c r="M257" s="614">
        <f>IFERROR(INDEX('Control Tech'!$K$3:$K$196,MATCH(Calcs!L257,'Control Tech'!$A$3:$A$196,0),1)/100,0)</f>
        <v>0.19320000000000001</v>
      </c>
      <c r="N257" s="613">
        <f t="shared" si="25"/>
        <v>0.19320000000000001</v>
      </c>
      <c r="O257" t="str">
        <f t="shared" si="26"/>
        <v/>
      </c>
    </row>
    <row r="258" spans="1:15" x14ac:dyDescent="0.25">
      <c r="A258" t="s">
        <v>1412</v>
      </c>
      <c r="B258" t="s">
        <v>1192</v>
      </c>
      <c r="C258" t="s">
        <v>18</v>
      </c>
      <c r="D258" t="s">
        <v>1282</v>
      </c>
      <c r="E258" t="s">
        <v>1195</v>
      </c>
      <c r="F258" s="604">
        <v>1</v>
      </c>
      <c r="G258" s="604">
        <v>5.1999999999999995E-4</v>
      </c>
      <c r="H258" s="651"/>
      <c r="I258" t="str">
        <f t="shared" si="21"/>
        <v>motorbikes</v>
      </c>
      <c r="J258" t="str">
        <f t="shared" si="22"/>
        <v>petroleum gasoline</v>
      </c>
      <c r="K258" t="str">
        <f t="shared" si="23"/>
        <v>PM</v>
      </c>
      <c r="L258" t="str">
        <f t="shared" si="24"/>
        <v>motorbikes.petroleum gasoline.PM.Stage 2 (4-stroke)</v>
      </c>
      <c r="M258" s="614">
        <f>IFERROR(INDEX('Control Tech'!$K$3:$K$196,MATCH(Calcs!L258,'Control Tech'!$A$3:$A$196,0),1)/100,0)</f>
        <v>0</v>
      </c>
      <c r="N258" s="613">
        <f t="shared" si="25"/>
        <v>0</v>
      </c>
      <c r="O258" t="str">
        <f t="shared" si="26"/>
        <v/>
      </c>
    </row>
    <row r="259" spans="1:15" x14ac:dyDescent="0.25">
      <c r="A259" t="s">
        <v>1412</v>
      </c>
      <c r="B259" t="s">
        <v>1192</v>
      </c>
      <c r="C259" t="s">
        <v>18</v>
      </c>
      <c r="D259" t="s">
        <v>1283</v>
      </c>
      <c r="E259" t="s">
        <v>1195</v>
      </c>
      <c r="F259" s="604">
        <v>1</v>
      </c>
      <c r="G259" s="604">
        <v>4.8999999999999998E-4</v>
      </c>
      <c r="H259" s="651"/>
      <c r="I259" t="str">
        <f t="shared" si="21"/>
        <v>motorbikes</v>
      </c>
      <c r="J259" t="str">
        <f t="shared" si="22"/>
        <v>petroleum gasoline</v>
      </c>
      <c r="K259" t="str">
        <f t="shared" si="23"/>
        <v>PM</v>
      </c>
      <c r="L259" t="str">
        <f t="shared" si="24"/>
        <v>motorbikes.petroleum gasoline.PM.Stage 3 (4-stroke)</v>
      </c>
      <c r="M259" s="614">
        <f>IFERROR(INDEX('Control Tech'!$K$3:$K$196,MATCH(Calcs!L259,'Control Tech'!$A$3:$A$196,0),1)/100,0)</f>
        <v>0</v>
      </c>
      <c r="N259" s="613">
        <f t="shared" si="25"/>
        <v>0</v>
      </c>
      <c r="O259" t="str">
        <f t="shared" si="26"/>
        <v/>
      </c>
    </row>
    <row r="260" spans="1:15" x14ac:dyDescent="0.25">
      <c r="A260" t="s">
        <v>1412</v>
      </c>
      <c r="B260" t="s">
        <v>1192</v>
      </c>
      <c r="C260" t="s">
        <v>1305</v>
      </c>
      <c r="D260" t="s">
        <v>1186</v>
      </c>
      <c r="E260" t="s">
        <v>1195</v>
      </c>
      <c r="F260" s="604">
        <v>1</v>
      </c>
      <c r="G260" s="604">
        <v>9.8999999999999999E-4</v>
      </c>
      <c r="H260" s="651"/>
      <c r="I260" t="str">
        <f t="shared" si="21"/>
        <v>motorbikes</v>
      </c>
      <c r="J260" t="str">
        <f t="shared" si="22"/>
        <v>natural gas</v>
      </c>
      <c r="K260" t="str">
        <f t="shared" si="23"/>
        <v>PM</v>
      </c>
      <c r="L260" t="str">
        <f t="shared" si="24"/>
        <v>motorbikes.natural gas.PM.No control</v>
      </c>
      <c r="M260" s="614">
        <f>IFERROR(INDEX('Control Tech'!$K$3:$K$196,MATCH(Calcs!L260,'Control Tech'!$A$3:$A$196,0),1)/100,0)</f>
        <v>0</v>
      </c>
      <c r="N260" s="613">
        <f t="shared" si="25"/>
        <v>1</v>
      </c>
      <c r="O260" t="str">
        <f t="shared" si="26"/>
        <v/>
      </c>
    </row>
    <row r="261" spans="1:15" x14ac:dyDescent="0.25">
      <c r="A261" t="s">
        <v>1412</v>
      </c>
      <c r="B261" t="s">
        <v>1192</v>
      </c>
      <c r="C261" t="s">
        <v>1305</v>
      </c>
      <c r="D261" t="s">
        <v>1281</v>
      </c>
      <c r="E261" t="s">
        <v>1195</v>
      </c>
      <c r="F261" s="604">
        <v>1</v>
      </c>
      <c r="G261" s="604">
        <v>9.1E-4</v>
      </c>
      <c r="H261" s="651"/>
      <c r="I261" t="str">
        <f t="shared" si="21"/>
        <v>motorbikes</v>
      </c>
      <c r="J261" t="str">
        <f t="shared" si="22"/>
        <v>natural gas</v>
      </c>
      <c r="K261" t="str">
        <f t="shared" si="23"/>
        <v>PM</v>
      </c>
      <c r="L261" t="str">
        <f t="shared" si="24"/>
        <v>motorbikes.natural gas.PM.Stage 1 (4-stroke)</v>
      </c>
      <c r="M261" s="614">
        <f>IFERROR(INDEX('Control Tech'!$K$3:$K$196,MATCH(Calcs!L261,'Control Tech'!$A$3:$A$196,0),1)/100,0)</f>
        <v>0</v>
      </c>
      <c r="N261" s="613">
        <f t="shared" si="25"/>
        <v>0</v>
      </c>
      <c r="O261" t="str">
        <f t="shared" si="26"/>
        <v/>
      </c>
    </row>
    <row r="262" spans="1:15" x14ac:dyDescent="0.25">
      <c r="A262" t="s">
        <v>1412</v>
      </c>
      <c r="B262" t="s">
        <v>1192</v>
      </c>
      <c r="C262" t="s">
        <v>1305</v>
      </c>
      <c r="D262" t="s">
        <v>1282</v>
      </c>
      <c r="E262" t="s">
        <v>1195</v>
      </c>
      <c r="F262" s="604">
        <v>1</v>
      </c>
      <c r="G262" s="604">
        <v>5.1999999999999995E-4</v>
      </c>
      <c r="H262" s="651"/>
      <c r="I262" t="str">
        <f t="shared" ref="I262:I325" si="27">IFERROR(INDEX($U$3:$U$143,MATCH(B262,$S$3:$S$143,0),1),"")</f>
        <v>motorbikes</v>
      </c>
      <c r="J262" t="str">
        <f t="shared" ref="J262:J325" si="28">IFERROR(INDEX($V$3:$V$143,MATCH(CONCATENATE(B262,".",C262),$R$3:$R$143,0),1),"")</f>
        <v>natural gas</v>
      </c>
      <c r="K262" t="str">
        <f t="shared" ref="K262:K325" si="29">IF(OR(A262="black carbon",A262="oc",A262="pm2.5",A262="pm10"),"PM",A262)</f>
        <v>PM</v>
      </c>
      <c r="L262" t="str">
        <f t="shared" ref="L262:L325" si="30">IFERROR(CONCATENATE(I262,".",J262,".",K262,".",D262),"")</f>
        <v>motorbikes.natural gas.PM.Stage 2 (4-stroke)</v>
      </c>
      <c r="M262" s="614">
        <f>IFERROR(INDEX('Control Tech'!$K$3:$K$196,MATCH(Calcs!L262,'Control Tech'!$A$3:$A$196,0),1)/100,0)</f>
        <v>0</v>
      </c>
      <c r="N262" s="613">
        <f t="shared" ref="N262:N325" si="31">IF(D262="no control",1-SUMIFS($M$5:$M$3714,$B$5:$B$3714,B262,$A$5:$A$3714,A262,$C$5:$C$3714,C262),M262)</f>
        <v>0</v>
      </c>
      <c r="O262" t="str">
        <f t="shared" ref="O262:O325" si="32">IF(I262="electricity",INDEX($W$3:$W$143,MATCH(CONCATENATE(B262,".",C262),$R$3:$R$143,0),1),"")</f>
        <v/>
      </c>
    </row>
    <row r="263" spans="1:15" x14ac:dyDescent="0.25">
      <c r="A263" t="s">
        <v>1412</v>
      </c>
      <c r="B263" t="s">
        <v>1192</v>
      </c>
      <c r="C263" t="s">
        <v>1305</v>
      </c>
      <c r="D263" t="s">
        <v>1283</v>
      </c>
      <c r="E263" t="s">
        <v>1195</v>
      </c>
      <c r="F263" s="604">
        <v>1</v>
      </c>
      <c r="G263" s="604">
        <v>4.8999999999999998E-4</v>
      </c>
      <c r="H263" s="651"/>
      <c r="I263" t="str">
        <f t="shared" si="27"/>
        <v>motorbikes</v>
      </c>
      <c r="J263" t="str">
        <f t="shared" si="28"/>
        <v>natural gas</v>
      </c>
      <c r="K263" t="str">
        <f t="shared" si="29"/>
        <v>PM</v>
      </c>
      <c r="L263" t="str">
        <f t="shared" si="30"/>
        <v>motorbikes.natural gas.PM.Stage 3 (4-stroke)</v>
      </c>
      <c r="M263" s="614">
        <f>IFERROR(INDEX('Control Tech'!$K$3:$K$196,MATCH(Calcs!L263,'Control Tech'!$A$3:$A$196,0),1)/100,0)</f>
        <v>0</v>
      </c>
      <c r="N263" s="613">
        <f t="shared" si="31"/>
        <v>0</v>
      </c>
      <c r="O263" t="str">
        <f t="shared" si="32"/>
        <v/>
      </c>
    </row>
    <row r="264" spans="1:15" x14ac:dyDescent="0.25">
      <c r="A264" t="s">
        <v>1412</v>
      </c>
      <c r="B264" t="s">
        <v>1247</v>
      </c>
      <c r="C264" t="s">
        <v>1409</v>
      </c>
      <c r="D264" t="s">
        <v>1131</v>
      </c>
      <c r="E264" t="s">
        <v>1195</v>
      </c>
      <c r="F264" s="604">
        <v>1</v>
      </c>
      <c r="G264" s="604">
        <v>8.5400000000000007E-3</v>
      </c>
      <c r="H264" s="651"/>
      <c r="I264" t="str">
        <f t="shared" si="27"/>
        <v>industry</v>
      </c>
      <c r="J264" t="str">
        <f t="shared" si="28"/>
        <v/>
      </c>
      <c r="K264" t="str">
        <f t="shared" si="29"/>
        <v>PM</v>
      </c>
      <c r="L264" t="str">
        <f t="shared" si="30"/>
        <v>industry..PM.Cyclone</v>
      </c>
      <c r="M264" s="614">
        <f>IFERROR(INDEX('Control Tech'!$K$3:$K$196,MATCH(Calcs!L264,'Control Tech'!$A$3:$A$196,0),1)/100,0)</f>
        <v>0</v>
      </c>
      <c r="N264" s="613">
        <f t="shared" si="31"/>
        <v>0</v>
      </c>
      <c r="O264" t="str">
        <f t="shared" si="32"/>
        <v/>
      </c>
    </row>
    <row r="265" spans="1:15" x14ac:dyDescent="0.25">
      <c r="A265" t="s">
        <v>1412</v>
      </c>
      <c r="B265" t="s">
        <v>1247</v>
      </c>
      <c r="C265" t="s">
        <v>1409</v>
      </c>
      <c r="D265" t="s">
        <v>1207</v>
      </c>
      <c r="E265" t="s">
        <v>1195</v>
      </c>
      <c r="F265" s="604">
        <v>1</v>
      </c>
      <c r="G265" s="604">
        <v>8.4999999999999995E-4</v>
      </c>
      <c r="H265" s="651"/>
      <c r="I265" t="str">
        <f t="shared" si="27"/>
        <v>industry</v>
      </c>
      <c r="J265" t="str">
        <f t="shared" si="28"/>
        <v/>
      </c>
      <c r="K265" t="str">
        <f t="shared" si="29"/>
        <v>PM</v>
      </c>
      <c r="L265" t="str">
        <f t="shared" si="30"/>
        <v>industry..PM.Electrostatic precipitator: 1 field</v>
      </c>
      <c r="M265" s="614">
        <f>IFERROR(INDEX('Control Tech'!$K$3:$K$196,MATCH(Calcs!L265,'Control Tech'!$A$3:$A$196,0),1)/100,0)</f>
        <v>0</v>
      </c>
      <c r="N265" s="613">
        <f t="shared" si="31"/>
        <v>0</v>
      </c>
      <c r="O265" t="str">
        <f t="shared" si="32"/>
        <v/>
      </c>
    </row>
    <row r="266" spans="1:15" x14ac:dyDescent="0.25">
      <c r="A266" t="s">
        <v>1412</v>
      </c>
      <c r="B266" t="s">
        <v>1247</v>
      </c>
      <c r="C266" t="s">
        <v>1409</v>
      </c>
      <c r="D266" t="s">
        <v>1208</v>
      </c>
      <c r="E266" t="s">
        <v>1195</v>
      </c>
      <c r="F266" s="604">
        <v>1</v>
      </c>
      <c r="G266" s="604">
        <v>5.6999999999999998E-4</v>
      </c>
      <c r="H266" s="651"/>
      <c r="I266" t="str">
        <f t="shared" si="27"/>
        <v>industry</v>
      </c>
      <c r="J266" t="str">
        <f t="shared" si="28"/>
        <v/>
      </c>
      <c r="K266" t="str">
        <f t="shared" si="29"/>
        <v>PM</v>
      </c>
      <c r="L266" t="str">
        <f t="shared" si="30"/>
        <v>industry..PM.Electrostatic precipitator: 2 fields</v>
      </c>
      <c r="M266" s="614">
        <f>IFERROR(INDEX('Control Tech'!$K$3:$K$196,MATCH(Calcs!L266,'Control Tech'!$A$3:$A$196,0),1)/100,0)</f>
        <v>0</v>
      </c>
      <c r="N266" s="613">
        <f t="shared" si="31"/>
        <v>0</v>
      </c>
      <c r="O266" t="str">
        <f t="shared" si="32"/>
        <v/>
      </c>
    </row>
    <row r="267" spans="1:15" x14ac:dyDescent="0.25">
      <c r="A267" t="s">
        <v>1412</v>
      </c>
      <c r="B267" t="s">
        <v>1247</v>
      </c>
      <c r="C267" t="s">
        <v>1409</v>
      </c>
      <c r="D267" t="s">
        <v>1196</v>
      </c>
      <c r="E267" t="s">
        <v>1195</v>
      </c>
      <c r="F267" s="604">
        <v>1</v>
      </c>
      <c r="G267" s="604">
        <v>0</v>
      </c>
      <c r="H267" s="651"/>
      <c r="I267" t="str">
        <f t="shared" si="27"/>
        <v>industry</v>
      </c>
      <c r="J267" t="str">
        <f t="shared" si="28"/>
        <v/>
      </c>
      <c r="K267" t="str">
        <f t="shared" si="29"/>
        <v>PM</v>
      </c>
      <c r="L267" t="str">
        <f t="shared" si="30"/>
        <v>industry..PM.High efficiency deduster</v>
      </c>
      <c r="M267" s="614">
        <f>IFERROR(INDEX('Control Tech'!$K$3:$K$196,MATCH(Calcs!L267,'Control Tech'!$A$3:$A$196,0),1)/100,0)</f>
        <v>0</v>
      </c>
      <c r="N267" s="613">
        <f t="shared" si="31"/>
        <v>0</v>
      </c>
      <c r="O267" t="str">
        <f t="shared" si="32"/>
        <v/>
      </c>
    </row>
    <row r="268" spans="1:15" x14ac:dyDescent="0.25">
      <c r="A268" t="s">
        <v>1412</v>
      </c>
      <c r="B268" t="s">
        <v>1247</v>
      </c>
      <c r="C268" t="s">
        <v>1409</v>
      </c>
      <c r="D268" t="s">
        <v>1186</v>
      </c>
      <c r="E268" t="s">
        <v>1195</v>
      </c>
      <c r="F268" s="604">
        <v>1</v>
      </c>
      <c r="G268" s="604">
        <v>9.5999999999999992E-3</v>
      </c>
      <c r="H268" s="651"/>
      <c r="I268" t="str">
        <f t="shared" si="27"/>
        <v>industry</v>
      </c>
      <c r="J268" t="str">
        <f t="shared" si="28"/>
        <v/>
      </c>
      <c r="K268" t="str">
        <f t="shared" si="29"/>
        <v>PM</v>
      </c>
      <c r="L268" t="str">
        <f t="shared" si="30"/>
        <v>industry..PM.No control</v>
      </c>
      <c r="M268" s="614">
        <f>IFERROR(INDEX('Control Tech'!$K$3:$K$196,MATCH(Calcs!L268,'Control Tech'!$A$3:$A$196,0),1)/100,0)</f>
        <v>0</v>
      </c>
      <c r="N268" s="613">
        <f t="shared" si="31"/>
        <v>1</v>
      </c>
      <c r="O268" t="str">
        <f t="shared" si="32"/>
        <v/>
      </c>
    </row>
    <row r="269" spans="1:15" x14ac:dyDescent="0.25">
      <c r="A269" t="s">
        <v>1412</v>
      </c>
      <c r="B269" t="s">
        <v>1247</v>
      </c>
      <c r="C269" t="s">
        <v>1245</v>
      </c>
      <c r="D269" t="s">
        <v>1131</v>
      </c>
      <c r="E269" t="s">
        <v>1195</v>
      </c>
      <c r="F269" s="604">
        <v>1</v>
      </c>
      <c r="G269" s="604">
        <v>4.8000000000000001E-4</v>
      </c>
      <c r="H269" s="651"/>
      <c r="I269" t="str">
        <f t="shared" si="27"/>
        <v>industry</v>
      </c>
      <c r="J269" t="str">
        <f t="shared" si="28"/>
        <v>hard coal</v>
      </c>
      <c r="K269" t="str">
        <f t="shared" si="29"/>
        <v>PM</v>
      </c>
      <c r="L269" t="str">
        <f t="shared" si="30"/>
        <v>industry.hard coal.PM.Cyclone</v>
      </c>
      <c r="M269" s="614">
        <f>IFERROR(INDEX('Control Tech'!$K$3:$K$196,MATCH(Calcs!L269,'Control Tech'!$A$3:$A$196,0),1)/100,0)</f>
        <v>0</v>
      </c>
      <c r="N269" s="613">
        <f t="shared" si="31"/>
        <v>0</v>
      </c>
      <c r="O269" t="str">
        <f t="shared" si="32"/>
        <v/>
      </c>
    </row>
    <row r="270" spans="1:15" x14ac:dyDescent="0.25">
      <c r="A270" t="s">
        <v>1412</v>
      </c>
      <c r="B270" t="s">
        <v>1247</v>
      </c>
      <c r="C270" t="s">
        <v>1245</v>
      </c>
      <c r="D270" t="s">
        <v>1207</v>
      </c>
      <c r="E270" t="s">
        <v>1195</v>
      </c>
      <c r="F270" s="604">
        <v>1</v>
      </c>
      <c r="G270" s="604">
        <v>5.0000000000000002E-5</v>
      </c>
      <c r="H270" s="651"/>
      <c r="I270" t="str">
        <f t="shared" si="27"/>
        <v>industry</v>
      </c>
      <c r="J270" t="str">
        <f t="shared" si="28"/>
        <v>hard coal</v>
      </c>
      <c r="K270" t="str">
        <f t="shared" si="29"/>
        <v>PM</v>
      </c>
      <c r="L270" t="str">
        <f t="shared" si="30"/>
        <v>industry.hard coal.PM.Electrostatic precipitator: 1 field</v>
      </c>
      <c r="M270" s="614">
        <f>IFERROR(INDEX('Control Tech'!$K$3:$K$196,MATCH(Calcs!L270,'Control Tech'!$A$3:$A$196,0),1)/100,0)</f>
        <v>0</v>
      </c>
      <c r="N270" s="613">
        <f t="shared" si="31"/>
        <v>0</v>
      </c>
      <c r="O270" t="str">
        <f t="shared" si="32"/>
        <v/>
      </c>
    </row>
    <row r="271" spans="1:15" x14ac:dyDescent="0.25">
      <c r="A271" t="s">
        <v>1412</v>
      </c>
      <c r="B271" t="s">
        <v>1247</v>
      </c>
      <c r="C271" t="s">
        <v>1245</v>
      </c>
      <c r="D271" t="s">
        <v>1208</v>
      </c>
      <c r="E271" t="s">
        <v>1195</v>
      </c>
      <c r="F271" s="604">
        <v>1</v>
      </c>
      <c r="G271" s="604">
        <v>3.0000000000000001E-5</v>
      </c>
      <c r="H271" s="651"/>
      <c r="I271" t="str">
        <f t="shared" si="27"/>
        <v>industry</v>
      </c>
      <c r="J271" t="str">
        <f t="shared" si="28"/>
        <v>hard coal</v>
      </c>
      <c r="K271" t="str">
        <f t="shared" si="29"/>
        <v>PM</v>
      </c>
      <c r="L271" t="str">
        <f t="shared" si="30"/>
        <v>industry.hard coal.PM.Electrostatic precipitator: 2 fields</v>
      </c>
      <c r="M271" s="614">
        <f>IFERROR(INDEX('Control Tech'!$K$3:$K$196,MATCH(Calcs!L271,'Control Tech'!$A$3:$A$196,0),1)/100,0)</f>
        <v>0</v>
      </c>
      <c r="N271" s="613">
        <f t="shared" si="31"/>
        <v>0</v>
      </c>
      <c r="O271" t="str">
        <f t="shared" si="32"/>
        <v/>
      </c>
    </row>
    <row r="272" spans="1:15" x14ac:dyDescent="0.25">
      <c r="A272" t="s">
        <v>1412</v>
      </c>
      <c r="B272" t="s">
        <v>1247</v>
      </c>
      <c r="C272" t="s">
        <v>1245</v>
      </c>
      <c r="D272" t="s">
        <v>1196</v>
      </c>
      <c r="E272" t="s">
        <v>1195</v>
      </c>
      <c r="F272" s="604">
        <v>1</v>
      </c>
      <c r="G272" s="604">
        <v>0</v>
      </c>
      <c r="H272" s="651"/>
      <c r="I272" t="str">
        <f t="shared" si="27"/>
        <v>industry</v>
      </c>
      <c r="J272" t="str">
        <f t="shared" si="28"/>
        <v>hard coal</v>
      </c>
      <c r="K272" t="str">
        <f t="shared" si="29"/>
        <v>PM</v>
      </c>
      <c r="L272" t="str">
        <f t="shared" si="30"/>
        <v>industry.hard coal.PM.High efficiency deduster</v>
      </c>
      <c r="M272" s="614">
        <f>IFERROR(INDEX('Control Tech'!$K$3:$K$196,MATCH(Calcs!L272,'Control Tech'!$A$3:$A$196,0),1)/100,0)</f>
        <v>0</v>
      </c>
      <c r="N272" s="613">
        <f t="shared" si="31"/>
        <v>0</v>
      </c>
      <c r="O272" t="str">
        <f t="shared" si="32"/>
        <v/>
      </c>
    </row>
    <row r="273" spans="1:17" x14ac:dyDescent="0.25">
      <c r="A273" t="s">
        <v>1412</v>
      </c>
      <c r="B273" t="s">
        <v>1247</v>
      </c>
      <c r="C273" t="s">
        <v>1245</v>
      </c>
      <c r="D273" t="s">
        <v>1186</v>
      </c>
      <c r="E273" t="s">
        <v>1195</v>
      </c>
      <c r="F273" s="604">
        <v>1</v>
      </c>
      <c r="G273" s="604">
        <v>5.4000000000000001E-4</v>
      </c>
      <c r="H273" s="651"/>
      <c r="I273" t="str">
        <f t="shared" si="27"/>
        <v>industry</v>
      </c>
      <c r="J273" t="str">
        <f t="shared" si="28"/>
        <v>hard coal</v>
      </c>
      <c r="K273" t="str">
        <f t="shared" si="29"/>
        <v>PM</v>
      </c>
      <c r="L273" t="str">
        <f t="shared" si="30"/>
        <v>industry.hard coal.PM.No control</v>
      </c>
      <c r="M273" s="614">
        <f>IFERROR(INDEX('Control Tech'!$K$3:$K$196,MATCH(Calcs!L273,'Control Tech'!$A$3:$A$196,0),1)/100,0)</f>
        <v>0</v>
      </c>
      <c r="N273" s="613">
        <f t="shared" si="31"/>
        <v>1</v>
      </c>
      <c r="O273" t="str">
        <f t="shared" si="32"/>
        <v/>
      </c>
    </row>
    <row r="274" spans="1:17" x14ac:dyDescent="0.25">
      <c r="A274" t="s">
        <v>1412</v>
      </c>
      <c r="B274" t="s">
        <v>1247</v>
      </c>
      <c r="C274" t="s">
        <v>92</v>
      </c>
      <c r="D274" t="s">
        <v>1295</v>
      </c>
      <c r="E274" t="s">
        <v>1195</v>
      </c>
      <c r="F274" s="604">
        <v>1</v>
      </c>
      <c r="G274" s="604">
        <v>1E-4</v>
      </c>
      <c r="H274" s="651"/>
      <c r="I274" t="str">
        <f t="shared" si="27"/>
        <v>industry</v>
      </c>
      <c r="J274" t="str">
        <f t="shared" si="28"/>
        <v>petroleum diesel</v>
      </c>
      <c r="K274" t="str">
        <f t="shared" si="29"/>
        <v>PM</v>
      </c>
      <c r="L274" t="str">
        <f t="shared" si="30"/>
        <v>industry.petroleum diesel.PM.Good housekeeping: industrial oil boilers</v>
      </c>
      <c r="M274" s="614">
        <f>IFERROR(INDEX('Control Tech'!$K$3:$K$196,MATCH(Calcs!L274,'Control Tech'!$A$3:$A$196,0),1)/100,0)</f>
        <v>0</v>
      </c>
      <c r="N274" s="613">
        <f t="shared" si="31"/>
        <v>0</v>
      </c>
      <c r="O274" t="str">
        <f t="shared" si="32"/>
        <v/>
      </c>
    </row>
    <row r="275" spans="1:17" x14ac:dyDescent="0.25">
      <c r="A275" t="s">
        <v>1412</v>
      </c>
      <c r="B275" t="s">
        <v>1247</v>
      </c>
      <c r="C275" t="s">
        <v>92</v>
      </c>
      <c r="D275" t="s">
        <v>1186</v>
      </c>
      <c r="E275" t="s">
        <v>1195</v>
      </c>
      <c r="F275" s="604">
        <v>1</v>
      </c>
      <c r="G275" s="604">
        <v>1.1E-4</v>
      </c>
      <c r="H275" s="651"/>
      <c r="I275" t="str">
        <f t="shared" si="27"/>
        <v>industry</v>
      </c>
      <c r="J275" t="str">
        <f t="shared" si="28"/>
        <v>petroleum diesel</v>
      </c>
      <c r="K275" t="str">
        <f t="shared" si="29"/>
        <v>PM</v>
      </c>
      <c r="L275" t="str">
        <f t="shared" si="30"/>
        <v>industry.petroleum diesel.PM.No control</v>
      </c>
      <c r="M275" s="614">
        <f>IFERROR(INDEX('Control Tech'!$K$3:$K$196,MATCH(Calcs!L275,'Control Tech'!$A$3:$A$196,0),1)/100,0)</f>
        <v>0</v>
      </c>
      <c r="N275" s="613">
        <f t="shared" si="31"/>
        <v>1</v>
      </c>
      <c r="O275" t="str">
        <f t="shared" si="32"/>
        <v/>
      </c>
    </row>
    <row r="276" spans="1:17" x14ac:dyDescent="0.25">
      <c r="A276" t="s">
        <v>1412</v>
      </c>
      <c r="B276" t="s">
        <v>1247</v>
      </c>
      <c r="C276" t="s">
        <v>1264</v>
      </c>
      <c r="D276" t="s">
        <v>1186</v>
      </c>
      <c r="E276" t="s">
        <v>1195</v>
      </c>
      <c r="F276" s="604">
        <v>1</v>
      </c>
      <c r="G276" s="604">
        <v>1.0000000000000001E-5</v>
      </c>
      <c r="H276" s="651"/>
      <c r="I276" t="str">
        <f t="shared" si="27"/>
        <v>industry</v>
      </c>
      <c r="J276" t="str">
        <f t="shared" si="28"/>
        <v>natural gas</v>
      </c>
      <c r="K276" t="str">
        <f t="shared" si="29"/>
        <v>PM</v>
      </c>
      <c r="L276" t="str">
        <f t="shared" si="30"/>
        <v>industry.natural gas.PM.No control</v>
      </c>
      <c r="M276" s="614">
        <f>IFERROR(INDEX('Control Tech'!$K$3:$K$196,MATCH(Calcs!L276,'Control Tech'!$A$3:$A$196,0),1)/100,0)</f>
        <v>0</v>
      </c>
      <c r="N276" s="613">
        <f t="shared" si="31"/>
        <v>1</v>
      </c>
      <c r="O276" t="str">
        <f t="shared" si="32"/>
        <v/>
      </c>
    </row>
    <row r="277" spans="1:17" x14ac:dyDescent="0.25">
      <c r="A277" t="s">
        <v>1412</v>
      </c>
      <c r="B277" t="s">
        <v>1247</v>
      </c>
      <c r="C277" t="s">
        <v>18</v>
      </c>
      <c r="D277" t="s">
        <v>1186</v>
      </c>
      <c r="E277" t="s">
        <v>1195</v>
      </c>
      <c r="F277" s="604">
        <v>1</v>
      </c>
      <c r="G277" s="604">
        <v>3.0000000000000001E-5</v>
      </c>
      <c r="H277" s="651"/>
      <c r="I277" t="str">
        <f t="shared" si="27"/>
        <v>industry</v>
      </c>
      <c r="J277" t="str">
        <f t="shared" si="28"/>
        <v>petroleum gasoline</v>
      </c>
      <c r="K277" t="str">
        <f t="shared" si="29"/>
        <v>PM</v>
      </c>
      <c r="L277" t="str">
        <f t="shared" si="30"/>
        <v>industry.petroleum gasoline.PM.No control</v>
      </c>
      <c r="M277" s="614">
        <f>IFERROR(INDEX('Control Tech'!$K$3:$K$196,MATCH(Calcs!L277,'Control Tech'!$A$3:$A$196,0),1)/100,0)</f>
        <v>0</v>
      </c>
      <c r="N277" s="613">
        <f t="shared" si="31"/>
        <v>1</v>
      </c>
      <c r="O277" t="str">
        <f t="shared" si="32"/>
        <v/>
      </c>
    </row>
    <row r="278" spans="1:17" x14ac:dyDescent="0.25">
      <c r="A278" t="s">
        <v>1412</v>
      </c>
      <c r="B278" t="s">
        <v>1247</v>
      </c>
      <c r="C278" t="s">
        <v>1294</v>
      </c>
      <c r="D278" t="s">
        <v>1295</v>
      </c>
      <c r="E278" t="s">
        <v>1195</v>
      </c>
      <c r="F278" s="604">
        <v>1</v>
      </c>
      <c r="G278" s="604">
        <v>7.1000000000000002E-4</v>
      </c>
      <c r="H278" s="651"/>
      <c r="I278" t="str">
        <f t="shared" si="27"/>
        <v>industry</v>
      </c>
      <c r="J278" t="str">
        <f t="shared" si="28"/>
        <v>petroleum diesel</v>
      </c>
      <c r="K278" t="str">
        <f t="shared" si="29"/>
        <v>PM</v>
      </c>
      <c r="L278" t="str">
        <f t="shared" si="30"/>
        <v>industry.petroleum diesel.PM.Good housekeeping: industrial oil boilers</v>
      </c>
      <c r="M278" s="614">
        <f>IFERROR(INDEX('Control Tech'!$K$3:$K$196,MATCH(Calcs!L278,'Control Tech'!$A$3:$A$196,0),1)/100,0)</f>
        <v>0</v>
      </c>
      <c r="N278" s="613">
        <f t="shared" si="31"/>
        <v>0</v>
      </c>
      <c r="O278" t="str">
        <f t="shared" si="32"/>
        <v/>
      </c>
    </row>
    <row r="279" spans="1:17" x14ac:dyDescent="0.25">
      <c r="A279" t="s">
        <v>1412</v>
      </c>
      <c r="B279" t="s">
        <v>1247</v>
      </c>
      <c r="C279" t="s">
        <v>1294</v>
      </c>
      <c r="D279" t="s">
        <v>1196</v>
      </c>
      <c r="E279" t="s">
        <v>1195</v>
      </c>
      <c r="F279" s="604">
        <v>1</v>
      </c>
      <c r="G279" s="604">
        <v>0</v>
      </c>
      <c r="H279" s="651"/>
      <c r="I279" t="str">
        <f t="shared" si="27"/>
        <v>industry</v>
      </c>
      <c r="J279" t="str">
        <f t="shared" si="28"/>
        <v>petroleum diesel</v>
      </c>
      <c r="K279" t="str">
        <f t="shared" si="29"/>
        <v>PM</v>
      </c>
      <c r="L279" t="str">
        <f t="shared" si="30"/>
        <v>industry.petroleum diesel.PM.High efficiency deduster</v>
      </c>
      <c r="M279" s="614">
        <f>IFERROR(INDEX('Control Tech'!$K$3:$K$196,MATCH(Calcs!L279,'Control Tech'!$A$3:$A$196,0),1)/100,0)</f>
        <v>0</v>
      </c>
      <c r="N279" s="613">
        <f t="shared" si="31"/>
        <v>0</v>
      </c>
      <c r="O279" t="str">
        <f t="shared" si="32"/>
        <v/>
      </c>
    </row>
    <row r="280" spans="1:17" x14ac:dyDescent="0.25">
      <c r="A280" t="s">
        <v>1412</v>
      </c>
      <c r="B280" t="s">
        <v>1247</v>
      </c>
      <c r="C280" t="s">
        <v>1294</v>
      </c>
      <c r="D280" t="s">
        <v>1186</v>
      </c>
      <c r="E280" t="s">
        <v>1195</v>
      </c>
      <c r="F280" s="604">
        <v>1</v>
      </c>
      <c r="G280" s="604">
        <v>7.3999999999999999E-4</v>
      </c>
      <c r="H280" s="651"/>
      <c r="I280" t="str">
        <f t="shared" si="27"/>
        <v>industry</v>
      </c>
      <c r="J280" t="str">
        <f t="shared" si="28"/>
        <v>petroleum diesel</v>
      </c>
      <c r="K280" t="str">
        <f t="shared" si="29"/>
        <v>PM</v>
      </c>
      <c r="L280" t="str">
        <f t="shared" si="30"/>
        <v>industry.petroleum diesel.PM.No control</v>
      </c>
      <c r="M280" s="614">
        <f>IFERROR(INDEX('Control Tech'!$K$3:$K$196,MATCH(Calcs!L280,'Control Tech'!$A$3:$A$196,0),1)/100,0)</f>
        <v>0</v>
      </c>
      <c r="N280" s="613">
        <f t="shared" si="31"/>
        <v>1</v>
      </c>
      <c r="O280" t="str">
        <f t="shared" si="32"/>
        <v/>
      </c>
    </row>
    <row r="281" spans="1:17" x14ac:dyDescent="0.25">
      <c r="A281" t="s">
        <v>1412</v>
      </c>
      <c r="B281" t="s">
        <v>1247</v>
      </c>
      <c r="C281" t="s">
        <v>1305</v>
      </c>
      <c r="D281" t="s">
        <v>1186</v>
      </c>
      <c r="E281" t="s">
        <v>1195</v>
      </c>
      <c r="F281" s="604">
        <v>1</v>
      </c>
      <c r="G281" s="604">
        <v>1.0000000000000001E-5</v>
      </c>
      <c r="H281" s="651"/>
      <c r="I281" t="str">
        <f t="shared" si="27"/>
        <v>industry</v>
      </c>
      <c r="J281" t="str">
        <f t="shared" si="28"/>
        <v>natural gas</v>
      </c>
      <c r="K281" t="str">
        <f t="shared" si="29"/>
        <v>PM</v>
      </c>
      <c r="L281" t="str">
        <f t="shared" si="30"/>
        <v>industry.natural gas.PM.No control</v>
      </c>
      <c r="M281" s="614">
        <f>IFERROR(INDEX('Control Tech'!$K$3:$K$196,MATCH(Calcs!L281,'Control Tech'!$A$3:$A$196,0),1)/100,0)</f>
        <v>0</v>
      </c>
      <c r="N281" s="613">
        <f t="shared" si="31"/>
        <v>1</v>
      </c>
      <c r="O281" t="str">
        <f t="shared" si="32"/>
        <v/>
      </c>
    </row>
    <row r="282" spans="1:17" x14ac:dyDescent="0.25">
      <c r="A282" t="s">
        <v>1412</v>
      </c>
      <c r="B282" t="s">
        <v>1247</v>
      </c>
      <c r="C282" t="s">
        <v>1410</v>
      </c>
      <c r="D282" t="s">
        <v>1131</v>
      </c>
      <c r="E282" t="s">
        <v>1195</v>
      </c>
      <c r="F282" s="604">
        <v>1</v>
      </c>
      <c r="G282" s="604">
        <v>1.264E-2</v>
      </c>
      <c r="H282" s="651"/>
      <c r="I282" t="str">
        <f t="shared" si="27"/>
        <v>industry</v>
      </c>
      <c r="J282" t="str">
        <f t="shared" si="28"/>
        <v/>
      </c>
      <c r="K282" t="str">
        <f t="shared" si="29"/>
        <v>PM</v>
      </c>
      <c r="L282" t="str">
        <f t="shared" si="30"/>
        <v>industry..PM.Cyclone</v>
      </c>
      <c r="M282" s="614">
        <f>IFERROR(INDEX('Control Tech'!$K$3:$K$196,MATCH(Calcs!L282,'Control Tech'!$A$3:$A$196,0),1)/100,0)</f>
        <v>0</v>
      </c>
      <c r="N282" s="613">
        <f t="shared" si="31"/>
        <v>0</v>
      </c>
      <c r="O282" t="str">
        <f t="shared" si="32"/>
        <v/>
      </c>
      <c r="Q282" s="613"/>
    </row>
    <row r="283" spans="1:17" x14ac:dyDescent="0.25">
      <c r="A283" t="s">
        <v>1412</v>
      </c>
      <c r="B283" t="s">
        <v>1247</v>
      </c>
      <c r="C283" t="s">
        <v>1410</v>
      </c>
      <c r="D283" t="s">
        <v>1207</v>
      </c>
      <c r="E283" t="s">
        <v>1195</v>
      </c>
      <c r="F283" s="604">
        <v>1</v>
      </c>
      <c r="G283" s="604">
        <v>1.2600000000000001E-3</v>
      </c>
      <c r="H283" s="651"/>
      <c r="I283" t="str">
        <f t="shared" si="27"/>
        <v>industry</v>
      </c>
      <c r="J283" t="str">
        <f t="shared" si="28"/>
        <v/>
      </c>
      <c r="K283" t="str">
        <f t="shared" si="29"/>
        <v>PM</v>
      </c>
      <c r="L283" t="str">
        <f t="shared" si="30"/>
        <v>industry..PM.Electrostatic precipitator: 1 field</v>
      </c>
      <c r="M283" s="614">
        <f>IFERROR(INDEX('Control Tech'!$K$3:$K$196,MATCH(Calcs!L283,'Control Tech'!$A$3:$A$196,0),1)/100,0)</f>
        <v>0</v>
      </c>
      <c r="N283" s="613">
        <f t="shared" si="31"/>
        <v>0</v>
      </c>
      <c r="O283" t="str">
        <f t="shared" si="32"/>
        <v/>
      </c>
    </row>
    <row r="284" spans="1:17" x14ac:dyDescent="0.25">
      <c r="A284" t="s">
        <v>1412</v>
      </c>
      <c r="B284" t="s">
        <v>1247</v>
      </c>
      <c r="C284" t="s">
        <v>1410</v>
      </c>
      <c r="D284" t="s">
        <v>1208</v>
      </c>
      <c r="E284" t="s">
        <v>1195</v>
      </c>
      <c r="F284" s="604">
        <v>1</v>
      </c>
      <c r="G284" s="604">
        <v>8.4000000000000003E-4</v>
      </c>
      <c r="H284" s="651"/>
      <c r="I284" t="str">
        <f t="shared" si="27"/>
        <v>industry</v>
      </c>
      <c r="J284" t="str">
        <f t="shared" si="28"/>
        <v/>
      </c>
      <c r="K284" t="str">
        <f t="shared" si="29"/>
        <v>PM</v>
      </c>
      <c r="L284" t="str">
        <f t="shared" si="30"/>
        <v>industry..PM.Electrostatic precipitator: 2 fields</v>
      </c>
      <c r="M284" s="614">
        <f>IFERROR(INDEX('Control Tech'!$K$3:$K$196,MATCH(Calcs!L284,'Control Tech'!$A$3:$A$196,0),1)/100,0)</f>
        <v>0</v>
      </c>
      <c r="N284" s="613">
        <f t="shared" si="31"/>
        <v>0</v>
      </c>
      <c r="O284" t="str">
        <f t="shared" si="32"/>
        <v/>
      </c>
    </row>
    <row r="285" spans="1:17" x14ac:dyDescent="0.25">
      <c r="A285" t="s">
        <v>1412</v>
      </c>
      <c r="B285" t="s">
        <v>1247</v>
      </c>
      <c r="C285" t="s">
        <v>1410</v>
      </c>
      <c r="D285" t="s">
        <v>1196</v>
      </c>
      <c r="E285" t="s">
        <v>1195</v>
      </c>
      <c r="F285" s="604">
        <v>1</v>
      </c>
      <c r="G285" s="604">
        <v>0</v>
      </c>
      <c r="H285" s="651"/>
      <c r="I285" t="str">
        <f t="shared" si="27"/>
        <v>industry</v>
      </c>
      <c r="J285" t="str">
        <f t="shared" si="28"/>
        <v/>
      </c>
      <c r="K285" t="str">
        <f t="shared" si="29"/>
        <v>PM</v>
      </c>
      <c r="L285" t="str">
        <f t="shared" si="30"/>
        <v>industry..PM.High efficiency deduster</v>
      </c>
      <c r="M285" s="614">
        <f>IFERROR(INDEX('Control Tech'!$K$3:$K$196,MATCH(Calcs!L285,'Control Tech'!$A$3:$A$196,0),1)/100,0)</f>
        <v>0</v>
      </c>
      <c r="N285" s="613">
        <f t="shared" si="31"/>
        <v>0</v>
      </c>
      <c r="O285" t="str">
        <f t="shared" si="32"/>
        <v/>
      </c>
    </row>
    <row r="286" spans="1:17" x14ac:dyDescent="0.25">
      <c r="A286" t="s">
        <v>1412</v>
      </c>
      <c r="B286" t="s">
        <v>1247</v>
      </c>
      <c r="C286" t="s">
        <v>1410</v>
      </c>
      <c r="D286" t="s">
        <v>1186</v>
      </c>
      <c r="E286" t="s">
        <v>1195</v>
      </c>
      <c r="F286" s="604">
        <v>1</v>
      </c>
      <c r="G286" s="604">
        <v>1.4200000000000001E-2</v>
      </c>
      <c r="H286" s="651"/>
      <c r="I286" t="str">
        <f t="shared" si="27"/>
        <v>industry</v>
      </c>
      <c r="J286" t="str">
        <f t="shared" si="28"/>
        <v/>
      </c>
      <c r="K286" t="str">
        <f t="shared" si="29"/>
        <v>PM</v>
      </c>
      <c r="L286" t="str">
        <f t="shared" si="30"/>
        <v>industry..PM.No control</v>
      </c>
      <c r="M286" s="614">
        <f>IFERROR(INDEX('Control Tech'!$K$3:$K$196,MATCH(Calcs!L286,'Control Tech'!$A$3:$A$196,0),1)/100,0)</f>
        <v>0</v>
      </c>
      <c r="N286" s="613">
        <f t="shared" si="31"/>
        <v>1</v>
      </c>
      <c r="O286" t="str">
        <f t="shared" si="32"/>
        <v/>
      </c>
    </row>
    <row r="287" spans="1:17" x14ac:dyDescent="0.25">
      <c r="A287" t="s">
        <v>1412</v>
      </c>
      <c r="B287" t="s">
        <v>1221</v>
      </c>
      <c r="C287" t="s">
        <v>1205</v>
      </c>
      <c r="D287" t="s">
        <v>1207</v>
      </c>
      <c r="E287" t="s">
        <v>1195</v>
      </c>
      <c r="F287" s="604">
        <v>1</v>
      </c>
      <c r="G287" s="604">
        <v>0</v>
      </c>
      <c r="H287" s="651"/>
      <c r="I287" t="str">
        <f t="shared" si="27"/>
        <v>industry</v>
      </c>
      <c r="J287" t="str">
        <f t="shared" si="28"/>
        <v>lignite</v>
      </c>
      <c r="K287" t="str">
        <f t="shared" si="29"/>
        <v>PM</v>
      </c>
      <c r="L287" t="str">
        <f t="shared" si="30"/>
        <v>industry.lignite.PM.Electrostatic precipitator: 1 field</v>
      </c>
      <c r="M287" s="614">
        <f>IFERROR(INDEX('Control Tech'!$K$3:$K$196,MATCH(Calcs!L287,'Control Tech'!$A$3:$A$196,0),1)/100,0)</f>
        <v>0</v>
      </c>
      <c r="N287" s="613">
        <f t="shared" si="31"/>
        <v>0</v>
      </c>
      <c r="O287" t="str">
        <f t="shared" si="32"/>
        <v/>
      </c>
    </row>
    <row r="288" spans="1:17" x14ac:dyDescent="0.25">
      <c r="A288" t="s">
        <v>1412</v>
      </c>
      <c r="B288" t="s">
        <v>1221</v>
      </c>
      <c r="C288" t="s">
        <v>1205</v>
      </c>
      <c r="D288" t="s">
        <v>1208</v>
      </c>
      <c r="E288" t="s">
        <v>1195</v>
      </c>
      <c r="F288" s="604">
        <v>1</v>
      </c>
      <c r="G288" s="604">
        <v>0</v>
      </c>
      <c r="H288" s="651"/>
      <c r="I288" t="str">
        <f t="shared" si="27"/>
        <v>industry</v>
      </c>
      <c r="J288" t="str">
        <f t="shared" si="28"/>
        <v>lignite</v>
      </c>
      <c r="K288" t="str">
        <f t="shared" si="29"/>
        <v>PM</v>
      </c>
      <c r="L288" t="str">
        <f t="shared" si="30"/>
        <v>industry.lignite.PM.Electrostatic precipitator: 2 fields</v>
      </c>
      <c r="M288" s="614">
        <f>IFERROR(INDEX('Control Tech'!$K$3:$K$196,MATCH(Calcs!L288,'Control Tech'!$A$3:$A$196,0),1)/100,0)</f>
        <v>0</v>
      </c>
      <c r="N288" s="613">
        <f t="shared" si="31"/>
        <v>0</v>
      </c>
      <c r="O288" t="str">
        <f t="shared" si="32"/>
        <v/>
      </c>
    </row>
    <row r="289" spans="1:15" x14ac:dyDescent="0.25">
      <c r="A289" t="s">
        <v>1412</v>
      </c>
      <c r="B289" t="s">
        <v>1221</v>
      </c>
      <c r="C289" t="s">
        <v>1205</v>
      </c>
      <c r="D289" t="s">
        <v>1196</v>
      </c>
      <c r="E289" t="s">
        <v>1195</v>
      </c>
      <c r="F289" s="604">
        <v>1</v>
      </c>
      <c r="G289" s="604">
        <v>0</v>
      </c>
      <c r="H289" s="651"/>
      <c r="I289" t="str">
        <f t="shared" si="27"/>
        <v>industry</v>
      </c>
      <c r="J289" t="str">
        <f t="shared" si="28"/>
        <v>lignite</v>
      </c>
      <c r="K289" t="str">
        <f t="shared" si="29"/>
        <v>PM</v>
      </c>
      <c r="L289" t="str">
        <f t="shared" si="30"/>
        <v>industry.lignite.PM.High efficiency deduster</v>
      </c>
      <c r="M289" s="614">
        <f>IFERROR(INDEX('Control Tech'!$K$3:$K$196,MATCH(Calcs!L289,'Control Tech'!$A$3:$A$196,0),1)/100,0)</f>
        <v>0</v>
      </c>
      <c r="N289" s="613">
        <f t="shared" si="31"/>
        <v>0</v>
      </c>
      <c r="O289" t="str">
        <f t="shared" si="32"/>
        <v/>
      </c>
    </row>
    <row r="290" spans="1:15" x14ac:dyDescent="0.25">
      <c r="A290" t="s">
        <v>1412</v>
      </c>
      <c r="B290" t="s">
        <v>1221</v>
      </c>
      <c r="C290" t="s">
        <v>1205</v>
      </c>
      <c r="D290" t="s">
        <v>1218</v>
      </c>
      <c r="E290" t="s">
        <v>1195</v>
      </c>
      <c r="F290" s="604">
        <v>1</v>
      </c>
      <c r="G290" s="604">
        <v>0</v>
      </c>
      <c r="H290" s="651"/>
      <c r="I290" t="str">
        <f t="shared" si="27"/>
        <v>industry</v>
      </c>
      <c r="J290" t="str">
        <f t="shared" si="28"/>
        <v>lignite</v>
      </c>
      <c r="K290" t="str">
        <f t="shared" si="29"/>
        <v>PM</v>
      </c>
      <c r="L290" t="str">
        <f t="shared" si="30"/>
        <v>industry.lignite.PM.High efficiency deduster - industrial combustion + S,N meas.</v>
      </c>
      <c r="M290" s="614">
        <f>IFERROR(INDEX('Control Tech'!$K$3:$K$196,MATCH(Calcs!L290,'Control Tech'!$A$3:$A$196,0),1)/100,0)</f>
        <v>0</v>
      </c>
      <c r="N290" s="613">
        <f t="shared" si="31"/>
        <v>0</v>
      </c>
      <c r="O290" t="str">
        <f t="shared" si="32"/>
        <v/>
      </c>
    </row>
    <row r="291" spans="1:15" x14ac:dyDescent="0.25">
      <c r="A291" t="s">
        <v>1412</v>
      </c>
      <c r="B291" t="s">
        <v>1221</v>
      </c>
      <c r="C291" t="s">
        <v>1205</v>
      </c>
      <c r="D291" t="s">
        <v>1186</v>
      </c>
      <c r="E291" t="s">
        <v>1195</v>
      </c>
      <c r="F291" s="604">
        <v>1</v>
      </c>
      <c r="G291" s="604">
        <v>0</v>
      </c>
      <c r="H291" s="651"/>
      <c r="I291" t="str">
        <f t="shared" si="27"/>
        <v>industry</v>
      </c>
      <c r="J291" t="str">
        <f t="shared" si="28"/>
        <v>lignite</v>
      </c>
      <c r="K291" t="str">
        <f t="shared" si="29"/>
        <v>PM</v>
      </c>
      <c r="L291" t="str">
        <f t="shared" si="30"/>
        <v>industry.lignite.PM.No control</v>
      </c>
      <c r="M291" s="614">
        <f>IFERROR(INDEX('Control Tech'!$K$3:$K$196,MATCH(Calcs!L291,'Control Tech'!$A$3:$A$196,0),1)/100,0)</f>
        <v>0</v>
      </c>
      <c r="N291" s="613">
        <f t="shared" si="31"/>
        <v>1</v>
      </c>
      <c r="O291" t="str">
        <f t="shared" si="32"/>
        <v/>
      </c>
    </row>
    <row r="292" spans="1:15" x14ac:dyDescent="0.25">
      <c r="A292" t="s">
        <v>1412</v>
      </c>
      <c r="B292" t="s">
        <v>1221</v>
      </c>
      <c r="C292" t="s">
        <v>1205</v>
      </c>
      <c r="D292" t="s">
        <v>1219</v>
      </c>
      <c r="E292" t="s">
        <v>1195</v>
      </c>
      <c r="F292" s="604">
        <v>1</v>
      </c>
      <c r="G292" s="604">
        <v>0</v>
      </c>
      <c r="H292" s="651"/>
      <c r="I292" t="str">
        <f t="shared" si="27"/>
        <v>industry</v>
      </c>
      <c r="J292" t="str">
        <f t="shared" si="28"/>
        <v>lignite</v>
      </c>
      <c r="K292" t="str">
        <f t="shared" si="29"/>
        <v>PM</v>
      </c>
      <c r="L292" t="str">
        <f t="shared" si="30"/>
        <v>industry.lignite.PM.Wet scrubber</v>
      </c>
      <c r="M292" s="614">
        <f>IFERROR(INDEX('Control Tech'!$K$3:$K$196,MATCH(Calcs!L292,'Control Tech'!$A$3:$A$196,0),1)/100,0)</f>
        <v>0</v>
      </c>
      <c r="N292" s="613">
        <f t="shared" si="31"/>
        <v>0</v>
      </c>
      <c r="O292" t="str">
        <f t="shared" si="32"/>
        <v/>
      </c>
    </row>
    <row r="293" spans="1:15" x14ac:dyDescent="0.25">
      <c r="A293" t="s">
        <v>1412</v>
      </c>
      <c r="B293" t="s">
        <v>1221</v>
      </c>
      <c r="C293" t="s">
        <v>1240</v>
      </c>
      <c r="D293" t="s">
        <v>1207</v>
      </c>
      <c r="E293" t="s">
        <v>1195</v>
      </c>
      <c r="F293" s="604">
        <v>1</v>
      </c>
      <c r="G293" s="604">
        <v>0</v>
      </c>
      <c r="H293" s="651"/>
      <c r="I293" t="str">
        <f t="shared" si="27"/>
        <v>industry</v>
      </c>
      <c r="J293" t="str">
        <f t="shared" si="28"/>
        <v>lignite</v>
      </c>
      <c r="K293" t="str">
        <f t="shared" si="29"/>
        <v>PM</v>
      </c>
      <c r="L293" t="str">
        <f t="shared" si="30"/>
        <v>industry.lignite.PM.Electrostatic precipitator: 1 field</v>
      </c>
      <c r="M293" s="614">
        <f>IFERROR(INDEX('Control Tech'!$K$3:$K$196,MATCH(Calcs!L293,'Control Tech'!$A$3:$A$196,0),1)/100,0)</f>
        <v>0</v>
      </c>
      <c r="N293" s="613">
        <f t="shared" si="31"/>
        <v>0</v>
      </c>
      <c r="O293" t="str">
        <f t="shared" si="32"/>
        <v/>
      </c>
    </row>
    <row r="294" spans="1:15" x14ac:dyDescent="0.25">
      <c r="A294" t="s">
        <v>1412</v>
      </c>
      <c r="B294" t="s">
        <v>1221</v>
      </c>
      <c r="C294" t="s">
        <v>1240</v>
      </c>
      <c r="D294" t="s">
        <v>1208</v>
      </c>
      <c r="E294" t="s">
        <v>1195</v>
      </c>
      <c r="F294" s="604">
        <v>1</v>
      </c>
      <c r="G294" s="604">
        <v>0</v>
      </c>
      <c r="H294" s="651"/>
      <c r="I294" t="str">
        <f t="shared" si="27"/>
        <v>industry</v>
      </c>
      <c r="J294" t="str">
        <f t="shared" si="28"/>
        <v>lignite</v>
      </c>
      <c r="K294" t="str">
        <f t="shared" si="29"/>
        <v>PM</v>
      </c>
      <c r="L294" t="str">
        <f t="shared" si="30"/>
        <v>industry.lignite.PM.Electrostatic precipitator: 2 fields</v>
      </c>
      <c r="M294" s="614">
        <f>IFERROR(INDEX('Control Tech'!$K$3:$K$196,MATCH(Calcs!L294,'Control Tech'!$A$3:$A$196,0),1)/100,0)</f>
        <v>0</v>
      </c>
      <c r="N294" s="613">
        <f t="shared" si="31"/>
        <v>0</v>
      </c>
      <c r="O294" t="str">
        <f t="shared" si="32"/>
        <v/>
      </c>
    </row>
    <row r="295" spans="1:15" x14ac:dyDescent="0.25">
      <c r="A295" t="s">
        <v>1412</v>
      </c>
      <c r="B295" t="s">
        <v>1221</v>
      </c>
      <c r="C295" t="s">
        <v>1240</v>
      </c>
      <c r="D295" t="s">
        <v>1196</v>
      </c>
      <c r="E295" t="s">
        <v>1195</v>
      </c>
      <c r="F295" s="604">
        <v>1</v>
      </c>
      <c r="G295" s="604">
        <v>0</v>
      </c>
      <c r="H295" s="651"/>
      <c r="I295" t="str">
        <f t="shared" si="27"/>
        <v>industry</v>
      </c>
      <c r="J295" t="str">
        <f t="shared" si="28"/>
        <v>lignite</v>
      </c>
      <c r="K295" t="str">
        <f t="shared" si="29"/>
        <v>PM</v>
      </c>
      <c r="L295" t="str">
        <f t="shared" si="30"/>
        <v>industry.lignite.PM.High efficiency deduster</v>
      </c>
      <c r="M295" s="614">
        <f>IFERROR(INDEX('Control Tech'!$K$3:$K$196,MATCH(Calcs!L295,'Control Tech'!$A$3:$A$196,0),1)/100,0)</f>
        <v>0</v>
      </c>
      <c r="N295" s="613">
        <f t="shared" si="31"/>
        <v>0</v>
      </c>
      <c r="O295" t="str">
        <f t="shared" si="32"/>
        <v/>
      </c>
    </row>
    <row r="296" spans="1:15" x14ac:dyDescent="0.25">
      <c r="A296" t="s">
        <v>1412</v>
      </c>
      <c r="B296" t="s">
        <v>1221</v>
      </c>
      <c r="C296" t="s">
        <v>1240</v>
      </c>
      <c r="D296" t="s">
        <v>1218</v>
      </c>
      <c r="E296" t="s">
        <v>1195</v>
      </c>
      <c r="F296" s="604">
        <v>1</v>
      </c>
      <c r="G296" s="604">
        <v>0</v>
      </c>
      <c r="H296" s="651"/>
      <c r="I296" t="str">
        <f t="shared" si="27"/>
        <v>industry</v>
      </c>
      <c r="J296" t="str">
        <f t="shared" si="28"/>
        <v>lignite</v>
      </c>
      <c r="K296" t="str">
        <f t="shared" si="29"/>
        <v>PM</v>
      </c>
      <c r="L296" t="str">
        <f t="shared" si="30"/>
        <v>industry.lignite.PM.High efficiency deduster - industrial combustion + S,N meas.</v>
      </c>
      <c r="M296" s="614">
        <f>IFERROR(INDEX('Control Tech'!$K$3:$K$196,MATCH(Calcs!L296,'Control Tech'!$A$3:$A$196,0),1)/100,0)</f>
        <v>0</v>
      </c>
      <c r="N296" s="613">
        <f t="shared" si="31"/>
        <v>0</v>
      </c>
      <c r="O296" t="str">
        <f t="shared" si="32"/>
        <v/>
      </c>
    </row>
    <row r="297" spans="1:15" x14ac:dyDescent="0.25">
      <c r="A297" t="s">
        <v>1412</v>
      </c>
      <c r="B297" t="s">
        <v>1221</v>
      </c>
      <c r="C297" t="s">
        <v>1240</v>
      </c>
      <c r="D297" t="s">
        <v>1186</v>
      </c>
      <c r="E297" t="s">
        <v>1195</v>
      </c>
      <c r="F297" s="604">
        <v>1</v>
      </c>
      <c r="G297" s="604">
        <v>0</v>
      </c>
      <c r="H297" s="651"/>
      <c r="I297" t="str">
        <f t="shared" si="27"/>
        <v>industry</v>
      </c>
      <c r="J297" t="str">
        <f t="shared" si="28"/>
        <v>lignite</v>
      </c>
      <c r="K297" t="str">
        <f t="shared" si="29"/>
        <v>PM</v>
      </c>
      <c r="L297" t="str">
        <f t="shared" si="30"/>
        <v>industry.lignite.PM.No control</v>
      </c>
      <c r="M297" s="614">
        <f>IFERROR(INDEX('Control Tech'!$K$3:$K$196,MATCH(Calcs!L297,'Control Tech'!$A$3:$A$196,0),1)/100,0)</f>
        <v>0</v>
      </c>
      <c r="N297" s="613">
        <f t="shared" si="31"/>
        <v>1</v>
      </c>
      <c r="O297" t="str">
        <f t="shared" si="32"/>
        <v/>
      </c>
    </row>
    <row r="298" spans="1:15" x14ac:dyDescent="0.25">
      <c r="A298" t="s">
        <v>1412</v>
      </c>
      <c r="B298" t="s">
        <v>1221</v>
      </c>
      <c r="C298" t="s">
        <v>1240</v>
      </c>
      <c r="D298" t="s">
        <v>1219</v>
      </c>
      <c r="E298" t="s">
        <v>1195</v>
      </c>
      <c r="F298" s="604">
        <v>1</v>
      </c>
      <c r="G298" s="604">
        <v>0</v>
      </c>
      <c r="H298" s="651"/>
      <c r="I298" t="str">
        <f t="shared" si="27"/>
        <v>industry</v>
      </c>
      <c r="J298" t="str">
        <f t="shared" si="28"/>
        <v>lignite</v>
      </c>
      <c r="K298" t="str">
        <f t="shared" si="29"/>
        <v>PM</v>
      </c>
      <c r="L298" t="str">
        <f t="shared" si="30"/>
        <v>industry.lignite.PM.Wet scrubber</v>
      </c>
      <c r="M298" s="614">
        <f>IFERROR(INDEX('Control Tech'!$K$3:$K$196,MATCH(Calcs!L298,'Control Tech'!$A$3:$A$196,0),1)/100,0)</f>
        <v>0</v>
      </c>
      <c r="N298" s="613">
        <f t="shared" si="31"/>
        <v>0</v>
      </c>
      <c r="O298" t="str">
        <f t="shared" si="32"/>
        <v/>
      </c>
    </row>
    <row r="299" spans="1:15" x14ac:dyDescent="0.25">
      <c r="A299" t="s">
        <v>1412</v>
      </c>
      <c r="B299" t="s">
        <v>1221</v>
      </c>
      <c r="C299" t="s">
        <v>1291</v>
      </c>
      <c r="D299" t="s">
        <v>1207</v>
      </c>
      <c r="E299" t="s">
        <v>1195</v>
      </c>
      <c r="F299" s="604">
        <v>1</v>
      </c>
      <c r="G299" s="604">
        <v>9.0000000000000006E-5</v>
      </c>
      <c r="H299" s="651"/>
      <c r="I299" t="str">
        <f t="shared" si="27"/>
        <v>industry</v>
      </c>
      <c r="J299" t="str">
        <f t="shared" si="28"/>
        <v>hard coal</v>
      </c>
      <c r="K299" t="str">
        <f t="shared" si="29"/>
        <v>PM</v>
      </c>
      <c r="L299" t="str">
        <f t="shared" si="30"/>
        <v>industry.hard coal.PM.Electrostatic precipitator: 1 field</v>
      </c>
      <c r="M299" s="614">
        <f>IFERROR(INDEX('Control Tech'!$K$3:$K$196,MATCH(Calcs!L299,'Control Tech'!$A$3:$A$196,0),1)/100,0)</f>
        <v>0</v>
      </c>
      <c r="N299" s="613">
        <f t="shared" si="31"/>
        <v>0</v>
      </c>
      <c r="O299" t="str">
        <f t="shared" si="32"/>
        <v/>
      </c>
    </row>
    <row r="300" spans="1:15" x14ac:dyDescent="0.25">
      <c r="A300" t="s">
        <v>1412</v>
      </c>
      <c r="B300" t="s">
        <v>1221</v>
      </c>
      <c r="C300" t="s">
        <v>1291</v>
      </c>
      <c r="D300" t="s">
        <v>1208</v>
      </c>
      <c r="E300" t="s">
        <v>1195</v>
      </c>
      <c r="F300" s="604">
        <v>1</v>
      </c>
      <c r="G300" s="604">
        <v>6.0000000000000002E-5</v>
      </c>
      <c r="H300" s="651"/>
      <c r="I300" t="str">
        <f t="shared" si="27"/>
        <v>industry</v>
      </c>
      <c r="J300" t="str">
        <f t="shared" si="28"/>
        <v>hard coal</v>
      </c>
      <c r="K300" t="str">
        <f t="shared" si="29"/>
        <v>PM</v>
      </c>
      <c r="L300" t="str">
        <f t="shared" si="30"/>
        <v>industry.hard coal.PM.Electrostatic precipitator: 2 fields</v>
      </c>
      <c r="M300" s="614">
        <f>IFERROR(INDEX('Control Tech'!$K$3:$K$196,MATCH(Calcs!L300,'Control Tech'!$A$3:$A$196,0),1)/100,0)</f>
        <v>0</v>
      </c>
      <c r="N300" s="613">
        <f t="shared" si="31"/>
        <v>0</v>
      </c>
      <c r="O300" t="str">
        <f t="shared" si="32"/>
        <v/>
      </c>
    </row>
    <row r="301" spans="1:15" x14ac:dyDescent="0.25">
      <c r="A301" t="s">
        <v>1412</v>
      </c>
      <c r="B301" t="s">
        <v>1221</v>
      </c>
      <c r="C301" t="s">
        <v>1291</v>
      </c>
      <c r="D301" t="s">
        <v>1196</v>
      </c>
      <c r="E301" t="s">
        <v>1195</v>
      </c>
      <c r="F301" s="604">
        <v>1</v>
      </c>
      <c r="G301" s="604">
        <v>0</v>
      </c>
      <c r="H301" s="651"/>
      <c r="I301" t="str">
        <f t="shared" si="27"/>
        <v>industry</v>
      </c>
      <c r="J301" t="str">
        <f t="shared" si="28"/>
        <v>hard coal</v>
      </c>
      <c r="K301" t="str">
        <f t="shared" si="29"/>
        <v>PM</v>
      </c>
      <c r="L301" t="str">
        <f t="shared" si="30"/>
        <v>industry.hard coal.PM.High efficiency deduster</v>
      </c>
      <c r="M301" s="614">
        <f>IFERROR(INDEX('Control Tech'!$K$3:$K$196,MATCH(Calcs!L301,'Control Tech'!$A$3:$A$196,0),1)/100,0)</f>
        <v>0</v>
      </c>
      <c r="N301" s="613">
        <f t="shared" si="31"/>
        <v>0</v>
      </c>
      <c r="O301" t="str">
        <f t="shared" si="32"/>
        <v/>
      </c>
    </row>
    <row r="302" spans="1:15" x14ac:dyDescent="0.25">
      <c r="A302" t="s">
        <v>1412</v>
      </c>
      <c r="B302" t="s">
        <v>1221</v>
      </c>
      <c r="C302" t="s">
        <v>1291</v>
      </c>
      <c r="D302" t="s">
        <v>1218</v>
      </c>
      <c r="E302" t="s">
        <v>1195</v>
      </c>
      <c r="F302" s="604">
        <v>1</v>
      </c>
      <c r="G302" s="604">
        <v>0</v>
      </c>
      <c r="H302" s="651"/>
      <c r="I302" t="str">
        <f t="shared" si="27"/>
        <v>industry</v>
      </c>
      <c r="J302" t="str">
        <f t="shared" si="28"/>
        <v>hard coal</v>
      </c>
      <c r="K302" t="str">
        <f t="shared" si="29"/>
        <v>PM</v>
      </c>
      <c r="L302" t="str">
        <f t="shared" si="30"/>
        <v>industry.hard coal.PM.High efficiency deduster - industrial combustion + S,N meas.</v>
      </c>
      <c r="M302" s="614">
        <f>IFERROR(INDEX('Control Tech'!$K$3:$K$196,MATCH(Calcs!L302,'Control Tech'!$A$3:$A$196,0),1)/100,0)</f>
        <v>0</v>
      </c>
      <c r="N302" s="613">
        <f t="shared" si="31"/>
        <v>0</v>
      </c>
      <c r="O302" t="str">
        <f t="shared" si="32"/>
        <v/>
      </c>
    </row>
    <row r="303" spans="1:15" x14ac:dyDescent="0.25">
      <c r="A303" t="s">
        <v>1412</v>
      </c>
      <c r="B303" t="s">
        <v>1221</v>
      </c>
      <c r="C303" t="s">
        <v>1291</v>
      </c>
      <c r="D303" t="s">
        <v>1186</v>
      </c>
      <c r="E303" t="s">
        <v>1195</v>
      </c>
      <c r="F303" s="604">
        <v>1</v>
      </c>
      <c r="G303" s="604">
        <v>1.0200000000000001E-3</v>
      </c>
      <c r="H303" s="651"/>
      <c r="I303" t="str">
        <f t="shared" si="27"/>
        <v>industry</v>
      </c>
      <c r="J303" t="str">
        <f t="shared" si="28"/>
        <v>hard coal</v>
      </c>
      <c r="K303" t="str">
        <f t="shared" si="29"/>
        <v>PM</v>
      </c>
      <c r="L303" t="str">
        <f t="shared" si="30"/>
        <v>industry.hard coal.PM.No control</v>
      </c>
      <c r="M303" s="614">
        <f>IFERROR(INDEX('Control Tech'!$K$3:$K$196,MATCH(Calcs!L303,'Control Tech'!$A$3:$A$196,0),1)/100,0)</f>
        <v>0</v>
      </c>
      <c r="N303" s="613">
        <f t="shared" si="31"/>
        <v>1</v>
      </c>
      <c r="O303" t="str">
        <f t="shared" si="32"/>
        <v/>
      </c>
    </row>
    <row r="304" spans="1:15" x14ac:dyDescent="0.25">
      <c r="A304" t="s">
        <v>1412</v>
      </c>
      <c r="B304" t="s">
        <v>1221</v>
      </c>
      <c r="C304" t="s">
        <v>1291</v>
      </c>
      <c r="D304" t="s">
        <v>1219</v>
      </c>
      <c r="E304" t="s">
        <v>1195</v>
      </c>
      <c r="F304" s="604">
        <v>1</v>
      </c>
      <c r="G304" s="604">
        <v>9.0000000000000006E-5</v>
      </c>
      <c r="H304" s="651"/>
      <c r="I304" t="str">
        <f t="shared" si="27"/>
        <v>industry</v>
      </c>
      <c r="J304" t="str">
        <f t="shared" si="28"/>
        <v>hard coal</v>
      </c>
      <c r="K304" t="str">
        <f t="shared" si="29"/>
        <v>PM</v>
      </c>
      <c r="L304" t="str">
        <f t="shared" si="30"/>
        <v>industry.hard coal.PM.Wet scrubber</v>
      </c>
      <c r="M304" s="614">
        <f>IFERROR(INDEX('Control Tech'!$K$3:$K$196,MATCH(Calcs!L304,'Control Tech'!$A$3:$A$196,0),1)/100,0)</f>
        <v>0</v>
      </c>
      <c r="N304" s="613">
        <f t="shared" si="31"/>
        <v>0</v>
      </c>
      <c r="O304" t="str">
        <f t="shared" si="32"/>
        <v/>
      </c>
    </row>
    <row r="305" spans="1:15" x14ac:dyDescent="0.25">
      <c r="A305" t="s">
        <v>1412</v>
      </c>
      <c r="B305" t="s">
        <v>1221</v>
      </c>
      <c r="C305" t="s">
        <v>1292</v>
      </c>
      <c r="D305" t="s">
        <v>1207</v>
      </c>
      <c r="E305" t="s">
        <v>1195</v>
      </c>
      <c r="F305" s="604">
        <v>1</v>
      </c>
      <c r="G305" s="604">
        <v>9.0000000000000006E-5</v>
      </c>
      <c r="H305" s="651"/>
      <c r="I305" t="str">
        <f t="shared" si="27"/>
        <v>industry</v>
      </c>
      <c r="J305" t="str">
        <f t="shared" si="28"/>
        <v>hard coal</v>
      </c>
      <c r="K305" t="str">
        <f t="shared" si="29"/>
        <v>PM</v>
      </c>
      <c r="L305" t="str">
        <f t="shared" si="30"/>
        <v>industry.hard coal.PM.Electrostatic precipitator: 1 field</v>
      </c>
      <c r="M305" s="614">
        <f>IFERROR(INDEX('Control Tech'!$K$3:$K$196,MATCH(Calcs!L305,'Control Tech'!$A$3:$A$196,0),1)/100,0)</f>
        <v>0</v>
      </c>
      <c r="N305" s="613">
        <f t="shared" si="31"/>
        <v>0</v>
      </c>
      <c r="O305" t="str">
        <f t="shared" si="32"/>
        <v/>
      </c>
    </row>
    <row r="306" spans="1:15" x14ac:dyDescent="0.25">
      <c r="A306" t="s">
        <v>1412</v>
      </c>
      <c r="B306" t="s">
        <v>1221</v>
      </c>
      <c r="C306" t="s">
        <v>1292</v>
      </c>
      <c r="D306" t="s">
        <v>1208</v>
      </c>
      <c r="E306" t="s">
        <v>1195</v>
      </c>
      <c r="F306" s="604">
        <v>1</v>
      </c>
      <c r="G306" s="604">
        <v>6.0000000000000002E-5</v>
      </c>
      <c r="H306" s="651"/>
      <c r="I306" t="str">
        <f t="shared" si="27"/>
        <v>industry</v>
      </c>
      <c r="J306" t="str">
        <f t="shared" si="28"/>
        <v>hard coal</v>
      </c>
      <c r="K306" t="str">
        <f t="shared" si="29"/>
        <v>PM</v>
      </c>
      <c r="L306" t="str">
        <f t="shared" si="30"/>
        <v>industry.hard coal.PM.Electrostatic precipitator: 2 fields</v>
      </c>
      <c r="M306" s="614">
        <f>IFERROR(INDEX('Control Tech'!$K$3:$K$196,MATCH(Calcs!L306,'Control Tech'!$A$3:$A$196,0),1)/100,0)</f>
        <v>0</v>
      </c>
      <c r="N306" s="613">
        <f t="shared" si="31"/>
        <v>0</v>
      </c>
      <c r="O306" t="str">
        <f t="shared" si="32"/>
        <v/>
      </c>
    </row>
    <row r="307" spans="1:15" x14ac:dyDescent="0.25">
      <c r="A307" t="s">
        <v>1412</v>
      </c>
      <c r="B307" t="s">
        <v>1221</v>
      </c>
      <c r="C307" t="s">
        <v>1292</v>
      </c>
      <c r="D307" t="s">
        <v>1196</v>
      </c>
      <c r="E307" t="s">
        <v>1195</v>
      </c>
      <c r="F307" s="604">
        <v>1</v>
      </c>
      <c r="G307" s="604">
        <v>0</v>
      </c>
      <c r="H307" s="651"/>
      <c r="I307" t="str">
        <f t="shared" si="27"/>
        <v>industry</v>
      </c>
      <c r="J307" t="str">
        <f t="shared" si="28"/>
        <v>hard coal</v>
      </c>
      <c r="K307" t="str">
        <f t="shared" si="29"/>
        <v>PM</v>
      </c>
      <c r="L307" t="str">
        <f t="shared" si="30"/>
        <v>industry.hard coal.PM.High efficiency deduster</v>
      </c>
      <c r="M307" s="614">
        <f>IFERROR(INDEX('Control Tech'!$K$3:$K$196,MATCH(Calcs!L307,'Control Tech'!$A$3:$A$196,0),1)/100,0)</f>
        <v>0</v>
      </c>
      <c r="N307" s="613">
        <f t="shared" si="31"/>
        <v>0</v>
      </c>
      <c r="O307" t="str">
        <f t="shared" si="32"/>
        <v/>
      </c>
    </row>
    <row r="308" spans="1:15" x14ac:dyDescent="0.25">
      <c r="A308" t="s">
        <v>1412</v>
      </c>
      <c r="B308" t="s">
        <v>1221</v>
      </c>
      <c r="C308" t="s">
        <v>1292</v>
      </c>
      <c r="D308" t="s">
        <v>1218</v>
      </c>
      <c r="E308" t="s">
        <v>1195</v>
      </c>
      <c r="F308" s="604">
        <v>1</v>
      </c>
      <c r="G308" s="604">
        <v>0</v>
      </c>
      <c r="H308" s="651"/>
      <c r="I308" t="str">
        <f t="shared" si="27"/>
        <v>industry</v>
      </c>
      <c r="J308" t="str">
        <f t="shared" si="28"/>
        <v>hard coal</v>
      </c>
      <c r="K308" t="str">
        <f t="shared" si="29"/>
        <v>PM</v>
      </c>
      <c r="L308" t="str">
        <f t="shared" si="30"/>
        <v>industry.hard coal.PM.High efficiency deduster - industrial combustion + S,N meas.</v>
      </c>
      <c r="M308" s="614">
        <f>IFERROR(INDEX('Control Tech'!$K$3:$K$196,MATCH(Calcs!L308,'Control Tech'!$A$3:$A$196,0),1)/100,0)</f>
        <v>0</v>
      </c>
      <c r="N308" s="613">
        <f t="shared" si="31"/>
        <v>0</v>
      </c>
      <c r="O308" t="str">
        <f t="shared" si="32"/>
        <v/>
      </c>
    </row>
    <row r="309" spans="1:15" x14ac:dyDescent="0.25">
      <c r="A309" t="s">
        <v>1412</v>
      </c>
      <c r="B309" t="s">
        <v>1221</v>
      </c>
      <c r="C309" t="s">
        <v>1292</v>
      </c>
      <c r="D309" t="s">
        <v>1186</v>
      </c>
      <c r="E309" t="s">
        <v>1195</v>
      </c>
      <c r="F309" s="604">
        <v>1</v>
      </c>
      <c r="G309" s="604">
        <v>1.0200000000000001E-3</v>
      </c>
      <c r="H309" s="651"/>
      <c r="I309" t="str">
        <f t="shared" si="27"/>
        <v>industry</v>
      </c>
      <c r="J309" t="str">
        <f t="shared" si="28"/>
        <v>hard coal</v>
      </c>
      <c r="K309" t="str">
        <f t="shared" si="29"/>
        <v>PM</v>
      </c>
      <c r="L309" t="str">
        <f t="shared" si="30"/>
        <v>industry.hard coal.PM.No control</v>
      </c>
      <c r="M309" s="614">
        <f>IFERROR(INDEX('Control Tech'!$K$3:$K$196,MATCH(Calcs!L309,'Control Tech'!$A$3:$A$196,0),1)/100,0)</f>
        <v>0</v>
      </c>
      <c r="N309" s="613">
        <f t="shared" si="31"/>
        <v>1</v>
      </c>
      <c r="O309" t="str">
        <f t="shared" si="32"/>
        <v/>
      </c>
    </row>
    <row r="310" spans="1:15" x14ac:dyDescent="0.25">
      <c r="A310" t="s">
        <v>1412</v>
      </c>
      <c r="B310" t="s">
        <v>1221</v>
      </c>
      <c r="C310" t="s">
        <v>1292</v>
      </c>
      <c r="D310" t="s">
        <v>1219</v>
      </c>
      <c r="E310" t="s">
        <v>1195</v>
      </c>
      <c r="F310" s="604">
        <v>1</v>
      </c>
      <c r="G310" s="604">
        <v>9.0000000000000006E-5</v>
      </c>
      <c r="H310" s="651"/>
      <c r="I310" t="str">
        <f t="shared" si="27"/>
        <v>industry</v>
      </c>
      <c r="J310" t="str">
        <f t="shared" si="28"/>
        <v>hard coal</v>
      </c>
      <c r="K310" t="str">
        <f t="shared" si="29"/>
        <v>PM</v>
      </c>
      <c r="L310" t="str">
        <f t="shared" si="30"/>
        <v>industry.hard coal.PM.Wet scrubber</v>
      </c>
      <c r="M310" s="614">
        <f>IFERROR(INDEX('Control Tech'!$K$3:$K$196,MATCH(Calcs!L310,'Control Tech'!$A$3:$A$196,0),1)/100,0)</f>
        <v>0</v>
      </c>
      <c r="N310" s="613">
        <f t="shared" si="31"/>
        <v>0</v>
      </c>
      <c r="O310" t="str">
        <f t="shared" si="32"/>
        <v/>
      </c>
    </row>
    <row r="311" spans="1:15" x14ac:dyDescent="0.25">
      <c r="A311" t="s">
        <v>1412</v>
      </c>
      <c r="B311" t="s">
        <v>1221</v>
      </c>
      <c r="C311" t="s">
        <v>1293</v>
      </c>
      <c r="D311" t="s">
        <v>1207</v>
      </c>
      <c r="E311" t="s">
        <v>1195</v>
      </c>
      <c r="F311" s="604">
        <v>1</v>
      </c>
      <c r="G311" s="604">
        <v>9.0000000000000006E-5</v>
      </c>
      <c r="H311" s="651"/>
      <c r="I311" t="str">
        <f t="shared" si="27"/>
        <v>industry</v>
      </c>
      <c r="J311" t="str">
        <f t="shared" si="28"/>
        <v>hard coal</v>
      </c>
      <c r="K311" t="str">
        <f t="shared" si="29"/>
        <v>PM</v>
      </c>
      <c r="L311" t="str">
        <f t="shared" si="30"/>
        <v>industry.hard coal.PM.Electrostatic precipitator: 1 field</v>
      </c>
      <c r="M311" s="614">
        <f>IFERROR(INDEX('Control Tech'!$K$3:$K$196,MATCH(Calcs!L311,'Control Tech'!$A$3:$A$196,0),1)/100,0)</f>
        <v>0</v>
      </c>
      <c r="N311" s="613">
        <f t="shared" si="31"/>
        <v>0</v>
      </c>
      <c r="O311" t="str">
        <f t="shared" si="32"/>
        <v/>
      </c>
    </row>
    <row r="312" spans="1:15" x14ac:dyDescent="0.25">
      <c r="A312" t="s">
        <v>1412</v>
      </c>
      <c r="B312" t="s">
        <v>1221</v>
      </c>
      <c r="C312" t="s">
        <v>1293</v>
      </c>
      <c r="D312" t="s">
        <v>1208</v>
      </c>
      <c r="E312" t="s">
        <v>1195</v>
      </c>
      <c r="F312" s="604">
        <v>1</v>
      </c>
      <c r="G312" s="604">
        <v>6.0000000000000002E-5</v>
      </c>
      <c r="H312" s="651"/>
      <c r="I312" t="str">
        <f t="shared" si="27"/>
        <v>industry</v>
      </c>
      <c r="J312" t="str">
        <f t="shared" si="28"/>
        <v>hard coal</v>
      </c>
      <c r="K312" t="str">
        <f t="shared" si="29"/>
        <v>PM</v>
      </c>
      <c r="L312" t="str">
        <f t="shared" si="30"/>
        <v>industry.hard coal.PM.Electrostatic precipitator: 2 fields</v>
      </c>
      <c r="M312" s="614">
        <f>IFERROR(INDEX('Control Tech'!$K$3:$K$196,MATCH(Calcs!L312,'Control Tech'!$A$3:$A$196,0),1)/100,0)</f>
        <v>0</v>
      </c>
      <c r="N312" s="613">
        <f t="shared" si="31"/>
        <v>0</v>
      </c>
      <c r="O312" t="str">
        <f t="shared" si="32"/>
        <v/>
      </c>
    </row>
    <row r="313" spans="1:15" x14ac:dyDescent="0.25">
      <c r="A313" t="s">
        <v>1412</v>
      </c>
      <c r="B313" t="s">
        <v>1221</v>
      </c>
      <c r="C313" t="s">
        <v>1293</v>
      </c>
      <c r="D313" t="s">
        <v>1196</v>
      </c>
      <c r="E313" t="s">
        <v>1195</v>
      </c>
      <c r="F313" s="604">
        <v>1</v>
      </c>
      <c r="G313" s="604">
        <v>0</v>
      </c>
      <c r="H313" s="651"/>
      <c r="I313" t="str">
        <f t="shared" si="27"/>
        <v>industry</v>
      </c>
      <c r="J313" t="str">
        <f t="shared" si="28"/>
        <v>hard coal</v>
      </c>
      <c r="K313" t="str">
        <f t="shared" si="29"/>
        <v>PM</v>
      </c>
      <c r="L313" t="str">
        <f t="shared" si="30"/>
        <v>industry.hard coal.PM.High efficiency deduster</v>
      </c>
      <c r="M313" s="614">
        <f>IFERROR(INDEX('Control Tech'!$K$3:$K$196,MATCH(Calcs!L313,'Control Tech'!$A$3:$A$196,0),1)/100,0)</f>
        <v>0</v>
      </c>
      <c r="N313" s="613">
        <f t="shared" si="31"/>
        <v>0</v>
      </c>
      <c r="O313" t="str">
        <f t="shared" si="32"/>
        <v/>
      </c>
    </row>
    <row r="314" spans="1:15" x14ac:dyDescent="0.25">
      <c r="A314" t="s">
        <v>1412</v>
      </c>
      <c r="B314" t="s">
        <v>1221</v>
      </c>
      <c r="C314" t="s">
        <v>1293</v>
      </c>
      <c r="D314" t="s">
        <v>1218</v>
      </c>
      <c r="E314" t="s">
        <v>1195</v>
      </c>
      <c r="F314" s="604">
        <v>1</v>
      </c>
      <c r="G314" s="604">
        <v>0</v>
      </c>
      <c r="H314" s="651"/>
      <c r="I314" t="str">
        <f t="shared" si="27"/>
        <v>industry</v>
      </c>
      <c r="J314" t="str">
        <f t="shared" si="28"/>
        <v>hard coal</v>
      </c>
      <c r="K314" t="str">
        <f t="shared" si="29"/>
        <v>PM</v>
      </c>
      <c r="L314" t="str">
        <f t="shared" si="30"/>
        <v>industry.hard coal.PM.High efficiency deduster - industrial combustion + S,N meas.</v>
      </c>
      <c r="M314" s="614">
        <f>IFERROR(INDEX('Control Tech'!$K$3:$K$196,MATCH(Calcs!L314,'Control Tech'!$A$3:$A$196,0),1)/100,0)</f>
        <v>0</v>
      </c>
      <c r="N314" s="613">
        <f t="shared" si="31"/>
        <v>0</v>
      </c>
      <c r="O314" t="str">
        <f t="shared" si="32"/>
        <v/>
      </c>
    </row>
    <row r="315" spans="1:15" x14ac:dyDescent="0.25">
      <c r="A315" t="s">
        <v>1412</v>
      </c>
      <c r="B315" t="s">
        <v>1221</v>
      </c>
      <c r="C315" t="s">
        <v>1293</v>
      </c>
      <c r="D315" t="s">
        <v>1186</v>
      </c>
      <c r="E315" t="s">
        <v>1195</v>
      </c>
      <c r="F315" s="604">
        <v>1</v>
      </c>
      <c r="G315" s="604">
        <v>1.0200000000000001E-3</v>
      </c>
      <c r="H315" s="651"/>
      <c r="I315" t="str">
        <f t="shared" si="27"/>
        <v>industry</v>
      </c>
      <c r="J315" t="str">
        <f t="shared" si="28"/>
        <v>hard coal</v>
      </c>
      <c r="K315" t="str">
        <f t="shared" si="29"/>
        <v>PM</v>
      </c>
      <c r="L315" t="str">
        <f t="shared" si="30"/>
        <v>industry.hard coal.PM.No control</v>
      </c>
      <c r="M315" s="614">
        <f>IFERROR(INDEX('Control Tech'!$K$3:$K$196,MATCH(Calcs!L315,'Control Tech'!$A$3:$A$196,0),1)/100,0)</f>
        <v>0</v>
      </c>
      <c r="N315" s="613">
        <f t="shared" si="31"/>
        <v>1</v>
      </c>
      <c r="O315" t="str">
        <f t="shared" si="32"/>
        <v/>
      </c>
    </row>
    <row r="316" spans="1:15" x14ac:dyDescent="0.25">
      <c r="A316" t="s">
        <v>1412</v>
      </c>
      <c r="B316" t="s">
        <v>1221</v>
      </c>
      <c r="C316" t="s">
        <v>1293</v>
      </c>
      <c r="D316" t="s">
        <v>1219</v>
      </c>
      <c r="E316" t="s">
        <v>1195</v>
      </c>
      <c r="F316" s="604">
        <v>1</v>
      </c>
      <c r="G316" s="604">
        <v>9.0000000000000006E-5</v>
      </c>
      <c r="H316" s="651"/>
      <c r="I316" t="str">
        <f t="shared" si="27"/>
        <v>industry</v>
      </c>
      <c r="J316" t="str">
        <f t="shared" si="28"/>
        <v>hard coal</v>
      </c>
      <c r="K316" t="str">
        <f t="shared" si="29"/>
        <v>PM</v>
      </c>
      <c r="L316" t="str">
        <f t="shared" si="30"/>
        <v>industry.hard coal.PM.Wet scrubber</v>
      </c>
      <c r="M316" s="614">
        <f>IFERROR(INDEX('Control Tech'!$K$3:$K$196,MATCH(Calcs!L316,'Control Tech'!$A$3:$A$196,0),1)/100,0)</f>
        <v>0</v>
      </c>
      <c r="N316" s="613">
        <f t="shared" si="31"/>
        <v>0</v>
      </c>
      <c r="O316" t="str">
        <f t="shared" si="32"/>
        <v/>
      </c>
    </row>
    <row r="317" spans="1:15" x14ac:dyDescent="0.25">
      <c r="A317" t="s">
        <v>1412</v>
      </c>
      <c r="B317" t="s">
        <v>1222</v>
      </c>
      <c r="C317" t="s">
        <v>1205</v>
      </c>
      <c r="D317" t="s">
        <v>1131</v>
      </c>
      <c r="E317" t="s">
        <v>1195</v>
      </c>
      <c r="F317" s="604">
        <v>1</v>
      </c>
      <c r="G317" s="604">
        <v>2.5899999999999999E-3</v>
      </c>
      <c r="H317" s="651"/>
      <c r="I317" t="str">
        <f t="shared" si="27"/>
        <v>industry</v>
      </c>
      <c r="J317" t="str">
        <f t="shared" si="28"/>
        <v>lignite</v>
      </c>
      <c r="K317" t="str">
        <f t="shared" si="29"/>
        <v>PM</v>
      </c>
      <c r="L317" t="str">
        <f t="shared" si="30"/>
        <v>industry.lignite.PM.Cyclone</v>
      </c>
      <c r="M317" s="614">
        <f>IFERROR(INDEX('Control Tech'!$K$3:$K$196,MATCH(Calcs!L317,'Control Tech'!$A$3:$A$196,0),1)/100,0)</f>
        <v>0</v>
      </c>
      <c r="N317" s="613">
        <f t="shared" si="31"/>
        <v>0</v>
      </c>
      <c r="O317" t="str">
        <f t="shared" si="32"/>
        <v/>
      </c>
    </row>
    <row r="318" spans="1:15" x14ac:dyDescent="0.25">
      <c r="A318" t="s">
        <v>1412</v>
      </c>
      <c r="B318" t="s">
        <v>1222</v>
      </c>
      <c r="C318" t="s">
        <v>1205</v>
      </c>
      <c r="D318" t="s">
        <v>1207</v>
      </c>
      <c r="E318" t="s">
        <v>1195</v>
      </c>
      <c r="F318" s="604">
        <v>1</v>
      </c>
      <c r="G318" s="604">
        <v>2.5999999999999998E-4</v>
      </c>
      <c r="H318" s="651"/>
      <c r="I318" t="str">
        <f t="shared" si="27"/>
        <v>industry</v>
      </c>
      <c r="J318" t="str">
        <f t="shared" si="28"/>
        <v>lignite</v>
      </c>
      <c r="K318" t="str">
        <f t="shared" si="29"/>
        <v>PM</v>
      </c>
      <c r="L318" t="str">
        <f t="shared" si="30"/>
        <v>industry.lignite.PM.Electrostatic precipitator: 1 field</v>
      </c>
      <c r="M318" s="614">
        <f>IFERROR(INDEX('Control Tech'!$K$3:$K$196,MATCH(Calcs!L318,'Control Tech'!$A$3:$A$196,0),1)/100,0)</f>
        <v>0</v>
      </c>
      <c r="N318" s="613">
        <f t="shared" si="31"/>
        <v>0</v>
      </c>
      <c r="O318" t="str">
        <f t="shared" si="32"/>
        <v/>
      </c>
    </row>
    <row r="319" spans="1:15" x14ac:dyDescent="0.25">
      <c r="A319" t="s">
        <v>1412</v>
      </c>
      <c r="B319" t="s">
        <v>1222</v>
      </c>
      <c r="C319" t="s">
        <v>1205</v>
      </c>
      <c r="D319" t="s">
        <v>1208</v>
      </c>
      <c r="E319" t="s">
        <v>1195</v>
      </c>
      <c r="F319" s="604">
        <v>1</v>
      </c>
      <c r="G319" s="604">
        <v>1.7000000000000001E-4</v>
      </c>
      <c r="H319" s="651"/>
      <c r="I319" t="str">
        <f t="shared" si="27"/>
        <v>industry</v>
      </c>
      <c r="J319" t="str">
        <f t="shared" si="28"/>
        <v>lignite</v>
      </c>
      <c r="K319" t="str">
        <f t="shared" si="29"/>
        <v>PM</v>
      </c>
      <c r="L319" t="str">
        <f t="shared" si="30"/>
        <v>industry.lignite.PM.Electrostatic precipitator: 2 fields</v>
      </c>
      <c r="M319" s="614">
        <f>IFERROR(INDEX('Control Tech'!$K$3:$K$196,MATCH(Calcs!L319,'Control Tech'!$A$3:$A$196,0),1)/100,0)</f>
        <v>0</v>
      </c>
      <c r="N319" s="613">
        <f t="shared" si="31"/>
        <v>0</v>
      </c>
      <c r="O319" t="str">
        <f t="shared" si="32"/>
        <v/>
      </c>
    </row>
    <row r="320" spans="1:15" x14ac:dyDescent="0.25">
      <c r="A320" t="s">
        <v>1412</v>
      </c>
      <c r="B320" t="s">
        <v>1222</v>
      </c>
      <c r="C320" t="s">
        <v>1205</v>
      </c>
      <c r="D320" t="s">
        <v>1196</v>
      </c>
      <c r="E320" t="s">
        <v>1195</v>
      </c>
      <c r="F320" s="604">
        <v>1</v>
      </c>
      <c r="G320" s="604">
        <v>0</v>
      </c>
      <c r="H320" s="651"/>
      <c r="I320" t="str">
        <f t="shared" si="27"/>
        <v>industry</v>
      </c>
      <c r="J320" t="str">
        <f t="shared" si="28"/>
        <v>lignite</v>
      </c>
      <c r="K320" t="str">
        <f t="shared" si="29"/>
        <v>PM</v>
      </c>
      <c r="L320" t="str">
        <f t="shared" si="30"/>
        <v>industry.lignite.PM.High efficiency deduster</v>
      </c>
      <c r="M320" s="614">
        <f>IFERROR(INDEX('Control Tech'!$K$3:$K$196,MATCH(Calcs!L320,'Control Tech'!$A$3:$A$196,0),1)/100,0)</f>
        <v>0</v>
      </c>
      <c r="N320" s="613">
        <f t="shared" si="31"/>
        <v>0</v>
      </c>
      <c r="O320" t="str">
        <f t="shared" si="32"/>
        <v/>
      </c>
    </row>
    <row r="321" spans="1:15" x14ac:dyDescent="0.25">
      <c r="A321" t="s">
        <v>1412</v>
      </c>
      <c r="B321" t="s">
        <v>1222</v>
      </c>
      <c r="C321" t="s">
        <v>1205</v>
      </c>
      <c r="D321" t="s">
        <v>1218</v>
      </c>
      <c r="E321" t="s">
        <v>1195</v>
      </c>
      <c r="F321" s="604">
        <v>1</v>
      </c>
      <c r="G321" s="604">
        <v>0</v>
      </c>
      <c r="H321" s="651"/>
      <c r="I321" t="str">
        <f t="shared" si="27"/>
        <v>industry</v>
      </c>
      <c r="J321" t="str">
        <f t="shared" si="28"/>
        <v>lignite</v>
      </c>
      <c r="K321" t="str">
        <f t="shared" si="29"/>
        <v>PM</v>
      </c>
      <c r="L321" t="str">
        <f t="shared" si="30"/>
        <v>industry.lignite.PM.High efficiency deduster - industrial combustion + S,N meas.</v>
      </c>
      <c r="M321" s="614">
        <f>IFERROR(INDEX('Control Tech'!$K$3:$K$196,MATCH(Calcs!L321,'Control Tech'!$A$3:$A$196,0),1)/100,0)</f>
        <v>0</v>
      </c>
      <c r="N321" s="613">
        <f t="shared" si="31"/>
        <v>0</v>
      </c>
      <c r="O321" t="str">
        <f t="shared" si="32"/>
        <v/>
      </c>
    </row>
    <row r="322" spans="1:15" x14ac:dyDescent="0.25">
      <c r="A322" t="s">
        <v>1412</v>
      </c>
      <c r="B322" t="s">
        <v>1222</v>
      </c>
      <c r="C322" t="s">
        <v>1205</v>
      </c>
      <c r="D322" t="s">
        <v>1186</v>
      </c>
      <c r="E322" t="s">
        <v>1195</v>
      </c>
      <c r="F322" s="604">
        <v>1</v>
      </c>
      <c r="G322" s="604">
        <v>2.9099999999999998E-3</v>
      </c>
      <c r="H322" s="651"/>
      <c r="I322" t="str">
        <f t="shared" si="27"/>
        <v>industry</v>
      </c>
      <c r="J322" t="str">
        <f t="shared" si="28"/>
        <v>lignite</v>
      </c>
      <c r="K322" t="str">
        <f t="shared" si="29"/>
        <v>PM</v>
      </c>
      <c r="L322" t="str">
        <f t="shared" si="30"/>
        <v>industry.lignite.PM.No control</v>
      </c>
      <c r="M322" s="614">
        <f>IFERROR(INDEX('Control Tech'!$K$3:$K$196,MATCH(Calcs!L322,'Control Tech'!$A$3:$A$196,0),1)/100,0)</f>
        <v>0</v>
      </c>
      <c r="N322" s="613">
        <f t="shared" si="31"/>
        <v>1</v>
      </c>
      <c r="O322" t="str">
        <f t="shared" si="32"/>
        <v/>
      </c>
    </row>
    <row r="323" spans="1:15" x14ac:dyDescent="0.25">
      <c r="A323" t="s">
        <v>1412</v>
      </c>
      <c r="B323" t="s">
        <v>1222</v>
      </c>
      <c r="C323" t="s">
        <v>1205</v>
      </c>
      <c r="D323" t="s">
        <v>1219</v>
      </c>
      <c r="E323" t="s">
        <v>1195</v>
      </c>
      <c r="F323" s="604">
        <v>1</v>
      </c>
      <c r="G323" s="604">
        <v>2.5999999999999998E-4</v>
      </c>
      <c r="H323" s="651"/>
      <c r="I323" t="str">
        <f t="shared" si="27"/>
        <v>industry</v>
      </c>
      <c r="J323" t="str">
        <f t="shared" si="28"/>
        <v>lignite</v>
      </c>
      <c r="K323" t="str">
        <f t="shared" si="29"/>
        <v>PM</v>
      </c>
      <c r="L323" t="str">
        <f t="shared" si="30"/>
        <v>industry.lignite.PM.Wet scrubber</v>
      </c>
      <c r="M323" s="614">
        <f>IFERROR(INDEX('Control Tech'!$K$3:$K$196,MATCH(Calcs!L323,'Control Tech'!$A$3:$A$196,0),1)/100,0)</f>
        <v>0</v>
      </c>
      <c r="N323" s="613">
        <f t="shared" si="31"/>
        <v>0</v>
      </c>
      <c r="O323" t="str">
        <f t="shared" si="32"/>
        <v/>
      </c>
    </row>
    <row r="324" spans="1:15" x14ac:dyDescent="0.25">
      <c r="A324" t="s">
        <v>1412</v>
      </c>
      <c r="B324" t="s">
        <v>1222</v>
      </c>
      <c r="C324" t="s">
        <v>1240</v>
      </c>
      <c r="D324" t="s">
        <v>1131</v>
      </c>
      <c r="E324" t="s">
        <v>1195</v>
      </c>
      <c r="F324" s="604">
        <v>1</v>
      </c>
      <c r="G324" s="604">
        <v>2.5899999999999999E-3</v>
      </c>
      <c r="H324" s="651"/>
      <c r="I324" t="str">
        <f t="shared" si="27"/>
        <v>industry</v>
      </c>
      <c r="J324" t="str">
        <f t="shared" si="28"/>
        <v>lignite</v>
      </c>
      <c r="K324" t="str">
        <f t="shared" si="29"/>
        <v>PM</v>
      </c>
      <c r="L324" t="str">
        <f t="shared" si="30"/>
        <v>industry.lignite.PM.Cyclone</v>
      </c>
      <c r="M324" s="614">
        <f>IFERROR(INDEX('Control Tech'!$K$3:$K$196,MATCH(Calcs!L324,'Control Tech'!$A$3:$A$196,0),1)/100,0)</f>
        <v>0</v>
      </c>
      <c r="N324" s="613">
        <f t="shared" si="31"/>
        <v>0</v>
      </c>
      <c r="O324" t="str">
        <f t="shared" si="32"/>
        <v/>
      </c>
    </row>
    <row r="325" spans="1:15" x14ac:dyDescent="0.25">
      <c r="A325" t="s">
        <v>1412</v>
      </c>
      <c r="B325" t="s">
        <v>1222</v>
      </c>
      <c r="C325" t="s">
        <v>1240</v>
      </c>
      <c r="D325" t="s">
        <v>1207</v>
      </c>
      <c r="E325" t="s">
        <v>1195</v>
      </c>
      <c r="F325" s="604">
        <v>1</v>
      </c>
      <c r="G325" s="604">
        <v>2.5999999999999998E-4</v>
      </c>
      <c r="H325" s="651"/>
      <c r="I325" t="str">
        <f t="shared" si="27"/>
        <v>industry</v>
      </c>
      <c r="J325" t="str">
        <f t="shared" si="28"/>
        <v>lignite</v>
      </c>
      <c r="K325" t="str">
        <f t="shared" si="29"/>
        <v>PM</v>
      </c>
      <c r="L325" t="str">
        <f t="shared" si="30"/>
        <v>industry.lignite.PM.Electrostatic precipitator: 1 field</v>
      </c>
      <c r="M325" s="614">
        <f>IFERROR(INDEX('Control Tech'!$K$3:$K$196,MATCH(Calcs!L325,'Control Tech'!$A$3:$A$196,0),1)/100,0)</f>
        <v>0</v>
      </c>
      <c r="N325" s="613">
        <f t="shared" si="31"/>
        <v>0</v>
      </c>
      <c r="O325" t="str">
        <f t="shared" si="32"/>
        <v/>
      </c>
    </row>
    <row r="326" spans="1:15" x14ac:dyDescent="0.25">
      <c r="A326" t="s">
        <v>1412</v>
      </c>
      <c r="B326" t="s">
        <v>1222</v>
      </c>
      <c r="C326" t="s">
        <v>1240</v>
      </c>
      <c r="D326" t="s">
        <v>1208</v>
      </c>
      <c r="E326" t="s">
        <v>1195</v>
      </c>
      <c r="F326" s="604">
        <v>1</v>
      </c>
      <c r="G326" s="604">
        <v>1.7000000000000001E-4</v>
      </c>
      <c r="H326" s="651"/>
      <c r="I326" t="str">
        <f t="shared" ref="I326:I389" si="33">IFERROR(INDEX($U$3:$U$143,MATCH(B326,$S$3:$S$143,0),1),"")</f>
        <v>industry</v>
      </c>
      <c r="J326" t="str">
        <f t="shared" ref="J326:J389" si="34">IFERROR(INDEX($V$3:$V$143,MATCH(CONCATENATE(B326,".",C326),$R$3:$R$143,0),1),"")</f>
        <v>lignite</v>
      </c>
      <c r="K326" t="str">
        <f t="shared" ref="K326:K389" si="35">IF(OR(A326="black carbon",A326="oc",A326="pm2.5",A326="pm10"),"PM",A326)</f>
        <v>PM</v>
      </c>
      <c r="L326" t="str">
        <f t="shared" ref="L326:L389" si="36">IFERROR(CONCATENATE(I326,".",J326,".",K326,".",D326),"")</f>
        <v>industry.lignite.PM.Electrostatic precipitator: 2 fields</v>
      </c>
      <c r="M326" s="614">
        <f>IFERROR(INDEX('Control Tech'!$K$3:$K$196,MATCH(Calcs!L326,'Control Tech'!$A$3:$A$196,0),1)/100,0)</f>
        <v>0</v>
      </c>
      <c r="N326" s="613">
        <f t="shared" ref="N326:N389" si="37">IF(D326="no control",1-SUMIFS($M$5:$M$3714,$B$5:$B$3714,B326,$A$5:$A$3714,A326,$C$5:$C$3714,C326),M326)</f>
        <v>0</v>
      </c>
      <c r="O326" t="str">
        <f t="shared" ref="O326:O389" si="38">IF(I326="electricity",INDEX($W$3:$W$143,MATCH(CONCATENATE(B326,".",C326),$R$3:$R$143,0),1),"")</f>
        <v/>
      </c>
    </row>
    <row r="327" spans="1:15" x14ac:dyDescent="0.25">
      <c r="A327" t="s">
        <v>1412</v>
      </c>
      <c r="B327" t="s">
        <v>1222</v>
      </c>
      <c r="C327" t="s">
        <v>1240</v>
      </c>
      <c r="D327" t="s">
        <v>1196</v>
      </c>
      <c r="E327" t="s">
        <v>1195</v>
      </c>
      <c r="F327" s="604">
        <v>1</v>
      </c>
      <c r="G327" s="604">
        <v>0</v>
      </c>
      <c r="H327" s="651"/>
      <c r="I327" t="str">
        <f t="shared" si="33"/>
        <v>industry</v>
      </c>
      <c r="J327" t="str">
        <f t="shared" si="34"/>
        <v>lignite</v>
      </c>
      <c r="K327" t="str">
        <f t="shared" si="35"/>
        <v>PM</v>
      </c>
      <c r="L327" t="str">
        <f t="shared" si="36"/>
        <v>industry.lignite.PM.High efficiency deduster</v>
      </c>
      <c r="M327" s="614">
        <f>IFERROR(INDEX('Control Tech'!$K$3:$K$196,MATCH(Calcs!L327,'Control Tech'!$A$3:$A$196,0),1)/100,0)</f>
        <v>0</v>
      </c>
      <c r="N327" s="613">
        <f t="shared" si="37"/>
        <v>0</v>
      </c>
      <c r="O327" t="str">
        <f t="shared" si="38"/>
        <v/>
      </c>
    </row>
    <row r="328" spans="1:15" x14ac:dyDescent="0.25">
      <c r="A328" t="s">
        <v>1412</v>
      </c>
      <c r="B328" t="s">
        <v>1222</v>
      </c>
      <c r="C328" t="s">
        <v>1240</v>
      </c>
      <c r="D328" t="s">
        <v>1218</v>
      </c>
      <c r="E328" t="s">
        <v>1195</v>
      </c>
      <c r="F328" s="604">
        <v>1</v>
      </c>
      <c r="G328" s="604">
        <v>0</v>
      </c>
      <c r="H328" s="651"/>
      <c r="I328" t="str">
        <f t="shared" si="33"/>
        <v>industry</v>
      </c>
      <c r="J328" t="str">
        <f t="shared" si="34"/>
        <v>lignite</v>
      </c>
      <c r="K328" t="str">
        <f t="shared" si="35"/>
        <v>PM</v>
      </c>
      <c r="L328" t="str">
        <f t="shared" si="36"/>
        <v>industry.lignite.PM.High efficiency deduster - industrial combustion + S,N meas.</v>
      </c>
      <c r="M328" s="614">
        <f>IFERROR(INDEX('Control Tech'!$K$3:$K$196,MATCH(Calcs!L328,'Control Tech'!$A$3:$A$196,0),1)/100,0)</f>
        <v>0</v>
      </c>
      <c r="N328" s="613">
        <f t="shared" si="37"/>
        <v>0</v>
      </c>
      <c r="O328" t="str">
        <f t="shared" si="38"/>
        <v/>
      </c>
    </row>
    <row r="329" spans="1:15" x14ac:dyDescent="0.25">
      <c r="A329" t="s">
        <v>1412</v>
      </c>
      <c r="B329" t="s">
        <v>1222</v>
      </c>
      <c r="C329" t="s">
        <v>1240</v>
      </c>
      <c r="D329" t="s">
        <v>1186</v>
      </c>
      <c r="E329" t="s">
        <v>1195</v>
      </c>
      <c r="F329" s="604">
        <v>1</v>
      </c>
      <c r="G329" s="604">
        <v>2.9099999999999998E-3</v>
      </c>
      <c r="H329" s="651"/>
      <c r="I329" t="str">
        <f t="shared" si="33"/>
        <v>industry</v>
      </c>
      <c r="J329" t="str">
        <f t="shared" si="34"/>
        <v>lignite</v>
      </c>
      <c r="K329" t="str">
        <f t="shared" si="35"/>
        <v>PM</v>
      </c>
      <c r="L329" t="str">
        <f t="shared" si="36"/>
        <v>industry.lignite.PM.No control</v>
      </c>
      <c r="M329" s="614">
        <f>IFERROR(INDEX('Control Tech'!$K$3:$K$196,MATCH(Calcs!L329,'Control Tech'!$A$3:$A$196,0),1)/100,0)</f>
        <v>0</v>
      </c>
      <c r="N329" s="613">
        <f t="shared" si="37"/>
        <v>1</v>
      </c>
      <c r="O329" t="str">
        <f t="shared" si="38"/>
        <v/>
      </c>
    </row>
    <row r="330" spans="1:15" x14ac:dyDescent="0.25">
      <c r="A330" t="s">
        <v>1412</v>
      </c>
      <c r="B330" t="s">
        <v>1222</v>
      </c>
      <c r="C330" t="s">
        <v>1240</v>
      </c>
      <c r="D330" t="s">
        <v>1219</v>
      </c>
      <c r="E330" t="s">
        <v>1195</v>
      </c>
      <c r="F330" s="604">
        <v>1</v>
      </c>
      <c r="G330" s="604">
        <v>2.5999999999999998E-4</v>
      </c>
      <c r="H330" s="651"/>
      <c r="I330" t="str">
        <f t="shared" si="33"/>
        <v>industry</v>
      </c>
      <c r="J330" t="str">
        <f t="shared" si="34"/>
        <v>lignite</v>
      </c>
      <c r="K330" t="str">
        <f t="shared" si="35"/>
        <v>PM</v>
      </c>
      <c r="L330" t="str">
        <f t="shared" si="36"/>
        <v>industry.lignite.PM.Wet scrubber</v>
      </c>
      <c r="M330" s="614">
        <f>IFERROR(INDEX('Control Tech'!$K$3:$K$196,MATCH(Calcs!L330,'Control Tech'!$A$3:$A$196,0),1)/100,0)</f>
        <v>0</v>
      </c>
      <c r="N330" s="613">
        <f t="shared" si="37"/>
        <v>0</v>
      </c>
      <c r="O330" t="str">
        <f t="shared" si="38"/>
        <v/>
      </c>
    </row>
    <row r="331" spans="1:15" x14ac:dyDescent="0.25">
      <c r="A331" t="s">
        <v>1412</v>
      </c>
      <c r="B331" t="s">
        <v>1222</v>
      </c>
      <c r="C331" t="s">
        <v>1291</v>
      </c>
      <c r="D331" t="s">
        <v>1131</v>
      </c>
      <c r="E331" t="s">
        <v>1195</v>
      </c>
      <c r="F331" s="604">
        <v>1</v>
      </c>
      <c r="G331" s="604">
        <v>2.6900000000000001E-3</v>
      </c>
      <c r="H331" s="651"/>
      <c r="I331" t="str">
        <f t="shared" si="33"/>
        <v>industry</v>
      </c>
      <c r="J331" t="str">
        <f t="shared" si="34"/>
        <v>hard coal</v>
      </c>
      <c r="K331" t="str">
        <f t="shared" si="35"/>
        <v>PM</v>
      </c>
      <c r="L331" t="str">
        <f t="shared" si="36"/>
        <v>industry.hard coal.PM.Cyclone</v>
      </c>
      <c r="M331" s="614">
        <f>IFERROR(INDEX('Control Tech'!$K$3:$K$196,MATCH(Calcs!L331,'Control Tech'!$A$3:$A$196,0),1)/100,0)</f>
        <v>0</v>
      </c>
      <c r="N331" s="613">
        <f t="shared" si="37"/>
        <v>0</v>
      </c>
      <c r="O331" t="str">
        <f t="shared" si="38"/>
        <v/>
      </c>
    </row>
    <row r="332" spans="1:15" x14ac:dyDescent="0.25">
      <c r="A332" t="s">
        <v>1412</v>
      </c>
      <c r="B332" t="s">
        <v>1222</v>
      </c>
      <c r="C332" t="s">
        <v>1291</v>
      </c>
      <c r="D332" t="s">
        <v>1207</v>
      </c>
      <c r="E332" t="s">
        <v>1195</v>
      </c>
      <c r="F332" s="604">
        <v>1</v>
      </c>
      <c r="G332" s="604">
        <v>2.7E-4</v>
      </c>
      <c r="H332" s="651"/>
      <c r="I332" t="str">
        <f t="shared" si="33"/>
        <v>industry</v>
      </c>
      <c r="J332" t="str">
        <f t="shared" si="34"/>
        <v>hard coal</v>
      </c>
      <c r="K332" t="str">
        <f t="shared" si="35"/>
        <v>PM</v>
      </c>
      <c r="L332" t="str">
        <f t="shared" si="36"/>
        <v>industry.hard coal.PM.Electrostatic precipitator: 1 field</v>
      </c>
      <c r="M332" s="614">
        <f>IFERROR(INDEX('Control Tech'!$K$3:$K$196,MATCH(Calcs!L332,'Control Tech'!$A$3:$A$196,0),1)/100,0)</f>
        <v>0</v>
      </c>
      <c r="N332" s="613">
        <f t="shared" si="37"/>
        <v>0</v>
      </c>
      <c r="O332" t="str">
        <f t="shared" si="38"/>
        <v/>
      </c>
    </row>
    <row r="333" spans="1:15" x14ac:dyDescent="0.25">
      <c r="A333" t="s">
        <v>1412</v>
      </c>
      <c r="B333" t="s">
        <v>1222</v>
      </c>
      <c r="C333" t="s">
        <v>1291</v>
      </c>
      <c r="D333" t="s">
        <v>1208</v>
      </c>
      <c r="E333" t="s">
        <v>1195</v>
      </c>
      <c r="F333" s="604">
        <v>1</v>
      </c>
      <c r="G333" s="604">
        <v>1.8000000000000001E-4</v>
      </c>
      <c r="H333" s="651"/>
      <c r="I333" t="str">
        <f t="shared" si="33"/>
        <v>industry</v>
      </c>
      <c r="J333" t="str">
        <f t="shared" si="34"/>
        <v>hard coal</v>
      </c>
      <c r="K333" t="str">
        <f t="shared" si="35"/>
        <v>PM</v>
      </c>
      <c r="L333" t="str">
        <f t="shared" si="36"/>
        <v>industry.hard coal.PM.Electrostatic precipitator: 2 fields</v>
      </c>
      <c r="M333" s="614">
        <f>IFERROR(INDEX('Control Tech'!$K$3:$K$196,MATCH(Calcs!L333,'Control Tech'!$A$3:$A$196,0),1)/100,0)</f>
        <v>0</v>
      </c>
      <c r="N333" s="613">
        <f t="shared" si="37"/>
        <v>0</v>
      </c>
      <c r="O333" t="str">
        <f t="shared" si="38"/>
        <v/>
      </c>
    </row>
    <row r="334" spans="1:15" x14ac:dyDescent="0.25">
      <c r="A334" t="s">
        <v>1412</v>
      </c>
      <c r="B334" t="s">
        <v>1222</v>
      </c>
      <c r="C334" t="s">
        <v>1291</v>
      </c>
      <c r="D334" t="s">
        <v>1196</v>
      </c>
      <c r="E334" t="s">
        <v>1195</v>
      </c>
      <c r="F334" s="604">
        <v>1</v>
      </c>
      <c r="G334" s="604">
        <v>0</v>
      </c>
      <c r="H334" s="651"/>
      <c r="I334" t="str">
        <f t="shared" si="33"/>
        <v>industry</v>
      </c>
      <c r="J334" t="str">
        <f t="shared" si="34"/>
        <v>hard coal</v>
      </c>
      <c r="K334" t="str">
        <f t="shared" si="35"/>
        <v>PM</v>
      </c>
      <c r="L334" t="str">
        <f t="shared" si="36"/>
        <v>industry.hard coal.PM.High efficiency deduster</v>
      </c>
      <c r="M334" s="614">
        <f>IFERROR(INDEX('Control Tech'!$K$3:$K$196,MATCH(Calcs!L334,'Control Tech'!$A$3:$A$196,0),1)/100,0)</f>
        <v>0</v>
      </c>
      <c r="N334" s="613">
        <f t="shared" si="37"/>
        <v>0</v>
      </c>
      <c r="O334" t="str">
        <f t="shared" si="38"/>
        <v/>
      </c>
    </row>
    <row r="335" spans="1:15" x14ac:dyDescent="0.25">
      <c r="A335" t="s">
        <v>1412</v>
      </c>
      <c r="B335" t="s">
        <v>1222</v>
      </c>
      <c r="C335" t="s">
        <v>1291</v>
      </c>
      <c r="D335" t="s">
        <v>1218</v>
      </c>
      <c r="E335" t="s">
        <v>1195</v>
      </c>
      <c r="F335" s="604">
        <v>1</v>
      </c>
      <c r="G335" s="604">
        <v>0</v>
      </c>
      <c r="H335" s="651"/>
      <c r="I335" t="str">
        <f t="shared" si="33"/>
        <v>industry</v>
      </c>
      <c r="J335" t="str">
        <f t="shared" si="34"/>
        <v>hard coal</v>
      </c>
      <c r="K335" t="str">
        <f t="shared" si="35"/>
        <v>PM</v>
      </c>
      <c r="L335" t="str">
        <f t="shared" si="36"/>
        <v>industry.hard coal.PM.High efficiency deduster - industrial combustion + S,N meas.</v>
      </c>
      <c r="M335" s="614">
        <f>IFERROR(INDEX('Control Tech'!$K$3:$K$196,MATCH(Calcs!L335,'Control Tech'!$A$3:$A$196,0),1)/100,0)</f>
        <v>0</v>
      </c>
      <c r="N335" s="613">
        <f t="shared" si="37"/>
        <v>0</v>
      </c>
      <c r="O335" t="str">
        <f t="shared" si="38"/>
        <v/>
      </c>
    </row>
    <row r="336" spans="1:15" x14ac:dyDescent="0.25">
      <c r="A336" t="s">
        <v>1412</v>
      </c>
      <c r="B336" t="s">
        <v>1222</v>
      </c>
      <c r="C336" t="s">
        <v>1291</v>
      </c>
      <c r="D336" t="s">
        <v>1186</v>
      </c>
      <c r="E336" t="s">
        <v>1195</v>
      </c>
      <c r="F336" s="604">
        <v>1</v>
      </c>
      <c r="G336" s="604">
        <v>3.0200000000000001E-3</v>
      </c>
      <c r="H336" s="651"/>
      <c r="I336" t="str">
        <f t="shared" si="33"/>
        <v>industry</v>
      </c>
      <c r="J336" t="str">
        <f t="shared" si="34"/>
        <v>hard coal</v>
      </c>
      <c r="K336" t="str">
        <f t="shared" si="35"/>
        <v>PM</v>
      </c>
      <c r="L336" t="str">
        <f t="shared" si="36"/>
        <v>industry.hard coal.PM.No control</v>
      </c>
      <c r="M336" s="614">
        <f>IFERROR(INDEX('Control Tech'!$K$3:$K$196,MATCH(Calcs!L336,'Control Tech'!$A$3:$A$196,0),1)/100,0)</f>
        <v>0</v>
      </c>
      <c r="N336" s="613">
        <f t="shared" si="37"/>
        <v>1</v>
      </c>
      <c r="O336" t="str">
        <f t="shared" si="38"/>
        <v/>
      </c>
    </row>
    <row r="337" spans="1:15" x14ac:dyDescent="0.25">
      <c r="A337" t="s">
        <v>1412</v>
      </c>
      <c r="B337" t="s">
        <v>1222</v>
      </c>
      <c r="C337" t="s">
        <v>1291</v>
      </c>
      <c r="D337" t="s">
        <v>1219</v>
      </c>
      <c r="E337" t="s">
        <v>1195</v>
      </c>
      <c r="F337" s="604">
        <v>1</v>
      </c>
      <c r="G337" s="604">
        <v>2.7E-4</v>
      </c>
      <c r="H337" s="651"/>
      <c r="I337" t="str">
        <f t="shared" si="33"/>
        <v>industry</v>
      </c>
      <c r="J337" t="str">
        <f t="shared" si="34"/>
        <v>hard coal</v>
      </c>
      <c r="K337" t="str">
        <f t="shared" si="35"/>
        <v>PM</v>
      </c>
      <c r="L337" t="str">
        <f t="shared" si="36"/>
        <v>industry.hard coal.PM.Wet scrubber</v>
      </c>
      <c r="M337" s="614">
        <f>IFERROR(INDEX('Control Tech'!$K$3:$K$196,MATCH(Calcs!L337,'Control Tech'!$A$3:$A$196,0),1)/100,0)</f>
        <v>0</v>
      </c>
      <c r="N337" s="613">
        <f t="shared" si="37"/>
        <v>0</v>
      </c>
      <c r="O337" t="str">
        <f t="shared" si="38"/>
        <v/>
      </c>
    </row>
    <row r="338" spans="1:15" x14ac:dyDescent="0.25">
      <c r="A338" t="s">
        <v>1412</v>
      </c>
      <c r="B338" t="s">
        <v>1222</v>
      </c>
      <c r="C338" t="s">
        <v>1292</v>
      </c>
      <c r="D338" t="s">
        <v>1131</v>
      </c>
      <c r="E338" t="s">
        <v>1195</v>
      </c>
      <c r="F338" s="604">
        <v>1</v>
      </c>
      <c r="G338" s="604">
        <v>2.6900000000000001E-3</v>
      </c>
      <c r="H338" s="651"/>
      <c r="I338" t="str">
        <f t="shared" si="33"/>
        <v>industry</v>
      </c>
      <c r="J338" t="str">
        <f t="shared" si="34"/>
        <v>hard coal</v>
      </c>
      <c r="K338" t="str">
        <f t="shared" si="35"/>
        <v>PM</v>
      </c>
      <c r="L338" t="str">
        <f t="shared" si="36"/>
        <v>industry.hard coal.PM.Cyclone</v>
      </c>
      <c r="M338" s="614">
        <f>IFERROR(INDEX('Control Tech'!$K$3:$K$196,MATCH(Calcs!L338,'Control Tech'!$A$3:$A$196,0),1)/100,0)</f>
        <v>0</v>
      </c>
      <c r="N338" s="613">
        <f t="shared" si="37"/>
        <v>0</v>
      </c>
      <c r="O338" t="str">
        <f t="shared" si="38"/>
        <v/>
      </c>
    </row>
    <row r="339" spans="1:15" x14ac:dyDescent="0.25">
      <c r="A339" t="s">
        <v>1412</v>
      </c>
      <c r="B339" t="s">
        <v>1222</v>
      </c>
      <c r="C339" t="s">
        <v>1292</v>
      </c>
      <c r="D339" t="s">
        <v>1207</v>
      </c>
      <c r="E339" t="s">
        <v>1195</v>
      </c>
      <c r="F339" s="604">
        <v>1</v>
      </c>
      <c r="G339" s="604">
        <v>2.7E-4</v>
      </c>
      <c r="H339" s="651"/>
      <c r="I339" t="str">
        <f t="shared" si="33"/>
        <v>industry</v>
      </c>
      <c r="J339" t="str">
        <f t="shared" si="34"/>
        <v>hard coal</v>
      </c>
      <c r="K339" t="str">
        <f t="shared" si="35"/>
        <v>PM</v>
      </c>
      <c r="L339" t="str">
        <f t="shared" si="36"/>
        <v>industry.hard coal.PM.Electrostatic precipitator: 1 field</v>
      </c>
      <c r="M339" s="614">
        <f>IFERROR(INDEX('Control Tech'!$K$3:$K$196,MATCH(Calcs!L339,'Control Tech'!$A$3:$A$196,0),1)/100,0)</f>
        <v>0</v>
      </c>
      <c r="N339" s="613">
        <f t="shared" si="37"/>
        <v>0</v>
      </c>
      <c r="O339" t="str">
        <f t="shared" si="38"/>
        <v/>
      </c>
    </row>
    <row r="340" spans="1:15" x14ac:dyDescent="0.25">
      <c r="A340" t="s">
        <v>1412</v>
      </c>
      <c r="B340" t="s">
        <v>1222</v>
      </c>
      <c r="C340" t="s">
        <v>1292</v>
      </c>
      <c r="D340" t="s">
        <v>1208</v>
      </c>
      <c r="E340" t="s">
        <v>1195</v>
      </c>
      <c r="F340" s="604">
        <v>1</v>
      </c>
      <c r="G340" s="604">
        <v>1.8000000000000001E-4</v>
      </c>
      <c r="H340" s="651"/>
      <c r="I340" t="str">
        <f t="shared" si="33"/>
        <v>industry</v>
      </c>
      <c r="J340" t="str">
        <f t="shared" si="34"/>
        <v>hard coal</v>
      </c>
      <c r="K340" t="str">
        <f t="shared" si="35"/>
        <v>PM</v>
      </c>
      <c r="L340" t="str">
        <f t="shared" si="36"/>
        <v>industry.hard coal.PM.Electrostatic precipitator: 2 fields</v>
      </c>
      <c r="M340" s="614">
        <f>IFERROR(INDEX('Control Tech'!$K$3:$K$196,MATCH(Calcs!L340,'Control Tech'!$A$3:$A$196,0),1)/100,0)</f>
        <v>0</v>
      </c>
      <c r="N340" s="613">
        <f t="shared" si="37"/>
        <v>0</v>
      </c>
      <c r="O340" t="str">
        <f t="shared" si="38"/>
        <v/>
      </c>
    </row>
    <row r="341" spans="1:15" x14ac:dyDescent="0.25">
      <c r="A341" t="s">
        <v>1412</v>
      </c>
      <c r="B341" t="s">
        <v>1222</v>
      </c>
      <c r="C341" t="s">
        <v>1292</v>
      </c>
      <c r="D341" t="s">
        <v>1196</v>
      </c>
      <c r="E341" t="s">
        <v>1195</v>
      </c>
      <c r="F341" s="604">
        <v>1</v>
      </c>
      <c r="G341" s="604">
        <v>0</v>
      </c>
      <c r="H341" s="651"/>
      <c r="I341" t="str">
        <f t="shared" si="33"/>
        <v>industry</v>
      </c>
      <c r="J341" t="str">
        <f t="shared" si="34"/>
        <v>hard coal</v>
      </c>
      <c r="K341" t="str">
        <f t="shared" si="35"/>
        <v>PM</v>
      </c>
      <c r="L341" t="str">
        <f t="shared" si="36"/>
        <v>industry.hard coal.PM.High efficiency deduster</v>
      </c>
      <c r="M341" s="614">
        <f>IFERROR(INDEX('Control Tech'!$K$3:$K$196,MATCH(Calcs!L341,'Control Tech'!$A$3:$A$196,0),1)/100,0)</f>
        <v>0</v>
      </c>
      <c r="N341" s="613">
        <f t="shared" si="37"/>
        <v>0</v>
      </c>
      <c r="O341" t="str">
        <f t="shared" si="38"/>
        <v/>
      </c>
    </row>
    <row r="342" spans="1:15" x14ac:dyDescent="0.25">
      <c r="A342" t="s">
        <v>1412</v>
      </c>
      <c r="B342" t="s">
        <v>1222</v>
      </c>
      <c r="C342" t="s">
        <v>1292</v>
      </c>
      <c r="D342" t="s">
        <v>1218</v>
      </c>
      <c r="E342" t="s">
        <v>1195</v>
      </c>
      <c r="F342" s="604">
        <v>1</v>
      </c>
      <c r="G342" s="604">
        <v>0</v>
      </c>
      <c r="H342" s="651"/>
      <c r="I342" t="str">
        <f t="shared" si="33"/>
        <v>industry</v>
      </c>
      <c r="J342" t="str">
        <f t="shared" si="34"/>
        <v>hard coal</v>
      </c>
      <c r="K342" t="str">
        <f t="shared" si="35"/>
        <v>PM</v>
      </c>
      <c r="L342" t="str">
        <f t="shared" si="36"/>
        <v>industry.hard coal.PM.High efficiency deduster - industrial combustion + S,N meas.</v>
      </c>
      <c r="M342" s="614">
        <f>IFERROR(INDEX('Control Tech'!$K$3:$K$196,MATCH(Calcs!L342,'Control Tech'!$A$3:$A$196,0),1)/100,0)</f>
        <v>0</v>
      </c>
      <c r="N342" s="613">
        <f t="shared" si="37"/>
        <v>0</v>
      </c>
      <c r="O342" t="str">
        <f t="shared" si="38"/>
        <v/>
      </c>
    </row>
    <row r="343" spans="1:15" x14ac:dyDescent="0.25">
      <c r="A343" t="s">
        <v>1412</v>
      </c>
      <c r="B343" t="s">
        <v>1222</v>
      </c>
      <c r="C343" t="s">
        <v>1292</v>
      </c>
      <c r="D343" t="s">
        <v>1186</v>
      </c>
      <c r="E343" t="s">
        <v>1195</v>
      </c>
      <c r="F343" s="604">
        <v>1</v>
      </c>
      <c r="G343" s="604">
        <v>3.0200000000000001E-3</v>
      </c>
      <c r="H343" s="651"/>
      <c r="I343" t="str">
        <f t="shared" si="33"/>
        <v>industry</v>
      </c>
      <c r="J343" t="str">
        <f t="shared" si="34"/>
        <v>hard coal</v>
      </c>
      <c r="K343" t="str">
        <f t="shared" si="35"/>
        <v>PM</v>
      </c>
      <c r="L343" t="str">
        <f t="shared" si="36"/>
        <v>industry.hard coal.PM.No control</v>
      </c>
      <c r="M343" s="614">
        <f>IFERROR(INDEX('Control Tech'!$K$3:$K$196,MATCH(Calcs!L343,'Control Tech'!$A$3:$A$196,0),1)/100,0)</f>
        <v>0</v>
      </c>
      <c r="N343" s="613">
        <f t="shared" si="37"/>
        <v>1</v>
      </c>
      <c r="O343" t="str">
        <f t="shared" si="38"/>
        <v/>
      </c>
    </row>
    <row r="344" spans="1:15" x14ac:dyDescent="0.25">
      <c r="A344" t="s">
        <v>1412</v>
      </c>
      <c r="B344" t="s">
        <v>1222</v>
      </c>
      <c r="C344" t="s">
        <v>1292</v>
      </c>
      <c r="D344" t="s">
        <v>1219</v>
      </c>
      <c r="E344" t="s">
        <v>1195</v>
      </c>
      <c r="F344" s="604">
        <v>1</v>
      </c>
      <c r="G344" s="604">
        <v>2.7E-4</v>
      </c>
      <c r="H344" s="651"/>
      <c r="I344" t="str">
        <f t="shared" si="33"/>
        <v>industry</v>
      </c>
      <c r="J344" t="str">
        <f t="shared" si="34"/>
        <v>hard coal</v>
      </c>
      <c r="K344" t="str">
        <f t="shared" si="35"/>
        <v>PM</v>
      </c>
      <c r="L344" t="str">
        <f t="shared" si="36"/>
        <v>industry.hard coal.PM.Wet scrubber</v>
      </c>
      <c r="M344" s="614">
        <f>IFERROR(INDEX('Control Tech'!$K$3:$K$196,MATCH(Calcs!L344,'Control Tech'!$A$3:$A$196,0),1)/100,0)</f>
        <v>0</v>
      </c>
      <c r="N344" s="613">
        <f t="shared" si="37"/>
        <v>0</v>
      </c>
      <c r="O344" t="str">
        <f t="shared" si="38"/>
        <v/>
      </c>
    </row>
    <row r="345" spans="1:15" x14ac:dyDescent="0.25">
      <c r="A345" t="s">
        <v>1412</v>
      </c>
      <c r="B345" t="s">
        <v>1222</v>
      </c>
      <c r="C345" t="s">
        <v>1293</v>
      </c>
      <c r="D345" t="s">
        <v>1131</v>
      </c>
      <c r="E345" t="s">
        <v>1195</v>
      </c>
      <c r="F345" s="604">
        <v>1</v>
      </c>
      <c r="G345" s="604">
        <v>2.6900000000000001E-3</v>
      </c>
      <c r="H345" s="651"/>
      <c r="I345" t="str">
        <f t="shared" si="33"/>
        <v>industry</v>
      </c>
      <c r="J345" t="str">
        <f t="shared" si="34"/>
        <v>hard coal</v>
      </c>
      <c r="K345" t="str">
        <f t="shared" si="35"/>
        <v>PM</v>
      </c>
      <c r="L345" t="str">
        <f t="shared" si="36"/>
        <v>industry.hard coal.PM.Cyclone</v>
      </c>
      <c r="M345" s="614">
        <f>IFERROR(INDEX('Control Tech'!$K$3:$K$196,MATCH(Calcs!L345,'Control Tech'!$A$3:$A$196,0),1)/100,0)</f>
        <v>0</v>
      </c>
      <c r="N345" s="613">
        <f t="shared" si="37"/>
        <v>0</v>
      </c>
      <c r="O345" t="str">
        <f t="shared" si="38"/>
        <v/>
      </c>
    </row>
    <row r="346" spans="1:15" x14ac:dyDescent="0.25">
      <c r="A346" t="s">
        <v>1412</v>
      </c>
      <c r="B346" t="s">
        <v>1222</v>
      </c>
      <c r="C346" t="s">
        <v>1293</v>
      </c>
      <c r="D346" t="s">
        <v>1207</v>
      </c>
      <c r="E346" t="s">
        <v>1195</v>
      </c>
      <c r="F346" s="604">
        <v>1</v>
      </c>
      <c r="G346" s="604">
        <v>2.7E-4</v>
      </c>
      <c r="H346" s="651"/>
      <c r="I346" t="str">
        <f t="shared" si="33"/>
        <v>industry</v>
      </c>
      <c r="J346" t="str">
        <f t="shared" si="34"/>
        <v>hard coal</v>
      </c>
      <c r="K346" t="str">
        <f t="shared" si="35"/>
        <v>PM</v>
      </c>
      <c r="L346" t="str">
        <f t="shared" si="36"/>
        <v>industry.hard coal.PM.Electrostatic precipitator: 1 field</v>
      </c>
      <c r="M346" s="614">
        <f>IFERROR(INDEX('Control Tech'!$K$3:$K$196,MATCH(Calcs!L346,'Control Tech'!$A$3:$A$196,0),1)/100,0)</f>
        <v>0</v>
      </c>
      <c r="N346" s="613">
        <f t="shared" si="37"/>
        <v>0</v>
      </c>
      <c r="O346" t="str">
        <f t="shared" si="38"/>
        <v/>
      </c>
    </row>
    <row r="347" spans="1:15" x14ac:dyDescent="0.25">
      <c r="A347" t="s">
        <v>1412</v>
      </c>
      <c r="B347" t="s">
        <v>1222</v>
      </c>
      <c r="C347" t="s">
        <v>1293</v>
      </c>
      <c r="D347" t="s">
        <v>1208</v>
      </c>
      <c r="E347" t="s">
        <v>1195</v>
      </c>
      <c r="F347" s="604">
        <v>1</v>
      </c>
      <c r="G347" s="604">
        <v>1.8000000000000001E-4</v>
      </c>
      <c r="H347" s="651"/>
      <c r="I347" t="str">
        <f t="shared" si="33"/>
        <v>industry</v>
      </c>
      <c r="J347" t="str">
        <f t="shared" si="34"/>
        <v>hard coal</v>
      </c>
      <c r="K347" t="str">
        <f t="shared" si="35"/>
        <v>PM</v>
      </c>
      <c r="L347" t="str">
        <f t="shared" si="36"/>
        <v>industry.hard coal.PM.Electrostatic precipitator: 2 fields</v>
      </c>
      <c r="M347" s="614">
        <f>IFERROR(INDEX('Control Tech'!$K$3:$K$196,MATCH(Calcs!L347,'Control Tech'!$A$3:$A$196,0),1)/100,0)</f>
        <v>0</v>
      </c>
      <c r="N347" s="613">
        <f t="shared" si="37"/>
        <v>0</v>
      </c>
      <c r="O347" t="str">
        <f t="shared" si="38"/>
        <v/>
      </c>
    </row>
    <row r="348" spans="1:15" x14ac:dyDescent="0.25">
      <c r="A348" t="s">
        <v>1412</v>
      </c>
      <c r="B348" t="s">
        <v>1222</v>
      </c>
      <c r="C348" t="s">
        <v>1293</v>
      </c>
      <c r="D348" t="s">
        <v>1196</v>
      </c>
      <c r="E348" t="s">
        <v>1195</v>
      </c>
      <c r="F348" s="604">
        <v>1</v>
      </c>
      <c r="G348" s="604">
        <v>0</v>
      </c>
      <c r="H348" s="651"/>
      <c r="I348" t="str">
        <f t="shared" si="33"/>
        <v>industry</v>
      </c>
      <c r="J348" t="str">
        <f t="shared" si="34"/>
        <v>hard coal</v>
      </c>
      <c r="K348" t="str">
        <f t="shared" si="35"/>
        <v>PM</v>
      </c>
      <c r="L348" t="str">
        <f t="shared" si="36"/>
        <v>industry.hard coal.PM.High efficiency deduster</v>
      </c>
      <c r="M348" s="614">
        <f>IFERROR(INDEX('Control Tech'!$K$3:$K$196,MATCH(Calcs!L348,'Control Tech'!$A$3:$A$196,0),1)/100,0)</f>
        <v>0</v>
      </c>
      <c r="N348" s="613">
        <f t="shared" si="37"/>
        <v>0</v>
      </c>
      <c r="O348" t="str">
        <f t="shared" si="38"/>
        <v/>
      </c>
    </row>
    <row r="349" spans="1:15" x14ac:dyDescent="0.25">
      <c r="A349" t="s">
        <v>1412</v>
      </c>
      <c r="B349" t="s">
        <v>1222</v>
      </c>
      <c r="C349" t="s">
        <v>1293</v>
      </c>
      <c r="D349" t="s">
        <v>1218</v>
      </c>
      <c r="E349" t="s">
        <v>1195</v>
      </c>
      <c r="F349" s="604">
        <v>1</v>
      </c>
      <c r="G349" s="604">
        <v>0</v>
      </c>
      <c r="H349" s="651"/>
      <c r="I349" t="str">
        <f t="shared" si="33"/>
        <v>industry</v>
      </c>
      <c r="J349" t="str">
        <f t="shared" si="34"/>
        <v>hard coal</v>
      </c>
      <c r="K349" t="str">
        <f t="shared" si="35"/>
        <v>PM</v>
      </c>
      <c r="L349" t="str">
        <f t="shared" si="36"/>
        <v>industry.hard coal.PM.High efficiency deduster - industrial combustion + S,N meas.</v>
      </c>
      <c r="M349" s="614">
        <f>IFERROR(INDEX('Control Tech'!$K$3:$K$196,MATCH(Calcs!L349,'Control Tech'!$A$3:$A$196,0),1)/100,0)</f>
        <v>0</v>
      </c>
      <c r="N349" s="613">
        <f t="shared" si="37"/>
        <v>0</v>
      </c>
      <c r="O349" t="str">
        <f t="shared" si="38"/>
        <v/>
      </c>
    </row>
    <row r="350" spans="1:15" x14ac:dyDescent="0.25">
      <c r="A350" t="s">
        <v>1412</v>
      </c>
      <c r="B350" t="s">
        <v>1222</v>
      </c>
      <c r="C350" t="s">
        <v>1293</v>
      </c>
      <c r="D350" t="s">
        <v>1186</v>
      </c>
      <c r="E350" t="s">
        <v>1195</v>
      </c>
      <c r="F350" s="604">
        <v>1</v>
      </c>
      <c r="G350" s="604">
        <v>3.0200000000000001E-3</v>
      </c>
      <c r="H350" s="651"/>
      <c r="I350" t="str">
        <f t="shared" si="33"/>
        <v>industry</v>
      </c>
      <c r="J350" t="str">
        <f t="shared" si="34"/>
        <v>hard coal</v>
      </c>
      <c r="K350" t="str">
        <f t="shared" si="35"/>
        <v>PM</v>
      </c>
      <c r="L350" t="str">
        <f t="shared" si="36"/>
        <v>industry.hard coal.PM.No control</v>
      </c>
      <c r="M350" s="614">
        <f>IFERROR(INDEX('Control Tech'!$K$3:$K$196,MATCH(Calcs!L350,'Control Tech'!$A$3:$A$196,0),1)/100,0)</f>
        <v>0</v>
      </c>
      <c r="N350" s="613">
        <f t="shared" si="37"/>
        <v>1</v>
      </c>
      <c r="O350" t="str">
        <f t="shared" si="38"/>
        <v/>
      </c>
    </row>
    <row r="351" spans="1:15" x14ac:dyDescent="0.25">
      <c r="A351" t="s">
        <v>1412</v>
      </c>
      <c r="B351" t="s">
        <v>1222</v>
      </c>
      <c r="C351" t="s">
        <v>1293</v>
      </c>
      <c r="D351" t="s">
        <v>1219</v>
      </c>
      <c r="E351" t="s">
        <v>1195</v>
      </c>
      <c r="F351" s="604">
        <v>1</v>
      </c>
      <c r="G351" s="604">
        <v>2.7E-4</v>
      </c>
      <c r="H351" s="651"/>
      <c r="I351" t="str">
        <f t="shared" si="33"/>
        <v>industry</v>
      </c>
      <c r="J351" t="str">
        <f t="shared" si="34"/>
        <v>hard coal</v>
      </c>
      <c r="K351" t="str">
        <f t="shared" si="35"/>
        <v>PM</v>
      </c>
      <c r="L351" t="str">
        <f t="shared" si="36"/>
        <v>industry.hard coal.PM.Wet scrubber</v>
      </c>
      <c r="M351" s="614">
        <f>IFERROR(INDEX('Control Tech'!$K$3:$K$196,MATCH(Calcs!L351,'Control Tech'!$A$3:$A$196,0),1)/100,0)</f>
        <v>0</v>
      </c>
      <c r="N351" s="613">
        <f t="shared" si="37"/>
        <v>0</v>
      </c>
      <c r="O351" t="str">
        <f t="shared" si="38"/>
        <v/>
      </c>
    </row>
    <row r="352" spans="1:15" x14ac:dyDescent="0.25">
      <c r="A352" t="s">
        <v>1412</v>
      </c>
      <c r="B352" t="s">
        <v>1249</v>
      </c>
      <c r="C352" t="s">
        <v>1409</v>
      </c>
      <c r="D352" t="s">
        <v>1131</v>
      </c>
      <c r="E352" t="s">
        <v>1195</v>
      </c>
      <c r="F352" s="604">
        <v>1</v>
      </c>
      <c r="G352" s="604">
        <v>8.5400000000000007E-3</v>
      </c>
      <c r="H352" s="651"/>
      <c r="I352" t="str">
        <f t="shared" si="33"/>
        <v>electricity</v>
      </c>
      <c r="J352" t="str">
        <f t="shared" si="34"/>
        <v>biomass</v>
      </c>
      <c r="K352" t="str">
        <f t="shared" si="35"/>
        <v>PM</v>
      </c>
      <c r="L352" t="str">
        <f t="shared" si="36"/>
        <v>electricity.biomass.PM.Cyclone</v>
      </c>
      <c r="M352" s="614">
        <f>IFERROR(INDEX('Control Tech'!$K$3:$K$196,MATCH(Calcs!L352,'Control Tech'!$A$3:$A$196,0),1)/100,0)</f>
        <v>0</v>
      </c>
      <c r="N352" s="613">
        <f t="shared" si="37"/>
        <v>0</v>
      </c>
      <c r="O352">
        <f t="shared" si="38"/>
        <v>0</v>
      </c>
    </row>
    <row r="353" spans="1:15" x14ac:dyDescent="0.25">
      <c r="A353" t="s">
        <v>1412</v>
      </c>
      <c r="B353" t="s">
        <v>1249</v>
      </c>
      <c r="C353" t="s">
        <v>1409</v>
      </c>
      <c r="D353" t="s">
        <v>1207</v>
      </c>
      <c r="E353" t="s">
        <v>1195</v>
      </c>
      <c r="F353" s="604">
        <v>1</v>
      </c>
      <c r="G353" s="604">
        <v>8.4999999999999995E-4</v>
      </c>
      <c r="H353" s="651"/>
      <c r="I353" t="str">
        <f t="shared" si="33"/>
        <v>electricity</v>
      </c>
      <c r="J353" t="str">
        <f t="shared" si="34"/>
        <v>biomass</v>
      </c>
      <c r="K353" t="str">
        <f t="shared" si="35"/>
        <v>PM</v>
      </c>
      <c r="L353" t="str">
        <f t="shared" si="36"/>
        <v>electricity.biomass.PM.Electrostatic precipitator: 1 field</v>
      </c>
      <c r="M353" s="614">
        <f>IFERROR(INDEX('Control Tech'!$K$3:$K$196,MATCH(Calcs!L353,'Control Tech'!$A$3:$A$196,0),1)/100,0)</f>
        <v>1</v>
      </c>
      <c r="N353" s="613">
        <f t="shared" si="37"/>
        <v>1</v>
      </c>
      <c r="O353">
        <f t="shared" si="38"/>
        <v>0</v>
      </c>
    </row>
    <row r="354" spans="1:15" x14ac:dyDescent="0.25">
      <c r="A354" t="s">
        <v>1412</v>
      </c>
      <c r="B354" t="s">
        <v>1249</v>
      </c>
      <c r="C354" t="s">
        <v>1409</v>
      </c>
      <c r="D354" t="s">
        <v>1208</v>
      </c>
      <c r="E354" t="s">
        <v>1195</v>
      </c>
      <c r="F354" s="604">
        <v>1</v>
      </c>
      <c r="G354" s="604">
        <v>5.6999999999999998E-4</v>
      </c>
      <c r="H354" s="651"/>
      <c r="I354" t="str">
        <f t="shared" si="33"/>
        <v>electricity</v>
      </c>
      <c r="J354" t="str">
        <f t="shared" si="34"/>
        <v>biomass</v>
      </c>
      <c r="K354" t="str">
        <f t="shared" si="35"/>
        <v>PM</v>
      </c>
      <c r="L354" t="str">
        <f t="shared" si="36"/>
        <v>electricity.biomass.PM.Electrostatic precipitator: 2 fields</v>
      </c>
      <c r="M354" s="614">
        <f>IFERROR(INDEX('Control Tech'!$K$3:$K$196,MATCH(Calcs!L354,'Control Tech'!$A$3:$A$196,0),1)/100,0)</f>
        <v>0</v>
      </c>
      <c r="N354" s="613">
        <f t="shared" si="37"/>
        <v>0</v>
      </c>
      <c r="O354">
        <f t="shared" si="38"/>
        <v>0</v>
      </c>
    </row>
    <row r="355" spans="1:15" x14ac:dyDescent="0.25">
      <c r="A355" t="s">
        <v>1412</v>
      </c>
      <c r="B355" t="s">
        <v>1249</v>
      </c>
      <c r="C355" t="s">
        <v>1409</v>
      </c>
      <c r="D355" t="s">
        <v>1234</v>
      </c>
      <c r="E355" t="s">
        <v>1195</v>
      </c>
      <c r="F355" s="604">
        <v>1</v>
      </c>
      <c r="G355" s="604">
        <v>0</v>
      </c>
      <c r="H355" s="651"/>
      <c r="I355" t="str">
        <f t="shared" si="33"/>
        <v>electricity</v>
      </c>
      <c r="J355" t="str">
        <f t="shared" si="34"/>
        <v>biomass</v>
      </c>
      <c r="K355" t="str">
        <f t="shared" si="35"/>
        <v>PM</v>
      </c>
      <c r="L355" t="str">
        <f t="shared" si="36"/>
        <v>electricity.biomass.PM.Fabric filters</v>
      </c>
      <c r="M355" s="614">
        <f>IFERROR(INDEX('Control Tech'!$K$3:$K$196,MATCH(Calcs!L355,'Control Tech'!$A$3:$A$196,0),1)/100,0)</f>
        <v>0</v>
      </c>
      <c r="N355" s="613">
        <f t="shared" si="37"/>
        <v>0</v>
      </c>
      <c r="O355">
        <f t="shared" si="38"/>
        <v>0</v>
      </c>
    </row>
    <row r="356" spans="1:15" x14ac:dyDescent="0.25">
      <c r="A356" t="s">
        <v>1412</v>
      </c>
      <c r="B356" t="s">
        <v>1249</v>
      </c>
      <c r="C356" t="s">
        <v>1409</v>
      </c>
      <c r="D356" t="s">
        <v>1196</v>
      </c>
      <c r="E356" t="s">
        <v>1195</v>
      </c>
      <c r="F356" s="604">
        <v>1</v>
      </c>
      <c r="G356" s="604">
        <v>0</v>
      </c>
      <c r="H356" s="651"/>
      <c r="I356" t="str">
        <f t="shared" si="33"/>
        <v>electricity</v>
      </c>
      <c r="J356" t="str">
        <f t="shared" si="34"/>
        <v>biomass</v>
      </c>
      <c r="K356" t="str">
        <f t="shared" si="35"/>
        <v>PM</v>
      </c>
      <c r="L356" t="str">
        <f t="shared" si="36"/>
        <v>electricity.biomass.PM.High efficiency deduster</v>
      </c>
      <c r="M356" s="614">
        <f>IFERROR(INDEX('Control Tech'!$K$3:$K$196,MATCH(Calcs!L356,'Control Tech'!$A$3:$A$196,0),1)/100,0)</f>
        <v>0</v>
      </c>
      <c r="N356" s="613">
        <f t="shared" si="37"/>
        <v>0</v>
      </c>
      <c r="O356">
        <f t="shared" si="38"/>
        <v>0</v>
      </c>
    </row>
    <row r="357" spans="1:15" x14ac:dyDescent="0.25">
      <c r="A357" t="s">
        <v>1412</v>
      </c>
      <c r="B357" t="s">
        <v>1249</v>
      </c>
      <c r="C357" t="s">
        <v>1409</v>
      </c>
      <c r="D357" t="s">
        <v>1186</v>
      </c>
      <c r="E357" t="s">
        <v>1195</v>
      </c>
      <c r="F357" s="604">
        <v>1</v>
      </c>
      <c r="G357" s="604">
        <v>9.5999999999999992E-3</v>
      </c>
      <c r="H357" s="651"/>
      <c r="I357" t="str">
        <f t="shared" si="33"/>
        <v>electricity</v>
      </c>
      <c r="J357" t="str">
        <f t="shared" si="34"/>
        <v>biomass</v>
      </c>
      <c r="K357" t="str">
        <f t="shared" si="35"/>
        <v>PM</v>
      </c>
      <c r="L357" t="str">
        <f t="shared" si="36"/>
        <v>electricity.biomass.PM.No control</v>
      </c>
      <c r="M357" s="614">
        <f>IFERROR(INDEX('Control Tech'!$K$3:$K$196,MATCH(Calcs!L357,'Control Tech'!$A$3:$A$196,0),1)/100,0)</f>
        <v>0</v>
      </c>
      <c r="N357" s="613">
        <f t="shared" si="37"/>
        <v>0</v>
      </c>
      <c r="O357">
        <f t="shared" si="38"/>
        <v>0</v>
      </c>
    </row>
    <row r="358" spans="1:15" x14ac:dyDescent="0.25">
      <c r="A358" t="s">
        <v>1412</v>
      </c>
      <c r="B358" t="s">
        <v>1249</v>
      </c>
      <c r="C358" t="s">
        <v>1245</v>
      </c>
      <c r="D358" t="s">
        <v>1131</v>
      </c>
      <c r="E358" t="s">
        <v>1195</v>
      </c>
      <c r="F358" s="604">
        <v>1</v>
      </c>
      <c r="G358" s="604">
        <v>4.8000000000000001E-4</v>
      </c>
      <c r="H358" s="651"/>
      <c r="I358" t="str">
        <f t="shared" si="33"/>
        <v>electricity</v>
      </c>
      <c r="J358" t="str">
        <f t="shared" si="34"/>
        <v>coal</v>
      </c>
      <c r="K358" t="str">
        <f t="shared" si="35"/>
        <v>PM</v>
      </c>
      <c r="L358" t="str">
        <f t="shared" si="36"/>
        <v>electricity.coal.PM.Cyclone</v>
      </c>
      <c r="M358" s="614">
        <f>IFERROR(INDEX('Control Tech'!$K$3:$K$196,MATCH(Calcs!L358,'Control Tech'!$A$3:$A$196,0),1)/100,0)</f>
        <v>0</v>
      </c>
      <c r="N358" s="613">
        <f t="shared" si="37"/>
        <v>0</v>
      </c>
      <c r="O358">
        <f t="shared" si="38"/>
        <v>0</v>
      </c>
    </row>
    <row r="359" spans="1:15" x14ac:dyDescent="0.25">
      <c r="A359" t="s">
        <v>1412</v>
      </c>
      <c r="B359" t="s">
        <v>1249</v>
      </c>
      <c r="C359" t="s">
        <v>1245</v>
      </c>
      <c r="D359" t="s">
        <v>1207</v>
      </c>
      <c r="E359" t="s">
        <v>1195</v>
      </c>
      <c r="F359" s="604">
        <v>1</v>
      </c>
      <c r="G359" s="604">
        <v>5.0000000000000002E-5</v>
      </c>
      <c r="H359" s="651"/>
      <c r="I359" t="str">
        <f t="shared" si="33"/>
        <v>electricity</v>
      </c>
      <c r="J359" t="str">
        <f t="shared" si="34"/>
        <v>coal</v>
      </c>
      <c r="K359" t="str">
        <f t="shared" si="35"/>
        <v>PM</v>
      </c>
      <c r="L359" t="str">
        <f t="shared" si="36"/>
        <v>electricity.coal.PM.Electrostatic precipitator: 1 field</v>
      </c>
      <c r="M359" s="614">
        <f>IFERROR(INDEX('Control Tech'!$K$3:$K$196,MATCH(Calcs!L359,'Control Tech'!$A$3:$A$196,0),1)/100,0)</f>
        <v>5.7200000000000001E-2</v>
      </c>
      <c r="N359" s="613">
        <f t="shared" si="37"/>
        <v>5.7200000000000001E-2</v>
      </c>
      <c r="O359">
        <f t="shared" si="38"/>
        <v>0</v>
      </c>
    </row>
    <row r="360" spans="1:15" x14ac:dyDescent="0.25">
      <c r="A360" t="s">
        <v>1412</v>
      </c>
      <c r="B360" t="s">
        <v>1249</v>
      </c>
      <c r="C360" t="s">
        <v>1245</v>
      </c>
      <c r="D360" t="s">
        <v>1208</v>
      </c>
      <c r="E360" t="s">
        <v>1195</v>
      </c>
      <c r="F360" s="604">
        <v>1</v>
      </c>
      <c r="G360" s="604">
        <v>3.0000000000000001E-5</v>
      </c>
      <c r="H360" s="651"/>
      <c r="I360" t="str">
        <f t="shared" si="33"/>
        <v>electricity</v>
      </c>
      <c r="J360" t="str">
        <f t="shared" si="34"/>
        <v>coal</v>
      </c>
      <c r="K360" t="str">
        <f t="shared" si="35"/>
        <v>PM</v>
      </c>
      <c r="L360" t="str">
        <f t="shared" si="36"/>
        <v>electricity.coal.PM.Electrostatic precipitator: 2 fields</v>
      </c>
      <c r="M360" s="614">
        <f>IFERROR(INDEX('Control Tech'!$K$3:$K$196,MATCH(Calcs!L360,'Control Tech'!$A$3:$A$196,0),1)/100,0)</f>
        <v>0.94279999999999997</v>
      </c>
      <c r="N360" s="613">
        <f t="shared" si="37"/>
        <v>0.94279999999999997</v>
      </c>
      <c r="O360">
        <f t="shared" si="38"/>
        <v>0</v>
      </c>
    </row>
    <row r="361" spans="1:15" x14ac:dyDescent="0.25">
      <c r="A361" t="s">
        <v>1412</v>
      </c>
      <c r="B361" t="s">
        <v>1249</v>
      </c>
      <c r="C361" t="s">
        <v>1245</v>
      </c>
      <c r="D361" t="s">
        <v>1234</v>
      </c>
      <c r="E361" t="s">
        <v>1195</v>
      </c>
      <c r="F361" s="604">
        <v>1</v>
      </c>
      <c r="G361" s="604">
        <v>0</v>
      </c>
      <c r="H361" s="651"/>
      <c r="I361" t="str">
        <f t="shared" si="33"/>
        <v>electricity</v>
      </c>
      <c r="J361" t="str">
        <f t="shared" si="34"/>
        <v>coal</v>
      </c>
      <c r="K361" t="str">
        <f t="shared" si="35"/>
        <v>PM</v>
      </c>
      <c r="L361" t="str">
        <f t="shared" si="36"/>
        <v>electricity.coal.PM.Fabric filters</v>
      </c>
      <c r="M361" s="614">
        <f>IFERROR(INDEX('Control Tech'!$K$3:$K$196,MATCH(Calcs!L361,'Control Tech'!$A$3:$A$196,0),1)/100,0)</f>
        <v>0</v>
      </c>
      <c r="N361" s="613">
        <f t="shared" si="37"/>
        <v>0</v>
      </c>
      <c r="O361">
        <f t="shared" si="38"/>
        <v>0</v>
      </c>
    </row>
    <row r="362" spans="1:15" x14ac:dyDescent="0.25">
      <c r="A362" t="s">
        <v>1412</v>
      </c>
      <c r="B362" t="s">
        <v>1249</v>
      </c>
      <c r="C362" t="s">
        <v>1245</v>
      </c>
      <c r="D362" t="s">
        <v>1196</v>
      </c>
      <c r="E362" t="s">
        <v>1195</v>
      </c>
      <c r="F362" s="604">
        <v>1</v>
      </c>
      <c r="G362" s="604">
        <v>0</v>
      </c>
      <c r="H362" s="651"/>
      <c r="I362" t="str">
        <f t="shared" si="33"/>
        <v>electricity</v>
      </c>
      <c r="J362" t="str">
        <f t="shared" si="34"/>
        <v>coal</v>
      </c>
      <c r="K362" t="str">
        <f t="shared" si="35"/>
        <v>PM</v>
      </c>
      <c r="L362" t="str">
        <f t="shared" si="36"/>
        <v>electricity.coal.PM.High efficiency deduster</v>
      </c>
      <c r="M362" s="614">
        <f>IFERROR(INDEX('Control Tech'!$K$3:$K$196,MATCH(Calcs!L362,'Control Tech'!$A$3:$A$196,0),1)/100,0)</f>
        <v>0</v>
      </c>
      <c r="N362" s="613">
        <f t="shared" si="37"/>
        <v>0</v>
      </c>
      <c r="O362">
        <f t="shared" si="38"/>
        <v>0</v>
      </c>
    </row>
    <row r="363" spans="1:15" x14ac:dyDescent="0.25">
      <c r="A363" t="s">
        <v>1412</v>
      </c>
      <c r="B363" t="s">
        <v>1249</v>
      </c>
      <c r="C363" t="s">
        <v>1245</v>
      </c>
      <c r="D363" t="s">
        <v>1186</v>
      </c>
      <c r="E363" t="s">
        <v>1195</v>
      </c>
      <c r="F363" s="604">
        <v>1</v>
      </c>
      <c r="G363" s="604">
        <v>5.4000000000000001E-4</v>
      </c>
      <c r="H363" s="651"/>
      <c r="I363" t="str">
        <f t="shared" si="33"/>
        <v>electricity</v>
      </c>
      <c r="J363" t="str">
        <f t="shared" si="34"/>
        <v>coal</v>
      </c>
      <c r="K363" t="str">
        <f t="shared" si="35"/>
        <v>PM</v>
      </c>
      <c r="L363" t="str">
        <f t="shared" si="36"/>
        <v>electricity.coal.PM.No control</v>
      </c>
      <c r="M363" s="614">
        <f>IFERROR(INDEX('Control Tech'!$K$3:$K$196,MATCH(Calcs!L363,'Control Tech'!$A$3:$A$196,0),1)/100,0)</f>
        <v>0</v>
      </c>
      <c r="N363" s="613">
        <f t="shared" si="37"/>
        <v>0</v>
      </c>
      <c r="O363">
        <f t="shared" si="38"/>
        <v>0</v>
      </c>
    </row>
    <row r="364" spans="1:15" x14ac:dyDescent="0.25">
      <c r="A364" t="s">
        <v>1412</v>
      </c>
      <c r="B364" t="s">
        <v>1249</v>
      </c>
      <c r="C364" t="s">
        <v>92</v>
      </c>
      <c r="D364" t="s">
        <v>1295</v>
      </c>
      <c r="E364" t="s">
        <v>1195</v>
      </c>
      <c r="F364" s="604">
        <v>1</v>
      </c>
      <c r="G364" s="604">
        <v>1.7000000000000001E-4</v>
      </c>
      <c r="H364" s="651"/>
      <c r="I364" t="str">
        <f t="shared" si="33"/>
        <v>electricity</v>
      </c>
      <c r="J364" t="str">
        <f t="shared" si="34"/>
        <v>petroleum diesel</v>
      </c>
      <c r="K364" t="str">
        <f t="shared" si="35"/>
        <v>PM</v>
      </c>
      <c r="L364" t="str">
        <f t="shared" si="36"/>
        <v>electricity.petroleum diesel.PM.Good housekeeping: industrial oil boilers</v>
      </c>
      <c r="M364" s="614">
        <f>IFERROR(INDEX('Control Tech'!$K$3:$K$196,MATCH(Calcs!L364,'Control Tech'!$A$3:$A$196,0),1)/100,0)</f>
        <v>0</v>
      </c>
      <c r="N364" s="613">
        <f t="shared" si="37"/>
        <v>0</v>
      </c>
      <c r="O364">
        <f t="shared" si="38"/>
        <v>0</v>
      </c>
    </row>
    <row r="365" spans="1:15" x14ac:dyDescent="0.25">
      <c r="A365" t="s">
        <v>1412</v>
      </c>
      <c r="B365" t="s">
        <v>1249</v>
      </c>
      <c r="C365" t="s">
        <v>92</v>
      </c>
      <c r="D365" t="s">
        <v>1186</v>
      </c>
      <c r="E365" t="s">
        <v>1195</v>
      </c>
      <c r="F365" s="604">
        <v>1</v>
      </c>
      <c r="G365" s="604">
        <v>1.8000000000000001E-4</v>
      </c>
      <c r="H365" s="651"/>
      <c r="I365" t="str">
        <f t="shared" si="33"/>
        <v>electricity</v>
      </c>
      <c r="J365" t="str">
        <f t="shared" si="34"/>
        <v>petroleum diesel</v>
      </c>
      <c r="K365" t="str">
        <f t="shared" si="35"/>
        <v>PM</v>
      </c>
      <c r="L365" t="str">
        <f t="shared" si="36"/>
        <v>electricity.petroleum diesel.PM.No control</v>
      </c>
      <c r="M365" s="614">
        <f>IFERROR(INDEX('Control Tech'!$K$3:$K$196,MATCH(Calcs!L365,'Control Tech'!$A$3:$A$196,0),1)/100,0)</f>
        <v>0</v>
      </c>
      <c r="N365" s="613">
        <f t="shared" si="37"/>
        <v>1</v>
      </c>
      <c r="O365">
        <f t="shared" si="38"/>
        <v>0</v>
      </c>
    </row>
    <row r="366" spans="1:15" x14ac:dyDescent="0.25">
      <c r="A366" t="s">
        <v>1412</v>
      </c>
      <c r="B366" t="s">
        <v>1249</v>
      </c>
      <c r="C366" t="s">
        <v>1264</v>
      </c>
      <c r="D366" t="s">
        <v>1186</v>
      </c>
      <c r="E366" t="s">
        <v>1195</v>
      </c>
      <c r="F366" s="604">
        <v>1</v>
      </c>
      <c r="G366" s="604">
        <v>1.0000000000000001E-5</v>
      </c>
      <c r="H366" s="651"/>
      <c r="I366" t="str">
        <f t="shared" si="33"/>
        <v>electricity</v>
      </c>
      <c r="J366" t="str">
        <f t="shared" si="34"/>
        <v>natural gas</v>
      </c>
      <c r="K366" t="str">
        <f t="shared" si="35"/>
        <v>PM</v>
      </c>
      <c r="L366" t="str">
        <f t="shared" si="36"/>
        <v>electricity.natural gas.PM.No control</v>
      </c>
      <c r="M366" s="614">
        <f>IFERROR(INDEX('Control Tech'!$K$3:$K$196,MATCH(Calcs!L366,'Control Tech'!$A$3:$A$196,0),1)/100,0)</f>
        <v>0</v>
      </c>
      <c r="N366" s="613">
        <f t="shared" si="37"/>
        <v>1</v>
      </c>
      <c r="O366">
        <f t="shared" si="38"/>
        <v>100.6</v>
      </c>
    </row>
    <row r="367" spans="1:15" x14ac:dyDescent="0.25">
      <c r="A367" t="s">
        <v>1412</v>
      </c>
      <c r="B367" t="s">
        <v>1249</v>
      </c>
      <c r="C367" t="s">
        <v>18</v>
      </c>
      <c r="D367" t="s">
        <v>1186</v>
      </c>
      <c r="E367" t="s">
        <v>1195</v>
      </c>
      <c r="F367" s="604">
        <v>1</v>
      </c>
      <c r="G367" s="604">
        <v>3.0000000000000001E-5</v>
      </c>
      <c r="H367" s="651"/>
      <c r="I367" t="str">
        <f t="shared" si="33"/>
        <v>electricity</v>
      </c>
      <c r="J367" t="str">
        <f t="shared" si="34"/>
        <v>petroleum gasoline</v>
      </c>
      <c r="K367" t="str">
        <f t="shared" si="35"/>
        <v>PM</v>
      </c>
      <c r="L367" t="str">
        <f t="shared" si="36"/>
        <v>electricity.petroleum gasoline.PM.No control</v>
      </c>
      <c r="M367" s="614">
        <f>IFERROR(INDEX('Control Tech'!$K$3:$K$196,MATCH(Calcs!L367,'Control Tech'!$A$3:$A$196,0),1)/100,0)</f>
        <v>0</v>
      </c>
      <c r="N367" s="613">
        <f t="shared" si="37"/>
        <v>1</v>
      </c>
      <c r="O367">
        <f t="shared" si="38"/>
        <v>0</v>
      </c>
    </row>
    <row r="368" spans="1:15" x14ac:dyDescent="0.25">
      <c r="A368" t="s">
        <v>1412</v>
      </c>
      <c r="B368" t="s">
        <v>1249</v>
      </c>
      <c r="C368" t="s">
        <v>1294</v>
      </c>
      <c r="D368" t="s">
        <v>1234</v>
      </c>
      <c r="E368" t="s">
        <v>1195</v>
      </c>
      <c r="F368" s="604">
        <v>1</v>
      </c>
      <c r="G368" s="604">
        <v>0</v>
      </c>
      <c r="H368" s="651"/>
      <c r="I368" t="str">
        <f t="shared" si="33"/>
        <v>electricity</v>
      </c>
      <c r="J368" t="str">
        <f t="shared" si="34"/>
        <v>petroleum diesel</v>
      </c>
      <c r="K368" t="str">
        <f t="shared" si="35"/>
        <v>PM</v>
      </c>
      <c r="L368" t="str">
        <f t="shared" si="36"/>
        <v>electricity.petroleum diesel.PM.Fabric filters</v>
      </c>
      <c r="M368" s="614">
        <f>IFERROR(INDEX('Control Tech'!$K$3:$K$196,MATCH(Calcs!L368,'Control Tech'!$A$3:$A$196,0),1)/100,0)</f>
        <v>0</v>
      </c>
      <c r="N368" s="613">
        <f t="shared" si="37"/>
        <v>0</v>
      </c>
      <c r="O368">
        <f t="shared" si="38"/>
        <v>241.77</v>
      </c>
    </row>
    <row r="369" spans="1:15" x14ac:dyDescent="0.25">
      <c r="A369" t="s">
        <v>1412</v>
      </c>
      <c r="B369" t="s">
        <v>1249</v>
      </c>
      <c r="C369" t="s">
        <v>1294</v>
      </c>
      <c r="D369" t="s">
        <v>1295</v>
      </c>
      <c r="E369" t="s">
        <v>1195</v>
      </c>
      <c r="F369" s="604">
        <v>1</v>
      </c>
      <c r="G369" s="604">
        <v>6.3000000000000003E-4</v>
      </c>
      <c r="H369" s="651"/>
      <c r="I369" t="str">
        <f t="shared" si="33"/>
        <v>electricity</v>
      </c>
      <c r="J369" t="str">
        <f t="shared" si="34"/>
        <v>petroleum diesel</v>
      </c>
      <c r="K369" t="str">
        <f t="shared" si="35"/>
        <v>PM</v>
      </c>
      <c r="L369" t="str">
        <f t="shared" si="36"/>
        <v>electricity.petroleum diesel.PM.Good housekeeping: industrial oil boilers</v>
      </c>
      <c r="M369" s="614">
        <f>IFERROR(INDEX('Control Tech'!$K$3:$K$196,MATCH(Calcs!L369,'Control Tech'!$A$3:$A$196,0),1)/100,0)</f>
        <v>0</v>
      </c>
      <c r="N369" s="613">
        <f t="shared" si="37"/>
        <v>0</v>
      </c>
      <c r="O369">
        <f t="shared" si="38"/>
        <v>241.77</v>
      </c>
    </row>
    <row r="370" spans="1:15" x14ac:dyDescent="0.25">
      <c r="A370" t="s">
        <v>1412</v>
      </c>
      <c r="B370" t="s">
        <v>1249</v>
      </c>
      <c r="C370" t="s">
        <v>1294</v>
      </c>
      <c r="D370" t="s">
        <v>1196</v>
      </c>
      <c r="E370" t="s">
        <v>1195</v>
      </c>
      <c r="F370" s="604">
        <v>1</v>
      </c>
      <c r="G370" s="604">
        <v>0</v>
      </c>
      <c r="H370" s="651"/>
      <c r="I370" t="str">
        <f t="shared" si="33"/>
        <v>electricity</v>
      </c>
      <c r="J370" t="str">
        <f t="shared" si="34"/>
        <v>petroleum diesel</v>
      </c>
      <c r="K370" t="str">
        <f t="shared" si="35"/>
        <v>PM</v>
      </c>
      <c r="L370" t="str">
        <f t="shared" si="36"/>
        <v>electricity.petroleum diesel.PM.High efficiency deduster</v>
      </c>
      <c r="M370" s="614">
        <f>IFERROR(INDEX('Control Tech'!$K$3:$K$196,MATCH(Calcs!L370,'Control Tech'!$A$3:$A$196,0),1)/100,0)</f>
        <v>0</v>
      </c>
      <c r="N370" s="613">
        <f t="shared" si="37"/>
        <v>0</v>
      </c>
      <c r="O370">
        <f t="shared" si="38"/>
        <v>241.77</v>
      </c>
    </row>
    <row r="371" spans="1:15" x14ac:dyDescent="0.25">
      <c r="A371" t="s">
        <v>1412</v>
      </c>
      <c r="B371" t="s">
        <v>1249</v>
      </c>
      <c r="C371" t="s">
        <v>1294</v>
      </c>
      <c r="D371" t="s">
        <v>1186</v>
      </c>
      <c r="E371" t="s">
        <v>1195</v>
      </c>
      <c r="F371" s="604">
        <v>1</v>
      </c>
      <c r="G371" s="604">
        <v>6.7000000000000002E-4</v>
      </c>
      <c r="H371" s="651"/>
      <c r="I371" t="str">
        <f t="shared" si="33"/>
        <v>electricity</v>
      </c>
      <c r="J371" t="str">
        <f t="shared" si="34"/>
        <v>petroleum diesel</v>
      </c>
      <c r="K371" t="str">
        <f t="shared" si="35"/>
        <v>PM</v>
      </c>
      <c r="L371" t="str">
        <f t="shared" si="36"/>
        <v>electricity.petroleum diesel.PM.No control</v>
      </c>
      <c r="M371" s="614">
        <f>IFERROR(INDEX('Control Tech'!$K$3:$K$196,MATCH(Calcs!L371,'Control Tech'!$A$3:$A$196,0),1)/100,0)</f>
        <v>0</v>
      </c>
      <c r="N371" s="613">
        <f t="shared" si="37"/>
        <v>1</v>
      </c>
      <c r="O371">
        <f t="shared" si="38"/>
        <v>241.77</v>
      </c>
    </row>
    <row r="372" spans="1:15" x14ac:dyDescent="0.25">
      <c r="A372" t="s">
        <v>1412</v>
      </c>
      <c r="B372" t="s">
        <v>1249</v>
      </c>
      <c r="C372" t="s">
        <v>1410</v>
      </c>
      <c r="D372" t="s">
        <v>1131</v>
      </c>
      <c r="E372" t="s">
        <v>1195</v>
      </c>
      <c r="F372" s="604">
        <v>1</v>
      </c>
      <c r="G372" s="604">
        <v>1.14E-3</v>
      </c>
      <c r="H372" s="651"/>
      <c r="I372" t="str">
        <f t="shared" si="33"/>
        <v>electricity</v>
      </c>
      <c r="J372" t="str">
        <f t="shared" si="34"/>
        <v>biomass</v>
      </c>
      <c r="K372" t="str">
        <f t="shared" si="35"/>
        <v>PM</v>
      </c>
      <c r="L372" t="str">
        <f t="shared" si="36"/>
        <v>electricity.biomass.PM.Cyclone</v>
      </c>
      <c r="M372" s="614">
        <f>IFERROR(INDEX('Control Tech'!$K$3:$K$196,MATCH(Calcs!L372,'Control Tech'!$A$3:$A$196,0),1)/100,0)</f>
        <v>0</v>
      </c>
      <c r="N372" s="613">
        <f t="shared" si="37"/>
        <v>0</v>
      </c>
      <c r="O372">
        <f t="shared" si="38"/>
        <v>0</v>
      </c>
    </row>
    <row r="373" spans="1:15" x14ac:dyDescent="0.25">
      <c r="A373" t="s">
        <v>1412</v>
      </c>
      <c r="B373" t="s">
        <v>1249</v>
      </c>
      <c r="C373" t="s">
        <v>1410</v>
      </c>
      <c r="D373" t="s">
        <v>1207</v>
      </c>
      <c r="E373" t="s">
        <v>1195</v>
      </c>
      <c r="F373" s="604">
        <v>1</v>
      </c>
      <c r="G373" s="604">
        <v>1.1E-4</v>
      </c>
      <c r="H373" s="651"/>
      <c r="I373" t="str">
        <f t="shared" si="33"/>
        <v>electricity</v>
      </c>
      <c r="J373" t="str">
        <f t="shared" si="34"/>
        <v>biomass</v>
      </c>
      <c r="K373" t="str">
        <f t="shared" si="35"/>
        <v>PM</v>
      </c>
      <c r="L373" t="str">
        <f t="shared" si="36"/>
        <v>electricity.biomass.PM.Electrostatic precipitator: 1 field</v>
      </c>
      <c r="M373" s="614">
        <f>IFERROR(INDEX('Control Tech'!$K$3:$K$196,MATCH(Calcs!L373,'Control Tech'!$A$3:$A$196,0),1)/100,0)</f>
        <v>1</v>
      </c>
      <c r="N373" s="613">
        <f t="shared" si="37"/>
        <v>1</v>
      </c>
      <c r="O373">
        <f t="shared" si="38"/>
        <v>0</v>
      </c>
    </row>
    <row r="374" spans="1:15" x14ac:dyDescent="0.25">
      <c r="A374" t="s">
        <v>1412</v>
      </c>
      <c r="B374" t="s">
        <v>1249</v>
      </c>
      <c r="C374" t="s">
        <v>1410</v>
      </c>
      <c r="D374" t="s">
        <v>1208</v>
      </c>
      <c r="E374" t="s">
        <v>1195</v>
      </c>
      <c r="F374" s="604">
        <v>1</v>
      </c>
      <c r="G374" s="604">
        <v>8.0000000000000007E-5</v>
      </c>
      <c r="H374" s="651"/>
      <c r="I374" t="str">
        <f t="shared" si="33"/>
        <v>electricity</v>
      </c>
      <c r="J374" t="str">
        <f t="shared" si="34"/>
        <v>biomass</v>
      </c>
      <c r="K374" t="str">
        <f t="shared" si="35"/>
        <v>PM</v>
      </c>
      <c r="L374" t="str">
        <f t="shared" si="36"/>
        <v>electricity.biomass.PM.Electrostatic precipitator: 2 fields</v>
      </c>
      <c r="M374" s="614">
        <f>IFERROR(INDEX('Control Tech'!$K$3:$K$196,MATCH(Calcs!L374,'Control Tech'!$A$3:$A$196,0),1)/100,0)</f>
        <v>0</v>
      </c>
      <c r="N374" s="613">
        <f t="shared" si="37"/>
        <v>0</v>
      </c>
      <c r="O374">
        <f t="shared" si="38"/>
        <v>0</v>
      </c>
    </row>
    <row r="375" spans="1:15" x14ac:dyDescent="0.25">
      <c r="A375" t="s">
        <v>1412</v>
      </c>
      <c r="B375" t="s">
        <v>1249</v>
      </c>
      <c r="C375" t="s">
        <v>1410</v>
      </c>
      <c r="D375" t="s">
        <v>1234</v>
      </c>
      <c r="E375" t="s">
        <v>1195</v>
      </c>
      <c r="F375" s="604">
        <v>1</v>
      </c>
      <c r="G375" s="604">
        <v>0</v>
      </c>
      <c r="H375" s="651"/>
      <c r="I375" t="str">
        <f t="shared" si="33"/>
        <v>electricity</v>
      </c>
      <c r="J375" t="str">
        <f t="shared" si="34"/>
        <v>biomass</v>
      </c>
      <c r="K375" t="str">
        <f t="shared" si="35"/>
        <v>PM</v>
      </c>
      <c r="L375" t="str">
        <f t="shared" si="36"/>
        <v>electricity.biomass.PM.Fabric filters</v>
      </c>
      <c r="M375" s="614">
        <f>IFERROR(INDEX('Control Tech'!$K$3:$K$196,MATCH(Calcs!L375,'Control Tech'!$A$3:$A$196,0),1)/100,0)</f>
        <v>0</v>
      </c>
      <c r="N375" s="613">
        <f t="shared" si="37"/>
        <v>0</v>
      </c>
      <c r="O375">
        <f t="shared" si="38"/>
        <v>0</v>
      </c>
    </row>
    <row r="376" spans="1:15" x14ac:dyDescent="0.25">
      <c r="A376" t="s">
        <v>1412</v>
      </c>
      <c r="B376" t="s">
        <v>1249</v>
      </c>
      <c r="C376" t="s">
        <v>1410</v>
      </c>
      <c r="D376" t="s">
        <v>1235</v>
      </c>
      <c r="E376" t="s">
        <v>1195</v>
      </c>
      <c r="F376" s="604">
        <v>1</v>
      </c>
      <c r="G376" s="604">
        <v>0</v>
      </c>
      <c r="H376" s="651"/>
      <c r="I376" t="str">
        <f t="shared" si="33"/>
        <v>electricity</v>
      </c>
      <c r="J376" t="str">
        <f t="shared" si="34"/>
        <v>biomass</v>
      </c>
      <c r="K376" t="str">
        <f t="shared" si="35"/>
        <v>PM</v>
      </c>
      <c r="L376" t="str">
        <f t="shared" si="36"/>
        <v>electricity.biomass.PM.Fabric filters - power plants with injection</v>
      </c>
      <c r="M376" s="614">
        <f>IFERROR(INDEX('Control Tech'!$K$3:$K$196,MATCH(Calcs!L376,'Control Tech'!$A$3:$A$196,0),1)/100,0)</f>
        <v>0</v>
      </c>
      <c r="N376" s="613">
        <f t="shared" si="37"/>
        <v>0</v>
      </c>
      <c r="O376">
        <f t="shared" si="38"/>
        <v>0</v>
      </c>
    </row>
    <row r="377" spans="1:15" x14ac:dyDescent="0.25">
      <c r="A377" t="s">
        <v>1412</v>
      </c>
      <c r="B377" t="s">
        <v>1249</v>
      </c>
      <c r="C377" t="s">
        <v>1410</v>
      </c>
      <c r="D377" t="s">
        <v>1196</v>
      </c>
      <c r="E377" t="s">
        <v>1195</v>
      </c>
      <c r="F377" s="604">
        <v>1</v>
      </c>
      <c r="G377" s="604">
        <v>0</v>
      </c>
      <c r="H377" s="651"/>
      <c r="I377" t="str">
        <f t="shared" si="33"/>
        <v>electricity</v>
      </c>
      <c r="J377" t="str">
        <f t="shared" si="34"/>
        <v>biomass</v>
      </c>
      <c r="K377" t="str">
        <f t="shared" si="35"/>
        <v>PM</v>
      </c>
      <c r="L377" t="str">
        <f t="shared" si="36"/>
        <v>electricity.biomass.PM.High efficiency deduster</v>
      </c>
      <c r="M377" s="614">
        <f>IFERROR(INDEX('Control Tech'!$K$3:$K$196,MATCH(Calcs!L377,'Control Tech'!$A$3:$A$196,0),1)/100,0)</f>
        <v>0</v>
      </c>
      <c r="N377" s="613">
        <f t="shared" si="37"/>
        <v>0</v>
      </c>
      <c r="O377">
        <f t="shared" si="38"/>
        <v>0</v>
      </c>
    </row>
    <row r="378" spans="1:15" x14ac:dyDescent="0.25">
      <c r="A378" t="s">
        <v>1412</v>
      </c>
      <c r="B378" t="s">
        <v>1249</v>
      </c>
      <c r="C378" t="s">
        <v>1410</v>
      </c>
      <c r="D378" t="s">
        <v>1186</v>
      </c>
      <c r="E378" t="s">
        <v>1195</v>
      </c>
      <c r="F378" s="604">
        <v>1</v>
      </c>
      <c r="G378" s="604">
        <v>1.2800000000000001E-3</v>
      </c>
      <c r="H378" s="651"/>
      <c r="I378" t="str">
        <f t="shared" si="33"/>
        <v>electricity</v>
      </c>
      <c r="J378" t="str">
        <f t="shared" si="34"/>
        <v>biomass</v>
      </c>
      <c r="K378" t="str">
        <f t="shared" si="35"/>
        <v>PM</v>
      </c>
      <c r="L378" t="str">
        <f t="shared" si="36"/>
        <v>electricity.biomass.PM.No control</v>
      </c>
      <c r="M378" s="614">
        <f>IFERROR(INDEX('Control Tech'!$K$3:$K$196,MATCH(Calcs!L378,'Control Tech'!$A$3:$A$196,0),1)/100,0)</f>
        <v>0</v>
      </c>
      <c r="N378" s="613">
        <f t="shared" si="37"/>
        <v>0</v>
      </c>
      <c r="O378">
        <f t="shared" si="38"/>
        <v>0</v>
      </c>
    </row>
    <row r="379" spans="1:15" x14ac:dyDescent="0.25">
      <c r="A379" t="s">
        <v>1412</v>
      </c>
      <c r="B379" t="s">
        <v>1228</v>
      </c>
      <c r="C379" t="s">
        <v>1205</v>
      </c>
      <c r="D379" t="s">
        <v>1207</v>
      </c>
      <c r="E379" t="s">
        <v>1195</v>
      </c>
      <c r="F379" s="604">
        <v>1</v>
      </c>
      <c r="G379" s="604">
        <v>0</v>
      </c>
      <c r="H379" s="651"/>
      <c r="I379" t="str">
        <f t="shared" si="33"/>
        <v>electricity</v>
      </c>
      <c r="J379" t="str">
        <f t="shared" si="34"/>
        <v>lignite</v>
      </c>
      <c r="K379" t="str">
        <f t="shared" si="35"/>
        <v>PM</v>
      </c>
      <c r="L379" t="str">
        <f t="shared" si="36"/>
        <v>electricity.lignite.PM.Electrostatic precipitator: 1 field</v>
      </c>
      <c r="M379" s="614">
        <f>IFERROR(INDEX('Control Tech'!$K$3:$K$196,MATCH(Calcs!L379,'Control Tech'!$A$3:$A$196,0),1)/100,0)</f>
        <v>0</v>
      </c>
      <c r="N379" s="613">
        <f t="shared" si="37"/>
        <v>0</v>
      </c>
      <c r="O379">
        <f t="shared" si="38"/>
        <v>0</v>
      </c>
    </row>
    <row r="380" spans="1:15" x14ac:dyDescent="0.25">
      <c r="A380" t="s">
        <v>1412</v>
      </c>
      <c r="B380" t="s">
        <v>1228</v>
      </c>
      <c r="C380" t="s">
        <v>1205</v>
      </c>
      <c r="D380" t="s">
        <v>1208</v>
      </c>
      <c r="E380" t="s">
        <v>1195</v>
      </c>
      <c r="F380" s="604">
        <v>1</v>
      </c>
      <c r="G380" s="604">
        <v>0</v>
      </c>
      <c r="H380" s="651"/>
      <c r="I380" t="str">
        <f t="shared" si="33"/>
        <v>electricity</v>
      </c>
      <c r="J380" t="str">
        <f t="shared" si="34"/>
        <v>lignite</v>
      </c>
      <c r="K380" t="str">
        <f t="shared" si="35"/>
        <v>PM</v>
      </c>
      <c r="L380" t="str">
        <f t="shared" si="36"/>
        <v>electricity.lignite.PM.Electrostatic precipitator: 2 fields</v>
      </c>
      <c r="M380" s="614">
        <f>IFERROR(INDEX('Control Tech'!$K$3:$K$196,MATCH(Calcs!L380,'Control Tech'!$A$3:$A$196,0),1)/100,0)</f>
        <v>0</v>
      </c>
      <c r="N380" s="613">
        <f t="shared" si="37"/>
        <v>0</v>
      </c>
      <c r="O380">
        <f t="shared" si="38"/>
        <v>0</v>
      </c>
    </row>
    <row r="381" spans="1:15" x14ac:dyDescent="0.25">
      <c r="A381" t="s">
        <v>1412</v>
      </c>
      <c r="B381" t="s">
        <v>1228</v>
      </c>
      <c r="C381" t="s">
        <v>1205</v>
      </c>
      <c r="D381" t="s">
        <v>1196</v>
      </c>
      <c r="E381" t="s">
        <v>1195</v>
      </c>
      <c r="F381" s="604">
        <v>1</v>
      </c>
      <c r="G381" s="604">
        <v>0</v>
      </c>
      <c r="H381" s="651"/>
      <c r="I381" t="str">
        <f t="shared" si="33"/>
        <v>electricity</v>
      </c>
      <c r="J381" t="str">
        <f t="shared" si="34"/>
        <v>lignite</v>
      </c>
      <c r="K381" t="str">
        <f t="shared" si="35"/>
        <v>PM</v>
      </c>
      <c r="L381" t="str">
        <f t="shared" si="36"/>
        <v>electricity.lignite.PM.High efficiency deduster</v>
      </c>
      <c r="M381" s="614">
        <f>IFERROR(INDEX('Control Tech'!$K$3:$K$196,MATCH(Calcs!L381,'Control Tech'!$A$3:$A$196,0),1)/100,0)</f>
        <v>0</v>
      </c>
      <c r="N381" s="613">
        <f t="shared" si="37"/>
        <v>0</v>
      </c>
      <c r="O381">
        <f t="shared" si="38"/>
        <v>0</v>
      </c>
    </row>
    <row r="382" spans="1:15" x14ac:dyDescent="0.25">
      <c r="A382" t="s">
        <v>1412</v>
      </c>
      <c r="B382" t="s">
        <v>1228</v>
      </c>
      <c r="C382" t="s">
        <v>1205</v>
      </c>
      <c r="D382" t="s">
        <v>1229</v>
      </c>
      <c r="E382" t="s">
        <v>1195</v>
      </c>
      <c r="F382" s="604">
        <v>1</v>
      </c>
      <c r="G382" s="604">
        <v>0</v>
      </c>
      <c r="H382" s="651"/>
      <c r="I382" t="str">
        <f t="shared" si="33"/>
        <v>electricity</v>
      </c>
      <c r="J382" t="str">
        <f t="shared" si="34"/>
        <v>lignite</v>
      </c>
      <c r="K382" t="str">
        <f t="shared" si="35"/>
        <v>PM</v>
      </c>
      <c r="L382" t="str">
        <f t="shared" si="36"/>
        <v>electricity.lignite.PM.High efficiency deduster - power plants + S,N meas.</v>
      </c>
      <c r="M382" s="614">
        <f>IFERROR(INDEX('Control Tech'!$K$3:$K$196,MATCH(Calcs!L382,'Control Tech'!$A$3:$A$196,0),1)/100,0)</f>
        <v>0</v>
      </c>
      <c r="N382" s="613">
        <f t="shared" si="37"/>
        <v>0</v>
      </c>
      <c r="O382">
        <f t="shared" si="38"/>
        <v>0</v>
      </c>
    </row>
    <row r="383" spans="1:15" x14ac:dyDescent="0.25">
      <c r="A383" t="s">
        <v>1412</v>
      </c>
      <c r="B383" t="s">
        <v>1228</v>
      </c>
      <c r="C383" t="s">
        <v>1205</v>
      </c>
      <c r="D383" t="s">
        <v>1186</v>
      </c>
      <c r="E383" t="s">
        <v>1195</v>
      </c>
      <c r="F383" s="604">
        <v>1</v>
      </c>
      <c r="G383" s="604">
        <v>0</v>
      </c>
      <c r="H383" s="651"/>
      <c r="I383" t="str">
        <f t="shared" si="33"/>
        <v>electricity</v>
      </c>
      <c r="J383" t="str">
        <f t="shared" si="34"/>
        <v>lignite</v>
      </c>
      <c r="K383" t="str">
        <f t="shared" si="35"/>
        <v>PM</v>
      </c>
      <c r="L383" t="str">
        <f t="shared" si="36"/>
        <v>electricity.lignite.PM.No control</v>
      </c>
      <c r="M383" s="614">
        <f>IFERROR(INDEX('Control Tech'!$K$3:$K$196,MATCH(Calcs!L383,'Control Tech'!$A$3:$A$196,0),1)/100,0)</f>
        <v>0</v>
      </c>
      <c r="N383" s="613">
        <f t="shared" si="37"/>
        <v>1</v>
      </c>
      <c r="O383">
        <f t="shared" si="38"/>
        <v>0</v>
      </c>
    </row>
    <row r="384" spans="1:15" x14ac:dyDescent="0.25">
      <c r="A384" t="s">
        <v>1412</v>
      </c>
      <c r="B384" t="s">
        <v>1228</v>
      </c>
      <c r="C384" t="s">
        <v>1205</v>
      </c>
      <c r="D384" t="s">
        <v>1219</v>
      </c>
      <c r="E384" t="s">
        <v>1195</v>
      </c>
      <c r="F384" s="604">
        <v>1</v>
      </c>
      <c r="G384" s="604">
        <v>0</v>
      </c>
      <c r="H384" s="651"/>
      <c r="I384" t="str">
        <f t="shared" si="33"/>
        <v>electricity</v>
      </c>
      <c r="J384" t="str">
        <f t="shared" si="34"/>
        <v>lignite</v>
      </c>
      <c r="K384" t="str">
        <f t="shared" si="35"/>
        <v>PM</v>
      </c>
      <c r="L384" t="str">
        <f t="shared" si="36"/>
        <v>electricity.lignite.PM.Wet scrubber</v>
      </c>
      <c r="M384" s="614">
        <f>IFERROR(INDEX('Control Tech'!$K$3:$K$196,MATCH(Calcs!L384,'Control Tech'!$A$3:$A$196,0),1)/100,0)</f>
        <v>0</v>
      </c>
      <c r="N384" s="613">
        <f t="shared" si="37"/>
        <v>0</v>
      </c>
      <c r="O384">
        <f t="shared" si="38"/>
        <v>0</v>
      </c>
    </row>
    <row r="385" spans="1:15" x14ac:dyDescent="0.25">
      <c r="A385" t="s">
        <v>1412</v>
      </c>
      <c r="B385" t="s">
        <v>1228</v>
      </c>
      <c r="C385" t="s">
        <v>1240</v>
      </c>
      <c r="D385" t="s">
        <v>1207</v>
      </c>
      <c r="E385" t="s">
        <v>1195</v>
      </c>
      <c r="F385" s="604">
        <v>1</v>
      </c>
      <c r="G385" s="604">
        <v>0</v>
      </c>
      <c r="H385" s="651"/>
      <c r="I385" t="str">
        <f t="shared" si="33"/>
        <v>electricity</v>
      </c>
      <c r="J385" t="str">
        <f t="shared" si="34"/>
        <v>lignite</v>
      </c>
      <c r="K385" t="str">
        <f t="shared" si="35"/>
        <v>PM</v>
      </c>
      <c r="L385" t="str">
        <f t="shared" si="36"/>
        <v>electricity.lignite.PM.Electrostatic precipitator: 1 field</v>
      </c>
      <c r="M385" s="614">
        <f>IFERROR(INDEX('Control Tech'!$K$3:$K$196,MATCH(Calcs!L385,'Control Tech'!$A$3:$A$196,0),1)/100,0)</f>
        <v>0</v>
      </c>
      <c r="N385" s="613">
        <f t="shared" si="37"/>
        <v>0</v>
      </c>
      <c r="O385">
        <f t="shared" si="38"/>
        <v>0</v>
      </c>
    </row>
    <row r="386" spans="1:15" x14ac:dyDescent="0.25">
      <c r="A386" t="s">
        <v>1412</v>
      </c>
      <c r="B386" t="s">
        <v>1228</v>
      </c>
      <c r="C386" t="s">
        <v>1240</v>
      </c>
      <c r="D386" t="s">
        <v>1208</v>
      </c>
      <c r="E386" t="s">
        <v>1195</v>
      </c>
      <c r="F386" s="604">
        <v>1</v>
      </c>
      <c r="G386" s="604">
        <v>0</v>
      </c>
      <c r="H386" s="651"/>
      <c r="I386" t="str">
        <f t="shared" si="33"/>
        <v>electricity</v>
      </c>
      <c r="J386" t="str">
        <f t="shared" si="34"/>
        <v>lignite</v>
      </c>
      <c r="K386" t="str">
        <f t="shared" si="35"/>
        <v>PM</v>
      </c>
      <c r="L386" t="str">
        <f t="shared" si="36"/>
        <v>electricity.lignite.PM.Electrostatic precipitator: 2 fields</v>
      </c>
      <c r="M386" s="614">
        <f>IFERROR(INDEX('Control Tech'!$K$3:$K$196,MATCH(Calcs!L386,'Control Tech'!$A$3:$A$196,0),1)/100,0)</f>
        <v>0</v>
      </c>
      <c r="N386" s="613">
        <f t="shared" si="37"/>
        <v>0</v>
      </c>
      <c r="O386">
        <f t="shared" si="38"/>
        <v>0</v>
      </c>
    </row>
    <row r="387" spans="1:15" x14ac:dyDescent="0.25">
      <c r="A387" t="s">
        <v>1412</v>
      </c>
      <c r="B387" t="s">
        <v>1228</v>
      </c>
      <c r="C387" t="s">
        <v>1240</v>
      </c>
      <c r="D387" t="s">
        <v>1196</v>
      </c>
      <c r="E387" t="s">
        <v>1195</v>
      </c>
      <c r="F387" s="604">
        <v>1</v>
      </c>
      <c r="G387" s="604">
        <v>0</v>
      </c>
      <c r="H387" s="651"/>
      <c r="I387" t="str">
        <f t="shared" si="33"/>
        <v>electricity</v>
      </c>
      <c r="J387" t="str">
        <f t="shared" si="34"/>
        <v>lignite</v>
      </c>
      <c r="K387" t="str">
        <f t="shared" si="35"/>
        <v>PM</v>
      </c>
      <c r="L387" t="str">
        <f t="shared" si="36"/>
        <v>electricity.lignite.PM.High efficiency deduster</v>
      </c>
      <c r="M387" s="614">
        <f>IFERROR(INDEX('Control Tech'!$K$3:$K$196,MATCH(Calcs!L387,'Control Tech'!$A$3:$A$196,0),1)/100,0)</f>
        <v>0</v>
      </c>
      <c r="N387" s="613">
        <f t="shared" si="37"/>
        <v>0</v>
      </c>
      <c r="O387">
        <f t="shared" si="38"/>
        <v>0</v>
      </c>
    </row>
    <row r="388" spans="1:15" x14ac:dyDescent="0.25">
      <c r="A388" t="s">
        <v>1412</v>
      </c>
      <c r="B388" t="s">
        <v>1228</v>
      </c>
      <c r="C388" t="s">
        <v>1240</v>
      </c>
      <c r="D388" t="s">
        <v>1229</v>
      </c>
      <c r="E388" t="s">
        <v>1195</v>
      </c>
      <c r="F388" s="604">
        <v>1</v>
      </c>
      <c r="G388" s="604">
        <v>0</v>
      </c>
      <c r="H388" s="651"/>
      <c r="I388" t="str">
        <f t="shared" si="33"/>
        <v>electricity</v>
      </c>
      <c r="J388" t="str">
        <f t="shared" si="34"/>
        <v>lignite</v>
      </c>
      <c r="K388" t="str">
        <f t="shared" si="35"/>
        <v>PM</v>
      </c>
      <c r="L388" t="str">
        <f t="shared" si="36"/>
        <v>electricity.lignite.PM.High efficiency deduster - power plants + S,N meas.</v>
      </c>
      <c r="M388" s="614">
        <f>IFERROR(INDEX('Control Tech'!$K$3:$K$196,MATCH(Calcs!L388,'Control Tech'!$A$3:$A$196,0),1)/100,0)</f>
        <v>0</v>
      </c>
      <c r="N388" s="613">
        <f t="shared" si="37"/>
        <v>0</v>
      </c>
      <c r="O388">
        <f t="shared" si="38"/>
        <v>0</v>
      </c>
    </row>
    <row r="389" spans="1:15" x14ac:dyDescent="0.25">
      <c r="A389" t="s">
        <v>1412</v>
      </c>
      <c r="B389" t="s">
        <v>1228</v>
      </c>
      <c r="C389" t="s">
        <v>1240</v>
      </c>
      <c r="D389" t="s">
        <v>1186</v>
      </c>
      <c r="E389" t="s">
        <v>1195</v>
      </c>
      <c r="F389" s="604">
        <v>1</v>
      </c>
      <c r="G389" s="604">
        <v>0</v>
      </c>
      <c r="H389" s="651"/>
      <c r="I389" t="str">
        <f t="shared" si="33"/>
        <v>electricity</v>
      </c>
      <c r="J389" t="str">
        <f t="shared" si="34"/>
        <v>lignite</v>
      </c>
      <c r="K389" t="str">
        <f t="shared" si="35"/>
        <v>PM</v>
      </c>
      <c r="L389" t="str">
        <f t="shared" si="36"/>
        <v>electricity.lignite.PM.No control</v>
      </c>
      <c r="M389" s="614">
        <f>IFERROR(INDEX('Control Tech'!$K$3:$K$196,MATCH(Calcs!L389,'Control Tech'!$A$3:$A$196,0),1)/100,0)</f>
        <v>0</v>
      </c>
      <c r="N389" s="613">
        <f t="shared" si="37"/>
        <v>1</v>
      </c>
      <c r="O389">
        <f t="shared" si="38"/>
        <v>0</v>
      </c>
    </row>
    <row r="390" spans="1:15" x14ac:dyDescent="0.25">
      <c r="A390" t="s">
        <v>1412</v>
      </c>
      <c r="B390" t="s">
        <v>1228</v>
      </c>
      <c r="C390" t="s">
        <v>1240</v>
      </c>
      <c r="D390" t="s">
        <v>1219</v>
      </c>
      <c r="E390" t="s">
        <v>1195</v>
      </c>
      <c r="F390" s="604">
        <v>1</v>
      </c>
      <c r="G390" s="604">
        <v>0</v>
      </c>
      <c r="H390" s="651"/>
      <c r="I390" t="str">
        <f t="shared" ref="I390:I453" si="39">IFERROR(INDEX($U$3:$U$143,MATCH(B390,$S$3:$S$143,0),1),"")</f>
        <v>electricity</v>
      </c>
      <c r="J390" t="str">
        <f t="shared" ref="J390:J453" si="40">IFERROR(INDEX($V$3:$V$143,MATCH(CONCATENATE(B390,".",C390),$R$3:$R$143,0),1),"")</f>
        <v>lignite</v>
      </c>
      <c r="K390" t="str">
        <f t="shared" ref="K390:K453" si="41">IF(OR(A390="black carbon",A390="oc",A390="pm2.5",A390="pm10"),"PM",A390)</f>
        <v>PM</v>
      </c>
      <c r="L390" t="str">
        <f t="shared" ref="L390:L453" si="42">IFERROR(CONCATENATE(I390,".",J390,".",K390,".",D390),"")</f>
        <v>electricity.lignite.PM.Wet scrubber</v>
      </c>
      <c r="M390" s="614">
        <f>IFERROR(INDEX('Control Tech'!$K$3:$K$196,MATCH(Calcs!L390,'Control Tech'!$A$3:$A$196,0),1)/100,0)</f>
        <v>0</v>
      </c>
      <c r="N390" s="613">
        <f t="shared" ref="N390:N453" si="43">IF(D390="no control",1-SUMIFS($M$5:$M$3714,$B$5:$B$3714,B390,$A$5:$A$3714,A390,$C$5:$C$3714,C390),M390)</f>
        <v>0</v>
      </c>
      <c r="O390">
        <f t="shared" ref="O390:O453" si="44">IF(I390="electricity",INDEX($W$3:$W$143,MATCH(CONCATENATE(B390,".",C390),$R$3:$R$143,0),1),"")</f>
        <v>0</v>
      </c>
    </row>
    <row r="391" spans="1:15" x14ac:dyDescent="0.25">
      <c r="A391" t="s">
        <v>1412</v>
      </c>
      <c r="B391" t="s">
        <v>1228</v>
      </c>
      <c r="C391" t="s">
        <v>1291</v>
      </c>
      <c r="D391" t="s">
        <v>1207</v>
      </c>
      <c r="E391" t="s">
        <v>1195</v>
      </c>
      <c r="F391" s="604">
        <v>1</v>
      </c>
      <c r="G391" s="604">
        <v>9.0000000000000006E-5</v>
      </c>
      <c r="H391" s="651"/>
      <c r="I391" t="str">
        <f t="shared" si="39"/>
        <v>electricity</v>
      </c>
      <c r="J391" t="str">
        <f t="shared" si="40"/>
        <v>hard coal</v>
      </c>
      <c r="K391" t="str">
        <f t="shared" si="41"/>
        <v>PM</v>
      </c>
      <c r="L391" t="str">
        <f t="shared" si="42"/>
        <v>electricity.hard coal.PM.Electrostatic precipitator: 1 field</v>
      </c>
      <c r="M391" s="614">
        <f>IFERROR(INDEX('Control Tech'!$K$3:$K$196,MATCH(Calcs!L391,'Control Tech'!$A$3:$A$196,0),1)/100,0)</f>
        <v>0</v>
      </c>
      <c r="N391" s="613">
        <f t="shared" si="43"/>
        <v>0</v>
      </c>
      <c r="O391">
        <f t="shared" si="44"/>
        <v>46.12</v>
      </c>
    </row>
    <row r="392" spans="1:15" x14ac:dyDescent="0.25">
      <c r="A392" t="s">
        <v>1412</v>
      </c>
      <c r="B392" t="s">
        <v>1228</v>
      </c>
      <c r="C392" t="s">
        <v>1291</v>
      </c>
      <c r="D392" t="s">
        <v>1208</v>
      </c>
      <c r="E392" t="s">
        <v>1195</v>
      </c>
      <c r="F392" s="604">
        <v>1</v>
      </c>
      <c r="G392" s="604">
        <v>6.0000000000000002E-5</v>
      </c>
      <c r="H392" s="651"/>
      <c r="I392" t="str">
        <f t="shared" si="39"/>
        <v>electricity</v>
      </c>
      <c r="J392" t="str">
        <f t="shared" si="40"/>
        <v>hard coal</v>
      </c>
      <c r="K392" t="str">
        <f t="shared" si="41"/>
        <v>PM</v>
      </c>
      <c r="L392" t="str">
        <f t="shared" si="42"/>
        <v>electricity.hard coal.PM.Electrostatic precipitator: 2 fields</v>
      </c>
      <c r="M392" s="614">
        <f>IFERROR(INDEX('Control Tech'!$K$3:$K$196,MATCH(Calcs!L392,'Control Tech'!$A$3:$A$196,0),1)/100,0)</f>
        <v>0</v>
      </c>
      <c r="N392" s="613">
        <f t="shared" si="43"/>
        <v>0</v>
      </c>
      <c r="O392">
        <f t="shared" si="44"/>
        <v>46.12</v>
      </c>
    </row>
    <row r="393" spans="1:15" x14ac:dyDescent="0.25">
      <c r="A393" t="s">
        <v>1412</v>
      </c>
      <c r="B393" t="s">
        <v>1228</v>
      </c>
      <c r="C393" t="s">
        <v>1291</v>
      </c>
      <c r="D393" t="s">
        <v>1196</v>
      </c>
      <c r="E393" t="s">
        <v>1195</v>
      </c>
      <c r="F393" s="604">
        <v>1</v>
      </c>
      <c r="G393" s="604">
        <v>0</v>
      </c>
      <c r="H393" s="651"/>
      <c r="I393" t="str">
        <f t="shared" si="39"/>
        <v>electricity</v>
      </c>
      <c r="J393" t="str">
        <f t="shared" si="40"/>
        <v>hard coal</v>
      </c>
      <c r="K393" t="str">
        <f t="shared" si="41"/>
        <v>PM</v>
      </c>
      <c r="L393" t="str">
        <f t="shared" si="42"/>
        <v>electricity.hard coal.PM.High efficiency deduster</v>
      </c>
      <c r="M393" s="614">
        <f>IFERROR(INDEX('Control Tech'!$K$3:$K$196,MATCH(Calcs!L393,'Control Tech'!$A$3:$A$196,0),1)/100,0)</f>
        <v>0</v>
      </c>
      <c r="N393" s="613">
        <f t="shared" si="43"/>
        <v>0</v>
      </c>
      <c r="O393">
        <f t="shared" si="44"/>
        <v>46.12</v>
      </c>
    </row>
    <row r="394" spans="1:15" x14ac:dyDescent="0.25">
      <c r="A394" t="s">
        <v>1412</v>
      </c>
      <c r="B394" t="s">
        <v>1228</v>
      </c>
      <c r="C394" t="s">
        <v>1291</v>
      </c>
      <c r="D394" t="s">
        <v>1229</v>
      </c>
      <c r="E394" t="s">
        <v>1195</v>
      </c>
      <c r="F394" s="604">
        <v>1</v>
      </c>
      <c r="G394" s="604">
        <v>0</v>
      </c>
      <c r="H394" s="651"/>
      <c r="I394" t="str">
        <f t="shared" si="39"/>
        <v>electricity</v>
      </c>
      <c r="J394" t="str">
        <f t="shared" si="40"/>
        <v>hard coal</v>
      </c>
      <c r="K394" t="str">
        <f t="shared" si="41"/>
        <v>PM</v>
      </c>
      <c r="L394" t="str">
        <f t="shared" si="42"/>
        <v>electricity.hard coal.PM.High efficiency deduster - power plants + S,N meas.</v>
      </c>
      <c r="M394" s="614">
        <f>IFERROR(INDEX('Control Tech'!$K$3:$K$196,MATCH(Calcs!L394,'Control Tech'!$A$3:$A$196,0),1)/100,0)</f>
        <v>0</v>
      </c>
      <c r="N394" s="613">
        <f t="shared" si="43"/>
        <v>0</v>
      </c>
      <c r="O394">
        <f t="shared" si="44"/>
        <v>46.12</v>
      </c>
    </row>
    <row r="395" spans="1:15" x14ac:dyDescent="0.25">
      <c r="A395" t="s">
        <v>1412</v>
      </c>
      <c r="B395" t="s">
        <v>1228</v>
      </c>
      <c r="C395" t="s">
        <v>1291</v>
      </c>
      <c r="D395" t="s">
        <v>1186</v>
      </c>
      <c r="E395" t="s">
        <v>1195</v>
      </c>
      <c r="F395" s="604">
        <v>1</v>
      </c>
      <c r="G395" s="604">
        <v>1.0200000000000001E-3</v>
      </c>
      <c r="H395" s="651"/>
      <c r="I395" t="str">
        <f t="shared" si="39"/>
        <v>electricity</v>
      </c>
      <c r="J395" t="str">
        <f t="shared" si="40"/>
        <v>hard coal</v>
      </c>
      <c r="K395" t="str">
        <f t="shared" si="41"/>
        <v>PM</v>
      </c>
      <c r="L395" t="str">
        <f t="shared" si="42"/>
        <v>electricity.hard coal.PM.No control</v>
      </c>
      <c r="M395" s="614">
        <f>IFERROR(INDEX('Control Tech'!$K$3:$K$196,MATCH(Calcs!L395,'Control Tech'!$A$3:$A$196,0),1)/100,0)</f>
        <v>0</v>
      </c>
      <c r="N395" s="613">
        <f t="shared" si="43"/>
        <v>1</v>
      </c>
      <c r="O395">
        <f t="shared" si="44"/>
        <v>46.12</v>
      </c>
    </row>
    <row r="396" spans="1:15" x14ac:dyDescent="0.25">
      <c r="A396" t="s">
        <v>1412</v>
      </c>
      <c r="B396" t="s">
        <v>1228</v>
      </c>
      <c r="C396" t="s">
        <v>1291</v>
      </c>
      <c r="D396" t="s">
        <v>1219</v>
      </c>
      <c r="E396" t="s">
        <v>1195</v>
      </c>
      <c r="F396" s="604">
        <v>1</v>
      </c>
      <c r="G396" s="604">
        <v>9.0000000000000006E-5</v>
      </c>
      <c r="H396" s="651"/>
      <c r="I396" t="str">
        <f t="shared" si="39"/>
        <v>electricity</v>
      </c>
      <c r="J396" t="str">
        <f t="shared" si="40"/>
        <v>hard coal</v>
      </c>
      <c r="K396" t="str">
        <f t="shared" si="41"/>
        <v>PM</v>
      </c>
      <c r="L396" t="str">
        <f t="shared" si="42"/>
        <v>electricity.hard coal.PM.Wet scrubber</v>
      </c>
      <c r="M396" s="614">
        <f>IFERROR(INDEX('Control Tech'!$K$3:$K$196,MATCH(Calcs!L396,'Control Tech'!$A$3:$A$196,0),1)/100,0)</f>
        <v>0</v>
      </c>
      <c r="N396" s="613">
        <f t="shared" si="43"/>
        <v>0</v>
      </c>
      <c r="O396">
        <f t="shared" si="44"/>
        <v>46.12</v>
      </c>
    </row>
    <row r="397" spans="1:15" x14ac:dyDescent="0.25">
      <c r="A397" t="s">
        <v>1412</v>
      </c>
      <c r="B397" t="s">
        <v>1228</v>
      </c>
      <c r="C397" t="s">
        <v>1292</v>
      </c>
      <c r="D397" t="s">
        <v>1207</v>
      </c>
      <c r="E397" t="s">
        <v>1195</v>
      </c>
      <c r="F397" s="604">
        <v>1</v>
      </c>
      <c r="G397" s="604">
        <v>9.0000000000000006E-5</v>
      </c>
      <c r="H397" s="651"/>
      <c r="I397" t="str">
        <f t="shared" si="39"/>
        <v>electricity</v>
      </c>
      <c r="J397" t="str">
        <f t="shared" si="40"/>
        <v>hard coal</v>
      </c>
      <c r="K397" t="str">
        <f t="shared" si="41"/>
        <v>PM</v>
      </c>
      <c r="L397" t="str">
        <f t="shared" si="42"/>
        <v>electricity.hard coal.PM.Electrostatic precipitator: 1 field</v>
      </c>
      <c r="M397" s="614">
        <f>IFERROR(INDEX('Control Tech'!$K$3:$K$196,MATCH(Calcs!L397,'Control Tech'!$A$3:$A$196,0),1)/100,0)</f>
        <v>0</v>
      </c>
      <c r="N397" s="613">
        <f t="shared" si="43"/>
        <v>0</v>
      </c>
      <c r="O397">
        <f t="shared" si="44"/>
        <v>0</v>
      </c>
    </row>
    <row r="398" spans="1:15" x14ac:dyDescent="0.25">
      <c r="A398" t="s">
        <v>1412</v>
      </c>
      <c r="B398" t="s">
        <v>1228</v>
      </c>
      <c r="C398" t="s">
        <v>1292</v>
      </c>
      <c r="D398" t="s">
        <v>1208</v>
      </c>
      <c r="E398" t="s">
        <v>1195</v>
      </c>
      <c r="F398" s="604">
        <v>1</v>
      </c>
      <c r="G398" s="604">
        <v>6.0000000000000002E-5</v>
      </c>
      <c r="H398" s="651"/>
      <c r="I398" t="str">
        <f t="shared" si="39"/>
        <v>electricity</v>
      </c>
      <c r="J398" t="str">
        <f t="shared" si="40"/>
        <v>hard coal</v>
      </c>
      <c r="K398" t="str">
        <f t="shared" si="41"/>
        <v>PM</v>
      </c>
      <c r="L398" t="str">
        <f t="shared" si="42"/>
        <v>electricity.hard coal.PM.Electrostatic precipitator: 2 fields</v>
      </c>
      <c r="M398" s="614">
        <f>IFERROR(INDEX('Control Tech'!$K$3:$K$196,MATCH(Calcs!L398,'Control Tech'!$A$3:$A$196,0),1)/100,0)</f>
        <v>0</v>
      </c>
      <c r="N398" s="613">
        <f t="shared" si="43"/>
        <v>0</v>
      </c>
      <c r="O398">
        <f t="shared" si="44"/>
        <v>0</v>
      </c>
    </row>
    <row r="399" spans="1:15" x14ac:dyDescent="0.25">
      <c r="A399" t="s">
        <v>1412</v>
      </c>
      <c r="B399" t="s">
        <v>1228</v>
      </c>
      <c r="C399" t="s">
        <v>1292</v>
      </c>
      <c r="D399" t="s">
        <v>1196</v>
      </c>
      <c r="E399" t="s">
        <v>1195</v>
      </c>
      <c r="F399" s="604">
        <v>1</v>
      </c>
      <c r="G399" s="604">
        <v>0</v>
      </c>
      <c r="H399" s="651"/>
      <c r="I399" t="str">
        <f t="shared" si="39"/>
        <v>electricity</v>
      </c>
      <c r="J399" t="str">
        <f t="shared" si="40"/>
        <v>hard coal</v>
      </c>
      <c r="K399" t="str">
        <f t="shared" si="41"/>
        <v>PM</v>
      </c>
      <c r="L399" t="str">
        <f t="shared" si="42"/>
        <v>electricity.hard coal.PM.High efficiency deduster</v>
      </c>
      <c r="M399" s="614">
        <f>IFERROR(INDEX('Control Tech'!$K$3:$K$196,MATCH(Calcs!L399,'Control Tech'!$A$3:$A$196,0),1)/100,0)</f>
        <v>0</v>
      </c>
      <c r="N399" s="613">
        <f t="shared" si="43"/>
        <v>0</v>
      </c>
      <c r="O399">
        <f t="shared" si="44"/>
        <v>0</v>
      </c>
    </row>
    <row r="400" spans="1:15" x14ac:dyDescent="0.25">
      <c r="A400" t="s">
        <v>1412</v>
      </c>
      <c r="B400" t="s">
        <v>1228</v>
      </c>
      <c r="C400" t="s">
        <v>1292</v>
      </c>
      <c r="D400" t="s">
        <v>1229</v>
      </c>
      <c r="E400" t="s">
        <v>1195</v>
      </c>
      <c r="F400" s="604">
        <v>1</v>
      </c>
      <c r="G400" s="604">
        <v>0</v>
      </c>
      <c r="H400" s="651"/>
      <c r="I400" t="str">
        <f t="shared" si="39"/>
        <v>electricity</v>
      </c>
      <c r="J400" t="str">
        <f t="shared" si="40"/>
        <v>hard coal</v>
      </c>
      <c r="K400" t="str">
        <f t="shared" si="41"/>
        <v>PM</v>
      </c>
      <c r="L400" t="str">
        <f t="shared" si="42"/>
        <v>electricity.hard coal.PM.High efficiency deduster - power plants + S,N meas.</v>
      </c>
      <c r="M400" s="614">
        <f>IFERROR(INDEX('Control Tech'!$K$3:$K$196,MATCH(Calcs!L400,'Control Tech'!$A$3:$A$196,0),1)/100,0)</f>
        <v>0</v>
      </c>
      <c r="N400" s="613">
        <f t="shared" si="43"/>
        <v>0</v>
      </c>
      <c r="O400">
        <f t="shared" si="44"/>
        <v>0</v>
      </c>
    </row>
    <row r="401" spans="1:15" x14ac:dyDescent="0.25">
      <c r="A401" t="s">
        <v>1412</v>
      </c>
      <c r="B401" t="s">
        <v>1228</v>
      </c>
      <c r="C401" t="s">
        <v>1292</v>
      </c>
      <c r="D401" t="s">
        <v>1186</v>
      </c>
      <c r="E401" t="s">
        <v>1195</v>
      </c>
      <c r="F401" s="604">
        <v>1</v>
      </c>
      <c r="G401" s="604">
        <v>1.0200000000000001E-3</v>
      </c>
      <c r="H401" s="651"/>
      <c r="I401" t="str">
        <f t="shared" si="39"/>
        <v>electricity</v>
      </c>
      <c r="J401" t="str">
        <f t="shared" si="40"/>
        <v>hard coal</v>
      </c>
      <c r="K401" t="str">
        <f t="shared" si="41"/>
        <v>PM</v>
      </c>
      <c r="L401" t="str">
        <f t="shared" si="42"/>
        <v>electricity.hard coal.PM.No control</v>
      </c>
      <c r="M401" s="614">
        <f>IFERROR(INDEX('Control Tech'!$K$3:$K$196,MATCH(Calcs!L401,'Control Tech'!$A$3:$A$196,0),1)/100,0)</f>
        <v>0</v>
      </c>
      <c r="N401" s="613">
        <f t="shared" si="43"/>
        <v>1</v>
      </c>
      <c r="O401">
        <f t="shared" si="44"/>
        <v>0</v>
      </c>
    </row>
    <row r="402" spans="1:15" x14ac:dyDescent="0.25">
      <c r="A402" t="s">
        <v>1412</v>
      </c>
      <c r="B402" t="s">
        <v>1228</v>
      </c>
      <c r="C402" t="s">
        <v>1292</v>
      </c>
      <c r="D402" t="s">
        <v>1219</v>
      </c>
      <c r="E402" t="s">
        <v>1195</v>
      </c>
      <c r="F402" s="604">
        <v>1</v>
      </c>
      <c r="G402" s="604">
        <v>9.0000000000000006E-5</v>
      </c>
      <c r="H402" s="651"/>
      <c r="I402" t="str">
        <f t="shared" si="39"/>
        <v>electricity</v>
      </c>
      <c r="J402" t="str">
        <f t="shared" si="40"/>
        <v>hard coal</v>
      </c>
      <c r="K402" t="str">
        <f t="shared" si="41"/>
        <v>PM</v>
      </c>
      <c r="L402" t="str">
        <f t="shared" si="42"/>
        <v>electricity.hard coal.PM.Wet scrubber</v>
      </c>
      <c r="M402" s="614">
        <f>IFERROR(INDEX('Control Tech'!$K$3:$K$196,MATCH(Calcs!L402,'Control Tech'!$A$3:$A$196,0),1)/100,0)</f>
        <v>0</v>
      </c>
      <c r="N402" s="613">
        <f t="shared" si="43"/>
        <v>0</v>
      </c>
      <c r="O402">
        <f t="shared" si="44"/>
        <v>0</v>
      </c>
    </row>
    <row r="403" spans="1:15" x14ac:dyDescent="0.25">
      <c r="A403" t="s">
        <v>1412</v>
      </c>
      <c r="B403" t="s">
        <v>1228</v>
      </c>
      <c r="C403" t="s">
        <v>1293</v>
      </c>
      <c r="D403" t="s">
        <v>1207</v>
      </c>
      <c r="E403" t="s">
        <v>1195</v>
      </c>
      <c r="F403" s="604">
        <v>1</v>
      </c>
      <c r="G403" s="604">
        <v>9.0000000000000006E-5</v>
      </c>
      <c r="H403" s="651"/>
      <c r="I403" t="str">
        <f t="shared" si="39"/>
        <v>electricity</v>
      </c>
      <c r="J403" t="str">
        <f t="shared" si="40"/>
        <v>hard coal</v>
      </c>
      <c r="K403" t="str">
        <f t="shared" si="41"/>
        <v>PM</v>
      </c>
      <c r="L403" t="str">
        <f t="shared" si="42"/>
        <v>electricity.hard coal.PM.Electrostatic precipitator: 1 field</v>
      </c>
      <c r="M403" s="614">
        <f>IFERROR(INDEX('Control Tech'!$K$3:$K$196,MATCH(Calcs!L403,'Control Tech'!$A$3:$A$196,0),1)/100,0)</f>
        <v>0</v>
      </c>
      <c r="N403" s="613">
        <f t="shared" si="43"/>
        <v>0</v>
      </c>
      <c r="O403">
        <f t="shared" si="44"/>
        <v>0</v>
      </c>
    </row>
    <row r="404" spans="1:15" x14ac:dyDescent="0.25">
      <c r="A404" t="s">
        <v>1412</v>
      </c>
      <c r="B404" t="s">
        <v>1228</v>
      </c>
      <c r="C404" t="s">
        <v>1293</v>
      </c>
      <c r="D404" t="s">
        <v>1208</v>
      </c>
      <c r="E404" t="s">
        <v>1195</v>
      </c>
      <c r="F404" s="604">
        <v>1</v>
      </c>
      <c r="G404" s="604">
        <v>6.0000000000000002E-5</v>
      </c>
      <c r="H404" s="651"/>
      <c r="I404" t="str">
        <f t="shared" si="39"/>
        <v>electricity</v>
      </c>
      <c r="J404" t="str">
        <f t="shared" si="40"/>
        <v>hard coal</v>
      </c>
      <c r="K404" t="str">
        <f t="shared" si="41"/>
        <v>PM</v>
      </c>
      <c r="L404" t="str">
        <f t="shared" si="42"/>
        <v>electricity.hard coal.PM.Electrostatic precipitator: 2 fields</v>
      </c>
      <c r="M404" s="614">
        <f>IFERROR(INDEX('Control Tech'!$K$3:$K$196,MATCH(Calcs!L404,'Control Tech'!$A$3:$A$196,0),1)/100,0)</f>
        <v>0</v>
      </c>
      <c r="N404" s="613">
        <f t="shared" si="43"/>
        <v>0</v>
      </c>
      <c r="O404">
        <f t="shared" si="44"/>
        <v>0</v>
      </c>
    </row>
    <row r="405" spans="1:15" x14ac:dyDescent="0.25">
      <c r="A405" t="s">
        <v>1412</v>
      </c>
      <c r="B405" t="s">
        <v>1228</v>
      </c>
      <c r="C405" t="s">
        <v>1293</v>
      </c>
      <c r="D405" t="s">
        <v>1196</v>
      </c>
      <c r="E405" t="s">
        <v>1195</v>
      </c>
      <c r="F405" s="604">
        <v>1</v>
      </c>
      <c r="G405" s="604">
        <v>0</v>
      </c>
      <c r="H405" s="651"/>
      <c r="I405" t="str">
        <f t="shared" si="39"/>
        <v>electricity</v>
      </c>
      <c r="J405" t="str">
        <f t="shared" si="40"/>
        <v>hard coal</v>
      </c>
      <c r="K405" t="str">
        <f t="shared" si="41"/>
        <v>PM</v>
      </c>
      <c r="L405" t="str">
        <f t="shared" si="42"/>
        <v>electricity.hard coal.PM.High efficiency deduster</v>
      </c>
      <c r="M405" s="614">
        <f>IFERROR(INDEX('Control Tech'!$K$3:$K$196,MATCH(Calcs!L405,'Control Tech'!$A$3:$A$196,0),1)/100,0)</f>
        <v>0</v>
      </c>
      <c r="N405" s="613">
        <f t="shared" si="43"/>
        <v>0</v>
      </c>
      <c r="O405">
        <f t="shared" si="44"/>
        <v>0</v>
      </c>
    </row>
    <row r="406" spans="1:15" x14ac:dyDescent="0.25">
      <c r="A406" t="s">
        <v>1412</v>
      </c>
      <c r="B406" t="s">
        <v>1228</v>
      </c>
      <c r="C406" t="s">
        <v>1293</v>
      </c>
      <c r="D406" t="s">
        <v>1229</v>
      </c>
      <c r="E406" t="s">
        <v>1195</v>
      </c>
      <c r="F406" s="604">
        <v>1</v>
      </c>
      <c r="G406" s="604">
        <v>0</v>
      </c>
      <c r="H406" s="651"/>
      <c r="I406" t="str">
        <f t="shared" si="39"/>
        <v>electricity</v>
      </c>
      <c r="J406" t="str">
        <f t="shared" si="40"/>
        <v>hard coal</v>
      </c>
      <c r="K406" t="str">
        <f t="shared" si="41"/>
        <v>PM</v>
      </c>
      <c r="L406" t="str">
        <f t="shared" si="42"/>
        <v>electricity.hard coal.PM.High efficiency deduster - power plants + S,N meas.</v>
      </c>
      <c r="M406" s="614">
        <f>IFERROR(INDEX('Control Tech'!$K$3:$K$196,MATCH(Calcs!L406,'Control Tech'!$A$3:$A$196,0),1)/100,0)</f>
        <v>0</v>
      </c>
      <c r="N406" s="613">
        <f t="shared" si="43"/>
        <v>0</v>
      </c>
      <c r="O406">
        <f t="shared" si="44"/>
        <v>0</v>
      </c>
    </row>
    <row r="407" spans="1:15" x14ac:dyDescent="0.25">
      <c r="A407" t="s">
        <v>1412</v>
      </c>
      <c r="B407" t="s">
        <v>1228</v>
      </c>
      <c r="C407" t="s">
        <v>1293</v>
      </c>
      <c r="D407" t="s">
        <v>1186</v>
      </c>
      <c r="E407" t="s">
        <v>1195</v>
      </c>
      <c r="F407" s="604">
        <v>1</v>
      </c>
      <c r="G407" s="604">
        <v>1.0200000000000001E-3</v>
      </c>
      <c r="H407" s="651"/>
      <c r="I407" t="str">
        <f t="shared" si="39"/>
        <v>electricity</v>
      </c>
      <c r="J407" t="str">
        <f t="shared" si="40"/>
        <v>hard coal</v>
      </c>
      <c r="K407" t="str">
        <f t="shared" si="41"/>
        <v>PM</v>
      </c>
      <c r="L407" t="str">
        <f t="shared" si="42"/>
        <v>electricity.hard coal.PM.No control</v>
      </c>
      <c r="M407" s="614">
        <f>IFERROR(INDEX('Control Tech'!$K$3:$K$196,MATCH(Calcs!L407,'Control Tech'!$A$3:$A$196,0),1)/100,0)</f>
        <v>0</v>
      </c>
      <c r="N407" s="613">
        <f t="shared" si="43"/>
        <v>1</v>
      </c>
      <c r="O407">
        <f t="shared" si="44"/>
        <v>0</v>
      </c>
    </row>
    <row r="408" spans="1:15" x14ac:dyDescent="0.25">
      <c r="A408" t="s">
        <v>1412</v>
      </c>
      <c r="B408" t="s">
        <v>1228</v>
      </c>
      <c r="C408" t="s">
        <v>1293</v>
      </c>
      <c r="D408" t="s">
        <v>1219</v>
      </c>
      <c r="E408" t="s">
        <v>1195</v>
      </c>
      <c r="F408" s="604">
        <v>1</v>
      </c>
      <c r="G408" s="604">
        <v>9.0000000000000006E-5</v>
      </c>
      <c r="H408" s="651"/>
      <c r="I408" t="str">
        <f t="shared" si="39"/>
        <v>electricity</v>
      </c>
      <c r="J408" t="str">
        <f t="shared" si="40"/>
        <v>hard coal</v>
      </c>
      <c r="K408" t="str">
        <f t="shared" si="41"/>
        <v>PM</v>
      </c>
      <c r="L408" t="str">
        <f t="shared" si="42"/>
        <v>electricity.hard coal.PM.Wet scrubber</v>
      </c>
      <c r="M408" s="614">
        <f>IFERROR(INDEX('Control Tech'!$K$3:$K$196,MATCH(Calcs!L408,'Control Tech'!$A$3:$A$196,0),1)/100,0)</f>
        <v>0</v>
      </c>
      <c r="N408" s="613">
        <f t="shared" si="43"/>
        <v>0</v>
      </c>
      <c r="O408">
        <f t="shared" si="44"/>
        <v>0</v>
      </c>
    </row>
    <row r="409" spans="1:15" x14ac:dyDescent="0.25">
      <c r="A409" t="s">
        <v>1412</v>
      </c>
      <c r="B409" t="s">
        <v>1231</v>
      </c>
      <c r="C409" t="s">
        <v>1409</v>
      </c>
      <c r="D409" t="s">
        <v>1186</v>
      </c>
      <c r="E409" t="s">
        <v>1195</v>
      </c>
      <c r="F409" s="604">
        <v>1</v>
      </c>
      <c r="G409" s="604">
        <v>1.2E-4</v>
      </c>
      <c r="H409" s="651"/>
      <c r="I409" t="str">
        <f t="shared" si="39"/>
        <v>electricity</v>
      </c>
      <c r="J409" t="str">
        <f t="shared" si="40"/>
        <v>biomass</v>
      </c>
      <c r="K409" t="str">
        <f t="shared" si="41"/>
        <v>PM</v>
      </c>
      <c r="L409" t="str">
        <f t="shared" si="42"/>
        <v>electricity.biomass.PM.No control</v>
      </c>
      <c r="M409" s="614">
        <f>IFERROR(INDEX('Control Tech'!$K$3:$K$196,MATCH(Calcs!L409,'Control Tech'!$A$3:$A$196,0),1)/100,0)</f>
        <v>0</v>
      </c>
      <c r="N409" s="613">
        <f t="shared" si="43"/>
        <v>1</v>
      </c>
      <c r="O409">
        <f t="shared" si="44"/>
        <v>0</v>
      </c>
    </row>
    <row r="410" spans="1:15" x14ac:dyDescent="0.25">
      <c r="A410" t="s">
        <v>1412</v>
      </c>
      <c r="B410" t="s">
        <v>1231</v>
      </c>
      <c r="C410" t="s">
        <v>1205</v>
      </c>
      <c r="D410" t="s">
        <v>1186</v>
      </c>
      <c r="E410" t="s">
        <v>1195</v>
      </c>
      <c r="F410" s="604">
        <v>1</v>
      </c>
      <c r="G410" s="604">
        <v>4.0000000000000003E-5</v>
      </c>
      <c r="H410" s="651"/>
      <c r="I410" t="str">
        <f t="shared" si="39"/>
        <v>electricity</v>
      </c>
      <c r="J410" t="str">
        <f t="shared" si="40"/>
        <v>lignite</v>
      </c>
      <c r="K410" t="str">
        <f t="shared" si="41"/>
        <v>PM</v>
      </c>
      <c r="L410" t="str">
        <f t="shared" si="42"/>
        <v>electricity.lignite.PM.No control</v>
      </c>
      <c r="M410" s="614">
        <f>IFERROR(INDEX('Control Tech'!$K$3:$K$196,MATCH(Calcs!L410,'Control Tech'!$A$3:$A$196,0),1)/100,0)</f>
        <v>0</v>
      </c>
      <c r="N410" s="613">
        <f t="shared" si="43"/>
        <v>1</v>
      </c>
      <c r="O410">
        <f t="shared" si="44"/>
        <v>0.03</v>
      </c>
    </row>
    <row r="411" spans="1:15" x14ac:dyDescent="0.25">
      <c r="A411" t="s">
        <v>1412</v>
      </c>
      <c r="B411" t="s">
        <v>1231</v>
      </c>
      <c r="C411" t="s">
        <v>1240</v>
      </c>
      <c r="D411" t="s">
        <v>1186</v>
      </c>
      <c r="E411" t="s">
        <v>1195</v>
      </c>
      <c r="F411" s="604">
        <v>1</v>
      </c>
      <c r="G411" s="604">
        <v>4.0000000000000003E-5</v>
      </c>
      <c r="H411" s="651"/>
      <c r="I411" t="str">
        <f t="shared" si="39"/>
        <v>electricity</v>
      </c>
      <c r="J411" t="str">
        <f t="shared" si="40"/>
        <v>lignite</v>
      </c>
      <c r="K411" t="str">
        <f t="shared" si="41"/>
        <v>PM</v>
      </c>
      <c r="L411" t="str">
        <f t="shared" si="42"/>
        <v>electricity.lignite.PM.No control</v>
      </c>
      <c r="M411" s="614">
        <f>IFERROR(INDEX('Control Tech'!$K$3:$K$196,MATCH(Calcs!L411,'Control Tech'!$A$3:$A$196,0),1)/100,0)</f>
        <v>0</v>
      </c>
      <c r="N411" s="613">
        <f t="shared" si="43"/>
        <v>1</v>
      </c>
      <c r="O411">
        <f t="shared" si="44"/>
        <v>0.03</v>
      </c>
    </row>
    <row r="412" spans="1:15" x14ac:dyDescent="0.25">
      <c r="A412" t="s">
        <v>1412</v>
      </c>
      <c r="B412" t="s">
        <v>1231</v>
      </c>
      <c r="C412" t="s">
        <v>1291</v>
      </c>
      <c r="D412" t="s">
        <v>1186</v>
      </c>
      <c r="E412" t="s">
        <v>1195</v>
      </c>
      <c r="F412" s="604">
        <v>1</v>
      </c>
      <c r="G412" s="604">
        <v>4.0000000000000003E-5</v>
      </c>
      <c r="H412" s="651"/>
      <c r="I412" t="str">
        <f t="shared" si="39"/>
        <v>electricity</v>
      </c>
      <c r="J412" t="str">
        <f t="shared" si="40"/>
        <v>hard coal</v>
      </c>
      <c r="K412" t="str">
        <f t="shared" si="41"/>
        <v>PM</v>
      </c>
      <c r="L412" t="str">
        <f t="shared" si="42"/>
        <v>electricity.hard coal.PM.No control</v>
      </c>
      <c r="M412" s="614">
        <f>IFERROR(INDEX('Control Tech'!$K$3:$K$196,MATCH(Calcs!L412,'Control Tech'!$A$3:$A$196,0),1)/100,0)</f>
        <v>0</v>
      </c>
      <c r="N412" s="613">
        <f t="shared" si="43"/>
        <v>1</v>
      </c>
      <c r="O412">
        <f t="shared" si="44"/>
        <v>0.03</v>
      </c>
    </row>
    <row r="413" spans="1:15" x14ac:dyDescent="0.25">
      <c r="A413" t="s">
        <v>1412</v>
      </c>
      <c r="B413" t="s">
        <v>1231</v>
      </c>
      <c r="C413" t="s">
        <v>1292</v>
      </c>
      <c r="D413" t="s">
        <v>1186</v>
      </c>
      <c r="E413" t="s">
        <v>1195</v>
      </c>
      <c r="F413" s="604">
        <v>1</v>
      </c>
      <c r="G413" s="604">
        <v>4.0000000000000003E-5</v>
      </c>
      <c r="H413" s="651"/>
      <c r="I413" t="str">
        <f t="shared" si="39"/>
        <v>electricity</v>
      </c>
      <c r="J413" t="str">
        <f t="shared" si="40"/>
        <v>hard coal</v>
      </c>
      <c r="K413" t="str">
        <f t="shared" si="41"/>
        <v>PM</v>
      </c>
      <c r="L413" t="str">
        <f t="shared" si="42"/>
        <v>electricity.hard coal.PM.No control</v>
      </c>
      <c r="M413" s="614">
        <f>IFERROR(INDEX('Control Tech'!$K$3:$K$196,MATCH(Calcs!L413,'Control Tech'!$A$3:$A$196,0),1)/100,0)</f>
        <v>0</v>
      </c>
      <c r="N413" s="613">
        <f t="shared" si="43"/>
        <v>1</v>
      </c>
      <c r="O413">
        <f t="shared" si="44"/>
        <v>0.03</v>
      </c>
    </row>
    <row r="414" spans="1:15" x14ac:dyDescent="0.25">
      <c r="A414" t="s">
        <v>1412</v>
      </c>
      <c r="B414" t="s">
        <v>1231</v>
      </c>
      <c r="C414" t="s">
        <v>1293</v>
      </c>
      <c r="D414" t="s">
        <v>1186</v>
      </c>
      <c r="E414" t="s">
        <v>1195</v>
      </c>
      <c r="F414" s="604">
        <v>1</v>
      </c>
      <c r="G414" s="604">
        <v>4.0000000000000003E-5</v>
      </c>
      <c r="H414" s="651"/>
      <c r="I414" t="str">
        <f t="shared" si="39"/>
        <v>electricity</v>
      </c>
      <c r="J414" t="str">
        <f t="shared" si="40"/>
        <v>hard coal</v>
      </c>
      <c r="K414" t="str">
        <f t="shared" si="41"/>
        <v>PM</v>
      </c>
      <c r="L414" t="str">
        <f t="shared" si="42"/>
        <v>electricity.hard coal.PM.No control</v>
      </c>
      <c r="M414" s="614">
        <f>IFERROR(INDEX('Control Tech'!$K$3:$K$196,MATCH(Calcs!L414,'Control Tech'!$A$3:$A$196,0),1)/100,0)</f>
        <v>0</v>
      </c>
      <c r="N414" s="613">
        <f t="shared" si="43"/>
        <v>1</v>
      </c>
      <c r="O414">
        <f t="shared" si="44"/>
        <v>0.03</v>
      </c>
    </row>
    <row r="415" spans="1:15" x14ac:dyDescent="0.25">
      <c r="A415" t="s">
        <v>1412</v>
      </c>
      <c r="B415" t="s">
        <v>1231</v>
      </c>
      <c r="C415" t="s">
        <v>1294</v>
      </c>
      <c r="D415" t="s">
        <v>1186</v>
      </c>
      <c r="E415" t="s">
        <v>1195</v>
      </c>
      <c r="F415" s="604">
        <v>1</v>
      </c>
      <c r="G415" s="604">
        <v>6.7000000000000002E-4</v>
      </c>
      <c r="H415" s="651"/>
      <c r="I415" t="str">
        <f t="shared" si="39"/>
        <v>electricity</v>
      </c>
      <c r="J415" t="str">
        <f t="shared" si="40"/>
        <v>petroleum diesel</v>
      </c>
      <c r="K415" t="str">
        <f t="shared" si="41"/>
        <v>PM</v>
      </c>
      <c r="L415" t="str">
        <f t="shared" si="42"/>
        <v>electricity.petroleum diesel.PM.No control</v>
      </c>
      <c r="M415" s="614">
        <f>IFERROR(INDEX('Control Tech'!$K$3:$K$196,MATCH(Calcs!L415,'Control Tech'!$A$3:$A$196,0),1)/100,0)</f>
        <v>0</v>
      </c>
      <c r="N415" s="613">
        <f t="shared" si="43"/>
        <v>1</v>
      </c>
      <c r="O415">
        <f t="shared" si="44"/>
        <v>0</v>
      </c>
    </row>
    <row r="416" spans="1:15" x14ac:dyDescent="0.25">
      <c r="A416" t="s">
        <v>1412</v>
      </c>
      <c r="B416" t="s">
        <v>1231</v>
      </c>
      <c r="C416" t="s">
        <v>1410</v>
      </c>
      <c r="D416" t="s">
        <v>1186</v>
      </c>
      <c r="E416" t="s">
        <v>1195</v>
      </c>
      <c r="F416" s="604">
        <v>1</v>
      </c>
      <c r="G416" s="604">
        <v>4.0000000000000003E-5</v>
      </c>
      <c r="H416" s="651"/>
      <c r="I416" t="str">
        <f t="shared" si="39"/>
        <v>electricity</v>
      </c>
      <c r="J416" t="str">
        <f t="shared" si="40"/>
        <v>biomass</v>
      </c>
      <c r="K416" t="str">
        <f t="shared" si="41"/>
        <v>PM</v>
      </c>
      <c r="L416" t="str">
        <f t="shared" si="42"/>
        <v>electricity.biomass.PM.No control</v>
      </c>
      <c r="M416" s="614">
        <f>IFERROR(INDEX('Control Tech'!$K$3:$K$196,MATCH(Calcs!L416,'Control Tech'!$A$3:$A$196,0),1)/100,0)</f>
        <v>0</v>
      </c>
      <c r="N416" s="613">
        <f t="shared" si="43"/>
        <v>1</v>
      </c>
      <c r="O416">
        <f t="shared" si="44"/>
        <v>0</v>
      </c>
    </row>
    <row r="417" spans="1:15" x14ac:dyDescent="0.25">
      <c r="A417" t="s">
        <v>1412</v>
      </c>
      <c r="B417" t="s">
        <v>1250</v>
      </c>
      <c r="C417" t="s">
        <v>1409</v>
      </c>
      <c r="D417" t="s">
        <v>1131</v>
      </c>
      <c r="E417" t="s">
        <v>1195</v>
      </c>
      <c r="F417" s="604">
        <v>1</v>
      </c>
      <c r="G417" s="604">
        <v>6.4099999999999999E-3</v>
      </c>
      <c r="H417" s="651"/>
      <c r="I417" t="str">
        <f t="shared" si="39"/>
        <v>electricity</v>
      </c>
      <c r="J417" t="str">
        <f t="shared" si="40"/>
        <v>biomass</v>
      </c>
      <c r="K417" t="str">
        <f t="shared" si="41"/>
        <v>PM</v>
      </c>
      <c r="L417" t="str">
        <f t="shared" si="42"/>
        <v>electricity.biomass.PM.Cyclone</v>
      </c>
      <c r="M417" s="614">
        <f>IFERROR(INDEX('Control Tech'!$K$3:$K$196,MATCH(Calcs!L417,'Control Tech'!$A$3:$A$196,0),1)/100,0)</f>
        <v>0</v>
      </c>
      <c r="N417" s="613">
        <f t="shared" si="43"/>
        <v>0</v>
      </c>
      <c r="O417">
        <f t="shared" si="44"/>
        <v>0</v>
      </c>
    </row>
    <row r="418" spans="1:15" x14ac:dyDescent="0.25">
      <c r="A418" t="s">
        <v>1412</v>
      </c>
      <c r="B418" t="s">
        <v>1250</v>
      </c>
      <c r="C418" t="s">
        <v>1409</v>
      </c>
      <c r="D418" t="s">
        <v>1207</v>
      </c>
      <c r="E418" t="s">
        <v>1195</v>
      </c>
      <c r="F418" s="604">
        <v>1</v>
      </c>
      <c r="G418" s="604">
        <v>6.4000000000000005E-4</v>
      </c>
      <c r="H418" s="651"/>
      <c r="I418" t="str">
        <f t="shared" si="39"/>
        <v>electricity</v>
      </c>
      <c r="J418" t="str">
        <f t="shared" si="40"/>
        <v>biomass</v>
      </c>
      <c r="K418" t="str">
        <f t="shared" si="41"/>
        <v>PM</v>
      </c>
      <c r="L418" t="str">
        <f t="shared" si="42"/>
        <v>electricity.biomass.PM.Electrostatic precipitator: 1 field</v>
      </c>
      <c r="M418" s="614">
        <f>IFERROR(INDEX('Control Tech'!$K$3:$K$196,MATCH(Calcs!L418,'Control Tech'!$A$3:$A$196,0),1)/100,0)</f>
        <v>1</v>
      </c>
      <c r="N418" s="613">
        <f t="shared" si="43"/>
        <v>1</v>
      </c>
      <c r="O418">
        <f t="shared" si="44"/>
        <v>0</v>
      </c>
    </row>
    <row r="419" spans="1:15" x14ac:dyDescent="0.25">
      <c r="A419" t="s">
        <v>1412</v>
      </c>
      <c r="B419" t="s">
        <v>1250</v>
      </c>
      <c r="C419" t="s">
        <v>1409</v>
      </c>
      <c r="D419" t="s">
        <v>1208</v>
      </c>
      <c r="E419" t="s">
        <v>1195</v>
      </c>
      <c r="F419" s="604">
        <v>1</v>
      </c>
      <c r="G419" s="604">
        <v>4.2999999999999999E-4</v>
      </c>
      <c r="H419" s="651"/>
      <c r="I419" t="str">
        <f t="shared" si="39"/>
        <v>electricity</v>
      </c>
      <c r="J419" t="str">
        <f t="shared" si="40"/>
        <v>biomass</v>
      </c>
      <c r="K419" t="str">
        <f t="shared" si="41"/>
        <v>PM</v>
      </c>
      <c r="L419" t="str">
        <f t="shared" si="42"/>
        <v>electricity.biomass.PM.Electrostatic precipitator: 2 fields</v>
      </c>
      <c r="M419" s="614">
        <f>IFERROR(INDEX('Control Tech'!$K$3:$K$196,MATCH(Calcs!L419,'Control Tech'!$A$3:$A$196,0),1)/100,0)</f>
        <v>0</v>
      </c>
      <c r="N419" s="613">
        <f t="shared" si="43"/>
        <v>0</v>
      </c>
      <c r="O419">
        <f t="shared" si="44"/>
        <v>0</v>
      </c>
    </row>
    <row r="420" spans="1:15" x14ac:dyDescent="0.25">
      <c r="A420" t="s">
        <v>1412</v>
      </c>
      <c r="B420" t="s">
        <v>1250</v>
      </c>
      <c r="C420" t="s">
        <v>1409</v>
      </c>
      <c r="D420" t="s">
        <v>1234</v>
      </c>
      <c r="E420" t="s">
        <v>1195</v>
      </c>
      <c r="F420" s="604">
        <v>1</v>
      </c>
      <c r="G420" s="604">
        <v>0</v>
      </c>
      <c r="H420" s="651"/>
      <c r="I420" t="str">
        <f t="shared" si="39"/>
        <v>electricity</v>
      </c>
      <c r="J420" t="str">
        <f t="shared" si="40"/>
        <v>biomass</v>
      </c>
      <c r="K420" t="str">
        <f t="shared" si="41"/>
        <v>PM</v>
      </c>
      <c r="L420" t="str">
        <f t="shared" si="42"/>
        <v>electricity.biomass.PM.Fabric filters</v>
      </c>
      <c r="M420" s="614">
        <f>IFERROR(INDEX('Control Tech'!$K$3:$K$196,MATCH(Calcs!L420,'Control Tech'!$A$3:$A$196,0),1)/100,0)</f>
        <v>0</v>
      </c>
      <c r="N420" s="613">
        <f t="shared" si="43"/>
        <v>0</v>
      </c>
      <c r="O420">
        <f t="shared" si="44"/>
        <v>0</v>
      </c>
    </row>
    <row r="421" spans="1:15" x14ac:dyDescent="0.25">
      <c r="A421" t="s">
        <v>1412</v>
      </c>
      <c r="B421" t="s">
        <v>1250</v>
      </c>
      <c r="C421" t="s">
        <v>1409</v>
      </c>
      <c r="D421" t="s">
        <v>1196</v>
      </c>
      <c r="E421" t="s">
        <v>1195</v>
      </c>
      <c r="F421" s="604">
        <v>1</v>
      </c>
      <c r="G421" s="604">
        <v>0</v>
      </c>
      <c r="H421" s="651"/>
      <c r="I421" t="str">
        <f t="shared" si="39"/>
        <v>electricity</v>
      </c>
      <c r="J421" t="str">
        <f t="shared" si="40"/>
        <v>biomass</v>
      </c>
      <c r="K421" t="str">
        <f t="shared" si="41"/>
        <v>PM</v>
      </c>
      <c r="L421" t="str">
        <f t="shared" si="42"/>
        <v>electricity.biomass.PM.High efficiency deduster</v>
      </c>
      <c r="M421" s="614">
        <f>IFERROR(INDEX('Control Tech'!$K$3:$K$196,MATCH(Calcs!L421,'Control Tech'!$A$3:$A$196,0),1)/100,0)</f>
        <v>0</v>
      </c>
      <c r="N421" s="613">
        <f t="shared" si="43"/>
        <v>0</v>
      </c>
      <c r="O421">
        <f t="shared" si="44"/>
        <v>0</v>
      </c>
    </row>
    <row r="422" spans="1:15" x14ac:dyDescent="0.25">
      <c r="A422" t="s">
        <v>1412</v>
      </c>
      <c r="B422" t="s">
        <v>1250</v>
      </c>
      <c r="C422" t="s">
        <v>1409</v>
      </c>
      <c r="D422" t="s">
        <v>1186</v>
      </c>
      <c r="E422" t="s">
        <v>1195</v>
      </c>
      <c r="F422" s="604">
        <v>1</v>
      </c>
      <c r="G422" s="604">
        <v>7.1999999999999998E-3</v>
      </c>
      <c r="H422" s="651"/>
      <c r="I422" t="str">
        <f t="shared" si="39"/>
        <v>electricity</v>
      </c>
      <c r="J422" t="str">
        <f t="shared" si="40"/>
        <v>biomass</v>
      </c>
      <c r="K422" t="str">
        <f t="shared" si="41"/>
        <v>PM</v>
      </c>
      <c r="L422" t="str">
        <f t="shared" si="42"/>
        <v>electricity.biomass.PM.No control</v>
      </c>
      <c r="M422" s="614">
        <f>IFERROR(INDEX('Control Tech'!$K$3:$K$196,MATCH(Calcs!L422,'Control Tech'!$A$3:$A$196,0),1)/100,0)</f>
        <v>0</v>
      </c>
      <c r="N422" s="613">
        <f t="shared" si="43"/>
        <v>0</v>
      </c>
      <c r="O422">
        <f t="shared" si="44"/>
        <v>0</v>
      </c>
    </row>
    <row r="423" spans="1:15" x14ac:dyDescent="0.25">
      <c r="A423" t="s">
        <v>1412</v>
      </c>
      <c r="B423" t="s">
        <v>1250</v>
      </c>
      <c r="C423" t="s">
        <v>1245</v>
      </c>
      <c r="D423" t="s">
        <v>1186</v>
      </c>
      <c r="E423" t="s">
        <v>1195</v>
      </c>
      <c r="F423" s="604">
        <v>1</v>
      </c>
      <c r="G423" s="604">
        <v>5.4000000000000001E-4</v>
      </c>
      <c r="H423" s="651"/>
      <c r="I423" t="str">
        <f t="shared" si="39"/>
        <v>electricity</v>
      </c>
      <c r="J423" t="str">
        <f t="shared" si="40"/>
        <v>hard coal</v>
      </c>
      <c r="K423" t="str">
        <f t="shared" si="41"/>
        <v>PM</v>
      </c>
      <c r="L423" t="str">
        <f t="shared" si="42"/>
        <v>electricity.hard coal.PM.No control</v>
      </c>
      <c r="M423" s="614">
        <f>IFERROR(INDEX('Control Tech'!$K$3:$K$196,MATCH(Calcs!L423,'Control Tech'!$A$3:$A$196,0),1)/100,0)</f>
        <v>0</v>
      </c>
      <c r="N423" s="613">
        <f t="shared" si="43"/>
        <v>1</v>
      </c>
      <c r="O423">
        <f t="shared" si="44"/>
        <v>0</v>
      </c>
    </row>
    <row r="424" spans="1:15" x14ac:dyDescent="0.25">
      <c r="A424" t="s">
        <v>1412</v>
      </c>
      <c r="B424" t="s">
        <v>1250</v>
      </c>
      <c r="C424" t="s">
        <v>92</v>
      </c>
      <c r="D424" t="s">
        <v>1295</v>
      </c>
      <c r="E424" t="s">
        <v>1195</v>
      </c>
      <c r="F424" s="604">
        <v>1</v>
      </c>
      <c r="G424" s="604">
        <v>1E-4</v>
      </c>
      <c r="H424" s="651"/>
      <c r="I424" t="str">
        <f t="shared" si="39"/>
        <v>electricity</v>
      </c>
      <c r="J424" t="str">
        <f t="shared" si="40"/>
        <v>petroleum diesel</v>
      </c>
      <c r="K424" t="str">
        <f t="shared" si="41"/>
        <v>PM</v>
      </c>
      <c r="L424" t="str">
        <f t="shared" si="42"/>
        <v>electricity.petroleum diesel.PM.Good housekeeping: industrial oil boilers</v>
      </c>
      <c r="M424" s="614">
        <f>IFERROR(INDEX('Control Tech'!$K$3:$K$196,MATCH(Calcs!L424,'Control Tech'!$A$3:$A$196,0),1)/100,0)</f>
        <v>0</v>
      </c>
      <c r="N424" s="613">
        <f t="shared" si="43"/>
        <v>0</v>
      </c>
      <c r="O424">
        <f t="shared" si="44"/>
        <v>0</v>
      </c>
    </row>
    <row r="425" spans="1:15" x14ac:dyDescent="0.25">
      <c r="A425" t="s">
        <v>1412</v>
      </c>
      <c r="B425" t="s">
        <v>1250</v>
      </c>
      <c r="C425" t="s">
        <v>92</v>
      </c>
      <c r="D425" t="s">
        <v>1186</v>
      </c>
      <c r="E425" t="s">
        <v>1195</v>
      </c>
      <c r="F425" s="604">
        <v>1</v>
      </c>
      <c r="G425" s="604">
        <v>1.1E-4</v>
      </c>
      <c r="H425" s="651"/>
      <c r="I425" t="str">
        <f t="shared" si="39"/>
        <v>electricity</v>
      </c>
      <c r="J425" t="str">
        <f t="shared" si="40"/>
        <v>petroleum diesel</v>
      </c>
      <c r="K425" t="str">
        <f t="shared" si="41"/>
        <v>PM</v>
      </c>
      <c r="L425" t="str">
        <f t="shared" si="42"/>
        <v>electricity.petroleum diesel.PM.No control</v>
      </c>
      <c r="M425" s="614">
        <f>IFERROR(INDEX('Control Tech'!$K$3:$K$196,MATCH(Calcs!L425,'Control Tech'!$A$3:$A$196,0),1)/100,0)</f>
        <v>0</v>
      </c>
      <c r="N425" s="613">
        <f t="shared" si="43"/>
        <v>1</v>
      </c>
      <c r="O425">
        <f t="shared" si="44"/>
        <v>0</v>
      </c>
    </row>
    <row r="426" spans="1:15" x14ac:dyDescent="0.25">
      <c r="A426" t="s">
        <v>1412</v>
      </c>
      <c r="B426" t="s">
        <v>1250</v>
      </c>
      <c r="C426" t="s">
        <v>1264</v>
      </c>
      <c r="D426" t="s">
        <v>1186</v>
      </c>
      <c r="E426" t="s">
        <v>1195</v>
      </c>
      <c r="F426" s="604">
        <v>1</v>
      </c>
      <c r="G426" s="604">
        <v>1.0000000000000001E-5</v>
      </c>
      <c r="H426" s="651"/>
      <c r="I426" t="str">
        <f t="shared" si="39"/>
        <v>electricity</v>
      </c>
      <c r="J426" t="str">
        <f t="shared" si="40"/>
        <v>natural gas</v>
      </c>
      <c r="K426" t="str">
        <f t="shared" si="41"/>
        <v>PM</v>
      </c>
      <c r="L426" t="str">
        <f t="shared" si="42"/>
        <v>electricity.natural gas.PM.No control</v>
      </c>
      <c r="M426" s="614">
        <f>IFERROR(INDEX('Control Tech'!$K$3:$K$196,MATCH(Calcs!L426,'Control Tech'!$A$3:$A$196,0),1)/100,0)</f>
        <v>0</v>
      </c>
      <c r="N426" s="613">
        <f t="shared" si="43"/>
        <v>1</v>
      </c>
      <c r="O426">
        <f t="shared" si="44"/>
        <v>945.6</v>
      </c>
    </row>
    <row r="427" spans="1:15" x14ac:dyDescent="0.25">
      <c r="A427" t="s">
        <v>1412</v>
      </c>
      <c r="B427" t="s">
        <v>1250</v>
      </c>
      <c r="C427" t="s">
        <v>18</v>
      </c>
      <c r="D427" t="s">
        <v>1186</v>
      </c>
      <c r="E427" t="s">
        <v>1195</v>
      </c>
      <c r="F427" s="604">
        <v>1</v>
      </c>
      <c r="G427" s="604">
        <v>3.0000000000000001E-5</v>
      </c>
      <c r="H427" s="651"/>
      <c r="I427" t="str">
        <f t="shared" si="39"/>
        <v>electricity</v>
      </c>
      <c r="J427" t="str">
        <f t="shared" si="40"/>
        <v>petroleum gasoline</v>
      </c>
      <c r="K427" t="str">
        <f t="shared" si="41"/>
        <v>PM</v>
      </c>
      <c r="L427" t="str">
        <f t="shared" si="42"/>
        <v>electricity.petroleum gasoline.PM.No control</v>
      </c>
      <c r="M427" s="614">
        <f>IFERROR(INDEX('Control Tech'!$K$3:$K$196,MATCH(Calcs!L427,'Control Tech'!$A$3:$A$196,0),1)/100,0)</f>
        <v>0</v>
      </c>
      <c r="N427" s="613">
        <f t="shared" si="43"/>
        <v>1</v>
      </c>
      <c r="O427">
        <f t="shared" si="44"/>
        <v>0</v>
      </c>
    </row>
    <row r="428" spans="1:15" x14ac:dyDescent="0.25">
      <c r="A428" t="s">
        <v>1412</v>
      </c>
      <c r="B428" t="s">
        <v>1250</v>
      </c>
      <c r="C428" t="s">
        <v>1294</v>
      </c>
      <c r="D428" t="s">
        <v>1234</v>
      </c>
      <c r="E428" t="s">
        <v>1195</v>
      </c>
      <c r="F428" s="604">
        <v>1</v>
      </c>
      <c r="G428" s="604">
        <v>0</v>
      </c>
      <c r="H428" s="651"/>
      <c r="I428" t="str">
        <f t="shared" si="39"/>
        <v>electricity</v>
      </c>
      <c r="J428" t="str">
        <f t="shared" si="40"/>
        <v>petroleum diesel</v>
      </c>
      <c r="K428" t="str">
        <f t="shared" si="41"/>
        <v>PM</v>
      </c>
      <c r="L428" t="str">
        <f t="shared" si="42"/>
        <v>electricity.petroleum diesel.PM.Fabric filters</v>
      </c>
      <c r="M428" s="614">
        <f>IFERROR(INDEX('Control Tech'!$K$3:$K$196,MATCH(Calcs!L428,'Control Tech'!$A$3:$A$196,0),1)/100,0)</f>
        <v>0</v>
      </c>
      <c r="N428" s="613">
        <f t="shared" si="43"/>
        <v>0</v>
      </c>
      <c r="O428">
        <f t="shared" si="44"/>
        <v>0</v>
      </c>
    </row>
    <row r="429" spans="1:15" x14ac:dyDescent="0.25">
      <c r="A429" t="s">
        <v>1412</v>
      </c>
      <c r="B429" t="s">
        <v>1250</v>
      </c>
      <c r="C429" t="s">
        <v>1294</v>
      </c>
      <c r="D429" t="s">
        <v>1295</v>
      </c>
      <c r="E429" t="s">
        <v>1195</v>
      </c>
      <c r="F429" s="604">
        <v>1</v>
      </c>
      <c r="G429" s="604">
        <v>6.3000000000000003E-4</v>
      </c>
      <c r="H429" s="651"/>
      <c r="I429" t="str">
        <f t="shared" si="39"/>
        <v>electricity</v>
      </c>
      <c r="J429" t="str">
        <f t="shared" si="40"/>
        <v>petroleum diesel</v>
      </c>
      <c r="K429" t="str">
        <f t="shared" si="41"/>
        <v>PM</v>
      </c>
      <c r="L429" t="str">
        <f t="shared" si="42"/>
        <v>electricity.petroleum diesel.PM.Good housekeeping: industrial oil boilers</v>
      </c>
      <c r="M429" s="614">
        <f>IFERROR(INDEX('Control Tech'!$K$3:$K$196,MATCH(Calcs!L429,'Control Tech'!$A$3:$A$196,0),1)/100,0)</f>
        <v>0</v>
      </c>
      <c r="N429" s="613">
        <f t="shared" si="43"/>
        <v>0</v>
      </c>
      <c r="O429">
        <f t="shared" si="44"/>
        <v>0</v>
      </c>
    </row>
    <row r="430" spans="1:15" x14ac:dyDescent="0.25">
      <c r="A430" t="s">
        <v>1412</v>
      </c>
      <c r="B430" t="s">
        <v>1250</v>
      </c>
      <c r="C430" t="s">
        <v>1294</v>
      </c>
      <c r="D430" t="s">
        <v>1196</v>
      </c>
      <c r="E430" t="s">
        <v>1195</v>
      </c>
      <c r="F430" s="604">
        <v>1</v>
      </c>
      <c r="G430" s="604">
        <v>0</v>
      </c>
      <c r="H430" s="651"/>
      <c r="I430" t="str">
        <f t="shared" si="39"/>
        <v>electricity</v>
      </c>
      <c r="J430" t="str">
        <f t="shared" si="40"/>
        <v>petroleum diesel</v>
      </c>
      <c r="K430" t="str">
        <f t="shared" si="41"/>
        <v>PM</v>
      </c>
      <c r="L430" t="str">
        <f t="shared" si="42"/>
        <v>electricity.petroleum diesel.PM.High efficiency deduster</v>
      </c>
      <c r="M430" s="614">
        <f>IFERROR(INDEX('Control Tech'!$K$3:$K$196,MATCH(Calcs!L430,'Control Tech'!$A$3:$A$196,0),1)/100,0)</f>
        <v>0</v>
      </c>
      <c r="N430" s="613">
        <f t="shared" si="43"/>
        <v>0</v>
      </c>
      <c r="O430">
        <f t="shared" si="44"/>
        <v>0</v>
      </c>
    </row>
    <row r="431" spans="1:15" x14ac:dyDescent="0.25">
      <c r="A431" t="s">
        <v>1412</v>
      </c>
      <c r="B431" t="s">
        <v>1250</v>
      </c>
      <c r="C431" t="s">
        <v>1294</v>
      </c>
      <c r="D431" t="s">
        <v>1186</v>
      </c>
      <c r="E431" t="s">
        <v>1195</v>
      </c>
      <c r="F431" s="604">
        <v>1</v>
      </c>
      <c r="G431" s="604">
        <v>6.7000000000000002E-4</v>
      </c>
      <c r="H431" s="651"/>
      <c r="I431" t="str">
        <f t="shared" si="39"/>
        <v>electricity</v>
      </c>
      <c r="J431" t="str">
        <f t="shared" si="40"/>
        <v>petroleum diesel</v>
      </c>
      <c r="K431" t="str">
        <f t="shared" si="41"/>
        <v>PM</v>
      </c>
      <c r="L431" t="str">
        <f t="shared" si="42"/>
        <v>electricity.petroleum diesel.PM.No control</v>
      </c>
      <c r="M431" s="614">
        <f>IFERROR(INDEX('Control Tech'!$K$3:$K$196,MATCH(Calcs!L431,'Control Tech'!$A$3:$A$196,0),1)/100,0)</f>
        <v>0</v>
      </c>
      <c r="N431" s="613">
        <f t="shared" si="43"/>
        <v>1</v>
      </c>
      <c r="O431">
        <f t="shared" si="44"/>
        <v>0</v>
      </c>
    </row>
    <row r="432" spans="1:15" x14ac:dyDescent="0.25">
      <c r="A432" t="s">
        <v>1412</v>
      </c>
      <c r="B432" t="s">
        <v>1250</v>
      </c>
      <c r="C432" t="s">
        <v>1410</v>
      </c>
      <c r="D432" t="s">
        <v>1131</v>
      </c>
      <c r="E432" t="s">
        <v>1195</v>
      </c>
      <c r="F432" s="604">
        <v>1</v>
      </c>
      <c r="G432" s="604">
        <v>1.14E-3</v>
      </c>
      <c r="H432" s="651"/>
      <c r="I432" t="str">
        <f t="shared" si="39"/>
        <v>electricity</v>
      </c>
      <c r="J432" t="str">
        <f t="shared" si="40"/>
        <v>biomass</v>
      </c>
      <c r="K432" t="str">
        <f t="shared" si="41"/>
        <v>PM</v>
      </c>
      <c r="L432" t="str">
        <f t="shared" si="42"/>
        <v>electricity.biomass.PM.Cyclone</v>
      </c>
      <c r="M432" s="614">
        <f>IFERROR(INDEX('Control Tech'!$K$3:$K$196,MATCH(Calcs!L432,'Control Tech'!$A$3:$A$196,0),1)/100,0)</f>
        <v>0</v>
      </c>
      <c r="N432" s="613">
        <f t="shared" si="43"/>
        <v>0</v>
      </c>
      <c r="O432">
        <f t="shared" si="44"/>
        <v>0</v>
      </c>
    </row>
    <row r="433" spans="1:15" x14ac:dyDescent="0.25">
      <c r="A433" t="s">
        <v>1412</v>
      </c>
      <c r="B433" t="s">
        <v>1250</v>
      </c>
      <c r="C433" t="s">
        <v>1410</v>
      </c>
      <c r="D433" t="s">
        <v>1207</v>
      </c>
      <c r="E433" t="s">
        <v>1195</v>
      </c>
      <c r="F433" s="604">
        <v>1</v>
      </c>
      <c r="G433" s="604">
        <v>1.1E-4</v>
      </c>
      <c r="H433" s="651"/>
      <c r="I433" t="str">
        <f t="shared" si="39"/>
        <v>electricity</v>
      </c>
      <c r="J433" t="str">
        <f t="shared" si="40"/>
        <v>biomass</v>
      </c>
      <c r="K433" t="str">
        <f t="shared" si="41"/>
        <v>PM</v>
      </c>
      <c r="L433" t="str">
        <f t="shared" si="42"/>
        <v>electricity.biomass.PM.Electrostatic precipitator: 1 field</v>
      </c>
      <c r="M433" s="614">
        <f>IFERROR(INDEX('Control Tech'!$K$3:$K$196,MATCH(Calcs!L433,'Control Tech'!$A$3:$A$196,0),1)/100,0)</f>
        <v>1</v>
      </c>
      <c r="N433" s="613">
        <f t="shared" si="43"/>
        <v>1</v>
      </c>
      <c r="O433">
        <f t="shared" si="44"/>
        <v>0</v>
      </c>
    </row>
    <row r="434" spans="1:15" x14ac:dyDescent="0.25">
      <c r="A434" t="s">
        <v>1412</v>
      </c>
      <c r="B434" t="s">
        <v>1250</v>
      </c>
      <c r="C434" t="s">
        <v>1410</v>
      </c>
      <c r="D434" t="s">
        <v>1208</v>
      </c>
      <c r="E434" t="s">
        <v>1195</v>
      </c>
      <c r="F434" s="604">
        <v>1</v>
      </c>
      <c r="G434" s="604">
        <v>8.0000000000000007E-5</v>
      </c>
      <c r="H434" s="651"/>
      <c r="I434" t="str">
        <f t="shared" si="39"/>
        <v>electricity</v>
      </c>
      <c r="J434" t="str">
        <f t="shared" si="40"/>
        <v>biomass</v>
      </c>
      <c r="K434" t="str">
        <f t="shared" si="41"/>
        <v>PM</v>
      </c>
      <c r="L434" t="str">
        <f t="shared" si="42"/>
        <v>electricity.biomass.PM.Electrostatic precipitator: 2 fields</v>
      </c>
      <c r="M434" s="614">
        <f>IFERROR(INDEX('Control Tech'!$K$3:$K$196,MATCH(Calcs!L434,'Control Tech'!$A$3:$A$196,0),1)/100,0)</f>
        <v>0</v>
      </c>
      <c r="N434" s="613">
        <f t="shared" si="43"/>
        <v>0</v>
      </c>
      <c r="O434">
        <f t="shared" si="44"/>
        <v>0</v>
      </c>
    </row>
    <row r="435" spans="1:15" x14ac:dyDescent="0.25">
      <c r="A435" t="s">
        <v>1412</v>
      </c>
      <c r="B435" t="s">
        <v>1250</v>
      </c>
      <c r="C435" t="s">
        <v>1410</v>
      </c>
      <c r="D435" t="s">
        <v>1234</v>
      </c>
      <c r="E435" t="s">
        <v>1195</v>
      </c>
      <c r="F435" s="604">
        <v>1</v>
      </c>
      <c r="G435" s="604">
        <v>0</v>
      </c>
      <c r="H435" s="651"/>
      <c r="I435" t="str">
        <f t="shared" si="39"/>
        <v>electricity</v>
      </c>
      <c r="J435" t="str">
        <f t="shared" si="40"/>
        <v>biomass</v>
      </c>
      <c r="K435" t="str">
        <f t="shared" si="41"/>
        <v>PM</v>
      </c>
      <c r="L435" t="str">
        <f t="shared" si="42"/>
        <v>electricity.biomass.PM.Fabric filters</v>
      </c>
      <c r="M435" s="614">
        <f>IFERROR(INDEX('Control Tech'!$K$3:$K$196,MATCH(Calcs!L435,'Control Tech'!$A$3:$A$196,0),1)/100,0)</f>
        <v>0</v>
      </c>
      <c r="N435" s="613">
        <f t="shared" si="43"/>
        <v>0</v>
      </c>
      <c r="O435">
        <f t="shared" si="44"/>
        <v>0</v>
      </c>
    </row>
    <row r="436" spans="1:15" x14ac:dyDescent="0.25">
      <c r="A436" t="s">
        <v>1412</v>
      </c>
      <c r="B436" t="s">
        <v>1250</v>
      </c>
      <c r="C436" t="s">
        <v>1410</v>
      </c>
      <c r="D436" t="s">
        <v>1235</v>
      </c>
      <c r="E436" t="s">
        <v>1195</v>
      </c>
      <c r="F436" s="604">
        <v>1</v>
      </c>
      <c r="G436" s="604">
        <v>0</v>
      </c>
      <c r="H436" s="651"/>
      <c r="I436" t="str">
        <f t="shared" si="39"/>
        <v>electricity</v>
      </c>
      <c r="J436" t="str">
        <f t="shared" si="40"/>
        <v>biomass</v>
      </c>
      <c r="K436" t="str">
        <f t="shared" si="41"/>
        <v>PM</v>
      </c>
      <c r="L436" t="str">
        <f t="shared" si="42"/>
        <v>electricity.biomass.PM.Fabric filters - power plants with injection</v>
      </c>
      <c r="M436" s="614">
        <f>IFERROR(INDEX('Control Tech'!$K$3:$K$196,MATCH(Calcs!L436,'Control Tech'!$A$3:$A$196,0),1)/100,0)</f>
        <v>0</v>
      </c>
      <c r="N436" s="613">
        <f t="shared" si="43"/>
        <v>0</v>
      </c>
      <c r="O436">
        <f t="shared" si="44"/>
        <v>0</v>
      </c>
    </row>
    <row r="437" spans="1:15" x14ac:dyDescent="0.25">
      <c r="A437" t="s">
        <v>1412</v>
      </c>
      <c r="B437" t="s">
        <v>1250</v>
      </c>
      <c r="C437" t="s">
        <v>1410</v>
      </c>
      <c r="D437" t="s">
        <v>1196</v>
      </c>
      <c r="E437" t="s">
        <v>1195</v>
      </c>
      <c r="F437" s="604">
        <v>1</v>
      </c>
      <c r="G437" s="604">
        <v>0</v>
      </c>
      <c r="H437" s="651"/>
      <c r="I437" t="str">
        <f t="shared" si="39"/>
        <v>electricity</v>
      </c>
      <c r="J437" t="str">
        <f t="shared" si="40"/>
        <v>biomass</v>
      </c>
      <c r="K437" t="str">
        <f t="shared" si="41"/>
        <v>PM</v>
      </c>
      <c r="L437" t="str">
        <f t="shared" si="42"/>
        <v>electricity.biomass.PM.High efficiency deduster</v>
      </c>
      <c r="M437" s="614">
        <f>IFERROR(INDEX('Control Tech'!$K$3:$K$196,MATCH(Calcs!L437,'Control Tech'!$A$3:$A$196,0),1)/100,0)</f>
        <v>0</v>
      </c>
      <c r="N437" s="613">
        <f t="shared" si="43"/>
        <v>0</v>
      </c>
      <c r="O437">
        <f t="shared" si="44"/>
        <v>0</v>
      </c>
    </row>
    <row r="438" spans="1:15" x14ac:dyDescent="0.25">
      <c r="A438" t="s">
        <v>1412</v>
      </c>
      <c r="B438" t="s">
        <v>1250</v>
      </c>
      <c r="C438" t="s">
        <v>1410</v>
      </c>
      <c r="D438" t="s">
        <v>1186</v>
      </c>
      <c r="E438" t="s">
        <v>1195</v>
      </c>
      <c r="F438" s="604">
        <v>1</v>
      </c>
      <c r="G438" s="604">
        <v>1.2800000000000001E-3</v>
      </c>
      <c r="H438" s="651"/>
      <c r="I438" t="str">
        <f t="shared" si="39"/>
        <v>electricity</v>
      </c>
      <c r="J438" t="str">
        <f t="shared" si="40"/>
        <v>biomass</v>
      </c>
      <c r="K438" t="str">
        <f t="shared" si="41"/>
        <v>PM</v>
      </c>
      <c r="L438" t="str">
        <f t="shared" si="42"/>
        <v>electricity.biomass.PM.No control</v>
      </c>
      <c r="M438" s="614">
        <f>IFERROR(INDEX('Control Tech'!$K$3:$K$196,MATCH(Calcs!L438,'Control Tech'!$A$3:$A$196,0),1)/100,0)</f>
        <v>0</v>
      </c>
      <c r="N438" s="613">
        <f t="shared" si="43"/>
        <v>0</v>
      </c>
      <c r="O438">
        <f t="shared" si="44"/>
        <v>0</v>
      </c>
    </row>
    <row r="439" spans="1:15" x14ac:dyDescent="0.25">
      <c r="A439" t="s">
        <v>1412</v>
      </c>
      <c r="B439" t="s">
        <v>1238</v>
      </c>
      <c r="C439" t="s">
        <v>1205</v>
      </c>
      <c r="D439" t="s">
        <v>1207</v>
      </c>
      <c r="E439" t="s">
        <v>1195</v>
      </c>
      <c r="F439" s="604">
        <v>1</v>
      </c>
      <c r="G439" s="604">
        <v>0</v>
      </c>
      <c r="H439" s="651"/>
      <c r="I439" t="str">
        <f t="shared" si="39"/>
        <v>electricity</v>
      </c>
      <c r="J439" t="str">
        <f t="shared" si="40"/>
        <v>lignite</v>
      </c>
      <c r="K439" t="str">
        <f t="shared" si="41"/>
        <v>PM</v>
      </c>
      <c r="L439" t="str">
        <f t="shared" si="42"/>
        <v>electricity.lignite.PM.Electrostatic precipitator: 1 field</v>
      </c>
      <c r="M439" s="614">
        <f>IFERROR(INDEX('Control Tech'!$K$3:$K$196,MATCH(Calcs!L439,'Control Tech'!$A$3:$A$196,0),1)/100,0)</f>
        <v>0</v>
      </c>
      <c r="N439" s="613">
        <f t="shared" si="43"/>
        <v>0</v>
      </c>
      <c r="O439">
        <f t="shared" si="44"/>
        <v>0</v>
      </c>
    </row>
    <row r="440" spans="1:15" x14ac:dyDescent="0.25">
      <c r="A440" t="s">
        <v>1412</v>
      </c>
      <c r="B440" t="s">
        <v>1238</v>
      </c>
      <c r="C440" t="s">
        <v>1205</v>
      </c>
      <c r="D440" t="s">
        <v>1208</v>
      </c>
      <c r="E440" t="s">
        <v>1195</v>
      </c>
      <c r="F440" s="604">
        <v>1</v>
      </c>
      <c r="G440" s="604">
        <v>0</v>
      </c>
      <c r="H440" s="651"/>
      <c r="I440" t="str">
        <f t="shared" si="39"/>
        <v>electricity</v>
      </c>
      <c r="J440" t="str">
        <f t="shared" si="40"/>
        <v>lignite</v>
      </c>
      <c r="K440" t="str">
        <f t="shared" si="41"/>
        <v>PM</v>
      </c>
      <c r="L440" t="str">
        <f t="shared" si="42"/>
        <v>electricity.lignite.PM.Electrostatic precipitator: 2 fields</v>
      </c>
      <c r="M440" s="614">
        <f>IFERROR(INDEX('Control Tech'!$K$3:$K$196,MATCH(Calcs!L440,'Control Tech'!$A$3:$A$196,0),1)/100,0)</f>
        <v>0</v>
      </c>
      <c r="N440" s="613">
        <f t="shared" si="43"/>
        <v>0</v>
      </c>
      <c r="O440">
        <f t="shared" si="44"/>
        <v>0</v>
      </c>
    </row>
    <row r="441" spans="1:15" x14ac:dyDescent="0.25">
      <c r="A441" t="s">
        <v>1412</v>
      </c>
      <c r="B441" t="s">
        <v>1238</v>
      </c>
      <c r="C441" t="s">
        <v>1205</v>
      </c>
      <c r="D441" t="s">
        <v>1234</v>
      </c>
      <c r="E441" t="s">
        <v>1195</v>
      </c>
      <c r="F441" s="604">
        <v>1</v>
      </c>
      <c r="G441" s="604">
        <v>0</v>
      </c>
      <c r="H441" s="651"/>
      <c r="I441" t="str">
        <f t="shared" si="39"/>
        <v>electricity</v>
      </c>
      <c r="J441" t="str">
        <f t="shared" si="40"/>
        <v>lignite</v>
      </c>
      <c r="K441" t="str">
        <f t="shared" si="41"/>
        <v>PM</v>
      </c>
      <c r="L441" t="str">
        <f t="shared" si="42"/>
        <v>electricity.lignite.PM.Fabric filters</v>
      </c>
      <c r="M441" s="614">
        <f>IFERROR(INDEX('Control Tech'!$K$3:$K$196,MATCH(Calcs!L441,'Control Tech'!$A$3:$A$196,0),1)/100,0)</f>
        <v>0</v>
      </c>
      <c r="N441" s="613">
        <f t="shared" si="43"/>
        <v>0</v>
      </c>
      <c r="O441">
        <f t="shared" si="44"/>
        <v>0</v>
      </c>
    </row>
    <row r="442" spans="1:15" x14ac:dyDescent="0.25">
      <c r="A442" t="s">
        <v>1412</v>
      </c>
      <c r="B442" t="s">
        <v>1238</v>
      </c>
      <c r="C442" t="s">
        <v>1205</v>
      </c>
      <c r="D442" t="s">
        <v>1236</v>
      </c>
      <c r="E442" t="s">
        <v>1195</v>
      </c>
      <c r="F442" s="604">
        <v>1</v>
      </c>
      <c r="G442" s="604">
        <v>0</v>
      </c>
      <c r="H442" s="651"/>
      <c r="I442" t="str">
        <f t="shared" si="39"/>
        <v>electricity</v>
      </c>
      <c r="J442" t="str">
        <f t="shared" si="40"/>
        <v>lignite</v>
      </c>
      <c r="K442" t="str">
        <f t="shared" si="41"/>
        <v>PM</v>
      </c>
      <c r="L442" t="str">
        <f t="shared" si="42"/>
        <v>electricity.lignite.PM.Fabric filters - power plants + S,N meas.</v>
      </c>
      <c r="M442" s="614">
        <f>IFERROR(INDEX('Control Tech'!$K$3:$K$196,MATCH(Calcs!L442,'Control Tech'!$A$3:$A$196,0),1)/100,0)</f>
        <v>0</v>
      </c>
      <c r="N442" s="613">
        <f t="shared" si="43"/>
        <v>0</v>
      </c>
      <c r="O442">
        <f t="shared" si="44"/>
        <v>0</v>
      </c>
    </row>
    <row r="443" spans="1:15" x14ac:dyDescent="0.25">
      <c r="A443" t="s">
        <v>1412</v>
      </c>
      <c r="B443" t="s">
        <v>1238</v>
      </c>
      <c r="C443" t="s">
        <v>1205</v>
      </c>
      <c r="D443" t="s">
        <v>1235</v>
      </c>
      <c r="E443" t="s">
        <v>1195</v>
      </c>
      <c r="F443" s="604">
        <v>1</v>
      </c>
      <c r="G443" s="604">
        <v>0</v>
      </c>
      <c r="H443" s="651"/>
      <c r="I443" t="str">
        <f t="shared" si="39"/>
        <v>electricity</v>
      </c>
      <c r="J443" t="str">
        <f t="shared" si="40"/>
        <v>lignite</v>
      </c>
      <c r="K443" t="str">
        <f t="shared" si="41"/>
        <v>PM</v>
      </c>
      <c r="L443" t="str">
        <f t="shared" si="42"/>
        <v>electricity.lignite.PM.Fabric filters - power plants with injection</v>
      </c>
      <c r="M443" s="614">
        <f>IFERROR(INDEX('Control Tech'!$K$3:$K$196,MATCH(Calcs!L443,'Control Tech'!$A$3:$A$196,0),1)/100,0)</f>
        <v>0</v>
      </c>
      <c r="N443" s="613">
        <f t="shared" si="43"/>
        <v>0</v>
      </c>
      <c r="O443">
        <f t="shared" si="44"/>
        <v>0</v>
      </c>
    </row>
    <row r="444" spans="1:15" x14ac:dyDescent="0.25">
      <c r="A444" t="s">
        <v>1412</v>
      </c>
      <c r="B444" t="s">
        <v>1238</v>
      </c>
      <c r="C444" t="s">
        <v>1205</v>
      </c>
      <c r="D444" t="s">
        <v>1196</v>
      </c>
      <c r="E444" t="s">
        <v>1195</v>
      </c>
      <c r="F444" s="604">
        <v>1</v>
      </c>
      <c r="G444" s="604">
        <v>0</v>
      </c>
      <c r="H444" s="651"/>
      <c r="I444" t="str">
        <f t="shared" si="39"/>
        <v>electricity</v>
      </c>
      <c r="J444" t="str">
        <f t="shared" si="40"/>
        <v>lignite</v>
      </c>
      <c r="K444" t="str">
        <f t="shared" si="41"/>
        <v>PM</v>
      </c>
      <c r="L444" t="str">
        <f t="shared" si="42"/>
        <v>electricity.lignite.PM.High efficiency deduster</v>
      </c>
      <c r="M444" s="614">
        <f>IFERROR(INDEX('Control Tech'!$K$3:$K$196,MATCH(Calcs!L444,'Control Tech'!$A$3:$A$196,0),1)/100,0)</f>
        <v>0</v>
      </c>
      <c r="N444" s="613">
        <f t="shared" si="43"/>
        <v>0</v>
      </c>
      <c r="O444">
        <f t="shared" si="44"/>
        <v>0</v>
      </c>
    </row>
    <row r="445" spans="1:15" x14ac:dyDescent="0.25">
      <c r="A445" t="s">
        <v>1412</v>
      </c>
      <c r="B445" t="s">
        <v>1238</v>
      </c>
      <c r="C445" t="s">
        <v>1205</v>
      </c>
      <c r="D445" t="s">
        <v>1229</v>
      </c>
      <c r="E445" t="s">
        <v>1195</v>
      </c>
      <c r="F445" s="604">
        <v>1</v>
      </c>
      <c r="G445" s="604">
        <v>0</v>
      </c>
      <c r="H445" s="651"/>
      <c r="I445" t="str">
        <f t="shared" si="39"/>
        <v>electricity</v>
      </c>
      <c r="J445" t="str">
        <f t="shared" si="40"/>
        <v>lignite</v>
      </c>
      <c r="K445" t="str">
        <f t="shared" si="41"/>
        <v>PM</v>
      </c>
      <c r="L445" t="str">
        <f t="shared" si="42"/>
        <v>electricity.lignite.PM.High efficiency deduster - power plants + S,N meas.</v>
      </c>
      <c r="M445" s="614">
        <f>IFERROR(INDEX('Control Tech'!$K$3:$K$196,MATCH(Calcs!L445,'Control Tech'!$A$3:$A$196,0),1)/100,0)</f>
        <v>0</v>
      </c>
      <c r="N445" s="613">
        <f t="shared" si="43"/>
        <v>0</v>
      </c>
      <c r="O445">
        <f t="shared" si="44"/>
        <v>0</v>
      </c>
    </row>
    <row r="446" spans="1:15" x14ac:dyDescent="0.25">
      <c r="A446" t="s">
        <v>1412</v>
      </c>
      <c r="B446" t="s">
        <v>1238</v>
      </c>
      <c r="C446" t="s">
        <v>1205</v>
      </c>
      <c r="D446" t="s">
        <v>1186</v>
      </c>
      <c r="E446" t="s">
        <v>1195</v>
      </c>
      <c r="F446" s="604">
        <v>1</v>
      </c>
      <c r="G446" s="604">
        <v>0</v>
      </c>
      <c r="H446" s="651"/>
      <c r="I446" t="str">
        <f t="shared" si="39"/>
        <v>electricity</v>
      </c>
      <c r="J446" t="str">
        <f t="shared" si="40"/>
        <v>lignite</v>
      </c>
      <c r="K446" t="str">
        <f t="shared" si="41"/>
        <v>PM</v>
      </c>
      <c r="L446" t="str">
        <f t="shared" si="42"/>
        <v>electricity.lignite.PM.No control</v>
      </c>
      <c r="M446" s="614">
        <f>IFERROR(INDEX('Control Tech'!$K$3:$K$196,MATCH(Calcs!L446,'Control Tech'!$A$3:$A$196,0),1)/100,0)</f>
        <v>0</v>
      </c>
      <c r="N446" s="613">
        <f t="shared" si="43"/>
        <v>1</v>
      </c>
      <c r="O446">
        <f t="shared" si="44"/>
        <v>0</v>
      </c>
    </row>
    <row r="447" spans="1:15" x14ac:dyDescent="0.25">
      <c r="A447" t="s">
        <v>1412</v>
      </c>
      <c r="B447" t="s">
        <v>1238</v>
      </c>
      <c r="C447" t="s">
        <v>1240</v>
      </c>
      <c r="D447" t="s">
        <v>1207</v>
      </c>
      <c r="E447" t="s">
        <v>1195</v>
      </c>
      <c r="F447" s="604">
        <v>1</v>
      </c>
      <c r="G447" s="604">
        <v>0</v>
      </c>
      <c r="H447" s="651"/>
      <c r="I447" t="str">
        <f t="shared" si="39"/>
        <v>electricity</v>
      </c>
      <c r="J447" t="str">
        <f t="shared" si="40"/>
        <v>lignite</v>
      </c>
      <c r="K447" t="str">
        <f t="shared" si="41"/>
        <v>PM</v>
      </c>
      <c r="L447" t="str">
        <f t="shared" si="42"/>
        <v>electricity.lignite.PM.Electrostatic precipitator: 1 field</v>
      </c>
      <c r="M447" s="614">
        <f>IFERROR(INDEX('Control Tech'!$K$3:$K$196,MATCH(Calcs!L447,'Control Tech'!$A$3:$A$196,0),1)/100,0)</f>
        <v>0</v>
      </c>
      <c r="N447" s="613">
        <f t="shared" si="43"/>
        <v>0</v>
      </c>
      <c r="O447">
        <f t="shared" si="44"/>
        <v>0</v>
      </c>
    </row>
    <row r="448" spans="1:15" x14ac:dyDescent="0.25">
      <c r="A448" t="s">
        <v>1412</v>
      </c>
      <c r="B448" t="s">
        <v>1238</v>
      </c>
      <c r="C448" t="s">
        <v>1240</v>
      </c>
      <c r="D448" t="s">
        <v>1208</v>
      </c>
      <c r="E448" t="s">
        <v>1195</v>
      </c>
      <c r="F448" s="604">
        <v>1</v>
      </c>
      <c r="G448" s="604">
        <v>0</v>
      </c>
      <c r="H448" s="651"/>
      <c r="I448" t="str">
        <f t="shared" si="39"/>
        <v>electricity</v>
      </c>
      <c r="J448" t="str">
        <f t="shared" si="40"/>
        <v>lignite</v>
      </c>
      <c r="K448" t="str">
        <f t="shared" si="41"/>
        <v>PM</v>
      </c>
      <c r="L448" t="str">
        <f t="shared" si="42"/>
        <v>electricity.lignite.PM.Electrostatic precipitator: 2 fields</v>
      </c>
      <c r="M448" s="614">
        <f>IFERROR(INDEX('Control Tech'!$K$3:$K$196,MATCH(Calcs!L448,'Control Tech'!$A$3:$A$196,0),1)/100,0)</f>
        <v>0</v>
      </c>
      <c r="N448" s="613">
        <f t="shared" si="43"/>
        <v>0</v>
      </c>
      <c r="O448">
        <f t="shared" si="44"/>
        <v>0</v>
      </c>
    </row>
    <row r="449" spans="1:15" x14ac:dyDescent="0.25">
      <c r="A449" t="s">
        <v>1412</v>
      </c>
      <c r="B449" t="s">
        <v>1238</v>
      </c>
      <c r="C449" t="s">
        <v>1240</v>
      </c>
      <c r="D449" t="s">
        <v>1234</v>
      </c>
      <c r="E449" t="s">
        <v>1195</v>
      </c>
      <c r="F449" s="604">
        <v>1</v>
      </c>
      <c r="G449" s="604">
        <v>0</v>
      </c>
      <c r="H449" s="651"/>
      <c r="I449" t="str">
        <f t="shared" si="39"/>
        <v>electricity</v>
      </c>
      <c r="J449" t="str">
        <f t="shared" si="40"/>
        <v>lignite</v>
      </c>
      <c r="K449" t="str">
        <f t="shared" si="41"/>
        <v>PM</v>
      </c>
      <c r="L449" t="str">
        <f t="shared" si="42"/>
        <v>electricity.lignite.PM.Fabric filters</v>
      </c>
      <c r="M449" s="614">
        <f>IFERROR(INDEX('Control Tech'!$K$3:$K$196,MATCH(Calcs!L449,'Control Tech'!$A$3:$A$196,0),1)/100,0)</f>
        <v>0</v>
      </c>
      <c r="N449" s="613">
        <f t="shared" si="43"/>
        <v>0</v>
      </c>
      <c r="O449">
        <f t="shared" si="44"/>
        <v>0</v>
      </c>
    </row>
    <row r="450" spans="1:15" x14ac:dyDescent="0.25">
      <c r="A450" t="s">
        <v>1412</v>
      </c>
      <c r="B450" t="s">
        <v>1238</v>
      </c>
      <c r="C450" t="s">
        <v>1240</v>
      </c>
      <c r="D450" t="s">
        <v>1236</v>
      </c>
      <c r="E450" t="s">
        <v>1195</v>
      </c>
      <c r="F450" s="604">
        <v>1</v>
      </c>
      <c r="G450" s="604">
        <v>0</v>
      </c>
      <c r="H450" s="651"/>
      <c r="I450" t="str">
        <f t="shared" si="39"/>
        <v>electricity</v>
      </c>
      <c r="J450" t="str">
        <f t="shared" si="40"/>
        <v>lignite</v>
      </c>
      <c r="K450" t="str">
        <f t="shared" si="41"/>
        <v>PM</v>
      </c>
      <c r="L450" t="str">
        <f t="shared" si="42"/>
        <v>electricity.lignite.PM.Fabric filters - power plants + S,N meas.</v>
      </c>
      <c r="M450" s="614">
        <f>IFERROR(INDEX('Control Tech'!$K$3:$K$196,MATCH(Calcs!L450,'Control Tech'!$A$3:$A$196,0),1)/100,0)</f>
        <v>0</v>
      </c>
      <c r="N450" s="613">
        <f t="shared" si="43"/>
        <v>0</v>
      </c>
      <c r="O450">
        <f t="shared" si="44"/>
        <v>0</v>
      </c>
    </row>
    <row r="451" spans="1:15" x14ac:dyDescent="0.25">
      <c r="A451" t="s">
        <v>1412</v>
      </c>
      <c r="B451" t="s">
        <v>1238</v>
      </c>
      <c r="C451" t="s">
        <v>1240</v>
      </c>
      <c r="D451" t="s">
        <v>1235</v>
      </c>
      <c r="E451" t="s">
        <v>1195</v>
      </c>
      <c r="F451" s="604">
        <v>1</v>
      </c>
      <c r="G451" s="604">
        <v>0</v>
      </c>
      <c r="H451" s="651"/>
      <c r="I451" t="str">
        <f t="shared" si="39"/>
        <v>electricity</v>
      </c>
      <c r="J451" t="str">
        <f t="shared" si="40"/>
        <v>lignite</v>
      </c>
      <c r="K451" t="str">
        <f t="shared" si="41"/>
        <v>PM</v>
      </c>
      <c r="L451" t="str">
        <f t="shared" si="42"/>
        <v>electricity.lignite.PM.Fabric filters - power plants with injection</v>
      </c>
      <c r="M451" s="614">
        <f>IFERROR(INDEX('Control Tech'!$K$3:$K$196,MATCH(Calcs!L451,'Control Tech'!$A$3:$A$196,0),1)/100,0)</f>
        <v>0</v>
      </c>
      <c r="N451" s="613">
        <f t="shared" si="43"/>
        <v>0</v>
      </c>
      <c r="O451">
        <f t="shared" si="44"/>
        <v>0</v>
      </c>
    </row>
    <row r="452" spans="1:15" x14ac:dyDescent="0.25">
      <c r="A452" t="s">
        <v>1412</v>
      </c>
      <c r="B452" t="s">
        <v>1238</v>
      </c>
      <c r="C452" t="s">
        <v>1240</v>
      </c>
      <c r="D452" t="s">
        <v>1196</v>
      </c>
      <c r="E452" t="s">
        <v>1195</v>
      </c>
      <c r="F452" s="604">
        <v>1</v>
      </c>
      <c r="G452" s="604">
        <v>0</v>
      </c>
      <c r="H452" s="651"/>
      <c r="I452" t="str">
        <f t="shared" si="39"/>
        <v>electricity</v>
      </c>
      <c r="J452" t="str">
        <f t="shared" si="40"/>
        <v>lignite</v>
      </c>
      <c r="K452" t="str">
        <f t="shared" si="41"/>
        <v>PM</v>
      </c>
      <c r="L452" t="str">
        <f t="shared" si="42"/>
        <v>electricity.lignite.PM.High efficiency deduster</v>
      </c>
      <c r="M452" s="614">
        <f>IFERROR(INDEX('Control Tech'!$K$3:$K$196,MATCH(Calcs!L452,'Control Tech'!$A$3:$A$196,0),1)/100,0)</f>
        <v>0</v>
      </c>
      <c r="N452" s="613">
        <f t="shared" si="43"/>
        <v>0</v>
      </c>
      <c r="O452">
        <f t="shared" si="44"/>
        <v>0</v>
      </c>
    </row>
    <row r="453" spans="1:15" x14ac:dyDescent="0.25">
      <c r="A453" t="s">
        <v>1412</v>
      </c>
      <c r="B453" t="s">
        <v>1238</v>
      </c>
      <c r="C453" t="s">
        <v>1240</v>
      </c>
      <c r="D453" t="s">
        <v>1229</v>
      </c>
      <c r="E453" t="s">
        <v>1195</v>
      </c>
      <c r="F453" s="604">
        <v>1</v>
      </c>
      <c r="G453" s="604">
        <v>0</v>
      </c>
      <c r="H453" s="651"/>
      <c r="I453" t="str">
        <f t="shared" si="39"/>
        <v>electricity</v>
      </c>
      <c r="J453" t="str">
        <f t="shared" si="40"/>
        <v>lignite</v>
      </c>
      <c r="K453" t="str">
        <f t="shared" si="41"/>
        <v>PM</v>
      </c>
      <c r="L453" t="str">
        <f t="shared" si="42"/>
        <v>electricity.lignite.PM.High efficiency deduster - power plants + S,N meas.</v>
      </c>
      <c r="M453" s="614">
        <f>IFERROR(INDEX('Control Tech'!$K$3:$K$196,MATCH(Calcs!L453,'Control Tech'!$A$3:$A$196,0),1)/100,0)</f>
        <v>0</v>
      </c>
      <c r="N453" s="613">
        <f t="shared" si="43"/>
        <v>0</v>
      </c>
      <c r="O453">
        <f t="shared" si="44"/>
        <v>0</v>
      </c>
    </row>
    <row r="454" spans="1:15" x14ac:dyDescent="0.25">
      <c r="A454" t="s">
        <v>1412</v>
      </c>
      <c r="B454" t="s">
        <v>1238</v>
      </c>
      <c r="C454" t="s">
        <v>1240</v>
      </c>
      <c r="D454" t="s">
        <v>1186</v>
      </c>
      <c r="E454" t="s">
        <v>1195</v>
      </c>
      <c r="F454" s="604">
        <v>1</v>
      </c>
      <c r="G454" s="604">
        <v>0</v>
      </c>
      <c r="H454" s="651"/>
      <c r="I454" t="str">
        <f t="shared" ref="I454:I517" si="45">IFERROR(INDEX($U$3:$U$143,MATCH(B454,$S$3:$S$143,0),1),"")</f>
        <v>electricity</v>
      </c>
      <c r="J454" t="str">
        <f t="shared" ref="J454:J517" si="46">IFERROR(INDEX($V$3:$V$143,MATCH(CONCATENATE(B454,".",C454),$R$3:$R$143,0),1),"")</f>
        <v>lignite</v>
      </c>
      <c r="K454" t="str">
        <f t="shared" ref="K454:K517" si="47">IF(OR(A454="black carbon",A454="oc",A454="pm2.5",A454="pm10"),"PM",A454)</f>
        <v>PM</v>
      </c>
      <c r="L454" t="str">
        <f t="shared" ref="L454:L517" si="48">IFERROR(CONCATENATE(I454,".",J454,".",K454,".",D454),"")</f>
        <v>electricity.lignite.PM.No control</v>
      </c>
      <c r="M454" s="614">
        <f>IFERROR(INDEX('Control Tech'!$K$3:$K$196,MATCH(Calcs!L454,'Control Tech'!$A$3:$A$196,0),1)/100,0)</f>
        <v>0</v>
      </c>
      <c r="N454" s="613">
        <f t="shared" ref="N454:N517" si="49">IF(D454="no control",1-SUMIFS($M$5:$M$3714,$B$5:$B$3714,B454,$A$5:$A$3714,A454,$C$5:$C$3714,C454),M454)</f>
        <v>1</v>
      </c>
      <c r="O454">
        <f t="shared" ref="O454:O517" si="50">IF(I454="electricity",INDEX($W$3:$W$143,MATCH(CONCATENATE(B454,".",C454),$R$3:$R$143,0),1),"")</f>
        <v>0</v>
      </c>
    </row>
    <row r="455" spans="1:15" x14ac:dyDescent="0.25">
      <c r="A455" t="s">
        <v>1412</v>
      </c>
      <c r="B455" t="s">
        <v>1238</v>
      </c>
      <c r="C455" t="s">
        <v>1291</v>
      </c>
      <c r="D455" t="s">
        <v>1207</v>
      </c>
      <c r="E455" t="s">
        <v>1195</v>
      </c>
      <c r="F455" s="604">
        <v>1</v>
      </c>
      <c r="G455" s="604">
        <v>9.0000000000000006E-5</v>
      </c>
      <c r="H455" s="651"/>
      <c r="I455" t="str">
        <f t="shared" si="45"/>
        <v>electricity</v>
      </c>
      <c r="J455" t="str">
        <f t="shared" si="46"/>
        <v>hard coal</v>
      </c>
      <c r="K455" t="str">
        <f t="shared" si="47"/>
        <v>PM</v>
      </c>
      <c r="L455" t="str">
        <f t="shared" si="48"/>
        <v>electricity.hard coal.PM.Electrostatic precipitator: 1 field</v>
      </c>
      <c r="M455" s="614">
        <f>IFERROR(INDEX('Control Tech'!$K$3:$K$196,MATCH(Calcs!L455,'Control Tech'!$A$3:$A$196,0),1)/100,0)</f>
        <v>0</v>
      </c>
      <c r="N455" s="613">
        <f t="shared" si="49"/>
        <v>0</v>
      </c>
      <c r="O455">
        <f t="shared" si="50"/>
        <v>308.68</v>
      </c>
    </row>
    <row r="456" spans="1:15" x14ac:dyDescent="0.25">
      <c r="A456" t="s">
        <v>1412</v>
      </c>
      <c r="B456" t="s">
        <v>1238</v>
      </c>
      <c r="C456" t="s">
        <v>1291</v>
      </c>
      <c r="D456" t="s">
        <v>1208</v>
      </c>
      <c r="E456" t="s">
        <v>1195</v>
      </c>
      <c r="F456" s="604">
        <v>1</v>
      </c>
      <c r="G456" s="604">
        <v>6.0000000000000002E-5</v>
      </c>
      <c r="H456" s="651"/>
      <c r="I456" t="str">
        <f t="shared" si="45"/>
        <v>electricity</v>
      </c>
      <c r="J456" t="str">
        <f t="shared" si="46"/>
        <v>hard coal</v>
      </c>
      <c r="K456" t="str">
        <f t="shared" si="47"/>
        <v>PM</v>
      </c>
      <c r="L456" t="str">
        <f t="shared" si="48"/>
        <v>electricity.hard coal.PM.Electrostatic precipitator: 2 fields</v>
      </c>
      <c r="M456" s="614">
        <f>IFERROR(INDEX('Control Tech'!$K$3:$K$196,MATCH(Calcs!L456,'Control Tech'!$A$3:$A$196,0),1)/100,0)</f>
        <v>0</v>
      </c>
      <c r="N456" s="613">
        <f t="shared" si="49"/>
        <v>0</v>
      </c>
      <c r="O456">
        <f t="shared" si="50"/>
        <v>308.68</v>
      </c>
    </row>
    <row r="457" spans="1:15" x14ac:dyDescent="0.25">
      <c r="A457" t="s">
        <v>1412</v>
      </c>
      <c r="B457" t="s">
        <v>1238</v>
      </c>
      <c r="C457" t="s">
        <v>1291</v>
      </c>
      <c r="D457" t="s">
        <v>1234</v>
      </c>
      <c r="E457" t="s">
        <v>1195</v>
      </c>
      <c r="F457" s="604">
        <v>1</v>
      </c>
      <c r="G457" s="604">
        <v>0</v>
      </c>
      <c r="H457" s="651"/>
      <c r="I457" t="str">
        <f t="shared" si="45"/>
        <v>electricity</v>
      </c>
      <c r="J457" t="str">
        <f t="shared" si="46"/>
        <v>hard coal</v>
      </c>
      <c r="K457" t="str">
        <f t="shared" si="47"/>
        <v>PM</v>
      </c>
      <c r="L457" t="str">
        <f t="shared" si="48"/>
        <v>electricity.hard coal.PM.Fabric filters</v>
      </c>
      <c r="M457" s="614">
        <f>IFERROR(INDEX('Control Tech'!$K$3:$K$196,MATCH(Calcs!L457,'Control Tech'!$A$3:$A$196,0),1)/100,0)</f>
        <v>0</v>
      </c>
      <c r="N457" s="613">
        <f t="shared" si="49"/>
        <v>0</v>
      </c>
      <c r="O457">
        <f t="shared" si="50"/>
        <v>308.68</v>
      </c>
    </row>
    <row r="458" spans="1:15" x14ac:dyDescent="0.25">
      <c r="A458" t="s">
        <v>1412</v>
      </c>
      <c r="B458" t="s">
        <v>1238</v>
      </c>
      <c r="C458" t="s">
        <v>1291</v>
      </c>
      <c r="D458" t="s">
        <v>1236</v>
      </c>
      <c r="E458" t="s">
        <v>1195</v>
      </c>
      <c r="F458" s="604">
        <v>1</v>
      </c>
      <c r="G458" s="604">
        <v>0</v>
      </c>
      <c r="H458" s="651"/>
      <c r="I458" t="str">
        <f t="shared" si="45"/>
        <v>electricity</v>
      </c>
      <c r="J458" t="str">
        <f t="shared" si="46"/>
        <v>hard coal</v>
      </c>
      <c r="K458" t="str">
        <f t="shared" si="47"/>
        <v>PM</v>
      </c>
      <c r="L458" t="str">
        <f t="shared" si="48"/>
        <v>electricity.hard coal.PM.Fabric filters - power plants + S,N meas.</v>
      </c>
      <c r="M458" s="614">
        <f>IFERROR(INDEX('Control Tech'!$K$3:$K$196,MATCH(Calcs!L458,'Control Tech'!$A$3:$A$196,0),1)/100,0)</f>
        <v>0</v>
      </c>
      <c r="N458" s="613">
        <f t="shared" si="49"/>
        <v>0</v>
      </c>
      <c r="O458">
        <f t="shared" si="50"/>
        <v>308.68</v>
      </c>
    </row>
    <row r="459" spans="1:15" x14ac:dyDescent="0.25">
      <c r="A459" t="s">
        <v>1412</v>
      </c>
      <c r="B459" t="s">
        <v>1238</v>
      </c>
      <c r="C459" t="s">
        <v>1291</v>
      </c>
      <c r="D459" t="s">
        <v>1235</v>
      </c>
      <c r="E459" t="s">
        <v>1195</v>
      </c>
      <c r="F459" s="604">
        <v>1</v>
      </c>
      <c r="G459" s="604">
        <v>0</v>
      </c>
      <c r="H459" s="651"/>
      <c r="I459" t="str">
        <f t="shared" si="45"/>
        <v>electricity</v>
      </c>
      <c r="J459" t="str">
        <f t="shared" si="46"/>
        <v>hard coal</v>
      </c>
      <c r="K459" t="str">
        <f t="shared" si="47"/>
        <v>PM</v>
      </c>
      <c r="L459" t="str">
        <f t="shared" si="48"/>
        <v>electricity.hard coal.PM.Fabric filters - power plants with injection</v>
      </c>
      <c r="M459" s="614">
        <f>IFERROR(INDEX('Control Tech'!$K$3:$K$196,MATCH(Calcs!L459,'Control Tech'!$A$3:$A$196,0),1)/100,0)</f>
        <v>0</v>
      </c>
      <c r="N459" s="613">
        <f t="shared" si="49"/>
        <v>0</v>
      </c>
      <c r="O459">
        <f t="shared" si="50"/>
        <v>308.68</v>
      </c>
    </row>
    <row r="460" spans="1:15" x14ac:dyDescent="0.25">
      <c r="A460" t="s">
        <v>1412</v>
      </c>
      <c r="B460" t="s">
        <v>1238</v>
      </c>
      <c r="C460" t="s">
        <v>1291</v>
      </c>
      <c r="D460" t="s">
        <v>1196</v>
      </c>
      <c r="E460" t="s">
        <v>1195</v>
      </c>
      <c r="F460" s="604">
        <v>1</v>
      </c>
      <c r="G460" s="604">
        <v>0</v>
      </c>
      <c r="H460" s="651"/>
      <c r="I460" t="str">
        <f t="shared" si="45"/>
        <v>electricity</v>
      </c>
      <c r="J460" t="str">
        <f t="shared" si="46"/>
        <v>hard coal</v>
      </c>
      <c r="K460" t="str">
        <f t="shared" si="47"/>
        <v>PM</v>
      </c>
      <c r="L460" t="str">
        <f t="shared" si="48"/>
        <v>electricity.hard coal.PM.High efficiency deduster</v>
      </c>
      <c r="M460" s="614">
        <f>IFERROR(INDEX('Control Tech'!$K$3:$K$196,MATCH(Calcs!L460,'Control Tech'!$A$3:$A$196,0),1)/100,0)</f>
        <v>0</v>
      </c>
      <c r="N460" s="613">
        <f t="shared" si="49"/>
        <v>0</v>
      </c>
      <c r="O460">
        <f t="shared" si="50"/>
        <v>308.68</v>
      </c>
    </row>
    <row r="461" spans="1:15" x14ac:dyDescent="0.25">
      <c r="A461" t="s">
        <v>1412</v>
      </c>
      <c r="B461" t="s">
        <v>1238</v>
      </c>
      <c r="C461" t="s">
        <v>1291</v>
      </c>
      <c r="D461" t="s">
        <v>1229</v>
      </c>
      <c r="E461" t="s">
        <v>1195</v>
      </c>
      <c r="F461" s="604">
        <v>1</v>
      </c>
      <c r="G461" s="604">
        <v>0</v>
      </c>
      <c r="H461" s="651"/>
      <c r="I461" t="str">
        <f t="shared" si="45"/>
        <v>electricity</v>
      </c>
      <c r="J461" t="str">
        <f t="shared" si="46"/>
        <v>hard coal</v>
      </c>
      <c r="K461" t="str">
        <f t="shared" si="47"/>
        <v>PM</v>
      </c>
      <c r="L461" t="str">
        <f t="shared" si="48"/>
        <v>electricity.hard coal.PM.High efficiency deduster - power plants + S,N meas.</v>
      </c>
      <c r="M461" s="614">
        <f>IFERROR(INDEX('Control Tech'!$K$3:$K$196,MATCH(Calcs!L461,'Control Tech'!$A$3:$A$196,0),1)/100,0)</f>
        <v>0</v>
      </c>
      <c r="N461" s="613">
        <f t="shared" si="49"/>
        <v>0</v>
      </c>
      <c r="O461">
        <f t="shared" si="50"/>
        <v>308.68</v>
      </c>
    </row>
    <row r="462" spans="1:15" x14ac:dyDescent="0.25">
      <c r="A462" t="s">
        <v>1412</v>
      </c>
      <c r="B462" t="s">
        <v>1238</v>
      </c>
      <c r="C462" t="s">
        <v>1291</v>
      </c>
      <c r="D462" t="s">
        <v>1186</v>
      </c>
      <c r="E462" t="s">
        <v>1195</v>
      </c>
      <c r="F462" s="604">
        <v>1</v>
      </c>
      <c r="G462" s="604">
        <v>1.0200000000000001E-3</v>
      </c>
      <c r="H462" s="651"/>
      <c r="I462" t="str">
        <f t="shared" si="45"/>
        <v>electricity</v>
      </c>
      <c r="J462" t="str">
        <f t="shared" si="46"/>
        <v>hard coal</v>
      </c>
      <c r="K462" t="str">
        <f t="shared" si="47"/>
        <v>PM</v>
      </c>
      <c r="L462" t="str">
        <f t="shared" si="48"/>
        <v>electricity.hard coal.PM.No control</v>
      </c>
      <c r="M462" s="614">
        <f>IFERROR(INDEX('Control Tech'!$K$3:$K$196,MATCH(Calcs!L462,'Control Tech'!$A$3:$A$196,0),1)/100,0)</f>
        <v>0</v>
      </c>
      <c r="N462" s="613">
        <f t="shared" si="49"/>
        <v>1</v>
      </c>
      <c r="O462">
        <f t="shared" si="50"/>
        <v>308.68</v>
      </c>
    </row>
    <row r="463" spans="1:15" x14ac:dyDescent="0.25">
      <c r="A463" t="s">
        <v>1412</v>
      </c>
      <c r="B463" t="s">
        <v>1238</v>
      </c>
      <c r="C463" t="s">
        <v>1292</v>
      </c>
      <c r="D463" t="s">
        <v>1207</v>
      </c>
      <c r="E463" t="s">
        <v>1195</v>
      </c>
      <c r="F463" s="604">
        <v>1</v>
      </c>
      <c r="G463" s="604">
        <v>9.0000000000000006E-5</v>
      </c>
      <c r="H463" s="651"/>
      <c r="I463" t="str">
        <f t="shared" si="45"/>
        <v>electricity</v>
      </c>
      <c r="J463" t="str">
        <f t="shared" si="46"/>
        <v>hard coal</v>
      </c>
      <c r="K463" t="str">
        <f t="shared" si="47"/>
        <v>PM</v>
      </c>
      <c r="L463" t="str">
        <f t="shared" si="48"/>
        <v>electricity.hard coal.PM.Electrostatic precipitator: 1 field</v>
      </c>
      <c r="M463" s="614">
        <f>IFERROR(INDEX('Control Tech'!$K$3:$K$196,MATCH(Calcs!L463,'Control Tech'!$A$3:$A$196,0),1)/100,0)</f>
        <v>0</v>
      </c>
      <c r="N463" s="613">
        <f t="shared" si="49"/>
        <v>0</v>
      </c>
      <c r="O463">
        <f t="shared" si="50"/>
        <v>0</v>
      </c>
    </row>
    <row r="464" spans="1:15" x14ac:dyDescent="0.25">
      <c r="A464" t="s">
        <v>1412</v>
      </c>
      <c r="B464" t="s">
        <v>1238</v>
      </c>
      <c r="C464" t="s">
        <v>1292</v>
      </c>
      <c r="D464" t="s">
        <v>1208</v>
      </c>
      <c r="E464" t="s">
        <v>1195</v>
      </c>
      <c r="F464" s="604">
        <v>1</v>
      </c>
      <c r="G464" s="604">
        <v>6.0000000000000002E-5</v>
      </c>
      <c r="H464" s="651"/>
      <c r="I464" t="str">
        <f t="shared" si="45"/>
        <v>electricity</v>
      </c>
      <c r="J464" t="str">
        <f t="shared" si="46"/>
        <v>hard coal</v>
      </c>
      <c r="K464" t="str">
        <f t="shared" si="47"/>
        <v>PM</v>
      </c>
      <c r="L464" t="str">
        <f t="shared" si="48"/>
        <v>electricity.hard coal.PM.Electrostatic precipitator: 2 fields</v>
      </c>
      <c r="M464" s="614">
        <f>IFERROR(INDEX('Control Tech'!$K$3:$K$196,MATCH(Calcs!L464,'Control Tech'!$A$3:$A$196,0),1)/100,0)</f>
        <v>0</v>
      </c>
      <c r="N464" s="613">
        <f t="shared" si="49"/>
        <v>0</v>
      </c>
      <c r="O464">
        <f t="shared" si="50"/>
        <v>0</v>
      </c>
    </row>
    <row r="465" spans="1:15" x14ac:dyDescent="0.25">
      <c r="A465" t="s">
        <v>1412</v>
      </c>
      <c r="B465" t="s">
        <v>1238</v>
      </c>
      <c r="C465" t="s">
        <v>1292</v>
      </c>
      <c r="D465" t="s">
        <v>1234</v>
      </c>
      <c r="E465" t="s">
        <v>1195</v>
      </c>
      <c r="F465" s="604">
        <v>1</v>
      </c>
      <c r="G465" s="604">
        <v>0</v>
      </c>
      <c r="H465" s="651"/>
      <c r="I465" t="str">
        <f t="shared" si="45"/>
        <v>electricity</v>
      </c>
      <c r="J465" t="str">
        <f t="shared" si="46"/>
        <v>hard coal</v>
      </c>
      <c r="K465" t="str">
        <f t="shared" si="47"/>
        <v>PM</v>
      </c>
      <c r="L465" t="str">
        <f t="shared" si="48"/>
        <v>electricity.hard coal.PM.Fabric filters</v>
      </c>
      <c r="M465" s="614">
        <f>IFERROR(INDEX('Control Tech'!$K$3:$K$196,MATCH(Calcs!L465,'Control Tech'!$A$3:$A$196,0),1)/100,0)</f>
        <v>0</v>
      </c>
      <c r="N465" s="613">
        <f t="shared" si="49"/>
        <v>0</v>
      </c>
      <c r="O465">
        <f t="shared" si="50"/>
        <v>0</v>
      </c>
    </row>
    <row r="466" spans="1:15" x14ac:dyDescent="0.25">
      <c r="A466" t="s">
        <v>1412</v>
      </c>
      <c r="B466" t="s">
        <v>1238</v>
      </c>
      <c r="C466" t="s">
        <v>1292</v>
      </c>
      <c r="D466" t="s">
        <v>1236</v>
      </c>
      <c r="E466" t="s">
        <v>1195</v>
      </c>
      <c r="F466" s="604">
        <v>1</v>
      </c>
      <c r="G466" s="604">
        <v>0</v>
      </c>
      <c r="H466" s="651"/>
      <c r="I466" t="str">
        <f t="shared" si="45"/>
        <v>electricity</v>
      </c>
      <c r="J466" t="str">
        <f t="shared" si="46"/>
        <v>hard coal</v>
      </c>
      <c r="K466" t="str">
        <f t="shared" si="47"/>
        <v>PM</v>
      </c>
      <c r="L466" t="str">
        <f t="shared" si="48"/>
        <v>electricity.hard coal.PM.Fabric filters - power plants + S,N meas.</v>
      </c>
      <c r="M466" s="614">
        <f>IFERROR(INDEX('Control Tech'!$K$3:$K$196,MATCH(Calcs!L466,'Control Tech'!$A$3:$A$196,0),1)/100,0)</f>
        <v>0</v>
      </c>
      <c r="N466" s="613">
        <f t="shared" si="49"/>
        <v>0</v>
      </c>
      <c r="O466">
        <f t="shared" si="50"/>
        <v>0</v>
      </c>
    </row>
    <row r="467" spans="1:15" x14ac:dyDescent="0.25">
      <c r="A467" t="s">
        <v>1412</v>
      </c>
      <c r="B467" t="s">
        <v>1238</v>
      </c>
      <c r="C467" t="s">
        <v>1292</v>
      </c>
      <c r="D467" t="s">
        <v>1235</v>
      </c>
      <c r="E467" t="s">
        <v>1195</v>
      </c>
      <c r="F467" s="604">
        <v>1</v>
      </c>
      <c r="G467" s="604">
        <v>0</v>
      </c>
      <c r="H467" s="651"/>
      <c r="I467" t="str">
        <f t="shared" si="45"/>
        <v>electricity</v>
      </c>
      <c r="J467" t="str">
        <f t="shared" si="46"/>
        <v>hard coal</v>
      </c>
      <c r="K467" t="str">
        <f t="shared" si="47"/>
        <v>PM</v>
      </c>
      <c r="L467" t="str">
        <f t="shared" si="48"/>
        <v>electricity.hard coal.PM.Fabric filters - power plants with injection</v>
      </c>
      <c r="M467" s="614">
        <f>IFERROR(INDEX('Control Tech'!$K$3:$K$196,MATCH(Calcs!L467,'Control Tech'!$A$3:$A$196,0),1)/100,0)</f>
        <v>0</v>
      </c>
      <c r="N467" s="613">
        <f t="shared" si="49"/>
        <v>0</v>
      </c>
      <c r="O467">
        <f t="shared" si="50"/>
        <v>0</v>
      </c>
    </row>
    <row r="468" spans="1:15" x14ac:dyDescent="0.25">
      <c r="A468" t="s">
        <v>1412</v>
      </c>
      <c r="B468" t="s">
        <v>1238</v>
      </c>
      <c r="C468" t="s">
        <v>1292</v>
      </c>
      <c r="D468" t="s">
        <v>1196</v>
      </c>
      <c r="E468" t="s">
        <v>1195</v>
      </c>
      <c r="F468" s="604">
        <v>1</v>
      </c>
      <c r="G468" s="604">
        <v>0</v>
      </c>
      <c r="H468" s="651"/>
      <c r="I468" t="str">
        <f t="shared" si="45"/>
        <v>electricity</v>
      </c>
      <c r="J468" t="str">
        <f t="shared" si="46"/>
        <v>hard coal</v>
      </c>
      <c r="K468" t="str">
        <f t="shared" si="47"/>
        <v>PM</v>
      </c>
      <c r="L468" t="str">
        <f t="shared" si="48"/>
        <v>electricity.hard coal.PM.High efficiency deduster</v>
      </c>
      <c r="M468" s="614">
        <f>IFERROR(INDEX('Control Tech'!$K$3:$K$196,MATCH(Calcs!L468,'Control Tech'!$A$3:$A$196,0),1)/100,0)</f>
        <v>0</v>
      </c>
      <c r="N468" s="613">
        <f t="shared" si="49"/>
        <v>0</v>
      </c>
      <c r="O468">
        <f t="shared" si="50"/>
        <v>0</v>
      </c>
    </row>
    <row r="469" spans="1:15" x14ac:dyDescent="0.25">
      <c r="A469" t="s">
        <v>1412</v>
      </c>
      <c r="B469" t="s">
        <v>1238</v>
      </c>
      <c r="C469" t="s">
        <v>1292</v>
      </c>
      <c r="D469" t="s">
        <v>1229</v>
      </c>
      <c r="E469" t="s">
        <v>1195</v>
      </c>
      <c r="F469" s="604">
        <v>1</v>
      </c>
      <c r="G469" s="604">
        <v>0</v>
      </c>
      <c r="H469" s="651"/>
      <c r="I469" t="str">
        <f t="shared" si="45"/>
        <v>electricity</v>
      </c>
      <c r="J469" t="str">
        <f t="shared" si="46"/>
        <v>hard coal</v>
      </c>
      <c r="K469" t="str">
        <f t="shared" si="47"/>
        <v>PM</v>
      </c>
      <c r="L469" t="str">
        <f t="shared" si="48"/>
        <v>electricity.hard coal.PM.High efficiency deduster - power plants + S,N meas.</v>
      </c>
      <c r="M469" s="614">
        <f>IFERROR(INDEX('Control Tech'!$K$3:$K$196,MATCH(Calcs!L469,'Control Tech'!$A$3:$A$196,0),1)/100,0)</f>
        <v>0</v>
      </c>
      <c r="N469" s="613">
        <f t="shared" si="49"/>
        <v>0</v>
      </c>
      <c r="O469">
        <f t="shared" si="50"/>
        <v>0</v>
      </c>
    </row>
    <row r="470" spans="1:15" x14ac:dyDescent="0.25">
      <c r="A470" t="s">
        <v>1412</v>
      </c>
      <c r="B470" t="s">
        <v>1238</v>
      </c>
      <c r="C470" t="s">
        <v>1292</v>
      </c>
      <c r="D470" t="s">
        <v>1186</v>
      </c>
      <c r="E470" t="s">
        <v>1195</v>
      </c>
      <c r="F470" s="604">
        <v>1</v>
      </c>
      <c r="G470" s="604">
        <v>1.0200000000000001E-3</v>
      </c>
      <c r="H470" s="651"/>
      <c r="I470" t="str">
        <f t="shared" si="45"/>
        <v>electricity</v>
      </c>
      <c r="J470" t="str">
        <f t="shared" si="46"/>
        <v>hard coal</v>
      </c>
      <c r="K470" t="str">
        <f t="shared" si="47"/>
        <v>PM</v>
      </c>
      <c r="L470" t="str">
        <f t="shared" si="48"/>
        <v>electricity.hard coal.PM.No control</v>
      </c>
      <c r="M470" s="614">
        <f>IFERROR(INDEX('Control Tech'!$K$3:$K$196,MATCH(Calcs!L470,'Control Tech'!$A$3:$A$196,0),1)/100,0)</f>
        <v>0</v>
      </c>
      <c r="N470" s="613">
        <f t="shared" si="49"/>
        <v>1</v>
      </c>
      <c r="O470">
        <f t="shared" si="50"/>
        <v>0</v>
      </c>
    </row>
    <row r="471" spans="1:15" x14ac:dyDescent="0.25">
      <c r="A471" t="s">
        <v>1412</v>
      </c>
      <c r="B471" t="s">
        <v>1238</v>
      </c>
      <c r="C471" t="s">
        <v>1293</v>
      </c>
      <c r="D471" t="s">
        <v>1207</v>
      </c>
      <c r="E471" t="s">
        <v>1195</v>
      </c>
      <c r="F471" s="604">
        <v>1</v>
      </c>
      <c r="G471" s="604">
        <v>9.0000000000000006E-5</v>
      </c>
      <c r="H471" s="651"/>
      <c r="I471" t="str">
        <f t="shared" si="45"/>
        <v>electricity</v>
      </c>
      <c r="J471" t="str">
        <f t="shared" si="46"/>
        <v>hard coal</v>
      </c>
      <c r="K471" t="str">
        <f t="shared" si="47"/>
        <v>PM</v>
      </c>
      <c r="L471" t="str">
        <f t="shared" si="48"/>
        <v>electricity.hard coal.PM.Electrostatic precipitator: 1 field</v>
      </c>
      <c r="M471" s="614">
        <f>IFERROR(INDEX('Control Tech'!$K$3:$K$196,MATCH(Calcs!L471,'Control Tech'!$A$3:$A$196,0),1)/100,0)</f>
        <v>0</v>
      </c>
      <c r="N471" s="613">
        <f t="shared" si="49"/>
        <v>0</v>
      </c>
      <c r="O471">
        <f t="shared" si="50"/>
        <v>0</v>
      </c>
    </row>
    <row r="472" spans="1:15" x14ac:dyDescent="0.25">
      <c r="A472" t="s">
        <v>1412</v>
      </c>
      <c r="B472" t="s">
        <v>1238</v>
      </c>
      <c r="C472" t="s">
        <v>1293</v>
      </c>
      <c r="D472" t="s">
        <v>1208</v>
      </c>
      <c r="E472" t="s">
        <v>1195</v>
      </c>
      <c r="F472" s="604">
        <v>1</v>
      </c>
      <c r="G472" s="604">
        <v>6.0000000000000002E-5</v>
      </c>
      <c r="H472" s="651"/>
      <c r="I472" t="str">
        <f t="shared" si="45"/>
        <v>electricity</v>
      </c>
      <c r="J472" t="str">
        <f t="shared" si="46"/>
        <v>hard coal</v>
      </c>
      <c r="K472" t="str">
        <f t="shared" si="47"/>
        <v>PM</v>
      </c>
      <c r="L472" t="str">
        <f t="shared" si="48"/>
        <v>electricity.hard coal.PM.Electrostatic precipitator: 2 fields</v>
      </c>
      <c r="M472" s="614">
        <f>IFERROR(INDEX('Control Tech'!$K$3:$K$196,MATCH(Calcs!L472,'Control Tech'!$A$3:$A$196,0),1)/100,0)</f>
        <v>0</v>
      </c>
      <c r="N472" s="613">
        <f t="shared" si="49"/>
        <v>0</v>
      </c>
      <c r="O472">
        <f t="shared" si="50"/>
        <v>0</v>
      </c>
    </row>
    <row r="473" spans="1:15" x14ac:dyDescent="0.25">
      <c r="A473" t="s">
        <v>1412</v>
      </c>
      <c r="B473" t="s">
        <v>1238</v>
      </c>
      <c r="C473" t="s">
        <v>1293</v>
      </c>
      <c r="D473" t="s">
        <v>1234</v>
      </c>
      <c r="E473" t="s">
        <v>1195</v>
      </c>
      <c r="F473" s="604">
        <v>1</v>
      </c>
      <c r="G473" s="604">
        <v>0</v>
      </c>
      <c r="H473" s="651"/>
      <c r="I473" t="str">
        <f t="shared" si="45"/>
        <v>electricity</v>
      </c>
      <c r="J473" t="str">
        <f t="shared" si="46"/>
        <v>hard coal</v>
      </c>
      <c r="K473" t="str">
        <f t="shared" si="47"/>
        <v>PM</v>
      </c>
      <c r="L473" t="str">
        <f t="shared" si="48"/>
        <v>electricity.hard coal.PM.Fabric filters</v>
      </c>
      <c r="M473" s="614">
        <f>IFERROR(INDEX('Control Tech'!$K$3:$K$196,MATCH(Calcs!L473,'Control Tech'!$A$3:$A$196,0),1)/100,0)</f>
        <v>0</v>
      </c>
      <c r="N473" s="613">
        <f t="shared" si="49"/>
        <v>0</v>
      </c>
      <c r="O473">
        <f t="shared" si="50"/>
        <v>0</v>
      </c>
    </row>
    <row r="474" spans="1:15" x14ac:dyDescent="0.25">
      <c r="A474" t="s">
        <v>1412</v>
      </c>
      <c r="B474" t="s">
        <v>1238</v>
      </c>
      <c r="C474" t="s">
        <v>1293</v>
      </c>
      <c r="D474" t="s">
        <v>1236</v>
      </c>
      <c r="E474" t="s">
        <v>1195</v>
      </c>
      <c r="F474" s="604">
        <v>1</v>
      </c>
      <c r="G474" s="604">
        <v>0</v>
      </c>
      <c r="H474" s="651"/>
      <c r="I474" t="str">
        <f t="shared" si="45"/>
        <v>electricity</v>
      </c>
      <c r="J474" t="str">
        <f t="shared" si="46"/>
        <v>hard coal</v>
      </c>
      <c r="K474" t="str">
        <f t="shared" si="47"/>
        <v>PM</v>
      </c>
      <c r="L474" t="str">
        <f t="shared" si="48"/>
        <v>electricity.hard coal.PM.Fabric filters - power plants + S,N meas.</v>
      </c>
      <c r="M474" s="614">
        <f>IFERROR(INDEX('Control Tech'!$K$3:$K$196,MATCH(Calcs!L474,'Control Tech'!$A$3:$A$196,0),1)/100,0)</f>
        <v>0</v>
      </c>
      <c r="N474" s="613">
        <f t="shared" si="49"/>
        <v>0</v>
      </c>
      <c r="O474">
        <f t="shared" si="50"/>
        <v>0</v>
      </c>
    </row>
    <row r="475" spans="1:15" x14ac:dyDescent="0.25">
      <c r="A475" t="s">
        <v>1412</v>
      </c>
      <c r="B475" t="s">
        <v>1238</v>
      </c>
      <c r="C475" t="s">
        <v>1293</v>
      </c>
      <c r="D475" t="s">
        <v>1235</v>
      </c>
      <c r="E475" t="s">
        <v>1195</v>
      </c>
      <c r="F475" s="604">
        <v>1</v>
      </c>
      <c r="G475" s="604">
        <v>0</v>
      </c>
      <c r="H475" s="651"/>
      <c r="I475" t="str">
        <f t="shared" si="45"/>
        <v>electricity</v>
      </c>
      <c r="J475" t="str">
        <f t="shared" si="46"/>
        <v>hard coal</v>
      </c>
      <c r="K475" t="str">
        <f t="shared" si="47"/>
        <v>PM</v>
      </c>
      <c r="L475" t="str">
        <f t="shared" si="48"/>
        <v>electricity.hard coal.PM.Fabric filters - power plants with injection</v>
      </c>
      <c r="M475" s="614">
        <f>IFERROR(INDEX('Control Tech'!$K$3:$K$196,MATCH(Calcs!L475,'Control Tech'!$A$3:$A$196,0),1)/100,0)</f>
        <v>0</v>
      </c>
      <c r="N475" s="613">
        <f t="shared" si="49"/>
        <v>0</v>
      </c>
      <c r="O475">
        <f t="shared" si="50"/>
        <v>0</v>
      </c>
    </row>
    <row r="476" spans="1:15" x14ac:dyDescent="0.25">
      <c r="A476" t="s">
        <v>1412</v>
      </c>
      <c r="B476" t="s">
        <v>1238</v>
      </c>
      <c r="C476" t="s">
        <v>1293</v>
      </c>
      <c r="D476" t="s">
        <v>1196</v>
      </c>
      <c r="E476" t="s">
        <v>1195</v>
      </c>
      <c r="F476" s="604">
        <v>1</v>
      </c>
      <c r="G476" s="604">
        <v>0</v>
      </c>
      <c r="H476" s="651"/>
      <c r="I476" t="str">
        <f t="shared" si="45"/>
        <v>electricity</v>
      </c>
      <c r="J476" t="str">
        <f t="shared" si="46"/>
        <v>hard coal</v>
      </c>
      <c r="K476" t="str">
        <f t="shared" si="47"/>
        <v>PM</v>
      </c>
      <c r="L476" t="str">
        <f t="shared" si="48"/>
        <v>electricity.hard coal.PM.High efficiency deduster</v>
      </c>
      <c r="M476" s="614">
        <f>IFERROR(INDEX('Control Tech'!$K$3:$K$196,MATCH(Calcs!L476,'Control Tech'!$A$3:$A$196,0),1)/100,0)</f>
        <v>0</v>
      </c>
      <c r="N476" s="613">
        <f t="shared" si="49"/>
        <v>0</v>
      </c>
      <c r="O476">
        <f t="shared" si="50"/>
        <v>0</v>
      </c>
    </row>
    <row r="477" spans="1:15" x14ac:dyDescent="0.25">
      <c r="A477" t="s">
        <v>1412</v>
      </c>
      <c r="B477" t="s">
        <v>1238</v>
      </c>
      <c r="C477" t="s">
        <v>1293</v>
      </c>
      <c r="D477" t="s">
        <v>1229</v>
      </c>
      <c r="E477" t="s">
        <v>1195</v>
      </c>
      <c r="F477" s="604">
        <v>1</v>
      </c>
      <c r="G477" s="604">
        <v>0</v>
      </c>
      <c r="H477" s="651"/>
      <c r="I477" t="str">
        <f t="shared" si="45"/>
        <v>electricity</v>
      </c>
      <c r="J477" t="str">
        <f t="shared" si="46"/>
        <v>hard coal</v>
      </c>
      <c r="K477" t="str">
        <f t="shared" si="47"/>
        <v>PM</v>
      </c>
      <c r="L477" t="str">
        <f t="shared" si="48"/>
        <v>electricity.hard coal.PM.High efficiency deduster - power plants + S,N meas.</v>
      </c>
      <c r="M477" s="614">
        <f>IFERROR(INDEX('Control Tech'!$K$3:$K$196,MATCH(Calcs!L477,'Control Tech'!$A$3:$A$196,0),1)/100,0)</f>
        <v>0</v>
      </c>
      <c r="N477" s="613">
        <f t="shared" si="49"/>
        <v>0</v>
      </c>
      <c r="O477">
        <f t="shared" si="50"/>
        <v>0</v>
      </c>
    </row>
    <row r="478" spans="1:15" x14ac:dyDescent="0.25">
      <c r="A478" t="s">
        <v>1412</v>
      </c>
      <c r="B478" t="s">
        <v>1238</v>
      </c>
      <c r="C478" t="s">
        <v>1293</v>
      </c>
      <c r="D478" t="s">
        <v>1186</v>
      </c>
      <c r="E478" t="s">
        <v>1195</v>
      </c>
      <c r="F478" s="604">
        <v>1</v>
      </c>
      <c r="G478" s="604">
        <v>1.0200000000000001E-3</v>
      </c>
      <c r="H478" s="651"/>
      <c r="I478" t="str">
        <f t="shared" si="45"/>
        <v>electricity</v>
      </c>
      <c r="J478" t="str">
        <f t="shared" si="46"/>
        <v>hard coal</v>
      </c>
      <c r="K478" t="str">
        <f t="shared" si="47"/>
        <v>PM</v>
      </c>
      <c r="L478" t="str">
        <f t="shared" si="48"/>
        <v>electricity.hard coal.PM.No control</v>
      </c>
      <c r="M478" s="614">
        <f>IFERROR(INDEX('Control Tech'!$K$3:$K$196,MATCH(Calcs!L478,'Control Tech'!$A$3:$A$196,0),1)/100,0)</f>
        <v>0</v>
      </c>
      <c r="N478" s="613">
        <f t="shared" si="49"/>
        <v>1</v>
      </c>
      <c r="O478">
        <f t="shared" si="50"/>
        <v>0</v>
      </c>
    </row>
    <row r="479" spans="1:15" x14ac:dyDescent="0.25">
      <c r="A479" t="s">
        <v>1412</v>
      </c>
      <c r="B479" t="s">
        <v>1290</v>
      </c>
      <c r="C479" t="s">
        <v>92</v>
      </c>
      <c r="D479" t="s">
        <v>1186</v>
      </c>
      <c r="E479" t="s">
        <v>1195</v>
      </c>
      <c r="F479" s="604">
        <v>1</v>
      </c>
      <c r="G479" s="604">
        <v>4.4690000000000001E-2</v>
      </c>
      <c r="H479" s="651"/>
      <c r="I479" t="str">
        <f t="shared" si="45"/>
        <v>rail</v>
      </c>
      <c r="J479" t="str">
        <f t="shared" si="46"/>
        <v>petroleum diesel</v>
      </c>
      <c r="K479" t="str">
        <f t="shared" si="47"/>
        <v>PM</v>
      </c>
      <c r="L479" t="str">
        <f t="shared" si="48"/>
        <v>rail.petroleum diesel.PM.No control</v>
      </c>
      <c r="M479" s="614">
        <f>IFERROR(INDEX('Control Tech'!$K$3:$K$196,MATCH(Calcs!L479,'Control Tech'!$A$3:$A$196,0),1)/100,0)</f>
        <v>0</v>
      </c>
      <c r="N479" s="613">
        <f t="shared" si="49"/>
        <v>1</v>
      </c>
      <c r="O479" t="str">
        <f t="shared" si="50"/>
        <v/>
      </c>
    </row>
    <row r="480" spans="1:15" x14ac:dyDescent="0.25">
      <c r="A480" t="s">
        <v>1412</v>
      </c>
      <c r="B480" t="s">
        <v>1290</v>
      </c>
      <c r="C480" t="s">
        <v>92</v>
      </c>
      <c r="D480" t="s">
        <v>1275</v>
      </c>
      <c r="E480" t="s">
        <v>1195</v>
      </c>
      <c r="F480" s="604">
        <v>1</v>
      </c>
      <c r="G480" s="604">
        <v>2.981E-2</v>
      </c>
      <c r="H480" s="651"/>
      <c r="I480" t="str">
        <f t="shared" si="45"/>
        <v>rail</v>
      </c>
      <c r="J480" t="str">
        <f t="shared" si="46"/>
        <v>petroleum diesel</v>
      </c>
      <c r="K480" t="str">
        <f t="shared" si="47"/>
        <v>PM</v>
      </c>
      <c r="L480" t="str">
        <f t="shared" si="48"/>
        <v>rail.petroleum diesel.PM.Stage 1</v>
      </c>
      <c r="M480" s="614">
        <f>IFERROR(INDEX('Control Tech'!$K$3:$K$196,MATCH(Calcs!L480,'Control Tech'!$A$3:$A$196,0),1)/100,0)</f>
        <v>0</v>
      </c>
      <c r="N480" s="613">
        <f t="shared" si="49"/>
        <v>0</v>
      </c>
      <c r="O480" t="str">
        <f t="shared" si="50"/>
        <v/>
      </c>
    </row>
    <row r="481" spans="1:15" x14ac:dyDescent="0.25">
      <c r="A481" t="s">
        <v>1412</v>
      </c>
      <c r="B481" t="s">
        <v>1290</v>
      </c>
      <c r="C481" t="s">
        <v>92</v>
      </c>
      <c r="D481" t="s">
        <v>1276</v>
      </c>
      <c r="E481" t="s">
        <v>1195</v>
      </c>
      <c r="F481" s="604">
        <v>1</v>
      </c>
      <c r="G481" s="604">
        <v>2.2349999999999998E-2</v>
      </c>
      <c r="H481" s="651"/>
      <c r="I481" t="str">
        <f t="shared" si="45"/>
        <v>rail</v>
      </c>
      <c r="J481" t="str">
        <f t="shared" si="46"/>
        <v>petroleum diesel</v>
      </c>
      <c r="K481" t="str">
        <f t="shared" si="47"/>
        <v>PM</v>
      </c>
      <c r="L481" t="str">
        <f t="shared" si="48"/>
        <v>rail.petroleum diesel.PM.Stage 2</v>
      </c>
      <c r="M481" s="614">
        <f>IFERROR(INDEX('Control Tech'!$K$3:$K$196,MATCH(Calcs!L481,'Control Tech'!$A$3:$A$196,0),1)/100,0)</f>
        <v>0</v>
      </c>
      <c r="N481" s="613">
        <f t="shared" si="49"/>
        <v>0</v>
      </c>
      <c r="O481" t="str">
        <f t="shared" si="50"/>
        <v/>
      </c>
    </row>
    <row r="482" spans="1:15" x14ac:dyDescent="0.25">
      <c r="A482" t="s">
        <v>1412</v>
      </c>
      <c r="B482" t="s">
        <v>1290</v>
      </c>
      <c r="C482" t="s">
        <v>92</v>
      </c>
      <c r="D482" t="s">
        <v>1297</v>
      </c>
      <c r="E482" t="s">
        <v>1195</v>
      </c>
      <c r="F482" s="604">
        <v>1</v>
      </c>
      <c r="G482" s="604">
        <v>6.7000000000000002E-3</v>
      </c>
      <c r="H482" s="651"/>
      <c r="I482" t="str">
        <f t="shared" si="45"/>
        <v>rail</v>
      </c>
      <c r="J482" t="str">
        <f t="shared" si="46"/>
        <v>petroleum diesel</v>
      </c>
      <c r="K482" t="str">
        <f t="shared" si="47"/>
        <v>PM</v>
      </c>
      <c r="L482" t="str">
        <f t="shared" si="48"/>
        <v>rail.petroleum diesel.PM.Stage 3A</v>
      </c>
      <c r="M482" s="614">
        <f>IFERROR(INDEX('Control Tech'!$K$3:$K$196,MATCH(Calcs!L482,'Control Tech'!$A$3:$A$196,0),1)/100,0)</f>
        <v>0</v>
      </c>
      <c r="N482" s="613">
        <f t="shared" si="49"/>
        <v>0</v>
      </c>
      <c r="O482" t="str">
        <f t="shared" si="50"/>
        <v/>
      </c>
    </row>
    <row r="483" spans="1:15" x14ac:dyDescent="0.25">
      <c r="A483" t="s">
        <v>1412</v>
      </c>
      <c r="B483" t="s">
        <v>1290</v>
      </c>
      <c r="C483" t="s">
        <v>92</v>
      </c>
      <c r="D483" t="s">
        <v>1309</v>
      </c>
      <c r="E483" t="s">
        <v>1195</v>
      </c>
      <c r="F483" s="604">
        <v>1</v>
      </c>
      <c r="G483" s="604">
        <v>0</v>
      </c>
      <c r="H483" s="651"/>
      <c r="I483" t="str">
        <f t="shared" si="45"/>
        <v>rail</v>
      </c>
      <c r="J483" t="str">
        <f t="shared" si="46"/>
        <v>petroleum diesel</v>
      </c>
      <c r="K483" t="str">
        <f t="shared" si="47"/>
        <v>PM</v>
      </c>
      <c r="L483" t="str">
        <f t="shared" si="48"/>
        <v>rail.petroleum diesel.PM.Stage 3A with DPF</v>
      </c>
      <c r="M483" s="614">
        <f>IFERROR(INDEX('Control Tech'!$K$3:$K$196,MATCH(Calcs!L483,'Control Tech'!$A$3:$A$196,0),1)/100,0)</f>
        <v>0</v>
      </c>
      <c r="N483" s="613">
        <f t="shared" si="49"/>
        <v>0</v>
      </c>
      <c r="O483" t="str">
        <f t="shared" si="50"/>
        <v/>
      </c>
    </row>
    <row r="484" spans="1:15" x14ac:dyDescent="0.25">
      <c r="A484" t="s">
        <v>1412</v>
      </c>
      <c r="B484" t="s">
        <v>1290</v>
      </c>
      <c r="C484" t="s">
        <v>92</v>
      </c>
      <c r="D484" t="s">
        <v>1298</v>
      </c>
      <c r="E484" t="s">
        <v>1195</v>
      </c>
      <c r="F484" s="604">
        <v>1</v>
      </c>
      <c r="G484" s="604">
        <v>1.34E-3</v>
      </c>
      <c r="H484" s="651"/>
      <c r="I484" t="str">
        <f t="shared" si="45"/>
        <v>rail</v>
      </c>
      <c r="J484" t="str">
        <f t="shared" si="46"/>
        <v>petroleum diesel</v>
      </c>
      <c r="K484" t="str">
        <f t="shared" si="47"/>
        <v>PM</v>
      </c>
      <c r="L484" t="str">
        <f t="shared" si="48"/>
        <v>rail.petroleum diesel.PM.Stage 3B</v>
      </c>
      <c r="M484" s="614">
        <f>IFERROR(INDEX('Control Tech'!$K$3:$K$196,MATCH(Calcs!L484,'Control Tech'!$A$3:$A$196,0),1)/100,0)</f>
        <v>0</v>
      </c>
      <c r="N484" s="613">
        <f t="shared" si="49"/>
        <v>0</v>
      </c>
      <c r="O484" t="str">
        <f t="shared" si="50"/>
        <v/>
      </c>
    </row>
    <row r="485" spans="1:15" x14ac:dyDescent="0.25">
      <c r="A485" t="s">
        <v>1412</v>
      </c>
      <c r="B485" t="s">
        <v>1290</v>
      </c>
      <c r="C485" t="s">
        <v>92</v>
      </c>
      <c r="D485" t="s">
        <v>1299</v>
      </c>
      <c r="E485" t="s">
        <v>1195</v>
      </c>
      <c r="F485" s="604">
        <v>1</v>
      </c>
      <c r="G485" s="604">
        <v>1.32E-3</v>
      </c>
      <c r="H485" s="651"/>
      <c r="I485" t="str">
        <f t="shared" si="45"/>
        <v>rail</v>
      </c>
      <c r="J485" t="str">
        <f t="shared" si="46"/>
        <v>petroleum diesel</v>
      </c>
      <c r="K485" t="str">
        <f t="shared" si="47"/>
        <v>PM</v>
      </c>
      <c r="L485" t="str">
        <f t="shared" si="48"/>
        <v>rail.petroleum diesel.PM.Stage 4</v>
      </c>
      <c r="M485" s="614">
        <f>IFERROR(INDEX('Control Tech'!$K$3:$K$196,MATCH(Calcs!L485,'Control Tech'!$A$3:$A$196,0),1)/100,0)</f>
        <v>0</v>
      </c>
      <c r="N485" s="613">
        <f t="shared" si="49"/>
        <v>0</v>
      </c>
      <c r="O485" t="str">
        <f t="shared" si="50"/>
        <v/>
      </c>
    </row>
    <row r="486" spans="1:15" x14ac:dyDescent="0.25">
      <c r="A486" t="s">
        <v>1412</v>
      </c>
      <c r="B486" t="s">
        <v>1290</v>
      </c>
      <c r="C486" t="s">
        <v>92</v>
      </c>
      <c r="D486" t="s">
        <v>1300</v>
      </c>
      <c r="E486" t="s">
        <v>1195</v>
      </c>
      <c r="F486" s="604">
        <v>1</v>
      </c>
      <c r="G486" s="604">
        <v>9.0000000000000006E-5</v>
      </c>
      <c r="H486" s="651"/>
      <c r="I486" t="str">
        <f t="shared" si="45"/>
        <v>rail</v>
      </c>
      <c r="J486" t="str">
        <f t="shared" si="46"/>
        <v>petroleum diesel</v>
      </c>
      <c r="K486" t="str">
        <f t="shared" si="47"/>
        <v>PM</v>
      </c>
      <c r="L486" t="str">
        <f t="shared" si="48"/>
        <v>rail.petroleum diesel.PM.Stage 5</v>
      </c>
      <c r="M486" s="614">
        <f>IFERROR(INDEX('Control Tech'!$K$3:$K$196,MATCH(Calcs!L486,'Control Tech'!$A$3:$A$196,0),1)/100,0)</f>
        <v>0</v>
      </c>
      <c r="N486" s="613">
        <f t="shared" si="49"/>
        <v>0</v>
      </c>
      <c r="O486" t="str">
        <f t="shared" si="50"/>
        <v/>
      </c>
    </row>
    <row r="487" spans="1:15" x14ac:dyDescent="0.25">
      <c r="A487" t="s">
        <v>1412</v>
      </c>
      <c r="B487" t="s">
        <v>1290</v>
      </c>
      <c r="C487" t="s">
        <v>18</v>
      </c>
      <c r="D487" t="s">
        <v>1266</v>
      </c>
      <c r="E487" t="s">
        <v>1195</v>
      </c>
      <c r="F487" s="604">
        <v>1</v>
      </c>
      <c r="G487" s="604">
        <v>4.6499999999999996E-3</v>
      </c>
      <c r="H487" s="651"/>
      <c r="I487" t="str">
        <f t="shared" si="45"/>
        <v>rail</v>
      </c>
      <c r="J487" t="str">
        <f t="shared" si="46"/>
        <v>petroleum gasoline</v>
      </c>
      <c r="K487" t="str">
        <f t="shared" si="47"/>
        <v>PM</v>
      </c>
      <c r="L487" t="str">
        <f t="shared" si="48"/>
        <v>rail.petroleum gasoline.PM.EURO 1</v>
      </c>
      <c r="M487" s="614">
        <f>IFERROR(INDEX('Control Tech'!$K$3:$K$196,MATCH(Calcs!L487,'Control Tech'!$A$3:$A$196,0),1)/100,0)</f>
        <v>0</v>
      </c>
      <c r="N487" s="613">
        <f t="shared" si="49"/>
        <v>0</v>
      </c>
      <c r="O487" t="str">
        <f t="shared" si="50"/>
        <v/>
      </c>
    </row>
    <row r="488" spans="1:15" x14ac:dyDescent="0.25">
      <c r="A488" t="s">
        <v>1412</v>
      </c>
      <c r="B488" t="s">
        <v>1290</v>
      </c>
      <c r="C488" t="s">
        <v>18</v>
      </c>
      <c r="D488" t="s">
        <v>1267</v>
      </c>
      <c r="E488" t="s">
        <v>1195</v>
      </c>
      <c r="F488" s="604">
        <v>1</v>
      </c>
      <c r="G488" s="604">
        <v>4.6499999999999996E-3</v>
      </c>
      <c r="H488" s="651"/>
      <c r="I488" t="str">
        <f t="shared" si="45"/>
        <v>rail</v>
      </c>
      <c r="J488" t="str">
        <f t="shared" si="46"/>
        <v>petroleum gasoline</v>
      </c>
      <c r="K488" t="str">
        <f t="shared" si="47"/>
        <v>PM</v>
      </c>
      <c r="L488" t="str">
        <f t="shared" si="48"/>
        <v>rail.petroleum gasoline.PM.EURO 2</v>
      </c>
      <c r="M488" s="614">
        <f>IFERROR(INDEX('Control Tech'!$K$3:$K$196,MATCH(Calcs!L488,'Control Tech'!$A$3:$A$196,0),1)/100,0)</f>
        <v>0</v>
      </c>
      <c r="N488" s="613">
        <f t="shared" si="49"/>
        <v>0</v>
      </c>
      <c r="O488" t="str">
        <f t="shared" si="50"/>
        <v/>
      </c>
    </row>
    <row r="489" spans="1:15" x14ac:dyDescent="0.25">
      <c r="A489" t="s">
        <v>1412</v>
      </c>
      <c r="B489" t="s">
        <v>1290</v>
      </c>
      <c r="C489" t="s">
        <v>18</v>
      </c>
      <c r="D489" t="s">
        <v>1268</v>
      </c>
      <c r="E489" t="s">
        <v>1195</v>
      </c>
      <c r="F489" s="604">
        <v>1</v>
      </c>
      <c r="G489" s="604">
        <v>2.6800000000000001E-3</v>
      </c>
      <c r="H489" s="651"/>
      <c r="I489" t="str">
        <f t="shared" si="45"/>
        <v>rail</v>
      </c>
      <c r="J489" t="str">
        <f t="shared" si="46"/>
        <v>petroleum gasoline</v>
      </c>
      <c r="K489" t="str">
        <f t="shared" si="47"/>
        <v>PM</v>
      </c>
      <c r="L489" t="str">
        <f t="shared" si="48"/>
        <v>rail.petroleum gasoline.PM.EURO 3</v>
      </c>
      <c r="M489" s="614">
        <f>IFERROR(INDEX('Control Tech'!$K$3:$K$196,MATCH(Calcs!L489,'Control Tech'!$A$3:$A$196,0),1)/100,0)</f>
        <v>0</v>
      </c>
      <c r="N489" s="613">
        <f t="shared" si="49"/>
        <v>0</v>
      </c>
      <c r="O489" t="str">
        <f t="shared" si="50"/>
        <v/>
      </c>
    </row>
    <row r="490" spans="1:15" x14ac:dyDescent="0.25">
      <c r="A490" t="s">
        <v>1412</v>
      </c>
      <c r="B490" t="s">
        <v>1290</v>
      </c>
      <c r="C490" t="s">
        <v>18</v>
      </c>
      <c r="D490" t="s">
        <v>1269</v>
      </c>
      <c r="E490" t="s">
        <v>1195</v>
      </c>
      <c r="F490" s="604">
        <v>1</v>
      </c>
      <c r="G490" s="604">
        <v>2.6800000000000001E-3</v>
      </c>
      <c r="H490" s="651"/>
      <c r="I490" t="str">
        <f t="shared" si="45"/>
        <v>rail</v>
      </c>
      <c r="J490" t="str">
        <f t="shared" si="46"/>
        <v>petroleum gasoline</v>
      </c>
      <c r="K490" t="str">
        <f t="shared" si="47"/>
        <v>PM</v>
      </c>
      <c r="L490" t="str">
        <f t="shared" si="48"/>
        <v>rail.petroleum gasoline.PM.EURO 4</v>
      </c>
      <c r="M490" s="614">
        <f>IFERROR(INDEX('Control Tech'!$K$3:$K$196,MATCH(Calcs!L490,'Control Tech'!$A$3:$A$196,0),1)/100,0)</f>
        <v>0</v>
      </c>
      <c r="N490" s="613">
        <f t="shared" si="49"/>
        <v>0</v>
      </c>
      <c r="O490" t="str">
        <f t="shared" si="50"/>
        <v/>
      </c>
    </row>
    <row r="491" spans="1:15" x14ac:dyDescent="0.25">
      <c r="A491" t="s">
        <v>1412</v>
      </c>
      <c r="B491" t="s">
        <v>1290</v>
      </c>
      <c r="C491" t="s">
        <v>18</v>
      </c>
      <c r="D491" t="s">
        <v>1270</v>
      </c>
      <c r="E491" t="s">
        <v>1195</v>
      </c>
      <c r="F491" s="604">
        <v>1</v>
      </c>
      <c r="G491" s="604">
        <v>2.5300000000000001E-3</v>
      </c>
      <c r="H491" s="651"/>
      <c r="I491" t="str">
        <f t="shared" si="45"/>
        <v>rail</v>
      </c>
      <c r="J491" t="str">
        <f t="shared" si="46"/>
        <v>petroleum gasoline</v>
      </c>
      <c r="K491" t="str">
        <f t="shared" si="47"/>
        <v>PM</v>
      </c>
      <c r="L491" t="str">
        <f t="shared" si="48"/>
        <v>rail.petroleum gasoline.PM.EURO 5</v>
      </c>
      <c r="M491" s="614">
        <f>IFERROR(INDEX('Control Tech'!$K$3:$K$196,MATCH(Calcs!L491,'Control Tech'!$A$3:$A$196,0),1)/100,0)</f>
        <v>0</v>
      </c>
      <c r="N491" s="613">
        <f t="shared" si="49"/>
        <v>0</v>
      </c>
      <c r="O491" t="str">
        <f t="shared" si="50"/>
        <v/>
      </c>
    </row>
    <row r="492" spans="1:15" x14ac:dyDescent="0.25">
      <c r="A492" t="s">
        <v>1412</v>
      </c>
      <c r="B492" t="s">
        <v>1290</v>
      </c>
      <c r="C492" t="s">
        <v>18</v>
      </c>
      <c r="D492" t="s">
        <v>1271</v>
      </c>
      <c r="E492" t="s">
        <v>1195</v>
      </c>
      <c r="F492" s="604">
        <v>1</v>
      </c>
      <c r="G492" s="604">
        <v>2.3800000000000002E-3</v>
      </c>
      <c r="H492" s="651"/>
      <c r="I492" t="str">
        <f t="shared" si="45"/>
        <v>rail</v>
      </c>
      <c r="J492" t="str">
        <f t="shared" si="46"/>
        <v>petroleum gasoline</v>
      </c>
      <c r="K492" t="str">
        <f t="shared" si="47"/>
        <v>PM</v>
      </c>
      <c r="L492" t="str">
        <f t="shared" si="48"/>
        <v>rail.petroleum gasoline.PM.EURO 6</v>
      </c>
      <c r="M492" s="614">
        <f>IFERROR(INDEX('Control Tech'!$K$3:$K$196,MATCH(Calcs!L492,'Control Tech'!$A$3:$A$196,0),1)/100,0)</f>
        <v>0</v>
      </c>
      <c r="N492" s="613">
        <f t="shared" si="49"/>
        <v>0</v>
      </c>
      <c r="O492" t="str">
        <f t="shared" si="50"/>
        <v/>
      </c>
    </row>
    <row r="493" spans="1:15" x14ac:dyDescent="0.25">
      <c r="A493" t="s">
        <v>1412</v>
      </c>
      <c r="B493" t="s">
        <v>1290</v>
      </c>
      <c r="C493" t="s">
        <v>18</v>
      </c>
      <c r="D493" t="s">
        <v>1186</v>
      </c>
      <c r="E493" t="s">
        <v>1195</v>
      </c>
      <c r="F493" s="604">
        <v>1</v>
      </c>
      <c r="G493" s="604">
        <v>5.0699999999999999E-3</v>
      </c>
      <c r="H493" s="651"/>
      <c r="I493" t="str">
        <f t="shared" si="45"/>
        <v>rail</v>
      </c>
      <c r="J493" t="str">
        <f t="shared" si="46"/>
        <v>petroleum gasoline</v>
      </c>
      <c r="K493" t="str">
        <f t="shared" si="47"/>
        <v>PM</v>
      </c>
      <c r="L493" t="str">
        <f t="shared" si="48"/>
        <v>rail.petroleum gasoline.PM.No control</v>
      </c>
      <c r="M493" s="614">
        <f>IFERROR(INDEX('Control Tech'!$K$3:$K$196,MATCH(Calcs!L493,'Control Tech'!$A$3:$A$196,0),1)/100,0)</f>
        <v>0</v>
      </c>
      <c r="N493" s="613">
        <f t="shared" si="49"/>
        <v>1</v>
      </c>
      <c r="O493" t="str">
        <f t="shared" si="50"/>
        <v/>
      </c>
    </row>
    <row r="494" spans="1:15" x14ac:dyDescent="0.25">
      <c r="A494" t="s">
        <v>1412</v>
      </c>
      <c r="B494" t="s">
        <v>1241</v>
      </c>
      <c r="C494" t="s">
        <v>32</v>
      </c>
      <c r="D494" t="s">
        <v>1186</v>
      </c>
      <c r="E494" t="s">
        <v>1195</v>
      </c>
      <c r="F494" s="604">
        <v>1</v>
      </c>
      <c r="G494" s="604">
        <v>0</v>
      </c>
      <c r="H494" s="651"/>
      <c r="I494" t="str">
        <f t="shared" si="45"/>
        <v>buildings</v>
      </c>
      <c r="J494" t="str">
        <f t="shared" si="46"/>
        <v/>
      </c>
      <c r="K494" t="str">
        <f t="shared" si="47"/>
        <v>PM</v>
      </c>
      <c r="L494" t="str">
        <f t="shared" si="48"/>
        <v>buildings..PM.No control</v>
      </c>
      <c r="M494" s="614">
        <f>IFERROR(INDEX('Control Tech'!$K$3:$K$196,MATCH(Calcs!L494,'Control Tech'!$A$3:$A$196,0),1)/100,0)</f>
        <v>0</v>
      </c>
      <c r="N494" s="613">
        <f t="shared" si="49"/>
        <v>1</v>
      </c>
      <c r="O494" t="str">
        <f t="shared" si="50"/>
        <v/>
      </c>
    </row>
    <row r="495" spans="1:15" x14ac:dyDescent="0.25">
      <c r="A495" t="s">
        <v>1412</v>
      </c>
      <c r="B495" t="s">
        <v>1241</v>
      </c>
      <c r="C495" t="s">
        <v>1242</v>
      </c>
      <c r="D495" t="s">
        <v>1186</v>
      </c>
      <c r="E495" t="s">
        <v>1195</v>
      </c>
      <c r="F495" s="604">
        <v>1</v>
      </c>
      <c r="G495" s="604">
        <v>0</v>
      </c>
      <c r="H495" s="651"/>
      <c r="I495" t="str">
        <f t="shared" si="45"/>
        <v>buildings</v>
      </c>
      <c r="J495" t="str">
        <f t="shared" si="46"/>
        <v/>
      </c>
      <c r="K495" t="str">
        <f t="shared" si="47"/>
        <v>PM</v>
      </c>
      <c r="L495" t="str">
        <f t="shared" si="48"/>
        <v>buildings..PM.No control</v>
      </c>
      <c r="M495" s="614">
        <f>IFERROR(INDEX('Control Tech'!$K$3:$K$196,MATCH(Calcs!L495,'Control Tech'!$A$3:$A$196,0),1)/100,0)</f>
        <v>0</v>
      </c>
      <c r="N495" s="613">
        <f t="shared" si="49"/>
        <v>1</v>
      </c>
      <c r="O495" t="str">
        <f t="shared" si="50"/>
        <v/>
      </c>
    </row>
    <row r="496" spans="1:15" x14ac:dyDescent="0.25">
      <c r="A496" t="s">
        <v>1412</v>
      </c>
      <c r="B496" t="s">
        <v>1241</v>
      </c>
      <c r="C496" t="s">
        <v>1244</v>
      </c>
      <c r="D496" t="s">
        <v>1186</v>
      </c>
      <c r="E496" t="s">
        <v>1195</v>
      </c>
      <c r="F496" s="604">
        <v>1</v>
      </c>
      <c r="G496" s="604">
        <v>0</v>
      </c>
      <c r="H496" s="651"/>
      <c r="I496" t="str">
        <f t="shared" si="45"/>
        <v>buildings</v>
      </c>
      <c r="J496" t="str">
        <f t="shared" si="46"/>
        <v/>
      </c>
      <c r="K496" t="str">
        <f t="shared" si="47"/>
        <v>PM</v>
      </c>
      <c r="L496" t="str">
        <f t="shared" si="48"/>
        <v>buildings..PM.No control</v>
      </c>
      <c r="M496" s="614">
        <f>IFERROR(INDEX('Control Tech'!$K$3:$K$196,MATCH(Calcs!L496,'Control Tech'!$A$3:$A$196,0),1)/100,0)</f>
        <v>0</v>
      </c>
      <c r="N496" s="613">
        <f t="shared" si="49"/>
        <v>1</v>
      </c>
      <c r="O496" t="str">
        <f t="shared" si="50"/>
        <v/>
      </c>
    </row>
    <row r="497" spans="1:15" x14ac:dyDescent="0.25">
      <c r="A497" t="s">
        <v>1412</v>
      </c>
      <c r="B497" t="s">
        <v>1241</v>
      </c>
      <c r="C497" t="s">
        <v>92</v>
      </c>
      <c r="D497" t="s">
        <v>1296</v>
      </c>
      <c r="E497" t="s">
        <v>1195</v>
      </c>
      <c r="F497" s="604">
        <v>1</v>
      </c>
      <c r="G497" s="604">
        <v>5.1000000000000004E-4</v>
      </c>
      <c r="H497" s="651"/>
      <c r="I497" t="str">
        <f t="shared" si="45"/>
        <v>buildings</v>
      </c>
      <c r="J497" t="str">
        <f t="shared" si="46"/>
        <v>petroleum diesel</v>
      </c>
      <c r="K497" t="str">
        <f t="shared" si="47"/>
        <v>PM</v>
      </c>
      <c r="L497" t="str">
        <f t="shared" si="48"/>
        <v>buildings.petroleum diesel.PM.Good housekeeping: domestic oil boilers</v>
      </c>
      <c r="M497" s="614">
        <f>IFERROR(INDEX('Control Tech'!$K$3:$K$196,MATCH(Calcs!L497,'Control Tech'!$A$3:$A$196,0),1)/100,0)</f>
        <v>0</v>
      </c>
      <c r="N497" s="613">
        <f t="shared" si="49"/>
        <v>0</v>
      </c>
      <c r="O497" t="str">
        <f t="shared" si="50"/>
        <v/>
      </c>
    </row>
    <row r="498" spans="1:15" x14ac:dyDescent="0.25">
      <c r="A498" t="s">
        <v>1412</v>
      </c>
      <c r="B498" t="s">
        <v>1241</v>
      </c>
      <c r="C498" t="s">
        <v>92</v>
      </c>
      <c r="D498" t="s">
        <v>1186</v>
      </c>
      <c r="E498" t="s">
        <v>1195</v>
      </c>
      <c r="F498" s="604">
        <v>1</v>
      </c>
      <c r="G498" s="604">
        <v>5.2999999999999998E-4</v>
      </c>
      <c r="H498" s="651"/>
      <c r="I498" t="str">
        <f t="shared" si="45"/>
        <v>buildings</v>
      </c>
      <c r="J498" t="str">
        <f t="shared" si="46"/>
        <v>petroleum diesel</v>
      </c>
      <c r="K498" t="str">
        <f t="shared" si="47"/>
        <v>PM</v>
      </c>
      <c r="L498" t="str">
        <f t="shared" si="48"/>
        <v>buildings.petroleum diesel.PM.No control</v>
      </c>
      <c r="M498" s="614">
        <f>IFERROR(INDEX('Control Tech'!$K$3:$K$196,MATCH(Calcs!L498,'Control Tech'!$A$3:$A$196,0),1)/100,0)</f>
        <v>0</v>
      </c>
      <c r="N498" s="613">
        <f t="shared" si="49"/>
        <v>1</v>
      </c>
      <c r="O498" t="str">
        <f t="shared" si="50"/>
        <v/>
      </c>
    </row>
    <row r="499" spans="1:15" x14ac:dyDescent="0.25">
      <c r="A499" t="s">
        <v>1412</v>
      </c>
      <c r="B499" t="s">
        <v>1241</v>
      </c>
      <c r="C499" t="s">
        <v>1264</v>
      </c>
      <c r="D499" t="s">
        <v>1186</v>
      </c>
      <c r="E499" t="s">
        <v>1195</v>
      </c>
      <c r="F499" s="604">
        <v>1</v>
      </c>
      <c r="G499" s="604">
        <v>1.0000000000000001E-5</v>
      </c>
      <c r="H499" s="651"/>
      <c r="I499" t="str">
        <f t="shared" si="45"/>
        <v>buildings</v>
      </c>
      <c r="J499" t="str">
        <f t="shared" si="46"/>
        <v>natural gas</v>
      </c>
      <c r="K499" t="str">
        <f t="shared" si="47"/>
        <v>PM</v>
      </c>
      <c r="L499" t="str">
        <f t="shared" si="48"/>
        <v>buildings.natural gas.PM.No control</v>
      </c>
      <c r="M499" s="614">
        <f>IFERROR(INDEX('Control Tech'!$K$3:$K$196,MATCH(Calcs!L499,'Control Tech'!$A$3:$A$196,0),1)/100,0)</f>
        <v>0</v>
      </c>
      <c r="N499" s="613">
        <f t="shared" si="49"/>
        <v>1</v>
      </c>
      <c r="O499" t="str">
        <f t="shared" si="50"/>
        <v/>
      </c>
    </row>
    <row r="500" spans="1:15" x14ac:dyDescent="0.25">
      <c r="A500" t="s">
        <v>1412</v>
      </c>
      <c r="B500" t="s">
        <v>1241</v>
      </c>
      <c r="C500" t="s">
        <v>18</v>
      </c>
      <c r="D500" t="s">
        <v>1186</v>
      </c>
      <c r="E500" t="s">
        <v>1195</v>
      </c>
      <c r="F500" s="604">
        <v>1</v>
      </c>
      <c r="G500" s="604">
        <v>4.0000000000000002E-4</v>
      </c>
      <c r="H500" s="651"/>
      <c r="I500" t="str">
        <f t="shared" si="45"/>
        <v>buildings</v>
      </c>
      <c r="J500" t="str">
        <f t="shared" si="46"/>
        <v>petroleum gasoline</v>
      </c>
      <c r="K500" t="str">
        <f t="shared" si="47"/>
        <v>PM</v>
      </c>
      <c r="L500" t="str">
        <f t="shared" si="48"/>
        <v>buildings.petroleum gasoline.PM.No control</v>
      </c>
      <c r="M500" s="614">
        <f>IFERROR(INDEX('Control Tech'!$K$3:$K$196,MATCH(Calcs!L500,'Control Tech'!$A$3:$A$196,0),1)/100,0)</f>
        <v>0</v>
      </c>
      <c r="N500" s="613">
        <f t="shared" si="49"/>
        <v>1</v>
      </c>
      <c r="O500" t="str">
        <f t="shared" si="50"/>
        <v/>
      </c>
    </row>
    <row r="501" spans="1:15" x14ac:dyDescent="0.25">
      <c r="A501" t="s">
        <v>1412</v>
      </c>
      <c r="B501" t="s">
        <v>1241</v>
      </c>
      <c r="C501" t="s">
        <v>1294</v>
      </c>
      <c r="D501" t="s">
        <v>1296</v>
      </c>
      <c r="E501" t="s">
        <v>1195</v>
      </c>
      <c r="F501" s="604">
        <v>1</v>
      </c>
      <c r="G501" s="604">
        <v>6.4999999999999997E-3</v>
      </c>
      <c r="H501" s="651"/>
      <c r="I501" t="str">
        <f t="shared" si="45"/>
        <v>buildings</v>
      </c>
      <c r="J501" t="str">
        <f t="shared" si="46"/>
        <v>petroleum diesel</v>
      </c>
      <c r="K501" t="str">
        <f t="shared" si="47"/>
        <v>PM</v>
      </c>
      <c r="L501" t="str">
        <f t="shared" si="48"/>
        <v>buildings.petroleum diesel.PM.Good housekeeping: domestic oil boilers</v>
      </c>
      <c r="M501" s="614">
        <f>IFERROR(INDEX('Control Tech'!$K$3:$K$196,MATCH(Calcs!L501,'Control Tech'!$A$3:$A$196,0),1)/100,0)</f>
        <v>0</v>
      </c>
      <c r="N501" s="613">
        <f t="shared" si="49"/>
        <v>0</v>
      </c>
      <c r="O501" t="str">
        <f t="shared" si="50"/>
        <v/>
      </c>
    </row>
    <row r="502" spans="1:15" x14ac:dyDescent="0.25">
      <c r="A502" t="s">
        <v>1412</v>
      </c>
      <c r="B502" t="s">
        <v>1241</v>
      </c>
      <c r="C502" t="s">
        <v>1294</v>
      </c>
      <c r="D502" t="s">
        <v>1186</v>
      </c>
      <c r="E502" t="s">
        <v>1195</v>
      </c>
      <c r="F502" s="604">
        <v>1</v>
      </c>
      <c r="G502" s="604">
        <v>6.8399999999999997E-3</v>
      </c>
      <c r="H502" s="651"/>
      <c r="I502" t="str">
        <f t="shared" si="45"/>
        <v>buildings</v>
      </c>
      <c r="J502" t="str">
        <f t="shared" si="46"/>
        <v>petroleum diesel</v>
      </c>
      <c r="K502" t="str">
        <f t="shared" si="47"/>
        <v>PM</v>
      </c>
      <c r="L502" t="str">
        <f t="shared" si="48"/>
        <v>buildings.petroleum diesel.PM.No control</v>
      </c>
      <c r="M502" s="614">
        <f>IFERROR(INDEX('Control Tech'!$K$3:$K$196,MATCH(Calcs!L502,'Control Tech'!$A$3:$A$196,0),1)/100,0)</f>
        <v>0</v>
      </c>
      <c r="N502" s="613">
        <f t="shared" si="49"/>
        <v>1</v>
      </c>
      <c r="O502" t="str">
        <f t="shared" si="50"/>
        <v/>
      </c>
    </row>
    <row r="503" spans="1:15" x14ac:dyDescent="0.25">
      <c r="A503" t="s">
        <v>1412</v>
      </c>
      <c r="B503" t="s">
        <v>1241</v>
      </c>
      <c r="C503" t="s">
        <v>1305</v>
      </c>
      <c r="D503" t="s">
        <v>1186</v>
      </c>
      <c r="E503" t="s">
        <v>1195</v>
      </c>
      <c r="F503" s="604">
        <v>1</v>
      </c>
      <c r="G503" s="604">
        <v>2.0000000000000002E-5</v>
      </c>
      <c r="H503" s="651"/>
      <c r="I503" t="str">
        <f t="shared" si="45"/>
        <v>buildings</v>
      </c>
      <c r="J503" t="str">
        <f t="shared" si="46"/>
        <v>natural gas</v>
      </c>
      <c r="K503" t="str">
        <f t="shared" si="47"/>
        <v>PM</v>
      </c>
      <c r="L503" t="str">
        <f t="shared" si="48"/>
        <v>buildings.natural gas.PM.No control</v>
      </c>
      <c r="M503" s="614">
        <f>IFERROR(INDEX('Control Tech'!$K$3:$K$196,MATCH(Calcs!L503,'Control Tech'!$A$3:$A$196,0),1)/100,0)</f>
        <v>0</v>
      </c>
      <c r="N503" s="613">
        <f t="shared" si="49"/>
        <v>1</v>
      </c>
      <c r="O503" t="str">
        <f t="shared" si="50"/>
        <v/>
      </c>
    </row>
    <row r="504" spans="1:15" x14ac:dyDescent="0.25">
      <c r="A504" t="s">
        <v>1546</v>
      </c>
      <c r="B504" t="s">
        <v>1301</v>
      </c>
      <c r="C504" t="s">
        <v>92</v>
      </c>
      <c r="D504" t="s">
        <v>1186</v>
      </c>
      <c r="E504" t="s">
        <v>1195</v>
      </c>
      <c r="F504" s="604">
        <v>1</v>
      </c>
      <c r="G504" s="604">
        <v>7.0000000000000001E-3</v>
      </c>
      <c r="H504" s="651"/>
      <c r="I504" t="str">
        <f t="shared" si="45"/>
        <v>ships</v>
      </c>
      <c r="J504" t="str">
        <f t="shared" si="46"/>
        <v>petroleum diesel</v>
      </c>
      <c r="K504" t="str">
        <f t="shared" si="47"/>
        <v>ch4</v>
      </c>
      <c r="L504" t="str">
        <f t="shared" si="48"/>
        <v>ships.petroleum diesel.ch4.No control</v>
      </c>
      <c r="M504" s="614">
        <f>IFERROR(INDEX('Control Tech'!$K$3:$K$196,MATCH(Calcs!L504,'Control Tech'!$A$3:$A$196,0),1)/100,0)</f>
        <v>0</v>
      </c>
      <c r="N504" s="613">
        <f t="shared" si="49"/>
        <v>1</v>
      </c>
      <c r="O504" t="str">
        <f t="shared" si="50"/>
        <v/>
      </c>
    </row>
    <row r="505" spans="1:15" x14ac:dyDescent="0.25">
      <c r="A505" t="s">
        <v>1546</v>
      </c>
      <c r="B505" t="s">
        <v>1301</v>
      </c>
      <c r="C505" t="s">
        <v>1294</v>
      </c>
      <c r="D505" t="s">
        <v>1186</v>
      </c>
      <c r="E505" t="s">
        <v>1195</v>
      </c>
      <c r="F505" s="604">
        <v>1</v>
      </c>
      <c r="G505" s="604">
        <v>7.0000000000000001E-3</v>
      </c>
      <c r="H505" s="651"/>
      <c r="I505" t="str">
        <f t="shared" si="45"/>
        <v>ships</v>
      </c>
      <c r="J505" t="str">
        <f t="shared" si="46"/>
        <v>petroleum diesel</v>
      </c>
      <c r="K505" t="str">
        <f t="shared" si="47"/>
        <v>ch4</v>
      </c>
      <c r="L505" t="str">
        <f t="shared" si="48"/>
        <v>ships.petroleum diesel.ch4.No control</v>
      </c>
      <c r="M505" s="614">
        <f>IFERROR(INDEX('Control Tech'!$K$3:$K$196,MATCH(Calcs!L505,'Control Tech'!$A$3:$A$196,0),1)/100,0)</f>
        <v>0</v>
      </c>
      <c r="N505" s="613">
        <f t="shared" si="49"/>
        <v>1</v>
      </c>
      <c r="O505" t="str">
        <f t="shared" si="50"/>
        <v/>
      </c>
    </row>
    <row r="506" spans="1:15" x14ac:dyDescent="0.25">
      <c r="A506" t="s">
        <v>1546</v>
      </c>
      <c r="B506" t="s">
        <v>1307</v>
      </c>
      <c r="C506" t="s">
        <v>92</v>
      </c>
      <c r="D506" t="s">
        <v>1186</v>
      </c>
      <c r="E506" t="s">
        <v>1195</v>
      </c>
      <c r="F506" s="604">
        <v>1</v>
      </c>
      <c r="G506" s="604">
        <v>7.0000000000000001E-3</v>
      </c>
      <c r="H506" s="651"/>
      <c r="I506" t="str">
        <f t="shared" si="45"/>
        <v>ships</v>
      </c>
      <c r="J506" t="str">
        <f t="shared" si="46"/>
        <v>petroleum diesel</v>
      </c>
      <c r="K506" t="str">
        <f t="shared" si="47"/>
        <v>ch4</v>
      </c>
      <c r="L506" t="str">
        <f t="shared" si="48"/>
        <v>ships.petroleum diesel.ch4.No control</v>
      </c>
      <c r="M506" s="614">
        <f>IFERROR(INDEX('Control Tech'!$K$3:$K$196,MATCH(Calcs!L506,'Control Tech'!$A$3:$A$196,0),1)/100,0)</f>
        <v>0</v>
      </c>
      <c r="N506" s="613">
        <f t="shared" si="49"/>
        <v>1</v>
      </c>
      <c r="O506" t="str">
        <f t="shared" si="50"/>
        <v/>
      </c>
    </row>
    <row r="507" spans="1:15" x14ac:dyDescent="0.25">
      <c r="A507" t="s">
        <v>1546</v>
      </c>
      <c r="B507" t="s">
        <v>1200</v>
      </c>
      <c r="C507" t="s">
        <v>1193</v>
      </c>
      <c r="D507" t="s">
        <v>1201</v>
      </c>
      <c r="E507" t="s">
        <v>1195</v>
      </c>
      <c r="F507" s="604">
        <v>1</v>
      </c>
      <c r="G507" s="604">
        <v>1.4999999999999999E-2</v>
      </c>
      <c r="H507" s="651"/>
      <c r="I507" t="str">
        <f t="shared" si="45"/>
        <v>buildings</v>
      </c>
      <c r="J507" t="str">
        <f t="shared" si="46"/>
        <v>biomass</v>
      </c>
      <c r="K507" t="str">
        <f t="shared" si="47"/>
        <v>ch4</v>
      </c>
      <c r="L507" t="str">
        <f t="shared" si="48"/>
        <v>buildings.biomass.ch4.Fan assisted cooking stove</v>
      </c>
      <c r="M507" s="614">
        <f>IFERROR(INDEX('Control Tech'!$K$3:$K$196,MATCH(Calcs!L507,'Control Tech'!$A$3:$A$196,0),1)/100,0)</f>
        <v>0</v>
      </c>
      <c r="N507" s="613">
        <f t="shared" si="49"/>
        <v>0</v>
      </c>
      <c r="O507" t="str">
        <f t="shared" si="50"/>
        <v/>
      </c>
    </row>
    <row r="508" spans="1:15" x14ac:dyDescent="0.25">
      <c r="A508" t="s">
        <v>1546</v>
      </c>
      <c r="B508" t="s">
        <v>1200</v>
      </c>
      <c r="C508" t="s">
        <v>1193</v>
      </c>
      <c r="D508" t="s">
        <v>1202</v>
      </c>
      <c r="E508" t="s">
        <v>1195</v>
      </c>
      <c r="F508" s="604">
        <v>1</v>
      </c>
      <c r="G508" s="604">
        <v>2.2499999999999999E-2</v>
      </c>
      <c r="H508" s="651"/>
      <c r="I508" t="str">
        <f t="shared" si="45"/>
        <v>buildings</v>
      </c>
      <c r="J508" t="str">
        <f t="shared" si="46"/>
        <v>biomass</v>
      </c>
      <c r="K508" t="str">
        <f t="shared" si="47"/>
        <v>ch4</v>
      </c>
      <c r="L508" t="str">
        <f t="shared" si="48"/>
        <v>buildings.biomass.ch4.Improved stove - biomass</v>
      </c>
      <c r="M508" s="614">
        <f>IFERROR(INDEX('Control Tech'!$K$3:$K$196,MATCH(Calcs!L508,'Control Tech'!$A$3:$A$196,0),1)/100,0)</f>
        <v>0</v>
      </c>
      <c r="N508" s="613">
        <f t="shared" si="49"/>
        <v>0</v>
      </c>
      <c r="O508" t="str">
        <f t="shared" si="50"/>
        <v/>
      </c>
    </row>
    <row r="509" spans="1:15" x14ac:dyDescent="0.25">
      <c r="A509" t="s">
        <v>1546</v>
      </c>
      <c r="B509" t="s">
        <v>1200</v>
      </c>
      <c r="C509" t="s">
        <v>1193</v>
      </c>
      <c r="D509" t="s">
        <v>1203</v>
      </c>
      <c r="E509" t="s">
        <v>1195</v>
      </c>
      <c r="F509" s="604">
        <v>1</v>
      </c>
      <c r="G509" s="604">
        <v>7.4999999999999997E-3</v>
      </c>
      <c r="H509" s="651"/>
      <c r="I509" t="str">
        <f t="shared" si="45"/>
        <v>buildings</v>
      </c>
      <c r="J509" t="str">
        <f t="shared" si="46"/>
        <v>biomass</v>
      </c>
      <c r="K509" t="str">
        <f t="shared" si="47"/>
        <v>ch4</v>
      </c>
      <c r="L509" t="str">
        <f t="shared" si="48"/>
        <v>buildings.biomass.ch4.New stove - biomass</v>
      </c>
      <c r="M509" s="614">
        <f>IFERROR(INDEX('Control Tech'!$K$3:$K$196,MATCH(Calcs!L509,'Control Tech'!$A$3:$A$196,0),1)/100,0)</f>
        <v>0</v>
      </c>
      <c r="N509" s="613">
        <f t="shared" si="49"/>
        <v>0</v>
      </c>
      <c r="O509" t="str">
        <f t="shared" si="50"/>
        <v/>
      </c>
    </row>
    <row r="510" spans="1:15" x14ac:dyDescent="0.25">
      <c r="A510" t="s">
        <v>1546</v>
      </c>
      <c r="B510" t="s">
        <v>1200</v>
      </c>
      <c r="C510" t="s">
        <v>1193</v>
      </c>
      <c r="D510" t="s">
        <v>1186</v>
      </c>
      <c r="E510" t="s">
        <v>1195</v>
      </c>
      <c r="F510" s="604">
        <v>1</v>
      </c>
      <c r="G510" s="604">
        <v>0.15</v>
      </c>
      <c r="H510" s="651"/>
      <c r="I510" t="str">
        <f t="shared" si="45"/>
        <v>buildings</v>
      </c>
      <c r="J510" t="str">
        <f t="shared" si="46"/>
        <v>biomass</v>
      </c>
      <c r="K510" t="str">
        <f t="shared" si="47"/>
        <v>ch4</v>
      </c>
      <c r="L510" t="str">
        <f t="shared" si="48"/>
        <v>buildings.biomass.ch4.No control</v>
      </c>
      <c r="M510" s="614">
        <f>IFERROR(INDEX('Control Tech'!$K$3:$K$196,MATCH(Calcs!L510,'Control Tech'!$A$3:$A$196,0),1)/100,0)</f>
        <v>0</v>
      </c>
      <c r="N510" s="613">
        <f t="shared" si="49"/>
        <v>1</v>
      </c>
      <c r="O510" t="str">
        <f t="shared" si="50"/>
        <v/>
      </c>
    </row>
    <row r="511" spans="1:15" x14ac:dyDescent="0.25">
      <c r="A511" t="s">
        <v>1546</v>
      </c>
      <c r="B511" t="s">
        <v>1200</v>
      </c>
      <c r="C511" t="s">
        <v>1205</v>
      </c>
      <c r="D511" t="s">
        <v>1214</v>
      </c>
      <c r="E511" t="s">
        <v>1195</v>
      </c>
      <c r="F511" s="604">
        <v>1</v>
      </c>
      <c r="G511" s="604">
        <v>4.7999999999999996E-3</v>
      </c>
      <c r="H511" s="651"/>
      <c r="I511" t="str">
        <f t="shared" si="45"/>
        <v>buildings</v>
      </c>
      <c r="J511" t="str">
        <f t="shared" si="46"/>
        <v>lignite</v>
      </c>
      <c r="K511" t="str">
        <f t="shared" si="47"/>
        <v>ch4</v>
      </c>
      <c r="L511" t="str">
        <f t="shared" si="48"/>
        <v>buildings.lignite.ch4.Briquette stove</v>
      </c>
      <c r="M511" s="614">
        <f>IFERROR(INDEX('Control Tech'!$K$3:$K$196,MATCH(Calcs!L511,'Control Tech'!$A$3:$A$196,0),1)/100,0)</f>
        <v>0</v>
      </c>
      <c r="N511" s="613">
        <f t="shared" si="49"/>
        <v>0</v>
      </c>
      <c r="O511" t="str">
        <f t="shared" si="50"/>
        <v/>
      </c>
    </row>
    <row r="512" spans="1:15" x14ac:dyDescent="0.25">
      <c r="A512" t="s">
        <v>1546</v>
      </c>
      <c r="B512" t="s">
        <v>1200</v>
      </c>
      <c r="C512" t="s">
        <v>1205</v>
      </c>
      <c r="D512" t="s">
        <v>1215</v>
      </c>
      <c r="E512" t="s">
        <v>1195</v>
      </c>
      <c r="F512" s="604">
        <v>1</v>
      </c>
      <c r="G512" s="604">
        <v>1.4999999999999999E-2</v>
      </c>
      <c r="H512" s="651"/>
      <c r="I512" t="str">
        <f t="shared" si="45"/>
        <v>buildings</v>
      </c>
      <c r="J512" t="str">
        <f t="shared" si="46"/>
        <v>lignite</v>
      </c>
      <c r="K512" t="str">
        <f t="shared" si="47"/>
        <v>ch4</v>
      </c>
      <c r="L512" t="str">
        <f t="shared" si="48"/>
        <v>buildings.lignite.ch4.Improved stove - coal</v>
      </c>
      <c r="M512" s="614">
        <f>IFERROR(INDEX('Control Tech'!$K$3:$K$196,MATCH(Calcs!L512,'Control Tech'!$A$3:$A$196,0),1)/100,0)</f>
        <v>0</v>
      </c>
      <c r="N512" s="613">
        <f t="shared" si="49"/>
        <v>0</v>
      </c>
      <c r="O512" t="str">
        <f t="shared" si="50"/>
        <v/>
      </c>
    </row>
    <row r="513" spans="1:15" x14ac:dyDescent="0.25">
      <c r="A513" t="s">
        <v>1546</v>
      </c>
      <c r="B513" t="s">
        <v>1200</v>
      </c>
      <c r="C513" t="s">
        <v>1205</v>
      </c>
      <c r="D513" t="s">
        <v>1216</v>
      </c>
      <c r="E513" t="s">
        <v>1195</v>
      </c>
      <c r="F513" s="604">
        <v>1</v>
      </c>
      <c r="G513" s="604">
        <v>0.01</v>
      </c>
      <c r="H513" s="651"/>
      <c r="I513" t="str">
        <f t="shared" si="45"/>
        <v>buildings</v>
      </c>
      <c r="J513" t="str">
        <f t="shared" si="46"/>
        <v>lignite</v>
      </c>
      <c r="K513" t="str">
        <f t="shared" si="47"/>
        <v>ch4</v>
      </c>
      <c r="L513" t="str">
        <f t="shared" si="48"/>
        <v>buildings.lignite.ch4.New stove - coal</v>
      </c>
      <c r="M513" s="614">
        <f>IFERROR(INDEX('Control Tech'!$K$3:$K$196,MATCH(Calcs!L513,'Control Tech'!$A$3:$A$196,0),1)/100,0)</f>
        <v>0</v>
      </c>
      <c r="N513" s="613">
        <f t="shared" si="49"/>
        <v>0</v>
      </c>
      <c r="O513" t="str">
        <f t="shared" si="50"/>
        <v/>
      </c>
    </row>
    <row r="514" spans="1:15" x14ac:dyDescent="0.25">
      <c r="A514" t="s">
        <v>1546</v>
      </c>
      <c r="B514" t="s">
        <v>1200</v>
      </c>
      <c r="C514" t="s">
        <v>1205</v>
      </c>
      <c r="D514" t="s">
        <v>1186</v>
      </c>
      <c r="E514" t="s">
        <v>1195</v>
      </c>
      <c r="F514" s="604">
        <v>1</v>
      </c>
      <c r="G514" s="604">
        <v>0.05</v>
      </c>
      <c r="H514" s="651"/>
      <c r="I514" t="str">
        <f t="shared" si="45"/>
        <v>buildings</v>
      </c>
      <c r="J514" t="str">
        <f t="shared" si="46"/>
        <v>lignite</v>
      </c>
      <c r="K514" t="str">
        <f t="shared" si="47"/>
        <v>ch4</v>
      </c>
      <c r="L514" t="str">
        <f t="shared" si="48"/>
        <v>buildings.lignite.ch4.No control</v>
      </c>
      <c r="M514" s="614">
        <f>IFERROR(INDEX('Control Tech'!$K$3:$K$196,MATCH(Calcs!L514,'Control Tech'!$A$3:$A$196,0),1)/100,0)</f>
        <v>0</v>
      </c>
      <c r="N514" s="613">
        <f t="shared" si="49"/>
        <v>1</v>
      </c>
      <c r="O514" t="str">
        <f t="shared" si="50"/>
        <v/>
      </c>
    </row>
    <row r="515" spans="1:15" x14ac:dyDescent="0.25">
      <c r="A515" t="s">
        <v>1546</v>
      </c>
      <c r="B515" t="s">
        <v>1200</v>
      </c>
      <c r="C515" t="s">
        <v>1240</v>
      </c>
      <c r="D515" t="s">
        <v>1214</v>
      </c>
      <c r="E515" t="s">
        <v>1195</v>
      </c>
      <c r="F515" s="604">
        <v>1</v>
      </c>
      <c r="G515" s="604">
        <v>4.7999999999999996E-3</v>
      </c>
      <c r="H515" s="651"/>
      <c r="I515" t="str">
        <f t="shared" si="45"/>
        <v>buildings</v>
      </c>
      <c r="J515" t="str">
        <f t="shared" si="46"/>
        <v>lignite</v>
      </c>
      <c r="K515" t="str">
        <f t="shared" si="47"/>
        <v>ch4</v>
      </c>
      <c r="L515" t="str">
        <f t="shared" si="48"/>
        <v>buildings.lignite.ch4.Briquette stove</v>
      </c>
      <c r="M515" s="614">
        <f>IFERROR(INDEX('Control Tech'!$K$3:$K$196,MATCH(Calcs!L515,'Control Tech'!$A$3:$A$196,0),1)/100,0)</f>
        <v>0</v>
      </c>
      <c r="N515" s="613">
        <f t="shared" si="49"/>
        <v>0</v>
      </c>
      <c r="O515" t="str">
        <f t="shared" si="50"/>
        <v/>
      </c>
    </row>
    <row r="516" spans="1:15" x14ac:dyDescent="0.25">
      <c r="A516" t="s">
        <v>1546</v>
      </c>
      <c r="B516" t="s">
        <v>1200</v>
      </c>
      <c r="C516" t="s">
        <v>1240</v>
      </c>
      <c r="D516" t="s">
        <v>1215</v>
      </c>
      <c r="E516" t="s">
        <v>1195</v>
      </c>
      <c r="F516" s="604">
        <v>1</v>
      </c>
      <c r="G516" s="604">
        <v>1.4999999999999999E-2</v>
      </c>
      <c r="H516" s="651"/>
      <c r="I516" t="str">
        <f t="shared" si="45"/>
        <v>buildings</v>
      </c>
      <c r="J516" t="str">
        <f t="shared" si="46"/>
        <v>lignite</v>
      </c>
      <c r="K516" t="str">
        <f t="shared" si="47"/>
        <v>ch4</v>
      </c>
      <c r="L516" t="str">
        <f t="shared" si="48"/>
        <v>buildings.lignite.ch4.Improved stove - coal</v>
      </c>
      <c r="M516" s="614">
        <f>IFERROR(INDEX('Control Tech'!$K$3:$K$196,MATCH(Calcs!L516,'Control Tech'!$A$3:$A$196,0),1)/100,0)</f>
        <v>0</v>
      </c>
      <c r="N516" s="613">
        <f t="shared" si="49"/>
        <v>0</v>
      </c>
      <c r="O516" t="str">
        <f t="shared" si="50"/>
        <v/>
      </c>
    </row>
    <row r="517" spans="1:15" x14ac:dyDescent="0.25">
      <c r="A517" t="s">
        <v>1546</v>
      </c>
      <c r="B517" t="s">
        <v>1200</v>
      </c>
      <c r="C517" t="s">
        <v>1240</v>
      </c>
      <c r="D517" t="s">
        <v>1216</v>
      </c>
      <c r="E517" t="s">
        <v>1195</v>
      </c>
      <c r="F517" s="604">
        <v>1</v>
      </c>
      <c r="G517" s="604">
        <v>0.01</v>
      </c>
      <c r="H517" s="651"/>
      <c r="I517" t="str">
        <f t="shared" si="45"/>
        <v>buildings</v>
      </c>
      <c r="J517" t="str">
        <f t="shared" si="46"/>
        <v>lignite</v>
      </c>
      <c r="K517" t="str">
        <f t="shared" si="47"/>
        <v>ch4</v>
      </c>
      <c r="L517" t="str">
        <f t="shared" si="48"/>
        <v>buildings.lignite.ch4.New stove - coal</v>
      </c>
      <c r="M517" s="614">
        <f>IFERROR(INDEX('Control Tech'!$K$3:$K$196,MATCH(Calcs!L517,'Control Tech'!$A$3:$A$196,0),1)/100,0)</f>
        <v>0</v>
      </c>
      <c r="N517" s="613">
        <f t="shared" si="49"/>
        <v>0</v>
      </c>
      <c r="O517" t="str">
        <f t="shared" si="50"/>
        <v/>
      </c>
    </row>
    <row r="518" spans="1:15" x14ac:dyDescent="0.25">
      <c r="A518" t="s">
        <v>1546</v>
      </c>
      <c r="B518" t="s">
        <v>1200</v>
      </c>
      <c r="C518" t="s">
        <v>1240</v>
      </c>
      <c r="D518" t="s">
        <v>1186</v>
      </c>
      <c r="E518" t="s">
        <v>1195</v>
      </c>
      <c r="F518" s="604">
        <v>1</v>
      </c>
      <c r="G518" s="604">
        <v>0.05</v>
      </c>
      <c r="H518" s="651"/>
      <c r="I518" t="str">
        <f t="shared" ref="I518:I581" si="51">IFERROR(INDEX($U$3:$U$143,MATCH(B518,$S$3:$S$143,0),1),"")</f>
        <v>buildings</v>
      </c>
      <c r="J518" t="str">
        <f t="shared" ref="J518:J581" si="52">IFERROR(INDEX($V$3:$V$143,MATCH(CONCATENATE(B518,".",C518),$R$3:$R$143,0),1),"")</f>
        <v>lignite</v>
      </c>
      <c r="K518" t="str">
        <f t="shared" ref="K518:K581" si="53">IF(OR(A518="black carbon",A518="oc",A518="pm2.5",A518="pm10"),"PM",A518)</f>
        <v>ch4</v>
      </c>
      <c r="L518" t="str">
        <f t="shared" ref="L518:L581" si="54">IFERROR(CONCATENATE(I518,".",J518,".",K518,".",D518),"")</f>
        <v>buildings.lignite.ch4.No control</v>
      </c>
      <c r="M518" s="614">
        <f>IFERROR(INDEX('Control Tech'!$K$3:$K$196,MATCH(Calcs!L518,'Control Tech'!$A$3:$A$196,0),1)/100,0)</f>
        <v>0</v>
      </c>
      <c r="N518" s="613">
        <f t="shared" ref="N518:N581" si="55">IF(D518="no control",1-SUMIFS($M$5:$M$3714,$B$5:$B$3714,B518,$A$5:$A$3714,A518,$C$5:$C$3714,C518),M518)</f>
        <v>1</v>
      </c>
      <c r="O518" t="str">
        <f t="shared" ref="O518:O581" si="56">IF(I518="electricity",INDEX($W$3:$W$143,MATCH(CONCATENATE(B518,".",C518),$R$3:$R$143,0),1),"")</f>
        <v/>
      </c>
    </row>
    <row r="519" spans="1:15" x14ac:dyDescent="0.25">
      <c r="A519" t="s">
        <v>1546</v>
      </c>
      <c r="B519" t="s">
        <v>1200</v>
      </c>
      <c r="C519" t="s">
        <v>1245</v>
      </c>
      <c r="D519" t="s">
        <v>1215</v>
      </c>
      <c r="E519" t="s">
        <v>1195</v>
      </c>
      <c r="F519" s="604">
        <v>1</v>
      </c>
      <c r="G519" s="604">
        <v>6.0000000000000001E-3</v>
      </c>
      <c r="H519" s="651"/>
      <c r="I519" t="str">
        <f t="shared" si="51"/>
        <v>buildings</v>
      </c>
      <c r="J519" t="str">
        <f t="shared" si="52"/>
        <v>hard coal</v>
      </c>
      <c r="K519" t="str">
        <f t="shared" si="53"/>
        <v>ch4</v>
      </c>
      <c r="L519" t="str">
        <f t="shared" si="54"/>
        <v>buildings.hard coal.ch4.Improved stove - coal</v>
      </c>
      <c r="M519" s="614">
        <f>IFERROR(INDEX('Control Tech'!$K$3:$K$196,MATCH(Calcs!L519,'Control Tech'!$A$3:$A$196,0),1)/100,0)</f>
        <v>0</v>
      </c>
      <c r="N519" s="613">
        <f t="shared" si="55"/>
        <v>0</v>
      </c>
      <c r="O519" t="str">
        <f t="shared" si="56"/>
        <v/>
      </c>
    </row>
    <row r="520" spans="1:15" x14ac:dyDescent="0.25">
      <c r="A520" t="s">
        <v>1546</v>
      </c>
      <c r="B520" t="s">
        <v>1200</v>
      </c>
      <c r="C520" t="s">
        <v>1245</v>
      </c>
      <c r="D520" t="s">
        <v>1216</v>
      </c>
      <c r="E520" t="s">
        <v>1195</v>
      </c>
      <c r="F520" s="604">
        <v>1</v>
      </c>
      <c r="G520" s="604">
        <v>4.0000000000000001E-3</v>
      </c>
      <c r="H520" s="651"/>
      <c r="I520" t="str">
        <f t="shared" si="51"/>
        <v>buildings</v>
      </c>
      <c r="J520" t="str">
        <f t="shared" si="52"/>
        <v>hard coal</v>
      </c>
      <c r="K520" t="str">
        <f t="shared" si="53"/>
        <v>ch4</v>
      </c>
      <c r="L520" t="str">
        <f t="shared" si="54"/>
        <v>buildings.hard coal.ch4.New stove - coal</v>
      </c>
      <c r="M520" s="614">
        <f>IFERROR(INDEX('Control Tech'!$K$3:$K$196,MATCH(Calcs!L520,'Control Tech'!$A$3:$A$196,0),1)/100,0)</f>
        <v>0</v>
      </c>
      <c r="N520" s="613">
        <f t="shared" si="55"/>
        <v>0</v>
      </c>
      <c r="O520" t="str">
        <f t="shared" si="56"/>
        <v/>
      </c>
    </row>
    <row r="521" spans="1:15" x14ac:dyDescent="0.25">
      <c r="A521" t="s">
        <v>1546</v>
      </c>
      <c r="B521" t="s">
        <v>1200</v>
      </c>
      <c r="C521" t="s">
        <v>1245</v>
      </c>
      <c r="D521" t="s">
        <v>1186</v>
      </c>
      <c r="E521" t="s">
        <v>1195</v>
      </c>
      <c r="F521" s="604">
        <v>1</v>
      </c>
      <c r="G521" s="604">
        <v>0.02</v>
      </c>
      <c r="H521" s="651"/>
      <c r="I521" t="str">
        <f t="shared" si="51"/>
        <v>buildings</v>
      </c>
      <c r="J521" t="str">
        <f t="shared" si="52"/>
        <v>hard coal</v>
      </c>
      <c r="K521" t="str">
        <f t="shared" si="53"/>
        <v>ch4</v>
      </c>
      <c r="L521" t="str">
        <f t="shared" si="54"/>
        <v>buildings.hard coal.ch4.No control</v>
      </c>
      <c r="M521" s="614">
        <f>IFERROR(INDEX('Control Tech'!$K$3:$K$196,MATCH(Calcs!L521,'Control Tech'!$A$3:$A$196,0),1)/100,0)</f>
        <v>0</v>
      </c>
      <c r="N521" s="613">
        <f t="shared" si="55"/>
        <v>1</v>
      </c>
      <c r="O521" t="str">
        <f t="shared" si="56"/>
        <v/>
      </c>
    </row>
    <row r="522" spans="1:15" x14ac:dyDescent="0.25">
      <c r="A522" t="s">
        <v>1546</v>
      </c>
      <c r="B522" t="s">
        <v>1200</v>
      </c>
      <c r="C522" t="s">
        <v>1251</v>
      </c>
      <c r="D522" t="s">
        <v>1201</v>
      </c>
      <c r="E522" t="s">
        <v>1195</v>
      </c>
      <c r="F522" s="604">
        <v>1</v>
      </c>
      <c r="G522" s="604">
        <v>1.4999999999999999E-2</v>
      </c>
      <c r="H522" s="651"/>
      <c r="I522" t="str">
        <f t="shared" si="51"/>
        <v>buildings</v>
      </c>
      <c r="J522" t="str">
        <f t="shared" si="52"/>
        <v>biomass</v>
      </c>
      <c r="K522" t="str">
        <f t="shared" si="53"/>
        <v>ch4</v>
      </c>
      <c r="L522" t="str">
        <f t="shared" si="54"/>
        <v>buildings.biomass.ch4.Fan assisted cooking stove</v>
      </c>
      <c r="M522" s="614">
        <f>IFERROR(INDEX('Control Tech'!$K$3:$K$196,MATCH(Calcs!L522,'Control Tech'!$A$3:$A$196,0),1)/100,0)</f>
        <v>0</v>
      </c>
      <c r="N522" s="613">
        <f t="shared" si="55"/>
        <v>0</v>
      </c>
      <c r="O522" t="str">
        <f t="shared" si="56"/>
        <v/>
      </c>
    </row>
    <row r="523" spans="1:15" x14ac:dyDescent="0.25">
      <c r="A523" t="s">
        <v>1546</v>
      </c>
      <c r="B523" t="s">
        <v>1200</v>
      </c>
      <c r="C523" t="s">
        <v>1251</v>
      </c>
      <c r="D523" t="s">
        <v>1202</v>
      </c>
      <c r="E523" t="s">
        <v>1195</v>
      </c>
      <c r="F523" s="604">
        <v>1</v>
      </c>
      <c r="G523" s="604">
        <v>8.2500000000000004E-2</v>
      </c>
      <c r="H523" s="651"/>
      <c r="I523" t="str">
        <f t="shared" si="51"/>
        <v>buildings</v>
      </c>
      <c r="J523" t="str">
        <f t="shared" si="52"/>
        <v>biomass</v>
      </c>
      <c r="K523" t="str">
        <f t="shared" si="53"/>
        <v>ch4</v>
      </c>
      <c r="L523" t="str">
        <f t="shared" si="54"/>
        <v>buildings.biomass.ch4.Improved stove - biomass</v>
      </c>
      <c r="M523" s="614">
        <f>IFERROR(INDEX('Control Tech'!$K$3:$K$196,MATCH(Calcs!L523,'Control Tech'!$A$3:$A$196,0),1)/100,0)</f>
        <v>0</v>
      </c>
      <c r="N523" s="613">
        <f t="shared" si="55"/>
        <v>0</v>
      </c>
      <c r="O523" t="str">
        <f t="shared" si="56"/>
        <v/>
      </c>
    </row>
    <row r="524" spans="1:15" x14ac:dyDescent="0.25">
      <c r="A524" t="s">
        <v>1546</v>
      </c>
      <c r="B524" t="s">
        <v>1200</v>
      </c>
      <c r="C524" t="s">
        <v>1251</v>
      </c>
      <c r="D524" t="s">
        <v>1203</v>
      </c>
      <c r="E524" t="s">
        <v>1195</v>
      </c>
      <c r="F524" s="604">
        <v>1</v>
      </c>
      <c r="G524" s="604">
        <v>2.75E-2</v>
      </c>
      <c r="H524" s="651"/>
      <c r="I524" t="str">
        <f t="shared" si="51"/>
        <v>buildings</v>
      </c>
      <c r="J524" t="str">
        <f t="shared" si="52"/>
        <v>biomass</v>
      </c>
      <c r="K524" t="str">
        <f t="shared" si="53"/>
        <v>ch4</v>
      </c>
      <c r="L524" t="str">
        <f t="shared" si="54"/>
        <v>buildings.biomass.ch4.New stove - biomass</v>
      </c>
      <c r="M524" s="614">
        <f>IFERROR(INDEX('Control Tech'!$K$3:$K$196,MATCH(Calcs!L524,'Control Tech'!$A$3:$A$196,0),1)/100,0)</f>
        <v>0</v>
      </c>
      <c r="N524" s="613">
        <f t="shared" si="55"/>
        <v>0</v>
      </c>
      <c r="O524" t="str">
        <f t="shared" si="56"/>
        <v/>
      </c>
    </row>
    <row r="525" spans="1:15" x14ac:dyDescent="0.25">
      <c r="A525" t="s">
        <v>1546</v>
      </c>
      <c r="B525" t="s">
        <v>1200</v>
      </c>
      <c r="C525" t="s">
        <v>1251</v>
      </c>
      <c r="D525" t="s">
        <v>1186</v>
      </c>
      <c r="E525" t="s">
        <v>1195</v>
      </c>
      <c r="F525" s="604">
        <v>1</v>
      </c>
      <c r="G525" s="604">
        <v>0.55000000000000004</v>
      </c>
      <c r="H525" s="651"/>
      <c r="I525" t="str">
        <f t="shared" si="51"/>
        <v>buildings</v>
      </c>
      <c r="J525" t="str">
        <f t="shared" si="52"/>
        <v>biomass</v>
      </c>
      <c r="K525" t="str">
        <f t="shared" si="53"/>
        <v>ch4</v>
      </c>
      <c r="L525" t="str">
        <f t="shared" si="54"/>
        <v>buildings.biomass.ch4.No control</v>
      </c>
      <c r="M525" s="614">
        <f>IFERROR(INDEX('Control Tech'!$K$3:$K$196,MATCH(Calcs!L525,'Control Tech'!$A$3:$A$196,0),1)/100,0)</f>
        <v>0</v>
      </c>
      <c r="N525" s="613">
        <f t="shared" si="55"/>
        <v>1</v>
      </c>
      <c r="O525" t="str">
        <f t="shared" si="56"/>
        <v/>
      </c>
    </row>
    <row r="526" spans="1:15" x14ac:dyDescent="0.25">
      <c r="A526" t="s">
        <v>1546</v>
      </c>
      <c r="B526" t="s">
        <v>1200</v>
      </c>
      <c r="C526" t="s">
        <v>1252</v>
      </c>
      <c r="D526" t="s">
        <v>1201</v>
      </c>
      <c r="E526" t="s">
        <v>1195</v>
      </c>
      <c r="F526" s="604">
        <v>1</v>
      </c>
      <c r="G526" s="604">
        <v>1.4999999999999999E-2</v>
      </c>
      <c r="H526" s="651"/>
      <c r="I526" t="str">
        <f t="shared" si="51"/>
        <v>buildings</v>
      </c>
      <c r="J526" t="str">
        <f t="shared" si="52"/>
        <v>biomass</v>
      </c>
      <c r="K526" t="str">
        <f t="shared" si="53"/>
        <v>ch4</v>
      </c>
      <c r="L526" t="str">
        <f t="shared" si="54"/>
        <v>buildings.biomass.ch4.Fan assisted cooking stove</v>
      </c>
      <c r="M526" s="614">
        <f>IFERROR(INDEX('Control Tech'!$K$3:$K$196,MATCH(Calcs!L526,'Control Tech'!$A$3:$A$196,0),1)/100,0)</f>
        <v>0</v>
      </c>
      <c r="N526" s="613">
        <f t="shared" si="55"/>
        <v>0</v>
      </c>
      <c r="O526" t="str">
        <f t="shared" si="56"/>
        <v/>
      </c>
    </row>
    <row r="527" spans="1:15" x14ac:dyDescent="0.25">
      <c r="A527" t="s">
        <v>1546</v>
      </c>
      <c r="B527" t="s">
        <v>1200</v>
      </c>
      <c r="C527" t="s">
        <v>1252</v>
      </c>
      <c r="D527" t="s">
        <v>1202</v>
      </c>
      <c r="E527" t="s">
        <v>1195</v>
      </c>
      <c r="F527" s="604">
        <v>1</v>
      </c>
      <c r="G527" s="604">
        <v>4.4999999999999998E-2</v>
      </c>
      <c r="H527" s="651"/>
      <c r="I527" t="str">
        <f t="shared" si="51"/>
        <v>buildings</v>
      </c>
      <c r="J527" t="str">
        <f t="shared" si="52"/>
        <v>biomass</v>
      </c>
      <c r="K527" t="str">
        <f t="shared" si="53"/>
        <v>ch4</v>
      </c>
      <c r="L527" t="str">
        <f t="shared" si="54"/>
        <v>buildings.biomass.ch4.Improved stove - biomass</v>
      </c>
      <c r="M527" s="614">
        <f>IFERROR(INDEX('Control Tech'!$K$3:$K$196,MATCH(Calcs!L527,'Control Tech'!$A$3:$A$196,0),1)/100,0)</f>
        <v>0</v>
      </c>
      <c r="N527" s="613">
        <f t="shared" si="55"/>
        <v>0</v>
      </c>
      <c r="O527" t="str">
        <f t="shared" si="56"/>
        <v/>
      </c>
    </row>
    <row r="528" spans="1:15" x14ac:dyDescent="0.25">
      <c r="A528" t="s">
        <v>1546</v>
      </c>
      <c r="B528" t="s">
        <v>1200</v>
      </c>
      <c r="C528" t="s">
        <v>1252</v>
      </c>
      <c r="D528" t="s">
        <v>1203</v>
      </c>
      <c r="E528" t="s">
        <v>1195</v>
      </c>
      <c r="F528" s="604">
        <v>1</v>
      </c>
      <c r="G528" s="604">
        <v>1.4999999999999999E-2</v>
      </c>
      <c r="H528" s="651"/>
      <c r="I528" t="str">
        <f t="shared" si="51"/>
        <v>buildings</v>
      </c>
      <c r="J528" t="str">
        <f t="shared" si="52"/>
        <v>biomass</v>
      </c>
      <c r="K528" t="str">
        <f t="shared" si="53"/>
        <v>ch4</v>
      </c>
      <c r="L528" t="str">
        <f t="shared" si="54"/>
        <v>buildings.biomass.ch4.New stove - biomass</v>
      </c>
      <c r="M528" s="614">
        <f>IFERROR(INDEX('Control Tech'!$K$3:$K$196,MATCH(Calcs!L528,'Control Tech'!$A$3:$A$196,0),1)/100,0)</f>
        <v>0</v>
      </c>
      <c r="N528" s="613">
        <f t="shared" si="55"/>
        <v>0</v>
      </c>
      <c r="O528" t="str">
        <f t="shared" si="56"/>
        <v/>
      </c>
    </row>
    <row r="529" spans="1:15" x14ac:dyDescent="0.25">
      <c r="A529" t="s">
        <v>1546</v>
      </c>
      <c r="B529" t="s">
        <v>1200</v>
      </c>
      <c r="C529" t="s">
        <v>1252</v>
      </c>
      <c r="D529" t="s">
        <v>1186</v>
      </c>
      <c r="E529" t="s">
        <v>1195</v>
      </c>
      <c r="F529" s="604">
        <v>1</v>
      </c>
      <c r="G529" s="604">
        <v>0.3</v>
      </c>
      <c r="H529" s="651"/>
      <c r="I529" t="str">
        <f t="shared" si="51"/>
        <v>buildings</v>
      </c>
      <c r="J529" t="str">
        <f t="shared" si="52"/>
        <v>biomass</v>
      </c>
      <c r="K529" t="str">
        <f t="shared" si="53"/>
        <v>ch4</v>
      </c>
      <c r="L529" t="str">
        <f t="shared" si="54"/>
        <v>buildings.biomass.ch4.No control</v>
      </c>
      <c r="M529" s="614">
        <f>IFERROR(INDEX('Control Tech'!$K$3:$K$196,MATCH(Calcs!L529,'Control Tech'!$A$3:$A$196,0),1)/100,0)</f>
        <v>0</v>
      </c>
      <c r="N529" s="613">
        <f t="shared" si="55"/>
        <v>1</v>
      </c>
      <c r="O529" t="str">
        <f t="shared" si="56"/>
        <v/>
      </c>
    </row>
    <row r="530" spans="1:15" x14ac:dyDescent="0.25">
      <c r="A530" t="s">
        <v>1546</v>
      </c>
      <c r="B530" t="s">
        <v>1200</v>
      </c>
      <c r="C530" t="s">
        <v>1291</v>
      </c>
      <c r="D530" t="s">
        <v>1214</v>
      </c>
      <c r="E530" t="s">
        <v>1195</v>
      </c>
      <c r="F530" s="604">
        <v>1</v>
      </c>
      <c r="G530" s="604">
        <v>4.7999999999999996E-3</v>
      </c>
      <c r="H530" s="651"/>
      <c r="I530" t="str">
        <f t="shared" si="51"/>
        <v>buildings</v>
      </c>
      <c r="J530" t="str">
        <f t="shared" si="52"/>
        <v>hard coal</v>
      </c>
      <c r="K530" t="str">
        <f t="shared" si="53"/>
        <v>ch4</v>
      </c>
      <c r="L530" t="str">
        <f t="shared" si="54"/>
        <v>buildings.hard coal.ch4.Briquette stove</v>
      </c>
      <c r="M530" s="614">
        <f>IFERROR(INDEX('Control Tech'!$K$3:$K$196,MATCH(Calcs!L530,'Control Tech'!$A$3:$A$196,0),1)/100,0)</f>
        <v>0</v>
      </c>
      <c r="N530" s="613">
        <f t="shared" si="55"/>
        <v>0</v>
      </c>
      <c r="O530" t="str">
        <f t="shared" si="56"/>
        <v/>
      </c>
    </row>
    <row r="531" spans="1:15" x14ac:dyDescent="0.25">
      <c r="A531" t="s">
        <v>1546</v>
      </c>
      <c r="B531" t="s">
        <v>1200</v>
      </c>
      <c r="C531" t="s">
        <v>1291</v>
      </c>
      <c r="D531" t="s">
        <v>1215</v>
      </c>
      <c r="E531" t="s">
        <v>1195</v>
      </c>
      <c r="F531" s="604">
        <v>1</v>
      </c>
      <c r="G531" s="604">
        <v>1.2E-2</v>
      </c>
      <c r="H531" s="651"/>
      <c r="I531" t="str">
        <f t="shared" si="51"/>
        <v>buildings</v>
      </c>
      <c r="J531" t="str">
        <f t="shared" si="52"/>
        <v>hard coal</v>
      </c>
      <c r="K531" t="str">
        <f t="shared" si="53"/>
        <v>ch4</v>
      </c>
      <c r="L531" t="str">
        <f t="shared" si="54"/>
        <v>buildings.hard coal.ch4.Improved stove - coal</v>
      </c>
      <c r="M531" s="614">
        <f>IFERROR(INDEX('Control Tech'!$K$3:$K$196,MATCH(Calcs!L531,'Control Tech'!$A$3:$A$196,0),1)/100,0)</f>
        <v>0</v>
      </c>
      <c r="N531" s="613">
        <f t="shared" si="55"/>
        <v>0</v>
      </c>
      <c r="O531" t="str">
        <f t="shared" si="56"/>
        <v/>
      </c>
    </row>
    <row r="532" spans="1:15" x14ac:dyDescent="0.25">
      <c r="A532" t="s">
        <v>1546</v>
      </c>
      <c r="B532" t="s">
        <v>1200</v>
      </c>
      <c r="C532" t="s">
        <v>1291</v>
      </c>
      <c r="D532" t="s">
        <v>1216</v>
      </c>
      <c r="E532" t="s">
        <v>1195</v>
      </c>
      <c r="F532" s="604">
        <v>1</v>
      </c>
      <c r="G532" s="604">
        <v>8.0000000000000002E-3</v>
      </c>
      <c r="H532" s="651"/>
      <c r="I532" t="str">
        <f t="shared" si="51"/>
        <v>buildings</v>
      </c>
      <c r="J532" t="str">
        <f t="shared" si="52"/>
        <v>hard coal</v>
      </c>
      <c r="K532" t="str">
        <f t="shared" si="53"/>
        <v>ch4</v>
      </c>
      <c r="L532" t="str">
        <f t="shared" si="54"/>
        <v>buildings.hard coal.ch4.New stove - coal</v>
      </c>
      <c r="M532" s="614">
        <f>IFERROR(INDEX('Control Tech'!$K$3:$K$196,MATCH(Calcs!L532,'Control Tech'!$A$3:$A$196,0),1)/100,0)</f>
        <v>0</v>
      </c>
      <c r="N532" s="613">
        <f t="shared" si="55"/>
        <v>0</v>
      </c>
      <c r="O532" t="str">
        <f t="shared" si="56"/>
        <v/>
      </c>
    </row>
    <row r="533" spans="1:15" x14ac:dyDescent="0.25">
      <c r="A533" t="s">
        <v>1546</v>
      </c>
      <c r="B533" t="s">
        <v>1200</v>
      </c>
      <c r="C533" t="s">
        <v>1291</v>
      </c>
      <c r="D533" t="s">
        <v>1186</v>
      </c>
      <c r="E533" t="s">
        <v>1195</v>
      </c>
      <c r="F533" s="604">
        <v>1</v>
      </c>
      <c r="G533" s="604">
        <v>0.04</v>
      </c>
      <c r="H533" s="651"/>
      <c r="I533" t="str">
        <f t="shared" si="51"/>
        <v>buildings</v>
      </c>
      <c r="J533" t="str">
        <f t="shared" si="52"/>
        <v>hard coal</v>
      </c>
      <c r="K533" t="str">
        <f t="shared" si="53"/>
        <v>ch4</v>
      </c>
      <c r="L533" t="str">
        <f t="shared" si="54"/>
        <v>buildings.hard coal.ch4.No control</v>
      </c>
      <c r="M533" s="614">
        <f>IFERROR(INDEX('Control Tech'!$K$3:$K$196,MATCH(Calcs!L533,'Control Tech'!$A$3:$A$196,0),1)/100,0)</f>
        <v>0</v>
      </c>
      <c r="N533" s="613">
        <f t="shared" si="55"/>
        <v>1</v>
      </c>
      <c r="O533" t="str">
        <f t="shared" si="56"/>
        <v/>
      </c>
    </row>
    <row r="534" spans="1:15" x14ac:dyDescent="0.25">
      <c r="A534" t="s">
        <v>1546</v>
      </c>
      <c r="B534" t="s">
        <v>1200</v>
      </c>
      <c r="C534" t="s">
        <v>1292</v>
      </c>
      <c r="D534" t="s">
        <v>1214</v>
      </c>
      <c r="E534" t="s">
        <v>1195</v>
      </c>
      <c r="F534" s="604">
        <v>1</v>
      </c>
      <c r="G534" s="604">
        <v>4.7999999999999996E-3</v>
      </c>
      <c r="H534" s="651"/>
      <c r="I534" t="str">
        <f t="shared" si="51"/>
        <v>buildings</v>
      </c>
      <c r="J534" t="str">
        <f t="shared" si="52"/>
        <v>hard coal</v>
      </c>
      <c r="K534" t="str">
        <f t="shared" si="53"/>
        <v>ch4</v>
      </c>
      <c r="L534" t="str">
        <f t="shared" si="54"/>
        <v>buildings.hard coal.ch4.Briquette stove</v>
      </c>
      <c r="M534" s="614">
        <f>IFERROR(INDEX('Control Tech'!$K$3:$K$196,MATCH(Calcs!L534,'Control Tech'!$A$3:$A$196,0),1)/100,0)</f>
        <v>0</v>
      </c>
      <c r="N534" s="613">
        <f t="shared" si="55"/>
        <v>0</v>
      </c>
      <c r="O534" t="str">
        <f t="shared" si="56"/>
        <v/>
      </c>
    </row>
    <row r="535" spans="1:15" x14ac:dyDescent="0.25">
      <c r="A535" t="s">
        <v>1546</v>
      </c>
      <c r="B535" t="s">
        <v>1200</v>
      </c>
      <c r="C535" t="s">
        <v>1292</v>
      </c>
      <c r="D535" t="s">
        <v>1215</v>
      </c>
      <c r="E535" t="s">
        <v>1195</v>
      </c>
      <c r="F535" s="604">
        <v>1</v>
      </c>
      <c r="G535" s="604">
        <v>1.2E-2</v>
      </c>
      <c r="H535" s="651"/>
      <c r="I535" t="str">
        <f t="shared" si="51"/>
        <v>buildings</v>
      </c>
      <c r="J535" t="str">
        <f t="shared" si="52"/>
        <v>hard coal</v>
      </c>
      <c r="K535" t="str">
        <f t="shared" si="53"/>
        <v>ch4</v>
      </c>
      <c r="L535" t="str">
        <f t="shared" si="54"/>
        <v>buildings.hard coal.ch4.Improved stove - coal</v>
      </c>
      <c r="M535" s="614">
        <f>IFERROR(INDEX('Control Tech'!$K$3:$K$196,MATCH(Calcs!L535,'Control Tech'!$A$3:$A$196,0),1)/100,0)</f>
        <v>0</v>
      </c>
      <c r="N535" s="613">
        <f t="shared" si="55"/>
        <v>0</v>
      </c>
      <c r="O535" t="str">
        <f t="shared" si="56"/>
        <v/>
      </c>
    </row>
    <row r="536" spans="1:15" x14ac:dyDescent="0.25">
      <c r="A536" t="s">
        <v>1546</v>
      </c>
      <c r="B536" t="s">
        <v>1200</v>
      </c>
      <c r="C536" t="s">
        <v>1292</v>
      </c>
      <c r="D536" t="s">
        <v>1216</v>
      </c>
      <c r="E536" t="s">
        <v>1195</v>
      </c>
      <c r="F536" s="604">
        <v>1</v>
      </c>
      <c r="G536" s="604">
        <v>8.0000000000000002E-3</v>
      </c>
      <c r="H536" s="651"/>
      <c r="I536" t="str">
        <f t="shared" si="51"/>
        <v>buildings</v>
      </c>
      <c r="J536" t="str">
        <f t="shared" si="52"/>
        <v>hard coal</v>
      </c>
      <c r="K536" t="str">
        <f t="shared" si="53"/>
        <v>ch4</v>
      </c>
      <c r="L536" t="str">
        <f t="shared" si="54"/>
        <v>buildings.hard coal.ch4.New stove - coal</v>
      </c>
      <c r="M536" s="614">
        <f>IFERROR(INDEX('Control Tech'!$K$3:$K$196,MATCH(Calcs!L536,'Control Tech'!$A$3:$A$196,0),1)/100,0)</f>
        <v>0</v>
      </c>
      <c r="N536" s="613">
        <f t="shared" si="55"/>
        <v>0</v>
      </c>
      <c r="O536" t="str">
        <f t="shared" si="56"/>
        <v/>
      </c>
    </row>
    <row r="537" spans="1:15" x14ac:dyDescent="0.25">
      <c r="A537" t="s">
        <v>1546</v>
      </c>
      <c r="B537" t="s">
        <v>1200</v>
      </c>
      <c r="C537" t="s">
        <v>1292</v>
      </c>
      <c r="D537" t="s">
        <v>1186</v>
      </c>
      <c r="E537" t="s">
        <v>1195</v>
      </c>
      <c r="F537" s="604">
        <v>1</v>
      </c>
      <c r="G537" s="604">
        <v>0.04</v>
      </c>
      <c r="H537" s="651"/>
      <c r="I537" t="str">
        <f t="shared" si="51"/>
        <v>buildings</v>
      </c>
      <c r="J537" t="str">
        <f t="shared" si="52"/>
        <v>hard coal</v>
      </c>
      <c r="K537" t="str">
        <f t="shared" si="53"/>
        <v>ch4</v>
      </c>
      <c r="L537" t="str">
        <f t="shared" si="54"/>
        <v>buildings.hard coal.ch4.No control</v>
      </c>
      <c r="M537" s="614">
        <f>IFERROR(INDEX('Control Tech'!$K$3:$K$196,MATCH(Calcs!L537,'Control Tech'!$A$3:$A$196,0),1)/100,0)</f>
        <v>0</v>
      </c>
      <c r="N537" s="613">
        <f t="shared" si="55"/>
        <v>1</v>
      </c>
      <c r="O537" t="str">
        <f t="shared" si="56"/>
        <v/>
      </c>
    </row>
    <row r="538" spans="1:15" x14ac:dyDescent="0.25">
      <c r="A538" t="s">
        <v>1546</v>
      </c>
      <c r="B538" t="s">
        <v>1200</v>
      </c>
      <c r="C538" t="s">
        <v>1293</v>
      </c>
      <c r="D538" t="s">
        <v>1214</v>
      </c>
      <c r="E538" t="s">
        <v>1195</v>
      </c>
      <c r="F538" s="604">
        <v>1</v>
      </c>
      <c r="G538" s="604">
        <v>4.7999999999999996E-3</v>
      </c>
      <c r="H538" s="651"/>
      <c r="I538" t="str">
        <f t="shared" si="51"/>
        <v>buildings</v>
      </c>
      <c r="J538" t="str">
        <f t="shared" si="52"/>
        <v>hard coal</v>
      </c>
      <c r="K538" t="str">
        <f t="shared" si="53"/>
        <v>ch4</v>
      </c>
      <c r="L538" t="str">
        <f t="shared" si="54"/>
        <v>buildings.hard coal.ch4.Briquette stove</v>
      </c>
      <c r="M538" s="614">
        <f>IFERROR(INDEX('Control Tech'!$K$3:$K$196,MATCH(Calcs!L538,'Control Tech'!$A$3:$A$196,0),1)/100,0)</f>
        <v>0</v>
      </c>
      <c r="N538" s="613">
        <f t="shared" si="55"/>
        <v>0</v>
      </c>
      <c r="O538" t="str">
        <f t="shared" si="56"/>
        <v/>
      </c>
    </row>
    <row r="539" spans="1:15" x14ac:dyDescent="0.25">
      <c r="A539" t="s">
        <v>1546</v>
      </c>
      <c r="B539" t="s">
        <v>1200</v>
      </c>
      <c r="C539" t="s">
        <v>1293</v>
      </c>
      <c r="D539" t="s">
        <v>1215</v>
      </c>
      <c r="E539" t="s">
        <v>1195</v>
      </c>
      <c r="F539" s="604">
        <v>1</v>
      </c>
      <c r="G539" s="604">
        <v>1.2E-2</v>
      </c>
      <c r="H539" s="651"/>
      <c r="I539" t="str">
        <f t="shared" si="51"/>
        <v>buildings</v>
      </c>
      <c r="J539" t="str">
        <f t="shared" si="52"/>
        <v>hard coal</v>
      </c>
      <c r="K539" t="str">
        <f t="shared" si="53"/>
        <v>ch4</v>
      </c>
      <c r="L539" t="str">
        <f t="shared" si="54"/>
        <v>buildings.hard coal.ch4.Improved stove - coal</v>
      </c>
      <c r="M539" s="614">
        <f>IFERROR(INDEX('Control Tech'!$K$3:$K$196,MATCH(Calcs!L539,'Control Tech'!$A$3:$A$196,0),1)/100,0)</f>
        <v>0</v>
      </c>
      <c r="N539" s="613">
        <f t="shared" si="55"/>
        <v>0</v>
      </c>
      <c r="O539" t="str">
        <f t="shared" si="56"/>
        <v/>
      </c>
    </row>
    <row r="540" spans="1:15" x14ac:dyDescent="0.25">
      <c r="A540" t="s">
        <v>1546</v>
      </c>
      <c r="B540" t="s">
        <v>1200</v>
      </c>
      <c r="C540" t="s">
        <v>1293</v>
      </c>
      <c r="D540" t="s">
        <v>1216</v>
      </c>
      <c r="E540" t="s">
        <v>1195</v>
      </c>
      <c r="F540" s="604">
        <v>1</v>
      </c>
      <c r="G540" s="604">
        <v>8.0000000000000002E-3</v>
      </c>
      <c r="H540" s="651"/>
      <c r="I540" t="str">
        <f t="shared" si="51"/>
        <v>buildings</v>
      </c>
      <c r="J540" t="str">
        <f t="shared" si="52"/>
        <v>hard coal</v>
      </c>
      <c r="K540" t="str">
        <f t="shared" si="53"/>
        <v>ch4</v>
      </c>
      <c r="L540" t="str">
        <f t="shared" si="54"/>
        <v>buildings.hard coal.ch4.New stove - coal</v>
      </c>
      <c r="M540" s="614">
        <f>IFERROR(INDEX('Control Tech'!$K$3:$K$196,MATCH(Calcs!L540,'Control Tech'!$A$3:$A$196,0),1)/100,0)</f>
        <v>0</v>
      </c>
      <c r="N540" s="613">
        <f t="shared" si="55"/>
        <v>0</v>
      </c>
      <c r="O540" t="str">
        <f t="shared" si="56"/>
        <v/>
      </c>
    </row>
    <row r="541" spans="1:15" x14ac:dyDescent="0.25">
      <c r="A541" t="s">
        <v>1546</v>
      </c>
      <c r="B541" t="s">
        <v>1200</v>
      </c>
      <c r="C541" t="s">
        <v>1293</v>
      </c>
      <c r="D541" t="s">
        <v>1186</v>
      </c>
      <c r="E541" t="s">
        <v>1195</v>
      </c>
      <c r="F541" s="604">
        <v>1</v>
      </c>
      <c r="G541" s="604">
        <v>0.04</v>
      </c>
      <c r="H541" s="651"/>
      <c r="I541" t="str">
        <f t="shared" si="51"/>
        <v>buildings</v>
      </c>
      <c r="J541" t="str">
        <f t="shared" si="52"/>
        <v>hard coal</v>
      </c>
      <c r="K541" t="str">
        <f t="shared" si="53"/>
        <v>ch4</v>
      </c>
      <c r="L541" t="str">
        <f t="shared" si="54"/>
        <v>buildings.hard coal.ch4.No control</v>
      </c>
      <c r="M541" s="614">
        <f>IFERROR(INDEX('Control Tech'!$K$3:$K$196,MATCH(Calcs!L541,'Control Tech'!$A$3:$A$196,0),1)/100,0)</f>
        <v>0</v>
      </c>
      <c r="N541" s="613">
        <f t="shared" si="55"/>
        <v>1</v>
      </c>
      <c r="O541" t="str">
        <f t="shared" si="56"/>
        <v/>
      </c>
    </row>
    <row r="542" spans="1:15" x14ac:dyDescent="0.25">
      <c r="A542" t="s">
        <v>1546</v>
      </c>
      <c r="B542" t="s">
        <v>1508</v>
      </c>
      <c r="C542" t="s">
        <v>18</v>
      </c>
      <c r="D542" t="s">
        <v>1186</v>
      </c>
      <c r="E542" t="s">
        <v>1195</v>
      </c>
      <c r="F542" s="604">
        <v>1</v>
      </c>
      <c r="G542" s="604">
        <v>5.0000000000000001E-4</v>
      </c>
      <c r="H542" s="651"/>
      <c r="I542" t="str">
        <f t="shared" si="51"/>
        <v>aircraft</v>
      </c>
      <c r="J542" t="str">
        <f t="shared" si="52"/>
        <v>petroleum gasoline</v>
      </c>
      <c r="K542" t="str">
        <f t="shared" si="53"/>
        <v>ch4</v>
      </c>
      <c r="L542" t="str">
        <f t="shared" si="54"/>
        <v>aircraft.petroleum gasoline.ch4.No control</v>
      </c>
      <c r="M542" s="614">
        <f>IFERROR(INDEX('Control Tech'!$K$3:$K$196,MATCH(Calcs!L542,'Control Tech'!$A$3:$A$196,0),1)/100,0)</f>
        <v>0</v>
      </c>
      <c r="N542" s="613">
        <f t="shared" si="55"/>
        <v>1</v>
      </c>
      <c r="O542" t="str">
        <f t="shared" si="56"/>
        <v/>
      </c>
    </row>
    <row r="543" spans="1:15" x14ac:dyDescent="0.25">
      <c r="A543" t="s">
        <v>1546</v>
      </c>
      <c r="B543" t="s">
        <v>1204</v>
      </c>
      <c r="C543" t="s">
        <v>1193</v>
      </c>
      <c r="D543" t="s">
        <v>1202</v>
      </c>
      <c r="E543" t="s">
        <v>1195</v>
      </c>
      <c r="F543" s="604">
        <v>1</v>
      </c>
      <c r="G543" s="604">
        <v>1.4999999999999999E-2</v>
      </c>
      <c r="H543" s="651"/>
      <c r="I543" t="str">
        <f t="shared" si="51"/>
        <v>buildings</v>
      </c>
      <c r="J543" t="str">
        <f t="shared" si="52"/>
        <v>biomass</v>
      </c>
      <c r="K543" t="str">
        <f t="shared" si="53"/>
        <v>ch4</v>
      </c>
      <c r="L543" t="str">
        <f t="shared" si="54"/>
        <v>buildings.biomass.ch4.Improved stove - biomass</v>
      </c>
      <c r="M543" s="614">
        <f>IFERROR(INDEX('Control Tech'!$K$3:$K$196,MATCH(Calcs!L543,'Control Tech'!$A$3:$A$196,0),1)/100,0)</f>
        <v>0</v>
      </c>
      <c r="N543" s="613">
        <f t="shared" si="55"/>
        <v>0</v>
      </c>
      <c r="O543" t="str">
        <f t="shared" si="56"/>
        <v/>
      </c>
    </row>
    <row r="544" spans="1:15" x14ac:dyDescent="0.25">
      <c r="A544" t="s">
        <v>1546</v>
      </c>
      <c r="B544" t="s">
        <v>1204</v>
      </c>
      <c r="C544" t="s">
        <v>1193</v>
      </c>
      <c r="D544" t="s">
        <v>1203</v>
      </c>
      <c r="E544" t="s">
        <v>1195</v>
      </c>
      <c r="F544" s="604">
        <v>1</v>
      </c>
      <c r="G544" s="604">
        <v>5.0000000000000001E-3</v>
      </c>
      <c r="H544" s="651"/>
      <c r="I544" t="str">
        <f t="shared" si="51"/>
        <v>buildings</v>
      </c>
      <c r="J544" t="str">
        <f t="shared" si="52"/>
        <v>biomass</v>
      </c>
      <c r="K544" t="str">
        <f t="shared" si="53"/>
        <v>ch4</v>
      </c>
      <c r="L544" t="str">
        <f t="shared" si="54"/>
        <v>buildings.biomass.ch4.New stove - biomass</v>
      </c>
      <c r="M544" s="614">
        <f>IFERROR(INDEX('Control Tech'!$K$3:$K$196,MATCH(Calcs!L544,'Control Tech'!$A$3:$A$196,0),1)/100,0)</f>
        <v>0</v>
      </c>
      <c r="N544" s="613">
        <f t="shared" si="55"/>
        <v>0</v>
      </c>
      <c r="O544" t="str">
        <f t="shared" si="56"/>
        <v/>
      </c>
    </row>
    <row r="545" spans="1:15" x14ac:dyDescent="0.25">
      <c r="A545" t="s">
        <v>1546</v>
      </c>
      <c r="B545" t="s">
        <v>1204</v>
      </c>
      <c r="C545" t="s">
        <v>1193</v>
      </c>
      <c r="D545" t="s">
        <v>1186</v>
      </c>
      <c r="E545" t="s">
        <v>1195</v>
      </c>
      <c r="F545" s="604">
        <v>1</v>
      </c>
      <c r="G545" s="604">
        <v>0.1</v>
      </c>
      <c r="H545" s="651"/>
      <c r="I545" t="str">
        <f t="shared" si="51"/>
        <v>buildings</v>
      </c>
      <c r="J545" t="str">
        <f t="shared" si="52"/>
        <v>biomass</v>
      </c>
      <c r="K545" t="str">
        <f t="shared" si="53"/>
        <v>ch4</v>
      </c>
      <c r="L545" t="str">
        <f t="shared" si="54"/>
        <v>buildings.biomass.ch4.No control</v>
      </c>
      <c r="M545" s="614">
        <f>IFERROR(INDEX('Control Tech'!$K$3:$K$196,MATCH(Calcs!L545,'Control Tech'!$A$3:$A$196,0),1)/100,0)</f>
        <v>0</v>
      </c>
      <c r="N545" s="613">
        <f t="shared" si="55"/>
        <v>1</v>
      </c>
      <c r="O545" t="str">
        <f t="shared" si="56"/>
        <v/>
      </c>
    </row>
    <row r="546" spans="1:15" x14ac:dyDescent="0.25">
      <c r="A546" t="s">
        <v>1546</v>
      </c>
      <c r="B546" t="s">
        <v>1204</v>
      </c>
      <c r="C546" t="s">
        <v>1205</v>
      </c>
      <c r="D546" t="s">
        <v>1214</v>
      </c>
      <c r="E546" t="s">
        <v>1195</v>
      </c>
      <c r="F546" s="604">
        <v>1</v>
      </c>
      <c r="G546" s="604">
        <v>4.7999999999999996E-3</v>
      </c>
      <c r="H546" s="651"/>
      <c r="I546" t="str">
        <f t="shared" si="51"/>
        <v>buildings</v>
      </c>
      <c r="J546" t="str">
        <f t="shared" si="52"/>
        <v>lignite</v>
      </c>
      <c r="K546" t="str">
        <f t="shared" si="53"/>
        <v>ch4</v>
      </c>
      <c r="L546" t="str">
        <f t="shared" si="54"/>
        <v>buildings.lignite.ch4.Briquette stove</v>
      </c>
      <c r="M546" s="614">
        <f>IFERROR(INDEX('Control Tech'!$K$3:$K$196,MATCH(Calcs!L546,'Control Tech'!$A$3:$A$196,0),1)/100,0)</f>
        <v>0</v>
      </c>
      <c r="N546" s="613">
        <f t="shared" si="55"/>
        <v>0</v>
      </c>
      <c r="O546" t="str">
        <f t="shared" si="56"/>
        <v/>
      </c>
    </row>
    <row r="547" spans="1:15" x14ac:dyDescent="0.25">
      <c r="A547" t="s">
        <v>1546</v>
      </c>
      <c r="B547" t="s">
        <v>1204</v>
      </c>
      <c r="C547" t="s">
        <v>1205</v>
      </c>
      <c r="D547" t="s">
        <v>1215</v>
      </c>
      <c r="E547" t="s">
        <v>1195</v>
      </c>
      <c r="F547" s="604">
        <v>1</v>
      </c>
      <c r="G547" s="604">
        <v>1.2E-2</v>
      </c>
      <c r="H547" s="651"/>
      <c r="I547" t="str">
        <f t="shared" si="51"/>
        <v>buildings</v>
      </c>
      <c r="J547" t="str">
        <f t="shared" si="52"/>
        <v>lignite</v>
      </c>
      <c r="K547" t="str">
        <f t="shared" si="53"/>
        <v>ch4</v>
      </c>
      <c r="L547" t="str">
        <f t="shared" si="54"/>
        <v>buildings.lignite.ch4.Improved stove - coal</v>
      </c>
      <c r="M547" s="614">
        <f>IFERROR(INDEX('Control Tech'!$K$3:$K$196,MATCH(Calcs!L547,'Control Tech'!$A$3:$A$196,0),1)/100,0)</f>
        <v>0</v>
      </c>
      <c r="N547" s="613">
        <f t="shared" si="55"/>
        <v>0</v>
      </c>
      <c r="O547" t="str">
        <f t="shared" si="56"/>
        <v/>
      </c>
    </row>
    <row r="548" spans="1:15" x14ac:dyDescent="0.25">
      <c r="A548" t="s">
        <v>1546</v>
      </c>
      <c r="B548" t="s">
        <v>1204</v>
      </c>
      <c r="C548" t="s">
        <v>1205</v>
      </c>
      <c r="D548" t="s">
        <v>1216</v>
      </c>
      <c r="E548" t="s">
        <v>1195</v>
      </c>
      <c r="F548" s="604">
        <v>1</v>
      </c>
      <c r="G548" s="604">
        <v>8.0000000000000002E-3</v>
      </c>
      <c r="H548" s="651"/>
      <c r="I548" t="str">
        <f t="shared" si="51"/>
        <v>buildings</v>
      </c>
      <c r="J548" t="str">
        <f t="shared" si="52"/>
        <v>lignite</v>
      </c>
      <c r="K548" t="str">
        <f t="shared" si="53"/>
        <v>ch4</v>
      </c>
      <c r="L548" t="str">
        <f t="shared" si="54"/>
        <v>buildings.lignite.ch4.New stove - coal</v>
      </c>
      <c r="M548" s="614">
        <f>IFERROR(INDEX('Control Tech'!$K$3:$K$196,MATCH(Calcs!L548,'Control Tech'!$A$3:$A$196,0),1)/100,0)</f>
        <v>0</v>
      </c>
      <c r="N548" s="613">
        <f t="shared" si="55"/>
        <v>0</v>
      </c>
      <c r="O548" t="str">
        <f t="shared" si="56"/>
        <v/>
      </c>
    </row>
    <row r="549" spans="1:15" x14ac:dyDescent="0.25">
      <c r="A549" t="s">
        <v>1546</v>
      </c>
      <c r="B549" t="s">
        <v>1204</v>
      </c>
      <c r="C549" t="s">
        <v>1205</v>
      </c>
      <c r="D549" t="s">
        <v>1186</v>
      </c>
      <c r="E549" t="s">
        <v>1195</v>
      </c>
      <c r="F549" s="604">
        <v>1</v>
      </c>
      <c r="G549" s="604">
        <v>0.04</v>
      </c>
      <c r="H549" s="651"/>
      <c r="I549" t="str">
        <f t="shared" si="51"/>
        <v>buildings</v>
      </c>
      <c r="J549" t="str">
        <f t="shared" si="52"/>
        <v>lignite</v>
      </c>
      <c r="K549" t="str">
        <f t="shared" si="53"/>
        <v>ch4</v>
      </c>
      <c r="L549" t="str">
        <f t="shared" si="54"/>
        <v>buildings.lignite.ch4.No control</v>
      </c>
      <c r="M549" s="614">
        <f>IFERROR(INDEX('Control Tech'!$K$3:$K$196,MATCH(Calcs!L549,'Control Tech'!$A$3:$A$196,0),1)/100,0)</f>
        <v>0</v>
      </c>
      <c r="N549" s="613">
        <f t="shared" si="55"/>
        <v>1</v>
      </c>
      <c r="O549" t="str">
        <f t="shared" si="56"/>
        <v/>
      </c>
    </row>
    <row r="550" spans="1:15" x14ac:dyDescent="0.25">
      <c r="A550" t="s">
        <v>1546</v>
      </c>
      <c r="B550" t="s">
        <v>1204</v>
      </c>
      <c r="C550" t="s">
        <v>1240</v>
      </c>
      <c r="D550" t="s">
        <v>1214</v>
      </c>
      <c r="E550" t="s">
        <v>1195</v>
      </c>
      <c r="F550" s="604">
        <v>1</v>
      </c>
      <c r="G550" s="604">
        <v>4.7999999999999996E-3</v>
      </c>
      <c r="H550" s="651"/>
      <c r="I550" t="str">
        <f t="shared" si="51"/>
        <v>buildings</v>
      </c>
      <c r="J550" t="str">
        <f t="shared" si="52"/>
        <v>lignite</v>
      </c>
      <c r="K550" t="str">
        <f t="shared" si="53"/>
        <v>ch4</v>
      </c>
      <c r="L550" t="str">
        <f t="shared" si="54"/>
        <v>buildings.lignite.ch4.Briquette stove</v>
      </c>
      <c r="M550" s="614">
        <f>IFERROR(INDEX('Control Tech'!$K$3:$K$196,MATCH(Calcs!L550,'Control Tech'!$A$3:$A$196,0),1)/100,0)</f>
        <v>0</v>
      </c>
      <c r="N550" s="613">
        <f t="shared" si="55"/>
        <v>0</v>
      </c>
      <c r="O550" t="str">
        <f t="shared" si="56"/>
        <v/>
      </c>
    </row>
    <row r="551" spans="1:15" x14ac:dyDescent="0.25">
      <c r="A551" t="s">
        <v>1546</v>
      </c>
      <c r="B551" t="s">
        <v>1204</v>
      </c>
      <c r="C551" t="s">
        <v>1240</v>
      </c>
      <c r="D551" t="s">
        <v>1215</v>
      </c>
      <c r="E551" t="s">
        <v>1195</v>
      </c>
      <c r="F551" s="604">
        <v>1</v>
      </c>
      <c r="G551" s="604">
        <v>1.2E-2</v>
      </c>
      <c r="H551" s="651"/>
      <c r="I551" t="str">
        <f t="shared" si="51"/>
        <v>buildings</v>
      </c>
      <c r="J551" t="str">
        <f t="shared" si="52"/>
        <v>lignite</v>
      </c>
      <c r="K551" t="str">
        <f t="shared" si="53"/>
        <v>ch4</v>
      </c>
      <c r="L551" t="str">
        <f t="shared" si="54"/>
        <v>buildings.lignite.ch4.Improved stove - coal</v>
      </c>
      <c r="M551" s="614">
        <f>IFERROR(INDEX('Control Tech'!$K$3:$K$196,MATCH(Calcs!L551,'Control Tech'!$A$3:$A$196,0),1)/100,0)</f>
        <v>0</v>
      </c>
      <c r="N551" s="613">
        <f t="shared" si="55"/>
        <v>0</v>
      </c>
      <c r="O551" t="str">
        <f t="shared" si="56"/>
        <v/>
      </c>
    </row>
    <row r="552" spans="1:15" x14ac:dyDescent="0.25">
      <c r="A552" t="s">
        <v>1546</v>
      </c>
      <c r="B552" t="s">
        <v>1204</v>
      </c>
      <c r="C552" t="s">
        <v>1240</v>
      </c>
      <c r="D552" t="s">
        <v>1216</v>
      </c>
      <c r="E552" t="s">
        <v>1195</v>
      </c>
      <c r="F552" s="604">
        <v>1</v>
      </c>
      <c r="G552" s="604">
        <v>8.0000000000000002E-3</v>
      </c>
      <c r="H552" s="651"/>
      <c r="I552" t="str">
        <f t="shared" si="51"/>
        <v>buildings</v>
      </c>
      <c r="J552" t="str">
        <f t="shared" si="52"/>
        <v>lignite</v>
      </c>
      <c r="K552" t="str">
        <f t="shared" si="53"/>
        <v>ch4</v>
      </c>
      <c r="L552" t="str">
        <f t="shared" si="54"/>
        <v>buildings.lignite.ch4.New stove - coal</v>
      </c>
      <c r="M552" s="614">
        <f>IFERROR(INDEX('Control Tech'!$K$3:$K$196,MATCH(Calcs!L552,'Control Tech'!$A$3:$A$196,0),1)/100,0)</f>
        <v>0</v>
      </c>
      <c r="N552" s="613">
        <f t="shared" si="55"/>
        <v>0</v>
      </c>
      <c r="O552" t="str">
        <f t="shared" si="56"/>
        <v/>
      </c>
    </row>
    <row r="553" spans="1:15" x14ac:dyDescent="0.25">
      <c r="A553" t="s">
        <v>1546</v>
      </c>
      <c r="B553" t="s">
        <v>1204</v>
      </c>
      <c r="C553" t="s">
        <v>1240</v>
      </c>
      <c r="D553" t="s">
        <v>1186</v>
      </c>
      <c r="E553" t="s">
        <v>1195</v>
      </c>
      <c r="F553" s="604">
        <v>1</v>
      </c>
      <c r="G553" s="604">
        <v>0.04</v>
      </c>
      <c r="H553" s="651"/>
      <c r="I553" t="str">
        <f t="shared" si="51"/>
        <v>buildings</v>
      </c>
      <c r="J553" t="str">
        <f t="shared" si="52"/>
        <v>lignite</v>
      </c>
      <c r="K553" t="str">
        <f t="shared" si="53"/>
        <v>ch4</v>
      </c>
      <c r="L553" t="str">
        <f t="shared" si="54"/>
        <v>buildings.lignite.ch4.No control</v>
      </c>
      <c r="M553" s="614">
        <f>IFERROR(INDEX('Control Tech'!$K$3:$K$196,MATCH(Calcs!L553,'Control Tech'!$A$3:$A$196,0),1)/100,0)</f>
        <v>0</v>
      </c>
      <c r="N553" s="613">
        <f t="shared" si="55"/>
        <v>1</v>
      </c>
      <c r="O553" t="str">
        <f t="shared" si="56"/>
        <v/>
      </c>
    </row>
    <row r="554" spans="1:15" x14ac:dyDescent="0.25">
      <c r="A554" t="s">
        <v>1546</v>
      </c>
      <c r="B554" t="s">
        <v>1204</v>
      </c>
      <c r="C554" t="s">
        <v>1245</v>
      </c>
      <c r="D554" t="s">
        <v>1215</v>
      </c>
      <c r="E554" t="s">
        <v>1195</v>
      </c>
      <c r="F554" s="604">
        <v>1</v>
      </c>
      <c r="G554" s="604">
        <v>6.0000000000000001E-3</v>
      </c>
      <c r="H554" s="651"/>
      <c r="I554" t="str">
        <f t="shared" si="51"/>
        <v>buildings</v>
      </c>
      <c r="J554" t="str">
        <f t="shared" si="52"/>
        <v>hard coal</v>
      </c>
      <c r="K554" t="str">
        <f t="shared" si="53"/>
        <v>ch4</v>
      </c>
      <c r="L554" t="str">
        <f t="shared" si="54"/>
        <v>buildings.hard coal.ch4.Improved stove - coal</v>
      </c>
      <c r="M554" s="614">
        <f>IFERROR(INDEX('Control Tech'!$K$3:$K$196,MATCH(Calcs!L554,'Control Tech'!$A$3:$A$196,0),1)/100,0)</f>
        <v>0</v>
      </c>
      <c r="N554" s="613">
        <f t="shared" si="55"/>
        <v>0</v>
      </c>
      <c r="O554" t="str">
        <f t="shared" si="56"/>
        <v/>
      </c>
    </row>
    <row r="555" spans="1:15" x14ac:dyDescent="0.25">
      <c r="A555" t="s">
        <v>1546</v>
      </c>
      <c r="B555" t="s">
        <v>1204</v>
      </c>
      <c r="C555" t="s">
        <v>1245</v>
      </c>
      <c r="D555" t="s">
        <v>1216</v>
      </c>
      <c r="E555" t="s">
        <v>1195</v>
      </c>
      <c r="F555" s="604">
        <v>1</v>
      </c>
      <c r="G555" s="604">
        <v>4.0000000000000001E-3</v>
      </c>
      <c r="H555" s="651"/>
      <c r="I555" t="str">
        <f t="shared" si="51"/>
        <v>buildings</v>
      </c>
      <c r="J555" t="str">
        <f t="shared" si="52"/>
        <v>hard coal</v>
      </c>
      <c r="K555" t="str">
        <f t="shared" si="53"/>
        <v>ch4</v>
      </c>
      <c r="L555" t="str">
        <f t="shared" si="54"/>
        <v>buildings.hard coal.ch4.New stove - coal</v>
      </c>
      <c r="M555" s="614">
        <f>IFERROR(INDEX('Control Tech'!$K$3:$K$196,MATCH(Calcs!L555,'Control Tech'!$A$3:$A$196,0),1)/100,0)</f>
        <v>0</v>
      </c>
      <c r="N555" s="613">
        <f t="shared" si="55"/>
        <v>0</v>
      </c>
      <c r="O555" t="str">
        <f t="shared" si="56"/>
        <v/>
      </c>
    </row>
    <row r="556" spans="1:15" x14ac:dyDescent="0.25">
      <c r="A556" t="s">
        <v>1546</v>
      </c>
      <c r="B556" t="s">
        <v>1204</v>
      </c>
      <c r="C556" t="s">
        <v>1245</v>
      </c>
      <c r="D556" t="s">
        <v>1186</v>
      </c>
      <c r="E556" t="s">
        <v>1195</v>
      </c>
      <c r="F556" s="604">
        <v>1</v>
      </c>
      <c r="G556" s="604">
        <v>0.02</v>
      </c>
      <c r="H556" s="651"/>
      <c r="I556" t="str">
        <f t="shared" si="51"/>
        <v>buildings</v>
      </c>
      <c r="J556" t="str">
        <f t="shared" si="52"/>
        <v>hard coal</v>
      </c>
      <c r="K556" t="str">
        <f t="shared" si="53"/>
        <v>ch4</v>
      </c>
      <c r="L556" t="str">
        <f t="shared" si="54"/>
        <v>buildings.hard coal.ch4.No control</v>
      </c>
      <c r="M556" s="614">
        <f>IFERROR(INDEX('Control Tech'!$K$3:$K$196,MATCH(Calcs!L556,'Control Tech'!$A$3:$A$196,0),1)/100,0)</f>
        <v>0</v>
      </c>
      <c r="N556" s="613">
        <f t="shared" si="55"/>
        <v>1</v>
      </c>
      <c r="O556" t="str">
        <f t="shared" si="56"/>
        <v/>
      </c>
    </row>
    <row r="557" spans="1:15" x14ac:dyDescent="0.25">
      <c r="A557" t="s">
        <v>1546</v>
      </c>
      <c r="B557" t="s">
        <v>1204</v>
      </c>
      <c r="C557" t="s">
        <v>1251</v>
      </c>
      <c r="D557" t="s">
        <v>1202</v>
      </c>
      <c r="E557" t="s">
        <v>1195</v>
      </c>
      <c r="F557" s="604">
        <v>1</v>
      </c>
      <c r="G557" s="604">
        <v>0.06</v>
      </c>
      <c r="H557" s="651"/>
      <c r="I557" t="str">
        <f t="shared" si="51"/>
        <v>buildings</v>
      </c>
      <c r="J557" t="str">
        <f t="shared" si="52"/>
        <v>biomass</v>
      </c>
      <c r="K557" t="str">
        <f t="shared" si="53"/>
        <v>ch4</v>
      </c>
      <c r="L557" t="str">
        <f t="shared" si="54"/>
        <v>buildings.biomass.ch4.Improved stove - biomass</v>
      </c>
      <c r="M557" s="614">
        <f>IFERROR(INDEX('Control Tech'!$K$3:$K$196,MATCH(Calcs!L557,'Control Tech'!$A$3:$A$196,0),1)/100,0)</f>
        <v>0</v>
      </c>
      <c r="N557" s="613">
        <f t="shared" si="55"/>
        <v>0</v>
      </c>
      <c r="O557" t="str">
        <f t="shared" si="56"/>
        <v/>
      </c>
    </row>
    <row r="558" spans="1:15" x14ac:dyDescent="0.25">
      <c r="A558" t="s">
        <v>1546</v>
      </c>
      <c r="B558" t="s">
        <v>1204</v>
      </c>
      <c r="C558" t="s">
        <v>1251</v>
      </c>
      <c r="D558" t="s">
        <v>1203</v>
      </c>
      <c r="E558" t="s">
        <v>1195</v>
      </c>
      <c r="F558" s="604">
        <v>1</v>
      </c>
      <c r="G558" s="604">
        <v>0.02</v>
      </c>
      <c r="H558" s="651"/>
      <c r="I558" t="str">
        <f t="shared" si="51"/>
        <v>buildings</v>
      </c>
      <c r="J558" t="str">
        <f t="shared" si="52"/>
        <v>biomass</v>
      </c>
      <c r="K558" t="str">
        <f t="shared" si="53"/>
        <v>ch4</v>
      </c>
      <c r="L558" t="str">
        <f t="shared" si="54"/>
        <v>buildings.biomass.ch4.New stove - biomass</v>
      </c>
      <c r="M558" s="614">
        <f>IFERROR(INDEX('Control Tech'!$K$3:$K$196,MATCH(Calcs!L558,'Control Tech'!$A$3:$A$196,0),1)/100,0)</f>
        <v>0</v>
      </c>
      <c r="N558" s="613">
        <f t="shared" si="55"/>
        <v>0</v>
      </c>
      <c r="O558" t="str">
        <f t="shared" si="56"/>
        <v/>
      </c>
    </row>
    <row r="559" spans="1:15" x14ac:dyDescent="0.25">
      <c r="A559" t="s">
        <v>1546</v>
      </c>
      <c r="B559" t="s">
        <v>1204</v>
      </c>
      <c r="C559" t="s">
        <v>1251</v>
      </c>
      <c r="D559" t="s">
        <v>1186</v>
      </c>
      <c r="E559" t="s">
        <v>1195</v>
      </c>
      <c r="F559" s="604">
        <v>1</v>
      </c>
      <c r="G559" s="604">
        <v>0.4</v>
      </c>
      <c r="H559" s="651"/>
      <c r="I559" t="str">
        <f t="shared" si="51"/>
        <v>buildings</v>
      </c>
      <c r="J559" t="str">
        <f t="shared" si="52"/>
        <v>biomass</v>
      </c>
      <c r="K559" t="str">
        <f t="shared" si="53"/>
        <v>ch4</v>
      </c>
      <c r="L559" t="str">
        <f t="shared" si="54"/>
        <v>buildings.biomass.ch4.No control</v>
      </c>
      <c r="M559" s="614">
        <f>IFERROR(INDEX('Control Tech'!$K$3:$K$196,MATCH(Calcs!L559,'Control Tech'!$A$3:$A$196,0),1)/100,0)</f>
        <v>0</v>
      </c>
      <c r="N559" s="613">
        <f t="shared" si="55"/>
        <v>1</v>
      </c>
      <c r="O559" t="str">
        <f t="shared" si="56"/>
        <v/>
      </c>
    </row>
    <row r="560" spans="1:15" x14ac:dyDescent="0.25">
      <c r="A560" t="s">
        <v>1546</v>
      </c>
      <c r="B560" t="s">
        <v>1204</v>
      </c>
      <c r="C560" t="s">
        <v>1252</v>
      </c>
      <c r="D560" t="s">
        <v>1202</v>
      </c>
      <c r="E560" t="s">
        <v>1195</v>
      </c>
      <c r="F560" s="604">
        <v>1</v>
      </c>
      <c r="G560" s="604">
        <v>0.04</v>
      </c>
      <c r="H560" s="651"/>
      <c r="I560" t="str">
        <f t="shared" si="51"/>
        <v>buildings</v>
      </c>
      <c r="J560" t="str">
        <f t="shared" si="52"/>
        <v>biomass</v>
      </c>
      <c r="K560" t="str">
        <f t="shared" si="53"/>
        <v>ch4</v>
      </c>
      <c r="L560" t="str">
        <f t="shared" si="54"/>
        <v>buildings.biomass.ch4.Improved stove - biomass</v>
      </c>
      <c r="M560" s="614">
        <f>IFERROR(INDEX('Control Tech'!$K$3:$K$196,MATCH(Calcs!L560,'Control Tech'!$A$3:$A$196,0),1)/100,0)</f>
        <v>0</v>
      </c>
      <c r="N560" s="613">
        <f t="shared" si="55"/>
        <v>0</v>
      </c>
      <c r="O560" t="str">
        <f t="shared" si="56"/>
        <v/>
      </c>
    </row>
    <row r="561" spans="1:15" x14ac:dyDescent="0.25">
      <c r="A561" t="s">
        <v>1546</v>
      </c>
      <c r="B561" t="s">
        <v>1204</v>
      </c>
      <c r="C561" t="s">
        <v>1252</v>
      </c>
      <c r="D561" t="s">
        <v>1203</v>
      </c>
      <c r="E561" t="s">
        <v>1195</v>
      </c>
      <c r="F561" s="604">
        <v>1</v>
      </c>
      <c r="G561" s="604">
        <v>0.01</v>
      </c>
      <c r="H561" s="651"/>
      <c r="I561" t="str">
        <f t="shared" si="51"/>
        <v>buildings</v>
      </c>
      <c r="J561" t="str">
        <f t="shared" si="52"/>
        <v>biomass</v>
      </c>
      <c r="K561" t="str">
        <f t="shared" si="53"/>
        <v>ch4</v>
      </c>
      <c r="L561" t="str">
        <f t="shared" si="54"/>
        <v>buildings.biomass.ch4.New stove - biomass</v>
      </c>
      <c r="M561" s="614">
        <f>IFERROR(INDEX('Control Tech'!$K$3:$K$196,MATCH(Calcs!L561,'Control Tech'!$A$3:$A$196,0),1)/100,0)</f>
        <v>0</v>
      </c>
      <c r="N561" s="613">
        <f t="shared" si="55"/>
        <v>0</v>
      </c>
      <c r="O561" t="str">
        <f t="shared" si="56"/>
        <v/>
      </c>
    </row>
    <row r="562" spans="1:15" x14ac:dyDescent="0.25">
      <c r="A562" t="s">
        <v>1546</v>
      </c>
      <c r="B562" t="s">
        <v>1204</v>
      </c>
      <c r="C562" t="s">
        <v>1252</v>
      </c>
      <c r="D562" t="s">
        <v>1261</v>
      </c>
      <c r="E562" t="s">
        <v>1195</v>
      </c>
      <c r="F562" s="604">
        <v>1</v>
      </c>
      <c r="G562" s="604">
        <v>0.01</v>
      </c>
      <c r="H562" s="651"/>
      <c r="I562" t="str">
        <f t="shared" si="51"/>
        <v>buildings</v>
      </c>
      <c r="J562" t="str">
        <f t="shared" si="52"/>
        <v>biomass</v>
      </c>
      <c r="K562" t="str">
        <f t="shared" si="53"/>
        <v>ch4</v>
      </c>
      <c r="L562" t="str">
        <f t="shared" si="54"/>
        <v>buildings.biomass.ch4.New stove with electrostatic precipitator</v>
      </c>
      <c r="M562" s="614">
        <f>IFERROR(INDEX('Control Tech'!$K$3:$K$196,MATCH(Calcs!L562,'Control Tech'!$A$3:$A$196,0),1)/100,0)</f>
        <v>0</v>
      </c>
      <c r="N562" s="613">
        <f t="shared" si="55"/>
        <v>0</v>
      </c>
      <c r="O562" t="str">
        <f t="shared" si="56"/>
        <v/>
      </c>
    </row>
    <row r="563" spans="1:15" x14ac:dyDescent="0.25">
      <c r="A563" t="s">
        <v>1546</v>
      </c>
      <c r="B563" t="s">
        <v>1204</v>
      </c>
      <c r="C563" t="s">
        <v>1252</v>
      </c>
      <c r="D563" t="s">
        <v>1186</v>
      </c>
      <c r="E563" t="s">
        <v>1195</v>
      </c>
      <c r="F563" s="604">
        <v>1</v>
      </c>
      <c r="G563" s="604">
        <v>0.2</v>
      </c>
      <c r="H563" s="651"/>
      <c r="I563" t="str">
        <f t="shared" si="51"/>
        <v>buildings</v>
      </c>
      <c r="J563" t="str">
        <f t="shared" si="52"/>
        <v>biomass</v>
      </c>
      <c r="K563" t="str">
        <f t="shared" si="53"/>
        <v>ch4</v>
      </c>
      <c r="L563" t="str">
        <f t="shared" si="54"/>
        <v>buildings.biomass.ch4.No control</v>
      </c>
      <c r="M563" s="614">
        <f>IFERROR(INDEX('Control Tech'!$K$3:$K$196,MATCH(Calcs!L563,'Control Tech'!$A$3:$A$196,0),1)/100,0)</f>
        <v>0</v>
      </c>
      <c r="N563" s="613">
        <f t="shared" si="55"/>
        <v>1</v>
      </c>
      <c r="O563" t="str">
        <f t="shared" si="56"/>
        <v/>
      </c>
    </row>
    <row r="564" spans="1:15" x14ac:dyDescent="0.25">
      <c r="A564" t="s">
        <v>1546</v>
      </c>
      <c r="B564" t="s">
        <v>1204</v>
      </c>
      <c r="C564" t="s">
        <v>1252</v>
      </c>
      <c r="D564" t="s">
        <v>1262</v>
      </c>
      <c r="E564" t="s">
        <v>1195</v>
      </c>
      <c r="F564" s="604">
        <v>1</v>
      </c>
      <c r="G564" s="604">
        <v>4.0000000000000001E-3</v>
      </c>
      <c r="H564" s="651"/>
      <c r="I564" t="str">
        <f t="shared" si="51"/>
        <v>buildings</v>
      </c>
      <c r="J564" t="str">
        <f t="shared" si="52"/>
        <v>biomass</v>
      </c>
      <c r="K564" t="str">
        <f t="shared" si="53"/>
        <v>ch4</v>
      </c>
      <c r="L564" t="str">
        <f t="shared" si="54"/>
        <v>buildings.biomass.ch4.Pellet stove</v>
      </c>
      <c r="M564" s="614">
        <f>IFERROR(INDEX('Control Tech'!$K$3:$K$196,MATCH(Calcs!L564,'Control Tech'!$A$3:$A$196,0),1)/100,0)</f>
        <v>0</v>
      </c>
      <c r="N564" s="613">
        <f t="shared" si="55"/>
        <v>0</v>
      </c>
      <c r="O564" t="str">
        <f t="shared" si="56"/>
        <v/>
      </c>
    </row>
    <row r="565" spans="1:15" x14ac:dyDescent="0.25">
      <c r="A565" t="s">
        <v>1546</v>
      </c>
      <c r="B565" t="s">
        <v>1204</v>
      </c>
      <c r="C565" t="s">
        <v>1252</v>
      </c>
      <c r="D565" t="s">
        <v>1263</v>
      </c>
      <c r="E565" t="s">
        <v>1195</v>
      </c>
      <c r="F565" s="604">
        <v>1</v>
      </c>
      <c r="G565" s="604">
        <v>4.0000000000000001E-3</v>
      </c>
      <c r="H565" s="651"/>
      <c r="I565" t="str">
        <f t="shared" si="51"/>
        <v>buildings</v>
      </c>
      <c r="J565" t="str">
        <f t="shared" si="52"/>
        <v>biomass</v>
      </c>
      <c r="K565" t="str">
        <f t="shared" si="53"/>
        <v>ch4</v>
      </c>
      <c r="L565" t="str">
        <f t="shared" si="54"/>
        <v>buildings.biomass.ch4.Pellet stove with electrostatic precipitator</v>
      </c>
      <c r="M565" s="614">
        <f>IFERROR(INDEX('Control Tech'!$K$3:$K$196,MATCH(Calcs!L565,'Control Tech'!$A$3:$A$196,0),1)/100,0)</f>
        <v>0</v>
      </c>
      <c r="N565" s="613">
        <f t="shared" si="55"/>
        <v>0</v>
      </c>
      <c r="O565" t="str">
        <f t="shared" si="56"/>
        <v/>
      </c>
    </row>
    <row r="566" spans="1:15" x14ac:dyDescent="0.25">
      <c r="A566" t="s">
        <v>1546</v>
      </c>
      <c r="B566" t="s">
        <v>1204</v>
      </c>
      <c r="C566" t="s">
        <v>1291</v>
      </c>
      <c r="D566" t="s">
        <v>1214</v>
      </c>
      <c r="E566" t="s">
        <v>1195</v>
      </c>
      <c r="F566" s="604">
        <v>1</v>
      </c>
      <c r="G566" s="604">
        <v>4.7999999999999996E-3</v>
      </c>
      <c r="H566" s="651"/>
      <c r="I566" t="str">
        <f t="shared" si="51"/>
        <v>buildings</v>
      </c>
      <c r="J566" t="str">
        <f t="shared" si="52"/>
        <v>hard coal</v>
      </c>
      <c r="K566" t="str">
        <f t="shared" si="53"/>
        <v>ch4</v>
      </c>
      <c r="L566" t="str">
        <f t="shared" si="54"/>
        <v>buildings.hard coal.ch4.Briquette stove</v>
      </c>
      <c r="M566" s="614">
        <f>IFERROR(INDEX('Control Tech'!$K$3:$K$196,MATCH(Calcs!L566,'Control Tech'!$A$3:$A$196,0),1)/100,0)</f>
        <v>0</v>
      </c>
      <c r="N566" s="613">
        <f t="shared" si="55"/>
        <v>0</v>
      </c>
      <c r="O566" t="str">
        <f t="shared" si="56"/>
        <v/>
      </c>
    </row>
    <row r="567" spans="1:15" x14ac:dyDescent="0.25">
      <c r="A567" t="s">
        <v>1546</v>
      </c>
      <c r="B567" t="s">
        <v>1204</v>
      </c>
      <c r="C567" t="s">
        <v>1291</v>
      </c>
      <c r="D567" t="s">
        <v>1215</v>
      </c>
      <c r="E567" t="s">
        <v>1195</v>
      </c>
      <c r="F567" s="604">
        <v>1</v>
      </c>
      <c r="G567" s="604">
        <v>8.9999999999999993E-3</v>
      </c>
      <c r="H567" s="651"/>
      <c r="I567" t="str">
        <f t="shared" si="51"/>
        <v>buildings</v>
      </c>
      <c r="J567" t="str">
        <f t="shared" si="52"/>
        <v>hard coal</v>
      </c>
      <c r="K567" t="str">
        <f t="shared" si="53"/>
        <v>ch4</v>
      </c>
      <c r="L567" t="str">
        <f t="shared" si="54"/>
        <v>buildings.hard coal.ch4.Improved stove - coal</v>
      </c>
      <c r="M567" s="614">
        <f>IFERROR(INDEX('Control Tech'!$K$3:$K$196,MATCH(Calcs!L567,'Control Tech'!$A$3:$A$196,0),1)/100,0)</f>
        <v>0</v>
      </c>
      <c r="N567" s="613">
        <f t="shared" si="55"/>
        <v>0</v>
      </c>
      <c r="O567" t="str">
        <f t="shared" si="56"/>
        <v/>
      </c>
    </row>
    <row r="568" spans="1:15" x14ac:dyDescent="0.25">
      <c r="A568" t="s">
        <v>1546</v>
      </c>
      <c r="B568" t="s">
        <v>1204</v>
      </c>
      <c r="C568" t="s">
        <v>1291</v>
      </c>
      <c r="D568" t="s">
        <v>1216</v>
      </c>
      <c r="E568" t="s">
        <v>1195</v>
      </c>
      <c r="F568" s="604">
        <v>1</v>
      </c>
      <c r="G568" s="604">
        <v>6.0000000000000001E-3</v>
      </c>
      <c r="H568" s="651"/>
      <c r="I568" t="str">
        <f t="shared" si="51"/>
        <v>buildings</v>
      </c>
      <c r="J568" t="str">
        <f t="shared" si="52"/>
        <v>hard coal</v>
      </c>
      <c r="K568" t="str">
        <f t="shared" si="53"/>
        <v>ch4</v>
      </c>
      <c r="L568" t="str">
        <f t="shared" si="54"/>
        <v>buildings.hard coal.ch4.New stove - coal</v>
      </c>
      <c r="M568" s="614">
        <f>IFERROR(INDEX('Control Tech'!$K$3:$K$196,MATCH(Calcs!L568,'Control Tech'!$A$3:$A$196,0),1)/100,0)</f>
        <v>0</v>
      </c>
      <c r="N568" s="613">
        <f t="shared" si="55"/>
        <v>0</v>
      </c>
      <c r="O568" t="str">
        <f t="shared" si="56"/>
        <v/>
      </c>
    </row>
    <row r="569" spans="1:15" x14ac:dyDescent="0.25">
      <c r="A569" t="s">
        <v>1546</v>
      </c>
      <c r="B569" t="s">
        <v>1204</v>
      </c>
      <c r="C569" t="s">
        <v>1291</v>
      </c>
      <c r="D569" t="s">
        <v>1186</v>
      </c>
      <c r="E569" t="s">
        <v>1195</v>
      </c>
      <c r="F569" s="604">
        <v>1</v>
      </c>
      <c r="G569" s="604">
        <v>0.03</v>
      </c>
      <c r="H569" s="651"/>
      <c r="I569" t="str">
        <f t="shared" si="51"/>
        <v>buildings</v>
      </c>
      <c r="J569" t="str">
        <f t="shared" si="52"/>
        <v>hard coal</v>
      </c>
      <c r="K569" t="str">
        <f t="shared" si="53"/>
        <v>ch4</v>
      </c>
      <c r="L569" t="str">
        <f t="shared" si="54"/>
        <v>buildings.hard coal.ch4.No control</v>
      </c>
      <c r="M569" s="614">
        <f>IFERROR(INDEX('Control Tech'!$K$3:$K$196,MATCH(Calcs!L569,'Control Tech'!$A$3:$A$196,0),1)/100,0)</f>
        <v>0</v>
      </c>
      <c r="N569" s="613">
        <f t="shared" si="55"/>
        <v>1</v>
      </c>
      <c r="O569" t="str">
        <f t="shared" si="56"/>
        <v/>
      </c>
    </row>
    <row r="570" spans="1:15" x14ac:dyDescent="0.25">
      <c r="A570" t="s">
        <v>1546</v>
      </c>
      <c r="B570" t="s">
        <v>1204</v>
      </c>
      <c r="C570" t="s">
        <v>1292</v>
      </c>
      <c r="D570" t="s">
        <v>1214</v>
      </c>
      <c r="E570" t="s">
        <v>1195</v>
      </c>
      <c r="F570" s="604">
        <v>1</v>
      </c>
      <c r="G570" s="604">
        <v>4.7999999999999996E-3</v>
      </c>
      <c r="H570" s="651"/>
      <c r="I570" t="str">
        <f t="shared" si="51"/>
        <v>buildings</v>
      </c>
      <c r="J570" t="str">
        <f t="shared" si="52"/>
        <v>hard coal</v>
      </c>
      <c r="K570" t="str">
        <f t="shared" si="53"/>
        <v>ch4</v>
      </c>
      <c r="L570" t="str">
        <f t="shared" si="54"/>
        <v>buildings.hard coal.ch4.Briquette stove</v>
      </c>
      <c r="M570" s="614">
        <f>IFERROR(INDEX('Control Tech'!$K$3:$K$196,MATCH(Calcs!L570,'Control Tech'!$A$3:$A$196,0),1)/100,0)</f>
        <v>0</v>
      </c>
      <c r="N570" s="613">
        <f t="shared" si="55"/>
        <v>0</v>
      </c>
      <c r="O570" t="str">
        <f t="shared" si="56"/>
        <v/>
      </c>
    </row>
    <row r="571" spans="1:15" x14ac:dyDescent="0.25">
      <c r="A571" t="s">
        <v>1546</v>
      </c>
      <c r="B571" t="s">
        <v>1204</v>
      </c>
      <c r="C571" t="s">
        <v>1292</v>
      </c>
      <c r="D571" t="s">
        <v>1215</v>
      </c>
      <c r="E571" t="s">
        <v>1195</v>
      </c>
      <c r="F571" s="604">
        <v>1</v>
      </c>
      <c r="G571" s="604">
        <v>8.9999999999999993E-3</v>
      </c>
      <c r="H571" s="651"/>
      <c r="I571" t="str">
        <f t="shared" si="51"/>
        <v>buildings</v>
      </c>
      <c r="J571" t="str">
        <f t="shared" si="52"/>
        <v>hard coal</v>
      </c>
      <c r="K571" t="str">
        <f t="shared" si="53"/>
        <v>ch4</v>
      </c>
      <c r="L571" t="str">
        <f t="shared" si="54"/>
        <v>buildings.hard coal.ch4.Improved stove - coal</v>
      </c>
      <c r="M571" s="614">
        <f>IFERROR(INDEX('Control Tech'!$K$3:$K$196,MATCH(Calcs!L571,'Control Tech'!$A$3:$A$196,0),1)/100,0)</f>
        <v>0</v>
      </c>
      <c r="N571" s="613">
        <f t="shared" si="55"/>
        <v>0</v>
      </c>
      <c r="O571" t="str">
        <f t="shared" si="56"/>
        <v/>
      </c>
    </row>
    <row r="572" spans="1:15" x14ac:dyDescent="0.25">
      <c r="A572" t="s">
        <v>1546</v>
      </c>
      <c r="B572" t="s">
        <v>1204</v>
      </c>
      <c r="C572" t="s">
        <v>1292</v>
      </c>
      <c r="D572" t="s">
        <v>1216</v>
      </c>
      <c r="E572" t="s">
        <v>1195</v>
      </c>
      <c r="F572" s="604">
        <v>1</v>
      </c>
      <c r="G572" s="604">
        <v>6.0000000000000001E-3</v>
      </c>
      <c r="H572" s="651"/>
      <c r="I572" t="str">
        <f t="shared" si="51"/>
        <v>buildings</v>
      </c>
      <c r="J572" t="str">
        <f t="shared" si="52"/>
        <v>hard coal</v>
      </c>
      <c r="K572" t="str">
        <f t="shared" si="53"/>
        <v>ch4</v>
      </c>
      <c r="L572" t="str">
        <f t="shared" si="54"/>
        <v>buildings.hard coal.ch4.New stove - coal</v>
      </c>
      <c r="M572" s="614">
        <f>IFERROR(INDEX('Control Tech'!$K$3:$K$196,MATCH(Calcs!L572,'Control Tech'!$A$3:$A$196,0),1)/100,0)</f>
        <v>0</v>
      </c>
      <c r="N572" s="613">
        <f t="shared" si="55"/>
        <v>0</v>
      </c>
      <c r="O572" t="str">
        <f t="shared" si="56"/>
        <v/>
      </c>
    </row>
    <row r="573" spans="1:15" x14ac:dyDescent="0.25">
      <c r="A573" t="s">
        <v>1546</v>
      </c>
      <c r="B573" t="s">
        <v>1204</v>
      </c>
      <c r="C573" t="s">
        <v>1292</v>
      </c>
      <c r="D573" t="s">
        <v>1186</v>
      </c>
      <c r="E573" t="s">
        <v>1195</v>
      </c>
      <c r="F573" s="604">
        <v>1</v>
      </c>
      <c r="G573" s="604">
        <v>0.03</v>
      </c>
      <c r="H573" s="651"/>
      <c r="I573" t="str">
        <f t="shared" si="51"/>
        <v>buildings</v>
      </c>
      <c r="J573" t="str">
        <f t="shared" si="52"/>
        <v>hard coal</v>
      </c>
      <c r="K573" t="str">
        <f t="shared" si="53"/>
        <v>ch4</v>
      </c>
      <c r="L573" t="str">
        <f t="shared" si="54"/>
        <v>buildings.hard coal.ch4.No control</v>
      </c>
      <c r="M573" s="614">
        <f>IFERROR(INDEX('Control Tech'!$K$3:$K$196,MATCH(Calcs!L573,'Control Tech'!$A$3:$A$196,0),1)/100,0)</f>
        <v>0</v>
      </c>
      <c r="N573" s="613">
        <f t="shared" si="55"/>
        <v>1</v>
      </c>
      <c r="O573" t="str">
        <f t="shared" si="56"/>
        <v/>
      </c>
    </row>
    <row r="574" spans="1:15" x14ac:dyDescent="0.25">
      <c r="A574" t="s">
        <v>1546</v>
      </c>
      <c r="B574" t="s">
        <v>1204</v>
      </c>
      <c r="C574" t="s">
        <v>1293</v>
      </c>
      <c r="D574" t="s">
        <v>1214</v>
      </c>
      <c r="E574" t="s">
        <v>1195</v>
      </c>
      <c r="F574" s="604">
        <v>1</v>
      </c>
      <c r="G574" s="604">
        <v>4.7999999999999996E-3</v>
      </c>
      <c r="H574" s="651"/>
      <c r="I574" t="str">
        <f t="shared" si="51"/>
        <v>buildings</v>
      </c>
      <c r="J574" t="str">
        <f t="shared" si="52"/>
        <v>hard coal</v>
      </c>
      <c r="K574" t="str">
        <f t="shared" si="53"/>
        <v>ch4</v>
      </c>
      <c r="L574" t="str">
        <f t="shared" si="54"/>
        <v>buildings.hard coal.ch4.Briquette stove</v>
      </c>
      <c r="M574" s="614">
        <f>IFERROR(INDEX('Control Tech'!$K$3:$K$196,MATCH(Calcs!L574,'Control Tech'!$A$3:$A$196,0),1)/100,0)</f>
        <v>0</v>
      </c>
      <c r="N574" s="613">
        <f t="shared" si="55"/>
        <v>0</v>
      </c>
      <c r="O574" t="str">
        <f t="shared" si="56"/>
        <v/>
      </c>
    </row>
    <row r="575" spans="1:15" x14ac:dyDescent="0.25">
      <c r="A575" t="s">
        <v>1546</v>
      </c>
      <c r="B575" t="s">
        <v>1204</v>
      </c>
      <c r="C575" t="s">
        <v>1293</v>
      </c>
      <c r="D575" t="s">
        <v>1215</v>
      </c>
      <c r="E575" t="s">
        <v>1195</v>
      </c>
      <c r="F575" s="604">
        <v>1</v>
      </c>
      <c r="G575" s="604">
        <v>8.9999999999999993E-3</v>
      </c>
      <c r="H575" s="651"/>
      <c r="I575" t="str">
        <f t="shared" si="51"/>
        <v>buildings</v>
      </c>
      <c r="J575" t="str">
        <f t="shared" si="52"/>
        <v>hard coal</v>
      </c>
      <c r="K575" t="str">
        <f t="shared" si="53"/>
        <v>ch4</v>
      </c>
      <c r="L575" t="str">
        <f t="shared" si="54"/>
        <v>buildings.hard coal.ch4.Improved stove - coal</v>
      </c>
      <c r="M575" s="614">
        <f>IFERROR(INDEX('Control Tech'!$K$3:$K$196,MATCH(Calcs!L575,'Control Tech'!$A$3:$A$196,0),1)/100,0)</f>
        <v>0</v>
      </c>
      <c r="N575" s="613">
        <f t="shared" si="55"/>
        <v>0</v>
      </c>
      <c r="O575" t="str">
        <f t="shared" si="56"/>
        <v/>
      </c>
    </row>
    <row r="576" spans="1:15" x14ac:dyDescent="0.25">
      <c r="A576" t="s">
        <v>1546</v>
      </c>
      <c r="B576" t="s">
        <v>1204</v>
      </c>
      <c r="C576" t="s">
        <v>1293</v>
      </c>
      <c r="D576" t="s">
        <v>1216</v>
      </c>
      <c r="E576" t="s">
        <v>1195</v>
      </c>
      <c r="F576" s="604">
        <v>1</v>
      </c>
      <c r="G576" s="604">
        <v>6.0000000000000001E-3</v>
      </c>
      <c r="H576" s="651"/>
      <c r="I576" t="str">
        <f t="shared" si="51"/>
        <v>buildings</v>
      </c>
      <c r="J576" t="str">
        <f t="shared" si="52"/>
        <v>hard coal</v>
      </c>
      <c r="K576" t="str">
        <f t="shared" si="53"/>
        <v>ch4</v>
      </c>
      <c r="L576" t="str">
        <f t="shared" si="54"/>
        <v>buildings.hard coal.ch4.New stove - coal</v>
      </c>
      <c r="M576" s="614">
        <f>IFERROR(INDEX('Control Tech'!$K$3:$K$196,MATCH(Calcs!L576,'Control Tech'!$A$3:$A$196,0),1)/100,0)</f>
        <v>0</v>
      </c>
      <c r="N576" s="613">
        <f t="shared" si="55"/>
        <v>0</v>
      </c>
      <c r="O576" t="str">
        <f t="shared" si="56"/>
        <v/>
      </c>
    </row>
    <row r="577" spans="1:15" x14ac:dyDescent="0.25">
      <c r="A577" t="s">
        <v>1546</v>
      </c>
      <c r="B577" t="s">
        <v>1204</v>
      </c>
      <c r="C577" t="s">
        <v>1293</v>
      </c>
      <c r="D577" t="s">
        <v>1186</v>
      </c>
      <c r="E577" t="s">
        <v>1195</v>
      </c>
      <c r="F577" s="604">
        <v>1</v>
      </c>
      <c r="G577" s="604">
        <v>0.03</v>
      </c>
      <c r="H577" s="651"/>
      <c r="I577" t="str">
        <f t="shared" si="51"/>
        <v>buildings</v>
      </c>
      <c r="J577" t="str">
        <f t="shared" si="52"/>
        <v>hard coal</v>
      </c>
      <c r="K577" t="str">
        <f t="shared" si="53"/>
        <v>ch4</v>
      </c>
      <c r="L577" t="str">
        <f t="shared" si="54"/>
        <v>buildings.hard coal.ch4.No control</v>
      </c>
      <c r="M577" s="614">
        <f>IFERROR(INDEX('Control Tech'!$K$3:$K$196,MATCH(Calcs!L577,'Control Tech'!$A$3:$A$196,0),1)/100,0)</f>
        <v>0</v>
      </c>
      <c r="N577" s="613">
        <f t="shared" si="55"/>
        <v>1</v>
      </c>
      <c r="O577" t="str">
        <f t="shared" si="56"/>
        <v/>
      </c>
    </row>
    <row r="578" spans="1:15" x14ac:dyDescent="0.25">
      <c r="A578" t="s">
        <v>1546</v>
      </c>
      <c r="B578" t="s">
        <v>1188</v>
      </c>
      <c r="C578" t="s">
        <v>92</v>
      </c>
      <c r="D578" t="s">
        <v>1310</v>
      </c>
      <c r="E578" t="s">
        <v>1195</v>
      </c>
      <c r="F578" s="604">
        <v>1</v>
      </c>
      <c r="G578" s="604">
        <v>1.7600000000000001E-2</v>
      </c>
      <c r="H578" s="651"/>
      <c r="I578" t="str">
        <f t="shared" si="51"/>
        <v>hdvs</v>
      </c>
      <c r="J578" t="str">
        <f t="shared" si="52"/>
        <v>petroleum diesel</v>
      </c>
      <c r="K578" t="str">
        <f t="shared" si="53"/>
        <v>ch4</v>
      </c>
      <c r="L578" t="str">
        <f t="shared" si="54"/>
        <v>hdvs.petroleum diesel.ch4.EURO I</v>
      </c>
      <c r="M578" s="614">
        <f>IFERROR(INDEX('Control Tech'!$K$3:$K$196,MATCH(Calcs!L578,'Control Tech'!$A$3:$A$196,0),1)/100,0)</f>
        <v>0</v>
      </c>
      <c r="N578" s="613">
        <f t="shared" si="55"/>
        <v>0</v>
      </c>
      <c r="O578" t="str">
        <f t="shared" si="56"/>
        <v/>
      </c>
    </row>
    <row r="579" spans="1:15" x14ac:dyDescent="0.25">
      <c r="A579" t="s">
        <v>1546</v>
      </c>
      <c r="B579" t="s">
        <v>1188</v>
      </c>
      <c r="C579" t="s">
        <v>92</v>
      </c>
      <c r="D579" t="s">
        <v>1311</v>
      </c>
      <c r="E579" t="s">
        <v>1195</v>
      </c>
      <c r="F579" s="604">
        <v>1</v>
      </c>
      <c r="G579" s="604">
        <v>1.7600000000000001E-2</v>
      </c>
      <c r="H579" s="651"/>
      <c r="I579" t="str">
        <f t="shared" si="51"/>
        <v>hdvs</v>
      </c>
      <c r="J579" t="str">
        <f t="shared" si="52"/>
        <v>petroleum diesel</v>
      </c>
      <c r="K579" t="str">
        <f t="shared" si="53"/>
        <v>ch4</v>
      </c>
      <c r="L579" t="str">
        <f t="shared" si="54"/>
        <v>hdvs.petroleum diesel.ch4.EURO II</v>
      </c>
      <c r="M579" s="614">
        <f>IFERROR(INDEX('Control Tech'!$K$3:$K$196,MATCH(Calcs!L579,'Control Tech'!$A$3:$A$196,0),1)/100,0)</f>
        <v>0</v>
      </c>
      <c r="N579" s="613">
        <f t="shared" si="55"/>
        <v>0</v>
      </c>
      <c r="O579" t="str">
        <f t="shared" si="56"/>
        <v/>
      </c>
    </row>
    <row r="580" spans="1:15" x14ac:dyDescent="0.25">
      <c r="A580" t="s">
        <v>1546</v>
      </c>
      <c r="B580" t="s">
        <v>1188</v>
      </c>
      <c r="C580" t="s">
        <v>92</v>
      </c>
      <c r="D580" t="s">
        <v>1312</v>
      </c>
      <c r="E580" t="s">
        <v>1195</v>
      </c>
      <c r="F580" s="604">
        <v>1</v>
      </c>
      <c r="G580" s="604">
        <v>1.7600000000000001E-2</v>
      </c>
      <c r="H580" s="651"/>
      <c r="I580" t="str">
        <f t="shared" si="51"/>
        <v>hdvs</v>
      </c>
      <c r="J580" t="str">
        <f t="shared" si="52"/>
        <v>petroleum diesel</v>
      </c>
      <c r="K580" t="str">
        <f t="shared" si="53"/>
        <v>ch4</v>
      </c>
      <c r="L580" t="str">
        <f t="shared" si="54"/>
        <v>hdvs.petroleum diesel.ch4.EURO III</v>
      </c>
      <c r="M580" s="614">
        <f>IFERROR(INDEX('Control Tech'!$K$3:$K$196,MATCH(Calcs!L580,'Control Tech'!$A$3:$A$196,0),1)/100,0)</f>
        <v>0</v>
      </c>
      <c r="N580" s="613">
        <f t="shared" si="55"/>
        <v>0</v>
      </c>
      <c r="O580" t="str">
        <f t="shared" si="56"/>
        <v/>
      </c>
    </row>
    <row r="581" spans="1:15" x14ac:dyDescent="0.25">
      <c r="A581" t="s">
        <v>1546</v>
      </c>
      <c r="B581" t="s">
        <v>1188</v>
      </c>
      <c r="C581" t="s">
        <v>92</v>
      </c>
      <c r="D581" t="s">
        <v>1313</v>
      </c>
      <c r="E581" t="s">
        <v>1195</v>
      </c>
      <c r="F581" s="604">
        <v>1</v>
      </c>
      <c r="G581" s="604">
        <v>1.7600000000000001E-2</v>
      </c>
      <c r="H581" s="651"/>
      <c r="I581" t="str">
        <f t="shared" si="51"/>
        <v>hdvs</v>
      </c>
      <c r="J581" t="str">
        <f t="shared" si="52"/>
        <v>petroleum diesel</v>
      </c>
      <c r="K581" t="str">
        <f t="shared" si="53"/>
        <v>ch4</v>
      </c>
      <c r="L581" t="str">
        <f t="shared" si="54"/>
        <v>hdvs.petroleum diesel.ch4.EURO IV</v>
      </c>
      <c r="M581" s="614">
        <f>IFERROR(INDEX('Control Tech'!$K$3:$K$196,MATCH(Calcs!L581,'Control Tech'!$A$3:$A$196,0),1)/100,0)</f>
        <v>0</v>
      </c>
      <c r="N581" s="613">
        <f t="shared" si="55"/>
        <v>0</v>
      </c>
      <c r="O581" t="str">
        <f t="shared" si="56"/>
        <v/>
      </c>
    </row>
    <row r="582" spans="1:15" x14ac:dyDescent="0.25">
      <c r="A582" t="s">
        <v>1546</v>
      </c>
      <c r="B582" t="s">
        <v>1188</v>
      </c>
      <c r="C582" t="s">
        <v>92</v>
      </c>
      <c r="D582" t="s">
        <v>1314</v>
      </c>
      <c r="E582" t="s">
        <v>1195</v>
      </c>
      <c r="F582" s="604">
        <v>1</v>
      </c>
      <c r="G582" s="604">
        <v>1.7600000000000001E-2</v>
      </c>
      <c r="H582" s="651"/>
      <c r="I582" t="str">
        <f t="shared" ref="I582:I645" si="57">IFERROR(INDEX($U$3:$U$143,MATCH(B582,$S$3:$S$143,0),1),"")</f>
        <v>hdvs</v>
      </c>
      <c r="J582" t="str">
        <f t="shared" ref="J582:J645" si="58">IFERROR(INDEX($V$3:$V$143,MATCH(CONCATENATE(B582,".",C582),$R$3:$R$143,0),1),"")</f>
        <v>petroleum diesel</v>
      </c>
      <c r="K582" t="str">
        <f t="shared" ref="K582:K645" si="59">IF(OR(A582="black carbon",A582="oc",A582="pm2.5",A582="pm10"),"PM",A582)</f>
        <v>ch4</v>
      </c>
      <c r="L582" t="str">
        <f t="shared" ref="L582:L645" si="60">IFERROR(CONCATENATE(I582,".",J582,".",K582,".",D582),"")</f>
        <v>hdvs.petroleum diesel.ch4.EURO V</v>
      </c>
      <c r="M582" s="614">
        <f>IFERROR(INDEX('Control Tech'!$K$3:$K$196,MATCH(Calcs!L582,'Control Tech'!$A$3:$A$196,0),1)/100,0)</f>
        <v>0</v>
      </c>
      <c r="N582" s="613">
        <f t="shared" ref="N582:N645" si="61">IF(D582="no control",1-SUMIFS($M$5:$M$3714,$B$5:$B$3714,B582,$A$5:$A$3714,A582,$C$5:$C$3714,C582),M582)</f>
        <v>0</v>
      </c>
      <c r="O582" t="str">
        <f t="shared" ref="O582:O645" si="62">IF(I582="electricity",INDEX($W$3:$W$143,MATCH(CONCATENATE(B582,".",C582),$R$3:$R$143,0),1),"")</f>
        <v/>
      </c>
    </row>
    <row r="583" spans="1:15" x14ac:dyDescent="0.25">
      <c r="A583" t="s">
        <v>1546</v>
      </c>
      <c r="B583" t="s">
        <v>1188</v>
      </c>
      <c r="C583" t="s">
        <v>92</v>
      </c>
      <c r="D583" t="s">
        <v>1315</v>
      </c>
      <c r="E583" t="s">
        <v>1195</v>
      </c>
      <c r="F583" s="604">
        <v>1</v>
      </c>
      <c r="G583" s="604">
        <v>1.7600000000000001E-2</v>
      </c>
      <c r="H583" s="651"/>
      <c r="I583" t="str">
        <f t="shared" si="57"/>
        <v>hdvs</v>
      </c>
      <c r="J583" t="str">
        <f t="shared" si="58"/>
        <v>petroleum diesel</v>
      </c>
      <c r="K583" t="str">
        <f t="shared" si="59"/>
        <v>ch4</v>
      </c>
      <c r="L583" t="str">
        <f t="shared" si="60"/>
        <v>hdvs.petroleum diesel.ch4.EURO VI</v>
      </c>
      <c r="M583" s="614">
        <f>IFERROR(INDEX('Control Tech'!$K$3:$K$196,MATCH(Calcs!L583,'Control Tech'!$A$3:$A$196,0),1)/100,0)</f>
        <v>0</v>
      </c>
      <c r="N583" s="613">
        <f t="shared" si="61"/>
        <v>0</v>
      </c>
      <c r="O583" t="str">
        <f t="shared" si="62"/>
        <v/>
      </c>
    </row>
    <row r="584" spans="1:15" x14ac:dyDescent="0.25">
      <c r="A584" t="s">
        <v>1546</v>
      </c>
      <c r="B584" t="s">
        <v>1188</v>
      </c>
      <c r="C584" t="s">
        <v>92</v>
      </c>
      <c r="D584" t="s">
        <v>1316</v>
      </c>
      <c r="E584" t="s">
        <v>1195</v>
      </c>
      <c r="F584" s="604">
        <v>1</v>
      </c>
      <c r="G584" s="604">
        <v>0</v>
      </c>
      <c r="H584" s="651"/>
      <c r="I584" t="str">
        <f t="shared" si="57"/>
        <v>hdvs</v>
      </c>
      <c r="J584" t="str">
        <f t="shared" si="58"/>
        <v>petroleum diesel</v>
      </c>
      <c r="K584" t="str">
        <f t="shared" si="59"/>
        <v>ch4</v>
      </c>
      <c r="L584" t="str">
        <f t="shared" si="60"/>
        <v>hdvs.petroleum diesel.ch4.EURO VII</v>
      </c>
      <c r="M584" s="614">
        <f>IFERROR(INDEX('Control Tech'!$K$3:$K$196,MATCH(Calcs!L584,'Control Tech'!$A$3:$A$196,0),1)/100,0)</f>
        <v>0</v>
      </c>
      <c r="N584" s="613">
        <f t="shared" si="61"/>
        <v>0</v>
      </c>
      <c r="O584" t="str">
        <f t="shared" si="62"/>
        <v/>
      </c>
    </row>
    <row r="585" spans="1:15" x14ac:dyDescent="0.25">
      <c r="A585" t="s">
        <v>1546</v>
      </c>
      <c r="B585" t="s">
        <v>1188</v>
      </c>
      <c r="C585" t="s">
        <v>92</v>
      </c>
      <c r="D585" t="s">
        <v>1186</v>
      </c>
      <c r="E585" t="s">
        <v>1195</v>
      </c>
      <c r="F585" s="604">
        <v>1</v>
      </c>
      <c r="G585" s="604">
        <v>1.7600000000000001E-2</v>
      </c>
      <c r="H585" s="651"/>
      <c r="I585" t="str">
        <f t="shared" si="57"/>
        <v>hdvs</v>
      </c>
      <c r="J585" t="str">
        <f t="shared" si="58"/>
        <v>petroleum diesel</v>
      </c>
      <c r="K585" t="str">
        <f t="shared" si="59"/>
        <v>ch4</v>
      </c>
      <c r="L585" t="str">
        <f t="shared" si="60"/>
        <v>hdvs.petroleum diesel.ch4.No control</v>
      </c>
      <c r="M585" s="614">
        <f>IFERROR(INDEX('Control Tech'!$K$3:$K$196,MATCH(Calcs!L585,'Control Tech'!$A$3:$A$196,0),1)/100,0)</f>
        <v>0</v>
      </c>
      <c r="N585" s="613">
        <f t="shared" si="61"/>
        <v>1</v>
      </c>
      <c r="O585" t="str">
        <f t="shared" si="62"/>
        <v/>
      </c>
    </row>
    <row r="586" spans="1:15" x14ac:dyDescent="0.25">
      <c r="A586" t="s">
        <v>1546</v>
      </c>
      <c r="B586" t="s">
        <v>1188</v>
      </c>
      <c r="C586" t="s">
        <v>1264</v>
      </c>
      <c r="D586" t="s">
        <v>1186</v>
      </c>
      <c r="E586" t="s">
        <v>1195</v>
      </c>
      <c r="F586" s="604">
        <v>1</v>
      </c>
      <c r="G586" s="604">
        <v>0.65310999999999997</v>
      </c>
      <c r="H586" s="651"/>
      <c r="I586" t="str">
        <f t="shared" si="57"/>
        <v>hdvs</v>
      </c>
      <c r="J586" t="str">
        <f t="shared" si="58"/>
        <v>natural gas</v>
      </c>
      <c r="K586" t="str">
        <f t="shared" si="59"/>
        <v>ch4</v>
      </c>
      <c r="L586" t="str">
        <f t="shared" si="60"/>
        <v>hdvs.natural gas.ch4.No control</v>
      </c>
      <c r="M586" s="614">
        <f>IFERROR(INDEX('Control Tech'!$K$3:$K$196,MATCH(Calcs!L586,'Control Tech'!$A$3:$A$196,0),1)/100,0)</f>
        <v>0</v>
      </c>
      <c r="N586" s="613">
        <f t="shared" si="61"/>
        <v>1</v>
      </c>
      <c r="O586" t="str">
        <f t="shared" si="62"/>
        <v/>
      </c>
    </row>
    <row r="587" spans="1:15" x14ac:dyDescent="0.25">
      <c r="A587" t="s">
        <v>1546</v>
      </c>
      <c r="B587" t="s">
        <v>1188</v>
      </c>
      <c r="C587" t="s">
        <v>1264</v>
      </c>
      <c r="D587" t="s">
        <v>1275</v>
      </c>
      <c r="E587" t="s">
        <v>1195</v>
      </c>
      <c r="F587" s="604">
        <v>1</v>
      </c>
      <c r="G587" s="604">
        <v>0.14193</v>
      </c>
      <c r="H587" s="651"/>
      <c r="I587" t="str">
        <f t="shared" si="57"/>
        <v>hdvs</v>
      </c>
      <c r="J587" t="str">
        <f t="shared" si="58"/>
        <v>natural gas</v>
      </c>
      <c r="K587" t="str">
        <f t="shared" si="59"/>
        <v>ch4</v>
      </c>
      <c r="L587" t="str">
        <f t="shared" si="60"/>
        <v>hdvs.natural gas.ch4.Stage 1</v>
      </c>
      <c r="M587" s="614">
        <f>IFERROR(INDEX('Control Tech'!$K$3:$K$196,MATCH(Calcs!L587,'Control Tech'!$A$3:$A$196,0),1)/100,0)</f>
        <v>0</v>
      </c>
      <c r="N587" s="613">
        <f t="shared" si="61"/>
        <v>0</v>
      </c>
      <c r="O587" t="str">
        <f t="shared" si="62"/>
        <v/>
      </c>
    </row>
    <row r="588" spans="1:15" x14ac:dyDescent="0.25">
      <c r="A588" t="s">
        <v>1546</v>
      </c>
      <c r="B588" t="s">
        <v>1188</v>
      </c>
      <c r="C588" t="s">
        <v>1264</v>
      </c>
      <c r="D588" t="s">
        <v>1276</v>
      </c>
      <c r="E588" t="s">
        <v>1195</v>
      </c>
      <c r="F588" s="604">
        <v>1</v>
      </c>
      <c r="G588" s="604">
        <v>0.19306000000000001</v>
      </c>
      <c r="H588" s="651"/>
      <c r="I588" t="str">
        <f t="shared" si="57"/>
        <v>hdvs</v>
      </c>
      <c r="J588" t="str">
        <f t="shared" si="58"/>
        <v>natural gas</v>
      </c>
      <c r="K588" t="str">
        <f t="shared" si="59"/>
        <v>ch4</v>
      </c>
      <c r="L588" t="str">
        <f t="shared" si="60"/>
        <v>hdvs.natural gas.ch4.Stage 2</v>
      </c>
      <c r="M588" s="614">
        <f>IFERROR(INDEX('Control Tech'!$K$3:$K$196,MATCH(Calcs!L588,'Control Tech'!$A$3:$A$196,0),1)/100,0)</f>
        <v>0</v>
      </c>
      <c r="N588" s="613">
        <f t="shared" si="61"/>
        <v>0</v>
      </c>
      <c r="O588" t="str">
        <f t="shared" si="62"/>
        <v/>
      </c>
    </row>
    <row r="589" spans="1:15" x14ac:dyDescent="0.25">
      <c r="A589" t="s">
        <v>1546</v>
      </c>
      <c r="B589" t="s">
        <v>1188</v>
      </c>
      <c r="C589" t="s">
        <v>1264</v>
      </c>
      <c r="D589" t="s">
        <v>1277</v>
      </c>
      <c r="E589" t="s">
        <v>1195</v>
      </c>
      <c r="F589" s="604">
        <v>1</v>
      </c>
      <c r="G589" s="604">
        <v>0.13059999999999999</v>
      </c>
      <c r="H589" s="651"/>
      <c r="I589" t="str">
        <f t="shared" si="57"/>
        <v>hdvs</v>
      </c>
      <c r="J589" t="str">
        <f t="shared" si="58"/>
        <v>natural gas</v>
      </c>
      <c r="K589" t="str">
        <f t="shared" si="59"/>
        <v>ch4</v>
      </c>
      <c r="L589" t="str">
        <f t="shared" si="60"/>
        <v>hdvs.natural gas.ch4.Stage 3</v>
      </c>
      <c r="M589" s="614">
        <f>IFERROR(INDEX('Control Tech'!$K$3:$K$196,MATCH(Calcs!L589,'Control Tech'!$A$3:$A$196,0),1)/100,0)</f>
        <v>0</v>
      </c>
      <c r="N589" s="613">
        <f t="shared" si="61"/>
        <v>0</v>
      </c>
      <c r="O589" t="str">
        <f t="shared" si="62"/>
        <v/>
      </c>
    </row>
    <row r="590" spans="1:15" x14ac:dyDescent="0.25">
      <c r="A590" t="s">
        <v>1546</v>
      </c>
      <c r="B590" t="s">
        <v>1188</v>
      </c>
      <c r="C590" t="s">
        <v>18</v>
      </c>
      <c r="D590" t="s">
        <v>1186</v>
      </c>
      <c r="E590" t="s">
        <v>1195</v>
      </c>
      <c r="F590" s="604">
        <v>1</v>
      </c>
      <c r="G590" s="604">
        <v>5.416E-2</v>
      </c>
      <c r="H590" s="651"/>
      <c r="I590" t="str">
        <f t="shared" si="57"/>
        <v>hdvs</v>
      </c>
      <c r="J590" t="str">
        <f t="shared" si="58"/>
        <v>petroleum gasoline</v>
      </c>
      <c r="K590" t="str">
        <f t="shared" si="59"/>
        <v>ch4</v>
      </c>
      <c r="L590" t="str">
        <f t="shared" si="60"/>
        <v>hdvs.petroleum gasoline.ch4.No control</v>
      </c>
      <c r="M590" s="614">
        <f>IFERROR(INDEX('Control Tech'!$K$3:$K$196,MATCH(Calcs!L590,'Control Tech'!$A$3:$A$196,0),1)/100,0)</f>
        <v>0</v>
      </c>
      <c r="N590" s="613">
        <f t="shared" si="61"/>
        <v>1</v>
      </c>
      <c r="O590" t="str">
        <f t="shared" si="62"/>
        <v/>
      </c>
    </row>
    <row r="591" spans="1:15" x14ac:dyDescent="0.25">
      <c r="A591" t="s">
        <v>1546</v>
      </c>
      <c r="B591" t="s">
        <v>1188</v>
      </c>
      <c r="C591" t="s">
        <v>18</v>
      </c>
      <c r="D591" t="s">
        <v>1275</v>
      </c>
      <c r="E591" t="s">
        <v>1195</v>
      </c>
      <c r="F591" s="604">
        <v>1</v>
      </c>
      <c r="G591" s="604">
        <v>1.1769999999999999E-2</v>
      </c>
      <c r="H591" s="651"/>
      <c r="I591" t="str">
        <f t="shared" si="57"/>
        <v>hdvs</v>
      </c>
      <c r="J591" t="str">
        <f t="shared" si="58"/>
        <v>petroleum gasoline</v>
      </c>
      <c r="K591" t="str">
        <f t="shared" si="59"/>
        <v>ch4</v>
      </c>
      <c r="L591" t="str">
        <f t="shared" si="60"/>
        <v>hdvs.petroleum gasoline.ch4.Stage 1</v>
      </c>
      <c r="M591" s="614">
        <f>IFERROR(INDEX('Control Tech'!$K$3:$K$196,MATCH(Calcs!L591,'Control Tech'!$A$3:$A$196,0),1)/100,0)</f>
        <v>0</v>
      </c>
      <c r="N591" s="613">
        <f t="shared" si="61"/>
        <v>0</v>
      </c>
      <c r="O591" t="str">
        <f t="shared" si="62"/>
        <v/>
      </c>
    </row>
    <row r="592" spans="1:15" x14ac:dyDescent="0.25">
      <c r="A592" t="s">
        <v>1546</v>
      </c>
      <c r="B592" t="s">
        <v>1188</v>
      </c>
      <c r="C592" t="s">
        <v>18</v>
      </c>
      <c r="D592" t="s">
        <v>1276</v>
      </c>
      <c r="E592" t="s">
        <v>1195</v>
      </c>
      <c r="F592" s="604">
        <v>1</v>
      </c>
      <c r="G592" s="604">
        <v>1.601E-2</v>
      </c>
      <c r="H592" s="651"/>
      <c r="I592" t="str">
        <f t="shared" si="57"/>
        <v>hdvs</v>
      </c>
      <c r="J592" t="str">
        <f t="shared" si="58"/>
        <v>petroleum gasoline</v>
      </c>
      <c r="K592" t="str">
        <f t="shared" si="59"/>
        <v>ch4</v>
      </c>
      <c r="L592" t="str">
        <f t="shared" si="60"/>
        <v>hdvs.petroleum gasoline.ch4.Stage 2</v>
      </c>
      <c r="M592" s="614">
        <f>IFERROR(INDEX('Control Tech'!$K$3:$K$196,MATCH(Calcs!L592,'Control Tech'!$A$3:$A$196,0),1)/100,0)</f>
        <v>0</v>
      </c>
      <c r="N592" s="613">
        <f t="shared" si="61"/>
        <v>0</v>
      </c>
      <c r="O592" t="str">
        <f t="shared" si="62"/>
        <v/>
      </c>
    </row>
    <row r="593" spans="1:15" x14ac:dyDescent="0.25">
      <c r="A593" t="s">
        <v>1546</v>
      </c>
      <c r="B593" t="s">
        <v>1188</v>
      </c>
      <c r="C593" t="s">
        <v>18</v>
      </c>
      <c r="D593" t="s">
        <v>1277</v>
      </c>
      <c r="E593" t="s">
        <v>1195</v>
      </c>
      <c r="F593" s="604">
        <v>1</v>
      </c>
      <c r="G593" s="604">
        <v>1.0829999999999999E-2</v>
      </c>
      <c r="H593" s="651"/>
      <c r="I593" t="str">
        <f t="shared" si="57"/>
        <v>hdvs</v>
      </c>
      <c r="J593" t="str">
        <f t="shared" si="58"/>
        <v>petroleum gasoline</v>
      </c>
      <c r="K593" t="str">
        <f t="shared" si="59"/>
        <v>ch4</v>
      </c>
      <c r="L593" t="str">
        <f t="shared" si="60"/>
        <v>hdvs.petroleum gasoline.ch4.Stage 3</v>
      </c>
      <c r="M593" s="614">
        <f>IFERROR(INDEX('Control Tech'!$K$3:$K$196,MATCH(Calcs!L593,'Control Tech'!$A$3:$A$196,0),1)/100,0)</f>
        <v>0</v>
      </c>
      <c r="N593" s="613">
        <f t="shared" si="61"/>
        <v>0</v>
      </c>
      <c r="O593" t="str">
        <f t="shared" si="62"/>
        <v/>
      </c>
    </row>
    <row r="594" spans="1:15" x14ac:dyDescent="0.25">
      <c r="A594" t="s">
        <v>1546</v>
      </c>
      <c r="B594" t="s">
        <v>1188</v>
      </c>
      <c r="C594" t="s">
        <v>1305</v>
      </c>
      <c r="D594" t="s">
        <v>1186</v>
      </c>
      <c r="E594" t="s">
        <v>1195</v>
      </c>
      <c r="F594" s="604">
        <v>1</v>
      </c>
      <c r="G594" s="604">
        <v>9.1999999999999998E-3</v>
      </c>
      <c r="H594" s="651"/>
      <c r="I594" t="str">
        <f t="shared" si="57"/>
        <v>hdvs</v>
      </c>
      <c r="J594" t="str">
        <f t="shared" si="58"/>
        <v>natural gas</v>
      </c>
      <c r="K594" t="str">
        <f t="shared" si="59"/>
        <v>ch4</v>
      </c>
      <c r="L594" t="str">
        <f t="shared" si="60"/>
        <v>hdvs.natural gas.ch4.No control</v>
      </c>
      <c r="M594" s="614">
        <f>IFERROR(INDEX('Control Tech'!$K$3:$K$196,MATCH(Calcs!L594,'Control Tech'!$A$3:$A$196,0),1)/100,0)</f>
        <v>0</v>
      </c>
      <c r="N594" s="613">
        <f t="shared" si="61"/>
        <v>1</v>
      </c>
      <c r="O594" t="str">
        <f t="shared" si="62"/>
        <v/>
      </c>
    </row>
    <row r="595" spans="1:15" x14ac:dyDescent="0.25">
      <c r="A595" t="s">
        <v>1546</v>
      </c>
      <c r="B595" t="s">
        <v>1188</v>
      </c>
      <c r="C595" t="s">
        <v>1305</v>
      </c>
      <c r="D595" t="s">
        <v>1275</v>
      </c>
      <c r="E595" t="s">
        <v>1195</v>
      </c>
      <c r="F595" s="604">
        <v>1</v>
      </c>
      <c r="G595" s="604">
        <v>9.1999999999999998E-3</v>
      </c>
      <c r="H595" s="651"/>
      <c r="I595" t="str">
        <f t="shared" si="57"/>
        <v>hdvs</v>
      </c>
      <c r="J595" t="str">
        <f t="shared" si="58"/>
        <v>natural gas</v>
      </c>
      <c r="K595" t="str">
        <f t="shared" si="59"/>
        <v>ch4</v>
      </c>
      <c r="L595" t="str">
        <f t="shared" si="60"/>
        <v>hdvs.natural gas.ch4.Stage 1</v>
      </c>
      <c r="M595" s="614">
        <f>IFERROR(INDEX('Control Tech'!$K$3:$K$196,MATCH(Calcs!L595,'Control Tech'!$A$3:$A$196,0),1)/100,0)</f>
        <v>0</v>
      </c>
      <c r="N595" s="613">
        <f t="shared" si="61"/>
        <v>0</v>
      </c>
      <c r="O595" t="str">
        <f t="shared" si="62"/>
        <v/>
      </c>
    </row>
    <row r="596" spans="1:15" x14ac:dyDescent="0.25">
      <c r="A596" t="s">
        <v>1546</v>
      </c>
      <c r="B596" t="s">
        <v>1188</v>
      </c>
      <c r="C596" t="s">
        <v>1305</v>
      </c>
      <c r="D596" t="s">
        <v>1276</v>
      </c>
      <c r="E596" t="s">
        <v>1195</v>
      </c>
      <c r="F596" s="604">
        <v>1</v>
      </c>
      <c r="G596" s="604">
        <v>9.1999999999999998E-3</v>
      </c>
      <c r="H596" s="651"/>
      <c r="I596" t="str">
        <f t="shared" si="57"/>
        <v>hdvs</v>
      </c>
      <c r="J596" t="str">
        <f t="shared" si="58"/>
        <v>natural gas</v>
      </c>
      <c r="K596" t="str">
        <f t="shared" si="59"/>
        <v>ch4</v>
      </c>
      <c r="L596" t="str">
        <f t="shared" si="60"/>
        <v>hdvs.natural gas.ch4.Stage 2</v>
      </c>
      <c r="M596" s="614">
        <f>IFERROR(INDEX('Control Tech'!$K$3:$K$196,MATCH(Calcs!L596,'Control Tech'!$A$3:$A$196,0),1)/100,0)</f>
        <v>0</v>
      </c>
      <c r="N596" s="613">
        <f t="shared" si="61"/>
        <v>0</v>
      </c>
      <c r="O596" t="str">
        <f t="shared" si="62"/>
        <v/>
      </c>
    </row>
    <row r="597" spans="1:15" x14ac:dyDescent="0.25">
      <c r="A597" t="s">
        <v>1546</v>
      </c>
      <c r="B597" t="s">
        <v>1188</v>
      </c>
      <c r="C597" t="s">
        <v>1305</v>
      </c>
      <c r="D597" t="s">
        <v>1277</v>
      </c>
      <c r="E597" t="s">
        <v>1195</v>
      </c>
      <c r="F597" s="604">
        <v>1</v>
      </c>
      <c r="G597" s="604">
        <v>9.1999999999999998E-3</v>
      </c>
      <c r="H597" s="651"/>
      <c r="I597" t="str">
        <f t="shared" si="57"/>
        <v>hdvs</v>
      </c>
      <c r="J597" t="str">
        <f t="shared" si="58"/>
        <v>natural gas</v>
      </c>
      <c r="K597" t="str">
        <f t="shared" si="59"/>
        <v>ch4</v>
      </c>
      <c r="L597" t="str">
        <f t="shared" si="60"/>
        <v>hdvs.natural gas.ch4.Stage 3</v>
      </c>
      <c r="M597" s="614">
        <f>IFERROR(INDEX('Control Tech'!$K$3:$K$196,MATCH(Calcs!L597,'Control Tech'!$A$3:$A$196,0),1)/100,0)</f>
        <v>0</v>
      </c>
      <c r="N597" s="613">
        <f t="shared" si="61"/>
        <v>0</v>
      </c>
      <c r="O597" t="str">
        <f t="shared" si="62"/>
        <v/>
      </c>
    </row>
    <row r="598" spans="1:15" x14ac:dyDescent="0.25">
      <c r="A598" t="s">
        <v>1546</v>
      </c>
      <c r="B598" t="s">
        <v>1248</v>
      </c>
      <c r="C598" t="s">
        <v>1409</v>
      </c>
      <c r="D598" t="s">
        <v>1186</v>
      </c>
      <c r="E598" t="s">
        <v>1195</v>
      </c>
      <c r="F598" s="604">
        <v>1</v>
      </c>
      <c r="G598" s="604">
        <v>1.0999999999999999E-2</v>
      </c>
      <c r="H598" s="651"/>
      <c r="I598" t="str">
        <f t="shared" si="57"/>
        <v>industry</v>
      </c>
      <c r="J598" t="str">
        <f t="shared" si="58"/>
        <v>biomass</v>
      </c>
      <c r="K598" t="str">
        <f t="shared" si="59"/>
        <v>ch4</v>
      </c>
      <c r="L598" t="str">
        <f t="shared" si="60"/>
        <v>industry.biomass.ch4.No control</v>
      </c>
      <c r="M598" s="614">
        <f>IFERROR(INDEX('Control Tech'!$K$3:$K$196,MATCH(Calcs!L598,'Control Tech'!$A$3:$A$196,0),1)/100,0)</f>
        <v>0</v>
      </c>
      <c r="N598" s="613">
        <f t="shared" si="61"/>
        <v>1</v>
      </c>
      <c r="O598" t="str">
        <f t="shared" si="62"/>
        <v/>
      </c>
    </row>
    <row r="599" spans="1:15" x14ac:dyDescent="0.25">
      <c r="A599" t="s">
        <v>1546</v>
      </c>
      <c r="B599" t="s">
        <v>1248</v>
      </c>
      <c r="C599" t="s">
        <v>1205</v>
      </c>
      <c r="D599" t="s">
        <v>1186</v>
      </c>
      <c r="E599" t="s">
        <v>1195</v>
      </c>
      <c r="F599" s="604">
        <v>1</v>
      </c>
      <c r="G599" s="604">
        <v>1E-3</v>
      </c>
      <c r="H599" s="651"/>
      <c r="I599" t="str">
        <f t="shared" si="57"/>
        <v>industry</v>
      </c>
      <c r="J599" t="str">
        <f t="shared" si="58"/>
        <v>lignite</v>
      </c>
      <c r="K599" t="str">
        <f t="shared" si="59"/>
        <v>ch4</v>
      </c>
      <c r="L599" t="str">
        <f t="shared" si="60"/>
        <v>industry.lignite.ch4.No control</v>
      </c>
      <c r="M599" s="614">
        <f>IFERROR(INDEX('Control Tech'!$K$3:$K$196,MATCH(Calcs!L599,'Control Tech'!$A$3:$A$196,0),1)/100,0)</f>
        <v>0</v>
      </c>
      <c r="N599" s="613">
        <f t="shared" si="61"/>
        <v>1</v>
      </c>
      <c r="O599" t="str">
        <f t="shared" si="62"/>
        <v/>
      </c>
    </row>
    <row r="600" spans="1:15" x14ac:dyDescent="0.25">
      <c r="A600" t="s">
        <v>1546</v>
      </c>
      <c r="B600" t="s">
        <v>1248</v>
      </c>
      <c r="C600" t="s">
        <v>1240</v>
      </c>
      <c r="D600" t="s">
        <v>1186</v>
      </c>
      <c r="E600" t="s">
        <v>1195</v>
      </c>
      <c r="F600" s="604">
        <v>1</v>
      </c>
      <c r="G600" s="604">
        <v>1E-3</v>
      </c>
      <c r="H600" s="651"/>
      <c r="I600" t="str">
        <f t="shared" si="57"/>
        <v>industry</v>
      </c>
      <c r="J600" t="str">
        <f t="shared" si="58"/>
        <v>lignite</v>
      </c>
      <c r="K600" t="str">
        <f t="shared" si="59"/>
        <v>ch4</v>
      </c>
      <c r="L600" t="str">
        <f t="shared" si="60"/>
        <v>industry.lignite.ch4.No control</v>
      </c>
      <c r="M600" s="614">
        <f>IFERROR(INDEX('Control Tech'!$K$3:$K$196,MATCH(Calcs!L600,'Control Tech'!$A$3:$A$196,0),1)/100,0)</f>
        <v>0</v>
      </c>
      <c r="N600" s="613">
        <f t="shared" si="61"/>
        <v>1</v>
      </c>
      <c r="O600" t="str">
        <f t="shared" si="62"/>
        <v/>
      </c>
    </row>
    <row r="601" spans="1:15" x14ac:dyDescent="0.25">
      <c r="A601" t="s">
        <v>1546</v>
      </c>
      <c r="B601" t="s">
        <v>1248</v>
      </c>
      <c r="C601" t="s">
        <v>1245</v>
      </c>
      <c r="D601" t="s">
        <v>1186</v>
      </c>
      <c r="E601" t="s">
        <v>1195</v>
      </c>
      <c r="F601" s="604">
        <v>1</v>
      </c>
      <c r="G601" s="604">
        <v>0.01</v>
      </c>
      <c r="H601" s="651"/>
      <c r="I601" t="str">
        <f t="shared" si="57"/>
        <v>industry</v>
      </c>
      <c r="J601" t="str">
        <f t="shared" si="58"/>
        <v>hard coal</v>
      </c>
      <c r="K601" t="str">
        <f t="shared" si="59"/>
        <v>ch4</v>
      </c>
      <c r="L601" t="str">
        <f t="shared" si="60"/>
        <v>industry.hard coal.ch4.No control</v>
      </c>
      <c r="M601" s="614">
        <f>IFERROR(INDEX('Control Tech'!$K$3:$K$196,MATCH(Calcs!L601,'Control Tech'!$A$3:$A$196,0),1)/100,0)</f>
        <v>0</v>
      </c>
      <c r="N601" s="613">
        <f t="shared" si="61"/>
        <v>1</v>
      </c>
      <c r="O601" t="str">
        <f t="shared" si="62"/>
        <v/>
      </c>
    </row>
    <row r="602" spans="1:15" x14ac:dyDescent="0.25">
      <c r="A602" t="s">
        <v>1546</v>
      </c>
      <c r="B602" t="s">
        <v>1248</v>
      </c>
      <c r="C602" t="s">
        <v>92</v>
      </c>
      <c r="D602" t="s">
        <v>1186</v>
      </c>
      <c r="E602" t="s">
        <v>1195</v>
      </c>
      <c r="F602" s="604">
        <v>1</v>
      </c>
      <c r="G602" s="604">
        <v>3.0000000000000001E-3</v>
      </c>
      <c r="H602" s="651"/>
      <c r="I602" t="str">
        <f t="shared" si="57"/>
        <v>industry</v>
      </c>
      <c r="J602" t="str">
        <f t="shared" si="58"/>
        <v>petroleum diesel</v>
      </c>
      <c r="K602" t="str">
        <f t="shared" si="59"/>
        <v>ch4</v>
      </c>
      <c r="L602" t="str">
        <f t="shared" si="60"/>
        <v>industry.petroleum diesel.ch4.No control</v>
      </c>
      <c r="M602" s="614">
        <f>IFERROR(INDEX('Control Tech'!$K$3:$K$196,MATCH(Calcs!L602,'Control Tech'!$A$3:$A$196,0),1)/100,0)</f>
        <v>0</v>
      </c>
      <c r="N602" s="613">
        <f t="shared" si="61"/>
        <v>1</v>
      </c>
      <c r="O602" t="str">
        <f t="shared" si="62"/>
        <v/>
      </c>
    </row>
    <row r="603" spans="1:15" x14ac:dyDescent="0.25">
      <c r="A603" t="s">
        <v>1546</v>
      </c>
      <c r="B603" t="s">
        <v>1248</v>
      </c>
      <c r="C603" t="s">
        <v>1264</v>
      </c>
      <c r="D603" t="s">
        <v>1501</v>
      </c>
      <c r="E603" t="s">
        <v>1195</v>
      </c>
      <c r="F603" s="604">
        <v>1</v>
      </c>
      <c r="G603" s="604">
        <v>2.3E-2</v>
      </c>
      <c r="H603" s="651"/>
      <c r="I603" t="str">
        <f t="shared" si="57"/>
        <v>industry</v>
      </c>
      <c r="J603" t="str">
        <f t="shared" si="58"/>
        <v>natural gas</v>
      </c>
      <c r="K603" t="str">
        <f t="shared" si="59"/>
        <v>ch4</v>
      </c>
      <c r="L603" t="str">
        <f t="shared" si="60"/>
        <v>industry.natural gas.ch4.Doubling of leak control frequency of gas distribution network</v>
      </c>
      <c r="M603" s="614">
        <f>IFERROR(INDEX('Control Tech'!$K$3:$K$196,MATCH(Calcs!L603,'Control Tech'!$A$3:$A$196,0),1)/100,0)</f>
        <v>0</v>
      </c>
      <c r="N603" s="613">
        <f t="shared" si="61"/>
        <v>0</v>
      </c>
      <c r="O603" t="str">
        <f t="shared" si="62"/>
        <v/>
      </c>
    </row>
    <row r="604" spans="1:15" x14ac:dyDescent="0.25">
      <c r="A604" t="s">
        <v>1546</v>
      </c>
      <c r="B604" t="s">
        <v>1248</v>
      </c>
      <c r="C604" t="s">
        <v>1264</v>
      </c>
      <c r="D604" t="s">
        <v>1186</v>
      </c>
      <c r="E604" t="s">
        <v>1195</v>
      </c>
      <c r="F604" s="604">
        <v>1</v>
      </c>
      <c r="G604" s="604">
        <v>4.5999999999999999E-2</v>
      </c>
      <c r="H604" s="651"/>
      <c r="I604" t="str">
        <f t="shared" si="57"/>
        <v>industry</v>
      </c>
      <c r="J604" t="str">
        <f t="shared" si="58"/>
        <v>natural gas</v>
      </c>
      <c r="K604" t="str">
        <f t="shared" si="59"/>
        <v>ch4</v>
      </c>
      <c r="L604" t="str">
        <f t="shared" si="60"/>
        <v>industry.natural gas.ch4.No control</v>
      </c>
      <c r="M604" s="614">
        <f>IFERROR(INDEX('Control Tech'!$K$3:$K$196,MATCH(Calcs!L604,'Control Tech'!$A$3:$A$196,0),1)/100,0)</f>
        <v>0</v>
      </c>
      <c r="N604" s="613">
        <f t="shared" si="61"/>
        <v>1</v>
      </c>
      <c r="O604" t="str">
        <f t="shared" si="62"/>
        <v/>
      </c>
    </row>
    <row r="605" spans="1:15" x14ac:dyDescent="0.25">
      <c r="A605" t="s">
        <v>1546</v>
      </c>
      <c r="B605" t="s">
        <v>1248</v>
      </c>
      <c r="C605" t="s">
        <v>1264</v>
      </c>
      <c r="D605" t="s">
        <v>1502</v>
      </c>
      <c r="E605" t="s">
        <v>1195</v>
      </c>
      <c r="F605" s="604">
        <v>1</v>
      </c>
      <c r="G605" s="604">
        <v>1.3799999999999999E-3</v>
      </c>
      <c r="H605" s="651"/>
      <c r="I605" t="str">
        <f t="shared" si="57"/>
        <v>industry</v>
      </c>
      <c r="J605" t="str">
        <f t="shared" si="58"/>
        <v>natural gas</v>
      </c>
      <c r="K605" t="str">
        <f t="shared" si="59"/>
        <v>ch4</v>
      </c>
      <c r="L605" t="str">
        <f t="shared" si="60"/>
        <v>industry.natural gas.ch4.Replacement of grey cast iron gas distribution network</v>
      </c>
      <c r="M605" s="614">
        <f>IFERROR(INDEX('Control Tech'!$K$3:$K$196,MATCH(Calcs!L605,'Control Tech'!$A$3:$A$196,0),1)/100,0)</f>
        <v>0</v>
      </c>
      <c r="N605" s="613">
        <f t="shared" si="61"/>
        <v>0</v>
      </c>
      <c r="O605" t="str">
        <f t="shared" si="62"/>
        <v/>
      </c>
    </row>
    <row r="606" spans="1:15" x14ac:dyDescent="0.25">
      <c r="A606" t="s">
        <v>1546</v>
      </c>
      <c r="B606" t="s">
        <v>1248</v>
      </c>
      <c r="C606" t="s">
        <v>18</v>
      </c>
      <c r="D606" t="s">
        <v>1186</v>
      </c>
      <c r="E606" t="s">
        <v>1195</v>
      </c>
      <c r="F606" s="604">
        <v>1</v>
      </c>
      <c r="G606" s="604">
        <v>3.0000000000000001E-3</v>
      </c>
      <c r="H606" s="651"/>
      <c r="I606" t="str">
        <f t="shared" si="57"/>
        <v>industry</v>
      </c>
      <c r="J606" t="str">
        <f t="shared" si="58"/>
        <v>petroleum gasoline</v>
      </c>
      <c r="K606" t="str">
        <f t="shared" si="59"/>
        <v>ch4</v>
      </c>
      <c r="L606" t="str">
        <f t="shared" si="60"/>
        <v>industry.petroleum gasoline.ch4.No control</v>
      </c>
      <c r="M606" s="614">
        <f>IFERROR(INDEX('Control Tech'!$K$3:$K$196,MATCH(Calcs!L606,'Control Tech'!$A$3:$A$196,0),1)/100,0)</f>
        <v>0</v>
      </c>
      <c r="N606" s="613">
        <f t="shared" si="61"/>
        <v>1</v>
      </c>
      <c r="O606" t="str">
        <f t="shared" si="62"/>
        <v/>
      </c>
    </row>
    <row r="607" spans="1:15" x14ac:dyDescent="0.25">
      <c r="A607" t="s">
        <v>1546</v>
      </c>
      <c r="B607" t="s">
        <v>1248</v>
      </c>
      <c r="C607" t="s">
        <v>1291</v>
      </c>
      <c r="D607" t="s">
        <v>1186</v>
      </c>
      <c r="E607" t="s">
        <v>1195</v>
      </c>
      <c r="F607" s="604">
        <v>1</v>
      </c>
      <c r="G607" s="604">
        <v>1E-3</v>
      </c>
      <c r="H607" s="651"/>
      <c r="I607" t="str">
        <f t="shared" si="57"/>
        <v>industry</v>
      </c>
      <c r="J607" t="str">
        <f t="shared" si="58"/>
        <v>hard coal</v>
      </c>
      <c r="K607" t="str">
        <f t="shared" si="59"/>
        <v>ch4</v>
      </c>
      <c r="L607" t="str">
        <f t="shared" si="60"/>
        <v>industry.hard coal.ch4.No control</v>
      </c>
      <c r="M607" s="614">
        <f>IFERROR(INDEX('Control Tech'!$K$3:$K$196,MATCH(Calcs!L607,'Control Tech'!$A$3:$A$196,0),1)/100,0)</f>
        <v>0</v>
      </c>
      <c r="N607" s="613">
        <f t="shared" si="61"/>
        <v>1</v>
      </c>
      <c r="O607" t="str">
        <f t="shared" si="62"/>
        <v/>
      </c>
    </row>
    <row r="608" spans="1:15" x14ac:dyDescent="0.25">
      <c r="A608" t="s">
        <v>1546</v>
      </c>
      <c r="B608" t="s">
        <v>1248</v>
      </c>
      <c r="C608" t="s">
        <v>1292</v>
      </c>
      <c r="D608" t="s">
        <v>1186</v>
      </c>
      <c r="E608" t="s">
        <v>1195</v>
      </c>
      <c r="F608" s="604">
        <v>1</v>
      </c>
      <c r="G608" s="604">
        <v>1E-3</v>
      </c>
      <c r="H608" s="651"/>
      <c r="I608" t="str">
        <f t="shared" si="57"/>
        <v>industry</v>
      </c>
      <c r="J608" t="str">
        <f t="shared" si="58"/>
        <v>hard coal</v>
      </c>
      <c r="K608" t="str">
        <f t="shared" si="59"/>
        <v>ch4</v>
      </c>
      <c r="L608" t="str">
        <f t="shared" si="60"/>
        <v>industry.hard coal.ch4.No control</v>
      </c>
      <c r="M608" s="614">
        <f>IFERROR(INDEX('Control Tech'!$K$3:$K$196,MATCH(Calcs!L608,'Control Tech'!$A$3:$A$196,0),1)/100,0)</f>
        <v>0</v>
      </c>
      <c r="N608" s="613">
        <f t="shared" si="61"/>
        <v>1</v>
      </c>
      <c r="O608" t="str">
        <f t="shared" si="62"/>
        <v/>
      </c>
    </row>
    <row r="609" spans="1:15" x14ac:dyDescent="0.25">
      <c r="A609" t="s">
        <v>1546</v>
      </c>
      <c r="B609" t="s">
        <v>1248</v>
      </c>
      <c r="C609" t="s">
        <v>1293</v>
      </c>
      <c r="D609" t="s">
        <v>1186</v>
      </c>
      <c r="E609" t="s">
        <v>1195</v>
      </c>
      <c r="F609" s="604">
        <v>1</v>
      </c>
      <c r="G609" s="604">
        <v>1E-3</v>
      </c>
      <c r="H609" s="651"/>
      <c r="I609" t="str">
        <f t="shared" si="57"/>
        <v>industry</v>
      </c>
      <c r="J609" t="str">
        <f t="shared" si="58"/>
        <v>hard coal</v>
      </c>
      <c r="K609" t="str">
        <f t="shared" si="59"/>
        <v>ch4</v>
      </c>
      <c r="L609" t="str">
        <f t="shared" si="60"/>
        <v>industry.hard coal.ch4.No control</v>
      </c>
      <c r="M609" s="614">
        <f>IFERROR(INDEX('Control Tech'!$K$3:$K$196,MATCH(Calcs!L609,'Control Tech'!$A$3:$A$196,0),1)/100,0)</f>
        <v>0</v>
      </c>
      <c r="N609" s="613">
        <f t="shared" si="61"/>
        <v>1</v>
      </c>
      <c r="O609" t="str">
        <f t="shared" si="62"/>
        <v/>
      </c>
    </row>
    <row r="610" spans="1:15" x14ac:dyDescent="0.25">
      <c r="A610" t="s">
        <v>1546</v>
      </c>
      <c r="B610" t="s">
        <v>1248</v>
      </c>
      <c r="C610" t="s">
        <v>1294</v>
      </c>
      <c r="D610" t="s">
        <v>1186</v>
      </c>
      <c r="E610" t="s">
        <v>1195</v>
      </c>
      <c r="F610" s="604">
        <v>1</v>
      </c>
      <c r="G610" s="604">
        <v>3.0000000000000001E-3</v>
      </c>
      <c r="H610" s="651"/>
      <c r="I610" t="str">
        <f t="shared" si="57"/>
        <v>industry</v>
      </c>
      <c r="J610" t="str">
        <f t="shared" si="58"/>
        <v>petroleum diesel</v>
      </c>
      <c r="K610" t="str">
        <f t="shared" si="59"/>
        <v>ch4</v>
      </c>
      <c r="L610" t="str">
        <f t="shared" si="60"/>
        <v>industry.petroleum diesel.ch4.No control</v>
      </c>
      <c r="M610" s="614">
        <f>IFERROR(INDEX('Control Tech'!$K$3:$K$196,MATCH(Calcs!L610,'Control Tech'!$A$3:$A$196,0),1)/100,0)</f>
        <v>0</v>
      </c>
      <c r="N610" s="613">
        <f t="shared" si="61"/>
        <v>1</v>
      </c>
      <c r="O610" t="str">
        <f t="shared" si="62"/>
        <v/>
      </c>
    </row>
    <row r="611" spans="1:15" x14ac:dyDescent="0.25">
      <c r="A611" t="s">
        <v>1546</v>
      </c>
      <c r="B611" t="s">
        <v>1248</v>
      </c>
      <c r="C611" t="s">
        <v>1305</v>
      </c>
      <c r="D611" t="s">
        <v>1186</v>
      </c>
      <c r="E611" t="s">
        <v>1195</v>
      </c>
      <c r="F611" s="604">
        <v>1</v>
      </c>
      <c r="G611" s="604">
        <v>1E-3</v>
      </c>
      <c r="H611" s="651"/>
      <c r="I611" t="str">
        <f t="shared" si="57"/>
        <v>industry</v>
      </c>
      <c r="J611" t="str">
        <f t="shared" si="58"/>
        <v>natural gas</v>
      </c>
      <c r="K611" t="str">
        <f t="shared" si="59"/>
        <v>ch4</v>
      </c>
      <c r="L611" t="str">
        <f t="shared" si="60"/>
        <v>industry.natural gas.ch4.No control</v>
      </c>
      <c r="M611" s="614">
        <f>IFERROR(INDEX('Control Tech'!$K$3:$K$196,MATCH(Calcs!L611,'Control Tech'!$A$3:$A$196,0),1)/100,0)</f>
        <v>0</v>
      </c>
      <c r="N611" s="613">
        <f t="shared" si="61"/>
        <v>1</v>
      </c>
      <c r="O611" t="str">
        <f t="shared" si="62"/>
        <v/>
      </c>
    </row>
    <row r="612" spans="1:15" x14ac:dyDescent="0.25">
      <c r="A612" t="s">
        <v>1546</v>
      </c>
      <c r="B612" t="s">
        <v>1248</v>
      </c>
      <c r="C612" t="s">
        <v>1410</v>
      </c>
      <c r="D612" t="s">
        <v>1186</v>
      </c>
      <c r="E612" t="s">
        <v>1195</v>
      </c>
      <c r="F612" s="604">
        <v>1</v>
      </c>
      <c r="G612" s="604">
        <v>0.03</v>
      </c>
      <c r="H612" s="651"/>
      <c r="I612" t="str">
        <f t="shared" si="57"/>
        <v>industry</v>
      </c>
      <c r="J612" t="str">
        <f t="shared" si="58"/>
        <v>biomass</v>
      </c>
      <c r="K612" t="str">
        <f t="shared" si="59"/>
        <v>ch4</v>
      </c>
      <c r="L612" t="str">
        <f t="shared" si="60"/>
        <v>industry.biomass.ch4.No control</v>
      </c>
      <c r="M612" s="614">
        <f>IFERROR(INDEX('Control Tech'!$K$3:$K$196,MATCH(Calcs!L612,'Control Tech'!$A$3:$A$196,0),1)/100,0)</f>
        <v>0</v>
      </c>
      <c r="N612" s="613">
        <f t="shared" si="61"/>
        <v>1</v>
      </c>
      <c r="O612" t="str">
        <f t="shared" si="62"/>
        <v/>
      </c>
    </row>
    <row r="613" spans="1:15" x14ac:dyDescent="0.25">
      <c r="A613" t="s">
        <v>1546</v>
      </c>
      <c r="B613" t="s">
        <v>1191</v>
      </c>
      <c r="C613" t="s">
        <v>92</v>
      </c>
      <c r="D613" t="s">
        <v>1266</v>
      </c>
      <c r="E613" t="s">
        <v>1195</v>
      </c>
      <c r="F613" s="604">
        <v>1</v>
      </c>
      <c r="G613" s="604">
        <v>4.7000000000000002E-3</v>
      </c>
      <c r="H613" s="651"/>
      <c r="I613" t="str">
        <f t="shared" si="57"/>
        <v>ldvs</v>
      </c>
      <c r="J613" t="str">
        <f t="shared" si="58"/>
        <v>petroleum diesel</v>
      </c>
      <c r="K613" t="str">
        <f t="shared" si="59"/>
        <v>ch4</v>
      </c>
      <c r="L613" t="str">
        <f t="shared" si="60"/>
        <v>ldvs.petroleum diesel.ch4.EURO 1</v>
      </c>
      <c r="M613" s="614">
        <f>IFERROR(INDEX('Control Tech'!$K$3:$K$196,MATCH(Calcs!L613,'Control Tech'!$A$3:$A$196,0),1)/100,0)</f>
        <v>0</v>
      </c>
      <c r="N613" s="613">
        <f t="shared" si="61"/>
        <v>0</v>
      </c>
      <c r="O613" t="str">
        <f t="shared" si="62"/>
        <v/>
      </c>
    </row>
    <row r="614" spans="1:15" x14ac:dyDescent="0.25">
      <c r="A614" t="s">
        <v>1546</v>
      </c>
      <c r="B614" t="s">
        <v>1191</v>
      </c>
      <c r="C614" t="s">
        <v>92</v>
      </c>
      <c r="D614" t="s">
        <v>1267</v>
      </c>
      <c r="E614" t="s">
        <v>1195</v>
      </c>
      <c r="F614" s="604">
        <v>1</v>
      </c>
      <c r="G614" s="604">
        <v>1.9E-3</v>
      </c>
      <c r="H614" s="651"/>
      <c r="I614" t="str">
        <f t="shared" si="57"/>
        <v>ldvs</v>
      </c>
      <c r="J614" t="str">
        <f t="shared" si="58"/>
        <v>petroleum diesel</v>
      </c>
      <c r="K614" t="str">
        <f t="shared" si="59"/>
        <v>ch4</v>
      </c>
      <c r="L614" t="str">
        <f t="shared" si="60"/>
        <v>ldvs.petroleum diesel.ch4.EURO 2</v>
      </c>
      <c r="M614" s="614">
        <f>IFERROR(INDEX('Control Tech'!$K$3:$K$196,MATCH(Calcs!L614,'Control Tech'!$A$3:$A$196,0),1)/100,0)</f>
        <v>0</v>
      </c>
      <c r="N614" s="613">
        <f t="shared" si="61"/>
        <v>0</v>
      </c>
      <c r="O614" t="str">
        <f t="shared" si="62"/>
        <v/>
      </c>
    </row>
    <row r="615" spans="1:15" x14ac:dyDescent="0.25">
      <c r="A615" t="s">
        <v>1546</v>
      </c>
      <c r="B615" t="s">
        <v>1191</v>
      </c>
      <c r="C615" t="s">
        <v>92</v>
      </c>
      <c r="D615" t="s">
        <v>1268</v>
      </c>
      <c r="E615" t="s">
        <v>1195</v>
      </c>
      <c r="F615" s="604">
        <v>1</v>
      </c>
      <c r="G615" s="604">
        <v>1.4E-3</v>
      </c>
      <c r="H615" s="651"/>
      <c r="I615" t="str">
        <f t="shared" si="57"/>
        <v>ldvs</v>
      </c>
      <c r="J615" t="str">
        <f t="shared" si="58"/>
        <v>petroleum diesel</v>
      </c>
      <c r="K615" t="str">
        <f t="shared" si="59"/>
        <v>ch4</v>
      </c>
      <c r="L615" t="str">
        <f t="shared" si="60"/>
        <v>ldvs.petroleum diesel.ch4.EURO 3</v>
      </c>
      <c r="M615" s="614">
        <f>IFERROR(INDEX('Control Tech'!$K$3:$K$196,MATCH(Calcs!L615,'Control Tech'!$A$3:$A$196,0),1)/100,0)</f>
        <v>0</v>
      </c>
      <c r="N615" s="613">
        <f t="shared" si="61"/>
        <v>0</v>
      </c>
      <c r="O615" t="str">
        <f t="shared" si="62"/>
        <v/>
      </c>
    </row>
    <row r="616" spans="1:15" x14ac:dyDescent="0.25">
      <c r="A616" t="s">
        <v>1546</v>
      </c>
      <c r="B616" t="s">
        <v>1191</v>
      </c>
      <c r="C616" t="s">
        <v>92</v>
      </c>
      <c r="D616" t="s">
        <v>1269</v>
      </c>
      <c r="E616" t="s">
        <v>1195</v>
      </c>
      <c r="F616" s="604">
        <v>1</v>
      </c>
      <c r="G616" s="604">
        <v>0</v>
      </c>
      <c r="H616" s="651"/>
      <c r="I616" t="str">
        <f t="shared" si="57"/>
        <v>ldvs</v>
      </c>
      <c r="J616" t="str">
        <f t="shared" si="58"/>
        <v>petroleum diesel</v>
      </c>
      <c r="K616" t="str">
        <f t="shared" si="59"/>
        <v>ch4</v>
      </c>
      <c r="L616" t="str">
        <f t="shared" si="60"/>
        <v>ldvs.petroleum diesel.ch4.EURO 4</v>
      </c>
      <c r="M616" s="614">
        <f>IFERROR(INDEX('Control Tech'!$K$3:$K$196,MATCH(Calcs!L616,'Control Tech'!$A$3:$A$196,0),1)/100,0)</f>
        <v>0</v>
      </c>
      <c r="N616" s="613">
        <f t="shared" si="61"/>
        <v>0</v>
      </c>
      <c r="O616" t="str">
        <f t="shared" si="62"/>
        <v/>
      </c>
    </row>
    <row r="617" spans="1:15" x14ac:dyDescent="0.25">
      <c r="A617" t="s">
        <v>1546</v>
      </c>
      <c r="B617" t="s">
        <v>1191</v>
      </c>
      <c r="C617" t="s">
        <v>92</v>
      </c>
      <c r="D617" t="s">
        <v>1270</v>
      </c>
      <c r="E617" t="s">
        <v>1195</v>
      </c>
      <c r="F617" s="604">
        <v>1</v>
      </c>
      <c r="G617" s="604">
        <v>0</v>
      </c>
      <c r="H617" s="651"/>
      <c r="I617" t="str">
        <f t="shared" si="57"/>
        <v>ldvs</v>
      </c>
      <c r="J617" t="str">
        <f t="shared" si="58"/>
        <v>petroleum diesel</v>
      </c>
      <c r="K617" t="str">
        <f t="shared" si="59"/>
        <v>ch4</v>
      </c>
      <c r="L617" t="str">
        <f t="shared" si="60"/>
        <v>ldvs.petroleum diesel.ch4.EURO 5</v>
      </c>
      <c r="M617" s="614">
        <f>IFERROR(INDEX('Control Tech'!$K$3:$K$196,MATCH(Calcs!L617,'Control Tech'!$A$3:$A$196,0),1)/100,0)</f>
        <v>0</v>
      </c>
      <c r="N617" s="613">
        <f t="shared" si="61"/>
        <v>0</v>
      </c>
      <c r="O617" t="str">
        <f t="shared" si="62"/>
        <v/>
      </c>
    </row>
    <row r="618" spans="1:15" x14ac:dyDescent="0.25">
      <c r="A618" t="s">
        <v>1546</v>
      </c>
      <c r="B618" t="s">
        <v>1191</v>
      </c>
      <c r="C618" t="s">
        <v>92</v>
      </c>
      <c r="D618" t="s">
        <v>1271</v>
      </c>
      <c r="E618" t="s">
        <v>1195</v>
      </c>
      <c r="F618" s="604">
        <v>1</v>
      </c>
      <c r="G618" s="604">
        <v>0</v>
      </c>
      <c r="H618" s="651"/>
      <c r="I618" t="str">
        <f t="shared" si="57"/>
        <v>ldvs</v>
      </c>
      <c r="J618" t="str">
        <f t="shared" si="58"/>
        <v>petroleum diesel</v>
      </c>
      <c r="K618" t="str">
        <f t="shared" si="59"/>
        <v>ch4</v>
      </c>
      <c r="L618" t="str">
        <f t="shared" si="60"/>
        <v>ldvs.petroleum diesel.ch4.EURO 6</v>
      </c>
      <c r="M618" s="614">
        <f>IFERROR(INDEX('Control Tech'!$K$3:$K$196,MATCH(Calcs!L618,'Control Tech'!$A$3:$A$196,0),1)/100,0)</f>
        <v>0</v>
      </c>
      <c r="N618" s="613">
        <f t="shared" si="61"/>
        <v>0</v>
      </c>
      <c r="O618" t="str">
        <f t="shared" si="62"/>
        <v/>
      </c>
    </row>
    <row r="619" spans="1:15" x14ac:dyDescent="0.25">
      <c r="A619" t="s">
        <v>1546</v>
      </c>
      <c r="B619" t="s">
        <v>1191</v>
      </c>
      <c r="C619" t="s">
        <v>92</v>
      </c>
      <c r="D619" t="s">
        <v>1317</v>
      </c>
      <c r="E619" t="s">
        <v>1195</v>
      </c>
      <c r="F619" s="604">
        <v>1</v>
      </c>
      <c r="G619" s="604">
        <v>0</v>
      </c>
      <c r="H619" s="651"/>
      <c r="I619" t="str">
        <f t="shared" si="57"/>
        <v>ldvs</v>
      </c>
      <c r="J619" t="str">
        <f t="shared" si="58"/>
        <v>petroleum diesel</v>
      </c>
      <c r="K619" t="str">
        <f t="shared" si="59"/>
        <v>ch4</v>
      </c>
      <c r="L619" t="str">
        <f t="shared" si="60"/>
        <v>ldvs.petroleum diesel.ch4.EURO 7 on light duty diesel road vehicles</v>
      </c>
      <c r="M619" s="614">
        <f>IFERROR(INDEX('Control Tech'!$K$3:$K$196,MATCH(Calcs!L619,'Control Tech'!$A$3:$A$196,0),1)/100,0)</f>
        <v>0</v>
      </c>
      <c r="N619" s="613">
        <f t="shared" si="61"/>
        <v>0</v>
      </c>
      <c r="O619" t="str">
        <f t="shared" si="62"/>
        <v/>
      </c>
    </row>
    <row r="620" spans="1:15" x14ac:dyDescent="0.25">
      <c r="A620" t="s">
        <v>1546</v>
      </c>
      <c r="B620" t="s">
        <v>1191</v>
      </c>
      <c r="C620" t="s">
        <v>92</v>
      </c>
      <c r="D620" t="s">
        <v>1186</v>
      </c>
      <c r="E620" t="s">
        <v>1195</v>
      </c>
      <c r="F620" s="604">
        <v>1</v>
      </c>
      <c r="G620" s="604">
        <v>7.7999999999999996E-3</v>
      </c>
      <c r="H620" s="651"/>
      <c r="I620" t="str">
        <f t="shared" si="57"/>
        <v>ldvs</v>
      </c>
      <c r="J620" t="str">
        <f t="shared" si="58"/>
        <v>petroleum diesel</v>
      </c>
      <c r="K620" t="str">
        <f t="shared" si="59"/>
        <v>ch4</v>
      </c>
      <c r="L620" t="str">
        <f t="shared" si="60"/>
        <v>ldvs.petroleum diesel.ch4.No control</v>
      </c>
      <c r="M620" s="614">
        <f>IFERROR(INDEX('Control Tech'!$K$3:$K$196,MATCH(Calcs!L620,'Control Tech'!$A$3:$A$196,0),1)/100,0)</f>
        <v>0</v>
      </c>
      <c r="N620" s="613">
        <f t="shared" si="61"/>
        <v>1</v>
      </c>
      <c r="O620" t="str">
        <f t="shared" si="62"/>
        <v/>
      </c>
    </row>
    <row r="621" spans="1:15" x14ac:dyDescent="0.25">
      <c r="A621" t="s">
        <v>1546</v>
      </c>
      <c r="B621" t="s">
        <v>1191</v>
      </c>
      <c r="C621" t="s">
        <v>1264</v>
      </c>
      <c r="D621" t="s">
        <v>1266</v>
      </c>
      <c r="E621" t="s">
        <v>1195</v>
      </c>
      <c r="F621" s="604">
        <v>1</v>
      </c>
      <c r="G621" s="604">
        <v>0.15185000000000001</v>
      </c>
      <c r="H621" s="651"/>
      <c r="I621" t="str">
        <f t="shared" si="57"/>
        <v>ldvs</v>
      </c>
      <c r="J621" t="str">
        <f t="shared" si="58"/>
        <v>natural gas</v>
      </c>
      <c r="K621" t="str">
        <f t="shared" si="59"/>
        <v>ch4</v>
      </c>
      <c r="L621" t="str">
        <f t="shared" si="60"/>
        <v>ldvs.natural gas.ch4.EURO 1</v>
      </c>
      <c r="M621" s="614">
        <f>IFERROR(INDEX('Control Tech'!$K$3:$K$196,MATCH(Calcs!L621,'Control Tech'!$A$3:$A$196,0),1)/100,0)</f>
        <v>0</v>
      </c>
      <c r="N621" s="613">
        <f t="shared" si="61"/>
        <v>0</v>
      </c>
      <c r="O621" t="str">
        <f t="shared" si="62"/>
        <v/>
      </c>
    </row>
    <row r="622" spans="1:15" x14ac:dyDescent="0.25">
      <c r="A622" t="s">
        <v>1546</v>
      </c>
      <c r="B622" t="s">
        <v>1191</v>
      </c>
      <c r="C622" t="s">
        <v>1264</v>
      </c>
      <c r="D622" t="s">
        <v>1267</v>
      </c>
      <c r="E622" t="s">
        <v>1195</v>
      </c>
      <c r="F622" s="604">
        <v>1</v>
      </c>
      <c r="G622" s="604">
        <v>0.20677000000000001</v>
      </c>
      <c r="H622" s="651"/>
      <c r="I622" t="str">
        <f t="shared" si="57"/>
        <v>ldvs</v>
      </c>
      <c r="J622" t="str">
        <f t="shared" si="58"/>
        <v>natural gas</v>
      </c>
      <c r="K622" t="str">
        <f t="shared" si="59"/>
        <v>ch4</v>
      </c>
      <c r="L622" t="str">
        <f t="shared" si="60"/>
        <v>ldvs.natural gas.ch4.EURO 2</v>
      </c>
      <c r="M622" s="614">
        <f>IFERROR(INDEX('Control Tech'!$K$3:$K$196,MATCH(Calcs!L622,'Control Tech'!$A$3:$A$196,0),1)/100,0)</f>
        <v>0</v>
      </c>
      <c r="N622" s="613">
        <f t="shared" si="61"/>
        <v>0</v>
      </c>
      <c r="O622" t="str">
        <f t="shared" si="62"/>
        <v/>
      </c>
    </row>
    <row r="623" spans="1:15" x14ac:dyDescent="0.25">
      <c r="A623" t="s">
        <v>1546</v>
      </c>
      <c r="B623" t="s">
        <v>1191</v>
      </c>
      <c r="C623" t="s">
        <v>1264</v>
      </c>
      <c r="D623" t="s">
        <v>1268</v>
      </c>
      <c r="E623" t="s">
        <v>1195</v>
      </c>
      <c r="F623" s="604">
        <v>1</v>
      </c>
      <c r="G623" s="604">
        <v>0.14000000000000001</v>
      </c>
      <c r="H623" s="651"/>
      <c r="I623" t="str">
        <f t="shared" si="57"/>
        <v>ldvs</v>
      </c>
      <c r="J623" t="str">
        <f t="shared" si="58"/>
        <v>natural gas</v>
      </c>
      <c r="K623" t="str">
        <f t="shared" si="59"/>
        <v>ch4</v>
      </c>
      <c r="L623" t="str">
        <f t="shared" si="60"/>
        <v>ldvs.natural gas.ch4.EURO 3</v>
      </c>
      <c r="M623" s="614">
        <f>IFERROR(INDEX('Control Tech'!$K$3:$K$196,MATCH(Calcs!L623,'Control Tech'!$A$3:$A$196,0),1)/100,0)</f>
        <v>0</v>
      </c>
      <c r="N623" s="613">
        <f t="shared" si="61"/>
        <v>0</v>
      </c>
      <c r="O623" t="str">
        <f t="shared" si="62"/>
        <v/>
      </c>
    </row>
    <row r="624" spans="1:15" x14ac:dyDescent="0.25">
      <c r="A624" t="s">
        <v>1546</v>
      </c>
      <c r="B624" t="s">
        <v>1191</v>
      </c>
      <c r="C624" t="s">
        <v>1264</v>
      </c>
      <c r="D624" t="s">
        <v>1269</v>
      </c>
      <c r="E624" t="s">
        <v>1195</v>
      </c>
      <c r="F624" s="604">
        <v>1</v>
      </c>
      <c r="G624" s="604">
        <v>9.1319999999999998E-2</v>
      </c>
      <c r="H624" s="651"/>
      <c r="I624" t="str">
        <f t="shared" si="57"/>
        <v>ldvs</v>
      </c>
      <c r="J624" t="str">
        <f t="shared" si="58"/>
        <v>natural gas</v>
      </c>
      <c r="K624" t="str">
        <f t="shared" si="59"/>
        <v>ch4</v>
      </c>
      <c r="L624" t="str">
        <f t="shared" si="60"/>
        <v>ldvs.natural gas.ch4.EURO 4</v>
      </c>
      <c r="M624" s="614">
        <f>IFERROR(INDEX('Control Tech'!$K$3:$K$196,MATCH(Calcs!L624,'Control Tech'!$A$3:$A$196,0),1)/100,0)</f>
        <v>0</v>
      </c>
      <c r="N624" s="613">
        <f t="shared" si="61"/>
        <v>0</v>
      </c>
      <c r="O624" t="str">
        <f t="shared" si="62"/>
        <v/>
      </c>
    </row>
    <row r="625" spans="1:17" x14ac:dyDescent="0.25">
      <c r="A625" t="s">
        <v>1546</v>
      </c>
      <c r="B625" t="s">
        <v>1191</v>
      </c>
      <c r="C625" t="s">
        <v>1264</v>
      </c>
      <c r="D625" t="s">
        <v>1270</v>
      </c>
      <c r="E625" t="s">
        <v>1195</v>
      </c>
      <c r="F625" s="604">
        <v>1</v>
      </c>
      <c r="G625" s="604">
        <v>9.1319999999999998E-2</v>
      </c>
      <c r="H625" s="651"/>
      <c r="I625" t="str">
        <f t="shared" si="57"/>
        <v>ldvs</v>
      </c>
      <c r="J625" t="str">
        <f t="shared" si="58"/>
        <v>natural gas</v>
      </c>
      <c r="K625" t="str">
        <f t="shared" si="59"/>
        <v>ch4</v>
      </c>
      <c r="L625" t="str">
        <f t="shared" si="60"/>
        <v>ldvs.natural gas.ch4.EURO 5</v>
      </c>
      <c r="M625" s="614">
        <f>IFERROR(INDEX('Control Tech'!$K$3:$K$196,MATCH(Calcs!L625,'Control Tech'!$A$3:$A$196,0),1)/100,0)</f>
        <v>0</v>
      </c>
      <c r="N625" s="613">
        <f t="shared" si="61"/>
        <v>0</v>
      </c>
      <c r="O625" t="str">
        <f t="shared" si="62"/>
        <v/>
      </c>
    </row>
    <row r="626" spans="1:17" x14ac:dyDescent="0.25">
      <c r="A626" t="s">
        <v>1546</v>
      </c>
      <c r="B626" t="s">
        <v>1191</v>
      </c>
      <c r="C626" t="s">
        <v>1264</v>
      </c>
      <c r="D626" t="s">
        <v>1271</v>
      </c>
      <c r="E626" t="s">
        <v>1195</v>
      </c>
      <c r="F626" s="604">
        <v>1</v>
      </c>
      <c r="G626" s="604">
        <v>9.1319999999999998E-2</v>
      </c>
      <c r="H626" s="651"/>
      <c r="I626" t="str">
        <f t="shared" si="57"/>
        <v>ldvs</v>
      </c>
      <c r="J626" t="str">
        <f t="shared" si="58"/>
        <v>natural gas</v>
      </c>
      <c r="K626" t="str">
        <f t="shared" si="59"/>
        <v>ch4</v>
      </c>
      <c r="L626" t="str">
        <f t="shared" si="60"/>
        <v>ldvs.natural gas.ch4.EURO 6</v>
      </c>
      <c r="M626" s="614">
        <f>IFERROR(INDEX('Control Tech'!$K$3:$K$196,MATCH(Calcs!L626,'Control Tech'!$A$3:$A$196,0),1)/100,0)</f>
        <v>0</v>
      </c>
      <c r="N626" s="613">
        <f t="shared" si="61"/>
        <v>0</v>
      </c>
      <c r="O626" t="str">
        <f t="shared" si="62"/>
        <v/>
      </c>
    </row>
    <row r="627" spans="1:17" x14ac:dyDescent="0.25">
      <c r="A627" t="s">
        <v>1546</v>
      </c>
      <c r="B627" t="s">
        <v>1191</v>
      </c>
      <c r="C627" t="s">
        <v>1264</v>
      </c>
      <c r="D627" t="s">
        <v>1186</v>
      </c>
      <c r="E627" t="s">
        <v>1195</v>
      </c>
      <c r="F627" s="604">
        <v>1</v>
      </c>
      <c r="G627" s="604">
        <v>0.7</v>
      </c>
      <c r="H627" s="651"/>
      <c r="I627" t="str">
        <f t="shared" si="57"/>
        <v>ldvs</v>
      </c>
      <c r="J627" t="str">
        <f t="shared" si="58"/>
        <v>natural gas</v>
      </c>
      <c r="K627" t="str">
        <f t="shared" si="59"/>
        <v>ch4</v>
      </c>
      <c r="L627" t="str">
        <f t="shared" si="60"/>
        <v>ldvs.natural gas.ch4.No control</v>
      </c>
      <c r="M627" s="614">
        <f>IFERROR(INDEX('Control Tech'!$K$3:$K$196,MATCH(Calcs!L627,'Control Tech'!$A$3:$A$196,0),1)/100,0)</f>
        <v>0</v>
      </c>
      <c r="N627" s="613">
        <f t="shared" si="61"/>
        <v>1</v>
      </c>
      <c r="O627" t="str">
        <f t="shared" si="62"/>
        <v/>
      </c>
    </row>
    <row r="628" spans="1:17" x14ac:dyDescent="0.25">
      <c r="A628" t="s">
        <v>1546</v>
      </c>
      <c r="B628" t="s">
        <v>1191</v>
      </c>
      <c r="C628" t="s">
        <v>18</v>
      </c>
      <c r="D628" t="s">
        <v>1266</v>
      </c>
      <c r="E628" t="s">
        <v>1195</v>
      </c>
      <c r="F628" s="604">
        <v>1</v>
      </c>
      <c r="G628" s="604">
        <v>1.2999999999999999E-2</v>
      </c>
      <c r="H628" s="651"/>
      <c r="I628" t="str">
        <f t="shared" si="57"/>
        <v>ldvs</v>
      </c>
      <c r="J628" t="str">
        <f t="shared" si="58"/>
        <v>petroleum gasoline</v>
      </c>
      <c r="K628" t="str">
        <f t="shared" si="59"/>
        <v>ch4</v>
      </c>
      <c r="L628" t="str">
        <f t="shared" si="60"/>
        <v>ldvs.petroleum gasoline.ch4.EURO 1</v>
      </c>
      <c r="M628" s="614">
        <f>IFERROR(INDEX('Control Tech'!$K$3:$K$196,MATCH(Calcs!L628,'Control Tech'!$A$3:$A$196,0),1)/100,0)</f>
        <v>0</v>
      </c>
      <c r="N628" s="613">
        <f t="shared" si="61"/>
        <v>0</v>
      </c>
      <c r="O628" t="str">
        <f t="shared" si="62"/>
        <v/>
      </c>
    </row>
    <row r="629" spans="1:17" x14ac:dyDescent="0.25">
      <c r="A629" t="s">
        <v>1546</v>
      </c>
      <c r="B629" t="s">
        <v>1191</v>
      </c>
      <c r="C629" t="s">
        <v>18</v>
      </c>
      <c r="D629" t="s">
        <v>1267</v>
      </c>
      <c r="E629" t="s">
        <v>1195</v>
      </c>
      <c r="F629" s="604">
        <v>1</v>
      </c>
      <c r="G629" s="604">
        <v>1.7999999999999999E-2</v>
      </c>
      <c r="H629" s="651"/>
      <c r="I629" t="str">
        <f t="shared" si="57"/>
        <v>ldvs</v>
      </c>
      <c r="J629" t="str">
        <f t="shared" si="58"/>
        <v>petroleum gasoline</v>
      </c>
      <c r="K629" t="str">
        <f t="shared" si="59"/>
        <v>ch4</v>
      </c>
      <c r="L629" t="str">
        <f t="shared" si="60"/>
        <v>ldvs.petroleum gasoline.ch4.EURO 2</v>
      </c>
      <c r="M629" s="614">
        <f>IFERROR(INDEX('Control Tech'!$K$3:$K$196,MATCH(Calcs!L629,'Control Tech'!$A$3:$A$196,0),1)/100,0)</f>
        <v>0</v>
      </c>
      <c r="N629" s="613">
        <f t="shared" si="61"/>
        <v>0</v>
      </c>
      <c r="O629" t="str">
        <f t="shared" si="62"/>
        <v/>
      </c>
    </row>
    <row r="630" spans="1:17" x14ac:dyDescent="0.25">
      <c r="A630" t="s">
        <v>1546</v>
      </c>
      <c r="B630" t="s">
        <v>1191</v>
      </c>
      <c r="C630" t="s">
        <v>18</v>
      </c>
      <c r="D630" t="s">
        <v>1268</v>
      </c>
      <c r="E630" t="s">
        <v>1195</v>
      </c>
      <c r="F630" s="604">
        <v>1</v>
      </c>
      <c r="G630" s="604">
        <v>1.2999999999999999E-2</v>
      </c>
      <c r="H630" s="651"/>
      <c r="I630" t="str">
        <f t="shared" si="57"/>
        <v>ldvs</v>
      </c>
      <c r="J630" t="str">
        <f t="shared" si="58"/>
        <v>petroleum gasoline</v>
      </c>
      <c r="K630" t="str">
        <f t="shared" si="59"/>
        <v>ch4</v>
      </c>
      <c r="L630" t="str">
        <f t="shared" si="60"/>
        <v>ldvs.petroleum gasoline.ch4.EURO 3</v>
      </c>
      <c r="M630" s="614">
        <f>IFERROR(INDEX('Control Tech'!$K$3:$K$196,MATCH(Calcs!L630,'Control Tech'!$A$3:$A$196,0),1)/100,0)</f>
        <v>0</v>
      </c>
      <c r="N630" s="613">
        <f t="shared" si="61"/>
        <v>0</v>
      </c>
      <c r="O630" t="str">
        <f t="shared" si="62"/>
        <v/>
      </c>
    </row>
    <row r="631" spans="1:17" x14ac:dyDescent="0.25">
      <c r="A631" t="s">
        <v>1546</v>
      </c>
      <c r="B631" t="s">
        <v>1191</v>
      </c>
      <c r="C631" t="s">
        <v>18</v>
      </c>
      <c r="D631" t="s">
        <v>1269</v>
      </c>
      <c r="E631" t="s">
        <v>1195</v>
      </c>
      <c r="F631" s="604">
        <v>1</v>
      </c>
      <c r="G631" s="604">
        <v>8.9999999999999993E-3</v>
      </c>
      <c r="H631" s="651"/>
      <c r="I631" t="str">
        <f t="shared" si="57"/>
        <v>ldvs</v>
      </c>
      <c r="J631" t="str">
        <f t="shared" si="58"/>
        <v>petroleum gasoline</v>
      </c>
      <c r="K631" t="str">
        <f t="shared" si="59"/>
        <v>ch4</v>
      </c>
      <c r="L631" t="str">
        <f t="shared" si="60"/>
        <v>ldvs.petroleum gasoline.ch4.EURO 4</v>
      </c>
      <c r="M631" s="614">
        <f>IFERROR(INDEX('Control Tech'!$K$3:$K$196,MATCH(Calcs!L631,'Control Tech'!$A$3:$A$196,0),1)/100,0)</f>
        <v>0</v>
      </c>
      <c r="N631" s="613">
        <f t="shared" si="61"/>
        <v>0</v>
      </c>
      <c r="O631" t="str">
        <f t="shared" si="62"/>
        <v/>
      </c>
    </row>
    <row r="632" spans="1:17" x14ac:dyDescent="0.25">
      <c r="A632" t="s">
        <v>1546</v>
      </c>
      <c r="B632" t="s">
        <v>1191</v>
      </c>
      <c r="C632" t="s">
        <v>18</v>
      </c>
      <c r="D632" t="s">
        <v>1270</v>
      </c>
      <c r="E632" t="s">
        <v>1195</v>
      </c>
      <c r="F632" s="604">
        <v>1</v>
      </c>
      <c r="G632" s="604">
        <v>8.9999999999999993E-3</v>
      </c>
      <c r="H632" s="651"/>
      <c r="I632" t="str">
        <f t="shared" si="57"/>
        <v>ldvs</v>
      </c>
      <c r="J632" t="str">
        <f t="shared" si="58"/>
        <v>petroleum gasoline</v>
      </c>
      <c r="K632" t="str">
        <f t="shared" si="59"/>
        <v>ch4</v>
      </c>
      <c r="L632" t="str">
        <f t="shared" si="60"/>
        <v>ldvs.petroleum gasoline.ch4.EURO 5</v>
      </c>
      <c r="M632" s="614">
        <f>IFERROR(INDEX('Control Tech'!$K$3:$K$196,MATCH(Calcs!L632,'Control Tech'!$A$3:$A$196,0),1)/100,0)</f>
        <v>0</v>
      </c>
      <c r="N632" s="613">
        <f t="shared" si="61"/>
        <v>0</v>
      </c>
      <c r="O632" t="str">
        <f t="shared" si="62"/>
        <v/>
      </c>
    </row>
    <row r="633" spans="1:17" x14ac:dyDescent="0.25">
      <c r="A633" t="s">
        <v>1546</v>
      </c>
      <c r="B633" t="s">
        <v>1191</v>
      </c>
      <c r="C633" t="s">
        <v>18</v>
      </c>
      <c r="D633" t="s">
        <v>1271</v>
      </c>
      <c r="E633" t="s">
        <v>1195</v>
      </c>
      <c r="F633" s="604">
        <v>1</v>
      </c>
      <c r="G633" s="604">
        <v>8.9999999999999993E-3</v>
      </c>
      <c r="H633" s="651"/>
      <c r="I633" t="str">
        <f t="shared" si="57"/>
        <v>ldvs</v>
      </c>
      <c r="J633" t="str">
        <f t="shared" si="58"/>
        <v>petroleum gasoline</v>
      </c>
      <c r="K633" t="str">
        <f t="shared" si="59"/>
        <v>ch4</v>
      </c>
      <c r="L633" t="str">
        <f t="shared" si="60"/>
        <v>ldvs.petroleum gasoline.ch4.EURO 6</v>
      </c>
      <c r="M633" s="614">
        <f>IFERROR(INDEX('Control Tech'!$K$3:$K$196,MATCH(Calcs!L633,'Control Tech'!$A$3:$A$196,0),1)/100,0)</f>
        <v>0</v>
      </c>
      <c r="N633" s="613">
        <f t="shared" si="61"/>
        <v>0</v>
      </c>
      <c r="O633" t="str">
        <f t="shared" si="62"/>
        <v/>
      </c>
    </row>
    <row r="634" spans="1:17" x14ac:dyDescent="0.25">
      <c r="A634" t="s">
        <v>1546</v>
      </c>
      <c r="B634" t="s">
        <v>1191</v>
      </c>
      <c r="C634" t="s">
        <v>18</v>
      </c>
      <c r="D634" t="s">
        <v>1186</v>
      </c>
      <c r="E634" t="s">
        <v>1195</v>
      </c>
      <c r="F634" s="604">
        <v>1</v>
      </c>
      <c r="G634" s="604">
        <v>5.7000000000000002E-2</v>
      </c>
      <c r="H634" s="651"/>
      <c r="I634" t="str">
        <f t="shared" si="57"/>
        <v>ldvs</v>
      </c>
      <c r="J634" t="str">
        <f t="shared" si="58"/>
        <v>petroleum gasoline</v>
      </c>
      <c r="K634" t="str">
        <f t="shared" si="59"/>
        <v>ch4</v>
      </c>
      <c r="L634" t="str">
        <f t="shared" si="60"/>
        <v>ldvs.petroleum gasoline.ch4.No control</v>
      </c>
      <c r="M634" s="614">
        <f>IFERROR(INDEX('Control Tech'!$K$3:$K$196,MATCH(Calcs!L634,'Control Tech'!$A$3:$A$196,0),1)/100,0)</f>
        <v>0</v>
      </c>
      <c r="N634" s="613">
        <f t="shared" si="61"/>
        <v>1</v>
      </c>
      <c r="O634" t="str">
        <f t="shared" si="62"/>
        <v/>
      </c>
    </row>
    <row r="635" spans="1:17" x14ac:dyDescent="0.25">
      <c r="A635" t="s">
        <v>1546</v>
      </c>
      <c r="B635" t="s">
        <v>1191</v>
      </c>
      <c r="C635" t="s">
        <v>1305</v>
      </c>
      <c r="D635" t="s">
        <v>1266</v>
      </c>
      <c r="E635" t="s">
        <v>1195</v>
      </c>
      <c r="F635" s="604">
        <v>1</v>
      </c>
      <c r="G635" s="604">
        <v>2.76E-2</v>
      </c>
      <c r="H635" s="651"/>
      <c r="I635" t="str">
        <f t="shared" si="57"/>
        <v>ldvs</v>
      </c>
      <c r="J635" t="str">
        <f t="shared" si="58"/>
        <v>natural gas</v>
      </c>
      <c r="K635" t="str">
        <f t="shared" si="59"/>
        <v>ch4</v>
      </c>
      <c r="L635" t="str">
        <f t="shared" si="60"/>
        <v>ldvs.natural gas.ch4.EURO 1</v>
      </c>
      <c r="M635" s="614">
        <f>IFERROR(INDEX('Control Tech'!$K$3:$K$196,MATCH(Calcs!L635,'Control Tech'!$A$3:$A$196,0),1)/100,0)</f>
        <v>0</v>
      </c>
      <c r="N635" s="613">
        <f t="shared" si="61"/>
        <v>0</v>
      </c>
      <c r="O635" t="str">
        <f t="shared" si="62"/>
        <v/>
      </c>
    </row>
    <row r="636" spans="1:17" x14ac:dyDescent="0.25">
      <c r="A636" t="s">
        <v>1546</v>
      </c>
      <c r="B636" t="s">
        <v>1191</v>
      </c>
      <c r="C636" t="s">
        <v>1305</v>
      </c>
      <c r="D636" t="s">
        <v>1267</v>
      </c>
      <c r="E636" t="s">
        <v>1195</v>
      </c>
      <c r="F636" s="604">
        <v>1</v>
      </c>
      <c r="G636" s="604">
        <v>2.76E-2</v>
      </c>
      <c r="H636" s="651"/>
      <c r="I636" t="str">
        <f t="shared" si="57"/>
        <v>ldvs</v>
      </c>
      <c r="J636" t="str">
        <f t="shared" si="58"/>
        <v>natural gas</v>
      </c>
      <c r="K636" t="str">
        <f t="shared" si="59"/>
        <v>ch4</v>
      </c>
      <c r="L636" t="str">
        <f t="shared" si="60"/>
        <v>ldvs.natural gas.ch4.EURO 2</v>
      </c>
      <c r="M636" s="614">
        <f>IFERROR(INDEX('Control Tech'!$K$3:$K$196,MATCH(Calcs!L636,'Control Tech'!$A$3:$A$196,0),1)/100,0)</f>
        <v>0</v>
      </c>
      <c r="N636" s="613">
        <f t="shared" si="61"/>
        <v>0</v>
      </c>
      <c r="O636" t="str">
        <f t="shared" si="62"/>
        <v/>
      </c>
      <c r="Q636">
        <f>MAX(N4:N2220)</f>
        <v>1</v>
      </c>
    </row>
    <row r="637" spans="1:17" x14ac:dyDescent="0.25">
      <c r="A637" t="s">
        <v>1546</v>
      </c>
      <c r="B637" t="s">
        <v>1191</v>
      </c>
      <c r="C637" t="s">
        <v>1305</v>
      </c>
      <c r="D637" t="s">
        <v>1268</v>
      </c>
      <c r="E637" t="s">
        <v>1195</v>
      </c>
      <c r="F637" s="604">
        <v>1</v>
      </c>
      <c r="G637" s="604">
        <v>2.76E-2</v>
      </c>
      <c r="H637" s="651"/>
      <c r="I637" t="str">
        <f t="shared" si="57"/>
        <v>ldvs</v>
      </c>
      <c r="J637" t="str">
        <f t="shared" si="58"/>
        <v>natural gas</v>
      </c>
      <c r="K637" t="str">
        <f t="shared" si="59"/>
        <v>ch4</v>
      </c>
      <c r="L637" t="str">
        <f t="shared" si="60"/>
        <v>ldvs.natural gas.ch4.EURO 3</v>
      </c>
      <c r="M637" s="614">
        <f>IFERROR(INDEX('Control Tech'!$K$3:$K$196,MATCH(Calcs!L637,'Control Tech'!$A$3:$A$196,0),1)/100,0)</f>
        <v>0</v>
      </c>
      <c r="N637" s="613">
        <f t="shared" si="61"/>
        <v>0</v>
      </c>
      <c r="O637" t="str">
        <f t="shared" si="62"/>
        <v/>
      </c>
    </row>
    <row r="638" spans="1:17" x14ac:dyDescent="0.25">
      <c r="A638" t="s">
        <v>1546</v>
      </c>
      <c r="B638" t="s">
        <v>1191</v>
      </c>
      <c r="C638" t="s">
        <v>1305</v>
      </c>
      <c r="D638" t="s">
        <v>1269</v>
      </c>
      <c r="E638" t="s">
        <v>1195</v>
      </c>
      <c r="F638" s="604">
        <v>1</v>
      </c>
      <c r="G638" s="604">
        <v>2.76E-2</v>
      </c>
      <c r="H638" s="651"/>
      <c r="I638" t="str">
        <f t="shared" si="57"/>
        <v>ldvs</v>
      </c>
      <c r="J638" t="str">
        <f t="shared" si="58"/>
        <v>natural gas</v>
      </c>
      <c r="K638" t="str">
        <f t="shared" si="59"/>
        <v>ch4</v>
      </c>
      <c r="L638" t="str">
        <f t="shared" si="60"/>
        <v>ldvs.natural gas.ch4.EURO 4</v>
      </c>
      <c r="M638" s="614">
        <f>IFERROR(INDEX('Control Tech'!$K$3:$K$196,MATCH(Calcs!L638,'Control Tech'!$A$3:$A$196,0),1)/100,0)</f>
        <v>0</v>
      </c>
      <c r="N638" s="613">
        <f t="shared" si="61"/>
        <v>0</v>
      </c>
      <c r="O638" t="str">
        <f t="shared" si="62"/>
        <v/>
      </c>
    </row>
    <row r="639" spans="1:17" x14ac:dyDescent="0.25">
      <c r="A639" t="s">
        <v>1546</v>
      </c>
      <c r="B639" t="s">
        <v>1191</v>
      </c>
      <c r="C639" t="s">
        <v>1305</v>
      </c>
      <c r="D639" t="s">
        <v>1270</v>
      </c>
      <c r="E639" t="s">
        <v>1195</v>
      </c>
      <c r="F639" s="604">
        <v>1</v>
      </c>
      <c r="G639" s="604">
        <v>2.76E-2</v>
      </c>
      <c r="H639" s="651"/>
      <c r="I639" t="str">
        <f t="shared" si="57"/>
        <v>ldvs</v>
      </c>
      <c r="J639" t="str">
        <f t="shared" si="58"/>
        <v>natural gas</v>
      </c>
      <c r="K639" t="str">
        <f t="shared" si="59"/>
        <v>ch4</v>
      </c>
      <c r="L639" t="str">
        <f t="shared" si="60"/>
        <v>ldvs.natural gas.ch4.EURO 5</v>
      </c>
      <c r="M639" s="614">
        <f>IFERROR(INDEX('Control Tech'!$K$3:$K$196,MATCH(Calcs!L639,'Control Tech'!$A$3:$A$196,0),1)/100,0)</f>
        <v>0</v>
      </c>
      <c r="N639" s="613">
        <f t="shared" si="61"/>
        <v>0</v>
      </c>
      <c r="O639" t="str">
        <f t="shared" si="62"/>
        <v/>
      </c>
    </row>
    <row r="640" spans="1:17" x14ac:dyDescent="0.25">
      <c r="A640" t="s">
        <v>1546</v>
      </c>
      <c r="B640" t="s">
        <v>1191</v>
      </c>
      <c r="C640" t="s">
        <v>1305</v>
      </c>
      <c r="D640" t="s">
        <v>1271</v>
      </c>
      <c r="E640" t="s">
        <v>1195</v>
      </c>
      <c r="F640" s="604">
        <v>1</v>
      </c>
      <c r="G640" s="604">
        <v>2.76E-2</v>
      </c>
      <c r="H640" s="651"/>
      <c r="I640" t="str">
        <f t="shared" si="57"/>
        <v>ldvs</v>
      </c>
      <c r="J640" t="str">
        <f t="shared" si="58"/>
        <v>natural gas</v>
      </c>
      <c r="K640" t="str">
        <f t="shared" si="59"/>
        <v>ch4</v>
      </c>
      <c r="L640" t="str">
        <f t="shared" si="60"/>
        <v>ldvs.natural gas.ch4.EURO 6</v>
      </c>
      <c r="M640" s="614">
        <f>IFERROR(INDEX('Control Tech'!$K$3:$K$196,MATCH(Calcs!L640,'Control Tech'!$A$3:$A$196,0),1)/100,0)</f>
        <v>0</v>
      </c>
      <c r="N640" s="613">
        <f t="shared" si="61"/>
        <v>0</v>
      </c>
      <c r="O640" t="str">
        <f t="shared" si="62"/>
        <v/>
      </c>
    </row>
    <row r="641" spans="1:15" x14ac:dyDescent="0.25">
      <c r="A641" t="s">
        <v>1546</v>
      </c>
      <c r="B641" t="s">
        <v>1191</v>
      </c>
      <c r="C641" t="s">
        <v>1305</v>
      </c>
      <c r="D641" t="s">
        <v>1186</v>
      </c>
      <c r="E641" t="s">
        <v>1195</v>
      </c>
      <c r="F641" s="604">
        <v>1</v>
      </c>
      <c r="G641" s="604">
        <v>2.76E-2</v>
      </c>
      <c r="H641" s="651"/>
      <c r="I641" t="str">
        <f t="shared" si="57"/>
        <v>ldvs</v>
      </c>
      <c r="J641" t="str">
        <f t="shared" si="58"/>
        <v>natural gas</v>
      </c>
      <c r="K641" t="str">
        <f t="shared" si="59"/>
        <v>ch4</v>
      </c>
      <c r="L641" t="str">
        <f t="shared" si="60"/>
        <v>ldvs.natural gas.ch4.No control</v>
      </c>
      <c r="M641" s="614">
        <f>IFERROR(INDEX('Control Tech'!$K$3:$K$196,MATCH(Calcs!L641,'Control Tech'!$A$3:$A$196,0),1)/100,0)</f>
        <v>0</v>
      </c>
      <c r="N641" s="613">
        <f t="shared" si="61"/>
        <v>1</v>
      </c>
      <c r="O641" t="str">
        <f t="shared" si="62"/>
        <v/>
      </c>
    </row>
    <row r="642" spans="1:15" x14ac:dyDescent="0.25">
      <c r="A642" t="s">
        <v>1546</v>
      </c>
      <c r="B642" t="s">
        <v>1211</v>
      </c>
      <c r="C642" t="s">
        <v>1205</v>
      </c>
      <c r="D642" t="s">
        <v>1131</v>
      </c>
      <c r="E642" t="s">
        <v>1195</v>
      </c>
      <c r="F642" s="604">
        <v>1</v>
      </c>
      <c r="G642" s="604">
        <v>0.01</v>
      </c>
      <c r="H642" s="651"/>
      <c r="I642" t="str">
        <f t="shared" si="57"/>
        <v/>
      </c>
      <c r="J642" t="str">
        <f t="shared" si="58"/>
        <v/>
      </c>
      <c r="K642" t="str">
        <f t="shared" si="59"/>
        <v>ch4</v>
      </c>
      <c r="L642" t="str">
        <f t="shared" si="60"/>
        <v>..ch4.Cyclone</v>
      </c>
      <c r="M642" s="614">
        <f>IFERROR(INDEX('Control Tech'!$K$3:$K$196,MATCH(Calcs!L642,'Control Tech'!$A$3:$A$196,0),1)/100,0)</f>
        <v>0</v>
      </c>
      <c r="N642" s="613">
        <f t="shared" si="61"/>
        <v>0</v>
      </c>
      <c r="O642" t="str">
        <f t="shared" si="62"/>
        <v/>
      </c>
    </row>
    <row r="643" spans="1:15" x14ac:dyDescent="0.25">
      <c r="A643" t="s">
        <v>1546</v>
      </c>
      <c r="B643" t="s">
        <v>1211</v>
      </c>
      <c r="C643" t="s">
        <v>1205</v>
      </c>
      <c r="D643" t="s">
        <v>1186</v>
      </c>
      <c r="E643" t="s">
        <v>1195</v>
      </c>
      <c r="F643" s="604">
        <v>1</v>
      </c>
      <c r="G643" s="604">
        <v>0.01</v>
      </c>
      <c r="H643" s="651"/>
      <c r="I643" t="str">
        <f t="shared" si="57"/>
        <v/>
      </c>
      <c r="J643" t="str">
        <f t="shared" si="58"/>
        <v/>
      </c>
      <c r="K643" t="str">
        <f t="shared" si="59"/>
        <v>ch4</v>
      </c>
      <c r="L643" t="str">
        <f t="shared" si="60"/>
        <v>..ch4.No control</v>
      </c>
      <c r="M643" s="614">
        <f>IFERROR(INDEX('Control Tech'!$K$3:$K$196,MATCH(Calcs!L643,'Control Tech'!$A$3:$A$196,0),1)/100,0)</f>
        <v>0</v>
      </c>
      <c r="N643" s="613">
        <f t="shared" si="61"/>
        <v>1</v>
      </c>
      <c r="O643" t="str">
        <f t="shared" si="62"/>
        <v/>
      </c>
    </row>
    <row r="644" spans="1:15" x14ac:dyDescent="0.25">
      <c r="A644" t="s">
        <v>1546</v>
      </c>
      <c r="B644" t="s">
        <v>1211</v>
      </c>
      <c r="C644" t="s">
        <v>1240</v>
      </c>
      <c r="D644" t="s">
        <v>1131</v>
      </c>
      <c r="E644" t="s">
        <v>1195</v>
      </c>
      <c r="F644" s="604">
        <v>1</v>
      </c>
      <c r="G644" s="604">
        <v>0.01</v>
      </c>
      <c r="H644" s="651"/>
      <c r="I644" t="str">
        <f t="shared" si="57"/>
        <v/>
      </c>
      <c r="J644" t="str">
        <f t="shared" si="58"/>
        <v/>
      </c>
      <c r="K644" t="str">
        <f t="shared" si="59"/>
        <v>ch4</v>
      </c>
      <c r="L644" t="str">
        <f t="shared" si="60"/>
        <v>..ch4.Cyclone</v>
      </c>
      <c r="M644" s="614">
        <f>IFERROR(INDEX('Control Tech'!$K$3:$K$196,MATCH(Calcs!L644,'Control Tech'!$A$3:$A$196,0),1)/100,0)</f>
        <v>0</v>
      </c>
      <c r="N644" s="613">
        <f t="shared" si="61"/>
        <v>0</v>
      </c>
      <c r="O644" t="str">
        <f t="shared" si="62"/>
        <v/>
      </c>
    </row>
    <row r="645" spans="1:15" x14ac:dyDescent="0.25">
      <c r="A645" t="s">
        <v>1546</v>
      </c>
      <c r="B645" t="s">
        <v>1211</v>
      </c>
      <c r="C645" t="s">
        <v>1240</v>
      </c>
      <c r="D645" t="s">
        <v>1186</v>
      </c>
      <c r="E645" t="s">
        <v>1195</v>
      </c>
      <c r="F645" s="604">
        <v>1</v>
      </c>
      <c r="G645" s="604">
        <v>0.01</v>
      </c>
      <c r="H645" s="651"/>
      <c r="I645" t="str">
        <f t="shared" si="57"/>
        <v/>
      </c>
      <c r="J645" t="str">
        <f t="shared" si="58"/>
        <v/>
      </c>
      <c r="K645" t="str">
        <f t="shared" si="59"/>
        <v>ch4</v>
      </c>
      <c r="L645" t="str">
        <f t="shared" si="60"/>
        <v>..ch4.No control</v>
      </c>
      <c r="M645" s="614">
        <f>IFERROR(INDEX('Control Tech'!$K$3:$K$196,MATCH(Calcs!L645,'Control Tech'!$A$3:$A$196,0),1)/100,0)</f>
        <v>0</v>
      </c>
      <c r="N645" s="613">
        <f t="shared" si="61"/>
        <v>1</v>
      </c>
      <c r="O645" t="str">
        <f t="shared" si="62"/>
        <v/>
      </c>
    </row>
    <row r="646" spans="1:15" x14ac:dyDescent="0.25">
      <c r="A646" t="s">
        <v>1546</v>
      </c>
      <c r="B646" t="s">
        <v>1211</v>
      </c>
      <c r="C646" t="s">
        <v>1245</v>
      </c>
      <c r="D646" t="s">
        <v>1131</v>
      </c>
      <c r="E646" t="s">
        <v>1195</v>
      </c>
      <c r="F646" s="604">
        <v>1</v>
      </c>
      <c r="G646" s="604">
        <v>0.01</v>
      </c>
      <c r="H646" s="651"/>
      <c r="I646" t="str">
        <f t="shared" ref="I646:I709" si="63">IFERROR(INDEX($U$3:$U$143,MATCH(B646,$S$3:$S$143,0),1),"")</f>
        <v/>
      </c>
      <c r="J646" t="str">
        <f t="shared" ref="J646:J709" si="64">IFERROR(INDEX($V$3:$V$143,MATCH(CONCATENATE(B646,".",C646),$R$3:$R$143,0),1),"")</f>
        <v/>
      </c>
      <c r="K646" t="str">
        <f t="shared" ref="K646:K709" si="65">IF(OR(A646="black carbon",A646="oc",A646="pm2.5",A646="pm10"),"PM",A646)</f>
        <v>ch4</v>
      </c>
      <c r="L646" t="str">
        <f t="shared" ref="L646:L709" si="66">IFERROR(CONCATENATE(I646,".",J646,".",K646,".",D646),"")</f>
        <v>..ch4.Cyclone</v>
      </c>
      <c r="M646" s="614">
        <f>IFERROR(INDEX('Control Tech'!$K$3:$K$196,MATCH(Calcs!L646,'Control Tech'!$A$3:$A$196,0),1)/100,0)</f>
        <v>0</v>
      </c>
      <c r="N646" s="613">
        <f t="shared" ref="N646:N709" si="67">IF(D646="no control",1-SUMIFS($M$5:$M$3714,$B$5:$B$3714,B646,$A$5:$A$3714,A646,$C$5:$C$3714,C646),M646)</f>
        <v>0</v>
      </c>
      <c r="O646" t="str">
        <f t="shared" ref="O646:O709" si="68">IF(I646="electricity",INDEX($W$3:$W$143,MATCH(CONCATENATE(B646,".",C646),$R$3:$R$143,0),1),"")</f>
        <v/>
      </c>
    </row>
    <row r="647" spans="1:15" x14ac:dyDescent="0.25">
      <c r="A647" t="s">
        <v>1546</v>
      </c>
      <c r="B647" t="s">
        <v>1211</v>
      </c>
      <c r="C647" t="s">
        <v>1245</v>
      </c>
      <c r="D647" t="s">
        <v>1186</v>
      </c>
      <c r="E647" t="s">
        <v>1195</v>
      </c>
      <c r="F647" s="604">
        <v>1</v>
      </c>
      <c r="G647" s="604">
        <v>0.01</v>
      </c>
      <c r="H647" s="651"/>
      <c r="I647" t="str">
        <f t="shared" si="63"/>
        <v/>
      </c>
      <c r="J647" t="str">
        <f t="shared" si="64"/>
        <v/>
      </c>
      <c r="K647" t="str">
        <f t="shared" si="65"/>
        <v>ch4</v>
      </c>
      <c r="L647" t="str">
        <f t="shared" si="66"/>
        <v>..ch4.No control</v>
      </c>
      <c r="M647" s="614">
        <f>IFERROR(INDEX('Control Tech'!$K$3:$K$196,MATCH(Calcs!L647,'Control Tech'!$A$3:$A$196,0),1)/100,0)</f>
        <v>0</v>
      </c>
      <c r="N647" s="613">
        <f t="shared" si="67"/>
        <v>1</v>
      </c>
      <c r="O647" t="str">
        <f t="shared" si="68"/>
        <v/>
      </c>
    </row>
    <row r="648" spans="1:15" x14ac:dyDescent="0.25">
      <c r="A648" t="s">
        <v>1546</v>
      </c>
      <c r="B648" t="s">
        <v>1211</v>
      </c>
      <c r="C648" t="s">
        <v>1252</v>
      </c>
      <c r="D648" t="s">
        <v>1131</v>
      </c>
      <c r="E648" t="s">
        <v>1195</v>
      </c>
      <c r="F648" s="604">
        <v>1</v>
      </c>
      <c r="G648" s="604">
        <v>0.03</v>
      </c>
      <c r="H648" s="651"/>
      <c r="I648" t="str">
        <f t="shared" si="63"/>
        <v/>
      </c>
      <c r="J648" t="str">
        <f t="shared" si="64"/>
        <v/>
      </c>
      <c r="K648" t="str">
        <f t="shared" si="65"/>
        <v>ch4</v>
      </c>
      <c r="L648" t="str">
        <f t="shared" si="66"/>
        <v>..ch4.Cyclone</v>
      </c>
      <c r="M648" s="614">
        <f>IFERROR(INDEX('Control Tech'!$K$3:$K$196,MATCH(Calcs!L648,'Control Tech'!$A$3:$A$196,0),1)/100,0)</f>
        <v>0</v>
      </c>
      <c r="N648" s="613">
        <f t="shared" si="67"/>
        <v>0</v>
      </c>
      <c r="O648" t="str">
        <f t="shared" si="68"/>
        <v/>
      </c>
    </row>
    <row r="649" spans="1:15" x14ac:dyDescent="0.25">
      <c r="A649" t="s">
        <v>1546</v>
      </c>
      <c r="B649" t="s">
        <v>1211</v>
      </c>
      <c r="C649" t="s">
        <v>1252</v>
      </c>
      <c r="D649" t="s">
        <v>1196</v>
      </c>
      <c r="E649" t="s">
        <v>1195</v>
      </c>
      <c r="F649" s="604">
        <v>1</v>
      </c>
      <c r="G649" s="604">
        <v>3.0000000000000001E-3</v>
      </c>
      <c r="H649" s="651"/>
      <c r="I649" t="str">
        <f t="shared" si="63"/>
        <v/>
      </c>
      <c r="J649" t="str">
        <f t="shared" si="64"/>
        <v/>
      </c>
      <c r="K649" t="str">
        <f t="shared" si="65"/>
        <v>ch4</v>
      </c>
      <c r="L649" t="str">
        <f t="shared" si="66"/>
        <v>..ch4.High efficiency deduster</v>
      </c>
      <c r="M649" s="614">
        <f>IFERROR(INDEX('Control Tech'!$K$3:$K$196,MATCH(Calcs!L649,'Control Tech'!$A$3:$A$196,0),1)/100,0)</f>
        <v>0</v>
      </c>
      <c r="N649" s="613">
        <f t="shared" si="67"/>
        <v>0</v>
      </c>
      <c r="O649" t="str">
        <f t="shared" si="68"/>
        <v/>
      </c>
    </row>
    <row r="650" spans="1:15" x14ac:dyDescent="0.25">
      <c r="A650" t="s">
        <v>1546</v>
      </c>
      <c r="B650" t="s">
        <v>1211</v>
      </c>
      <c r="C650" t="s">
        <v>1252</v>
      </c>
      <c r="D650" t="s">
        <v>1186</v>
      </c>
      <c r="E650" t="s">
        <v>1195</v>
      </c>
      <c r="F650" s="604">
        <v>1</v>
      </c>
      <c r="G650" s="604">
        <v>0.03</v>
      </c>
      <c r="H650" s="651"/>
      <c r="I650" t="str">
        <f t="shared" si="63"/>
        <v/>
      </c>
      <c r="J650" t="str">
        <f t="shared" si="64"/>
        <v/>
      </c>
      <c r="K650" t="str">
        <f t="shared" si="65"/>
        <v>ch4</v>
      </c>
      <c r="L650" t="str">
        <f t="shared" si="66"/>
        <v>..ch4.No control</v>
      </c>
      <c r="M650" s="614">
        <f>IFERROR(INDEX('Control Tech'!$K$3:$K$196,MATCH(Calcs!L650,'Control Tech'!$A$3:$A$196,0),1)/100,0)</f>
        <v>0</v>
      </c>
      <c r="N650" s="613">
        <f t="shared" si="67"/>
        <v>1</v>
      </c>
      <c r="O650" t="str">
        <f t="shared" si="68"/>
        <v/>
      </c>
    </row>
    <row r="651" spans="1:15" x14ac:dyDescent="0.25">
      <c r="A651" t="s">
        <v>1546</v>
      </c>
      <c r="B651" t="s">
        <v>1211</v>
      </c>
      <c r="C651" t="s">
        <v>1252</v>
      </c>
      <c r="D651" t="s">
        <v>1256</v>
      </c>
      <c r="E651" t="s">
        <v>1195</v>
      </c>
      <c r="F651" s="604">
        <v>1</v>
      </c>
      <c r="G651" s="604">
        <v>3.0000000000000001E-3</v>
      </c>
      <c r="H651" s="651"/>
      <c r="I651" t="str">
        <f t="shared" si="63"/>
        <v/>
      </c>
      <c r="J651" t="str">
        <f t="shared" si="64"/>
        <v/>
      </c>
      <c r="K651" t="str">
        <f t="shared" si="65"/>
        <v>ch4</v>
      </c>
      <c r="L651" t="str">
        <f t="shared" si="66"/>
        <v>..ch4.Pellet boiler</v>
      </c>
      <c r="M651" s="614">
        <f>IFERROR(INDEX('Control Tech'!$K$3:$K$196,MATCH(Calcs!L651,'Control Tech'!$A$3:$A$196,0),1)/100,0)</f>
        <v>0</v>
      </c>
      <c r="N651" s="613">
        <f t="shared" si="67"/>
        <v>0</v>
      </c>
      <c r="O651" t="str">
        <f t="shared" si="68"/>
        <v/>
      </c>
    </row>
    <row r="652" spans="1:15" x14ac:dyDescent="0.25">
      <c r="A652" t="s">
        <v>1546</v>
      </c>
      <c r="B652" t="s">
        <v>1211</v>
      </c>
      <c r="C652" t="s">
        <v>1291</v>
      </c>
      <c r="D652" t="s">
        <v>1131</v>
      </c>
      <c r="E652" t="s">
        <v>1195</v>
      </c>
      <c r="F652" s="604">
        <v>1</v>
      </c>
      <c r="G652" s="604">
        <v>0.01</v>
      </c>
      <c r="H652" s="651"/>
      <c r="I652" t="str">
        <f t="shared" si="63"/>
        <v/>
      </c>
      <c r="J652" t="str">
        <f t="shared" si="64"/>
        <v/>
      </c>
      <c r="K652" t="str">
        <f t="shared" si="65"/>
        <v>ch4</v>
      </c>
      <c r="L652" t="str">
        <f t="shared" si="66"/>
        <v>..ch4.Cyclone</v>
      </c>
      <c r="M652" s="614">
        <f>IFERROR(INDEX('Control Tech'!$K$3:$K$196,MATCH(Calcs!L652,'Control Tech'!$A$3:$A$196,0),1)/100,0)</f>
        <v>0</v>
      </c>
      <c r="N652" s="613">
        <f t="shared" si="67"/>
        <v>0</v>
      </c>
      <c r="O652" t="str">
        <f t="shared" si="68"/>
        <v/>
      </c>
    </row>
    <row r="653" spans="1:15" x14ac:dyDescent="0.25">
      <c r="A653" t="s">
        <v>1546</v>
      </c>
      <c r="B653" t="s">
        <v>1211</v>
      </c>
      <c r="C653" t="s">
        <v>1291</v>
      </c>
      <c r="D653" t="s">
        <v>1186</v>
      </c>
      <c r="E653" t="s">
        <v>1195</v>
      </c>
      <c r="F653" s="604">
        <v>1</v>
      </c>
      <c r="G653" s="604">
        <v>0.01</v>
      </c>
      <c r="H653" s="651"/>
      <c r="I653" t="str">
        <f t="shared" si="63"/>
        <v/>
      </c>
      <c r="J653" t="str">
        <f t="shared" si="64"/>
        <v/>
      </c>
      <c r="K653" t="str">
        <f t="shared" si="65"/>
        <v>ch4</v>
      </c>
      <c r="L653" t="str">
        <f t="shared" si="66"/>
        <v>..ch4.No control</v>
      </c>
      <c r="M653" s="614">
        <f>IFERROR(INDEX('Control Tech'!$K$3:$K$196,MATCH(Calcs!L653,'Control Tech'!$A$3:$A$196,0),1)/100,0)</f>
        <v>0</v>
      </c>
      <c r="N653" s="613">
        <f t="shared" si="67"/>
        <v>1</v>
      </c>
      <c r="O653" t="str">
        <f t="shared" si="68"/>
        <v/>
      </c>
    </row>
    <row r="654" spans="1:15" x14ac:dyDescent="0.25">
      <c r="A654" t="s">
        <v>1546</v>
      </c>
      <c r="B654" t="s">
        <v>1211</v>
      </c>
      <c r="C654" t="s">
        <v>1292</v>
      </c>
      <c r="D654" t="s">
        <v>1131</v>
      </c>
      <c r="E654" t="s">
        <v>1195</v>
      </c>
      <c r="F654" s="604">
        <v>1</v>
      </c>
      <c r="G654" s="604">
        <v>0.01</v>
      </c>
      <c r="H654" s="651"/>
      <c r="I654" t="str">
        <f t="shared" si="63"/>
        <v/>
      </c>
      <c r="J654" t="str">
        <f t="shared" si="64"/>
        <v/>
      </c>
      <c r="K654" t="str">
        <f t="shared" si="65"/>
        <v>ch4</v>
      </c>
      <c r="L654" t="str">
        <f t="shared" si="66"/>
        <v>..ch4.Cyclone</v>
      </c>
      <c r="M654" s="614">
        <f>IFERROR(INDEX('Control Tech'!$K$3:$K$196,MATCH(Calcs!L654,'Control Tech'!$A$3:$A$196,0),1)/100,0)</f>
        <v>0</v>
      </c>
      <c r="N654" s="613">
        <f t="shared" si="67"/>
        <v>0</v>
      </c>
      <c r="O654" t="str">
        <f t="shared" si="68"/>
        <v/>
      </c>
    </row>
    <row r="655" spans="1:15" x14ac:dyDescent="0.25">
      <c r="A655" t="s">
        <v>1546</v>
      </c>
      <c r="B655" t="s">
        <v>1211</v>
      </c>
      <c r="C655" t="s">
        <v>1292</v>
      </c>
      <c r="D655" t="s">
        <v>1186</v>
      </c>
      <c r="E655" t="s">
        <v>1195</v>
      </c>
      <c r="F655" s="604">
        <v>1</v>
      </c>
      <c r="G655" s="604">
        <v>0.01</v>
      </c>
      <c r="H655" s="651"/>
      <c r="I655" t="str">
        <f t="shared" si="63"/>
        <v/>
      </c>
      <c r="J655" t="str">
        <f t="shared" si="64"/>
        <v/>
      </c>
      <c r="K655" t="str">
        <f t="shared" si="65"/>
        <v>ch4</v>
      </c>
      <c r="L655" t="str">
        <f t="shared" si="66"/>
        <v>..ch4.No control</v>
      </c>
      <c r="M655" s="614">
        <f>IFERROR(INDEX('Control Tech'!$K$3:$K$196,MATCH(Calcs!L655,'Control Tech'!$A$3:$A$196,0),1)/100,0)</f>
        <v>0</v>
      </c>
      <c r="N655" s="613">
        <f t="shared" si="67"/>
        <v>1</v>
      </c>
      <c r="O655" t="str">
        <f t="shared" si="68"/>
        <v/>
      </c>
    </row>
    <row r="656" spans="1:15" x14ac:dyDescent="0.25">
      <c r="A656" t="s">
        <v>1546</v>
      </c>
      <c r="B656" t="s">
        <v>1211</v>
      </c>
      <c r="C656" t="s">
        <v>1293</v>
      </c>
      <c r="D656" t="s">
        <v>1131</v>
      </c>
      <c r="E656" t="s">
        <v>1195</v>
      </c>
      <c r="F656" s="604">
        <v>1</v>
      </c>
      <c r="G656" s="604">
        <v>0.01</v>
      </c>
      <c r="H656" s="651"/>
      <c r="I656" t="str">
        <f t="shared" si="63"/>
        <v/>
      </c>
      <c r="J656" t="str">
        <f t="shared" si="64"/>
        <v/>
      </c>
      <c r="K656" t="str">
        <f t="shared" si="65"/>
        <v>ch4</v>
      </c>
      <c r="L656" t="str">
        <f t="shared" si="66"/>
        <v>..ch4.Cyclone</v>
      </c>
      <c r="M656" s="614">
        <f>IFERROR(INDEX('Control Tech'!$K$3:$K$196,MATCH(Calcs!L656,'Control Tech'!$A$3:$A$196,0),1)/100,0)</f>
        <v>0</v>
      </c>
      <c r="N656" s="613">
        <f t="shared" si="67"/>
        <v>0</v>
      </c>
      <c r="O656" t="str">
        <f t="shared" si="68"/>
        <v/>
      </c>
    </row>
    <row r="657" spans="1:15" x14ac:dyDescent="0.25">
      <c r="A657" t="s">
        <v>1546</v>
      </c>
      <c r="B657" t="s">
        <v>1211</v>
      </c>
      <c r="C657" t="s">
        <v>1293</v>
      </c>
      <c r="D657" t="s">
        <v>1186</v>
      </c>
      <c r="E657" t="s">
        <v>1195</v>
      </c>
      <c r="F657" s="604">
        <v>1</v>
      </c>
      <c r="G657" s="604">
        <v>0.01</v>
      </c>
      <c r="H657" s="651"/>
      <c r="I657" t="str">
        <f t="shared" si="63"/>
        <v/>
      </c>
      <c r="J657" t="str">
        <f t="shared" si="64"/>
        <v/>
      </c>
      <c r="K657" t="str">
        <f t="shared" si="65"/>
        <v>ch4</v>
      </c>
      <c r="L657" t="str">
        <f t="shared" si="66"/>
        <v>..ch4.No control</v>
      </c>
      <c r="M657" s="614">
        <f>IFERROR(INDEX('Control Tech'!$K$3:$K$196,MATCH(Calcs!L657,'Control Tech'!$A$3:$A$196,0),1)/100,0)</f>
        <v>0</v>
      </c>
      <c r="N657" s="613">
        <f t="shared" si="67"/>
        <v>1</v>
      </c>
      <c r="O657" t="str">
        <f t="shared" si="68"/>
        <v/>
      </c>
    </row>
    <row r="658" spans="1:15" x14ac:dyDescent="0.25">
      <c r="A658" t="s">
        <v>1546</v>
      </c>
      <c r="B658" t="s">
        <v>1194</v>
      </c>
      <c r="C658" t="s">
        <v>1193</v>
      </c>
      <c r="D658" t="s">
        <v>1131</v>
      </c>
      <c r="E658" t="s">
        <v>1195</v>
      </c>
      <c r="F658" s="604">
        <v>1</v>
      </c>
      <c r="G658" s="604">
        <v>0.01</v>
      </c>
      <c r="H658" s="651"/>
      <c r="I658" t="str">
        <f t="shared" si="63"/>
        <v/>
      </c>
      <c r="J658" t="str">
        <f t="shared" si="64"/>
        <v/>
      </c>
      <c r="K658" t="str">
        <f t="shared" si="65"/>
        <v>ch4</v>
      </c>
      <c r="L658" t="str">
        <f t="shared" si="66"/>
        <v>..ch4.Cyclone</v>
      </c>
      <c r="M658" s="614">
        <f>IFERROR(INDEX('Control Tech'!$K$3:$K$196,MATCH(Calcs!L658,'Control Tech'!$A$3:$A$196,0),1)/100,0)</f>
        <v>0</v>
      </c>
      <c r="N658" s="613">
        <f t="shared" si="67"/>
        <v>0</v>
      </c>
      <c r="O658" t="str">
        <f t="shared" si="68"/>
        <v/>
      </c>
    </row>
    <row r="659" spans="1:15" x14ac:dyDescent="0.25">
      <c r="A659" t="s">
        <v>1546</v>
      </c>
      <c r="B659" t="s">
        <v>1194</v>
      </c>
      <c r="C659" t="s">
        <v>1193</v>
      </c>
      <c r="D659" t="s">
        <v>1196</v>
      </c>
      <c r="E659" t="s">
        <v>1195</v>
      </c>
      <c r="F659" s="604">
        <v>1</v>
      </c>
      <c r="G659" s="604">
        <v>3.0000000000000001E-3</v>
      </c>
      <c r="H659" s="651"/>
      <c r="I659" t="str">
        <f t="shared" si="63"/>
        <v/>
      </c>
      <c r="J659" t="str">
        <f t="shared" si="64"/>
        <v/>
      </c>
      <c r="K659" t="str">
        <f t="shared" si="65"/>
        <v>ch4</v>
      </c>
      <c r="L659" t="str">
        <f t="shared" si="66"/>
        <v>..ch4.High efficiency deduster</v>
      </c>
      <c r="M659" s="614">
        <f>IFERROR(INDEX('Control Tech'!$K$3:$K$196,MATCH(Calcs!L659,'Control Tech'!$A$3:$A$196,0),1)/100,0)</f>
        <v>0</v>
      </c>
      <c r="N659" s="613">
        <f t="shared" si="67"/>
        <v>0</v>
      </c>
      <c r="O659" t="str">
        <f t="shared" si="68"/>
        <v/>
      </c>
    </row>
    <row r="660" spans="1:15" x14ac:dyDescent="0.25">
      <c r="A660" t="s">
        <v>1546</v>
      </c>
      <c r="B660" t="s">
        <v>1194</v>
      </c>
      <c r="C660" t="s">
        <v>1193</v>
      </c>
      <c r="D660" t="s">
        <v>1186</v>
      </c>
      <c r="E660" t="s">
        <v>1195</v>
      </c>
      <c r="F660" s="604">
        <v>1</v>
      </c>
      <c r="G660" s="604">
        <v>0.01</v>
      </c>
      <c r="H660" s="651"/>
      <c r="I660" t="str">
        <f t="shared" si="63"/>
        <v/>
      </c>
      <c r="J660" t="str">
        <f t="shared" si="64"/>
        <v/>
      </c>
      <c r="K660" t="str">
        <f t="shared" si="65"/>
        <v>ch4</v>
      </c>
      <c r="L660" t="str">
        <f t="shared" si="66"/>
        <v>..ch4.No control</v>
      </c>
      <c r="M660" s="614">
        <f>IFERROR(INDEX('Control Tech'!$K$3:$K$196,MATCH(Calcs!L660,'Control Tech'!$A$3:$A$196,0),1)/100,0)</f>
        <v>0</v>
      </c>
      <c r="N660" s="613">
        <f t="shared" si="67"/>
        <v>1</v>
      </c>
      <c r="O660" t="str">
        <f t="shared" si="68"/>
        <v/>
      </c>
    </row>
    <row r="661" spans="1:15" x14ac:dyDescent="0.25">
      <c r="A661" t="s">
        <v>1546</v>
      </c>
      <c r="B661" t="s">
        <v>1194</v>
      </c>
      <c r="C661" t="s">
        <v>1205</v>
      </c>
      <c r="D661" t="s">
        <v>1131</v>
      </c>
      <c r="E661" t="s">
        <v>1195</v>
      </c>
      <c r="F661" s="604">
        <v>1</v>
      </c>
      <c r="G661" s="604">
        <v>5.0000000000000001E-3</v>
      </c>
      <c r="H661" s="651"/>
      <c r="I661" t="str">
        <f t="shared" si="63"/>
        <v/>
      </c>
      <c r="J661" t="str">
        <f t="shared" si="64"/>
        <v/>
      </c>
      <c r="K661" t="str">
        <f t="shared" si="65"/>
        <v>ch4</v>
      </c>
      <c r="L661" t="str">
        <f t="shared" si="66"/>
        <v>..ch4.Cyclone</v>
      </c>
      <c r="M661" s="614">
        <f>IFERROR(INDEX('Control Tech'!$K$3:$K$196,MATCH(Calcs!L661,'Control Tech'!$A$3:$A$196,0),1)/100,0)</f>
        <v>0</v>
      </c>
      <c r="N661" s="613">
        <f t="shared" si="67"/>
        <v>0</v>
      </c>
      <c r="O661" t="str">
        <f t="shared" si="68"/>
        <v/>
      </c>
    </row>
    <row r="662" spans="1:15" x14ac:dyDescent="0.25">
      <c r="A662" t="s">
        <v>1546</v>
      </c>
      <c r="B662" t="s">
        <v>1194</v>
      </c>
      <c r="C662" t="s">
        <v>1205</v>
      </c>
      <c r="D662" t="s">
        <v>1196</v>
      </c>
      <c r="E662" t="s">
        <v>1195</v>
      </c>
      <c r="F662" s="604">
        <v>1</v>
      </c>
      <c r="G662" s="604">
        <v>5.0000000000000001E-3</v>
      </c>
      <c r="H662" s="651"/>
      <c r="I662" t="str">
        <f t="shared" si="63"/>
        <v/>
      </c>
      <c r="J662" t="str">
        <f t="shared" si="64"/>
        <v/>
      </c>
      <c r="K662" t="str">
        <f t="shared" si="65"/>
        <v>ch4</v>
      </c>
      <c r="L662" t="str">
        <f t="shared" si="66"/>
        <v>..ch4.High efficiency deduster</v>
      </c>
      <c r="M662" s="614">
        <f>IFERROR(INDEX('Control Tech'!$K$3:$K$196,MATCH(Calcs!L662,'Control Tech'!$A$3:$A$196,0),1)/100,0)</f>
        <v>0</v>
      </c>
      <c r="N662" s="613">
        <f t="shared" si="67"/>
        <v>0</v>
      </c>
      <c r="O662" t="str">
        <f t="shared" si="68"/>
        <v/>
      </c>
    </row>
    <row r="663" spans="1:15" x14ac:dyDescent="0.25">
      <c r="A663" t="s">
        <v>1546</v>
      </c>
      <c r="B663" t="s">
        <v>1194</v>
      </c>
      <c r="C663" t="s">
        <v>1205</v>
      </c>
      <c r="D663" t="s">
        <v>1186</v>
      </c>
      <c r="E663" t="s">
        <v>1195</v>
      </c>
      <c r="F663" s="604">
        <v>1</v>
      </c>
      <c r="G663" s="604">
        <v>5.0000000000000001E-3</v>
      </c>
      <c r="H663" s="651"/>
      <c r="I663" t="str">
        <f t="shared" si="63"/>
        <v/>
      </c>
      <c r="J663" t="str">
        <f t="shared" si="64"/>
        <v/>
      </c>
      <c r="K663" t="str">
        <f t="shared" si="65"/>
        <v>ch4</v>
      </c>
      <c r="L663" t="str">
        <f t="shared" si="66"/>
        <v>..ch4.No control</v>
      </c>
      <c r="M663" s="614">
        <f>IFERROR(INDEX('Control Tech'!$K$3:$K$196,MATCH(Calcs!L663,'Control Tech'!$A$3:$A$196,0),1)/100,0)</f>
        <v>0</v>
      </c>
      <c r="N663" s="613">
        <f t="shared" si="67"/>
        <v>1</v>
      </c>
      <c r="O663" t="str">
        <f t="shared" si="68"/>
        <v/>
      </c>
    </row>
    <row r="664" spans="1:15" x14ac:dyDescent="0.25">
      <c r="A664" t="s">
        <v>1546</v>
      </c>
      <c r="B664" t="s">
        <v>1194</v>
      </c>
      <c r="C664" t="s">
        <v>1240</v>
      </c>
      <c r="D664" t="s">
        <v>1131</v>
      </c>
      <c r="E664" t="s">
        <v>1195</v>
      </c>
      <c r="F664" s="604">
        <v>1</v>
      </c>
      <c r="G664" s="604">
        <v>5.0000000000000001E-3</v>
      </c>
      <c r="H664" s="651"/>
      <c r="I664" t="str">
        <f t="shared" si="63"/>
        <v/>
      </c>
      <c r="J664" t="str">
        <f t="shared" si="64"/>
        <v/>
      </c>
      <c r="K664" t="str">
        <f t="shared" si="65"/>
        <v>ch4</v>
      </c>
      <c r="L664" t="str">
        <f t="shared" si="66"/>
        <v>..ch4.Cyclone</v>
      </c>
      <c r="M664" s="614">
        <f>IFERROR(INDEX('Control Tech'!$K$3:$K$196,MATCH(Calcs!L664,'Control Tech'!$A$3:$A$196,0),1)/100,0)</f>
        <v>0</v>
      </c>
      <c r="N664" s="613">
        <f t="shared" si="67"/>
        <v>0</v>
      </c>
      <c r="O664" t="str">
        <f t="shared" si="68"/>
        <v/>
      </c>
    </row>
    <row r="665" spans="1:15" x14ac:dyDescent="0.25">
      <c r="A665" t="s">
        <v>1546</v>
      </c>
      <c r="B665" t="s">
        <v>1194</v>
      </c>
      <c r="C665" t="s">
        <v>1240</v>
      </c>
      <c r="D665" t="s">
        <v>1196</v>
      </c>
      <c r="E665" t="s">
        <v>1195</v>
      </c>
      <c r="F665" s="604">
        <v>1</v>
      </c>
      <c r="G665" s="604">
        <v>5.0000000000000001E-3</v>
      </c>
      <c r="H665" s="651"/>
      <c r="I665" t="str">
        <f t="shared" si="63"/>
        <v/>
      </c>
      <c r="J665" t="str">
        <f t="shared" si="64"/>
        <v/>
      </c>
      <c r="K665" t="str">
        <f t="shared" si="65"/>
        <v>ch4</v>
      </c>
      <c r="L665" t="str">
        <f t="shared" si="66"/>
        <v>..ch4.High efficiency deduster</v>
      </c>
      <c r="M665" s="614">
        <f>IFERROR(INDEX('Control Tech'!$K$3:$K$196,MATCH(Calcs!L665,'Control Tech'!$A$3:$A$196,0),1)/100,0)</f>
        <v>0</v>
      </c>
      <c r="N665" s="613">
        <f t="shared" si="67"/>
        <v>0</v>
      </c>
      <c r="O665" t="str">
        <f t="shared" si="68"/>
        <v/>
      </c>
    </row>
    <row r="666" spans="1:15" x14ac:dyDescent="0.25">
      <c r="A666" t="s">
        <v>1546</v>
      </c>
      <c r="B666" t="s">
        <v>1194</v>
      </c>
      <c r="C666" t="s">
        <v>1240</v>
      </c>
      <c r="D666" t="s">
        <v>1186</v>
      </c>
      <c r="E666" t="s">
        <v>1195</v>
      </c>
      <c r="F666" s="604">
        <v>1</v>
      </c>
      <c r="G666" s="604">
        <v>5.0000000000000001E-3</v>
      </c>
      <c r="H666" s="651"/>
      <c r="I666" t="str">
        <f t="shared" si="63"/>
        <v/>
      </c>
      <c r="J666" t="str">
        <f t="shared" si="64"/>
        <v/>
      </c>
      <c r="K666" t="str">
        <f t="shared" si="65"/>
        <v>ch4</v>
      </c>
      <c r="L666" t="str">
        <f t="shared" si="66"/>
        <v>..ch4.No control</v>
      </c>
      <c r="M666" s="614">
        <f>IFERROR(INDEX('Control Tech'!$K$3:$K$196,MATCH(Calcs!L666,'Control Tech'!$A$3:$A$196,0),1)/100,0)</f>
        <v>0</v>
      </c>
      <c r="N666" s="613">
        <f t="shared" si="67"/>
        <v>1</v>
      </c>
      <c r="O666" t="str">
        <f t="shared" si="68"/>
        <v/>
      </c>
    </row>
    <row r="667" spans="1:15" x14ac:dyDescent="0.25">
      <c r="A667" t="s">
        <v>1546</v>
      </c>
      <c r="B667" t="s">
        <v>1194</v>
      </c>
      <c r="C667" t="s">
        <v>1245</v>
      </c>
      <c r="D667" t="s">
        <v>1131</v>
      </c>
      <c r="E667" t="s">
        <v>1195</v>
      </c>
      <c r="F667" s="604">
        <v>1</v>
      </c>
      <c r="G667" s="604">
        <v>5.0000000000000001E-3</v>
      </c>
      <c r="H667" s="651"/>
      <c r="I667" t="str">
        <f t="shared" si="63"/>
        <v/>
      </c>
      <c r="J667" t="str">
        <f t="shared" si="64"/>
        <v/>
      </c>
      <c r="K667" t="str">
        <f t="shared" si="65"/>
        <v>ch4</v>
      </c>
      <c r="L667" t="str">
        <f t="shared" si="66"/>
        <v>..ch4.Cyclone</v>
      </c>
      <c r="M667" s="614">
        <f>IFERROR(INDEX('Control Tech'!$K$3:$K$196,MATCH(Calcs!L667,'Control Tech'!$A$3:$A$196,0),1)/100,0)</f>
        <v>0</v>
      </c>
      <c r="N667" s="613">
        <f t="shared" si="67"/>
        <v>0</v>
      </c>
      <c r="O667" t="str">
        <f t="shared" si="68"/>
        <v/>
      </c>
    </row>
    <row r="668" spans="1:15" x14ac:dyDescent="0.25">
      <c r="A668" t="s">
        <v>1546</v>
      </c>
      <c r="B668" t="s">
        <v>1194</v>
      </c>
      <c r="C668" t="s">
        <v>1245</v>
      </c>
      <c r="D668" t="s">
        <v>1196</v>
      </c>
      <c r="E668" t="s">
        <v>1195</v>
      </c>
      <c r="F668" s="604">
        <v>1</v>
      </c>
      <c r="G668" s="604">
        <v>5.0000000000000001E-3</v>
      </c>
      <c r="H668" s="651"/>
      <c r="I668" t="str">
        <f t="shared" si="63"/>
        <v/>
      </c>
      <c r="J668" t="str">
        <f t="shared" si="64"/>
        <v/>
      </c>
      <c r="K668" t="str">
        <f t="shared" si="65"/>
        <v>ch4</v>
      </c>
      <c r="L668" t="str">
        <f t="shared" si="66"/>
        <v>..ch4.High efficiency deduster</v>
      </c>
      <c r="M668" s="614">
        <f>IFERROR(INDEX('Control Tech'!$K$3:$K$196,MATCH(Calcs!L668,'Control Tech'!$A$3:$A$196,0),1)/100,0)</f>
        <v>0</v>
      </c>
      <c r="N668" s="613">
        <f t="shared" si="67"/>
        <v>0</v>
      </c>
      <c r="O668" t="str">
        <f t="shared" si="68"/>
        <v/>
      </c>
    </row>
    <row r="669" spans="1:15" x14ac:dyDescent="0.25">
      <c r="A669" t="s">
        <v>1546</v>
      </c>
      <c r="B669" t="s">
        <v>1194</v>
      </c>
      <c r="C669" t="s">
        <v>1245</v>
      </c>
      <c r="D669" t="s">
        <v>1186</v>
      </c>
      <c r="E669" t="s">
        <v>1195</v>
      </c>
      <c r="F669" s="604">
        <v>1</v>
      </c>
      <c r="G669" s="604">
        <v>5.0000000000000001E-3</v>
      </c>
      <c r="H669" s="651"/>
      <c r="I669" t="str">
        <f t="shared" si="63"/>
        <v/>
      </c>
      <c r="J669" t="str">
        <f t="shared" si="64"/>
        <v/>
      </c>
      <c r="K669" t="str">
        <f t="shared" si="65"/>
        <v>ch4</v>
      </c>
      <c r="L669" t="str">
        <f t="shared" si="66"/>
        <v>..ch4.No control</v>
      </c>
      <c r="M669" s="614">
        <f>IFERROR(INDEX('Control Tech'!$K$3:$K$196,MATCH(Calcs!L669,'Control Tech'!$A$3:$A$196,0),1)/100,0)</f>
        <v>0</v>
      </c>
      <c r="N669" s="613">
        <f t="shared" si="67"/>
        <v>1</v>
      </c>
      <c r="O669" t="str">
        <f t="shared" si="68"/>
        <v/>
      </c>
    </row>
    <row r="670" spans="1:15" x14ac:dyDescent="0.25">
      <c r="A670" t="s">
        <v>1546</v>
      </c>
      <c r="B670" t="s">
        <v>1194</v>
      </c>
      <c r="C670" t="s">
        <v>1252</v>
      </c>
      <c r="D670" t="s">
        <v>1131</v>
      </c>
      <c r="E670" t="s">
        <v>1195</v>
      </c>
      <c r="F670" s="604">
        <v>1</v>
      </c>
      <c r="G670" s="604">
        <v>0.01</v>
      </c>
      <c r="H670" s="651"/>
      <c r="I670" t="str">
        <f t="shared" si="63"/>
        <v/>
      </c>
      <c r="J670" t="str">
        <f t="shared" si="64"/>
        <v/>
      </c>
      <c r="K670" t="str">
        <f t="shared" si="65"/>
        <v>ch4</v>
      </c>
      <c r="L670" t="str">
        <f t="shared" si="66"/>
        <v>..ch4.Cyclone</v>
      </c>
      <c r="M670" s="614">
        <f>IFERROR(INDEX('Control Tech'!$K$3:$K$196,MATCH(Calcs!L670,'Control Tech'!$A$3:$A$196,0),1)/100,0)</f>
        <v>0</v>
      </c>
      <c r="N670" s="613">
        <f t="shared" si="67"/>
        <v>0</v>
      </c>
      <c r="O670" t="str">
        <f t="shared" si="68"/>
        <v/>
      </c>
    </row>
    <row r="671" spans="1:15" x14ac:dyDescent="0.25">
      <c r="A671" t="s">
        <v>1546</v>
      </c>
      <c r="B671" t="s">
        <v>1194</v>
      </c>
      <c r="C671" t="s">
        <v>1252</v>
      </c>
      <c r="D671" t="s">
        <v>1196</v>
      </c>
      <c r="E671" t="s">
        <v>1195</v>
      </c>
      <c r="F671" s="604">
        <v>1</v>
      </c>
      <c r="G671" s="604">
        <v>3.0000000000000001E-3</v>
      </c>
      <c r="H671" s="651"/>
      <c r="I671" t="str">
        <f t="shared" si="63"/>
        <v/>
      </c>
      <c r="J671" t="str">
        <f t="shared" si="64"/>
        <v/>
      </c>
      <c r="K671" t="str">
        <f t="shared" si="65"/>
        <v>ch4</v>
      </c>
      <c r="L671" t="str">
        <f t="shared" si="66"/>
        <v>..ch4.High efficiency deduster</v>
      </c>
      <c r="M671" s="614">
        <f>IFERROR(INDEX('Control Tech'!$K$3:$K$196,MATCH(Calcs!L671,'Control Tech'!$A$3:$A$196,0),1)/100,0)</f>
        <v>0</v>
      </c>
      <c r="N671" s="613">
        <f t="shared" si="67"/>
        <v>0</v>
      </c>
      <c r="O671" t="str">
        <f t="shared" si="68"/>
        <v/>
      </c>
    </row>
    <row r="672" spans="1:15" x14ac:dyDescent="0.25">
      <c r="A672" t="s">
        <v>1546</v>
      </c>
      <c r="B672" t="s">
        <v>1194</v>
      </c>
      <c r="C672" t="s">
        <v>1252</v>
      </c>
      <c r="D672" t="s">
        <v>1186</v>
      </c>
      <c r="E672" t="s">
        <v>1195</v>
      </c>
      <c r="F672" s="604">
        <v>1</v>
      </c>
      <c r="G672" s="604">
        <v>0.01</v>
      </c>
      <c r="H672" s="651"/>
      <c r="I672" t="str">
        <f t="shared" si="63"/>
        <v/>
      </c>
      <c r="J672" t="str">
        <f t="shared" si="64"/>
        <v/>
      </c>
      <c r="K672" t="str">
        <f t="shared" si="65"/>
        <v>ch4</v>
      </c>
      <c r="L672" t="str">
        <f t="shared" si="66"/>
        <v>..ch4.No control</v>
      </c>
      <c r="M672" s="614">
        <f>IFERROR(INDEX('Control Tech'!$K$3:$K$196,MATCH(Calcs!L672,'Control Tech'!$A$3:$A$196,0),1)/100,0)</f>
        <v>0</v>
      </c>
      <c r="N672" s="613">
        <f t="shared" si="67"/>
        <v>1</v>
      </c>
      <c r="O672" t="str">
        <f t="shared" si="68"/>
        <v/>
      </c>
    </row>
    <row r="673" spans="1:15" x14ac:dyDescent="0.25">
      <c r="A673" t="s">
        <v>1546</v>
      </c>
      <c r="B673" t="s">
        <v>1194</v>
      </c>
      <c r="C673" t="s">
        <v>1252</v>
      </c>
      <c r="D673" t="s">
        <v>1256</v>
      </c>
      <c r="E673" t="s">
        <v>1195</v>
      </c>
      <c r="F673" s="604">
        <v>1</v>
      </c>
      <c r="G673" s="604">
        <v>3.0000000000000001E-3</v>
      </c>
      <c r="H673" s="651"/>
      <c r="I673" t="str">
        <f t="shared" si="63"/>
        <v/>
      </c>
      <c r="J673" t="str">
        <f t="shared" si="64"/>
        <v/>
      </c>
      <c r="K673" t="str">
        <f t="shared" si="65"/>
        <v>ch4</v>
      </c>
      <c r="L673" t="str">
        <f t="shared" si="66"/>
        <v>..ch4.Pellet boiler</v>
      </c>
      <c r="M673" s="614">
        <f>IFERROR(INDEX('Control Tech'!$K$3:$K$196,MATCH(Calcs!L673,'Control Tech'!$A$3:$A$196,0),1)/100,0)</f>
        <v>0</v>
      </c>
      <c r="N673" s="613">
        <f t="shared" si="67"/>
        <v>0</v>
      </c>
      <c r="O673" t="str">
        <f t="shared" si="68"/>
        <v/>
      </c>
    </row>
    <row r="674" spans="1:15" x14ac:dyDescent="0.25">
      <c r="A674" t="s">
        <v>1546</v>
      </c>
      <c r="B674" t="s">
        <v>1194</v>
      </c>
      <c r="C674" t="s">
        <v>1291</v>
      </c>
      <c r="D674" t="s">
        <v>1131</v>
      </c>
      <c r="E674" t="s">
        <v>1195</v>
      </c>
      <c r="F674" s="604">
        <v>1</v>
      </c>
      <c r="G674" s="604">
        <v>5.0000000000000001E-3</v>
      </c>
      <c r="H674" s="651"/>
      <c r="I674" t="str">
        <f t="shared" si="63"/>
        <v/>
      </c>
      <c r="J674" t="str">
        <f t="shared" si="64"/>
        <v/>
      </c>
      <c r="K674" t="str">
        <f t="shared" si="65"/>
        <v>ch4</v>
      </c>
      <c r="L674" t="str">
        <f t="shared" si="66"/>
        <v>..ch4.Cyclone</v>
      </c>
      <c r="M674" s="614">
        <f>IFERROR(INDEX('Control Tech'!$K$3:$K$196,MATCH(Calcs!L674,'Control Tech'!$A$3:$A$196,0),1)/100,0)</f>
        <v>0</v>
      </c>
      <c r="N674" s="613">
        <f t="shared" si="67"/>
        <v>0</v>
      </c>
      <c r="O674" t="str">
        <f t="shared" si="68"/>
        <v/>
      </c>
    </row>
    <row r="675" spans="1:15" x14ac:dyDescent="0.25">
      <c r="A675" t="s">
        <v>1546</v>
      </c>
      <c r="B675" t="s">
        <v>1194</v>
      </c>
      <c r="C675" t="s">
        <v>1291</v>
      </c>
      <c r="D675" t="s">
        <v>1196</v>
      </c>
      <c r="E675" t="s">
        <v>1195</v>
      </c>
      <c r="F675" s="604">
        <v>1</v>
      </c>
      <c r="G675" s="604">
        <v>5.0000000000000001E-3</v>
      </c>
      <c r="H675" s="651"/>
      <c r="I675" t="str">
        <f t="shared" si="63"/>
        <v/>
      </c>
      <c r="J675" t="str">
        <f t="shared" si="64"/>
        <v/>
      </c>
      <c r="K675" t="str">
        <f t="shared" si="65"/>
        <v>ch4</v>
      </c>
      <c r="L675" t="str">
        <f t="shared" si="66"/>
        <v>..ch4.High efficiency deduster</v>
      </c>
      <c r="M675" s="614">
        <f>IFERROR(INDEX('Control Tech'!$K$3:$K$196,MATCH(Calcs!L675,'Control Tech'!$A$3:$A$196,0),1)/100,0)</f>
        <v>0</v>
      </c>
      <c r="N675" s="613">
        <f t="shared" si="67"/>
        <v>0</v>
      </c>
      <c r="O675" t="str">
        <f t="shared" si="68"/>
        <v/>
      </c>
    </row>
    <row r="676" spans="1:15" x14ac:dyDescent="0.25">
      <c r="A676" t="s">
        <v>1546</v>
      </c>
      <c r="B676" t="s">
        <v>1194</v>
      </c>
      <c r="C676" t="s">
        <v>1291</v>
      </c>
      <c r="D676" t="s">
        <v>1186</v>
      </c>
      <c r="E676" t="s">
        <v>1195</v>
      </c>
      <c r="F676" s="604">
        <v>1</v>
      </c>
      <c r="G676" s="604">
        <v>5.0000000000000001E-3</v>
      </c>
      <c r="H676" s="651"/>
      <c r="I676" t="str">
        <f t="shared" si="63"/>
        <v/>
      </c>
      <c r="J676" t="str">
        <f t="shared" si="64"/>
        <v/>
      </c>
      <c r="K676" t="str">
        <f t="shared" si="65"/>
        <v>ch4</v>
      </c>
      <c r="L676" t="str">
        <f t="shared" si="66"/>
        <v>..ch4.No control</v>
      </c>
      <c r="M676" s="614">
        <f>IFERROR(INDEX('Control Tech'!$K$3:$K$196,MATCH(Calcs!L676,'Control Tech'!$A$3:$A$196,0),1)/100,0)</f>
        <v>0</v>
      </c>
      <c r="N676" s="613">
        <f t="shared" si="67"/>
        <v>1</v>
      </c>
      <c r="O676" t="str">
        <f t="shared" si="68"/>
        <v/>
      </c>
    </row>
    <row r="677" spans="1:15" x14ac:dyDescent="0.25">
      <c r="A677" t="s">
        <v>1546</v>
      </c>
      <c r="B677" t="s">
        <v>1194</v>
      </c>
      <c r="C677" t="s">
        <v>1292</v>
      </c>
      <c r="D677" t="s">
        <v>1131</v>
      </c>
      <c r="E677" t="s">
        <v>1195</v>
      </c>
      <c r="F677" s="604">
        <v>1</v>
      </c>
      <c r="G677" s="604">
        <v>5.0000000000000001E-3</v>
      </c>
      <c r="H677" s="651"/>
      <c r="I677" t="str">
        <f t="shared" si="63"/>
        <v/>
      </c>
      <c r="J677" t="str">
        <f t="shared" si="64"/>
        <v/>
      </c>
      <c r="K677" t="str">
        <f t="shared" si="65"/>
        <v>ch4</v>
      </c>
      <c r="L677" t="str">
        <f t="shared" si="66"/>
        <v>..ch4.Cyclone</v>
      </c>
      <c r="M677" s="614">
        <f>IFERROR(INDEX('Control Tech'!$K$3:$K$196,MATCH(Calcs!L677,'Control Tech'!$A$3:$A$196,0),1)/100,0)</f>
        <v>0</v>
      </c>
      <c r="N677" s="613">
        <f t="shared" si="67"/>
        <v>0</v>
      </c>
      <c r="O677" t="str">
        <f t="shared" si="68"/>
        <v/>
      </c>
    </row>
    <row r="678" spans="1:15" x14ac:dyDescent="0.25">
      <c r="A678" t="s">
        <v>1546</v>
      </c>
      <c r="B678" t="s">
        <v>1194</v>
      </c>
      <c r="C678" t="s">
        <v>1292</v>
      </c>
      <c r="D678" t="s">
        <v>1196</v>
      </c>
      <c r="E678" t="s">
        <v>1195</v>
      </c>
      <c r="F678" s="604">
        <v>1</v>
      </c>
      <c r="G678" s="604">
        <v>5.0000000000000001E-3</v>
      </c>
      <c r="H678" s="651"/>
      <c r="I678" t="str">
        <f t="shared" si="63"/>
        <v/>
      </c>
      <c r="J678" t="str">
        <f t="shared" si="64"/>
        <v/>
      </c>
      <c r="K678" t="str">
        <f t="shared" si="65"/>
        <v>ch4</v>
      </c>
      <c r="L678" t="str">
        <f t="shared" si="66"/>
        <v>..ch4.High efficiency deduster</v>
      </c>
      <c r="M678" s="614">
        <f>IFERROR(INDEX('Control Tech'!$K$3:$K$196,MATCH(Calcs!L678,'Control Tech'!$A$3:$A$196,0),1)/100,0)</f>
        <v>0</v>
      </c>
      <c r="N678" s="613">
        <f t="shared" si="67"/>
        <v>0</v>
      </c>
      <c r="O678" t="str">
        <f t="shared" si="68"/>
        <v/>
      </c>
    </row>
    <row r="679" spans="1:15" x14ac:dyDescent="0.25">
      <c r="A679" t="s">
        <v>1546</v>
      </c>
      <c r="B679" t="s">
        <v>1194</v>
      </c>
      <c r="C679" t="s">
        <v>1292</v>
      </c>
      <c r="D679" t="s">
        <v>1186</v>
      </c>
      <c r="E679" t="s">
        <v>1195</v>
      </c>
      <c r="F679" s="604">
        <v>1</v>
      </c>
      <c r="G679" s="604">
        <v>5.0000000000000001E-3</v>
      </c>
      <c r="H679" s="651"/>
      <c r="I679" t="str">
        <f t="shared" si="63"/>
        <v/>
      </c>
      <c r="J679" t="str">
        <f t="shared" si="64"/>
        <v/>
      </c>
      <c r="K679" t="str">
        <f t="shared" si="65"/>
        <v>ch4</v>
      </c>
      <c r="L679" t="str">
        <f t="shared" si="66"/>
        <v>..ch4.No control</v>
      </c>
      <c r="M679" s="614">
        <f>IFERROR(INDEX('Control Tech'!$K$3:$K$196,MATCH(Calcs!L679,'Control Tech'!$A$3:$A$196,0),1)/100,0)</f>
        <v>0</v>
      </c>
      <c r="N679" s="613">
        <f t="shared" si="67"/>
        <v>1</v>
      </c>
      <c r="O679" t="str">
        <f t="shared" si="68"/>
        <v/>
      </c>
    </row>
    <row r="680" spans="1:15" x14ac:dyDescent="0.25">
      <c r="A680" t="s">
        <v>1546</v>
      </c>
      <c r="B680" t="s">
        <v>1194</v>
      </c>
      <c r="C680" t="s">
        <v>1293</v>
      </c>
      <c r="D680" t="s">
        <v>1131</v>
      </c>
      <c r="E680" t="s">
        <v>1195</v>
      </c>
      <c r="F680" s="604">
        <v>1</v>
      </c>
      <c r="G680" s="604">
        <v>5.0000000000000001E-3</v>
      </c>
      <c r="H680" s="651"/>
      <c r="I680" t="str">
        <f t="shared" si="63"/>
        <v/>
      </c>
      <c r="J680" t="str">
        <f t="shared" si="64"/>
        <v/>
      </c>
      <c r="K680" t="str">
        <f t="shared" si="65"/>
        <v>ch4</v>
      </c>
      <c r="L680" t="str">
        <f t="shared" si="66"/>
        <v>..ch4.Cyclone</v>
      </c>
      <c r="M680" s="614">
        <f>IFERROR(INDEX('Control Tech'!$K$3:$K$196,MATCH(Calcs!L680,'Control Tech'!$A$3:$A$196,0),1)/100,0)</f>
        <v>0</v>
      </c>
      <c r="N680" s="613">
        <f t="shared" si="67"/>
        <v>0</v>
      </c>
      <c r="O680" t="str">
        <f t="shared" si="68"/>
        <v/>
      </c>
    </row>
    <row r="681" spans="1:15" x14ac:dyDescent="0.25">
      <c r="A681" t="s">
        <v>1546</v>
      </c>
      <c r="B681" t="s">
        <v>1194</v>
      </c>
      <c r="C681" t="s">
        <v>1293</v>
      </c>
      <c r="D681" t="s">
        <v>1196</v>
      </c>
      <c r="E681" t="s">
        <v>1195</v>
      </c>
      <c r="F681" s="604">
        <v>1</v>
      </c>
      <c r="G681" s="604">
        <v>5.0000000000000001E-3</v>
      </c>
      <c r="H681" s="651"/>
      <c r="I681" t="str">
        <f t="shared" si="63"/>
        <v/>
      </c>
      <c r="J681" t="str">
        <f t="shared" si="64"/>
        <v/>
      </c>
      <c r="K681" t="str">
        <f t="shared" si="65"/>
        <v>ch4</v>
      </c>
      <c r="L681" t="str">
        <f t="shared" si="66"/>
        <v>..ch4.High efficiency deduster</v>
      </c>
      <c r="M681" s="614">
        <f>IFERROR(INDEX('Control Tech'!$K$3:$K$196,MATCH(Calcs!L681,'Control Tech'!$A$3:$A$196,0),1)/100,0)</f>
        <v>0</v>
      </c>
      <c r="N681" s="613">
        <f t="shared" si="67"/>
        <v>0</v>
      </c>
      <c r="O681" t="str">
        <f t="shared" si="68"/>
        <v/>
      </c>
    </row>
    <row r="682" spans="1:15" x14ac:dyDescent="0.25">
      <c r="A682" t="s">
        <v>1546</v>
      </c>
      <c r="B682" t="s">
        <v>1194</v>
      </c>
      <c r="C682" t="s">
        <v>1293</v>
      </c>
      <c r="D682" t="s">
        <v>1186</v>
      </c>
      <c r="E682" t="s">
        <v>1195</v>
      </c>
      <c r="F682" s="604">
        <v>1</v>
      </c>
      <c r="G682" s="604">
        <v>5.0000000000000001E-3</v>
      </c>
      <c r="H682" s="651"/>
      <c r="I682" t="str">
        <f t="shared" si="63"/>
        <v/>
      </c>
      <c r="J682" t="str">
        <f t="shared" si="64"/>
        <v/>
      </c>
      <c r="K682" t="str">
        <f t="shared" si="65"/>
        <v>ch4</v>
      </c>
      <c r="L682" t="str">
        <f t="shared" si="66"/>
        <v>..ch4.No control</v>
      </c>
      <c r="M682" s="614">
        <f>IFERROR(INDEX('Control Tech'!$K$3:$K$196,MATCH(Calcs!L682,'Control Tech'!$A$3:$A$196,0),1)/100,0)</f>
        <v>0</v>
      </c>
      <c r="N682" s="613">
        <f t="shared" si="67"/>
        <v>1</v>
      </c>
      <c r="O682" t="str">
        <f t="shared" si="68"/>
        <v/>
      </c>
    </row>
    <row r="683" spans="1:15" x14ac:dyDescent="0.25">
      <c r="A683" t="s">
        <v>1546</v>
      </c>
      <c r="B683" t="s">
        <v>1233</v>
      </c>
      <c r="C683" t="s">
        <v>1409</v>
      </c>
      <c r="D683" t="s">
        <v>1186</v>
      </c>
      <c r="E683" t="s">
        <v>1195</v>
      </c>
      <c r="F683" s="604">
        <v>1</v>
      </c>
      <c r="G683" s="604">
        <v>1.0999999999999999E-2</v>
      </c>
      <c r="H683" s="651"/>
      <c r="I683" t="str">
        <f t="shared" si="63"/>
        <v>electricity</v>
      </c>
      <c r="J683" t="str">
        <f t="shared" si="64"/>
        <v>biomass</v>
      </c>
      <c r="K683" t="str">
        <f t="shared" si="65"/>
        <v>ch4</v>
      </c>
      <c r="L683" t="str">
        <f t="shared" si="66"/>
        <v>electricity.biomass.ch4.No control</v>
      </c>
      <c r="M683" s="614">
        <f>IFERROR(INDEX('Control Tech'!$K$3:$K$196,MATCH(Calcs!L683,'Control Tech'!$A$3:$A$196,0),1)/100,0)</f>
        <v>0</v>
      </c>
      <c r="N683" s="613">
        <f t="shared" si="67"/>
        <v>1</v>
      </c>
      <c r="O683">
        <f t="shared" si="68"/>
        <v>0</v>
      </c>
    </row>
    <row r="684" spans="1:15" x14ac:dyDescent="0.25">
      <c r="A684" t="s">
        <v>1546</v>
      </c>
      <c r="B684" t="s">
        <v>1233</v>
      </c>
      <c r="C684" t="s">
        <v>1205</v>
      </c>
      <c r="D684" t="s">
        <v>1186</v>
      </c>
      <c r="E684" t="s">
        <v>1195</v>
      </c>
      <c r="F684" s="604">
        <v>1</v>
      </c>
      <c r="G684" s="604">
        <v>1E-3</v>
      </c>
      <c r="H684" s="651"/>
      <c r="I684" t="str">
        <f t="shared" si="63"/>
        <v>electricity</v>
      </c>
      <c r="J684" t="str">
        <f t="shared" si="64"/>
        <v>lignite</v>
      </c>
      <c r="K684" t="str">
        <f t="shared" si="65"/>
        <v>ch4</v>
      </c>
      <c r="L684" t="str">
        <f t="shared" si="66"/>
        <v>electricity.lignite.ch4.No control</v>
      </c>
      <c r="M684" s="614">
        <f>IFERROR(INDEX('Control Tech'!$K$3:$K$196,MATCH(Calcs!L684,'Control Tech'!$A$3:$A$196,0),1)/100,0)</f>
        <v>0</v>
      </c>
      <c r="N684" s="613">
        <f t="shared" si="67"/>
        <v>1</v>
      </c>
      <c r="O684">
        <f t="shared" si="68"/>
        <v>0</v>
      </c>
    </row>
    <row r="685" spans="1:15" x14ac:dyDescent="0.25">
      <c r="A685" t="s">
        <v>1546</v>
      </c>
      <c r="B685" t="s">
        <v>1233</v>
      </c>
      <c r="C685" t="s">
        <v>1240</v>
      </c>
      <c r="D685" t="s">
        <v>1186</v>
      </c>
      <c r="E685" t="s">
        <v>1195</v>
      </c>
      <c r="F685" s="604">
        <v>1</v>
      </c>
      <c r="G685" s="604">
        <v>1E-3</v>
      </c>
      <c r="H685" s="651"/>
      <c r="I685" t="str">
        <f t="shared" si="63"/>
        <v>electricity</v>
      </c>
      <c r="J685" t="str">
        <f t="shared" si="64"/>
        <v>lignite</v>
      </c>
      <c r="K685" t="str">
        <f t="shared" si="65"/>
        <v>ch4</v>
      </c>
      <c r="L685" t="str">
        <f t="shared" si="66"/>
        <v>electricity.lignite.ch4.No control</v>
      </c>
      <c r="M685" s="614">
        <f>IFERROR(INDEX('Control Tech'!$K$3:$K$196,MATCH(Calcs!L685,'Control Tech'!$A$3:$A$196,0),1)/100,0)</f>
        <v>0</v>
      </c>
      <c r="N685" s="613">
        <f t="shared" si="67"/>
        <v>1</v>
      </c>
      <c r="O685">
        <f t="shared" si="68"/>
        <v>0</v>
      </c>
    </row>
    <row r="686" spans="1:15" x14ac:dyDescent="0.25">
      <c r="A686" t="s">
        <v>1546</v>
      </c>
      <c r="B686" t="s">
        <v>1233</v>
      </c>
      <c r="C686" t="s">
        <v>1264</v>
      </c>
      <c r="D686" t="s">
        <v>1501</v>
      </c>
      <c r="E686" t="s">
        <v>1195</v>
      </c>
      <c r="F686" s="604">
        <v>1</v>
      </c>
      <c r="G686" s="604">
        <v>2.3E-2</v>
      </c>
      <c r="H686" s="651"/>
      <c r="I686" t="str">
        <f t="shared" si="63"/>
        <v>electricity</v>
      </c>
      <c r="J686" t="str">
        <f t="shared" si="64"/>
        <v>natural gas</v>
      </c>
      <c r="K686" t="str">
        <f t="shared" si="65"/>
        <v>ch4</v>
      </c>
      <c r="L686" t="str">
        <f t="shared" si="66"/>
        <v>electricity.natural gas.ch4.Doubling of leak control frequency of gas distribution network</v>
      </c>
      <c r="M686" s="614">
        <f>IFERROR(INDEX('Control Tech'!$K$3:$K$196,MATCH(Calcs!L686,'Control Tech'!$A$3:$A$196,0),1)/100,0)</f>
        <v>0</v>
      </c>
      <c r="N686" s="613">
        <f t="shared" si="67"/>
        <v>0</v>
      </c>
      <c r="O686">
        <f t="shared" si="68"/>
        <v>336.62</v>
      </c>
    </row>
    <row r="687" spans="1:15" x14ac:dyDescent="0.25">
      <c r="A687" t="s">
        <v>1546</v>
      </c>
      <c r="B687" t="s">
        <v>1233</v>
      </c>
      <c r="C687" t="s">
        <v>1264</v>
      </c>
      <c r="D687" t="s">
        <v>1186</v>
      </c>
      <c r="E687" t="s">
        <v>1195</v>
      </c>
      <c r="F687" s="604">
        <v>1</v>
      </c>
      <c r="G687" s="604">
        <v>4.5999999999999999E-2</v>
      </c>
      <c r="H687" s="651"/>
      <c r="I687" t="str">
        <f t="shared" si="63"/>
        <v>electricity</v>
      </c>
      <c r="J687" t="str">
        <f t="shared" si="64"/>
        <v>natural gas</v>
      </c>
      <c r="K687" t="str">
        <f t="shared" si="65"/>
        <v>ch4</v>
      </c>
      <c r="L687" t="str">
        <f t="shared" si="66"/>
        <v>electricity.natural gas.ch4.No control</v>
      </c>
      <c r="M687" s="614">
        <f>IFERROR(INDEX('Control Tech'!$K$3:$K$196,MATCH(Calcs!L687,'Control Tech'!$A$3:$A$196,0),1)/100,0)</f>
        <v>0</v>
      </c>
      <c r="N687" s="613">
        <f t="shared" si="67"/>
        <v>1</v>
      </c>
      <c r="O687">
        <f t="shared" si="68"/>
        <v>336.62</v>
      </c>
    </row>
    <row r="688" spans="1:15" x14ac:dyDescent="0.25">
      <c r="A688" t="s">
        <v>1546</v>
      </c>
      <c r="B688" t="s">
        <v>1233</v>
      </c>
      <c r="C688" t="s">
        <v>1264</v>
      </c>
      <c r="D688" t="s">
        <v>1502</v>
      </c>
      <c r="E688" t="s">
        <v>1195</v>
      </c>
      <c r="F688" s="604">
        <v>1</v>
      </c>
      <c r="G688" s="604">
        <v>1.3799999999999999E-3</v>
      </c>
      <c r="H688" s="651"/>
      <c r="I688" t="str">
        <f t="shared" si="63"/>
        <v>electricity</v>
      </c>
      <c r="J688" t="str">
        <f t="shared" si="64"/>
        <v>natural gas</v>
      </c>
      <c r="K688" t="str">
        <f t="shared" si="65"/>
        <v>ch4</v>
      </c>
      <c r="L688" t="str">
        <f t="shared" si="66"/>
        <v>electricity.natural gas.ch4.Replacement of grey cast iron gas distribution network</v>
      </c>
      <c r="M688" s="614">
        <f>IFERROR(INDEX('Control Tech'!$K$3:$K$196,MATCH(Calcs!L688,'Control Tech'!$A$3:$A$196,0),1)/100,0)</f>
        <v>0</v>
      </c>
      <c r="N688" s="613">
        <f t="shared" si="67"/>
        <v>0</v>
      </c>
      <c r="O688">
        <f t="shared" si="68"/>
        <v>336.62</v>
      </c>
    </row>
    <row r="689" spans="1:15" x14ac:dyDescent="0.25">
      <c r="A689" t="s">
        <v>1546</v>
      </c>
      <c r="B689" t="s">
        <v>1233</v>
      </c>
      <c r="C689" t="s">
        <v>1291</v>
      </c>
      <c r="D689" t="s">
        <v>1186</v>
      </c>
      <c r="E689" t="s">
        <v>1195</v>
      </c>
      <c r="F689" s="604">
        <v>1</v>
      </c>
      <c r="G689" s="604">
        <v>1E-3</v>
      </c>
      <c r="H689" s="651"/>
      <c r="I689" t="str">
        <f t="shared" si="63"/>
        <v>electricity</v>
      </c>
      <c r="J689" t="str">
        <f t="shared" si="64"/>
        <v>hard coal</v>
      </c>
      <c r="K689" t="str">
        <f t="shared" si="65"/>
        <v>ch4</v>
      </c>
      <c r="L689" t="str">
        <f t="shared" si="66"/>
        <v>electricity.hard coal.ch4.No control</v>
      </c>
      <c r="M689" s="614">
        <f>IFERROR(INDEX('Control Tech'!$K$3:$K$196,MATCH(Calcs!L689,'Control Tech'!$A$3:$A$196,0),1)/100,0)</f>
        <v>0</v>
      </c>
      <c r="N689" s="613">
        <f t="shared" si="67"/>
        <v>1</v>
      </c>
      <c r="O689">
        <f t="shared" si="68"/>
        <v>56.62</v>
      </c>
    </row>
    <row r="690" spans="1:15" x14ac:dyDescent="0.25">
      <c r="A690" t="s">
        <v>1546</v>
      </c>
      <c r="B690" t="s">
        <v>1233</v>
      </c>
      <c r="C690" t="s">
        <v>1292</v>
      </c>
      <c r="D690" t="s">
        <v>1186</v>
      </c>
      <c r="E690" t="s">
        <v>1195</v>
      </c>
      <c r="F690" s="604">
        <v>1</v>
      </c>
      <c r="G690" s="604">
        <v>1E-3</v>
      </c>
      <c r="H690" s="651"/>
      <c r="I690" t="str">
        <f t="shared" si="63"/>
        <v>electricity</v>
      </c>
      <c r="J690" t="str">
        <f t="shared" si="64"/>
        <v>hard coal</v>
      </c>
      <c r="K690" t="str">
        <f t="shared" si="65"/>
        <v>ch4</v>
      </c>
      <c r="L690" t="str">
        <f t="shared" si="66"/>
        <v>electricity.hard coal.ch4.No control</v>
      </c>
      <c r="M690" s="614">
        <f>IFERROR(INDEX('Control Tech'!$K$3:$K$196,MATCH(Calcs!L690,'Control Tech'!$A$3:$A$196,0),1)/100,0)</f>
        <v>0</v>
      </c>
      <c r="N690" s="613">
        <f t="shared" si="67"/>
        <v>1</v>
      </c>
      <c r="O690">
        <f t="shared" si="68"/>
        <v>0</v>
      </c>
    </row>
    <row r="691" spans="1:15" x14ac:dyDescent="0.25">
      <c r="A691" t="s">
        <v>1546</v>
      </c>
      <c r="B691" t="s">
        <v>1233</v>
      </c>
      <c r="C691" t="s">
        <v>1293</v>
      </c>
      <c r="D691" t="s">
        <v>1186</v>
      </c>
      <c r="E691" t="s">
        <v>1195</v>
      </c>
      <c r="F691" s="604">
        <v>1</v>
      </c>
      <c r="G691" s="604">
        <v>1E-3</v>
      </c>
      <c r="H691" s="651"/>
      <c r="I691" t="str">
        <f t="shared" si="63"/>
        <v>electricity</v>
      </c>
      <c r="J691" t="str">
        <f t="shared" si="64"/>
        <v>hard coal</v>
      </c>
      <c r="K691" t="str">
        <f t="shared" si="65"/>
        <v>ch4</v>
      </c>
      <c r="L691" t="str">
        <f t="shared" si="66"/>
        <v>electricity.hard coal.ch4.No control</v>
      </c>
      <c r="M691" s="614">
        <f>IFERROR(INDEX('Control Tech'!$K$3:$K$196,MATCH(Calcs!L691,'Control Tech'!$A$3:$A$196,0),1)/100,0)</f>
        <v>0</v>
      </c>
      <c r="N691" s="613">
        <f t="shared" si="67"/>
        <v>1</v>
      </c>
      <c r="O691">
        <f t="shared" si="68"/>
        <v>0</v>
      </c>
    </row>
    <row r="692" spans="1:15" x14ac:dyDescent="0.25">
      <c r="A692" t="s">
        <v>1546</v>
      </c>
      <c r="B692" t="s">
        <v>1237</v>
      </c>
      <c r="C692" t="s">
        <v>1409</v>
      </c>
      <c r="D692" t="s">
        <v>1186</v>
      </c>
      <c r="E692" t="s">
        <v>1195</v>
      </c>
      <c r="F692" s="604">
        <v>1</v>
      </c>
      <c r="G692" s="604">
        <v>1.0999999999999999E-2</v>
      </c>
      <c r="H692" s="651"/>
      <c r="I692" t="str">
        <f t="shared" si="63"/>
        <v>electricity</v>
      </c>
      <c r="J692" t="str">
        <f t="shared" si="64"/>
        <v>biomass</v>
      </c>
      <c r="K692" t="str">
        <f t="shared" si="65"/>
        <v>ch4</v>
      </c>
      <c r="L692" t="str">
        <f t="shared" si="66"/>
        <v>electricity.biomass.ch4.No control</v>
      </c>
      <c r="M692" s="614">
        <f>IFERROR(INDEX('Control Tech'!$K$3:$K$196,MATCH(Calcs!L692,'Control Tech'!$A$3:$A$196,0),1)/100,0)</f>
        <v>0</v>
      </c>
      <c r="N692" s="613">
        <f t="shared" si="67"/>
        <v>1</v>
      </c>
      <c r="O692">
        <f t="shared" si="68"/>
        <v>0</v>
      </c>
    </row>
    <row r="693" spans="1:15" x14ac:dyDescent="0.25">
      <c r="A693" t="s">
        <v>1546</v>
      </c>
      <c r="B693" t="s">
        <v>1237</v>
      </c>
      <c r="C693" t="s">
        <v>1205</v>
      </c>
      <c r="D693" t="s">
        <v>1186</v>
      </c>
      <c r="E693" t="s">
        <v>1195</v>
      </c>
      <c r="F693" s="604">
        <v>1</v>
      </c>
      <c r="G693" s="604">
        <v>1E-3</v>
      </c>
      <c r="H693" s="651"/>
      <c r="I693" t="str">
        <f t="shared" si="63"/>
        <v>electricity</v>
      </c>
      <c r="J693" t="str">
        <f t="shared" si="64"/>
        <v>lignite</v>
      </c>
      <c r="K693" t="str">
        <f t="shared" si="65"/>
        <v>ch4</v>
      </c>
      <c r="L693" t="str">
        <f t="shared" si="66"/>
        <v>electricity.lignite.ch4.No control</v>
      </c>
      <c r="M693" s="614">
        <f>IFERROR(INDEX('Control Tech'!$K$3:$K$196,MATCH(Calcs!L693,'Control Tech'!$A$3:$A$196,0),1)/100,0)</f>
        <v>0</v>
      </c>
      <c r="N693" s="613">
        <f t="shared" si="67"/>
        <v>1</v>
      </c>
      <c r="O693">
        <f t="shared" si="68"/>
        <v>0</v>
      </c>
    </row>
    <row r="694" spans="1:15" x14ac:dyDescent="0.25">
      <c r="A694" t="s">
        <v>1546</v>
      </c>
      <c r="B694" t="s">
        <v>1237</v>
      </c>
      <c r="C694" t="s">
        <v>1240</v>
      </c>
      <c r="D694" t="s">
        <v>1186</v>
      </c>
      <c r="E694" t="s">
        <v>1195</v>
      </c>
      <c r="F694" s="604">
        <v>1</v>
      </c>
      <c r="G694" s="604">
        <v>1E-3</v>
      </c>
      <c r="H694" s="651"/>
      <c r="I694" t="str">
        <f t="shared" si="63"/>
        <v>electricity</v>
      </c>
      <c r="J694" t="str">
        <f t="shared" si="64"/>
        <v>lignite</v>
      </c>
      <c r="K694" t="str">
        <f t="shared" si="65"/>
        <v>ch4</v>
      </c>
      <c r="L694" t="str">
        <f t="shared" si="66"/>
        <v>electricity.lignite.ch4.No control</v>
      </c>
      <c r="M694" s="614">
        <f>IFERROR(INDEX('Control Tech'!$K$3:$K$196,MATCH(Calcs!L694,'Control Tech'!$A$3:$A$196,0),1)/100,0)</f>
        <v>0</v>
      </c>
      <c r="N694" s="613">
        <f t="shared" si="67"/>
        <v>1</v>
      </c>
      <c r="O694">
        <f t="shared" si="68"/>
        <v>0</v>
      </c>
    </row>
    <row r="695" spans="1:15" x14ac:dyDescent="0.25">
      <c r="A695" t="s">
        <v>1546</v>
      </c>
      <c r="B695" t="s">
        <v>1237</v>
      </c>
      <c r="C695" t="s">
        <v>1264</v>
      </c>
      <c r="D695" t="s">
        <v>1501</v>
      </c>
      <c r="E695" t="s">
        <v>1195</v>
      </c>
      <c r="F695" s="604">
        <v>1</v>
      </c>
      <c r="G695" s="604">
        <v>2.3E-2</v>
      </c>
      <c r="H695" s="651"/>
      <c r="I695" t="str">
        <f t="shared" si="63"/>
        <v>electricity</v>
      </c>
      <c r="J695" t="str">
        <f t="shared" si="64"/>
        <v>natural gas</v>
      </c>
      <c r="K695" t="str">
        <f t="shared" si="65"/>
        <v>ch4</v>
      </c>
      <c r="L695" t="str">
        <f t="shared" si="66"/>
        <v>electricity.natural gas.ch4.Doubling of leak control frequency of gas distribution network</v>
      </c>
      <c r="M695" s="614">
        <f>IFERROR(INDEX('Control Tech'!$K$3:$K$196,MATCH(Calcs!L695,'Control Tech'!$A$3:$A$196,0),1)/100,0)</f>
        <v>0</v>
      </c>
      <c r="N695" s="613">
        <f t="shared" si="67"/>
        <v>0</v>
      </c>
      <c r="O695">
        <f t="shared" si="68"/>
        <v>0</v>
      </c>
    </row>
    <row r="696" spans="1:15" x14ac:dyDescent="0.25">
      <c r="A696" t="s">
        <v>1546</v>
      </c>
      <c r="B696" t="s">
        <v>1237</v>
      </c>
      <c r="C696" t="s">
        <v>1264</v>
      </c>
      <c r="D696" t="s">
        <v>1186</v>
      </c>
      <c r="E696" t="s">
        <v>1195</v>
      </c>
      <c r="F696" s="604">
        <v>1</v>
      </c>
      <c r="G696" s="604">
        <v>4.5999999999999999E-2</v>
      </c>
      <c r="H696" s="651"/>
      <c r="I696" t="str">
        <f t="shared" si="63"/>
        <v>electricity</v>
      </c>
      <c r="J696" t="str">
        <f t="shared" si="64"/>
        <v>natural gas</v>
      </c>
      <c r="K696" t="str">
        <f t="shared" si="65"/>
        <v>ch4</v>
      </c>
      <c r="L696" t="str">
        <f t="shared" si="66"/>
        <v>electricity.natural gas.ch4.No control</v>
      </c>
      <c r="M696" s="614">
        <f>IFERROR(INDEX('Control Tech'!$K$3:$K$196,MATCH(Calcs!L696,'Control Tech'!$A$3:$A$196,0),1)/100,0)</f>
        <v>0</v>
      </c>
      <c r="N696" s="613">
        <f t="shared" si="67"/>
        <v>1</v>
      </c>
      <c r="O696">
        <f t="shared" si="68"/>
        <v>0</v>
      </c>
    </row>
    <row r="697" spans="1:15" x14ac:dyDescent="0.25">
      <c r="A697" t="s">
        <v>1546</v>
      </c>
      <c r="B697" t="s">
        <v>1237</v>
      </c>
      <c r="C697" t="s">
        <v>1264</v>
      </c>
      <c r="D697" t="s">
        <v>1502</v>
      </c>
      <c r="E697" t="s">
        <v>1195</v>
      </c>
      <c r="F697" s="604">
        <v>1</v>
      </c>
      <c r="G697" s="604">
        <v>1.3799999999999999E-3</v>
      </c>
      <c r="H697" s="651"/>
      <c r="I697" t="str">
        <f t="shared" si="63"/>
        <v>electricity</v>
      </c>
      <c r="J697" t="str">
        <f t="shared" si="64"/>
        <v>natural gas</v>
      </c>
      <c r="K697" t="str">
        <f t="shared" si="65"/>
        <v>ch4</v>
      </c>
      <c r="L697" t="str">
        <f t="shared" si="66"/>
        <v>electricity.natural gas.ch4.Replacement of grey cast iron gas distribution network</v>
      </c>
      <c r="M697" s="614">
        <f>IFERROR(INDEX('Control Tech'!$K$3:$K$196,MATCH(Calcs!L697,'Control Tech'!$A$3:$A$196,0),1)/100,0)</f>
        <v>0</v>
      </c>
      <c r="N697" s="613">
        <f t="shared" si="67"/>
        <v>0</v>
      </c>
      <c r="O697">
        <f t="shared" si="68"/>
        <v>0</v>
      </c>
    </row>
    <row r="698" spans="1:15" x14ac:dyDescent="0.25">
      <c r="A698" t="s">
        <v>1546</v>
      </c>
      <c r="B698" t="s">
        <v>1237</v>
      </c>
      <c r="C698" t="s">
        <v>1291</v>
      </c>
      <c r="D698" t="s">
        <v>1186</v>
      </c>
      <c r="E698" t="s">
        <v>1195</v>
      </c>
      <c r="F698" s="604">
        <v>1</v>
      </c>
      <c r="G698" s="604">
        <v>1E-3</v>
      </c>
      <c r="H698" s="651"/>
      <c r="I698" t="str">
        <f t="shared" si="63"/>
        <v>electricity</v>
      </c>
      <c r="J698" t="str">
        <f t="shared" si="64"/>
        <v>hard coal</v>
      </c>
      <c r="K698" t="str">
        <f t="shared" si="65"/>
        <v>ch4</v>
      </c>
      <c r="L698" t="str">
        <f t="shared" si="66"/>
        <v>electricity.hard coal.ch4.No control</v>
      </c>
      <c r="M698" s="614">
        <f>IFERROR(INDEX('Control Tech'!$K$3:$K$196,MATCH(Calcs!L698,'Control Tech'!$A$3:$A$196,0),1)/100,0)</f>
        <v>0</v>
      </c>
      <c r="N698" s="613">
        <f t="shared" si="67"/>
        <v>1</v>
      </c>
      <c r="O698">
        <f t="shared" si="68"/>
        <v>0</v>
      </c>
    </row>
    <row r="699" spans="1:15" x14ac:dyDescent="0.25">
      <c r="A699" t="s">
        <v>1546</v>
      </c>
      <c r="B699" t="s">
        <v>1237</v>
      </c>
      <c r="C699" t="s">
        <v>1292</v>
      </c>
      <c r="D699" t="s">
        <v>1186</v>
      </c>
      <c r="E699" t="s">
        <v>1195</v>
      </c>
      <c r="F699" s="604">
        <v>1</v>
      </c>
      <c r="G699" s="604">
        <v>1E-3</v>
      </c>
      <c r="H699" s="651"/>
      <c r="I699" t="str">
        <f t="shared" si="63"/>
        <v>electricity</v>
      </c>
      <c r="J699" t="str">
        <f t="shared" si="64"/>
        <v>hard coal</v>
      </c>
      <c r="K699" t="str">
        <f t="shared" si="65"/>
        <v>ch4</v>
      </c>
      <c r="L699" t="str">
        <f t="shared" si="66"/>
        <v>electricity.hard coal.ch4.No control</v>
      </c>
      <c r="M699" s="614">
        <f>IFERROR(INDEX('Control Tech'!$K$3:$K$196,MATCH(Calcs!L699,'Control Tech'!$A$3:$A$196,0),1)/100,0)</f>
        <v>0</v>
      </c>
      <c r="N699" s="613">
        <f t="shared" si="67"/>
        <v>1</v>
      </c>
      <c r="O699">
        <f t="shared" si="68"/>
        <v>0</v>
      </c>
    </row>
    <row r="700" spans="1:15" x14ac:dyDescent="0.25">
      <c r="A700" t="s">
        <v>1546</v>
      </c>
      <c r="B700" t="s">
        <v>1237</v>
      </c>
      <c r="C700" t="s">
        <v>1293</v>
      </c>
      <c r="D700" t="s">
        <v>1186</v>
      </c>
      <c r="E700" t="s">
        <v>1195</v>
      </c>
      <c r="F700" s="604">
        <v>1</v>
      </c>
      <c r="G700" s="604">
        <v>1E-3</v>
      </c>
      <c r="H700" s="651"/>
      <c r="I700" t="str">
        <f t="shared" si="63"/>
        <v>electricity</v>
      </c>
      <c r="J700" t="str">
        <f t="shared" si="64"/>
        <v>hard coal</v>
      </c>
      <c r="K700" t="str">
        <f t="shared" si="65"/>
        <v>ch4</v>
      </c>
      <c r="L700" t="str">
        <f t="shared" si="66"/>
        <v>electricity.hard coal.ch4.No control</v>
      </c>
      <c r="M700" s="614">
        <f>IFERROR(INDEX('Control Tech'!$K$3:$K$196,MATCH(Calcs!L700,'Control Tech'!$A$3:$A$196,0),1)/100,0)</f>
        <v>0</v>
      </c>
      <c r="N700" s="613">
        <f t="shared" si="67"/>
        <v>1</v>
      </c>
      <c r="O700">
        <f t="shared" si="68"/>
        <v>0</v>
      </c>
    </row>
    <row r="701" spans="1:15" x14ac:dyDescent="0.25">
      <c r="A701" t="s">
        <v>1546</v>
      </c>
      <c r="B701" t="s">
        <v>1192</v>
      </c>
      <c r="C701" t="s">
        <v>1264</v>
      </c>
      <c r="D701" t="s">
        <v>1186</v>
      </c>
      <c r="E701" t="s">
        <v>1195</v>
      </c>
      <c r="F701" s="604">
        <v>1</v>
      </c>
      <c r="G701" s="604">
        <v>2.0095999999999998</v>
      </c>
      <c r="H701" s="651"/>
      <c r="I701" t="str">
        <f t="shared" si="63"/>
        <v>motorbikes</v>
      </c>
      <c r="J701" t="str">
        <f t="shared" si="64"/>
        <v>natural gas</v>
      </c>
      <c r="K701" t="str">
        <f t="shared" si="65"/>
        <v>ch4</v>
      </c>
      <c r="L701" t="str">
        <f t="shared" si="66"/>
        <v>motorbikes.natural gas.ch4.No control</v>
      </c>
      <c r="M701" s="614">
        <f>IFERROR(INDEX('Control Tech'!$K$3:$K$196,MATCH(Calcs!L701,'Control Tech'!$A$3:$A$196,0),1)/100,0)</f>
        <v>0</v>
      </c>
      <c r="N701" s="613">
        <f t="shared" si="67"/>
        <v>1</v>
      </c>
      <c r="O701" t="str">
        <f t="shared" si="68"/>
        <v/>
      </c>
    </row>
    <row r="702" spans="1:15" x14ac:dyDescent="0.25">
      <c r="A702" t="s">
        <v>1546</v>
      </c>
      <c r="B702" t="s">
        <v>1192</v>
      </c>
      <c r="C702" t="s">
        <v>1264</v>
      </c>
      <c r="D702" t="s">
        <v>1281</v>
      </c>
      <c r="E702" t="s">
        <v>1195</v>
      </c>
      <c r="F702" s="604">
        <v>1</v>
      </c>
      <c r="G702" s="604">
        <v>0.43592999999999998</v>
      </c>
      <c r="H702" s="651"/>
      <c r="I702" t="str">
        <f t="shared" si="63"/>
        <v>motorbikes</v>
      </c>
      <c r="J702" t="str">
        <f t="shared" si="64"/>
        <v>natural gas</v>
      </c>
      <c r="K702" t="str">
        <f t="shared" si="65"/>
        <v>ch4</v>
      </c>
      <c r="L702" t="str">
        <f t="shared" si="66"/>
        <v>motorbikes.natural gas.ch4.Stage 1 (4-stroke)</v>
      </c>
      <c r="M702" s="614">
        <f>IFERROR(INDEX('Control Tech'!$K$3:$K$196,MATCH(Calcs!L702,'Control Tech'!$A$3:$A$196,0),1)/100,0)</f>
        <v>0</v>
      </c>
      <c r="N702" s="613">
        <f t="shared" si="67"/>
        <v>0</v>
      </c>
      <c r="O702" t="str">
        <f t="shared" si="68"/>
        <v/>
      </c>
    </row>
    <row r="703" spans="1:15" x14ac:dyDescent="0.25">
      <c r="A703" t="s">
        <v>1546</v>
      </c>
      <c r="B703" t="s">
        <v>1192</v>
      </c>
      <c r="C703" t="s">
        <v>1264</v>
      </c>
      <c r="D703" t="s">
        <v>1282</v>
      </c>
      <c r="E703" t="s">
        <v>1195</v>
      </c>
      <c r="F703" s="604">
        <v>1</v>
      </c>
      <c r="G703" s="604">
        <v>0.59360000000000002</v>
      </c>
      <c r="H703" s="651"/>
      <c r="I703" t="str">
        <f t="shared" si="63"/>
        <v>motorbikes</v>
      </c>
      <c r="J703" t="str">
        <f t="shared" si="64"/>
        <v>natural gas</v>
      </c>
      <c r="K703" t="str">
        <f t="shared" si="65"/>
        <v>ch4</v>
      </c>
      <c r="L703" t="str">
        <f t="shared" si="66"/>
        <v>motorbikes.natural gas.ch4.Stage 2 (4-stroke)</v>
      </c>
      <c r="M703" s="614">
        <f>IFERROR(INDEX('Control Tech'!$K$3:$K$196,MATCH(Calcs!L703,'Control Tech'!$A$3:$A$196,0),1)/100,0)</f>
        <v>0</v>
      </c>
      <c r="N703" s="613">
        <f t="shared" si="67"/>
        <v>0</v>
      </c>
      <c r="O703" t="str">
        <f t="shared" si="68"/>
        <v/>
      </c>
    </row>
    <row r="704" spans="1:15" x14ac:dyDescent="0.25">
      <c r="A704" t="s">
        <v>1546</v>
      </c>
      <c r="B704" t="s">
        <v>1192</v>
      </c>
      <c r="C704" t="s">
        <v>1264</v>
      </c>
      <c r="D704" t="s">
        <v>1283</v>
      </c>
      <c r="E704" t="s">
        <v>1195</v>
      </c>
      <c r="F704" s="604">
        <v>1</v>
      </c>
      <c r="G704" s="604">
        <v>0.40192</v>
      </c>
      <c r="H704" s="651"/>
      <c r="I704" t="str">
        <f t="shared" si="63"/>
        <v>motorbikes</v>
      </c>
      <c r="J704" t="str">
        <f t="shared" si="64"/>
        <v>natural gas</v>
      </c>
      <c r="K704" t="str">
        <f t="shared" si="65"/>
        <v>ch4</v>
      </c>
      <c r="L704" t="str">
        <f t="shared" si="66"/>
        <v>motorbikes.natural gas.ch4.Stage 3 (4-stroke)</v>
      </c>
      <c r="M704" s="614">
        <f>IFERROR(INDEX('Control Tech'!$K$3:$K$196,MATCH(Calcs!L704,'Control Tech'!$A$3:$A$196,0),1)/100,0)</f>
        <v>0</v>
      </c>
      <c r="N704" s="613">
        <f t="shared" si="67"/>
        <v>0</v>
      </c>
      <c r="O704" t="str">
        <f t="shared" si="68"/>
        <v/>
      </c>
    </row>
    <row r="705" spans="1:15" x14ac:dyDescent="0.25">
      <c r="A705" t="s">
        <v>1546</v>
      </c>
      <c r="B705" t="s">
        <v>1192</v>
      </c>
      <c r="C705" t="s">
        <v>18</v>
      </c>
      <c r="D705" t="s">
        <v>1186</v>
      </c>
      <c r="E705" t="s">
        <v>1195</v>
      </c>
      <c r="F705" s="604">
        <v>1</v>
      </c>
      <c r="G705" s="604">
        <v>0.20096</v>
      </c>
      <c r="H705" s="651"/>
      <c r="I705" t="str">
        <f t="shared" si="63"/>
        <v>motorbikes</v>
      </c>
      <c r="J705" t="str">
        <f t="shared" si="64"/>
        <v>petroleum gasoline</v>
      </c>
      <c r="K705" t="str">
        <f t="shared" si="65"/>
        <v>ch4</v>
      </c>
      <c r="L705" t="str">
        <f t="shared" si="66"/>
        <v>motorbikes.petroleum gasoline.ch4.No control</v>
      </c>
      <c r="M705" s="614">
        <f>IFERROR(INDEX('Control Tech'!$K$3:$K$196,MATCH(Calcs!L705,'Control Tech'!$A$3:$A$196,0),1)/100,0)</f>
        <v>0</v>
      </c>
      <c r="N705" s="613">
        <f t="shared" si="67"/>
        <v>1</v>
      </c>
      <c r="O705" t="str">
        <f t="shared" si="68"/>
        <v/>
      </c>
    </row>
    <row r="706" spans="1:15" x14ac:dyDescent="0.25">
      <c r="A706" t="s">
        <v>1546</v>
      </c>
      <c r="B706" t="s">
        <v>1192</v>
      </c>
      <c r="C706" t="s">
        <v>18</v>
      </c>
      <c r="D706" t="s">
        <v>1281</v>
      </c>
      <c r="E706" t="s">
        <v>1195</v>
      </c>
      <c r="F706" s="604">
        <v>1</v>
      </c>
      <c r="G706" s="604">
        <v>4.3589999999999997E-2</v>
      </c>
      <c r="H706" s="651"/>
      <c r="I706" t="str">
        <f t="shared" si="63"/>
        <v>motorbikes</v>
      </c>
      <c r="J706" t="str">
        <f t="shared" si="64"/>
        <v>petroleum gasoline</v>
      </c>
      <c r="K706" t="str">
        <f t="shared" si="65"/>
        <v>ch4</v>
      </c>
      <c r="L706" t="str">
        <f t="shared" si="66"/>
        <v>motorbikes.petroleum gasoline.ch4.Stage 1 (4-stroke)</v>
      </c>
      <c r="M706" s="614">
        <f>IFERROR(INDEX('Control Tech'!$K$3:$K$196,MATCH(Calcs!L706,'Control Tech'!$A$3:$A$196,0),1)/100,0)</f>
        <v>0</v>
      </c>
      <c r="N706" s="613">
        <f t="shared" si="67"/>
        <v>0</v>
      </c>
      <c r="O706" t="str">
        <f t="shared" si="68"/>
        <v/>
      </c>
    </row>
    <row r="707" spans="1:15" x14ac:dyDescent="0.25">
      <c r="A707" t="s">
        <v>1546</v>
      </c>
      <c r="B707" t="s">
        <v>1192</v>
      </c>
      <c r="C707" t="s">
        <v>18</v>
      </c>
      <c r="D707" t="s">
        <v>1282</v>
      </c>
      <c r="E707" t="s">
        <v>1195</v>
      </c>
      <c r="F707" s="604">
        <v>1</v>
      </c>
      <c r="G707" s="604">
        <v>5.9360000000000003E-2</v>
      </c>
      <c r="H707" s="651"/>
      <c r="I707" t="str">
        <f t="shared" si="63"/>
        <v>motorbikes</v>
      </c>
      <c r="J707" t="str">
        <f t="shared" si="64"/>
        <v>petroleum gasoline</v>
      </c>
      <c r="K707" t="str">
        <f t="shared" si="65"/>
        <v>ch4</v>
      </c>
      <c r="L707" t="str">
        <f t="shared" si="66"/>
        <v>motorbikes.petroleum gasoline.ch4.Stage 2 (4-stroke)</v>
      </c>
      <c r="M707" s="614">
        <f>IFERROR(INDEX('Control Tech'!$K$3:$K$196,MATCH(Calcs!L707,'Control Tech'!$A$3:$A$196,0),1)/100,0)</f>
        <v>0</v>
      </c>
      <c r="N707" s="613">
        <f t="shared" si="67"/>
        <v>0</v>
      </c>
      <c r="O707" t="str">
        <f t="shared" si="68"/>
        <v/>
      </c>
    </row>
    <row r="708" spans="1:15" x14ac:dyDescent="0.25">
      <c r="A708" t="s">
        <v>1546</v>
      </c>
      <c r="B708" t="s">
        <v>1192</v>
      </c>
      <c r="C708" t="s">
        <v>18</v>
      </c>
      <c r="D708" t="s">
        <v>1283</v>
      </c>
      <c r="E708" t="s">
        <v>1195</v>
      </c>
      <c r="F708" s="604">
        <v>1</v>
      </c>
      <c r="G708" s="604">
        <v>4.0189999999999997E-2</v>
      </c>
      <c r="H708" s="651"/>
      <c r="I708" t="str">
        <f t="shared" si="63"/>
        <v>motorbikes</v>
      </c>
      <c r="J708" t="str">
        <f t="shared" si="64"/>
        <v>petroleum gasoline</v>
      </c>
      <c r="K708" t="str">
        <f t="shared" si="65"/>
        <v>ch4</v>
      </c>
      <c r="L708" t="str">
        <f t="shared" si="66"/>
        <v>motorbikes.petroleum gasoline.ch4.Stage 3 (4-stroke)</v>
      </c>
      <c r="M708" s="614">
        <f>IFERROR(INDEX('Control Tech'!$K$3:$K$196,MATCH(Calcs!L708,'Control Tech'!$A$3:$A$196,0),1)/100,0)</f>
        <v>0</v>
      </c>
      <c r="N708" s="613">
        <f t="shared" si="67"/>
        <v>0</v>
      </c>
      <c r="O708" t="str">
        <f t="shared" si="68"/>
        <v/>
      </c>
    </row>
    <row r="709" spans="1:15" x14ac:dyDescent="0.25">
      <c r="A709" t="s">
        <v>1546</v>
      </c>
      <c r="B709" t="s">
        <v>1192</v>
      </c>
      <c r="C709" t="s">
        <v>1305</v>
      </c>
      <c r="D709" t="s">
        <v>1186</v>
      </c>
      <c r="E709" t="s">
        <v>1195</v>
      </c>
      <c r="F709" s="604">
        <v>1</v>
      </c>
      <c r="G709" s="604">
        <v>5.8999999999999997E-2</v>
      </c>
      <c r="H709" s="651"/>
      <c r="I709" t="str">
        <f t="shared" si="63"/>
        <v>motorbikes</v>
      </c>
      <c r="J709" t="str">
        <f t="shared" si="64"/>
        <v>natural gas</v>
      </c>
      <c r="K709" t="str">
        <f t="shared" si="65"/>
        <v>ch4</v>
      </c>
      <c r="L709" t="str">
        <f t="shared" si="66"/>
        <v>motorbikes.natural gas.ch4.No control</v>
      </c>
      <c r="M709" s="614">
        <f>IFERROR(INDEX('Control Tech'!$K$3:$K$196,MATCH(Calcs!L709,'Control Tech'!$A$3:$A$196,0),1)/100,0)</f>
        <v>0</v>
      </c>
      <c r="N709" s="613">
        <f t="shared" si="67"/>
        <v>1</v>
      </c>
      <c r="O709" t="str">
        <f t="shared" si="68"/>
        <v/>
      </c>
    </row>
    <row r="710" spans="1:15" x14ac:dyDescent="0.25">
      <c r="A710" t="s">
        <v>1546</v>
      </c>
      <c r="B710" t="s">
        <v>1192</v>
      </c>
      <c r="C710" t="s">
        <v>1305</v>
      </c>
      <c r="D710" t="s">
        <v>1281</v>
      </c>
      <c r="E710" t="s">
        <v>1195</v>
      </c>
      <c r="F710" s="604">
        <v>1</v>
      </c>
      <c r="G710" s="604">
        <v>5.8999999999999997E-2</v>
      </c>
      <c r="H710" s="651"/>
      <c r="I710" t="str">
        <f t="shared" ref="I710:I773" si="69">IFERROR(INDEX($U$3:$U$143,MATCH(B710,$S$3:$S$143,0),1),"")</f>
        <v>motorbikes</v>
      </c>
      <c r="J710" t="str">
        <f t="shared" ref="J710:J773" si="70">IFERROR(INDEX($V$3:$V$143,MATCH(CONCATENATE(B710,".",C710),$R$3:$R$143,0),1),"")</f>
        <v>natural gas</v>
      </c>
      <c r="K710" t="str">
        <f t="shared" ref="K710:K773" si="71">IF(OR(A710="black carbon",A710="oc",A710="pm2.5",A710="pm10"),"PM",A710)</f>
        <v>ch4</v>
      </c>
      <c r="L710" t="str">
        <f t="shared" ref="L710:L773" si="72">IFERROR(CONCATENATE(I710,".",J710,".",K710,".",D710),"")</f>
        <v>motorbikes.natural gas.ch4.Stage 1 (4-stroke)</v>
      </c>
      <c r="M710" s="614">
        <f>IFERROR(INDEX('Control Tech'!$K$3:$K$196,MATCH(Calcs!L710,'Control Tech'!$A$3:$A$196,0),1)/100,0)</f>
        <v>0</v>
      </c>
      <c r="N710" s="613">
        <f t="shared" ref="N710:N773" si="73">IF(D710="no control",1-SUMIFS($M$5:$M$3714,$B$5:$B$3714,B710,$A$5:$A$3714,A710,$C$5:$C$3714,C710),M710)</f>
        <v>0</v>
      </c>
      <c r="O710" t="str">
        <f t="shared" ref="O710:O773" si="74">IF(I710="electricity",INDEX($W$3:$W$143,MATCH(CONCATENATE(B710,".",C710),$R$3:$R$143,0),1),"")</f>
        <v/>
      </c>
    </row>
    <row r="711" spans="1:15" x14ac:dyDescent="0.25">
      <c r="A711" t="s">
        <v>1546</v>
      </c>
      <c r="B711" t="s">
        <v>1192</v>
      </c>
      <c r="C711" t="s">
        <v>1305</v>
      </c>
      <c r="D711" t="s">
        <v>1282</v>
      </c>
      <c r="E711" t="s">
        <v>1195</v>
      </c>
      <c r="F711" s="604">
        <v>1</v>
      </c>
      <c r="G711" s="604">
        <v>5.8999999999999997E-2</v>
      </c>
      <c r="H711" s="651"/>
      <c r="I711" t="str">
        <f t="shared" si="69"/>
        <v>motorbikes</v>
      </c>
      <c r="J711" t="str">
        <f t="shared" si="70"/>
        <v>natural gas</v>
      </c>
      <c r="K711" t="str">
        <f t="shared" si="71"/>
        <v>ch4</v>
      </c>
      <c r="L711" t="str">
        <f t="shared" si="72"/>
        <v>motorbikes.natural gas.ch4.Stage 2 (4-stroke)</v>
      </c>
      <c r="M711" s="614">
        <f>IFERROR(INDEX('Control Tech'!$K$3:$K$196,MATCH(Calcs!L711,'Control Tech'!$A$3:$A$196,0),1)/100,0)</f>
        <v>0</v>
      </c>
      <c r="N711" s="613">
        <f t="shared" si="73"/>
        <v>0</v>
      </c>
      <c r="O711" t="str">
        <f t="shared" si="74"/>
        <v/>
      </c>
    </row>
    <row r="712" spans="1:15" x14ac:dyDescent="0.25">
      <c r="A712" t="s">
        <v>1546</v>
      </c>
      <c r="B712" t="s">
        <v>1192</v>
      </c>
      <c r="C712" t="s">
        <v>1305</v>
      </c>
      <c r="D712" t="s">
        <v>1283</v>
      </c>
      <c r="E712" t="s">
        <v>1195</v>
      </c>
      <c r="F712" s="604">
        <v>1</v>
      </c>
      <c r="G712" s="604">
        <v>5.8999999999999997E-2</v>
      </c>
      <c r="H712" s="651"/>
      <c r="I712" t="str">
        <f t="shared" si="69"/>
        <v>motorbikes</v>
      </c>
      <c r="J712" t="str">
        <f t="shared" si="70"/>
        <v>natural gas</v>
      </c>
      <c r="K712" t="str">
        <f t="shared" si="71"/>
        <v>ch4</v>
      </c>
      <c r="L712" t="str">
        <f t="shared" si="72"/>
        <v>motorbikes.natural gas.ch4.Stage 3 (4-stroke)</v>
      </c>
      <c r="M712" s="614">
        <f>IFERROR(INDEX('Control Tech'!$K$3:$K$196,MATCH(Calcs!L712,'Control Tech'!$A$3:$A$196,0),1)/100,0)</f>
        <v>0</v>
      </c>
      <c r="N712" s="613">
        <f t="shared" si="73"/>
        <v>0</v>
      </c>
      <c r="O712" t="str">
        <f t="shared" si="74"/>
        <v/>
      </c>
    </row>
    <row r="713" spans="1:15" x14ac:dyDescent="0.25">
      <c r="A713" t="s">
        <v>1546</v>
      </c>
      <c r="B713" t="s">
        <v>1247</v>
      </c>
      <c r="C713" t="s">
        <v>1409</v>
      </c>
      <c r="D713" t="s">
        <v>1186</v>
      </c>
      <c r="E713" t="s">
        <v>1195</v>
      </c>
      <c r="F713" s="604">
        <v>1</v>
      </c>
      <c r="G713" s="604">
        <v>1.0999999999999999E-2</v>
      </c>
      <c r="H713" s="651"/>
      <c r="I713" t="str">
        <f t="shared" si="69"/>
        <v>industry</v>
      </c>
      <c r="J713" t="str">
        <f t="shared" si="70"/>
        <v/>
      </c>
      <c r="K713" t="str">
        <f t="shared" si="71"/>
        <v>ch4</v>
      </c>
      <c r="L713" t="str">
        <f t="shared" si="72"/>
        <v>industry..ch4.No control</v>
      </c>
      <c r="M713" s="614">
        <f>IFERROR(INDEX('Control Tech'!$K$3:$K$196,MATCH(Calcs!L713,'Control Tech'!$A$3:$A$196,0),1)/100,0)</f>
        <v>0</v>
      </c>
      <c r="N713" s="613">
        <f t="shared" si="73"/>
        <v>1</v>
      </c>
      <c r="O713" t="str">
        <f t="shared" si="74"/>
        <v/>
      </c>
    </row>
    <row r="714" spans="1:15" x14ac:dyDescent="0.25">
      <c r="A714" t="s">
        <v>1546</v>
      </c>
      <c r="B714" t="s">
        <v>1247</v>
      </c>
      <c r="C714" t="s">
        <v>1245</v>
      </c>
      <c r="D714" t="s">
        <v>1186</v>
      </c>
      <c r="E714" t="s">
        <v>1195</v>
      </c>
      <c r="F714" s="604">
        <v>1</v>
      </c>
      <c r="G714" s="604">
        <v>0.01</v>
      </c>
      <c r="H714" s="651"/>
      <c r="I714" t="str">
        <f t="shared" si="69"/>
        <v>industry</v>
      </c>
      <c r="J714" t="str">
        <f t="shared" si="70"/>
        <v>hard coal</v>
      </c>
      <c r="K714" t="str">
        <f t="shared" si="71"/>
        <v>ch4</v>
      </c>
      <c r="L714" t="str">
        <f t="shared" si="72"/>
        <v>industry.hard coal.ch4.No control</v>
      </c>
      <c r="M714" s="614">
        <f>IFERROR(INDEX('Control Tech'!$K$3:$K$196,MATCH(Calcs!L714,'Control Tech'!$A$3:$A$196,0),1)/100,0)</f>
        <v>0</v>
      </c>
      <c r="N714" s="613">
        <f t="shared" si="73"/>
        <v>1</v>
      </c>
      <c r="O714" t="str">
        <f t="shared" si="74"/>
        <v/>
      </c>
    </row>
    <row r="715" spans="1:15" x14ac:dyDescent="0.25">
      <c r="A715" t="s">
        <v>1546</v>
      </c>
      <c r="B715" t="s">
        <v>1247</v>
      </c>
      <c r="C715" t="s">
        <v>92</v>
      </c>
      <c r="D715" t="s">
        <v>1186</v>
      </c>
      <c r="E715" t="s">
        <v>1195</v>
      </c>
      <c r="F715" s="604">
        <v>1</v>
      </c>
      <c r="G715" s="604">
        <v>3.0000000000000001E-3</v>
      </c>
      <c r="H715" s="651"/>
      <c r="I715" t="str">
        <f t="shared" si="69"/>
        <v>industry</v>
      </c>
      <c r="J715" t="str">
        <f t="shared" si="70"/>
        <v>petroleum diesel</v>
      </c>
      <c r="K715" t="str">
        <f t="shared" si="71"/>
        <v>ch4</v>
      </c>
      <c r="L715" t="str">
        <f t="shared" si="72"/>
        <v>industry.petroleum diesel.ch4.No control</v>
      </c>
      <c r="M715" s="614">
        <f>IFERROR(INDEX('Control Tech'!$K$3:$K$196,MATCH(Calcs!L715,'Control Tech'!$A$3:$A$196,0),1)/100,0)</f>
        <v>0</v>
      </c>
      <c r="N715" s="613">
        <f t="shared" si="73"/>
        <v>1</v>
      </c>
      <c r="O715" t="str">
        <f t="shared" si="74"/>
        <v/>
      </c>
    </row>
    <row r="716" spans="1:15" x14ac:dyDescent="0.25">
      <c r="A716" t="s">
        <v>1546</v>
      </c>
      <c r="B716" t="s">
        <v>1247</v>
      </c>
      <c r="C716" t="s">
        <v>1264</v>
      </c>
      <c r="D716" t="s">
        <v>1501</v>
      </c>
      <c r="E716" t="s">
        <v>1195</v>
      </c>
      <c r="F716" s="604">
        <v>1</v>
      </c>
      <c r="G716" s="604">
        <v>2.3E-2</v>
      </c>
      <c r="H716" s="651"/>
      <c r="I716" t="str">
        <f t="shared" si="69"/>
        <v>industry</v>
      </c>
      <c r="J716" t="str">
        <f t="shared" si="70"/>
        <v>natural gas</v>
      </c>
      <c r="K716" t="str">
        <f t="shared" si="71"/>
        <v>ch4</v>
      </c>
      <c r="L716" t="str">
        <f t="shared" si="72"/>
        <v>industry.natural gas.ch4.Doubling of leak control frequency of gas distribution network</v>
      </c>
      <c r="M716" s="614">
        <f>IFERROR(INDEX('Control Tech'!$K$3:$K$196,MATCH(Calcs!L716,'Control Tech'!$A$3:$A$196,0),1)/100,0)</f>
        <v>0</v>
      </c>
      <c r="N716" s="613">
        <f t="shared" si="73"/>
        <v>0</v>
      </c>
      <c r="O716" t="str">
        <f t="shared" si="74"/>
        <v/>
      </c>
    </row>
    <row r="717" spans="1:15" x14ac:dyDescent="0.25">
      <c r="A717" t="s">
        <v>1546</v>
      </c>
      <c r="B717" t="s">
        <v>1247</v>
      </c>
      <c r="C717" t="s">
        <v>1264</v>
      </c>
      <c r="D717" t="s">
        <v>1186</v>
      </c>
      <c r="E717" t="s">
        <v>1195</v>
      </c>
      <c r="F717" s="604">
        <v>1</v>
      </c>
      <c r="G717" s="604">
        <v>4.5999999999999999E-2</v>
      </c>
      <c r="H717" s="651"/>
      <c r="I717" t="str">
        <f t="shared" si="69"/>
        <v>industry</v>
      </c>
      <c r="J717" t="str">
        <f t="shared" si="70"/>
        <v>natural gas</v>
      </c>
      <c r="K717" t="str">
        <f t="shared" si="71"/>
        <v>ch4</v>
      </c>
      <c r="L717" t="str">
        <f t="shared" si="72"/>
        <v>industry.natural gas.ch4.No control</v>
      </c>
      <c r="M717" s="614">
        <f>IFERROR(INDEX('Control Tech'!$K$3:$K$196,MATCH(Calcs!L717,'Control Tech'!$A$3:$A$196,0),1)/100,0)</f>
        <v>0</v>
      </c>
      <c r="N717" s="613">
        <f t="shared" si="73"/>
        <v>1</v>
      </c>
      <c r="O717" t="str">
        <f t="shared" si="74"/>
        <v/>
      </c>
    </row>
    <row r="718" spans="1:15" x14ac:dyDescent="0.25">
      <c r="A718" t="s">
        <v>1546</v>
      </c>
      <c r="B718" t="s">
        <v>1247</v>
      </c>
      <c r="C718" t="s">
        <v>1264</v>
      </c>
      <c r="D718" t="s">
        <v>1502</v>
      </c>
      <c r="E718" t="s">
        <v>1195</v>
      </c>
      <c r="F718" s="604">
        <v>1</v>
      </c>
      <c r="G718" s="604">
        <v>1.3799999999999999E-3</v>
      </c>
      <c r="H718" s="651"/>
      <c r="I718" t="str">
        <f t="shared" si="69"/>
        <v>industry</v>
      </c>
      <c r="J718" t="str">
        <f t="shared" si="70"/>
        <v>natural gas</v>
      </c>
      <c r="K718" t="str">
        <f t="shared" si="71"/>
        <v>ch4</v>
      </c>
      <c r="L718" t="str">
        <f t="shared" si="72"/>
        <v>industry.natural gas.ch4.Replacement of grey cast iron gas distribution network</v>
      </c>
      <c r="M718" s="614">
        <f>IFERROR(INDEX('Control Tech'!$K$3:$K$196,MATCH(Calcs!L718,'Control Tech'!$A$3:$A$196,0),1)/100,0)</f>
        <v>0</v>
      </c>
      <c r="N718" s="613">
        <f t="shared" si="73"/>
        <v>0</v>
      </c>
      <c r="O718" t="str">
        <f t="shared" si="74"/>
        <v/>
      </c>
    </row>
    <row r="719" spans="1:15" x14ac:dyDescent="0.25">
      <c r="A719" t="s">
        <v>1546</v>
      </c>
      <c r="B719" t="s">
        <v>1247</v>
      </c>
      <c r="C719" t="s">
        <v>18</v>
      </c>
      <c r="D719" t="s">
        <v>1186</v>
      </c>
      <c r="E719" t="s">
        <v>1195</v>
      </c>
      <c r="F719" s="604">
        <v>1</v>
      </c>
      <c r="G719" s="604">
        <v>3.0000000000000001E-3</v>
      </c>
      <c r="H719" s="651"/>
      <c r="I719" t="str">
        <f t="shared" si="69"/>
        <v>industry</v>
      </c>
      <c r="J719" t="str">
        <f t="shared" si="70"/>
        <v>petroleum gasoline</v>
      </c>
      <c r="K719" t="str">
        <f t="shared" si="71"/>
        <v>ch4</v>
      </c>
      <c r="L719" t="str">
        <f t="shared" si="72"/>
        <v>industry.petroleum gasoline.ch4.No control</v>
      </c>
      <c r="M719" s="614">
        <f>IFERROR(INDEX('Control Tech'!$K$3:$K$196,MATCH(Calcs!L719,'Control Tech'!$A$3:$A$196,0),1)/100,0)</f>
        <v>0</v>
      </c>
      <c r="N719" s="613">
        <f t="shared" si="73"/>
        <v>1</v>
      </c>
      <c r="O719" t="str">
        <f t="shared" si="74"/>
        <v/>
      </c>
    </row>
    <row r="720" spans="1:15" x14ac:dyDescent="0.25">
      <c r="A720" t="s">
        <v>1546</v>
      </c>
      <c r="B720" t="s">
        <v>1247</v>
      </c>
      <c r="C720" t="s">
        <v>1294</v>
      </c>
      <c r="D720" t="s">
        <v>1186</v>
      </c>
      <c r="E720" t="s">
        <v>1195</v>
      </c>
      <c r="F720" s="604">
        <v>1</v>
      </c>
      <c r="G720" s="604">
        <v>3.0000000000000001E-3</v>
      </c>
      <c r="H720" s="651"/>
      <c r="I720" t="str">
        <f t="shared" si="69"/>
        <v>industry</v>
      </c>
      <c r="J720" t="str">
        <f t="shared" si="70"/>
        <v>petroleum diesel</v>
      </c>
      <c r="K720" t="str">
        <f t="shared" si="71"/>
        <v>ch4</v>
      </c>
      <c r="L720" t="str">
        <f t="shared" si="72"/>
        <v>industry.petroleum diesel.ch4.No control</v>
      </c>
      <c r="M720" s="614">
        <f>IFERROR(INDEX('Control Tech'!$K$3:$K$196,MATCH(Calcs!L720,'Control Tech'!$A$3:$A$196,0),1)/100,0)</f>
        <v>0</v>
      </c>
      <c r="N720" s="613">
        <f t="shared" si="73"/>
        <v>1</v>
      </c>
      <c r="O720" t="str">
        <f t="shared" si="74"/>
        <v/>
      </c>
    </row>
    <row r="721" spans="1:15" x14ac:dyDescent="0.25">
      <c r="A721" t="s">
        <v>1546</v>
      </c>
      <c r="B721" t="s">
        <v>1247</v>
      </c>
      <c r="C721" t="s">
        <v>1305</v>
      </c>
      <c r="D721" t="s">
        <v>1186</v>
      </c>
      <c r="E721" t="s">
        <v>1195</v>
      </c>
      <c r="F721" s="604">
        <v>1</v>
      </c>
      <c r="G721" s="604">
        <v>1E-3</v>
      </c>
      <c r="H721" s="651"/>
      <c r="I721" t="str">
        <f t="shared" si="69"/>
        <v>industry</v>
      </c>
      <c r="J721" t="str">
        <f t="shared" si="70"/>
        <v>natural gas</v>
      </c>
      <c r="K721" t="str">
        <f t="shared" si="71"/>
        <v>ch4</v>
      </c>
      <c r="L721" t="str">
        <f t="shared" si="72"/>
        <v>industry.natural gas.ch4.No control</v>
      </c>
      <c r="M721" s="614">
        <f>IFERROR(INDEX('Control Tech'!$K$3:$K$196,MATCH(Calcs!L721,'Control Tech'!$A$3:$A$196,0),1)/100,0)</f>
        <v>0</v>
      </c>
      <c r="N721" s="613">
        <f t="shared" si="73"/>
        <v>1</v>
      </c>
      <c r="O721" t="str">
        <f t="shared" si="74"/>
        <v/>
      </c>
    </row>
    <row r="722" spans="1:15" x14ac:dyDescent="0.25">
      <c r="A722" t="s">
        <v>1546</v>
      </c>
      <c r="B722" t="s">
        <v>1247</v>
      </c>
      <c r="C722" t="s">
        <v>1410</v>
      </c>
      <c r="D722" t="s">
        <v>1186</v>
      </c>
      <c r="E722" t="s">
        <v>1195</v>
      </c>
      <c r="F722" s="604">
        <v>1</v>
      </c>
      <c r="G722" s="604">
        <v>0.03</v>
      </c>
      <c r="H722" s="651"/>
      <c r="I722" t="str">
        <f t="shared" si="69"/>
        <v>industry</v>
      </c>
      <c r="J722" t="str">
        <f t="shared" si="70"/>
        <v/>
      </c>
      <c r="K722" t="str">
        <f t="shared" si="71"/>
        <v>ch4</v>
      </c>
      <c r="L722" t="str">
        <f t="shared" si="72"/>
        <v>industry..ch4.No control</v>
      </c>
      <c r="M722" s="614">
        <f>IFERROR(INDEX('Control Tech'!$K$3:$K$196,MATCH(Calcs!L722,'Control Tech'!$A$3:$A$196,0),1)/100,0)</f>
        <v>0</v>
      </c>
      <c r="N722" s="613">
        <f t="shared" si="73"/>
        <v>1</v>
      </c>
      <c r="O722" t="str">
        <f t="shared" si="74"/>
        <v/>
      </c>
    </row>
    <row r="723" spans="1:15" x14ac:dyDescent="0.25">
      <c r="A723" t="s">
        <v>1546</v>
      </c>
      <c r="B723" t="s">
        <v>1221</v>
      </c>
      <c r="C723" t="s">
        <v>1205</v>
      </c>
      <c r="D723" t="s">
        <v>1186</v>
      </c>
      <c r="E723" t="s">
        <v>1195</v>
      </c>
      <c r="F723" s="604">
        <v>1</v>
      </c>
      <c r="G723" s="604">
        <v>1E-3</v>
      </c>
      <c r="H723" s="651"/>
      <c r="I723" t="str">
        <f t="shared" si="69"/>
        <v>industry</v>
      </c>
      <c r="J723" t="str">
        <f t="shared" si="70"/>
        <v>lignite</v>
      </c>
      <c r="K723" t="str">
        <f t="shared" si="71"/>
        <v>ch4</v>
      </c>
      <c r="L723" t="str">
        <f t="shared" si="72"/>
        <v>industry.lignite.ch4.No control</v>
      </c>
      <c r="M723" s="614">
        <f>IFERROR(INDEX('Control Tech'!$K$3:$K$196,MATCH(Calcs!L723,'Control Tech'!$A$3:$A$196,0),1)/100,0)</f>
        <v>0</v>
      </c>
      <c r="N723" s="613">
        <f t="shared" si="73"/>
        <v>1</v>
      </c>
      <c r="O723" t="str">
        <f t="shared" si="74"/>
        <v/>
      </c>
    </row>
    <row r="724" spans="1:15" x14ac:dyDescent="0.25">
      <c r="A724" t="s">
        <v>1546</v>
      </c>
      <c r="B724" t="s">
        <v>1221</v>
      </c>
      <c r="C724" t="s">
        <v>1240</v>
      </c>
      <c r="D724" t="s">
        <v>1186</v>
      </c>
      <c r="E724" t="s">
        <v>1195</v>
      </c>
      <c r="F724" s="604">
        <v>1</v>
      </c>
      <c r="G724" s="604">
        <v>1E-3</v>
      </c>
      <c r="H724" s="651"/>
      <c r="I724" t="str">
        <f t="shared" si="69"/>
        <v>industry</v>
      </c>
      <c r="J724" t="str">
        <f t="shared" si="70"/>
        <v>lignite</v>
      </c>
      <c r="K724" t="str">
        <f t="shared" si="71"/>
        <v>ch4</v>
      </c>
      <c r="L724" t="str">
        <f t="shared" si="72"/>
        <v>industry.lignite.ch4.No control</v>
      </c>
      <c r="M724" s="614">
        <f>IFERROR(INDEX('Control Tech'!$K$3:$K$196,MATCH(Calcs!L724,'Control Tech'!$A$3:$A$196,0),1)/100,0)</f>
        <v>0</v>
      </c>
      <c r="N724" s="613">
        <f t="shared" si="73"/>
        <v>1</v>
      </c>
      <c r="O724" t="str">
        <f t="shared" si="74"/>
        <v/>
      </c>
    </row>
    <row r="725" spans="1:15" x14ac:dyDescent="0.25">
      <c r="A725" t="s">
        <v>1546</v>
      </c>
      <c r="B725" t="s">
        <v>1221</v>
      </c>
      <c r="C725" t="s">
        <v>1291</v>
      </c>
      <c r="D725" t="s">
        <v>1186</v>
      </c>
      <c r="E725" t="s">
        <v>1195</v>
      </c>
      <c r="F725" s="604">
        <v>1</v>
      </c>
      <c r="G725" s="604">
        <v>1E-3</v>
      </c>
      <c r="H725" s="651"/>
      <c r="I725" t="str">
        <f t="shared" si="69"/>
        <v>industry</v>
      </c>
      <c r="J725" t="str">
        <f t="shared" si="70"/>
        <v>hard coal</v>
      </c>
      <c r="K725" t="str">
        <f t="shared" si="71"/>
        <v>ch4</v>
      </c>
      <c r="L725" t="str">
        <f t="shared" si="72"/>
        <v>industry.hard coal.ch4.No control</v>
      </c>
      <c r="M725" s="614">
        <f>IFERROR(INDEX('Control Tech'!$K$3:$K$196,MATCH(Calcs!L725,'Control Tech'!$A$3:$A$196,0),1)/100,0)</f>
        <v>0</v>
      </c>
      <c r="N725" s="613">
        <f t="shared" si="73"/>
        <v>1</v>
      </c>
      <c r="O725" t="str">
        <f t="shared" si="74"/>
        <v/>
      </c>
    </row>
    <row r="726" spans="1:15" x14ac:dyDescent="0.25">
      <c r="A726" t="s">
        <v>1546</v>
      </c>
      <c r="B726" t="s">
        <v>1221</v>
      </c>
      <c r="C726" t="s">
        <v>1292</v>
      </c>
      <c r="D726" t="s">
        <v>1186</v>
      </c>
      <c r="E726" t="s">
        <v>1195</v>
      </c>
      <c r="F726" s="604">
        <v>1</v>
      </c>
      <c r="G726" s="604">
        <v>1E-3</v>
      </c>
      <c r="H726" s="651"/>
      <c r="I726" t="str">
        <f t="shared" si="69"/>
        <v>industry</v>
      </c>
      <c r="J726" t="str">
        <f t="shared" si="70"/>
        <v>hard coal</v>
      </c>
      <c r="K726" t="str">
        <f t="shared" si="71"/>
        <v>ch4</v>
      </c>
      <c r="L726" t="str">
        <f t="shared" si="72"/>
        <v>industry.hard coal.ch4.No control</v>
      </c>
      <c r="M726" s="614">
        <f>IFERROR(INDEX('Control Tech'!$K$3:$K$196,MATCH(Calcs!L726,'Control Tech'!$A$3:$A$196,0),1)/100,0)</f>
        <v>0</v>
      </c>
      <c r="N726" s="613">
        <f t="shared" si="73"/>
        <v>1</v>
      </c>
      <c r="O726" t="str">
        <f t="shared" si="74"/>
        <v/>
      </c>
    </row>
    <row r="727" spans="1:15" x14ac:dyDescent="0.25">
      <c r="A727" t="s">
        <v>1546</v>
      </c>
      <c r="B727" t="s">
        <v>1221</v>
      </c>
      <c r="C727" t="s">
        <v>1293</v>
      </c>
      <c r="D727" t="s">
        <v>1186</v>
      </c>
      <c r="E727" t="s">
        <v>1195</v>
      </c>
      <c r="F727" s="604">
        <v>1</v>
      </c>
      <c r="G727" s="604">
        <v>1E-3</v>
      </c>
      <c r="H727" s="651"/>
      <c r="I727" t="str">
        <f t="shared" si="69"/>
        <v>industry</v>
      </c>
      <c r="J727" t="str">
        <f t="shared" si="70"/>
        <v>hard coal</v>
      </c>
      <c r="K727" t="str">
        <f t="shared" si="71"/>
        <v>ch4</v>
      </c>
      <c r="L727" t="str">
        <f t="shared" si="72"/>
        <v>industry.hard coal.ch4.No control</v>
      </c>
      <c r="M727" s="614">
        <f>IFERROR(INDEX('Control Tech'!$K$3:$K$196,MATCH(Calcs!L727,'Control Tech'!$A$3:$A$196,0),1)/100,0)</f>
        <v>0</v>
      </c>
      <c r="N727" s="613">
        <f t="shared" si="73"/>
        <v>1</v>
      </c>
      <c r="O727" t="str">
        <f t="shared" si="74"/>
        <v/>
      </c>
    </row>
    <row r="728" spans="1:15" x14ac:dyDescent="0.25">
      <c r="A728" t="s">
        <v>1546</v>
      </c>
      <c r="B728" t="s">
        <v>1222</v>
      </c>
      <c r="C728" t="s">
        <v>1205</v>
      </c>
      <c r="D728" t="s">
        <v>1186</v>
      </c>
      <c r="E728" t="s">
        <v>1195</v>
      </c>
      <c r="F728" s="604">
        <v>1</v>
      </c>
      <c r="G728" s="604">
        <v>1E-3</v>
      </c>
      <c r="H728" s="651"/>
      <c r="I728" t="str">
        <f t="shared" si="69"/>
        <v>industry</v>
      </c>
      <c r="J728" t="str">
        <f t="shared" si="70"/>
        <v>lignite</v>
      </c>
      <c r="K728" t="str">
        <f t="shared" si="71"/>
        <v>ch4</v>
      </c>
      <c r="L728" t="str">
        <f t="shared" si="72"/>
        <v>industry.lignite.ch4.No control</v>
      </c>
      <c r="M728" s="614">
        <f>IFERROR(INDEX('Control Tech'!$K$3:$K$196,MATCH(Calcs!L728,'Control Tech'!$A$3:$A$196,0),1)/100,0)</f>
        <v>0</v>
      </c>
      <c r="N728" s="613">
        <f t="shared" si="73"/>
        <v>1</v>
      </c>
      <c r="O728" t="str">
        <f t="shared" si="74"/>
        <v/>
      </c>
    </row>
    <row r="729" spans="1:15" x14ac:dyDescent="0.25">
      <c r="A729" t="s">
        <v>1546</v>
      </c>
      <c r="B729" t="s">
        <v>1222</v>
      </c>
      <c r="C729" t="s">
        <v>1240</v>
      </c>
      <c r="D729" t="s">
        <v>1186</v>
      </c>
      <c r="E729" t="s">
        <v>1195</v>
      </c>
      <c r="F729" s="604">
        <v>1</v>
      </c>
      <c r="G729" s="604">
        <v>1E-3</v>
      </c>
      <c r="H729" s="651"/>
      <c r="I729" t="str">
        <f t="shared" si="69"/>
        <v>industry</v>
      </c>
      <c r="J729" t="str">
        <f t="shared" si="70"/>
        <v>lignite</v>
      </c>
      <c r="K729" t="str">
        <f t="shared" si="71"/>
        <v>ch4</v>
      </c>
      <c r="L729" t="str">
        <f t="shared" si="72"/>
        <v>industry.lignite.ch4.No control</v>
      </c>
      <c r="M729" s="614">
        <f>IFERROR(INDEX('Control Tech'!$K$3:$K$196,MATCH(Calcs!L729,'Control Tech'!$A$3:$A$196,0),1)/100,0)</f>
        <v>0</v>
      </c>
      <c r="N729" s="613">
        <f t="shared" si="73"/>
        <v>1</v>
      </c>
      <c r="O729" t="str">
        <f t="shared" si="74"/>
        <v/>
      </c>
    </row>
    <row r="730" spans="1:15" x14ac:dyDescent="0.25">
      <c r="A730" t="s">
        <v>1546</v>
      </c>
      <c r="B730" t="s">
        <v>1222</v>
      </c>
      <c r="C730" t="s">
        <v>1291</v>
      </c>
      <c r="D730" t="s">
        <v>1186</v>
      </c>
      <c r="E730" t="s">
        <v>1195</v>
      </c>
      <c r="F730" s="604">
        <v>1</v>
      </c>
      <c r="G730" s="604">
        <v>1E-3</v>
      </c>
      <c r="H730" s="651"/>
      <c r="I730" t="str">
        <f t="shared" si="69"/>
        <v>industry</v>
      </c>
      <c r="J730" t="str">
        <f t="shared" si="70"/>
        <v>hard coal</v>
      </c>
      <c r="K730" t="str">
        <f t="shared" si="71"/>
        <v>ch4</v>
      </c>
      <c r="L730" t="str">
        <f t="shared" si="72"/>
        <v>industry.hard coal.ch4.No control</v>
      </c>
      <c r="M730" s="614">
        <f>IFERROR(INDEX('Control Tech'!$K$3:$K$196,MATCH(Calcs!L730,'Control Tech'!$A$3:$A$196,0),1)/100,0)</f>
        <v>0</v>
      </c>
      <c r="N730" s="613">
        <f t="shared" si="73"/>
        <v>1</v>
      </c>
      <c r="O730" t="str">
        <f t="shared" si="74"/>
        <v/>
      </c>
    </row>
    <row r="731" spans="1:15" x14ac:dyDescent="0.25">
      <c r="A731" t="s">
        <v>1546</v>
      </c>
      <c r="B731" t="s">
        <v>1222</v>
      </c>
      <c r="C731" t="s">
        <v>1292</v>
      </c>
      <c r="D731" t="s">
        <v>1186</v>
      </c>
      <c r="E731" t="s">
        <v>1195</v>
      </c>
      <c r="F731" s="604">
        <v>1</v>
      </c>
      <c r="G731" s="604">
        <v>1E-3</v>
      </c>
      <c r="H731" s="651"/>
      <c r="I731" t="str">
        <f t="shared" si="69"/>
        <v>industry</v>
      </c>
      <c r="J731" t="str">
        <f t="shared" si="70"/>
        <v>hard coal</v>
      </c>
      <c r="K731" t="str">
        <f t="shared" si="71"/>
        <v>ch4</v>
      </c>
      <c r="L731" t="str">
        <f t="shared" si="72"/>
        <v>industry.hard coal.ch4.No control</v>
      </c>
      <c r="M731" s="614">
        <f>IFERROR(INDEX('Control Tech'!$K$3:$K$196,MATCH(Calcs!L731,'Control Tech'!$A$3:$A$196,0),1)/100,0)</f>
        <v>0</v>
      </c>
      <c r="N731" s="613">
        <f t="shared" si="73"/>
        <v>1</v>
      </c>
      <c r="O731" t="str">
        <f t="shared" si="74"/>
        <v/>
      </c>
    </row>
    <row r="732" spans="1:15" x14ac:dyDescent="0.25">
      <c r="A732" t="s">
        <v>1546</v>
      </c>
      <c r="B732" t="s">
        <v>1222</v>
      </c>
      <c r="C732" t="s">
        <v>1293</v>
      </c>
      <c r="D732" t="s">
        <v>1186</v>
      </c>
      <c r="E732" t="s">
        <v>1195</v>
      </c>
      <c r="F732" s="604">
        <v>1</v>
      </c>
      <c r="G732" s="604">
        <v>1E-3</v>
      </c>
      <c r="H732" s="651"/>
      <c r="I732" t="str">
        <f t="shared" si="69"/>
        <v>industry</v>
      </c>
      <c r="J732" t="str">
        <f t="shared" si="70"/>
        <v>hard coal</v>
      </c>
      <c r="K732" t="str">
        <f t="shared" si="71"/>
        <v>ch4</v>
      </c>
      <c r="L732" t="str">
        <f t="shared" si="72"/>
        <v>industry.hard coal.ch4.No control</v>
      </c>
      <c r="M732" s="614">
        <f>IFERROR(INDEX('Control Tech'!$K$3:$K$196,MATCH(Calcs!L732,'Control Tech'!$A$3:$A$196,0),1)/100,0)</f>
        <v>0</v>
      </c>
      <c r="N732" s="613">
        <f t="shared" si="73"/>
        <v>1</v>
      </c>
      <c r="O732" t="str">
        <f t="shared" si="74"/>
        <v/>
      </c>
    </row>
    <row r="733" spans="1:15" x14ac:dyDescent="0.25">
      <c r="A733" t="s">
        <v>1546</v>
      </c>
      <c r="B733" t="s">
        <v>1249</v>
      </c>
      <c r="C733" t="s">
        <v>1409</v>
      </c>
      <c r="D733" t="s">
        <v>1186</v>
      </c>
      <c r="E733" t="s">
        <v>1195</v>
      </c>
      <c r="F733" s="604">
        <v>1</v>
      </c>
      <c r="G733" s="604">
        <v>1.0999999999999999E-2</v>
      </c>
      <c r="H733" s="651"/>
      <c r="I733" t="str">
        <f t="shared" si="69"/>
        <v>electricity</v>
      </c>
      <c r="J733" t="str">
        <f t="shared" si="70"/>
        <v>biomass</v>
      </c>
      <c r="K733" t="str">
        <f t="shared" si="71"/>
        <v>ch4</v>
      </c>
      <c r="L733" t="str">
        <f t="shared" si="72"/>
        <v>electricity.biomass.ch4.No control</v>
      </c>
      <c r="M733" s="614">
        <f>IFERROR(INDEX('Control Tech'!$K$3:$K$196,MATCH(Calcs!L733,'Control Tech'!$A$3:$A$196,0),1)/100,0)</f>
        <v>0</v>
      </c>
      <c r="N733" s="613">
        <f t="shared" si="73"/>
        <v>1</v>
      </c>
      <c r="O733">
        <f t="shared" si="74"/>
        <v>0</v>
      </c>
    </row>
    <row r="734" spans="1:15" x14ac:dyDescent="0.25">
      <c r="A734" t="s">
        <v>1546</v>
      </c>
      <c r="B734" t="s">
        <v>1249</v>
      </c>
      <c r="C734" t="s">
        <v>1245</v>
      </c>
      <c r="D734" t="s">
        <v>1186</v>
      </c>
      <c r="E734" t="s">
        <v>1195</v>
      </c>
      <c r="F734" s="604">
        <v>1</v>
      </c>
      <c r="G734" s="604">
        <v>1E-3</v>
      </c>
      <c r="H734" s="651"/>
      <c r="I734" t="str">
        <f t="shared" si="69"/>
        <v>electricity</v>
      </c>
      <c r="J734" t="str">
        <f t="shared" si="70"/>
        <v>coal</v>
      </c>
      <c r="K734" t="str">
        <f t="shared" si="71"/>
        <v>ch4</v>
      </c>
      <c r="L734" t="str">
        <f t="shared" si="72"/>
        <v>electricity.coal.ch4.No control</v>
      </c>
      <c r="M734" s="614">
        <f>IFERROR(INDEX('Control Tech'!$K$3:$K$196,MATCH(Calcs!L734,'Control Tech'!$A$3:$A$196,0),1)/100,0)</f>
        <v>0</v>
      </c>
      <c r="N734" s="613">
        <f t="shared" si="73"/>
        <v>1</v>
      </c>
      <c r="O734">
        <f t="shared" si="74"/>
        <v>0</v>
      </c>
    </row>
    <row r="735" spans="1:15" x14ac:dyDescent="0.25">
      <c r="A735" t="s">
        <v>1546</v>
      </c>
      <c r="B735" t="s">
        <v>1249</v>
      </c>
      <c r="C735" t="s">
        <v>92</v>
      </c>
      <c r="D735" t="s">
        <v>1186</v>
      </c>
      <c r="E735" t="s">
        <v>1195</v>
      </c>
      <c r="F735" s="604">
        <v>1</v>
      </c>
      <c r="G735" s="604">
        <v>3.0000000000000001E-3</v>
      </c>
      <c r="H735" s="651"/>
      <c r="I735" t="str">
        <f t="shared" si="69"/>
        <v>electricity</v>
      </c>
      <c r="J735" t="str">
        <f t="shared" si="70"/>
        <v>petroleum diesel</v>
      </c>
      <c r="K735" t="str">
        <f t="shared" si="71"/>
        <v>ch4</v>
      </c>
      <c r="L735" t="str">
        <f t="shared" si="72"/>
        <v>electricity.petroleum diesel.ch4.No control</v>
      </c>
      <c r="M735" s="614">
        <f>IFERROR(INDEX('Control Tech'!$K$3:$K$196,MATCH(Calcs!L735,'Control Tech'!$A$3:$A$196,0),1)/100,0)</f>
        <v>0</v>
      </c>
      <c r="N735" s="613">
        <f t="shared" si="73"/>
        <v>1</v>
      </c>
      <c r="O735">
        <f t="shared" si="74"/>
        <v>0</v>
      </c>
    </row>
    <row r="736" spans="1:15" x14ac:dyDescent="0.25">
      <c r="A736" t="s">
        <v>1546</v>
      </c>
      <c r="B736" t="s">
        <v>1249</v>
      </c>
      <c r="C736" t="s">
        <v>1264</v>
      </c>
      <c r="D736" t="s">
        <v>1501</v>
      </c>
      <c r="E736" t="s">
        <v>1195</v>
      </c>
      <c r="F736" s="604">
        <v>1</v>
      </c>
      <c r="G736" s="604">
        <v>2.3E-2</v>
      </c>
      <c r="H736" s="651"/>
      <c r="I736" t="str">
        <f t="shared" si="69"/>
        <v>electricity</v>
      </c>
      <c r="J736" t="str">
        <f t="shared" si="70"/>
        <v>natural gas</v>
      </c>
      <c r="K736" t="str">
        <f t="shared" si="71"/>
        <v>ch4</v>
      </c>
      <c r="L736" t="str">
        <f t="shared" si="72"/>
        <v>electricity.natural gas.ch4.Doubling of leak control frequency of gas distribution network</v>
      </c>
      <c r="M736" s="614">
        <f>IFERROR(INDEX('Control Tech'!$K$3:$K$196,MATCH(Calcs!L736,'Control Tech'!$A$3:$A$196,0),1)/100,0)</f>
        <v>0</v>
      </c>
      <c r="N736" s="613">
        <f t="shared" si="73"/>
        <v>0</v>
      </c>
      <c r="O736">
        <f t="shared" si="74"/>
        <v>100.6</v>
      </c>
    </row>
    <row r="737" spans="1:15" x14ac:dyDescent="0.25">
      <c r="A737" t="s">
        <v>1546</v>
      </c>
      <c r="B737" t="s">
        <v>1249</v>
      </c>
      <c r="C737" t="s">
        <v>1264</v>
      </c>
      <c r="D737" t="s">
        <v>1186</v>
      </c>
      <c r="E737" t="s">
        <v>1195</v>
      </c>
      <c r="F737" s="604">
        <v>1</v>
      </c>
      <c r="G737" s="604">
        <v>4.5999999999999999E-2</v>
      </c>
      <c r="H737" s="651"/>
      <c r="I737" t="str">
        <f t="shared" si="69"/>
        <v>electricity</v>
      </c>
      <c r="J737" t="str">
        <f t="shared" si="70"/>
        <v>natural gas</v>
      </c>
      <c r="K737" t="str">
        <f t="shared" si="71"/>
        <v>ch4</v>
      </c>
      <c r="L737" t="str">
        <f t="shared" si="72"/>
        <v>electricity.natural gas.ch4.No control</v>
      </c>
      <c r="M737" s="614">
        <f>IFERROR(INDEX('Control Tech'!$K$3:$K$196,MATCH(Calcs!L737,'Control Tech'!$A$3:$A$196,0),1)/100,0)</f>
        <v>0</v>
      </c>
      <c r="N737" s="613">
        <f t="shared" si="73"/>
        <v>1</v>
      </c>
      <c r="O737">
        <f t="shared" si="74"/>
        <v>100.6</v>
      </c>
    </row>
    <row r="738" spans="1:15" x14ac:dyDescent="0.25">
      <c r="A738" t="s">
        <v>1546</v>
      </c>
      <c r="B738" t="s">
        <v>1249</v>
      </c>
      <c r="C738" t="s">
        <v>1264</v>
      </c>
      <c r="D738" t="s">
        <v>1502</v>
      </c>
      <c r="E738" t="s">
        <v>1195</v>
      </c>
      <c r="F738" s="604">
        <v>1</v>
      </c>
      <c r="G738" s="604">
        <v>1.3799999999999999E-3</v>
      </c>
      <c r="H738" s="651"/>
      <c r="I738" t="str">
        <f t="shared" si="69"/>
        <v>electricity</v>
      </c>
      <c r="J738" t="str">
        <f t="shared" si="70"/>
        <v>natural gas</v>
      </c>
      <c r="K738" t="str">
        <f t="shared" si="71"/>
        <v>ch4</v>
      </c>
      <c r="L738" t="str">
        <f t="shared" si="72"/>
        <v>electricity.natural gas.ch4.Replacement of grey cast iron gas distribution network</v>
      </c>
      <c r="M738" s="614">
        <f>IFERROR(INDEX('Control Tech'!$K$3:$K$196,MATCH(Calcs!L738,'Control Tech'!$A$3:$A$196,0),1)/100,0)</f>
        <v>0</v>
      </c>
      <c r="N738" s="613">
        <f t="shared" si="73"/>
        <v>0</v>
      </c>
      <c r="O738">
        <f t="shared" si="74"/>
        <v>100.6</v>
      </c>
    </row>
    <row r="739" spans="1:15" x14ac:dyDescent="0.25">
      <c r="A739" t="s">
        <v>1546</v>
      </c>
      <c r="B739" t="s">
        <v>1249</v>
      </c>
      <c r="C739" t="s">
        <v>18</v>
      </c>
      <c r="D739" t="s">
        <v>1186</v>
      </c>
      <c r="E739" t="s">
        <v>1195</v>
      </c>
      <c r="F739" s="604">
        <v>1</v>
      </c>
      <c r="G739" s="604">
        <v>3.0000000000000001E-3</v>
      </c>
      <c r="H739" s="651"/>
      <c r="I739" t="str">
        <f t="shared" si="69"/>
        <v>electricity</v>
      </c>
      <c r="J739" t="str">
        <f t="shared" si="70"/>
        <v>petroleum gasoline</v>
      </c>
      <c r="K739" t="str">
        <f t="shared" si="71"/>
        <v>ch4</v>
      </c>
      <c r="L739" t="str">
        <f t="shared" si="72"/>
        <v>electricity.petroleum gasoline.ch4.No control</v>
      </c>
      <c r="M739" s="614">
        <f>IFERROR(INDEX('Control Tech'!$K$3:$K$196,MATCH(Calcs!L739,'Control Tech'!$A$3:$A$196,0),1)/100,0)</f>
        <v>0</v>
      </c>
      <c r="N739" s="613">
        <f t="shared" si="73"/>
        <v>1</v>
      </c>
      <c r="O739">
        <f t="shared" si="74"/>
        <v>0</v>
      </c>
    </row>
    <row r="740" spans="1:15" x14ac:dyDescent="0.25">
      <c r="A740" t="s">
        <v>1546</v>
      </c>
      <c r="B740" t="s">
        <v>1249</v>
      </c>
      <c r="C740" t="s">
        <v>1294</v>
      </c>
      <c r="D740" t="s">
        <v>1186</v>
      </c>
      <c r="E740" t="s">
        <v>1195</v>
      </c>
      <c r="F740" s="604">
        <v>1</v>
      </c>
      <c r="G740" s="604">
        <v>3.0000000000000001E-3</v>
      </c>
      <c r="H740" s="651"/>
      <c r="I740" t="str">
        <f t="shared" si="69"/>
        <v>electricity</v>
      </c>
      <c r="J740" t="str">
        <f t="shared" si="70"/>
        <v>petroleum diesel</v>
      </c>
      <c r="K740" t="str">
        <f t="shared" si="71"/>
        <v>ch4</v>
      </c>
      <c r="L740" t="str">
        <f t="shared" si="72"/>
        <v>electricity.petroleum diesel.ch4.No control</v>
      </c>
      <c r="M740" s="614">
        <f>IFERROR(INDEX('Control Tech'!$K$3:$K$196,MATCH(Calcs!L740,'Control Tech'!$A$3:$A$196,0),1)/100,0)</f>
        <v>0</v>
      </c>
      <c r="N740" s="613">
        <f t="shared" si="73"/>
        <v>1</v>
      </c>
      <c r="O740">
        <f t="shared" si="74"/>
        <v>241.77</v>
      </c>
    </row>
    <row r="741" spans="1:15" x14ac:dyDescent="0.25">
      <c r="A741" t="s">
        <v>1546</v>
      </c>
      <c r="B741" t="s">
        <v>1249</v>
      </c>
      <c r="C741" t="s">
        <v>1410</v>
      </c>
      <c r="D741" t="s">
        <v>1186</v>
      </c>
      <c r="E741" t="s">
        <v>1195</v>
      </c>
      <c r="F741" s="604">
        <v>1</v>
      </c>
      <c r="G741" s="604">
        <v>0.03</v>
      </c>
      <c r="H741" s="651"/>
      <c r="I741" t="str">
        <f t="shared" si="69"/>
        <v>electricity</v>
      </c>
      <c r="J741" t="str">
        <f t="shared" si="70"/>
        <v>biomass</v>
      </c>
      <c r="K741" t="str">
        <f t="shared" si="71"/>
        <v>ch4</v>
      </c>
      <c r="L741" t="str">
        <f t="shared" si="72"/>
        <v>electricity.biomass.ch4.No control</v>
      </c>
      <c r="M741" s="614">
        <f>IFERROR(INDEX('Control Tech'!$K$3:$K$196,MATCH(Calcs!L741,'Control Tech'!$A$3:$A$196,0),1)/100,0)</f>
        <v>0</v>
      </c>
      <c r="N741" s="613">
        <f t="shared" si="73"/>
        <v>1</v>
      </c>
      <c r="O741">
        <f t="shared" si="74"/>
        <v>0</v>
      </c>
    </row>
    <row r="742" spans="1:15" x14ac:dyDescent="0.25">
      <c r="A742" t="s">
        <v>1546</v>
      </c>
      <c r="B742" t="s">
        <v>1228</v>
      </c>
      <c r="C742" t="s">
        <v>1205</v>
      </c>
      <c r="D742" t="s">
        <v>1186</v>
      </c>
      <c r="E742" t="s">
        <v>1195</v>
      </c>
      <c r="F742" s="604">
        <v>1</v>
      </c>
      <c r="G742" s="604">
        <v>1E-3</v>
      </c>
      <c r="H742" s="651"/>
      <c r="I742" t="str">
        <f t="shared" si="69"/>
        <v>electricity</v>
      </c>
      <c r="J742" t="str">
        <f t="shared" si="70"/>
        <v>lignite</v>
      </c>
      <c r="K742" t="str">
        <f t="shared" si="71"/>
        <v>ch4</v>
      </c>
      <c r="L742" t="str">
        <f t="shared" si="72"/>
        <v>electricity.lignite.ch4.No control</v>
      </c>
      <c r="M742" s="614">
        <f>IFERROR(INDEX('Control Tech'!$K$3:$K$196,MATCH(Calcs!L742,'Control Tech'!$A$3:$A$196,0),1)/100,0)</f>
        <v>0</v>
      </c>
      <c r="N742" s="613">
        <f t="shared" si="73"/>
        <v>1</v>
      </c>
      <c r="O742">
        <f t="shared" si="74"/>
        <v>0</v>
      </c>
    </row>
    <row r="743" spans="1:15" x14ac:dyDescent="0.25">
      <c r="A743" t="s">
        <v>1546</v>
      </c>
      <c r="B743" t="s">
        <v>1228</v>
      </c>
      <c r="C743" t="s">
        <v>1240</v>
      </c>
      <c r="D743" t="s">
        <v>1186</v>
      </c>
      <c r="E743" t="s">
        <v>1195</v>
      </c>
      <c r="F743" s="604">
        <v>1</v>
      </c>
      <c r="G743" s="604">
        <v>1E-3</v>
      </c>
      <c r="H743" s="651"/>
      <c r="I743" t="str">
        <f t="shared" si="69"/>
        <v>electricity</v>
      </c>
      <c r="J743" t="str">
        <f t="shared" si="70"/>
        <v>lignite</v>
      </c>
      <c r="K743" t="str">
        <f t="shared" si="71"/>
        <v>ch4</v>
      </c>
      <c r="L743" t="str">
        <f t="shared" si="72"/>
        <v>electricity.lignite.ch4.No control</v>
      </c>
      <c r="M743" s="614">
        <f>IFERROR(INDEX('Control Tech'!$K$3:$K$196,MATCH(Calcs!L743,'Control Tech'!$A$3:$A$196,0),1)/100,0)</f>
        <v>0</v>
      </c>
      <c r="N743" s="613">
        <f t="shared" si="73"/>
        <v>1</v>
      </c>
      <c r="O743">
        <f t="shared" si="74"/>
        <v>0</v>
      </c>
    </row>
    <row r="744" spans="1:15" x14ac:dyDescent="0.25">
      <c r="A744" t="s">
        <v>1546</v>
      </c>
      <c r="B744" t="s">
        <v>1228</v>
      </c>
      <c r="C744" t="s">
        <v>1291</v>
      </c>
      <c r="D744" t="s">
        <v>1186</v>
      </c>
      <c r="E744" t="s">
        <v>1195</v>
      </c>
      <c r="F744" s="604">
        <v>1</v>
      </c>
      <c r="G744" s="604">
        <v>1E-3</v>
      </c>
      <c r="H744" s="651"/>
      <c r="I744" t="str">
        <f t="shared" si="69"/>
        <v>electricity</v>
      </c>
      <c r="J744" t="str">
        <f t="shared" si="70"/>
        <v>hard coal</v>
      </c>
      <c r="K744" t="str">
        <f t="shared" si="71"/>
        <v>ch4</v>
      </c>
      <c r="L744" t="str">
        <f t="shared" si="72"/>
        <v>electricity.hard coal.ch4.No control</v>
      </c>
      <c r="M744" s="614">
        <f>IFERROR(INDEX('Control Tech'!$K$3:$K$196,MATCH(Calcs!L744,'Control Tech'!$A$3:$A$196,0),1)/100,0)</f>
        <v>0</v>
      </c>
      <c r="N744" s="613">
        <f t="shared" si="73"/>
        <v>1</v>
      </c>
      <c r="O744">
        <f t="shared" si="74"/>
        <v>46.12</v>
      </c>
    </row>
    <row r="745" spans="1:15" x14ac:dyDescent="0.25">
      <c r="A745" t="s">
        <v>1546</v>
      </c>
      <c r="B745" t="s">
        <v>1228</v>
      </c>
      <c r="C745" t="s">
        <v>1292</v>
      </c>
      <c r="D745" t="s">
        <v>1186</v>
      </c>
      <c r="E745" t="s">
        <v>1195</v>
      </c>
      <c r="F745" s="604">
        <v>1</v>
      </c>
      <c r="G745" s="604">
        <v>1E-3</v>
      </c>
      <c r="H745" s="651"/>
      <c r="I745" t="str">
        <f t="shared" si="69"/>
        <v>electricity</v>
      </c>
      <c r="J745" t="str">
        <f t="shared" si="70"/>
        <v>hard coal</v>
      </c>
      <c r="K745" t="str">
        <f t="shared" si="71"/>
        <v>ch4</v>
      </c>
      <c r="L745" t="str">
        <f t="shared" si="72"/>
        <v>electricity.hard coal.ch4.No control</v>
      </c>
      <c r="M745" s="614">
        <f>IFERROR(INDEX('Control Tech'!$K$3:$K$196,MATCH(Calcs!L745,'Control Tech'!$A$3:$A$196,0),1)/100,0)</f>
        <v>0</v>
      </c>
      <c r="N745" s="613">
        <f t="shared" si="73"/>
        <v>1</v>
      </c>
      <c r="O745">
        <f t="shared" si="74"/>
        <v>0</v>
      </c>
    </row>
    <row r="746" spans="1:15" x14ac:dyDescent="0.25">
      <c r="A746" t="s">
        <v>1546</v>
      </c>
      <c r="B746" t="s">
        <v>1228</v>
      </c>
      <c r="C746" t="s">
        <v>1293</v>
      </c>
      <c r="D746" t="s">
        <v>1186</v>
      </c>
      <c r="E746" t="s">
        <v>1195</v>
      </c>
      <c r="F746" s="604">
        <v>1</v>
      </c>
      <c r="G746" s="604">
        <v>1E-3</v>
      </c>
      <c r="H746" s="651"/>
      <c r="I746" t="str">
        <f t="shared" si="69"/>
        <v>electricity</v>
      </c>
      <c r="J746" t="str">
        <f t="shared" si="70"/>
        <v>hard coal</v>
      </c>
      <c r="K746" t="str">
        <f t="shared" si="71"/>
        <v>ch4</v>
      </c>
      <c r="L746" t="str">
        <f t="shared" si="72"/>
        <v>electricity.hard coal.ch4.No control</v>
      </c>
      <c r="M746" s="614">
        <f>IFERROR(INDEX('Control Tech'!$K$3:$K$196,MATCH(Calcs!L746,'Control Tech'!$A$3:$A$196,0),1)/100,0)</f>
        <v>0</v>
      </c>
      <c r="N746" s="613">
        <f t="shared" si="73"/>
        <v>1</v>
      </c>
      <c r="O746">
        <f t="shared" si="74"/>
        <v>0</v>
      </c>
    </row>
    <row r="747" spans="1:15" x14ac:dyDescent="0.25">
      <c r="A747" t="s">
        <v>1546</v>
      </c>
      <c r="B747" t="s">
        <v>1231</v>
      </c>
      <c r="C747" t="s">
        <v>1409</v>
      </c>
      <c r="D747" t="s">
        <v>1186</v>
      </c>
      <c r="E747" t="s">
        <v>1195</v>
      </c>
      <c r="F747" s="604">
        <v>1</v>
      </c>
      <c r="G747" s="604">
        <v>0</v>
      </c>
      <c r="H747" s="651"/>
      <c r="I747" t="str">
        <f t="shared" si="69"/>
        <v>electricity</v>
      </c>
      <c r="J747" t="str">
        <f t="shared" si="70"/>
        <v>biomass</v>
      </c>
      <c r="K747" t="str">
        <f t="shared" si="71"/>
        <v>ch4</v>
      </c>
      <c r="L747" t="str">
        <f t="shared" si="72"/>
        <v>electricity.biomass.ch4.No control</v>
      </c>
      <c r="M747" s="614">
        <f>IFERROR(INDEX('Control Tech'!$K$3:$K$196,MATCH(Calcs!L747,'Control Tech'!$A$3:$A$196,0),1)/100,0)</f>
        <v>0</v>
      </c>
      <c r="N747" s="613">
        <f t="shared" si="73"/>
        <v>1</v>
      </c>
      <c r="O747">
        <f t="shared" si="74"/>
        <v>0</v>
      </c>
    </row>
    <row r="748" spans="1:15" x14ac:dyDescent="0.25">
      <c r="A748" t="s">
        <v>1546</v>
      </c>
      <c r="B748" t="s">
        <v>1231</v>
      </c>
      <c r="C748" t="s">
        <v>1205</v>
      </c>
      <c r="D748" t="s">
        <v>1186</v>
      </c>
      <c r="E748" t="s">
        <v>1195</v>
      </c>
      <c r="F748" s="604">
        <v>1</v>
      </c>
      <c r="G748" s="604">
        <v>0</v>
      </c>
      <c r="H748" s="651"/>
      <c r="I748" t="str">
        <f t="shared" si="69"/>
        <v>electricity</v>
      </c>
      <c r="J748" t="str">
        <f t="shared" si="70"/>
        <v>lignite</v>
      </c>
      <c r="K748" t="str">
        <f t="shared" si="71"/>
        <v>ch4</v>
      </c>
      <c r="L748" t="str">
        <f t="shared" si="72"/>
        <v>electricity.lignite.ch4.No control</v>
      </c>
      <c r="M748" s="614">
        <f>IFERROR(INDEX('Control Tech'!$K$3:$K$196,MATCH(Calcs!L748,'Control Tech'!$A$3:$A$196,0),1)/100,0)</f>
        <v>0</v>
      </c>
      <c r="N748" s="613">
        <f t="shared" si="73"/>
        <v>1</v>
      </c>
      <c r="O748">
        <f t="shared" si="74"/>
        <v>0.03</v>
      </c>
    </row>
    <row r="749" spans="1:15" x14ac:dyDescent="0.25">
      <c r="A749" t="s">
        <v>1546</v>
      </c>
      <c r="B749" t="s">
        <v>1231</v>
      </c>
      <c r="C749" t="s">
        <v>1240</v>
      </c>
      <c r="D749" t="s">
        <v>1186</v>
      </c>
      <c r="E749" t="s">
        <v>1195</v>
      </c>
      <c r="F749" s="604">
        <v>1</v>
      </c>
      <c r="G749" s="604">
        <v>0</v>
      </c>
      <c r="H749" s="651"/>
      <c r="I749" t="str">
        <f t="shared" si="69"/>
        <v>electricity</v>
      </c>
      <c r="J749" t="str">
        <f t="shared" si="70"/>
        <v>lignite</v>
      </c>
      <c r="K749" t="str">
        <f t="shared" si="71"/>
        <v>ch4</v>
      </c>
      <c r="L749" t="str">
        <f t="shared" si="72"/>
        <v>electricity.lignite.ch4.No control</v>
      </c>
      <c r="M749" s="614">
        <f>IFERROR(INDEX('Control Tech'!$K$3:$K$196,MATCH(Calcs!L749,'Control Tech'!$A$3:$A$196,0),1)/100,0)</f>
        <v>0</v>
      </c>
      <c r="N749" s="613">
        <f t="shared" si="73"/>
        <v>1</v>
      </c>
      <c r="O749">
        <f t="shared" si="74"/>
        <v>0.03</v>
      </c>
    </row>
    <row r="750" spans="1:15" x14ac:dyDescent="0.25">
      <c r="A750" t="s">
        <v>1546</v>
      </c>
      <c r="B750" t="s">
        <v>1231</v>
      </c>
      <c r="C750" t="s">
        <v>1291</v>
      </c>
      <c r="D750" t="s">
        <v>1186</v>
      </c>
      <c r="E750" t="s">
        <v>1195</v>
      </c>
      <c r="F750" s="604">
        <v>1</v>
      </c>
      <c r="G750" s="604">
        <v>0</v>
      </c>
      <c r="H750" s="651"/>
      <c r="I750" t="str">
        <f t="shared" si="69"/>
        <v>electricity</v>
      </c>
      <c r="J750" t="str">
        <f t="shared" si="70"/>
        <v>hard coal</v>
      </c>
      <c r="K750" t="str">
        <f t="shared" si="71"/>
        <v>ch4</v>
      </c>
      <c r="L750" t="str">
        <f t="shared" si="72"/>
        <v>electricity.hard coal.ch4.No control</v>
      </c>
      <c r="M750" s="614">
        <f>IFERROR(INDEX('Control Tech'!$K$3:$K$196,MATCH(Calcs!L750,'Control Tech'!$A$3:$A$196,0),1)/100,0)</f>
        <v>0</v>
      </c>
      <c r="N750" s="613">
        <f t="shared" si="73"/>
        <v>1</v>
      </c>
      <c r="O750">
        <f t="shared" si="74"/>
        <v>0.03</v>
      </c>
    </row>
    <row r="751" spans="1:15" x14ac:dyDescent="0.25">
      <c r="A751" t="s">
        <v>1546</v>
      </c>
      <c r="B751" t="s">
        <v>1231</v>
      </c>
      <c r="C751" t="s">
        <v>1292</v>
      </c>
      <c r="D751" t="s">
        <v>1186</v>
      </c>
      <c r="E751" t="s">
        <v>1195</v>
      </c>
      <c r="F751" s="604">
        <v>1</v>
      </c>
      <c r="G751" s="604">
        <v>0</v>
      </c>
      <c r="H751" s="651"/>
      <c r="I751" t="str">
        <f t="shared" si="69"/>
        <v>electricity</v>
      </c>
      <c r="J751" t="str">
        <f t="shared" si="70"/>
        <v>hard coal</v>
      </c>
      <c r="K751" t="str">
        <f t="shared" si="71"/>
        <v>ch4</v>
      </c>
      <c r="L751" t="str">
        <f t="shared" si="72"/>
        <v>electricity.hard coal.ch4.No control</v>
      </c>
      <c r="M751" s="614">
        <f>IFERROR(INDEX('Control Tech'!$K$3:$K$196,MATCH(Calcs!L751,'Control Tech'!$A$3:$A$196,0),1)/100,0)</f>
        <v>0</v>
      </c>
      <c r="N751" s="613">
        <f t="shared" si="73"/>
        <v>1</v>
      </c>
      <c r="O751">
        <f t="shared" si="74"/>
        <v>0.03</v>
      </c>
    </row>
    <row r="752" spans="1:15" x14ac:dyDescent="0.25">
      <c r="A752" t="s">
        <v>1546</v>
      </c>
      <c r="B752" t="s">
        <v>1231</v>
      </c>
      <c r="C752" t="s">
        <v>1293</v>
      </c>
      <c r="D752" t="s">
        <v>1186</v>
      </c>
      <c r="E752" t="s">
        <v>1195</v>
      </c>
      <c r="F752" s="604">
        <v>1</v>
      </c>
      <c r="G752" s="604">
        <v>0</v>
      </c>
      <c r="H752" s="651"/>
      <c r="I752" t="str">
        <f t="shared" si="69"/>
        <v>electricity</v>
      </c>
      <c r="J752" t="str">
        <f t="shared" si="70"/>
        <v>hard coal</v>
      </c>
      <c r="K752" t="str">
        <f t="shared" si="71"/>
        <v>ch4</v>
      </c>
      <c r="L752" t="str">
        <f t="shared" si="72"/>
        <v>electricity.hard coal.ch4.No control</v>
      </c>
      <c r="M752" s="614">
        <f>IFERROR(INDEX('Control Tech'!$K$3:$K$196,MATCH(Calcs!L752,'Control Tech'!$A$3:$A$196,0),1)/100,0)</f>
        <v>0</v>
      </c>
      <c r="N752" s="613">
        <f t="shared" si="73"/>
        <v>1</v>
      </c>
      <c r="O752">
        <f t="shared" si="74"/>
        <v>0.03</v>
      </c>
    </row>
    <row r="753" spans="1:15" x14ac:dyDescent="0.25">
      <c r="A753" t="s">
        <v>1546</v>
      </c>
      <c r="B753" t="s">
        <v>1231</v>
      </c>
      <c r="C753" t="s">
        <v>1294</v>
      </c>
      <c r="D753" t="s">
        <v>1186</v>
      </c>
      <c r="E753" t="s">
        <v>1195</v>
      </c>
      <c r="F753" s="604">
        <v>1</v>
      </c>
      <c r="G753" s="604">
        <v>0</v>
      </c>
      <c r="H753" s="651"/>
      <c r="I753" t="str">
        <f t="shared" si="69"/>
        <v>electricity</v>
      </c>
      <c r="J753" t="str">
        <f t="shared" si="70"/>
        <v>petroleum diesel</v>
      </c>
      <c r="K753" t="str">
        <f t="shared" si="71"/>
        <v>ch4</v>
      </c>
      <c r="L753" t="str">
        <f t="shared" si="72"/>
        <v>electricity.petroleum diesel.ch4.No control</v>
      </c>
      <c r="M753" s="614">
        <f>IFERROR(INDEX('Control Tech'!$K$3:$K$196,MATCH(Calcs!L753,'Control Tech'!$A$3:$A$196,0),1)/100,0)</f>
        <v>0</v>
      </c>
      <c r="N753" s="613">
        <f t="shared" si="73"/>
        <v>1</v>
      </c>
      <c r="O753">
        <f t="shared" si="74"/>
        <v>0</v>
      </c>
    </row>
    <row r="754" spans="1:15" x14ac:dyDescent="0.25">
      <c r="A754" t="s">
        <v>1546</v>
      </c>
      <c r="B754" t="s">
        <v>1231</v>
      </c>
      <c r="C754" t="s">
        <v>1410</v>
      </c>
      <c r="D754" t="s">
        <v>1186</v>
      </c>
      <c r="E754" t="s">
        <v>1195</v>
      </c>
      <c r="F754" s="604">
        <v>1</v>
      </c>
      <c r="G754" s="604">
        <v>0</v>
      </c>
      <c r="H754" s="651"/>
      <c r="I754" t="str">
        <f t="shared" si="69"/>
        <v>electricity</v>
      </c>
      <c r="J754" t="str">
        <f t="shared" si="70"/>
        <v>biomass</v>
      </c>
      <c r="K754" t="str">
        <f t="shared" si="71"/>
        <v>ch4</v>
      </c>
      <c r="L754" t="str">
        <f t="shared" si="72"/>
        <v>electricity.biomass.ch4.No control</v>
      </c>
      <c r="M754" s="614">
        <f>IFERROR(INDEX('Control Tech'!$K$3:$K$196,MATCH(Calcs!L754,'Control Tech'!$A$3:$A$196,0),1)/100,0)</f>
        <v>0</v>
      </c>
      <c r="N754" s="613">
        <f t="shared" si="73"/>
        <v>1</v>
      </c>
      <c r="O754">
        <f t="shared" si="74"/>
        <v>0</v>
      </c>
    </row>
    <row r="755" spans="1:15" x14ac:dyDescent="0.25">
      <c r="A755" t="s">
        <v>1546</v>
      </c>
      <c r="B755" t="s">
        <v>1250</v>
      </c>
      <c r="C755" t="s">
        <v>1409</v>
      </c>
      <c r="D755" t="s">
        <v>1186</v>
      </c>
      <c r="E755" t="s">
        <v>1195</v>
      </c>
      <c r="F755" s="604">
        <v>1</v>
      </c>
      <c r="G755" s="604">
        <v>1.0999999999999999E-2</v>
      </c>
      <c r="H755" s="651"/>
      <c r="I755" t="str">
        <f t="shared" si="69"/>
        <v>electricity</v>
      </c>
      <c r="J755" t="str">
        <f t="shared" si="70"/>
        <v>biomass</v>
      </c>
      <c r="K755" t="str">
        <f t="shared" si="71"/>
        <v>ch4</v>
      </c>
      <c r="L755" t="str">
        <f t="shared" si="72"/>
        <v>electricity.biomass.ch4.No control</v>
      </c>
      <c r="M755" s="614">
        <f>IFERROR(INDEX('Control Tech'!$K$3:$K$196,MATCH(Calcs!L755,'Control Tech'!$A$3:$A$196,0),1)/100,0)</f>
        <v>0</v>
      </c>
      <c r="N755" s="613">
        <f t="shared" si="73"/>
        <v>1</v>
      </c>
      <c r="O755">
        <f t="shared" si="74"/>
        <v>0</v>
      </c>
    </row>
    <row r="756" spans="1:15" x14ac:dyDescent="0.25">
      <c r="A756" t="s">
        <v>1546</v>
      </c>
      <c r="B756" t="s">
        <v>1250</v>
      </c>
      <c r="C756" t="s">
        <v>1245</v>
      </c>
      <c r="D756" t="s">
        <v>1186</v>
      </c>
      <c r="E756" t="s">
        <v>1195</v>
      </c>
      <c r="F756" s="604">
        <v>1</v>
      </c>
      <c r="G756" s="604">
        <v>1E-3</v>
      </c>
      <c r="H756" s="651"/>
      <c r="I756" t="str">
        <f t="shared" si="69"/>
        <v>electricity</v>
      </c>
      <c r="J756" t="str">
        <f t="shared" si="70"/>
        <v>hard coal</v>
      </c>
      <c r="K756" t="str">
        <f t="shared" si="71"/>
        <v>ch4</v>
      </c>
      <c r="L756" t="str">
        <f t="shared" si="72"/>
        <v>electricity.hard coal.ch4.No control</v>
      </c>
      <c r="M756" s="614">
        <f>IFERROR(INDEX('Control Tech'!$K$3:$K$196,MATCH(Calcs!L756,'Control Tech'!$A$3:$A$196,0),1)/100,0)</f>
        <v>0</v>
      </c>
      <c r="N756" s="613">
        <f t="shared" si="73"/>
        <v>1</v>
      </c>
      <c r="O756">
        <f t="shared" si="74"/>
        <v>0</v>
      </c>
    </row>
    <row r="757" spans="1:15" x14ac:dyDescent="0.25">
      <c r="A757" t="s">
        <v>1546</v>
      </c>
      <c r="B757" t="s">
        <v>1250</v>
      </c>
      <c r="C757" t="s">
        <v>92</v>
      </c>
      <c r="D757" t="s">
        <v>1186</v>
      </c>
      <c r="E757" t="s">
        <v>1195</v>
      </c>
      <c r="F757" s="604">
        <v>1</v>
      </c>
      <c r="G757" s="604">
        <v>3.0000000000000001E-3</v>
      </c>
      <c r="H757" s="651"/>
      <c r="I757" t="str">
        <f t="shared" si="69"/>
        <v>electricity</v>
      </c>
      <c r="J757" t="str">
        <f t="shared" si="70"/>
        <v>petroleum diesel</v>
      </c>
      <c r="K757" t="str">
        <f t="shared" si="71"/>
        <v>ch4</v>
      </c>
      <c r="L757" t="str">
        <f t="shared" si="72"/>
        <v>electricity.petroleum diesel.ch4.No control</v>
      </c>
      <c r="M757" s="614">
        <f>IFERROR(INDEX('Control Tech'!$K$3:$K$196,MATCH(Calcs!L757,'Control Tech'!$A$3:$A$196,0),1)/100,0)</f>
        <v>0</v>
      </c>
      <c r="N757" s="613">
        <f t="shared" si="73"/>
        <v>1</v>
      </c>
      <c r="O757">
        <f t="shared" si="74"/>
        <v>0</v>
      </c>
    </row>
    <row r="758" spans="1:15" x14ac:dyDescent="0.25">
      <c r="A758" t="s">
        <v>1546</v>
      </c>
      <c r="B758" t="s">
        <v>1250</v>
      </c>
      <c r="C758" t="s">
        <v>1264</v>
      </c>
      <c r="D758" t="s">
        <v>1501</v>
      </c>
      <c r="E758" t="s">
        <v>1195</v>
      </c>
      <c r="F758" s="604">
        <v>1</v>
      </c>
      <c r="G758" s="604">
        <v>2.3E-2</v>
      </c>
      <c r="H758" s="651"/>
      <c r="I758" t="str">
        <f t="shared" si="69"/>
        <v>electricity</v>
      </c>
      <c r="J758" t="str">
        <f t="shared" si="70"/>
        <v>natural gas</v>
      </c>
      <c r="K758" t="str">
        <f t="shared" si="71"/>
        <v>ch4</v>
      </c>
      <c r="L758" t="str">
        <f t="shared" si="72"/>
        <v>electricity.natural gas.ch4.Doubling of leak control frequency of gas distribution network</v>
      </c>
      <c r="M758" s="614">
        <f>IFERROR(INDEX('Control Tech'!$K$3:$K$196,MATCH(Calcs!L758,'Control Tech'!$A$3:$A$196,0),1)/100,0)</f>
        <v>0</v>
      </c>
      <c r="N758" s="613">
        <f t="shared" si="73"/>
        <v>0</v>
      </c>
      <c r="O758">
        <f t="shared" si="74"/>
        <v>945.6</v>
      </c>
    </row>
    <row r="759" spans="1:15" x14ac:dyDescent="0.25">
      <c r="A759" t="s">
        <v>1546</v>
      </c>
      <c r="B759" t="s">
        <v>1250</v>
      </c>
      <c r="C759" t="s">
        <v>1264</v>
      </c>
      <c r="D759" t="s">
        <v>1186</v>
      </c>
      <c r="E759" t="s">
        <v>1195</v>
      </c>
      <c r="F759" s="604">
        <v>1</v>
      </c>
      <c r="G759" s="604">
        <v>4.5999999999999999E-2</v>
      </c>
      <c r="H759" s="651"/>
      <c r="I759" t="str">
        <f t="shared" si="69"/>
        <v>electricity</v>
      </c>
      <c r="J759" t="str">
        <f t="shared" si="70"/>
        <v>natural gas</v>
      </c>
      <c r="K759" t="str">
        <f t="shared" si="71"/>
        <v>ch4</v>
      </c>
      <c r="L759" t="str">
        <f t="shared" si="72"/>
        <v>electricity.natural gas.ch4.No control</v>
      </c>
      <c r="M759" s="614">
        <f>IFERROR(INDEX('Control Tech'!$K$3:$K$196,MATCH(Calcs!L759,'Control Tech'!$A$3:$A$196,0),1)/100,0)</f>
        <v>0</v>
      </c>
      <c r="N759" s="613">
        <f t="shared" si="73"/>
        <v>1</v>
      </c>
      <c r="O759">
        <f t="shared" si="74"/>
        <v>945.6</v>
      </c>
    </row>
    <row r="760" spans="1:15" x14ac:dyDescent="0.25">
      <c r="A760" t="s">
        <v>1546</v>
      </c>
      <c r="B760" t="s">
        <v>1250</v>
      </c>
      <c r="C760" t="s">
        <v>1264</v>
      </c>
      <c r="D760" t="s">
        <v>1502</v>
      </c>
      <c r="E760" t="s">
        <v>1195</v>
      </c>
      <c r="F760" s="604">
        <v>1</v>
      </c>
      <c r="G760" s="604">
        <v>1.3799999999999999E-3</v>
      </c>
      <c r="H760" s="651"/>
      <c r="I760" t="str">
        <f t="shared" si="69"/>
        <v>electricity</v>
      </c>
      <c r="J760" t="str">
        <f t="shared" si="70"/>
        <v>natural gas</v>
      </c>
      <c r="K760" t="str">
        <f t="shared" si="71"/>
        <v>ch4</v>
      </c>
      <c r="L760" t="str">
        <f t="shared" si="72"/>
        <v>electricity.natural gas.ch4.Replacement of grey cast iron gas distribution network</v>
      </c>
      <c r="M760" s="614">
        <f>IFERROR(INDEX('Control Tech'!$K$3:$K$196,MATCH(Calcs!L760,'Control Tech'!$A$3:$A$196,0),1)/100,0)</f>
        <v>0</v>
      </c>
      <c r="N760" s="613">
        <f t="shared" si="73"/>
        <v>0</v>
      </c>
      <c r="O760">
        <f t="shared" si="74"/>
        <v>945.6</v>
      </c>
    </row>
    <row r="761" spans="1:15" x14ac:dyDescent="0.25">
      <c r="A761" t="s">
        <v>1546</v>
      </c>
      <c r="B761" t="s">
        <v>1250</v>
      </c>
      <c r="C761" t="s">
        <v>18</v>
      </c>
      <c r="D761" t="s">
        <v>1186</v>
      </c>
      <c r="E761" t="s">
        <v>1195</v>
      </c>
      <c r="F761" s="604">
        <v>1</v>
      </c>
      <c r="G761" s="604">
        <v>3.0000000000000001E-3</v>
      </c>
      <c r="H761" s="651"/>
      <c r="I761" t="str">
        <f t="shared" si="69"/>
        <v>electricity</v>
      </c>
      <c r="J761" t="str">
        <f t="shared" si="70"/>
        <v>petroleum gasoline</v>
      </c>
      <c r="K761" t="str">
        <f t="shared" si="71"/>
        <v>ch4</v>
      </c>
      <c r="L761" t="str">
        <f t="shared" si="72"/>
        <v>electricity.petroleum gasoline.ch4.No control</v>
      </c>
      <c r="M761" s="614">
        <f>IFERROR(INDEX('Control Tech'!$K$3:$K$196,MATCH(Calcs!L761,'Control Tech'!$A$3:$A$196,0),1)/100,0)</f>
        <v>0</v>
      </c>
      <c r="N761" s="613">
        <f t="shared" si="73"/>
        <v>1</v>
      </c>
      <c r="O761">
        <f t="shared" si="74"/>
        <v>0</v>
      </c>
    </row>
    <row r="762" spans="1:15" x14ac:dyDescent="0.25">
      <c r="A762" t="s">
        <v>1546</v>
      </c>
      <c r="B762" t="s">
        <v>1250</v>
      </c>
      <c r="C762" t="s">
        <v>1294</v>
      </c>
      <c r="D762" t="s">
        <v>1186</v>
      </c>
      <c r="E762" t="s">
        <v>1195</v>
      </c>
      <c r="F762" s="604">
        <v>1</v>
      </c>
      <c r="G762" s="604">
        <v>3.0000000000000001E-3</v>
      </c>
      <c r="H762" s="651"/>
      <c r="I762" t="str">
        <f t="shared" si="69"/>
        <v>electricity</v>
      </c>
      <c r="J762" t="str">
        <f t="shared" si="70"/>
        <v>petroleum diesel</v>
      </c>
      <c r="K762" t="str">
        <f t="shared" si="71"/>
        <v>ch4</v>
      </c>
      <c r="L762" t="str">
        <f t="shared" si="72"/>
        <v>electricity.petroleum diesel.ch4.No control</v>
      </c>
      <c r="M762" s="614">
        <f>IFERROR(INDEX('Control Tech'!$K$3:$K$196,MATCH(Calcs!L762,'Control Tech'!$A$3:$A$196,0),1)/100,0)</f>
        <v>0</v>
      </c>
      <c r="N762" s="613">
        <f t="shared" si="73"/>
        <v>1</v>
      </c>
      <c r="O762">
        <f t="shared" si="74"/>
        <v>0</v>
      </c>
    </row>
    <row r="763" spans="1:15" x14ac:dyDescent="0.25">
      <c r="A763" t="s">
        <v>1546</v>
      </c>
      <c r="B763" t="s">
        <v>1250</v>
      </c>
      <c r="C763" t="s">
        <v>1410</v>
      </c>
      <c r="D763" t="s">
        <v>1186</v>
      </c>
      <c r="E763" t="s">
        <v>1195</v>
      </c>
      <c r="F763" s="604">
        <v>1</v>
      </c>
      <c r="G763" s="604">
        <v>0.03</v>
      </c>
      <c r="H763" s="651"/>
      <c r="I763" t="str">
        <f t="shared" si="69"/>
        <v>electricity</v>
      </c>
      <c r="J763" t="str">
        <f t="shared" si="70"/>
        <v>biomass</v>
      </c>
      <c r="K763" t="str">
        <f t="shared" si="71"/>
        <v>ch4</v>
      </c>
      <c r="L763" t="str">
        <f t="shared" si="72"/>
        <v>electricity.biomass.ch4.No control</v>
      </c>
      <c r="M763" s="614">
        <f>IFERROR(INDEX('Control Tech'!$K$3:$K$196,MATCH(Calcs!L763,'Control Tech'!$A$3:$A$196,0),1)/100,0)</f>
        <v>0</v>
      </c>
      <c r="N763" s="613">
        <f t="shared" si="73"/>
        <v>1</v>
      </c>
      <c r="O763">
        <f t="shared" si="74"/>
        <v>0</v>
      </c>
    </row>
    <row r="764" spans="1:15" x14ac:dyDescent="0.25">
      <c r="A764" t="s">
        <v>1546</v>
      </c>
      <c r="B764" t="s">
        <v>1238</v>
      </c>
      <c r="C764" t="s">
        <v>1205</v>
      </c>
      <c r="D764" t="s">
        <v>1186</v>
      </c>
      <c r="E764" t="s">
        <v>1195</v>
      </c>
      <c r="F764" s="604">
        <v>1</v>
      </c>
      <c r="G764" s="604">
        <v>1E-3</v>
      </c>
      <c r="H764" s="651"/>
      <c r="I764" t="str">
        <f t="shared" si="69"/>
        <v>electricity</v>
      </c>
      <c r="J764" t="str">
        <f t="shared" si="70"/>
        <v>lignite</v>
      </c>
      <c r="K764" t="str">
        <f t="shared" si="71"/>
        <v>ch4</v>
      </c>
      <c r="L764" t="str">
        <f t="shared" si="72"/>
        <v>electricity.lignite.ch4.No control</v>
      </c>
      <c r="M764" s="614">
        <f>IFERROR(INDEX('Control Tech'!$K$3:$K$196,MATCH(Calcs!L764,'Control Tech'!$A$3:$A$196,0),1)/100,0)</f>
        <v>0</v>
      </c>
      <c r="N764" s="613">
        <f t="shared" si="73"/>
        <v>1</v>
      </c>
      <c r="O764">
        <f t="shared" si="74"/>
        <v>0</v>
      </c>
    </row>
    <row r="765" spans="1:15" x14ac:dyDescent="0.25">
      <c r="A765" t="s">
        <v>1546</v>
      </c>
      <c r="B765" t="s">
        <v>1238</v>
      </c>
      <c r="C765" t="s">
        <v>1240</v>
      </c>
      <c r="D765" t="s">
        <v>1186</v>
      </c>
      <c r="E765" t="s">
        <v>1195</v>
      </c>
      <c r="F765" s="604">
        <v>1</v>
      </c>
      <c r="G765" s="604">
        <v>1E-3</v>
      </c>
      <c r="H765" s="651"/>
      <c r="I765" t="str">
        <f t="shared" si="69"/>
        <v>electricity</v>
      </c>
      <c r="J765" t="str">
        <f t="shared" si="70"/>
        <v>lignite</v>
      </c>
      <c r="K765" t="str">
        <f t="shared" si="71"/>
        <v>ch4</v>
      </c>
      <c r="L765" t="str">
        <f t="shared" si="72"/>
        <v>electricity.lignite.ch4.No control</v>
      </c>
      <c r="M765" s="614">
        <f>IFERROR(INDEX('Control Tech'!$K$3:$K$196,MATCH(Calcs!L765,'Control Tech'!$A$3:$A$196,0),1)/100,0)</f>
        <v>0</v>
      </c>
      <c r="N765" s="613">
        <f t="shared" si="73"/>
        <v>1</v>
      </c>
      <c r="O765">
        <f t="shared" si="74"/>
        <v>0</v>
      </c>
    </row>
    <row r="766" spans="1:15" x14ac:dyDescent="0.25">
      <c r="A766" t="s">
        <v>1546</v>
      </c>
      <c r="B766" t="s">
        <v>1238</v>
      </c>
      <c r="C766" t="s">
        <v>1291</v>
      </c>
      <c r="D766" t="s">
        <v>1186</v>
      </c>
      <c r="E766" t="s">
        <v>1195</v>
      </c>
      <c r="F766" s="604">
        <v>1</v>
      </c>
      <c r="G766" s="604">
        <v>1E-3</v>
      </c>
      <c r="H766" s="651"/>
      <c r="I766" t="str">
        <f t="shared" si="69"/>
        <v>electricity</v>
      </c>
      <c r="J766" t="str">
        <f t="shared" si="70"/>
        <v>hard coal</v>
      </c>
      <c r="K766" t="str">
        <f t="shared" si="71"/>
        <v>ch4</v>
      </c>
      <c r="L766" t="str">
        <f t="shared" si="72"/>
        <v>electricity.hard coal.ch4.No control</v>
      </c>
      <c r="M766" s="614">
        <f>IFERROR(INDEX('Control Tech'!$K$3:$K$196,MATCH(Calcs!L766,'Control Tech'!$A$3:$A$196,0),1)/100,0)</f>
        <v>0</v>
      </c>
      <c r="N766" s="613">
        <f t="shared" si="73"/>
        <v>1</v>
      </c>
      <c r="O766">
        <f t="shared" si="74"/>
        <v>308.68</v>
      </c>
    </row>
    <row r="767" spans="1:15" x14ac:dyDescent="0.25">
      <c r="A767" t="s">
        <v>1546</v>
      </c>
      <c r="B767" t="s">
        <v>1238</v>
      </c>
      <c r="C767" t="s">
        <v>1292</v>
      </c>
      <c r="D767" t="s">
        <v>1186</v>
      </c>
      <c r="E767" t="s">
        <v>1195</v>
      </c>
      <c r="F767" s="604">
        <v>1</v>
      </c>
      <c r="G767" s="604">
        <v>1E-3</v>
      </c>
      <c r="H767" s="651"/>
      <c r="I767" t="str">
        <f t="shared" si="69"/>
        <v>electricity</v>
      </c>
      <c r="J767" t="str">
        <f t="shared" si="70"/>
        <v>hard coal</v>
      </c>
      <c r="K767" t="str">
        <f t="shared" si="71"/>
        <v>ch4</v>
      </c>
      <c r="L767" t="str">
        <f t="shared" si="72"/>
        <v>electricity.hard coal.ch4.No control</v>
      </c>
      <c r="M767" s="614">
        <f>IFERROR(INDEX('Control Tech'!$K$3:$K$196,MATCH(Calcs!L767,'Control Tech'!$A$3:$A$196,0),1)/100,0)</f>
        <v>0</v>
      </c>
      <c r="N767" s="613">
        <f t="shared" si="73"/>
        <v>1</v>
      </c>
      <c r="O767">
        <f t="shared" si="74"/>
        <v>0</v>
      </c>
    </row>
    <row r="768" spans="1:15" x14ac:dyDescent="0.25">
      <c r="A768" t="s">
        <v>1546</v>
      </c>
      <c r="B768" t="s">
        <v>1238</v>
      </c>
      <c r="C768" t="s">
        <v>1293</v>
      </c>
      <c r="D768" t="s">
        <v>1186</v>
      </c>
      <c r="E768" t="s">
        <v>1195</v>
      </c>
      <c r="F768" s="604">
        <v>1</v>
      </c>
      <c r="G768" s="604">
        <v>1E-3</v>
      </c>
      <c r="H768" s="651"/>
      <c r="I768" t="str">
        <f t="shared" si="69"/>
        <v>electricity</v>
      </c>
      <c r="J768" t="str">
        <f t="shared" si="70"/>
        <v>hard coal</v>
      </c>
      <c r="K768" t="str">
        <f t="shared" si="71"/>
        <v>ch4</v>
      </c>
      <c r="L768" t="str">
        <f t="shared" si="72"/>
        <v>electricity.hard coal.ch4.No control</v>
      </c>
      <c r="M768" s="614">
        <f>IFERROR(INDEX('Control Tech'!$K$3:$K$196,MATCH(Calcs!L768,'Control Tech'!$A$3:$A$196,0),1)/100,0)</f>
        <v>0</v>
      </c>
      <c r="N768" s="613">
        <f t="shared" si="73"/>
        <v>1</v>
      </c>
      <c r="O768">
        <f t="shared" si="74"/>
        <v>0</v>
      </c>
    </row>
    <row r="769" spans="1:15" x14ac:dyDescent="0.25">
      <c r="A769" t="s">
        <v>1546</v>
      </c>
      <c r="B769" t="s">
        <v>1290</v>
      </c>
      <c r="C769" t="s">
        <v>92</v>
      </c>
      <c r="D769" t="s">
        <v>1186</v>
      </c>
      <c r="E769" t="s">
        <v>1195</v>
      </c>
      <c r="F769" s="604">
        <v>1</v>
      </c>
      <c r="G769" s="604">
        <v>4.15E-3</v>
      </c>
      <c r="H769" s="651"/>
      <c r="I769" t="str">
        <f t="shared" si="69"/>
        <v>rail</v>
      </c>
      <c r="J769" t="str">
        <f t="shared" si="70"/>
        <v>petroleum diesel</v>
      </c>
      <c r="K769" t="str">
        <f t="shared" si="71"/>
        <v>ch4</v>
      </c>
      <c r="L769" t="str">
        <f t="shared" si="72"/>
        <v>rail.petroleum diesel.ch4.No control</v>
      </c>
      <c r="M769" s="614">
        <f>IFERROR(INDEX('Control Tech'!$K$3:$K$196,MATCH(Calcs!L769,'Control Tech'!$A$3:$A$196,0),1)/100,0)</f>
        <v>0</v>
      </c>
      <c r="N769" s="613">
        <f t="shared" si="73"/>
        <v>1</v>
      </c>
      <c r="O769" t="str">
        <f t="shared" si="74"/>
        <v/>
      </c>
    </row>
    <row r="770" spans="1:15" x14ac:dyDescent="0.25">
      <c r="A770" t="s">
        <v>1546</v>
      </c>
      <c r="B770" t="s">
        <v>1290</v>
      </c>
      <c r="C770" t="s">
        <v>18</v>
      </c>
      <c r="D770" t="s">
        <v>1266</v>
      </c>
      <c r="E770" t="s">
        <v>1195</v>
      </c>
      <c r="F770" s="604">
        <v>1</v>
      </c>
      <c r="G770" s="604">
        <v>4.0000000000000001E-3</v>
      </c>
      <c r="H770" s="651"/>
      <c r="I770" t="str">
        <f t="shared" si="69"/>
        <v>rail</v>
      </c>
      <c r="J770" t="str">
        <f t="shared" si="70"/>
        <v>petroleum gasoline</v>
      </c>
      <c r="K770" t="str">
        <f t="shared" si="71"/>
        <v>ch4</v>
      </c>
      <c r="L770" t="str">
        <f t="shared" si="72"/>
        <v>rail.petroleum gasoline.ch4.EURO 1</v>
      </c>
      <c r="M770" s="614">
        <f>IFERROR(INDEX('Control Tech'!$K$3:$K$196,MATCH(Calcs!L770,'Control Tech'!$A$3:$A$196,0),1)/100,0)</f>
        <v>0</v>
      </c>
      <c r="N770" s="613">
        <f t="shared" si="73"/>
        <v>0</v>
      </c>
      <c r="O770" t="str">
        <f t="shared" si="74"/>
        <v/>
      </c>
    </row>
    <row r="771" spans="1:15" x14ac:dyDescent="0.25">
      <c r="A771" t="s">
        <v>1546</v>
      </c>
      <c r="B771" t="s">
        <v>1290</v>
      </c>
      <c r="C771" t="s">
        <v>18</v>
      </c>
      <c r="D771" t="s">
        <v>1267</v>
      </c>
      <c r="E771" t="s">
        <v>1195</v>
      </c>
      <c r="F771" s="604">
        <v>1</v>
      </c>
      <c r="G771" s="604">
        <v>4.0000000000000001E-3</v>
      </c>
      <c r="H771" s="651"/>
      <c r="I771" t="str">
        <f t="shared" si="69"/>
        <v>rail</v>
      </c>
      <c r="J771" t="str">
        <f t="shared" si="70"/>
        <v>petroleum gasoline</v>
      </c>
      <c r="K771" t="str">
        <f t="shared" si="71"/>
        <v>ch4</v>
      </c>
      <c r="L771" t="str">
        <f t="shared" si="72"/>
        <v>rail.petroleum gasoline.ch4.EURO 2</v>
      </c>
      <c r="M771" s="614">
        <f>IFERROR(INDEX('Control Tech'!$K$3:$K$196,MATCH(Calcs!L771,'Control Tech'!$A$3:$A$196,0),1)/100,0)</f>
        <v>0</v>
      </c>
      <c r="N771" s="613">
        <f t="shared" si="73"/>
        <v>0</v>
      </c>
      <c r="O771" t="str">
        <f t="shared" si="74"/>
        <v/>
      </c>
    </row>
    <row r="772" spans="1:15" x14ac:dyDescent="0.25">
      <c r="A772" t="s">
        <v>1546</v>
      </c>
      <c r="B772" t="s">
        <v>1290</v>
      </c>
      <c r="C772" t="s">
        <v>18</v>
      </c>
      <c r="D772" t="s">
        <v>1268</v>
      </c>
      <c r="E772" t="s">
        <v>1195</v>
      </c>
      <c r="F772" s="604">
        <v>1</v>
      </c>
      <c r="G772" s="604">
        <v>4.0000000000000001E-3</v>
      </c>
      <c r="H772" s="651"/>
      <c r="I772" t="str">
        <f t="shared" si="69"/>
        <v>rail</v>
      </c>
      <c r="J772" t="str">
        <f t="shared" si="70"/>
        <v>petroleum gasoline</v>
      </c>
      <c r="K772" t="str">
        <f t="shared" si="71"/>
        <v>ch4</v>
      </c>
      <c r="L772" t="str">
        <f t="shared" si="72"/>
        <v>rail.petroleum gasoline.ch4.EURO 3</v>
      </c>
      <c r="M772" s="614">
        <f>IFERROR(INDEX('Control Tech'!$K$3:$K$196,MATCH(Calcs!L772,'Control Tech'!$A$3:$A$196,0),1)/100,0)</f>
        <v>0</v>
      </c>
      <c r="N772" s="613">
        <f t="shared" si="73"/>
        <v>0</v>
      </c>
      <c r="O772" t="str">
        <f t="shared" si="74"/>
        <v/>
      </c>
    </row>
    <row r="773" spans="1:15" x14ac:dyDescent="0.25">
      <c r="A773" t="s">
        <v>1546</v>
      </c>
      <c r="B773" t="s">
        <v>1290</v>
      </c>
      <c r="C773" t="s">
        <v>18</v>
      </c>
      <c r="D773" t="s">
        <v>1269</v>
      </c>
      <c r="E773" t="s">
        <v>1195</v>
      </c>
      <c r="F773" s="604">
        <v>1</v>
      </c>
      <c r="G773" s="604">
        <v>4.0000000000000001E-3</v>
      </c>
      <c r="H773" s="651"/>
      <c r="I773" t="str">
        <f t="shared" si="69"/>
        <v>rail</v>
      </c>
      <c r="J773" t="str">
        <f t="shared" si="70"/>
        <v>petroleum gasoline</v>
      </c>
      <c r="K773" t="str">
        <f t="shared" si="71"/>
        <v>ch4</v>
      </c>
      <c r="L773" t="str">
        <f t="shared" si="72"/>
        <v>rail.petroleum gasoline.ch4.EURO 4</v>
      </c>
      <c r="M773" s="614">
        <f>IFERROR(INDEX('Control Tech'!$K$3:$K$196,MATCH(Calcs!L773,'Control Tech'!$A$3:$A$196,0),1)/100,0)</f>
        <v>0</v>
      </c>
      <c r="N773" s="613">
        <f t="shared" si="73"/>
        <v>0</v>
      </c>
      <c r="O773" t="str">
        <f t="shared" si="74"/>
        <v/>
      </c>
    </row>
    <row r="774" spans="1:15" x14ac:dyDescent="0.25">
      <c r="A774" t="s">
        <v>1546</v>
      </c>
      <c r="B774" t="s">
        <v>1290</v>
      </c>
      <c r="C774" t="s">
        <v>18</v>
      </c>
      <c r="D774" t="s">
        <v>1270</v>
      </c>
      <c r="E774" t="s">
        <v>1195</v>
      </c>
      <c r="F774" s="604">
        <v>1</v>
      </c>
      <c r="G774" s="604">
        <v>4.0000000000000001E-3</v>
      </c>
      <c r="H774" s="651"/>
      <c r="I774" t="str">
        <f t="shared" ref="I774:I837" si="75">IFERROR(INDEX($U$3:$U$143,MATCH(B774,$S$3:$S$143,0),1),"")</f>
        <v>rail</v>
      </c>
      <c r="J774" t="str">
        <f t="shared" ref="J774:J837" si="76">IFERROR(INDEX($V$3:$V$143,MATCH(CONCATENATE(B774,".",C774),$R$3:$R$143,0),1),"")</f>
        <v>petroleum gasoline</v>
      </c>
      <c r="K774" t="str">
        <f t="shared" ref="K774:K837" si="77">IF(OR(A774="black carbon",A774="oc",A774="pm2.5",A774="pm10"),"PM",A774)</f>
        <v>ch4</v>
      </c>
      <c r="L774" t="str">
        <f t="shared" ref="L774:L837" si="78">IFERROR(CONCATENATE(I774,".",J774,".",K774,".",D774),"")</f>
        <v>rail.petroleum gasoline.ch4.EURO 5</v>
      </c>
      <c r="M774" s="614">
        <f>IFERROR(INDEX('Control Tech'!$K$3:$K$196,MATCH(Calcs!L774,'Control Tech'!$A$3:$A$196,0),1)/100,0)</f>
        <v>0</v>
      </c>
      <c r="N774" s="613">
        <f t="shared" ref="N774:N837" si="79">IF(D774="no control",1-SUMIFS($M$5:$M$3714,$B$5:$B$3714,B774,$A$5:$A$3714,A774,$C$5:$C$3714,C774),M774)</f>
        <v>0</v>
      </c>
      <c r="O774" t="str">
        <f t="shared" ref="O774:O837" si="80">IF(I774="electricity",INDEX($W$3:$W$143,MATCH(CONCATENATE(B774,".",C774),$R$3:$R$143,0),1),"")</f>
        <v/>
      </c>
    </row>
    <row r="775" spans="1:15" x14ac:dyDescent="0.25">
      <c r="A775" t="s">
        <v>1546</v>
      </c>
      <c r="B775" t="s">
        <v>1290</v>
      </c>
      <c r="C775" t="s">
        <v>18</v>
      </c>
      <c r="D775" t="s">
        <v>1271</v>
      </c>
      <c r="E775" t="s">
        <v>1195</v>
      </c>
      <c r="F775" s="604">
        <v>1</v>
      </c>
      <c r="G775" s="604">
        <v>4.0000000000000001E-3</v>
      </c>
      <c r="H775" s="651"/>
      <c r="I775" t="str">
        <f t="shared" si="75"/>
        <v>rail</v>
      </c>
      <c r="J775" t="str">
        <f t="shared" si="76"/>
        <v>petroleum gasoline</v>
      </c>
      <c r="K775" t="str">
        <f t="shared" si="77"/>
        <v>ch4</v>
      </c>
      <c r="L775" t="str">
        <f t="shared" si="78"/>
        <v>rail.petroleum gasoline.ch4.EURO 6</v>
      </c>
      <c r="M775" s="614">
        <f>IFERROR(INDEX('Control Tech'!$K$3:$K$196,MATCH(Calcs!L775,'Control Tech'!$A$3:$A$196,0),1)/100,0)</f>
        <v>0</v>
      </c>
      <c r="N775" s="613">
        <f t="shared" si="79"/>
        <v>0</v>
      </c>
      <c r="O775" t="str">
        <f t="shared" si="80"/>
        <v/>
      </c>
    </row>
    <row r="776" spans="1:15" x14ac:dyDescent="0.25">
      <c r="A776" t="s">
        <v>1546</v>
      </c>
      <c r="B776" t="s">
        <v>1290</v>
      </c>
      <c r="C776" t="s">
        <v>18</v>
      </c>
      <c r="D776" t="s">
        <v>1186</v>
      </c>
      <c r="E776" t="s">
        <v>1195</v>
      </c>
      <c r="F776" s="604">
        <v>1</v>
      </c>
      <c r="G776" s="604">
        <v>4.0000000000000001E-3</v>
      </c>
      <c r="H776" s="651"/>
      <c r="I776" t="str">
        <f t="shared" si="75"/>
        <v>rail</v>
      </c>
      <c r="J776" t="str">
        <f t="shared" si="76"/>
        <v>petroleum gasoline</v>
      </c>
      <c r="K776" t="str">
        <f t="shared" si="77"/>
        <v>ch4</v>
      </c>
      <c r="L776" t="str">
        <f t="shared" si="78"/>
        <v>rail.petroleum gasoline.ch4.No control</v>
      </c>
      <c r="M776" s="614">
        <f>IFERROR(INDEX('Control Tech'!$K$3:$K$196,MATCH(Calcs!L776,'Control Tech'!$A$3:$A$196,0),1)/100,0)</f>
        <v>0</v>
      </c>
      <c r="N776" s="613">
        <f t="shared" si="79"/>
        <v>1</v>
      </c>
      <c r="O776" t="str">
        <f t="shared" si="80"/>
        <v/>
      </c>
    </row>
    <row r="777" spans="1:15" x14ac:dyDescent="0.25">
      <c r="A777" t="s">
        <v>1546</v>
      </c>
      <c r="B777" t="s">
        <v>1241</v>
      </c>
      <c r="C777" t="s">
        <v>32</v>
      </c>
      <c r="D777" t="s">
        <v>1186</v>
      </c>
      <c r="E777" t="s">
        <v>1195</v>
      </c>
      <c r="F777" s="604">
        <v>1</v>
      </c>
      <c r="G777" s="604">
        <v>1E-3</v>
      </c>
      <c r="H777" s="651"/>
      <c r="I777" t="str">
        <f t="shared" si="75"/>
        <v>buildings</v>
      </c>
      <c r="J777" t="str">
        <f t="shared" si="76"/>
        <v/>
      </c>
      <c r="K777" t="str">
        <f t="shared" si="77"/>
        <v>ch4</v>
      </c>
      <c r="L777" t="str">
        <f t="shared" si="78"/>
        <v>buildings..ch4.No control</v>
      </c>
      <c r="M777" s="614">
        <f>IFERROR(INDEX('Control Tech'!$K$3:$K$196,MATCH(Calcs!L777,'Control Tech'!$A$3:$A$196,0),1)/100,0)</f>
        <v>0</v>
      </c>
      <c r="N777" s="613">
        <f t="shared" si="79"/>
        <v>1</v>
      </c>
      <c r="O777" t="str">
        <f t="shared" si="80"/>
        <v/>
      </c>
    </row>
    <row r="778" spans="1:15" x14ac:dyDescent="0.25">
      <c r="A778" t="s">
        <v>1546</v>
      </c>
      <c r="B778" t="s">
        <v>1241</v>
      </c>
      <c r="C778" t="s">
        <v>1242</v>
      </c>
      <c r="D778" t="s">
        <v>1186</v>
      </c>
      <c r="E778" t="s">
        <v>1195</v>
      </c>
      <c r="F778" s="604">
        <v>1</v>
      </c>
      <c r="G778" s="604">
        <v>1E-3</v>
      </c>
      <c r="H778" s="651"/>
      <c r="I778" t="str">
        <f t="shared" si="75"/>
        <v>buildings</v>
      </c>
      <c r="J778" t="str">
        <f t="shared" si="76"/>
        <v/>
      </c>
      <c r="K778" t="str">
        <f t="shared" si="77"/>
        <v>ch4</v>
      </c>
      <c r="L778" t="str">
        <f t="shared" si="78"/>
        <v>buildings..ch4.No control</v>
      </c>
      <c r="M778" s="614">
        <f>IFERROR(INDEX('Control Tech'!$K$3:$K$196,MATCH(Calcs!L778,'Control Tech'!$A$3:$A$196,0),1)/100,0)</f>
        <v>0</v>
      </c>
      <c r="N778" s="613">
        <f t="shared" si="79"/>
        <v>1</v>
      </c>
      <c r="O778" t="str">
        <f t="shared" si="80"/>
        <v/>
      </c>
    </row>
    <row r="779" spans="1:15" x14ac:dyDescent="0.25">
      <c r="A779" t="s">
        <v>1546</v>
      </c>
      <c r="B779" t="s">
        <v>1241</v>
      </c>
      <c r="C779" t="s">
        <v>1244</v>
      </c>
      <c r="D779" t="s">
        <v>1186</v>
      </c>
      <c r="E779" t="s">
        <v>1195</v>
      </c>
      <c r="F779" s="604">
        <v>1</v>
      </c>
      <c r="G779" s="604">
        <v>0.33050000000000002</v>
      </c>
      <c r="H779" s="651"/>
      <c r="I779" t="str">
        <f t="shared" si="75"/>
        <v>buildings</v>
      </c>
      <c r="J779" t="str">
        <f t="shared" si="76"/>
        <v/>
      </c>
      <c r="K779" t="str">
        <f t="shared" si="77"/>
        <v>ch4</v>
      </c>
      <c r="L779" t="str">
        <f t="shared" si="78"/>
        <v>buildings..ch4.No control</v>
      </c>
      <c r="M779" s="614">
        <f>IFERROR(INDEX('Control Tech'!$K$3:$K$196,MATCH(Calcs!L779,'Control Tech'!$A$3:$A$196,0),1)/100,0)</f>
        <v>0</v>
      </c>
      <c r="N779" s="613">
        <f t="shared" si="79"/>
        <v>1</v>
      </c>
      <c r="O779" t="str">
        <f t="shared" si="80"/>
        <v/>
      </c>
    </row>
    <row r="780" spans="1:15" x14ac:dyDescent="0.25">
      <c r="A780" t="s">
        <v>1546</v>
      </c>
      <c r="B780" t="s">
        <v>1241</v>
      </c>
      <c r="C780" t="s">
        <v>92</v>
      </c>
      <c r="D780" t="s">
        <v>1186</v>
      </c>
      <c r="E780" t="s">
        <v>1195</v>
      </c>
      <c r="F780" s="604">
        <v>1</v>
      </c>
      <c r="G780" s="604">
        <v>3.0000000000000001E-3</v>
      </c>
      <c r="H780" s="651"/>
      <c r="I780" t="str">
        <f t="shared" si="75"/>
        <v>buildings</v>
      </c>
      <c r="J780" t="str">
        <f t="shared" si="76"/>
        <v>petroleum diesel</v>
      </c>
      <c r="K780" t="str">
        <f t="shared" si="77"/>
        <v>ch4</v>
      </c>
      <c r="L780" t="str">
        <f t="shared" si="78"/>
        <v>buildings.petroleum diesel.ch4.No control</v>
      </c>
      <c r="M780" s="614">
        <f>IFERROR(INDEX('Control Tech'!$K$3:$K$196,MATCH(Calcs!L780,'Control Tech'!$A$3:$A$196,0),1)/100,0)</f>
        <v>0</v>
      </c>
      <c r="N780" s="613">
        <f t="shared" si="79"/>
        <v>1</v>
      </c>
      <c r="O780" t="str">
        <f t="shared" si="80"/>
        <v/>
      </c>
    </row>
    <row r="781" spans="1:15" x14ac:dyDescent="0.25">
      <c r="A781" t="s">
        <v>1546</v>
      </c>
      <c r="B781" t="s">
        <v>1241</v>
      </c>
      <c r="C781" t="s">
        <v>1264</v>
      </c>
      <c r="D781" t="s">
        <v>1501</v>
      </c>
      <c r="E781" t="s">
        <v>1195</v>
      </c>
      <c r="F781" s="604">
        <v>1</v>
      </c>
      <c r="G781" s="604">
        <v>0.1</v>
      </c>
      <c r="H781" s="651"/>
      <c r="I781" t="str">
        <f t="shared" si="75"/>
        <v>buildings</v>
      </c>
      <c r="J781" t="str">
        <f t="shared" si="76"/>
        <v>natural gas</v>
      </c>
      <c r="K781" t="str">
        <f t="shared" si="77"/>
        <v>ch4</v>
      </c>
      <c r="L781" t="str">
        <f t="shared" si="78"/>
        <v>buildings.natural gas.ch4.Doubling of leak control frequency of gas distribution network</v>
      </c>
      <c r="M781" s="614">
        <f>IFERROR(INDEX('Control Tech'!$K$3:$K$196,MATCH(Calcs!L781,'Control Tech'!$A$3:$A$196,0),1)/100,0)</f>
        <v>0</v>
      </c>
      <c r="N781" s="613">
        <f t="shared" si="79"/>
        <v>0</v>
      </c>
      <c r="O781" t="str">
        <f t="shared" si="80"/>
        <v/>
      </c>
    </row>
    <row r="782" spans="1:15" x14ac:dyDescent="0.25">
      <c r="A782" t="s">
        <v>1546</v>
      </c>
      <c r="B782" t="s">
        <v>1241</v>
      </c>
      <c r="C782" t="s">
        <v>1264</v>
      </c>
      <c r="D782" t="s">
        <v>1186</v>
      </c>
      <c r="E782" t="s">
        <v>1195</v>
      </c>
      <c r="F782" s="604">
        <v>1</v>
      </c>
      <c r="G782" s="604">
        <v>0.2</v>
      </c>
      <c r="H782" s="651"/>
      <c r="I782" t="str">
        <f t="shared" si="75"/>
        <v>buildings</v>
      </c>
      <c r="J782" t="str">
        <f t="shared" si="76"/>
        <v>natural gas</v>
      </c>
      <c r="K782" t="str">
        <f t="shared" si="77"/>
        <v>ch4</v>
      </c>
      <c r="L782" t="str">
        <f t="shared" si="78"/>
        <v>buildings.natural gas.ch4.No control</v>
      </c>
      <c r="M782" s="614">
        <f>IFERROR(INDEX('Control Tech'!$K$3:$K$196,MATCH(Calcs!L782,'Control Tech'!$A$3:$A$196,0),1)/100,0)</f>
        <v>0</v>
      </c>
      <c r="N782" s="613">
        <f t="shared" si="79"/>
        <v>1</v>
      </c>
      <c r="O782" t="str">
        <f t="shared" si="80"/>
        <v/>
      </c>
    </row>
    <row r="783" spans="1:15" x14ac:dyDescent="0.25">
      <c r="A783" t="s">
        <v>1546</v>
      </c>
      <c r="B783" t="s">
        <v>1241</v>
      </c>
      <c r="C783" t="s">
        <v>1264</v>
      </c>
      <c r="D783" t="s">
        <v>1502</v>
      </c>
      <c r="E783" t="s">
        <v>1195</v>
      </c>
      <c r="F783" s="604">
        <v>1</v>
      </c>
      <c r="G783" s="604">
        <v>6.0000000000000001E-3</v>
      </c>
      <c r="H783" s="651"/>
      <c r="I783" t="str">
        <f t="shared" si="75"/>
        <v>buildings</v>
      </c>
      <c r="J783" t="str">
        <f t="shared" si="76"/>
        <v>natural gas</v>
      </c>
      <c r="K783" t="str">
        <f t="shared" si="77"/>
        <v>ch4</v>
      </c>
      <c r="L783" t="str">
        <f t="shared" si="78"/>
        <v>buildings.natural gas.ch4.Replacement of grey cast iron gas distribution network</v>
      </c>
      <c r="M783" s="614">
        <f>IFERROR(INDEX('Control Tech'!$K$3:$K$196,MATCH(Calcs!L783,'Control Tech'!$A$3:$A$196,0),1)/100,0)</f>
        <v>0</v>
      </c>
      <c r="N783" s="613">
        <f t="shared" si="79"/>
        <v>0</v>
      </c>
      <c r="O783" t="str">
        <f t="shared" si="80"/>
        <v/>
      </c>
    </row>
    <row r="784" spans="1:15" x14ac:dyDescent="0.25">
      <c r="A784" t="s">
        <v>1546</v>
      </c>
      <c r="B784" t="s">
        <v>1241</v>
      </c>
      <c r="C784" t="s">
        <v>18</v>
      </c>
      <c r="D784" t="s">
        <v>1186</v>
      </c>
      <c r="E784" t="s">
        <v>1195</v>
      </c>
      <c r="F784" s="604">
        <v>1</v>
      </c>
      <c r="G784" s="604">
        <v>3.0000000000000001E-3</v>
      </c>
      <c r="H784" s="651"/>
      <c r="I784" t="str">
        <f t="shared" si="75"/>
        <v>buildings</v>
      </c>
      <c r="J784" t="str">
        <f t="shared" si="76"/>
        <v>petroleum gasoline</v>
      </c>
      <c r="K784" t="str">
        <f t="shared" si="77"/>
        <v>ch4</v>
      </c>
      <c r="L784" t="str">
        <f t="shared" si="78"/>
        <v>buildings.petroleum gasoline.ch4.No control</v>
      </c>
      <c r="M784" s="614">
        <f>IFERROR(INDEX('Control Tech'!$K$3:$K$196,MATCH(Calcs!L784,'Control Tech'!$A$3:$A$196,0),1)/100,0)</f>
        <v>0</v>
      </c>
      <c r="N784" s="613">
        <f t="shared" si="79"/>
        <v>1</v>
      </c>
      <c r="O784" t="str">
        <f t="shared" si="80"/>
        <v/>
      </c>
    </row>
    <row r="785" spans="1:15" x14ac:dyDescent="0.25">
      <c r="A785" t="s">
        <v>1546</v>
      </c>
      <c r="B785" t="s">
        <v>1241</v>
      </c>
      <c r="C785" t="s">
        <v>1294</v>
      </c>
      <c r="D785" t="s">
        <v>1186</v>
      </c>
      <c r="E785" t="s">
        <v>1195</v>
      </c>
      <c r="F785" s="604">
        <v>1</v>
      </c>
      <c r="G785" s="604">
        <v>3.0000000000000001E-3</v>
      </c>
      <c r="H785" s="651"/>
      <c r="I785" t="str">
        <f t="shared" si="75"/>
        <v>buildings</v>
      </c>
      <c r="J785" t="str">
        <f t="shared" si="76"/>
        <v>petroleum diesel</v>
      </c>
      <c r="K785" t="str">
        <f t="shared" si="77"/>
        <v>ch4</v>
      </c>
      <c r="L785" t="str">
        <f t="shared" si="78"/>
        <v>buildings.petroleum diesel.ch4.No control</v>
      </c>
      <c r="M785" s="614">
        <f>IFERROR(INDEX('Control Tech'!$K$3:$K$196,MATCH(Calcs!L785,'Control Tech'!$A$3:$A$196,0),1)/100,0)</f>
        <v>0</v>
      </c>
      <c r="N785" s="613">
        <f t="shared" si="79"/>
        <v>1</v>
      </c>
      <c r="O785" t="str">
        <f t="shared" si="80"/>
        <v/>
      </c>
    </row>
    <row r="786" spans="1:15" x14ac:dyDescent="0.25">
      <c r="A786" t="s">
        <v>1546</v>
      </c>
      <c r="B786" t="s">
        <v>1241</v>
      </c>
      <c r="C786" t="s">
        <v>1305</v>
      </c>
      <c r="D786" t="s">
        <v>1186</v>
      </c>
      <c r="E786" t="s">
        <v>1195</v>
      </c>
      <c r="F786" s="604">
        <v>1</v>
      </c>
      <c r="G786" s="604">
        <v>1E-3</v>
      </c>
      <c r="H786" s="651"/>
      <c r="I786" t="str">
        <f t="shared" si="75"/>
        <v>buildings</v>
      </c>
      <c r="J786" t="str">
        <f t="shared" si="76"/>
        <v>natural gas</v>
      </c>
      <c r="K786" t="str">
        <f t="shared" si="77"/>
        <v>ch4</v>
      </c>
      <c r="L786" t="str">
        <f t="shared" si="78"/>
        <v>buildings.natural gas.ch4.No control</v>
      </c>
      <c r="M786" s="614">
        <f>IFERROR(INDEX('Control Tech'!$K$3:$K$196,MATCH(Calcs!L786,'Control Tech'!$A$3:$A$196,0),1)/100,0)</f>
        <v>0</v>
      </c>
      <c r="N786" s="613">
        <f t="shared" si="79"/>
        <v>1</v>
      </c>
      <c r="O786" t="str">
        <f t="shared" si="80"/>
        <v/>
      </c>
    </row>
    <row r="787" spans="1:15" x14ac:dyDescent="0.25">
      <c r="A787" t="s">
        <v>1554</v>
      </c>
      <c r="B787" t="s">
        <v>1287</v>
      </c>
      <c r="C787" t="s">
        <v>18</v>
      </c>
      <c r="D787" t="s">
        <v>1186</v>
      </c>
      <c r="E787" t="s">
        <v>1195</v>
      </c>
      <c r="F787" s="604">
        <v>1</v>
      </c>
      <c r="G787" s="604">
        <v>0</v>
      </c>
      <c r="H787" s="651"/>
      <c r="I787" t="str">
        <f t="shared" si="75"/>
        <v>aircraft</v>
      </c>
      <c r="J787" t="str">
        <f t="shared" si="76"/>
        <v>petroleum gasoline</v>
      </c>
      <c r="K787" t="str">
        <f t="shared" si="77"/>
        <v>co</v>
      </c>
      <c r="L787" t="str">
        <f t="shared" si="78"/>
        <v>aircraft.petroleum gasoline.co.No control</v>
      </c>
      <c r="M787" s="614">
        <f>IFERROR(INDEX('Control Tech'!$K$3:$K$196,MATCH(Calcs!L787,'Control Tech'!$A$3:$A$196,0),1)/100,0)</f>
        <v>0</v>
      </c>
      <c r="N787" s="613">
        <f t="shared" si="79"/>
        <v>1</v>
      </c>
      <c r="O787" t="str">
        <f t="shared" si="80"/>
        <v/>
      </c>
    </row>
    <row r="788" spans="1:15" x14ac:dyDescent="0.25">
      <c r="A788" t="s">
        <v>1554</v>
      </c>
      <c r="B788" t="s">
        <v>1301</v>
      </c>
      <c r="C788" t="s">
        <v>92</v>
      </c>
      <c r="D788" t="s">
        <v>1186</v>
      </c>
      <c r="E788" t="s">
        <v>1195</v>
      </c>
      <c r="F788" s="604">
        <v>1</v>
      </c>
      <c r="G788" s="604">
        <v>0.25</v>
      </c>
      <c r="H788" s="651"/>
      <c r="I788" t="str">
        <f t="shared" si="75"/>
        <v>ships</v>
      </c>
      <c r="J788" t="str">
        <f t="shared" si="76"/>
        <v>petroleum diesel</v>
      </c>
      <c r="K788" t="str">
        <f t="shared" si="77"/>
        <v>co</v>
      </c>
      <c r="L788" t="str">
        <f t="shared" si="78"/>
        <v>ships.petroleum diesel.co.No control</v>
      </c>
      <c r="M788" s="614">
        <f>IFERROR(INDEX('Control Tech'!$K$3:$K$196,MATCH(Calcs!L788,'Control Tech'!$A$3:$A$196,0),1)/100,0)</f>
        <v>0</v>
      </c>
      <c r="N788" s="613">
        <f t="shared" si="79"/>
        <v>1</v>
      </c>
      <c r="O788" t="str">
        <f t="shared" si="80"/>
        <v/>
      </c>
    </row>
    <row r="789" spans="1:15" x14ac:dyDescent="0.25">
      <c r="A789" t="s">
        <v>1554</v>
      </c>
      <c r="B789" t="s">
        <v>1301</v>
      </c>
      <c r="C789" t="s">
        <v>92</v>
      </c>
      <c r="D789" t="s">
        <v>1303</v>
      </c>
      <c r="E789" t="s">
        <v>1195</v>
      </c>
      <c r="F789" s="604">
        <v>1</v>
      </c>
      <c r="G789" s="604">
        <v>0.23</v>
      </c>
      <c r="H789" s="651"/>
      <c r="I789" t="str">
        <f t="shared" si="75"/>
        <v>ships</v>
      </c>
      <c r="J789" t="str">
        <f t="shared" si="76"/>
        <v>petroleum diesel</v>
      </c>
      <c r="K789" t="str">
        <f t="shared" si="77"/>
        <v>co</v>
      </c>
      <c r="L789" t="str">
        <f t="shared" si="78"/>
        <v>ships.petroleum diesel.co.Selective catalytic reduction on large vessels using residual oil</v>
      </c>
      <c r="M789" s="614">
        <f>IFERROR(INDEX('Control Tech'!$K$3:$K$196,MATCH(Calcs!L789,'Control Tech'!$A$3:$A$196,0),1)/100,0)</f>
        <v>0</v>
      </c>
      <c r="N789" s="613">
        <f t="shared" si="79"/>
        <v>0</v>
      </c>
      <c r="O789" t="str">
        <f t="shared" si="80"/>
        <v/>
      </c>
    </row>
    <row r="790" spans="1:15" x14ac:dyDescent="0.25">
      <c r="A790" t="s">
        <v>1554</v>
      </c>
      <c r="B790" t="s">
        <v>1301</v>
      </c>
      <c r="C790" t="s">
        <v>1294</v>
      </c>
      <c r="D790" t="s">
        <v>1186</v>
      </c>
      <c r="E790" t="s">
        <v>1195</v>
      </c>
      <c r="F790" s="604">
        <v>1</v>
      </c>
      <c r="G790" s="604">
        <v>0.25</v>
      </c>
      <c r="H790" s="651"/>
      <c r="I790" t="str">
        <f t="shared" si="75"/>
        <v>ships</v>
      </c>
      <c r="J790" t="str">
        <f t="shared" si="76"/>
        <v>petroleum diesel</v>
      </c>
      <c r="K790" t="str">
        <f t="shared" si="77"/>
        <v>co</v>
      </c>
      <c r="L790" t="str">
        <f t="shared" si="78"/>
        <v>ships.petroleum diesel.co.No control</v>
      </c>
      <c r="M790" s="614">
        <f>IFERROR(INDEX('Control Tech'!$K$3:$K$196,MATCH(Calcs!L790,'Control Tech'!$A$3:$A$196,0),1)/100,0)</f>
        <v>0</v>
      </c>
      <c r="N790" s="613">
        <f t="shared" si="79"/>
        <v>1</v>
      </c>
      <c r="O790" t="str">
        <f t="shared" si="80"/>
        <v/>
      </c>
    </row>
    <row r="791" spans="1:15" x14ac:dyDescent="0.25">
      <c r="A791" t="s">
        <v>1554</v>
      </c>
      <c r="B791" t="s">
        <v>1301</v>
      </c>
      <c r="C791" t="s">
        <v>1294</v>
      </c>
      <c r="D791" t="s">
        <v>1303</v>
      </c>
      <c r="E791" t="s">
        <v>1195</v>
      </c>
      <c r="F791" s="604">
        <v>1</v>
      </c>
      <c r="G791" s="604">
        <v>0.23</v>
      </c>
      <c r="H791" s="651"/>
      <c r="I791" t="str">
        <f t="shared" si="75"/>
        <v>ships</v>
      </c>
      <c r="J791" t="str">
        <f t="shared" si="76"/>
        <v>petroleum diesel</v>
      </c>
      <c r="K791" t="str">
        <f t="shared" si="77"/>
        <v>co</v>
      </c>
      <c r="L791" t="str">
        <f t="shared" si="78"/>
        <v>ships.petroleum diesel.co.Selective catalytic reduction on large vessels using residual oil</v>
      </c>
      <c r="M791" s="614">
        <f>IFERROR(INDEX('Control Tech'!$K$3:$K$196,MATCH(Calcs!L791,'Control Tech'!$A$3:$A$196,0),1)/100,0)</f>
        <v>0</v>
      </c>
      <c r="N791" s="613">
        <f t="shared" si="79"/>
        <v>0</v>
      </c>
      <c r="O791" t="str">
        <f t="shared" si="80"/>
        <v/>
      </c>
    </row>
    <row r="792" spans="1:15" x14ac:dyDescent="0.25">
      <c r="A792" t="s">
        <v>1554</v>
      </c>
      <c r="B792" t="s">
        <v>1307</v>
      </c>
      <c r="C792" t="s">
        <v>92</v>
      </c>
      <c r="D792" t="s">
        <v>1186</v>
      </c>
      <c r="E792" t="s">
        <v>1195</v>
      </c>
      <c r="F792" s="604">
        <v>1</v>
      </c>
      <c r="G792" s="604">
        <v>0.25</v>
      </c>
      <c r="H792" s="651"/>
      <c r="I792" t="str">
        <f t="shared" si="75"/>
        <v>ships</v>
      </c>
      <c r="J792" t="str">
        <f t="shared" si="76"/>
        <v>petroleum diesel</v>
      </c>
      <c r="K792" t="str">
        <f t="shared" si="77"/>
        <v>co</v>
      </c>
      <c r="L792" t="str">
        <f t="shared" si="78"/>
        <v>ships.petroleum diesel.co.No control</v>
      </c>
      <c r="M792" s="614">
        <f>IFERROR(INDEX('Control Tech'!$K$3:$K$196,MATCH(Calcs!L792,'Control Tech'!$A$3:$A$196,0),1)/100,0)</f>
        <v>0</v>
      </c>
      <c r="N792" s="613">
        <f t="shared" si="79"/>
        <v>1</v>
      </c>
      <c r="O792" t="str">
        <f t="shared" si="80"/>
        <v/>
      </c>
    </row>
    <row r="793" spans="1:15" x14ac:dyDescent="0.25">
      <c r="A793" t="s">
        <v>1554</v>
      </c>
      <c r="B793" t="s">
        <v>1200</v>
      </c>
      <c r="C793" t="s">
        <v>1193</v>
      </c>
      <c r="D793" t="s">
        <v>1201</v>
      </c>
      <c r="E793" t="s">
        <v>1195</v>
      </c>
      <c r="F793" s="604">
        <v>1</v>
      </c>
      <c r="G793" s="604">
        <v>0.7</v>
      </c>
      <c r="H793" s="651"/>
      <c r="I793" t="str">
        <f t="shared" si="75"/>
        <v>buildings</v>
      </c>
      <c r="J793" t="str">
        <f t="shared" si="76"/>
        <v>biomass</v>
      </c>
      <c r="K793" t="str">
        <f t="shared" si="77"/>
        <v>co</v>
      </c>
      <c r="L793" t="str">
        <f t="shared" si="78"/>
        <v>buildings.biomass.co.Fan assisted cooking stove</v>
      </c>
      <c r="M793" s="614">
        <f>IFERROR(INDEX('Control Tech'!$K$3:$K$196,MATCH(Calcs!L793,'Control Tech'!$A$3:$A$196,0),1)/100,0)</f>
        <v>0</v>
      </c>
      <c r="N793" s="613">
        <f t="shared" si="79"/>
        <v>0</v>
      </c>
      <c r="O793" t="str">
        <f t="shared" si="80"/>
        <v/>
      </c>
    </row>
    <row r="794" spans="1:15" x14ac:dyDescent="0.25">
      <c r="A794" t="s">
        <v>1554</v>
      </c>
      <c r="B794" t="s">
        <v>1200</v>
      </c>
      <c r="C794" t="s">
        <v>1193</v>
      </c>
      <c r="D794" t="s">
        <v>1202</v>
      </c>
      <c r="E794" t="s">
        <v>1195</v>
      </c>
      <c r="F794" s="604">
        <v>1</v>
      </c>
      <c r="G794" s="604">
        <v>3</v>
      </c>
      <c r="H794" s="651"/>
      <c r="I794" t="str">
        <f t="shared" si="75"/>
        <v>buildings</v>
      </c>
      <c r="J794" t="str">
        <f t="shared" si="76"/>
        <v>biomass</v>
      </c>
      <c r="K794" t="str">
        <f t="shared" si="77"/>
        <v>co</v>
      </c>
      <c r="L794" t="str">
        <f t="shared" si="78"/>
        <v>buildings.biomass.co.Improved stove - biomass</v>
      </c>
      <c r="M794" s="614">
        <f>IFERROR(INDEX('Control Tech'!$K$3:$K$196,MATCH(Calcs!L794,'Control Tech'!$A$3:$A$196,0),1)/100,0)</f>
        <v>0</v>
      </c>
      <c r="N794" s="613">
        <f t="shared" si="79"/>
        <v>0</v>
      </c>
      <c r="O794" t="str">
        <f t="shared" si="80"/>
        <v/>
      </c>
    </row>
    <row r="795" spans="1:15" x14ac:dyDescent="0.25">
      <c r="A795" t="s">
        <v>1554</v>
      </c>
      <c r="B795" t="s">
        <v>1200</v>
      </c>
      <c r="C795" t="s">
        <v>1193</v>
      </c>
      <c r="D795" t="s">
        <v>1203</v>
      </c>
      <c r="E795" t="s">
        <v>1195</v>
      </c>
      <c r="F795" s="604">
        <v>1</v>
      </c>
      <c r="G795" s="604">
        <v>1.5</v>
      </c>
      <c r="H795" s="651"/>
      <c r="I795" t="str">
        <f t="shared" si="75"/>
        <v>buildings</v>
      </c>
      <c r="J795" t="str">
        <f t="shared" si="76"/>
        <v>biomass</v>
      </c>
      <c r="K795" t="str">
        <f t="shared" si="77"/>
        <v>co</v>
      </c>
      <c r="L795" t="str">
        <f t="shared" si="78"/>
        <v>buildings.biomass.co.New stove - biomass</v>
      </c>
      <c r="M795" s="614">
        <f>IFERROR(INDEX('Control Tech'!$K$3:$K$196,MATCH(Calcs!L795,'Control Tech'!$A$3:$A$196,0),1)/100,0)</f>
        <v>0</v>
      </c>
      <c r="N795" s="613">
        <f t="shared" si="79"/>
        <v>0</v>
      </c>
      <c r="O795" t="str">
        <f t="shared" si="80"/>
        <v/>
      </c>
    </row>
    <row r="796" spans="1:15" x14ac:dyDescent="0.25">
      <c r="A796" t="s">
        <v>1554</v>
      </c>
      <c r="B796" t="s">
        <v>1200</v>
      </c>
      <c r="C796" t="s">
        <v>1193</v>
      </c>
      <c r="D796" t="s">
        <v>1186</v>
      </c>
      <c r="E796" t="s">
        <v>1195</v>
      </c>
      <c r="F796" s="604">
        <v>1</v>
      </c>
      <c r="G796" s="604">
        <v>6</v>
      </c>
      <c r="H796" s="651"/>
      <c r="I796" t="str">
        <f t="shared" si="75"/>
        <v>buildings</v>
      </c>
      <c r="J796" t="str">
        <f t="shared" si="76"/>
        <v>biomass</v>
      </c>
      <c r="K796" t="str">
        <f t="shared" si="77"/>
        <v>co</v>
      </c>
      <c r="L796" t="str">
        <f t="shared" si="78"/>
        <v>buildings.biomass.co.No control</v>
      </c>
      <c r="M796" s="614">
        <f>IFERROR(INDEX('Control Tech'!$K$3:$K$196,MATCH(Calcs!L796,'Control Tech'!$A$3:$A$196,0),1)/100,0)</f>
        <v>0</v>
      </c>
      <c r="N796" s="613">
        <f t="shared" si="79"/>
        <v>1</v>
      </c>
      <c r="O796" t="str">
        <f t="shared" si="80"/>
        <v/>
      </c>
    </row>
    <row r="797" spans="1:15" x14ac:dyDescent="0.25">
      <c r="A797" t="s">
        <v>1554</v>
      </c>
      <c r="B797" t="s">
        <v>1200</v>
      </c>
      <c r="C797" t="s">
        <v>1205</v>
      </c>
      <c r="D797" t="s">
        <v>1214</v>
      </c>
      <c r="E797" t="s">
        <v>1195</v>
      </c>
      <c r="F797" s="604">
        <v>1</v>
      </c>
      <c r="G797" s="604">
        <v>0.25</v>
      </c>
      <c r="H797" s="651"/>
      <c r="I797" t="str">
        <f t="shared" si="75"/>
        <v>buildings</v>
      </c>
      <c r="J797" t="str">
        <f t="shared" si="76"/>
        <v>lignite</v>
      </c>
      <c r="K797" t="str">
        <f t="shared" si="77"/>
        <v>co</v>
      </c>
      <c r="L797" t="str">
        <f t="shared" si="78"/>
        <v>buildings.lignite.co.Briquette stove</v>
      </c>
      <c r="M797" s="614">
        <f>IFERROR(INDEX('Control Tech'!$K$3:$K$196,MATCH(Calcs!L797,'Control Tech'!$A$3:$A$196,0),1)/100,0)</f>
        <v>0</v>
      </c>
      <c r="N797" s="613">
        <f t="shared" si="79"/>
        <v>0</v>
      </c>
      <c r="O797" t="str">
        <f t="shared" si="80"/>
        <v/>
      </c>
    </row>
    <row r="798" spans="1:15" x14ac:dyDescent="0.25">
      <c r="A798" t="s">
        <v>1554</v>
      </c>
      <c r="B798" t="s">
        <v>1200</v>
      </c>
      <c r="C798" t="s">
        <v>1205</v>
      </c>
      <c r="D798" t="s">
        <v>1215</v>
      </c>
      <c r="E798" t="s">
        <v>1195</v>
      </c>
      <c r="F798" s="604">
        <v>1</v>
      </c>
      <c r="G798" s="604">
        <v>1.6</v>
      </c>
      <c r="H798" s="651"/>
      <c r="I798" t="str">
        <f t="shared" si="75"/>
        <v>buildings</v>
      </c>
      <c r="J798" t="str">
        <f t="shared" si="76"/>
        <v>lignite</v>
      </c>
      <c r="K798" t="str">
        <f t="shared" si="77"/>
        <v>co</v>
      </c>
      <c r="L798" t="str">
        <f t="shared" si="78"/>
        <v>buildings.lignite.co.Improved stove - coal</v>
      </c>
      <c r="M798" s="614">
        <f>IFERROR(INDEX('Control Tech'!$K$3:$K$196,MATCH(Calcs!L798,'Control Tech'!$A$3:$A$196,0),1)/100,0)</f>
        <v>0</v>
      </c>
      <c r="N798" s="613">
        <f t="shared" si="79"/>
        <v>0</v>
      </c>
      <c r="O798" t="str">
        <f t="shared" si="80"/>
        <v/>
      </c>
    </row>
    <row r="799" spans="1:15" x14ac:dyDescent="0.25">
      <c r="A799" t="s">
        <v>1554</v>
      </c>
      <c r="B799" t="s">
        <v>1200</v>
      </c>
      <c r="C799" t="s">
        <v>1205</v>
      </c>
      <c r="D799" t="s">
        <v>1216</v>
      </c>
      <c r="E799" t="s">
        <v>1195</v>
      </c>
      <c r="F799" s="604">
        <v>1</v>
      </c>
      <c r="G799" s="604">
        <v>0.8</v>
      </c>
      <c r="H799" s="651"/>
      <c r="I799" t="str">
        <f t="shared" si="75"/>
        <v>buildings</v>
      </c>
      <c r="J799" t="str">
        <f t="shared" si="76"/>
        <v>lignite</v>
      </c>
      <c r="K799" t="str">
        <f t="shared" si="77"/>
        <v>co</v>
      </c>
      <c r="L799" t="str">
        <f t="shared" si="78"/>
        <v>buildings.lignite.co.New stove - coal</v>
      </c>
      <c r="M799" s="614">
        <f>IFERROR(INDEX('Control Tech'!$K$3:$K$196,MATCH(Calcs!L799,'Control Tech'!$A$3:$A$196,0),1)/100,0)</f>
        <v>0</v>
      </c>
      <c r="N799" s="613">
        <f t="shared" si="79"/>
        <v>0</v>
      </c>
      <c r="O799" t="str">
        <f t="shared" si="80"/>
        <v/>
      </c>
    </row>
    <row r="800" spans="1:15" x14ac:dyDescent="0.25">
      <c r="A800" t="s">
        <v>1554</v>
      </c>
      <c r="B800" t="s">
        <v>1200</v>
      </c>
      <c r="C800" t="s">
        <v>1205</v>
      </c>
      <c r="D800" t="s">
        <v>1186</v>
      </c>
      <c r="E800" t="s">
        <v>1195</v>
      </c>
      <c r="F800" s="604">
        <v>1</v>
      </c>
      <c r="G800" s="604">
        <v>4</v>
      </c>
      <c r="H800" s="651"/>
      <c r="I800" t="str">
        <f t="shared" si="75"/>
        <v>buildings</v>
      </c>
      <c r="J800" t="str">
        <f t="shared" si="76"/>
        <v>lignite</v>
      </c>
      <c r="K800" t="str">
        <f t="shared" si="77"/>
        <v>co</v>
      </c>
      <c r="L800" t="str">
        <f t="shared" si="78"/>
        <v>buildings.lignite.co.No control</v>
      </c>
      <c r="M800" s="614">
        <f>IFERROR(INDEX('Control Tech'!$K$3:$K$196,MATCH(Calcs!L800,'Control Tech'!$A$3:$A$196,0),1)/100,0)</f>
        <v>0</v>
      </c>
      <c r="N800" s="613">
        <f t="shared" si="79"/>
        <v>1</v>
      </c>
      <c r="O800" t="str">
        <f t="shared" si="80"/>
        <v/>
      </c>
    </row>
    <row r="801" spans="1:15" x14ac:dyDescent="0.25">
      <c r="A801" t="s">
        <v>1554</v>
      </c>
      <c r="B801" t="s">
        <v>1200</v>
      </c>
      <c r="C801" t="s">
        <v>1240</v>
      </c>
      <c r="D801" t="s">
        <v>1214</v>
      </c>
      <c r="E801" t="s">
        <v>1195</v>
      </c>
      <c r="F801" s="604">
        <v>1</v>
      </c>
      <c r="G801" s="604">
        <v>0.25</v>
      </c>
      <c r="H801" s="651"/>
      <c r="I801" t="str">
        <f t="shared" si="75"/>
        <v>buildings</v>
      </c>
      <c r="J801" t="str">
        <f t="shared" si="76"/>
        <v>lignite</v>
      </c>
      <c r="K801" t="str">
        <f t="shared" si="77"/>
        <v>co</v>
      </c>
      <c r="L801" t="str">
        <f t="shared" si="78"/>
        <v>buildings.lignite.co.Briquette stove</v>
      </c>
      <c r="M801" s="614">
        <f>IFERROR(INDEX('Control Tech'!$K$3:$K$196,MATCH(Calcs!L801,'Control Tech'!$A$3:$A$196,0),1)/100,0)</f>
        <v>0</v>
      </c>
      <c r="N801" s="613">
        <f t="shared" si="79"/>
        <v>0</v>
      </c>
      <c r="O801" t="str">
        <f t="shared" si="80"/>
        <v/>
      </c>
    </row>
    <row r="802" spans="1:15" x14ac:dyDescent="0.25">
      <c r="A802" t="s">
        <v>1554</v>
      </c>
      <c r="B802" t="s">
        <v>1200</v>
      </c>
      <c r="C802" t="s">
        <v>1240</v>
      </c>
      <c r="D802" t="s">
        <v>1215</v>
      </c>
      <c r="E802" t="s">
        <v>1195</v>
      </c>
      <c r="F802" s="604">
        <v>1</v>
      </c>
      <c r="G802" s="604">
        <v>1.6</v>
      </c>
      <c r="H802" s="651"/>
      <c r="I802" t="str">
        <f t="shared" si="75"/>
        <v>buildings</v>
      </c>
      <c r="J802" t="str">
        <f t="shared" si="76"/>
        <v>lignite</v>
      </c>
      <c r="K802" t="str">
        <f t="shared" si="77"/>
        <v>co</v>
      </c>
      <c r="L802" t="str">
        <f t="shared" si="78"/>
        <v>buildings.lignite.co.Improved stove - coal</v>
      </c>
      <c r="M802" s="614">
        <f>IFERROR(INDEX('Control Tech'!$K$3:$K$196,MATCH(Calcs!L802,'Control Tech'!$A$3:$A$196,0),1)/100,0)</f>
        <v>0</v>
      </c>
      <c r="N802" s="613">
        <f t="shared" si="79"/>
        <v>0</v>
      </c>
      <c r="O802" t="str">
        <f t="shared" si="80"/>
        <v/>
      </c>
    </row>
    <row r="803" spans="1:15" x14ac:dyDescent="0.25">
      <c r="A803" t="s">
        <v>1554</v>
      </c>
      <c r="B803" t="s">
        <v>1200</v>
      </c>
      <c r="C803" t="s">
        <v>1240</v>
      </c>
      <c r="D803" t="s">
        <v>1216</v>
      </c>
      <c r="E803" t="s">
        <v>1195</v>
      </c>
      <c r="F803" s="604">
        <v>1</v>
      </c>
      <c r="G803" s="604">
        <v>0.8</v>
      </c>
      <c r="H803" s="651"/>
      <c r="I803" t="str">
        <f t="shared" si="75"/>
        <v>buildings</v>
      </c>
      <c r="J803" t="str">
        <f t="shared" si="76"/>
        <v>lignite</v>
      </c>
      <c r="K803" t="str">
        <f t="shared" si="77"/>
        <v>co</v>
      </c>
      <c r="L803" t="str">
        <f t="shared" si="78"/>
        <v>buildings.lignite.co.New stove - coal</v>
      </c>
      <c r="M803" s="614">
        <f>IFERROR(INDEX('Control Tech'!$K$3:$K$196,MATCH(Calcs!L803,'Control Tech'!$A$3:$A$196,0),1)/100,0)</f>
        <v>0</v>
      </c>
      <c r="N803" s="613">
        <f t="shared" si="79"/>
        <v>0</v>
      </c>
      <c r="O803" t="str">
        <f t="shared" si="80"/>
        <v/>
      </c>
    </row>
    <row r="804" spans="1:15" x14ac:dyDescent="0.25">
      <c r="A804" t="s">
        <v>1554</v>
      </c>
      <c r="B804" t="s">
        <v>1200</v>
      </c>
      <c r="C804" t="s">
        <v>1240</v>
      </c>
      <c r="D804" t="s">
        <v>1186</v>
      </c>
      <c r="E804" t="s">
        <v>1195</v>
      </c>
      <c r="F804" s="604">
        <v>1</v>
      </c>
      <c r="G804" s="604">
        <v>4</v>
      </c>
      <c r="H804" s="651"/>
      <c r="I804" t="str">
        <f t="shared" si="75"/>
        <v>buildings</v>
      </c>
      <c r="J804" t="str">
        <f t="shared" si="76"/>
        <v>lignite</v>
      </c>
      <c r="K804" t="str">
        <f t="shared" si="77"/>
        <v>co</v>
      </c>
      <c r="L804" t="str">
        <f t="shared" si="78"/>
        <v>buildings.lignite.co.No control</v>
      </c>
      <c r="M804" s="614">
        <f>IFERROR(INDEX('Control Tech'!$K$3:$K$196,MATCH(Calcs!L804,'Control Tech'!$A$3:$A$196,0),1)/100,0)</f>
        <v>0</v>
      </c>
      <c r="N804" s="613">
        <f t="shared" si="79"/>
        <v>1</v>
      </c>
      <c r="O804" t="str">
        <f t="shared" si="80"/>
        <v/>
      </c>
    </row>
    <row r="805" spans="1:15" x14ac:dyDescent="0.25">
      <c r="A805" t="s">
        <v>1554</v>
      </c>
      <c r="B805" t="s">
        <v>1200</v>
      </c>
      <c r="C805" t="s">
        <v>1245</v>
      </c>
      <c r="D805" t="s">
        <v>1215</v>
      </c>
      <c r="E805" t="s">
        <v>1195</v>
      </c>
      <c r="F805" s="604">
        <v>1</v>
      </c>
      <c r="G805" s="604">
        <v>1.5</v>
      </c>
      <c r="H805" s="651"/>
      <c r="I805" t="str">
        <f t="shared" si="75"/>
        <v>buildings</v>
      </c>
      <c r="J805" t="str">
        <f t="shared" si="76"/>
        <v>hard coal</v>
      </c>
      <c r="K805" t="str">
        <f t="shared" si="77"/>
        <v>co</v>
      </c>
      <c r="L805" t="str">
        <f t="shared" si="78"/>
        <v>buildings.hard coal.co.Improved stove - coal</v>
      </c>
      <c r="M805" s="614">
        <f>IFERROR(INDEX('Control Tech'!$K$3:$K$196,MATCH(Calcs!L805,'Control Tech'!$A$3:$A$196,0),1)/100,0)</f>
        <v>0</v>
      </c>
      <c r="N805" s="613">
        <f t="shared" si="79"/>
        <v>0</v>
      </c>
      <c r="O805" t="str">
        <f t="shared" si="80"/>
        <v/>
      </c>
    </row>
    <row r="806" spans="1:15" x14ac:dyDescent="0.25">
      <c r="A806" t="s">
        <v>1554</v>
      </c>
      <c r="B806" t="s">
        <v>1200</v>
      </c>
      <c r="C806" t="s">
        <v>1245</v>
      </c>
      <c r="D806" t="s">
        <v>1216</v>
      </c>
      <c r="E806" t="s">
        <v>1195</v>
      </c>
      <c r="F806" s="604">
        <v>1</v>
      </c>
      <c r="G806" s="604">
        <v>0.9</v>
      </c>
      <c r="H806" s="651"/>
      <c r="I806" t="str">
        <f t="shared" si="75"/>
        <v>buildings</v>
      </c>
      <c r="J806" t="str">
        <f t="shared" si="76"/>
        <v>hard coal</v>
      </c>
      <c r="K806" t="str">
        <f t="shared" si="77"/>
        <v>co</v>
      </c>
      <c r="L806" t="str">
        <f t="shared" si="78"/>
        <v>buildings.hard coal.co.New stove - coal</v>
      </c>
      <c r="M806" s="614">
        <f>IFERROR(INDEX('Control Tech'!$K$3:$K$196,MATCH(Calcs!L806,'Control Tech'!$A$3:$A$196,0),1)/100,0)</f>
        <v>0</v>
      </c>
      <c r="N806" s="613">
        <f t="shared" si="79"/>
        <v>0</v>
      </c>
      <c r="O806" t="str">
        <f t="shared" si="80"/>
        <v/>
      </c>
    </row>
    <row r="807" spans="1:15" x14ac:dyDescent="0.25">
      <c r="A807" t="s">
        <v>1554</v>
      </c>
      <c r="B807" t="s">
        <v>1200</v>
      </c>
      <c r="C807" t="s">
        <v>1245</v>
      </c>
      <c r="D807" t="s">
        <v>1186</v>
      </c>
      <c r="E807" t="s">
        <v>1195</v>
      </c>
      <c r="F807" s="604">
        <v>1</v>
      </c>
      <c r="G807" s="604">
        <v>3</v>
      </c>
      <c r="H807" s="651"/>
      <c r="I807" t="str">
        <f t="shared" si="75"/>
        <v>buildings</v>
      </c>
      <c r="J807" t="str">
        <f t="shared" si="76"/>
        <v>hard coal</v>
      </c>
      <c r="K807" t="str">
        <f t="shared" si="77"/>
        <v>co</v>
      </c>
      <c r="L807" t="str">
        <f t="shared" si="78"/>
        <v>buildings.hard coal.co.No control</v>
      </c>
      <c r="M807" s="614">
        <f>IFERROR(INDEX('Control Tech'!$K$3:$K$196,MATCH(Calcs!L807,'Control Tech'!$A$3:$A$196,0),1)/100,0)</f>
        <v>0</v>
      </c>
      <c r="N807" s="613">
        <f t="shared" si="79"/>
        <v>1</v>
      </c>
      <c r="O807" t="str">
        <f t="shared" si="80"/>
        <v/>
      </c>
    </row>
    <row r="808" spans="1:15" x14ac:dyDescent="0.25">
      <c r="A808" t="s">
        <v>1554</v>
      </c>
      <c r="B808" t="s">
        <v>1200</v>
      </c>
      <c r="C808" t="s">
        <v>1251</v>
      </c>
      <c r="D808" t="s">
        <v>1201</v>
      </c>
      <c r="E808" t="s">
        <v>1195</v>
      </c>
      <c r="F808" s="604">
        <v>1</v>
      </c>
      <c r="G808" s="604">
        <v>0.7</v>
      </c>
      <c r="H808" s="651"/>
      <c r="I808" t="str">
        <f t="shared" si="75"/>
        <v>buildings</v>
      </c>
      <c r="J808" t="str">
        <f t="shared" si="76"/>
        <v>biomass</v>
      </c>
      <c r="K808" t="str">
        <f t="shared" si="77"/>
        <v>co</v>
      </c>
      <c r="L808" t="str">
        <f t="shared" si="78"/>
        <v>buildings.biomass.co.Fan assisted cooking stove</v>
      </c>
      <c r="M808" s="614">
        <f>IFERROR(INDEX('Control Tech'!$K$3:$K$196,MATCH(Calcs!L808,'Control Tech'!$A$3:$A$196,0),1)/100,0)</f>
        <v>0</v>
      </c>
      <c r="N808" s="613">
        <f t="shared" si="79"/>
        <v>0</v>
      </c>
      <c r="O808" t="str">
        <f t="shared" si="80"/>
        <v/>
      </c>
    </row>
    <row r="809" spans="1:15" x14ac:dyDescent="0.25">
      <c r="A809" t="s">
        <v>1554</v>
      </c>
      <c r="B809" t="s">
        <v>1200</v>
      </c>
      <c r="C809" t="s">
        <v>1251</v>
      </c>
      <c r="D809" t="s">
        <v>1202</v>
      </c>
      <c r="E809" t="s">
        <v>1195</v>
      </c>
      <c r="F809" s="604">
        <v>1</v>
      </c>
      <c r="G809" s="604">
        <v>2.5</v>
      </c>
      <c r="H809" s="651"/>
      <c r="I809" t="str">
        <f t="shared" si="75"/>
        <v>buildings</v>
      </c>
      <c r="J809" t="str">
        <f t="shared" si="76"/>
        <v>biomass</v>
      </c>
      <c r="K809" t="str">
        <f t="shared" si="77"/>
        <v>co</v>
      </c>
      <c r="L809" t="str">
        <f t="shared" si="78"/>
        <v>buildings.biomass.co.Improved stove - biomass</v>
      </c>
      <c r="M809" s="614">
        <f>IFERROR(INDEX('Control Tech'!$K$3:$K$196,MATCH(Calcs!L809,'Control Tech'!$A$3:$A$196,0),1)/100,0)</f>
        <v>0</v>
      </c>
      <c r="N809" s="613">
        <f t="shared" si="79"/>
        <v>0</v>
      </c>
      <c r="O809" t="str">
        <f t="shared" si="80"/>
        <v/>
      </c>
    </row>
    <row r="810" spans="1:15" x14ac:dyDescent="0.25">
      <c r="A810" t="s">
        <v>1554</v>
      </c>
      <c r="B810" t="s">
        <v>1200</v>
      </c>
      <c r="C810" t="s">
        <v>1251</v>
      </c>
      <c r="D810" t="s">
        <v>1203</v>
      </c>
      <c r="E810" t="s">
        <v>1195</v>
      </c>
      <c r="F810" s="604">
        <v>1</v>
      </c>
      <c r="G810" s="604">
        <v>1.5</v>
      </c>
      <c r="H810" s="651"/>
      <c r="I810" t="str">
        <f t="shared" si="75"/>
        <v>buildings</v>
      </c>
      <c r="J810" t="str">
        <f t="shared" si="76"/>
        <v>biomass</v>
      </c>
      <c r="K810" t="str">
        <f t="shared" si="77"/>
        <v>co</v>
      </c>
      <c r="L810" t="str">
        <f t="shared" si="78"/>
        <v>buildings.biomass.co.New stove - biomass</v>
      </c>
      <c r="M810" s="614">
        <f>IFERROR(INDEX('Control Tech'!$K$3:$K$196,MATCH(Calcs!L810,'Control Tech'!$A$3:$A$196,0),1)/100,0)</f>
        <v>0</v>
      </c>
      <c r="N810" s="613">
        <f t="shared" si="79"/>
        <v>0</v>
      </c>
      <c r="O810" t="str">
        <f t="shared" si="80"/>
        <v/>
      </c>
    </row>
    <row r="811" spans="1:15" x14ac:dyDescent="0.25">
      <c r="A811" t="s">
        <v>1554</v>
      </c>
      <c r="B811" t="s">
        <v>1200</v>
      </c>
      <c r="C811" t="s">
        <v>1251</v>
      </c>
      <c r="D811" t="s">
        <v>1186</v>
      </c>
      <c r="E811" t="s">
        <v>1195</v>
      </c>
      <c r="F811" s="604">
        <v>1</v>
      </c>
      <c r="G811" s="604">
        <v>5</v>
      </c>
      <c r="H811" s="651"/>
      <c r="I811" t="str">
        <f t="shared" si="75"/>
        <v>buildings</v>
      </c>
      <c r="J811" t="str">
        <f t="shared" si="76"/>
        <v>biomass</v>
      </c>
      <c r="K811" t="str">
        <f t="shared" si="77"/>
        <v>co</v>
      </c>
      <c r="L811" t="str">
        <f t="shared" si="78"/>
        <v>buildings.biomass.co.No control</v>
      </c>
      <c r="M811" s="614">
        <f>IFERROR(INDEX('Control Tech'!$K$3:$K$196,MATCH(Calcs!L811,'Control Tech'!$A$3:$A$196,0),1)/100,0)</f>
        <v>0</v>
      </c>
      <c r="N811" s="613">
        <f t="shared" si="79"/>
        <v>1</v>
      </c>
      <c r="O811" t="str">
        <f t="shared" si="80"/>
        <v/>
      </c>
    </row>
    <row r="812" spans="1:15" x14ac:dyDescent="0.25">
      <c r="A812" t="s">
        <v>1554</v>
      </c>
      <c r="B812" t="s">
        <v>1200</v>
      </c>
      <c r="C812" t="s">
        <v>1252</v>
      </c>
      <c r="D812" t="s">
        <v>1201</v>
      </c>
      <c r="E812" t="s">
        <v>1195</v>
      </c>
      <c r="F812" s="604">
        <v>1</v>
      </c>
      <c r="G812" s="604">
        <v>0.7</v>
      </c>
      <c r="H812" s="651"/>
      <c r="I812" t="str">
        <f t="shared" si="75"/>
        <v>buildings</v>
      </c>
      <c r="J812" t="str">
        <f t="shared" si="76"/>
        <v>biomass</v>
      </c>
      <c r="K812" t="str">
        <f t="shared" si="77"/>
        <v>co</v>
      </c>
      <c r="L812" t="str">
        <f t="shared" si="78"/>
        <v>buildings.biomass.co.Fan assisted cooking stove</v>
      </c>
      <c r="M812" s="614">
        <f>IFERROR(INDEX('Control Tech'!$K$3:$K$196,MATCH(Calcs!L812,'Control Tech'!$A$3:$A$196,0),1)/100,0)</f>
        <v>0</v>
      </c>
      <c r="N812" s="613">
        <f t="shared" si="79"/>
        <v>0</v>
      </c>
      <c r="O812" t="str">
        <f t="shared" si="80"/>
        <v/>
      </c>
    </row>
    <row r="813" spans="1:15" x14ac:dyDescent="0.25">
      <c r="A813" t="s">
        <v>1554</v>
      </c>
      <c r="B813" t="s">
        <v>1200</v>
      </c>
      <c r="C813" t="s">
        <v>1252</v>
      </c>
      <c r="D813" t="s">
        <v>1202</v>
      </c>
      <c r="E813" t="s">
        <v>1195</v>
      </c>
      <c r="F813" s="604">
        <v>1</v>
      </c>
      <c r="G813" s="604">
        <v>3</v>
      </c>
      <c r="H813" s="651"/>
      <c r="I813" t="str">
        <f t="shared" si="75"/>
        <v>buildings</v>
      </c>
      <c r="J813" t="str">
        <f t="shared" si="76"/>
        <v>biomass</v>
      </c>
      <c r="K813" t="str">
        <f t="shared" si="77"/>
        <v>co</v>
      </c>
      <c r="L813" t="str">
        <f t="shared" si="78"/>
        <v>buildings.biomass.co.Improved stove - biomass</v>
      </c>
      <c r="M813" s="614">
        <f>IFERROR(INDEX('Control Tech'!$K$3:$K$196,MATCH(Calcs!L813,'Control Tech'!$A$3:$A$196,0),1)/100,0)</f>
        <v>0</v>
      </c>
      <c r="N813" s="613">
        <f t="shared" si="79"/>
        <v>0</v>
      </c>
      <c r="O813" t="str">
        <f t="shared" si="80"/>
        <v/>
      </c>
    </row>
    <row r="814" spans="1:15" x14ac:dyDescent="0.25">
      <c r="A814" t="s">
        <v>1554</v>
      </c>
      <c r="B814" t="s">
        <v>1200</v>
      </c>
      <c r="C814" t="s">
        <v>1252</v>
      </c>
      <c r="D814" t="s">
        <v>1203</v>
      </c>
      <c r="E814" t="s">
        <v>1195</v>
      </c>
      <c r="F814" s="604">
        <v>1</v>
      </c>
      <c r="G814" s="604">
        <v>1.5</v>
      </c>
      <c r="H814" s="651"/>
      <c r="I814" t="str">
        <f t="shared" si="75"/>
        <v>buildings</v>
      </c>
      <c r="J814" t="str">
        <f t="shared" si="76"/>
        <v>biomass</v>
      </c>
      <c r="K814" t="str">
        <f t="shared" si="77"/>
        <v>co</v>
      </c>
      <c r="L814" t="str">
        <f t="shared" si="78"/>
        <v>buildings.biomass.co.New stove - biomass</v>
      </c>
      <c r="M814" s="614">
        <f>IFERROR(INDEX('Control Tech'!$K$3:$K$196,MATCH(Calcs!L814,'Control Tech'!$A$3:$A$196,0),1)/100,0)</f>
        <v>0</v>
      </c>
      <c r="N814" s="613">
        <f t="shared" si="79"/>
        <v>0</v>
      </c>
      <c r="O814" t="str">
        <f t="shared" si="80"/>
        <v/>
      </c>
    </row>
    <row r="815" spans="1:15" x14ac:dyDescent="0.25">
      <c r="A815" t="s">
        <v>1554</v>
      </c>
      <c r="B815" t="s">
        <v>1200</v>
      </c>
      <c r="C815" t="s">
        <v>1252</v>
      </c>
      <c r="D815" t="s">
        <v>1186</v>
      </c>
      <c r="E815" t="s">
        <v>1195</v>
      </c>
      <c r="F815" s="604">
        <v>1</v>
      </c>
      <c r="G815" s="604">
        <v>6</v>
      </c>
      <c r="H815" s="651"/>
      <c r="I815" t="str">
        <f t="shared" si="75"/>
        <v>buildings</v>
      </c>
      <c r="J815" t="str">
        <f t="shared" si="76"/>
        <v>biomass</v>
      </c>
      <c r="K815" t="str">
        <f t="shared" si="77"/>
        <v>co</v>
      </c>
      <c r="L815" t="str">
        <f t="shared" si="78"/>
        <v>buildings.biomass.co.No control</v>
      </c>
      <c r="M815" s="614">
        <f>IFERROR(INDEX('Control Tech'!$K$3:$K$196,MATCH(Calcs!L815,'Control Tech'!$A$3:$A$196,0),1)/100,0)</f>
        <v>0</v>
      </c>
      <c r="N815" s="613">
        <f t="shared" si="79"/>
        <v>1</v>
      </c>
      <c r="O815" t="str">
        <f t="shared" si="80"/>
        <v/>
      </c>
    </row>
    <row r="816" spans="1:15" x14ac:dyDescent="0.25">
      <c r="A816" t="s">
        <v>1554</v>
      </c>
      <c r="B816" t="s">
        <v>1200</v>
      </c>
      <c r="C816" t="s">
        <v>1291</v>
      </c>
      <c r="D816" t="s">
        <v>1214</v>
      </c>
      <c r="E816" t="s">
        <v>1195</v>
      </c>
      <c r="F816" s="604">
        <v>1</v>
      </c>
      <c r="G816" s="604">
        <v>0.25</v>
      </c>
      <c r="H816" s="651"/>
      <c r="I816" t="str">
        <f t="shared" si="75"/>
        <v>buildings</v>
      </c>
      <c r="J816" t="str">
        <f t="shared" si="76"/>
        <v>hard coal</v>
      </c>
      <c r="K816" t="str">
        <f t="shared" si="77"/>
        <v>co</v>
      </c>
      <c r="L816" t="str">
        <f t="shared" si="78"/>
        <v>buildings.hard coal.co.Briquette stove</v>
      </c>
      <c r="M816" s="614">
        <f>IFERROR(INDEX('Control Tech'!$K$3:$K$196,MATCH(Calcs!L816,'Control Tech'!$A$3:$A$196,0),1)/100,0)</f>
        <v>0</v>
      </c>
      <c r="N816" s="613">
        <f t="shared" si="79"/>
        <v>0</v>
      </c>
      <c r="O816" t="str">
        <f t="shared" si="80"/>
        <v/>
      </c>
    </row>
    <row r="817" spans="1:15" x14ac:dyDescent="0.25">
      <c r="A817" t="s">
        <v>1554</v>
      </c>
      <c r="B817" t="s">
        <v>1200</v>
      </c>
      <c r="C817" t="s">
        <v>1291</v>
      </c>
      <c r="D817" t="s">
        <v>1215</v>
      </c>
      <c r="E817" t="s">
        <v>1195</v>
      </c>
      <c r="F817" s="604">
        <v>1</v>
      </c>
      <c r="G817" s="604">
        <v>2</v>
      </c>
      <c r="H817" s="651"/>
      <c r="I817" t="str">
        <f t="shared" si="75"/>
        <v>buildings</v>
      </c>
      <c r="J817" t="str">
        <f t="shared" si="76"/>
        <v>hard coal</v>
      </c>
      <c r="K817" t="str">
        <f t="shared" si="77"/>
        <v>co</v>
      </c>
      <c r="L817" t="str">
        <f t="shared" si="78"/>
        <v>buildings.hard coal.co.Improved stove - coal</v>
      </c>
      <c r="M817" s="614">
        <f>IFERROR(INDEX('Control Tech'!$K$3:$K$196,MATCH(Calcs!L817,'Control Tech'!$A$3:$A$196,0),1)/100,0)</f>
        <v>0</v>
      </c>
      <c r="N817" s="613">
        <f t="shared" si="79"/>
        <v>0</v>
      </c>
      <c r="O817" t="str">
        <f t="shared" si="80"/>
        <v/>
      </c>
    </row>
    <row r="818" spans="1:15" x14ac:dyDescent="0.25">
      <c r="A818" t="s">
        <v>1554</v>
      </c>
      <c r="B818" t="s">
        <v>1200</v>
      </c>
      <c r="C818" t="s">
        <v>1291</v>
      </c>
      <c r="D818" t="s">
        <v>1216</v>
      </c>
      <c r="E818" t="s">
        <v>1195</v>
      </c>
      <c r="F818" s="604">
        <v>1</v>
      </c>
      <c r="G818" s="604">
        <v>1.25</v>
      </c>
      <c r="H818" s="651"/>
      <c r="I818" t="str">
        <f t="shared" si="75"/>
        <v>buildings</v>
      </c>
      <c r="J818" t="str">
        <f t="shared" si="76"/>
        <v>hard coal</v>
      </c>
      <c r="K818" t="str">
        <f t="shared" si="77"/>
        <v>co</v>
      </c>
      <c r="L818" t="str">
        <f t="shared" si="78"/>
        <v>buildings.hard coal.co.New stove - coal</v>
      </c>
      <c r="M818" s="614">
        <f>IFERROR(INDEX('Control Tech'!$K$3:$K$196,MATCH(Calcs!L818,'Control Tech'!$A$3:$A$196,0),1)/100,0)</f>
        <v>0</v>
      </c>
      <c r="N818" s="613">
        <f t="shared" si="79"/>
        <v>0</v>
      </c>
      <c r="O818" t="str">
        <f t="shared" si="80"/>
        <v/>
      </c>
    </row>
    <row r="819" spans="1:15" x14ac:dyDescent="0.25">
      <c r="A819" t="s">
        <v>1554</v>
      </c>
      <c r="B819" t="s">
        <v>1200</v>
      </c>
      <c r="C819" t="s">
        <v>1291</v>
      </c>
      <c r="D819" t="s">
        <v>1186</v>
      </c>
      <c r="E819" t="s">
        <v>1195</v>
      </c>
      <c r="F819" s="604">
        <v>1</v>
      </c>
      <c r="G819" s="604">
        <v>5</v>
      </c>
      <c r="H819" s="651"/>
      <c r="I819" t="str">
        <f t="shared" si="75"/>
        <v>buildings</v>
      </c>
      <c r="J819" t="str">
        <f t="shared" si="76"/>
        <v>hard coal</v>
      </c>
      <c r="K819" t="str">
        <f t="shared" si="77"/>
        <v>co</v>
      </c>
      <c r="L819" t="str">
        <f t="shared" si="78"/>
        <v>buildings.hard coal.co.No control</v>
      </c>
      <c r="M819" s="614">
        <f>IFERROR(INDEX('Control Tech'!$K$3:$K$196,MATCH(Calcs!L819,'Control Tech'!$A$3:$A$196,0),1)/100,0)</f>
        <v>0</v>
      </c>
      <c r="N819" s="613">
        <f t="shared" si="79"/>
        <v>1</v>
      </c>
      <c r="O819" t="str">
        <f t="shared" si="80"/>
        <v/>
      </c>
    </row>
    <row r="820" spans="1:15" x14ac:dyDescent="0.25">
      <c r="A820" t="s">
        <v>1554</v>
      </c>
      <c r="B820" t="s">
        <v>1200</v>
      </c>
      <c r="C820" t="s">
        <v>1292</v>
      </c>
      <c r="D820" t="s">
        <v>1214</v>
      </c>
      <c r="E820" t="s">
        <v>1195</v>
      </c>
      <c r="F820" s="604">
        <v>1</v>
      </c>
      <c r="G820" s="604">
        <v>0.25</v>
      </c>
      <c r="H820" s="651"/>
      <c r="I820" t="str">
        <f t="shared" si="75"/>
        <v>buildings</v>
      </c>
      <c r="J820" t="str">
        <f t="shared" si="76"/>
        <v>hard coal</v>
      </c>
      <c r="K820" t="str">
        <f t="shared" si="77"/>
        <v>co</v>
      </c>
      <c r="L820" t="str">
        <f t="shared" si="78"/>
        <v>buildings.hard coal.co.Briquette stove</v>
      </c>
      <c r="M820" s="614">
        <f>IFERROR(INDEX('Control Tech'!$K$3:$K$196,MATCH(Calcs!L820,'Control Tech'!$A$3:$A$196,0),1)/100,0)</f>
        <v>0</v>
      </c>
      <c r="N820" s="613">
        <f t="shared" si="79"/>
        <v>0</v>
      </c>
      <c r="O820" t="str">
        <f t="shared" si="80"/>
        <v/>
      </c>
    </row>
    <row r="821" spans="1:15" x14ac:dyDescent="0.25">
      <c r="A821" t="s">
        <v>1554</v>
      </c>
      <c r="B821" t="s">
        <v>1200</v>
      </c>
      <c r="C821" t="s">
        <v>1292</v>
      </c>
      <c r="D821" t="s">
        <v>1215</v>
      </c>
      <c r="E821" t="s">
        <v>1195</v>
      </c>
      <c r="F821" s="604">
        <v>1</v>
      </c>
      <c r="G821" s="604">
        <v>2</v>
      </c>
      <c r="H821" s="651"/>
      <c r="I821" t="str">
        <f t="shared" si="75"/>
        <v>buildings</v>
      </c>
      <c r="J821" t="str">
        <f t="shared" si="76"/>
        <v>hard coal</v>
      </c>
      <c r="K821" t="str">
        <f t="shared" si="77"/>
        <v>co</v>
      </c>
      <c r="L821" t="str">
        <f t="shared" si="78"/>
        <v>buildings.hard coal.co.Improved stove - coal</v>
      </c>
      <c r="M821" s="614">
        <f>IFERROR(INDEX('Control Tech'!$K$3:$K$196,MATCH(Calcs!L821,'Control Tech'!$A$3:$A$196,0),1)/100,0)</f>
        <v>0</v>
      </c>
      <c r="N821" s="613">
        <f t="shared" si="79"/>
        <v>0</v>
      </c>
      <c r="O821" t="str">
        <f t="shared" si="80"/>
        <v/>
      </c>
    </row>
    <row r="822" spans="1:15" x14ac:dyDescent="0.25">
      <c r="A822" t="s">
        <v>1554</v>
      </c>
      <c r="B822" t="s">
        <v>1200</v>
      </c>
      <c r="C822" t="s">
        <v>1292</v>
      </c>
      <c r="D822" t="s">
        <v>1216</v>
      </c>
      <c r="E822" t="s">
        <v>1195</v>
      </c>
      <c r="F822" s="604">
        <v>1</v>
      </c>
      <c r="G822" s="604">
        <v>1.25</v>
      </c>
      <c r="H822" s="651"/>
      <c r="I822" t="str">
        <f t="shared" si="75"/>
        <v>buildings</v>
      </c>
      <c r="J822" t="str">
        <f t="shared" si="76"/>
        <v>hard coal</v>
      </c>
      <c r="K822" t="str">
        <f t="shared" si="77"/>
        <v>co</v>
      </c>
      <c r="L822" t="str">
        <f t="shared" si="78"/>
        <v>buildings.hard coal.co.New stove - coal</v>
      </c>
      <c r="M822" s="614">
        <f>IFERROR(INDEX('Control Tech'!$K$3:$K$196,MATCH(Calcs!L822,'Control Tech'!$A$3:$A$196,0),1)/100,0)</f>
        <v>0</v>
      </c>
      <c r="N822" s="613">
        <f t="shared" si="79"/>
        <v>0</v>
      </c>
      <c r="O822" t="str">
        <f t="shared" si="80"/>
        <v/>
      </c>
    </row>
    <row r="823" spans="1:15" x14ac:dyDescent="0.25">
      <c r="A823" t="s">
        <v>1554</v>
      </c>
      <c r="B823" t="s">
        <v>1200</v>
      </c>
      <c r="C823" t="s">
        <v>1292</v>
      </c>
      <c r="D823" t="s">
        <v>1186</v>
      </c>
      <c r="E823" t="s">
        <v>1195</v>
      </c>
      <c r="F823" s="604">
        <v>1</v>
      </c>
      <c r="G823" s="604">
        <v>5</v>
      </c>
      <c r="H823" s="651"/>
      <c r="I823" t="str">
        <f t="shared" si="75"/>
        <v>buildings</v>
      </c>
      <c r="J823" t="str">
        <f t="shared" si="76"/>
        <v>hard coal</v>
      </c>
      <c r="K823" t="str">
        <f t="shared" si="77"/>
        <v>co</v>
      </c>
      <c r="L823" t="str">
        <f t="shared" si="78"/>
        <v>buildings.hard coal.co.No control</v>
      </c>
      <c r="M823" s="614">
        <f>IFERROR(INDEX('Control Tech'!$K$3:$K$196,MATCH(Calcs!L823,'Control Tech'!$A$3:$A$196,0),1)/100,0)</f>
        <v>0</v>
      </c>
      <c r="N823" s="613">
        <f t="shared" si="79"/>
        <v>1</v>
      </c>
      <c r="O823" t="str">
        <f t="shared" si="80"/>
        <v/>
      </c>
    </row>
    <row r="824" spans="1:15" x14ac:dyDescent="0.25">
      <c r="A824" t="s">
        <v>1554</v>
      </c>
      <c r="B824" t="s">
        <v>1200</v>
      </c>
      <c r="C824" t="s">
        <v>1293</v>
      </c>
      <c r="D824" t="s">
        <v>1214</v>
      </c>
      <c r="E824" t="s">
        <v>1195</v>
      </c>
      <c r="F824" s="604">
        <v>1</v>
      </c>
      <c r="G824" s="604">
        <v>0.25</v>
      </c>
      <c r="H824" s="651"/>
      <c r="I824" t="str">
        <f t="shared" si="75"/>
        <v>buildings</v>
      </c>
      <c r="J824" t="str">
        <f t="shared" si="76"/>
        <v>hard coal</v>
      </c>
      <c r="K824" t="str">
        <f t="shared" si="77"/>
        <v>co</v>
      </c>
      <c r="L824" t="str">
        <f t="shared" si="78"/>
        <v>buildings.hard coal.co.Briquette stove</v>
      </c>
      <c r="M824" s="614">
        <f>IFERROR(INDEX('Control Tech'!$K$3:$K$196,MATCH(Calcs!L824,'Control Tech'!$A$3:$A$196,0),1)/100,0)</f>
        <v>0</v>
      </c>
      <c r="N824" s="613">
        <f t="shared" si="79"/>
        <v>0</v>
      </c>
      <c r="O824" t="str">
        <f t="shared" si="80"/>
        <v/>
      </c>
    </row>
    <row r="825" spans="1:15" x14ac:dyDescent="0.25">
      <c r="A825" t="s">
        <v>1554</v>
      </c>
      <c r="B825" t="s">
        <v>1200</v>
      </c>
      <c r="C825" t="s">
        <v>1293</v>
      </c>
      <c r="D825" t="s">
        <v>1215</v>
      </c>
      <c r="E825" t="s">
        <v>1195</v>
      </c>
      <c r="F825" s="604">
        <v>1</v>
      </c>
      <c r="G825" s="604">
        <v>2</v>
      </c>
      <c r="H825" s="651"/>
      <c r="I825" t="str">
        <f t="shared" si="75"/>
        <v>buildings</v>
      </c>
      <c r="J825" t="str">
        <f t="shared" si="76"/>
        <v>hard coal</v>
      </c>
      <c r="K825" t="str">
        <f t="shared" si="77"/>
        <v>co</v>
      </c>
      <c r="L825" t="str">
        <f t="shared" si="78"/>
        <v>buildings.hard coal.co.Improved stove - coal</v>
      </c>
      <c r="M825" s="614">
        <f>IFERROR(INDEX('Control Tech'!$K$3:$K$196,MATCH(Calcs!L825,'Control Tech'!$A$3:$A$196,0),1)/100,0)</f>
        <v>0</v>
      </c>
      <c r="N825" s="613">
        <f t="shared" si="79"/>
        <v>0</v>
      </c>
      <c r="O825" t="str">
        <f t="shared" si="80"/>
        <v/>
      </c>
    </row>
    <row r="826" spans="1:15" x14ac:dyDescent="0.25">
      <c r="A826" t="s">
        <v>1554</v>
      </c>
      <c r="B826" t="s">
        <v>1200</v>
      </c>
      <c r="C826" t="s">
        <v>1293</v>
      </c>
      <c r="D826" t="s">
        <v>1216</v>
      </c>
      <c r="E826" t="s">
        <v>1195</v>
      </c>
      <c r="F826" s="604">
        <v>1</v>
      </c>
      <c r="G826" s="604">
        <v>1.25</v>
      </c>
      <c r="H826" s="651"/>
      <c r="I826" t="str">
        <f t="shared" si="75"/>
        <v>buildings</v>
      </c>
      <c r="J826" t="str">
        <f t="shared" si="76"/>
        <v>hard coal</v>
      </c>
      <c r="K826" t="str">
        <f t="shared" si="77"/>
        <v>co</v>
      </c>
      <c r="L826" t="str">
        <f t="shared" si="78"/>
        <v>buildings.hard coal.co.New stove - coal</v>
      </c>
      <c r="M826" s="614">
        <f>IFERROR(INDEX('Control Tech'!$K$3:$K$196,MATCH(Calcs!L826,'Control Tech'!$A$3:$A$196,0),1)/100,0)</f>
        <v>0</v>
      </c>
      <c r="N826" s="613">
        <f t="shared" si="79"/>
        <v>0</v>
      </c>
      <c r="O826" t="str">
        <f t="shared" si="80"/>
        <v/>
      </c>
    </row>
    <row r="827" spans="1:15" x14ac:dyDescent="0.25">
      <c r="A827" t="s">
        <v>1554</v>
      </c>
      <c r="B827" t="s">
        <v>1200</v>
      </c>
      <c r="C827" t="s">
        <v>1293</v>
      </c>
      <c r="D827" t="s">
        <v>1186</v>
      </c>
      <c r="E827" t="s">
        <v>1195</v>
      </c>
      <c r="F827" s="604">
        <v>1</v>
      </c>
      <c r="G827" s="604">
        <v>5</v>
      </c>
      <c r="H827" s="651"/>
      <c r="I827" t="str">
        <f t="shared" si="75"/>
        <v>buildings</v>
      </c>
      <c r="J827" t="str">
        <f t="shared" si="76"/>
        <v>hard coal</v>
      </c>
      <c r="K827" t="str">
        <f t="shared" si="77"/>
        <v>co</v>
      </c>
      <c r="L827" t="str">
        <f t="shared" si="78"/>
        <v>buildings.hard coal.co.No control</v>
      </c>
      <c r="M827" s="614">
        <f>IFERROR(INDEX('Control Tech'!$K$3:$K$196,MATCH(Calcs!L827,'Control Tech'!$A$3:$A$196,0),1)/100,0)</f>
        <v>0</v>
      </c>
      <c r="N827" s="613">
        <f t="shared" si="79"/>
        <v>1</v>
      </c>
      <c r="O827" t="str">
        <f t="shared" si="80"/>
        <v/>
      </c>
    </row>
    <row r="828" spans="1:15" x14ac:dyDescent="0.25">
      <c r="A828" t="s">
        <v>1554</v>
      </c>
      <c r="B828" t="s">
        <v>1204</v>
      </c>
      <c r="C828" t="s">
        <v>1193</v>
      </c>
      <c r="D828" t="s">
        <v>1202</v>
      </c>
      <c r="E828" t="s">
        <v>1195</v>
      </c>
      <c r="F828" s="604">
        <v>1</v>
      </c>
      <c r="G828" s="604">
        <v>1.4</v>
      </c>
      <c r="H828" s="651"/>
      <c r="I828" t="str">
        <f t="shared" si="75"/>
        <v>buildings</v>
      </c>
      <c r="J828" t="str">
        <f t="shared" si="76"/>
        <v>biomass</v>
      </c>
      <c r="K828" t="str">
        <f t="shared" si="77"/>
        <v>co</v>
      </c>
      <c r="L828" t="str">
        <f t="shared" si="78"/>
        <v>buildings.biomass.co.Improved stove - biomass</v>
      </c>
      <c r="M828" s="614">
        <f>IFERROR(INDEX('Control Tech'!$K$3:$K$196,MATCH(Calcs!L828,'Control Tech'!$A$3:$A$196,0),1)/100,0)</f>
        <v>0</v>
      </c>
      <c r="N828" s="613">
        <f t="shared" si="79"/>
        <v>0</v>
      </c>
      <c r="O828" t="str">
        <f t="shared" si="80"/>
        <v/>
      </c>
    </row>
    <row r="829" spans="1:15" x14ac:dyDescent="0.25">
      <c r="A829" t="s">
        <v>1554</v>
      </c>
      <c r="B829" t="s">
        <v>1204</v>
      </c>
      <c r="C829" t="s">
        <v>1193</v>
      </c>
      <c r="D829" t="s">
        <v>1203</v>
      </c>
      <c r="E829" t="s">
        <v>1195</v>
      </c>
      <c r="F829" s="604">
        <v>1</v>
      </c>
      <c r="G829" s="604">
        <v>0.7</v>
      </c>
      <c r="H829" s="651"/>
      <c r="I829" t="str">
        <f t="shared" si="75"/>
        <v>buildings</v>
      </c>
      <c r="J829" t="str">
        <f t="shared" si="76"/>
        <v>biomass</v>
      </c>
      <c r="K829" t="str">
        <f t="shared" si="77"/>
        <v>co</v>
      </c>
      <c r="L829" t="str">
        <f t="shared" si="78"/>
        <v>buildings.biomass.co.New stove - biomass</v>
      </c>
      <c r="M829" s="614">
        <f>IFERROR(INDEX('Control Tech'!$K$3:$K$196,MATCH(Calcs!L829,'Control Tech'!$A$3:$A$196,0),1)/100,0)</f>
        <v>0</v>
      </c>
      <c r="N829" s="613">
        <f t="shared" si="79"/>
        <v>0</v>
      </c>
      <c r="O829" t="str">
        <f t="shared" si="80"/>
        <v/>
      </c>
    </row>
    <row r="830" spans="1:15" x14ac:dyDescent="0.25">
      <c r="A830" t="s">
        <v>1554</v>
      </c>
      <c r="B830" t="s">
        <v>1204</v>
      </c>
      <c r="C830" t="s">
        <v>1193</v>
      </c>
      <c r="D830" t="s">
        <v>1186</v>
      </c>
      <c r="E830" t="s">
        <v>1195</v>
      </c>
      <c r="F830" s="604">
        <v>1</v>
      </c>
      <c r="G830" s="604">
        <v>3.5</v>
      </c>
      <c r="H830" s="651"/>
      <c r="I830" t="str">
        <f t="shared" si="75"/>
        <v>buildings</v>
      </c>
      <c r="J830" t="str">
        <f t="shared" si="76"/>
        <v>biomass</v>
      </c>
      <c r="K830" t="str">
        <f t="shared" si="77"/>
        <v>co</v>
      </c>
      <c r="L830" t="str">
        <f t="shared" si="78"/>
        <v>buildings.biomass.co.No control</v>
      </c>
      <c r="M830" s="614">
        <f>IFERROR(INDEX('Control Tech'!$K$3:$K$196,MATCH(Calcs!L830,'Control Tech'!$A$3:$A$196,0),1)/100,0)</f>
        <v>0</v>
      </c>
      <c r="N830" s="613">
        <f t="shared" si="79"/>
        <v>1</v>
      </c>
      <c r="O830" t="str">
        <f t="shared" si="80"/>
        <v/>
      </c>
    </row>
    <row r="831" spans="1:15" x14ac:dyDescent="0.25">
      <c r="A831" t="s">
        <v>1554</v>
      </c>
      <c r="B831" t="s">
        <v>1204</v>
      </c>
      <c r="C831" t="s">
        <v>1205</v>
      </c>
      <c r="D831" t="s">
        <v>1214</v>
      </c>
      <c r="E831" t="s">
        <v>1195</v>
      </c>
      <c r="F831" s="604">
        <v>1</v>
      </c>
      <c r="G831" s="604">
        <v>0.25</v>
      </c>
      <c r="H831" s="651"/>
      <c r="I831" t="str">
        <f t="shared" si="75"/>
        <v>buildings</v>
      </c>
      <c r="J831" t="str">
        <f t="shared" si="76"/>
        <v>lignite</v>
      </c>
      <c r="K831" t="str">
        <f t="shared" si="77"/>
        <v>co</v>
      </c>
      <c r="L831" t="str">
        <f t="shared" si="78"/>
        <v>buildings.lignite.co.Briquette stove</v>
      </c>
      <c r="M831" s="614">
        <f>IFERROR(INDEX('Control Tech'!$K$3:$K$196,MATCH(Calcs!L831,'Control Tech'!$A$3:$A$196,0),1)/100,0)</f>
        <v>0</v>
      </c>
      <c r="N831" s="613">
        <f t="shared" si="79"/>
        <v>0</v>
      </c>
      <c r="O831" t="str">
        <f t="shared" si="80"/>
        <v/>
      </c>
    </row>
    <row r="832" spans="1:15" x14ac:dyDescent="0.25">
      <c r="A832" t="s">
        <v>1554</v>
      </c>
      <c r="B832" t="s">
        <v>1204</v>
      </c>
      <c r="C832" t="s">
        <v>1205</v>
      </c>
      <c r="D832" t="s">
        <v>1215</v>
      </c>
      <c r="E832" t="s">
        <v>1195</v>
      </c>
      <c r="F832" s="604">
        <v>1</v>
      </c>
      <c r="G832" s="604">
        <v>1.4</v>
      </c>
      <c r="H832" s="651"/>
      <c r="I832" t="str">
        <f t="shared" si="75"/>
        <v>buildings</v>
      </c>
      <c r="J832" t="str">
        <f t="shared" si="76"/>
        <v>lignite</v>
      </c>
      <c r="K832" t="str">
        <f t="shared" si="77"/>
        <v>co</v>
      </c>
      <c r="L832" t="str">
        <f t="shared" si="78"/>
        <v>buildings.lignite.co.Improved stove - coal</v>
      </c>
      <c r="M832" s="614">
        <f>IFERROR(INDEX('Control Tech'!$K$3:$K$196,MATCH(Calcs!L832,'Control Tech'!$A$3:$A$196,0),1)/100,0)</f>
        <v>0</v>
      </c>
      <c r="N832" s="613">
        <f t="shared" si="79"/>
        <v>0</v>
      </c>
      <c r="O832" t="str">
        <f t="shared" si="80"/>
        <v/>
      </c>
    </row>
    <row r="833" spans="1:15" x14ac:dyDescent="0.25">
      <c r="A833" t="s">
        <v>1554</v>
      </c>
      <c r="B833" t="s">
        <v>1204</v>
      </c>
      <c r="C833" t="s">
        <v>1205</v>
      </c>
      <c r="D833" t="s">
        <v>1216</v>
      </c>
      <c r="E833" t="s">
        <v>1195</v>
      </c>
      <c r="F833" s="604">
        <v>1</v>
      </c>
      <c r="G833" s="604">
        <v>0.7</v>
      </c>
      <c r="H833" s="651"/>
      <c r="I833" t="str">
        <f t="shared" si="75"/>
        <v>buildings</v>
      </c>
      <c r="J833" t="str">
        <f t="shared" si="76"/>
        <v>lignite</v>
      </c>
      <c r="K833" t="str">
        <f t="shared" si="77"/>
        <v>co</v>
      </c>
      <c r="L833" t="str">
        <f t="shared" si="78"/>
        <v>buildings.lignite.co.New stove - coal</v>
      </c>
      <c r="M833" s="614">
        <f>IFERROR(INDEX('Control Tech'!$K$3:$K$196,MATCH(Calcs!L833,'Control Tech'!$A$3:$A$196,0),1)/100,0)</f>
        <v>0</v>
      </c>
      <c r="N833" s="613">
        <f t="shared" si="79"/>
        <v>0</v>
      </c>
      <c r="O833" t="str">
        <f t="shared" si="80"/>
        <v/>
      </c>
    </row>
    <row r="834" spans="1:15" x14ac:dyDescent="0.25">
      <c r="A834" t="s">
        <v>1554</v>
      </c>
      <c r="B834" t="s">
        <v>1204</v>
      </c>
      <c r="C834" t="s">
        <v>1205</v>
      </c>
      <c r="D834" t="s">
        <v>1186</v>
      </c>
      <c r="E834" t="s">
        <v>1195</v>
      </c>
      <c r="F834" s="604">
        <v>1</v>
      </c>
      <c r="G834" s="604">
        <v>3.5</v>
      </c>
      <c r="H834" s="651"/>
      <c r="I834" t="str">
        <f t="shared" si="75"/>
        <v>buildings</v>
      </c>
      <c r="J834" t="str">
        <f t="shared" si="76"/>
        <v>lignite</v>
      </c>
      <c r="K834" t="str">
        <f t="shared" si="77"/>
        <v>co</v>
      </c>
      <c r="L834" t="str">
        <f t="shared" si="78"/>
        <v>buildings.lignite.co.No control</v>
      </c>
      <c r="M834" s="614">
        <f>IFERROR(INDEX('Control Tech'!$K$3:$K$196,MATCH(Calcs!L834,'Control Tech'!$A$3:$A$196,0),1)/100,0)</f>
        <v>0</v>
      </c>
      <c r="N834" s="613">
        <f t="shared" si="79"/>
        <v>1</v>
      </c>
      <c r="O834" t="str">
        <f t="shared" si="80"/>
        <v/>
      </c>
    </row>
    <row r="835" spans="1:15" x14ac:dyDescent="0.25">
      <c r="A835" t="s">
        <v>1554</v>
      </c>
      <c r="B835" t="s">
        <v>1204</v>
      </c>
      <c r="C835" t="s">
        <v>1240</v>
      </c>
      <c r="D835" t="s">
        <v>1214</v>
      </c>
      <c r="E835" t="s">
        <v>1195</v>
      </c>
      <c r="F835" s="604">
        <v>1</v>
      </c>
      <c r="G835" s="604">
        <v>0.25</v>
      </c>
      <c r="H835" s="651"/>
      <c r="I835" t="str">
        <f t="shared" si="75"/>
        <v>buildings</v>
      </c>
      <c r="J835" t="str">
        <f t="shared" si="76"/>
        <v>lignite</v>
      </c>
      <c r="K835" t="str">
        <f t="shared" si="77"/>
        <v>co</v>
      </c>
      <c r="L835" t="str">
        <f t="shared" si="78"/>
        <v>buildings.lignite.co.Briquette stove</v>
      </c>
      <c r="M835" s="614">
        <f>IFERROR(INDEX('Control Tech'!$K$3:$K$196,MATCH(Calcs!L835,'Control Tech'!$A$3:$A$196,0),1)/100,0)</f>
        <v>0</v>
      </c>
      <c r="N835" s="613">
        <f t="shared" si="79"/>
        <v>0</v>
      </c>
      <c r="O835" t="str">
        <f t="shared" si="80"/>
        <v/>
      </c>
    </row>
    <row r="836" spans="1:15" x14ac:dyDescent="0.25">
      <c r="A836" t="s">
        <v>1554</v>
      </c>
      <c r="B836" t="s">
        <v>1204</v>
      </c>
      <c r="C836" t="s">
        <v>1240</v>
      </c>
      <c r="D836" t="s">
        <v>1215</v>
      </c>
      <c r="E836" t="s">
        <v>1195</v>
      </c>
      <c r="F836" s="604">
        <v>1</v>
      </c>
      <c r="G836" s="604">
        <v>1.4</v>
      </c>
      <c r="H836" s="651"/>
      <c r="I836" t="str">
        <f t="shared" si="75"/>
        <v>buildings</v>
      </c>
      <c r="J836" t="str">
        <f t="shared" si="76"/>
        <v>lignite</v>
      </c>
      <c r="K836" t="str">
        <f t="shared" si="77"/>
        <v>co</v>
      </c>
      <c r="L836" t="str">
        <f t="shared" si="78"/>
        <v>buildings.lignite.co.Improved stove - coal</v>
      </c>
      <c r="M836" s="614">
        <f>IFERROR(INDEX('Control Tech'!$K$3:$K$196,MATCH(Calcs!L836,'Control Tech'!$A$3:$A$196,0),1)/100,0)</f>
        <v>0</v>
      </c>
      <c r="N836" s="613">
        <f t="shared" si="79"/>
        <v>0</v>
      </c>
      <c r="O836" t="str">
        <f t="shared" si="80"/>
        <v/>
      </c>
    </row>
    <row r="837" spans="1:15" x14ac:dyDescent="0.25">
      <c r="A837" t="s">
        <v>1554</v>
      </c>
      <c r="B837" t="s">
        <v>1204</v>
      </c>
      <c r="C837" t="s">
        <v>1240</v>
      </c>
      <c r="D837" t="s">
        <v>1216</v>
      </c>
      <c r="E837" t="s">
        <v>1195</v>
      </c>
      <c r="F837" s="604">
        <v>1</v>
      </c>
      <c r="G837" s="604">
        <v>0.7</v>
      </c>
      <c r="H837" s="651"/>
      <c r="I837" t="str">
        <f t="shared" si="75"/>
        <v>buildings</v>
      </c>
      <c r="J837" t="str">
        <f t="shared" si="76"/>
        <v>lignite</v>
      </c>
      <c r="K837" t="str">
        <f t="shared" si="77"/>
        <v>co</v>
      </c>
      <c r="L837" t="str">
        <f t="shared" si="78"/>
        <v>buildings.lignite.co.New stove - coal</v>
      </c>
      <c r="M837" s="614">
        <f>IFERROR(INDEX('Control Tech'!$K$3:$K$196,MATCH(Calcs!L837,'Control Tech'!$A$3:$A$196,0),1)/100,0)</f>
        <v>0</v>
      </c>
      <c r="N837" s="613">
        <f t="shared" si="79"/>
        <v>0</v>
      </c>
      <c r="O837" t="str">
        <f t="shared" si="80"/>
        <v/>
      </c>
    </row>
    <row r="838" spans="1:15" x14ac:dyDescent="0.25">
      <c r="A838" t="s">
        <v>1554</v>
      </c>
      <c r="B838" t="s">
        <v>1204</v>
      </c>
      <c r="C838" t="s">
        <v>1240</v>
      </c>
      <c r="D838" t="s">
        <v>1186</v>
      </c>
      <c r="E838" t="s">
        <v>1195</v>
      </c>
      <c r="F838" s="604">
        <v>1</v>
      </c>
      <c r="G838" s="604">
        <v>3.5</v>
      </c>
      <c r="H838" s="651"/>
      <c r="I838" t="str">
        <f t="shared" ref="I838:I901" si="81">IFERROR(INDEX($U$3:$U$143,MATCH(B838,$S$3:$S$143,0),1),"")</f>
        <v>buildings</v>
      </c>
      <c r="J838" t="str">
        <f t="shared" ref="J838:J901" si="82">IFERROR(INDEX($V$3:$V$143,MATCH(CONCATENATE(B838,".",C838),$R$3:$R$143,0),1),"")</f>
        <v>lignite</v>
      </c>
      <c r="K838" t="str">
        <f t="shared" ref="K838:K901" si="83">IF(OR(A838="black carbon",A838="oc",A838="pm2.5",A838="pm10"),"PM",A838)</f>
        <v>co</v>
      </c>
      <c r="L838" t="str">
        <f t="shared" ref="L838:L901" si="84">IFERROR(CONCATENATE(I838,".",J838,".",K838,".",D838),"")</f>
        <v>buildings.lignite.co.No control</v>
      </c>
      <c r="M838" s="614">
        <f>IFERROR(INDEX('Control Tech'!$K$3:$K$196,MATCH(Calcs!L838,'Control Tech'!$A$3:$A$196,0),1)/100,0)</f>
        <v>0</v>
      </c>
      <c r="N838" s="613">
        <f t="shared" ref="N838:N901" si="85">IF(D838="no control",1-SUMIFS($M$5:$M$3714,$B$5:$B$3714,B838,$A$5:$A$3714,A838,$C$5:$C$3714,C838),M838)</f>
        <v>1</v>
      </c>
      <c r="O838" t="str">
        <f t="shared" ref="O838:O901" si="86">IF(I838="electricity",INDEX($W$3:$W$143,MATCH(CONCATENATE(B838,".",C838),$R$3:$R$143,0),1),"")</f>
        <v/>
      </c>
    </row>
    <row r="839" spans="1:15" x14ac:dyDescent="0.25">
      <c r="A839" t="s">
        <v>1554</v>
      </c>
      <c r="B839" t="s">
        <v>1204</v>
      </c>
      <c r="C839" t="s">
        <v>1245</v>
      </c>
      <c r="D839" t="s">
        <v>1215</v>
      </c>
      <c r="E839" t="s">
        <v>1195</v>
      </c>
      <c r="F839" s="604">
        <v>1</v>
      </c>
      <c r="G839" s="604">
        <v>1.25</v>
      </c>
      <c r="H839" s="651"/>
      <c r="I839" t="str">
        <f t="shared" si="81"/>
        <v>buildings</v>
      </c>
      <c r="J839" t="str">
        <f t="shared" si="82"/>
        <v>hard coal</v>
      </c>
      <c r="K839" t="str">
        <f t="shared" si="83"/>
        <v>co</v>
      </c>
      <c r="L839" t="str">
        <f t="shared" si="84"/>
        <v>buildings.hard coal.co.Improved stove - coal</v>
      </c>
      <c r="M839" s="614">
        <f>IFERROR(INDEX('Control Tech'!$K$3:$K$196,MATCH(Calcs!L839,'Control Tech'!$A$3:$A$196,0),1)/100,0)</f>
        <v>0</v>
      </c>
      <c r="N839" s="613">
        <f t="shared" si="85"/>
        <v>0</v>
      </c>
      <c r="O839" t="str">
        <f t="shared" si="86"/>
        <v/>
      </c>
    </row>
    <row r="840" spans="1:15" x14ac:dyDescent="0.25">
      <c r="A840" t="s">
        <v>1554</v>
      </c>
      <c r="B840" t="s">
        <v>1204</v>
      </c>
      <c r="C840" t="s">
        <v>1245</v>
      </c>
      <c r="D840" t="s">
        <v>1216</v>
      </c>
      <c r="E840" t="s">
        <v>1195</v>
      </c>
      <c r="F840" s="604">
        <v>1</v>
      </c>
      <c r="G840" s="604">
        <v>0.75</v>
      </c>
      <c r="H840" s="651"/>
      <c r="I840" t="str">
        <f t="shared" si="81"/>
        <v>buildings</v>
      </c>
      <c r="J840" t="str">
        <f t="shared" si="82"/>
        <v>hard coal</v>
      </c>
      <c r="K840" t="str">
        <f t="shared" si="83"/>
        <v>co</v>
      </c>
      <c r="L840" t="str">
        <f t="shared" si="84"/>
        <v>buildings.hard coal.co.New stove - coal</v>
      </c>
      <c r="M840" s="614">
        <f>IFERROR(INDEX('Control Tech'!$K$3:$K$196,MATCH(Calcs!L840,'Control Tech'!$A$3:$A$196,0),1)/100,0)</f>
        <v>0</v>
      </c>
      <c r="N840" s="613">
        <f t="shared" si="85"/>
        <v>0</v>
      </c>
      <c r="O840" t="str">
        <f t="shared" si="86"/>
        <v/>
      </c>
    </row>
    <row r="841" spans="1:15" x14ac:dyDescent="0.25">
      <c r="A841" t="s">
        <v>1554</v>
      </c>
      <c r="B841" t="s">
        <v>1204</v>
      </c>
      <c r="C841" t="s">
        <v>1245</v>
      </c>
      <c r="D841" t="s">
        <v>1186</v>
      </c>
      <c r="E841" t="s">
        <v>1195</v>
      </c>
      <c r="F841" s="604">
        <v>1</v>
      </c>
      <c r="G841" s="604">
        <v>2.5</v>
      </c>
      <c r="H841" s="651"/>
      <c r="I841" t="str">
        <f t="shared" si="81"/>
        <v>buildings</v>
      </c>
      <c r="J841" t="str">
        <f t="shared" si="82"/>
        <v>hard coal</v>
      </c>
      <c r="K841" t="str">
        <f t="shared" si="83"/>
        <v>co</v>
      </c>
      <c r="L841" t="str">
        <f t="shared" si="84"/>
        <v>buildings.hard coal.co.No control</v>
      </c>
      <c r="M841" s="614">
        <f>IFERROR(INDEX('Control Tech'!$K$3:$K$196,MATCH(Calcs!L841,'Control Tech'!$A$3:$A$196,0),1)/100,0)</f>
        <v>0</v>
      </c>
      <c r="N841" s="613">
        <f t="shared" si="85"/>
        <v>1</v>
      </c>
      <c r="O841" t="str">
        <f t="shared" si="86"/>
        <v/>
      </c>
    </row>
    <row r="842" spans="1:15" x14ac:dyDescent="0.25">
      <c r="A842" t="s">
        <v>1554</v>
      </c>
      <c r="B842" t="s">
        <v>1204</v>
      </c>
      <c r="C842" t="s">
        <v>1251</v>
      </c>
      <c r="D842" t="s">
        <v>1202</v>
      </c>
      <c r="E842" t="s">
        <v>1195</v>
      </c>
      <c r="F842" s="604">
        <v>1</v>
      </c>
      <c r="G842" s="604">
        <v>1.8</v>
      </c>
      <c r="H842" s="651"/>
      <c r="I842" t="str">
        <f t="shared" si="81"/>
        <v>buildings</v>
      </c>
      <c r="J842" t="str">
        <f t="shared" si="82"/>
        <v>biomass</v>
      </c>
      <c r="K842" t="str">
        <f t="shared" si="83"/>
        <v>co</v>
      </c>
      <c r="L842" t="str">
        <f t="shared" si="84"/>
        <v>buildings.biomass.co.Improved stove - biomass</v>
      </c>
      <c r="M842" s="614">
        <f>IFERROR(INDEX('Control Tech'!$K$3:$K$196,MATCH(Calcs!L842,'Control Tech'!$A$3:$A$196,0),1)/100,0)</f>
        <v>0</v>
      </c>
      <c r="N842" s="613">
        <f t="shared" si="85"/>
        <v>0</v>
      </c>
      <c r="O842" t="str">
        <f t="shared" si="86"/>
        <v/>
      </c>
    </row>
    <row r="843" spans="1:15" x14ac:dyDescent="0.25">
      <c r="A843" t="s">
        <v>1554</v>
      </c>
      <c r="B843" t="s">
        <v>1204</v>
      </c>
      <c r="C843" t="s">
        <v>1251</v>
      </c>
      <c r="D843" t="s">
        <v>1203</v>
      </c>
      <c r="E843" t="s">
        <v>1195</v>
      </c>
      <c r="F843" s="604">
        <v>1</v>
      </c>
      <c r="G843" s="604">
        <v>1.125</v>
      </c>
      <c r="H843" s="651"/>
      <c r="I843" t="str">
        <f t="shared" si="81"/>
        <v>buildings</v>
      </c>
      <c r="J843" t="str">
        <f t="shared" si="82"/>
        <v>biomass</v>
      </c>
      <c r="K843" t="str">
        <f t="shared" si="83"/>
        <v>co</v>
      </c>
      <c r="L843" t="str">
        <f t="shared" si="84"/>
        <v>buildings.biomass.co.New stove - biomass</v>
      </c>
      <c r="M843" s="614">
        <f>IFERROR(INDEX('Control Tech'!$K$3:$K$196,MATCH(Calcs!L843,'Control Tech'!$A$3:$A$196,0),1)/100,0)</f>
        <v>0</v>
      </c>
      <c r="N843" s="613">
        <f t="shared" si="85"/>
        <v>0</v>
      </c>
      <c r="O843" t="str">
        <f t="shared" si="86"/>
        <v/>
      </c>
    </row>
    <row r="844" spans="1:15" x14ac:dyDescent="0.25">
      <c r="A844" t="s">
        <v>1554</v>
      </c>
      <c r="B844" t="s">
        <v>1204</v>
      </c>
      <c r="C844" t="s">
        <v>1251</v>
      </c>
      <c r="D844" t="s">
        <v>1186</v>
      </c>
      <c r="E844" t="s">
        <v>1195</v>
      </c>
      <c r="F844" s="604">
        <v>1</v>
      </c>
      <c r="G844" s="604">
        <v>4.5</v>
      </c>
      <c r="H844" s="651"/>
      <c r="I844" t="str">
        <f t="shared" si="81"/>
        <v>buildings</v>
      </c>
      <c r="J844" t="str">
        <f t="shared" si="82"/>
        <v>biomass</v>
      </c>
      <c r="K844" t="str">
        <f t="shared" si="83"/>
        <v>co</v>
      </c>
      <c r="L844" t="str">
        <f t="shared" si="84"/>
        <v>buildings.biomass.co.No control</v>
      </c>
      <c r="M844" s="614">
        <f>IFERROR(INDEX('Control Tech'!$K$3:$K$196,MATCH(Calcs!L844,'Control Tech'!$A$3:$A$196,0),1)/100,0)</f>
        <v>0</v>
      </c>
      <c r="N844" s="613">
        <f t="shared" si="85"/>
        <v>1</v>
      </c>
      <c r="O844" t="str">
        <f t="shared" si="86"/>
        <v/>
      </c>
    </row>
    <row r="845" spans="1:15" x14ac:dyDescent="0.25">
      <c r="A845" t="s">
        <v>1554</v>
      </c>
      <c r="B845" t="s">
        <v>1204</v>
      </c>
      <c r="C845" t="s">
        <v>1252</v>
      </c>
      <c r="D845" t="s">
        <v>1202</v>
      </c>
      <c r="E845" t="s">
        <v>1195</v>
      </c>
      <c r="F845" s="604">
        <v>1</v>
      </c>
      <c r="G845" s="604">
        <v>1.2</v>
      </c>
      <c r="H845" s="651"/>
      <c r="I845" t="str">
        <f t="shared" si="81"/>
        <v>buildings</v>
      </c>
      <c r="J845" t="str">
        <f t="shared" si="82"/>
        <v>biomass</v>
      </c>
      <c r="K845" t="str">
        <f t="shared" si="83"/>
        <v>co</v>
      </c>
      <c r="L845" t="str">
        <f t="shared" si="84"/>
        <v>buildings.biomass.co.Improved stove - biomass</v>
      </c>
      <c r="M845" s="614">
        <f>IFERROR(INDEX('Control Tech'!$K$3:$K$196,MATCH(Calcs!L845,'Control Tech'!$A$3:$A$196,0),1)/100,0)</f>
        <v>0</v>
      </c>
      <c r="N845" s="613">
        <f t="shared" si="85"/>
        <v>0</v>
      </c>
      <c r="O845" t="str">
        <f t="shared" si="86"/>
        <v/>
      </c>
    </row>
    <row r="846" spans="1:15" x14ac:dyDescent="0.25">
      <c r="A846" t="s">
        <v>1554</v>
      </c>
      <c r="B846" t="s">
        <v>1204</v>
      </c>
      <c r="C846" t="s">
        <v>1252</v>
      </c>
      <c r="D846" t="s">
        <v>1203</v>
      </c>
      <c r="E846" t="s">
        <v>1195</v>
      </c>
      <c r="F846" s="604">
        <v>1</v>
      </c>
      <c r="G846" s="604">
        <v>0.6</v>
      </c>
      <c r="H846" s="651"/>
      <c r="I846" t="str">
        <f t="shared" si="81"/>
        <v>buildings</v>
      </c>
      <c r="J846" t="str">
        <f t="shared" si="82"/>
        <v>biomass</v>
      </c>
      <c r="K846" t="str">
        <f t="shared" si="83"/>
        <v>co</v>
      </c>
      <c r="L846" t="str">
        <f t="shared" si="84"/>
        <v>buildings.biomass.co.New stove - biomass</v>
      </c>
      <c r="M846" s="614">
        <f>IFERROR(INDEX('Control Tech'!$K$3:$K$196,MATCH(Calcs!L846,'Control Tech'!$A$3:$A$196,0),1)/100,0)</f>
        <v>0</v>
      </c>
      <c r="N846" s="613">
        <f t="shared" si="85"/>
        <v>0</v>
      </c>
      <c r="O846" t="str">
        <f t="shared" si="86"/>
        <v/>
      </c>
    </row>
    <row r="847" spans="1:15" x14ac:dyDescent="0.25">
      <c r="A847" t="s">
        <v>1554</v>
      </c>
      <c r="B847" t="s">
        <v>1204</v>
      </c>
      <c r="C847" t="s">
        <v>1252</v>
      </c>
      <c r="D847" t="s">
        <v>1261</v>
      </c>
      <c r="E847" t="s">
        <v>1195</v>
      </c>
      <c r="F847" s="604">
        <v>1</v>
      </c>
      <c r="G847" s="604">
        <v>0.6</v>
      </c>
      <c r="H847" s="651"/>
      <c r="I847" t="str">
        <f t="shared" si="81"/>
        <v>buildings</v>
      </c>
      <c r="J847" t="str">
        <f t="shared" si="82"/>
        <v>biomass</v>
      </c>
      <c r="K847" t="str">
        <f t="shared" si="83"/>
        <v>co</v>
      </c>
      <c r="L847" t="str">
        <f t="shared" si="84"/>
        <v>buildings.biomass.co.New stove with electrostatic precipitator</v>
      </c>
      <c r="M847" s="614">
        <f>IFERROR(INDEX('Control Tech'!$K$3:$K$196,MATCH(Calcs!L847,'Control Tech'!$A$3:$A$196,0),1)/100,0)</f>
        <v>0</v>
      </c>
      <c r="N847" s="613">
        <f t="shared" si="85"/>
        <v>0</v>
      </c>
      <c r="O847" t="str">
        <f t="shared" si="86"/>
        <v/>
      </c>
    </row>
    <row r="848" spans="1:15" x14ac:dyDescent="0.25">
      <c r="A848" t="s">
        <v>1554</v>
      </c>
      <c r="B848" t="s">
        <v>1204</v>
      </c>
      <c r="C848" t="s">
        <v>1252</v>
      </c>
      <c r="D848" t="s">
        <v>1186</v>
      </c>
      <c r="E848" t="s">
        <v>1195</v>
      </c>
      <c r="F848" s="604">
        <v>1</v>
      </c>
      <c r="G848" s="604">
        <v>3</v>
      </c>
      <c r="H848" s="651"/>
      <c r="I848" t="str">
        <f t="shared" si="81"/>
        <v>buildings</v>
      </c>
      <c r="J848" t="str">
        <f t="shared" si="82"/>
        <v>biomass</v>
      </c>
      <c r="K848" t="str">
        <f t="shared" si="83"/>
        <v>co</v>
      </c>
      <c r="L848" t="str">
        <f t="shared" si="84"/>
        <v>buildings.biomass.co.No control</v>
      </c>
      <c r="M848" s="614">
        <f>IFERROR(INDEX('Control Tech'!$K$3:$K$196,MATCH(Calcs!L848,'Control Tech'!$A$3:$A$196,0),1)/100,0)</f>
        <v>0</v>
      </c>
      <c r="N848" s="613">
        <f t="shared" si="85"/>
        <v>1</v>
      </c>
      <c r="O848" t="str">
        <f t="shared" si="86"/>
        <v/>
      </c>
    </row>
    <row r="849" spans="1:15" x14ac:dyDescent="0.25">
      <c r="A849" t="s">
        <v>1554</v>
      </c>
      <c r="B849" t="s">
        <v>1204</v>
      </c>
      <c r="C849" t="s">
        <v>1252</v>
      </c>
      <c r="D849" t="s">
        <v>1262</v>
      </c>
      <c r="E849" t="s">
        <v>1195</v>
      </c>
      <c r="F849" s="604">
        <v>1</v>
      </c>
      <c r="G849" s="604">
        <v>0.3</v>
      </c>
      <c r="H849" s="651"/>
      <c r="I849" t="str">
        <f t="shared" si="81"/>
        <v>buildings</v>
      </c>
      <c r="J849" t="str">
        <f t="shared" si="82"/>
        <v>biomass</v>
      </c>
      <c r="K849" t="str">
        <f t="shared" si="83"/>
        <v>co</v>
      </c>
      <c r="L849" t="str">
        <f t="shared" si="84"/>
        <v>buildings.biomass.co.Pellet stove</v>
      </c>
      <c r="M849" s="614">
        <f>IFERROR(INDEX('Control Tech'!$K$3:$K$196,MATCH(Calcs!L849,'Control Tech'!$A$3:$A$196,0),1)/100,0)</f>
        <v>0</v>
      </c>
      <c r="N849" s="613">
        <f t="shared" si="85"/>
        <v>0</v>
      </c>
      <c r="O849" t="str">
        <f t="shared" si="86"/>
        <v/>
      </c>
    </row>
    <row r="850" spans="1:15" x14ac:dyDescent="0.25">
      <c r="A850" t="s">
        <v>1554</v>
      </c>
      <c r="B850" t="s">
        <v>1204</v>
      </c>
      <c r="C850" t="s">
        <v>1252</v>
      </c>
      <c r="D850" t="s">
        <v>1263</v>
      </c>
      <c r="E850" t="s">
        <v>1195</v>
      </c>
      <c r="F850" s="604">
        <v>1</v>
      </c>
      <c r="G850" s="604">
        <v>0.3</v>
      </c>
      <c r="H850" s="651"/>
      <c r="I850" t="str">
        <f t="shared" si="81"/>
        <v>buildings</v>
      </c>
      <c r="J850" t="str">
        <f t="shared" si="82"/>
        <v>biomass</v>
      </c>
      <c r="K850" t="str">
        <f t="shared" si="83"/>
        <v>co</v>
      </c>
      <c r="L850" t="str">
        <f t="shared" si="84"/>
        <v>buildings.biomass.co.Pellet stove with electrostatic precipitator</v>
      </c>
      <c r="M850" s="614">
        <f>IFERROR(INDEX('Control Tech'!$K$3:$K$196,MATCH(Calcs!L850,'Control Tech'!$A$3:$A$196,0),1)/100,0)</f>
        <v>0</v>
      </c>
      <c r="N850" s="613">
        <f t="shared" si="85"/>
        <v>0</v>
      </c>
      <c r="O850" t="str">
        <f t="shared" si="86"/>
        <v/>
      </c>
    </row>
    <row r="851" spans="1:15" x14ac:dyDescent="0.25">
      <c r="A851" t="s">
        <v>1554</v>
      </c>
      <c r="B851" t="s">
        <v>1204</v>
      </c>
      <c r="C851" t="s">
        <v>1291</v>
      </c>
      <c r="D851" t="s">
        <v>1214</v>
      </c>
      <c r="E851" t="s">
        <v>1195</v>
      </c>
      <c r="F851" s="604">
        <v>1</v>
      </c>
      <c r="G851" s="604">
        <v>0.25</v>
      </c>
      <c r="H851" s="651"/>
      <c r="I851" t="str">
        <f t="shared" si="81"/>
        <v>buildings</v>
      </c>
      <c r="J851" t="str">
        <f t="shared" si="82"/>
        <v>hard coal</v>
      </c>
      <c r="K851" t="str">
        <f t="shared" si="83"/>
        <v>co</v>
      </c>
      <c r="L851" t="str">
        <f t="shared" si="84"/>
        <v>buildings.hard coal.co.Briquette stove</v>
      </c>
      <c r="M851" s="614">
        <f>IFERROR(INDEX('Control Tech'!$K$3:$K$196,MATCH(Calcs!L851,'Control Tech'!$A$3:$A$196,0),1)/100,0)</f>
        <v>0</v>
      </c>
      <c r="N851" s="613">
        <f t="shared" si="85"/>
        <v>0</v>
      </c>
      <c r="O851" t="str">
        <f t="shared" si="86"/>
        <v/>
      </c>
    </row>
    <row r="852" spans="1:15" x14ac:dyDescent="0.25">
      <c r="A852" t="s">
        <v>1554</v>
      </c>
      <c r="B852" t="s">
        <v>1204</v>
      </c>
      <c r="C852" t="s">
        <v>1291</v>
      </c>
      <c r="D852" t="s">
        <v>1215</v>
      </c>
      <c r="E852" t="s">
        <v>1195</v>
      </c>
      <c r="F852" s="604">
        <v>1</v>
      </c>
      <c r="G852" s="604">
        <v>1.4</v>
      </c>
      <c r="H852" s="651"/>
      <c r="I852" t="str">
        <f t="shared" si="81"/>
        <v>buildings</v>
      </c>
      <c r="J852" t="str">
        <f t="shared" si="82"/>
        <v>hard coal</v>
      </c>
      <c r="K852" t="str">
        <f t="shared" si="83"/>
        <v>co</v>
      </c>
      <c r="L852" t="str">
        <f t="shared" si="84"/>
        <v>buildings.hard coal.co.Improved stove - coal</v>
      </c>
      <c r="M852" s="614">
        <f>IFERROR(INDEX('Control Tech'!$K$3:$K$196,MATCH(Calcs!L852,'Control Tech'!$A$3:$A$196,0),1)/100,0)</f>
        <v>0</v>
      </c>
      <c r="N852" s="613">
        <f t="shared" si="85"/>
        <v>0</v>
      </c>
      <c r="O852" t="str">
        <f t="shared" si="86"/>
        <v/>
      </c>
    </row>
    <row r="853" spans="1:15" x14ac:dyDescent="0.25">
      <c r="A853" t="s">
        <v>1554</v>
      </c>
      <c r="B853" t="s">
        <v>1204</v>
      </c>
      <c r="C853" t="s">
        <v>1291</v>
      </c>
      <c r="D853" t="s">
        <v>1216</v>
      </c>
      <c r="E853" t="s">
        <v>1195</v>
      </c>
      <c r="F853" s="604">
        <v>1</v>
      </c>
      <c r="G853" s="604">
        <v>0.875</v>
      </c>
      <c r="H853" s="651"/>
      <c r="I853" t="str">
        <f t="shared" si="81"/>
        <v>buildings</v>
      </c>
      <c r="J853" t="str">
        <f t="shared" si="82"/>
        <v>hard coal</v>
      </c>
      <c r="K853" t="str">
        <f t="shared" si="83"/>
        <v>co</v>
      </c>
      <c r="L853" t="str">
        <f t="shared" si="84"/>
        <v>buildings.hard coal.co.New stove - coal</v>
      </c>
      <c r="M853" s="614">
        <f>IFERROR(INDEX('Control Tech'!$K$3:$K$196,MATCH(Calcs!L853,'Control Tech'!$A$3:$A$196,0),1)/100,0)</f>
        <v>0</v>
      </c>
      <c r="N853" s="613">
        <f t="shared" si="85"/>
        <v>0</v>
      </c>
      <c r="O853" t="str">
        <f t="shared" si="86"/>
        <v/>
      </c>
    </row>
    <row r="854" spans="1:15" x14ac:dyDescent="0.25">
      <c r="A854" t="s">
        <v>1554</v>
      </c>
      <c r="B854" t="s">
        <v>1204</v>
      </c>
      <c r="C854" t="s">
        <v>1291</v>
      </c>
      <c r="D854" t="s">
        <v>1186</v>
      </c>
      <c r="E854" t="s">
        <v>1195</v>
      </c>
      <c r="F854" s="604">
        <v>1</v>
      </c>
      <c r="G854" s="604">
        <v>3.5</v>
      </c>
      <c r="H854" s="651"/>
      <c r="I854" t="str">
        <f t="shared" si="81"/>
        <v>buildings</v>
      </c>
      <c r="J854" t="str">
        <f t="shared" si="82"/>
        <v>hard coal</v>
      </c>
      <c r="K854" t="str">
        <f t="shared" si="83"/>
        <v>co</v>
      </c>
      <c r="L854" t="str">
        <f t="shared" si="84"/>
        <v>buildings.hard coal.co.No control</v>
      </c>
      <c r="M854" s="614">
        <f>IFERROR(INDEX('Control Tech'!$K$3:$K$196,MATCH(Calcs!L854,'Control Tech'!$A$3:$A$196,0),1)/100,0)</f>
        <v>0</v>
      </c>
      <c r="N854" s="613">
        <f t="shared" si="85"/>
        <v>1</v>
      </c>
      <c r="O854" t="str">
        <f t="shared" si="86"/>
        <v/>
      </c>
    </row>
    <row r="855" spans="1:15" x14ac:dyDescent="0.25">
      <c r="A855" t="s">
        <v>1554</v>
      </c>
      <c r="B855" t="s">
        <v>1204</v>
      </c>
      <c r="C855" t="s">
        <v>1292</v>
      </c>
      <c r="D855" t="s">
        <v>1214</v>
      </c>
      <c r="E855" t="s">
        <v>1195</v>
      </c>
      <c r="F855" s="604">
        <v>1</v>
      </c>
      <c r="G855" s="604">
        <v>0.25</v>
      </c>
      <c r="H855" s="651"/>
      <c r="I855" t="str">
        <f t="shared" si="81"/>
        <v>buildings</v>
      </c>
      <c r="J855" t="str">
        <f t="shared" si="82"/>
        <v>hard coal</v>
      </c>
      <c r="K855" t="str">
        <f t="shared" si="83"/>
        <v>co</v>
      </c>
      <c r="L855" t="str">
        <f t="shared" si="84"/>
        <v>buildings.hard coal.co.Briquette stove</v>
      </c>
      <c r="M855" s="614">
        <f>IFERROR(INDEX('Control Tech'!$K$3:$K$196,MATCH(Calcs!L855,'Control Tech'!$A$3:$A$196,0),1)/100,0)</f>
        <v>0</v>
      </c>
      <c r="N855" s="613">
        <f t="shared" si="85"/>
        <v>0</v>
      </c>
      <c r="O855" t="str">
        <f t="shared" si="86"/>
        <v/>
      </c>
    </row>
    <row r="856" spans="1:15" x14ac:dyDescent="0.25">
      <c r="A856" t="s">
        <v>1554</v>
      </c>
      <c r="B856" t="s">
        <v>1204</v>
      </c>
      <c r="C856" t="s">
        <v>1292</v>
      </c>
      <c r="D856" t="s">
        <v>1215</v>
      </c>
      <c r="E856" t="s">
        <v>1195</v>
      </c>
      <c r="F856" s="604">
        <v>1</v>
      </c>
      <c r="G856" s="604">
        <v>1.4</v>
      </c>
      <c r="H856" s="651"/>
      <c r="I856" t="str">
        <f t="shared" si="81"/>
        <v>buildings</v>
      </c>
      <c r="J856" t="str">
        <f t="shared" si="82"/>
        <v>hard coal</v>
      </c>
      <c r="K856" t="str">
        <f t="shared" si="83"/>
        <v>co</v>
      </c>
      <c r="L856" t="str">
        <f t="shared" si="84"/>
        <v>buildings.hard coal.co.Improved stove - coal</v>
      </c>
      <c r="M856" s="614">
        <f>IFERROR(INDEX('Control Tech'!$K$3:$K$196,MATCH(Calcs!L856,'Control Tech'!$A$3:$A$196,0),1)/100,0)</f>
        <v>0</v>
      </c>
      <c r="N856" s="613">
        <f t="shared" si="85"/>
        <v>0</v>
      </c>
      <c r="O856" t="str">
        <f t="shared" si="86"/>
        <v/>
      </c>
    </row>
    <row r="857" spans="1:15" x14ac:dyDescent="0.25">
      <c r="A857" t="s">
        <v>1554</v>
      </c>
      <c r="B857" t="s">
        <v>1204</v>
      </c>
      <c r="C857" t="s">
        <v>1292</v>
      </c>
      <c r="D857" t="s">
        <v>1216</v>
      </c>
      <c r="E857" t="s">
        <v>1195</v>
      </c>
      <c r="F857" s="604">
        <v>1</v>
      </c>
      <c r="G857" s="604">
        <v>0.875</v>
      </c>
      <c r="H857" s="651"/>
      <c r="I857" t="str">
        <f t="shared" si="81"/>
        <v>buildings</v>
      </c>
      <c r="J857" t="str">
        <f t="shared" si="82"/>
        <v>hard coal</v>
      </c>
      <c r="K857" t="str">
        <f t="shared" si="83"/>
        <v>co</v>
      </c>
      <c r="L857" t="str">
        <f t="shared" si="84"/>
        <v>buildings.hard coal.co.New stove - coal</v>
      </c>
      <c r="M857" s="614">
        <f>IFERROR(INDEX('Control Tech'!$K$3:$K$196,MATCH(Calcs!L857,'Control Tech'!$A$3:$A$196,0),1)/100,0)</f>
        <v>0</v>
      </c>
      <c r="N857" s="613">
        <f t="shared" si="85"/>
        <v>0</v>
      </c>
      <c r="O857" t="str">
        <f t="shared" si="86"/>
        <v/>
      </c>
    </row>
    <row r="858" spans="1:15" x14ac:dyDescent="0.25">
      <c r="A858" t="s">
        <v>1554</v>
      </c>
      <c r="B858" t="s">
        <v>1204</v>
      </c>
      <c r="C858" t="s">
        <v>1292</v>
      </c>
      <c r="D858" t="s">
        <v>1186</v>
      </c>
      <c r="E858" t="s">
        <v>1195</v>
      </c>
      <c r="F858" s="604">
        <v>1</v>
      </c>
      <c r="G858" s="604">
        <v>3.5</v>
      </c>
      <c r="H858" s="651"/>
      <c r="I858" t="str">
        <f t="shared" si="81"/>
        <v>buildings</v>
      </c>
      <c r="J858" t="str">
        <f t="shared" si="82"/>
        <v>hard coal</v>
      </c>
      <c r="K858" t="str">
        <f t="shared" si="83"/>
        <v>co</v>
      </c>
      <c r="L858" t="str">
        <f t="shared" si="84"/>
        <v>buildings.hard coal.co.No control</v>
      </c>
      <c r="M858" s="614">
        <f>IFERROR(INDEX('Control Tech'!$K$3:$K$196,MATCH(Calcs!L858,'Control Tech'!$A$3:$A$196,0),1)/100,0)</f>
        <v>0</v>
      </c>
      <c r="N858" s="613">
        <f t="shared" si="85"/>
        <v>1</v>
      </c>
      <c r="O858" t="str">
        <f t="shared" si="86"/>
        <v/>
      </c>
    </row>
    <row r="859" spans="1:15" x14ac:dyDescent="0.25">
      <c r="A859" t="s">
        <v>1554</v>
      </c>
      <c r="B859" t="s">
        <v>1204</v>
      </c>
      <c r="C859" t="s">
        <v>1293</v>
      </c>
      <c r="D859" t="s">
        <v>1214</v>
      </c>
      <c r="E859" t="s">
        <v>1195</v>
      </c>
      <c r="F859" s="604">
        <v>1</v>
      </c>
      <c r="G859" s="604">
        <v>0.25</v>
      </c>
      <c r="H859" s="651"/>
      <c r="I859" t="str">
        <f t="shared" si="81"/>
        <v>buildings</v>
      </c>
      <c r="J859" t="str">
        <f t="shared" si="82"/>
        <v>hard coal</v>
      </c>
      <c r="K859" t="str">
        <f t="shared" si="83"/>
        <v>co</v>
      </c>
      <c r="L859" t="str">
        <f t="shared" si="84"/>
        <v>buildings.hard coal.co.Briquette stove</v>
      </c>
      <c r="M859" s="614">
        <f>IFERROR(INDEX('Control Tech'!$K$3:$K$196,MATCH(Calcs!L859,'Control Tech'!$A$3:$A$196,0),1)/100,0)</f>
        <v>0</v>
      </c>
      <c r="N859" s="613">
        <f t="shared" si="85"/>
        <v>0</v>
      </c>
      <c r="O859" t="str">
        <f t="shared" si="86"/>
        <v/>
      </c>
    </row>
    <row r="860" spans="1:15" x14ac:dyDescent="0.25">
      <c r="A860" t="s">
        <v>1554</v>
      </c>
      <c r="B860" t="s">
        <v>1204</v>
      </c>
      <c r="C860" t="s">
        <v>1293</v>
      </c>
      <c r="D860" t="s">
        <v>1215</v>
      </c>
      <c r="E860" t="s">
        <v>1195</v>
      </c>
      <c r="F860" s="604">
        <v>1</v>
      </c>
      <c r="G860" s="604">
        <v>1.4</v>
      </c>
      <c r="H860" s="651"/>
      <c r="I860" t="str">
        <f t="shared" si="81"/>
        <v>buildings</v>
      </c>
      <c r="J860" t="str">
        <f t="shared" si="82"/>
        <v>hard coal</v>
      </c>
      <c r="K860" t="str">
        <f t="shared" si="83"/>
        <v>co</v>
      </c>
      <c r="L860" t="str">
        <f t="shared" si="84"/>
        <v>buildings.hard coal.co.Improved stove - coal</v>
      </c>
      <c r="M860" s="614">
        <f>IFERROR(INDEX('Control Tech'!$K$3:$K$196,MATCH(Calcs!L860,'Control Tech'!$A$3:$A$196,0),1)/100,0)</f>
        <v>0</v>
      </c>
      <c r="N860" s="613">
        <f t="shared" si="85"/>
        <v>0</v>
      </c>
      <c r="O860" t="str">
        <f t="shared" si="86"/>
        <v/>
      </c>
    </row>
    <row r="861" spans="1:15" x14ac:dyDescent="0.25">
      <c r="A861" t="s">
        <v>1554</v>
      </c>
      <c r="B861" t="s">
        <v>1204</v>
      </c>
      <c r="C861" t="s">
        <v>1293</v>
      </c>
      <c r="D861" t="s">
        <v>1216</v>
      </c>
      <c r="E861" t="s">
        <v>1195</v>
      </c>
      <c r="F861" s="604">
        <v>1</v>
      </c>
      <c r="G861" s="604">
        <v>0.875</v>
      </c>
      <c r="H861" s="651"/>
      <c r="I861" t="str">
        <f t="shared" si="81"/>
        <v>buildings</v>
      </c>
      <c r="J861" t="str">
        <f t="shared" si="82"/>
        <v>hard coal</v>
      </c>
      <c r="K861" t="str">
        <f t="shared" si="83"/>
        <v>co</v>
      </c>
      <c r="L861" t="str">
        <f t="shared" si="84"/>
        <v>buildings.hard coal.co.New stove - coal</v>
      </c>
      <c r="M861" s="614">
        <f>IFERROR(INDEX('Control Tech'!$K$3:$K$196,MATCH(Calcs!L861,'Control Tech'!$A$3:$A$196,0),1)/100,0)</f>
        <v>0</v>
      </c>
      <c r="N861" s="613">
        <f t="shared" si="85"/>
        <v>0</v>
      </c>
      <c r="O861" t="str">
        <f t="shared" si="86"/>
        <v/>
      </c>
    </row>
    <row r="862" spans="1:15" x14ac:dyDescent="0.25">
      <c r="A862" t="s">
        <v>1554</v>
      </c>
      <c r="B862" t="s">
        <v>1204</v>
      </c>
      <c r="C862" t="s">
        <v>1293</v>
      </c>
      <c r="D862" t="s">
        <v>1186</v>
      </c>
      <c r="E862" t="s">
        <v>1195</v>
      </c>
      <c r="F862" s="604">
        <v>1</v>
      </c>
      <c r="G862" s="604">
        <v>3.5</v>
      </c>
      <c r="H862" s="651"/>
      <c r="I862" t="str">
        <f t="shared" si="81"/>
        <v>buildings</v>
      </c>
      <c r="J862" t="str">
        <f t="shared" si="82"/>
        <v>hard coal</v>
      </c>
      <c r="K862" t="str">
        <f t="shared" si="83"/>
        <v>co</v>
      </c>
      <c r="L862" t="str">
        <f t="shared" si="84"/>
        <v>buildings.hard coal.co.No control</v>
      </c>
      <c r="M862" s="614">
        <f>IFERROR(INDEX('Control Tech'!$K$3:$K$196,MATCH(Calcs!L862,'Control Tech'!$A$3:$A$196,0),1)/100,0)</f>
        <v>0</v>
      </c>
      <c r="N862" s="613">
        <f t="shared" si="85"/>
        <v>1</v>
      </c>
      <c r="O862" t="str">
        <f t="shared" si="86"/>
        <v/>
      </c>
    </row>
    <row r="863" spans="1:15" x14ac:dyDescent="0.25">
      <c r="A863" t="s">
        <v>1554</v>
      </c>
      <c r="B863" t="s">
        <v>1188</v>
      </c>
      <c r="C863" t="s">
        <v>92</v>
      </c>
      <c r="D863" t="s">
        <v>1310</v>
      </c>
      <c r="E863" t="s">
        <v>1195</v>
      </c>
      <c r="F863" s="604">
        <v>1</v>
      </c>
      <c r="G863" s="604">
        <v>0.85499999999999998</v>
      </c>
      <c r="H863" s="651"/>
      <c r="I863" t="str">
        <f t="shared" si="81"/>
        <v>hdvs</v>
      </c>
      <c r="J863" t="str">
        <f t="shared" si="82"/>
        <v>petroleum diesel</v>
      </c>
      <c r="K863" t="str">
        <f t="shared" si="83"/>
        <v>co</v>
      </c>
      <c r="L863" t="str">
        <f t="shared" si="84"/>
        <v>hdvs.petroleum diesel.co.EURO I</v>
      </c>
      <c r="M863" s="614">
        <f>IFERROR(INDEX('Control Tech'!$K$3:$K$196,MATCH(Calcs!L863,'Control Tech'!$A$3:$A$196,0),1)/100,0)</f>
        <v>0.03</v>
      </c>
      <c r="N863" s="613">
        <f t="shared" si="85"/>
        <v>0.03</v>
      </c>
      <c r="O863" t="str">
        <f t="shared" si="86"/>
        <v/>
      </c>
    </row>
    <row r="864" spans="1:15" x14ac:dyDescent="0.25">
      <c r="A864" t="s">
        <v>1554</v>
      </c>
      <c r="B864" t="s">
        <v>1188</v>
      </c>
      <c r="C864" t="s">
        <v>92</v>
      </c>
      <c r="D864" t="s">
        <v>1311</v>
      </c>
      <c r="E864" t="s">
        <v>1195</v>
      </c>
      <c r="F864" s="604">
        <v>1</v>
      </c>
      <c r="G864" s="604">
        <v>0.75600000000000001</v>
      </c>
      <c r="H864" s="651"/>
      <c r="I864" t="str">
        <f t="shared" si="81"/>
        <v>hdvs</v>
      </c>
      <c r="J864" t="str">
        <f t="shared" si="82"/>
        <v>petroleum diesel</v>
      </c>
      <c r="K864" t="str">
        <f t="shared" si="83"/>
        <v>co</v>
      </c>
      <c r="L864" t="str">
        <f t="shared" si="84"/>
        <v>hdvs.petroleum diesel.co.EURO II</v>
      </c>
      <c r="M864" s="614">
        <f>IFERROR(INDEX('Control Tech'!$K$3:$K$196,MATCH(Calcs!L864,'Control Tech'!$A$3:$A$196,0),1)/100,0)</f>
        <v>5.2499999999999998E-2</v>
      </c>
      <c r="N864" s="613">
        <f t="shared" si="85"/>
        <v>5.2499999999999998E-2</v>
      </c>
      <c r="O864" t="str">
        <f t="shared" si="86"/>
        <v/>
      </c>
    </row>
    <row r="865" spans="1:15" x14ac:dyDescent="0.25">
      <c r="A865" t="s">
        <v>1554</v>
      </c>
      <c r="B865" t="s">
        <v>1188</v>
      </c>
      <c r="C865" t="s">
        <v>92</v>
      </c>
      <c r="D865" t="s">
        <v>1312</v>
      </c>
      <c r="E865" t="s">
        <v>1195</v>
      </c>
      <c r="F865" s="604">
        <v>1</v>
      </c>
      <c r="G865" s="604">
        <v>0.40500000000000003</v>
      </c>
      <c r="H865" s="651"/>
      <c r="I865" t="str">
        <f t="shared" si="81"/>
        <v>hdvs</v>
      </c>
      <c r="J865" t="str">
        <f t="shared" si="82"/>
        <v>petroleum diesel</v>
      </c>
      <c r="K865" t="str">
        <f t="shared" si="83"/>
        <v>co</v>
      </c>
      <c r="L865" t="str">
        <f t="shared" si="84"/>
        <v>hdvs.petroleum diesel.co.EURO III</v>
      </c>
      <c r="M865" s="614">
        <f>IFERROR(INDEX('Control Tech'!$K$3:$K$196,MATCH(Calcs!L865,'Control Tech'!$A$3:$A$196,0),1)/100,0)</f>
        <v>0.6</v>
      </c>
      <c r="N865" s="613">
        <f t="shared" si="85"/>
        <v>0.6</v>
      </c>
      <c r="O865" t="str">
        <f t="shared" si="86"/>
        <v/>
      </c>
    </row>
    <row r="866" spans="1:15" x14ac:dyDescent="0.25">
      <c r="A866" t="s">
        <v>1554</v>
      </c>
      <c r="B866" t="s">
        <v>1188</v>
      </c>
      <c r="C866" t="s">
        <v>92</v>
      </c>
      <c r="D866" t="s">
        <v>1313</v>
      </c>
      <c r="E866" t="s">
        <v>1195</v>
      </c>
      <c r="F866" s="604">
        <v>1</v>
      </c>
      <c r="G866" s="604">
        <v>0.32400000000000001</v>
      </c>
      <c r="H866" s="651"/>
      <c r="I866" t="str">
        <f t="shared" si="81"/>
        <v>hdvs</v>
      </c>
      <c r="J866" t="str">
        <f t="shared" si="82"/>
        <v>petroleum diesel</v>
      </c>
      <c r="K866" t="str">
        <f t="shared" si="83"/>
        <v>co</v>
      </c>
      <c r="L866" t="str">
        <f t="shared" si="84"/>
        <v>hdvs.petroleum diesel.co.EURO IV</v>
      </c>
      <c r="M866" s="614">
        <f>IFERROR(INDEX('Control Tech'!$K$3:$K$196,MATCH(Calcs!L866,'Control Tech'!$A$3:$A$196,0),1)/100,0)</f>
        <v>0.3</v>
      </c>
      <c r="N866" s="613">
        <f t="shared" si="85"/>
        <v>0.3</v>
      </c>
      <c r="O866" t="str">
        <f t="shared" si="86"/>
        <v/>
      </c>
    </row>
    <row r="867" spans="1:15" x14ac:dyDescent="0.25">
      <c r="A867" t="s">
        <v>1554</v>
      </c>
      <c r="B867" t="s">
        <v>1188</v>
      </c>
      <c r="C867" t="s">
        <v>92</v>
      </c>
      <c r="D867" t="s">
        <v>1314</v>
      </c>
      <c r="E867" t="s">
        <v>1195</v>
      </c>
      <c r="F867" s="604">
        <v>1</v>
      </c>
      <c r="G867" s="604">
        <v>0.32400000000000001</v>
      </c>
      <c r="H867" s="651"/>
      <c r="I867" t="str">
        <f t="shared" si="81"/>
        <v>hdvs</v>
      </c>
      <c r="J867" t="str">
        <f t="shared" si="82"/>
        <v>petroleum diesel</v>
      </c>
      <c r="K867" t="str">
        <f t="shared" si="83"/>
        <v>co</v>
      </c>
      <c r="L867" t="str">
        <f t="shared" si="84"/>
        <v>hdvs.petroleum diesel.co.EURO V</v>
      </c>
      <c r="M867" s="614">
        <f>IFERROR(INDEX('Control Tech'!$K$3:$K$196,MATCH(Calcs!L867,'Control Tech'!$A$3:$A$196,0),1)/100,0)</f>
        <v>0</v>
      </c>
      <c r="N867" s="613">
        <f t="shared" si="85"/>
        <v>0</v>
      </c>
      <c r="O867" t="str">
        <f t="shared" si="86"/>
        <v/>
      </c>
    </row>
    <row r="868" spans="1:15" x14ac:dyDescent="0.25">
      <c r="A868" t="s">
        <v>1554</v>
      </c>
      <c r="B868" t="s">
        <v>1188</v>
      </c>
      <c r="C868" t="s">
        <v>92</v>
      </c>
      <c r="D868" t="s">
        <v>1315</v>
      </c>
      <c r="E868" t="s">
        <v>1195</v>
      </c>
      <c r="F868" s="604">
        <v>1</v>
      </c>
      <c r="G868" s="604">
        <v>0.32400000000000001</v>
      </c>
      <c r="H868" s="651"/>
      <c r="I868" t="str">
        <f t="shared" si="81"/>
        <v>hdvs</v>
      </c>
      <c r="J868" t="str">
        <f t="shared" si="82"/>
        <v>petroleum diesel</v>
      </c>
      <c r="K868" t="str">
        <f t="shared" si="83"/>
        <v>co</v>
      </c>
      <c r="L868" t="str">
        <f t="shared" si="84"/>
        <v>hdvs.petroleum diesel.co.EURO VI</v>
      </c>
      <c r="M868" s="614">
        <f>IFERROR(INDEX('Control Tech'!$K$3:$K$196,MATCH(Calcs!L868,'Control Tech'!$A$3:$A$196,0),1)/100,0)</f>
        <v>0</v>
      </c>
      <c r="N868" s="613">
        <f t="shared" si="85"/>
        <v>0</v>
      </c>
      <c r="O868" t="str">
        <f t="shared" si="86"/>
        <v/>
      </c>
    </row>
    <row r="869" spans="1:15" x14ac:dyDescent="0.25">
      <c r="A869" t="s">
        <v>1554</v>
      </c>
      <c r="B869" t="s">
        <v>1188</v>
      </c>
      <c r="C869" t="s">
        <v>92</v>
      </c>
      <c r="D869" t="s">
        <v>1316</v>
      </c>
      <c r="E869" t="s">
        <v>1195</v>
      </c>
      <c r="F869" s="604">
        <v>1</v>
      </c>
      <c r="G869" s="604">
        <v>0</v>
      </c>
      <c r="H869" s="651"/>
      <c r="I869" t="str">
        <f t="shared" si="81"/>
        <v>hdvs</v>
      </c>
      <c r="J869" t="str">
        <f t="shared" si="82"/>
        <v>petroleum diesel</v>
      </c>
      <c r="K869" t="str">
        <f t="shared" si="83"/>
        <v>co</v>
      </c>
      <c r="L869" t="str">
        <f t="shared" si="84"/>
        <v>hdvs.petroleum diesel.co.EURO VII</v>
      </c>
      <c r="M869" s="614">
        <f>IFERROR(INDEX('Control Tech'!$K$3:$K$196,MATCH(Calcs!L869,'Control Tech'!$A$3:$A$196,0),1)/100,0)</f>
        <v>0</v>
      </c>
      <c r="N869" s="613">
        <f t="shared" si="85"/>
        <v>0</v>
      </c>
      <c r="O869" t="str">
        <f t="shared" si="86"/>
        <v/>
      </c>
    </row>
    <row r="870" spans="1:15" x14ac:dyDescent="0.25">
      <c r="A870" t="s">
        <v>1554</v>
      </c>
      <c r="B870" t="s">
        <v>1188</v>
      </c>
      <c r="C870" t="s">
        <v>92</v>
      </c>
      <c r="D870" t="s">
        <v>1186</v>
      </c>
      <c r="E870" t="s">
        <v>1195</v>
      </c>
      <c r="F870" s="604">
        <v>1</v>
      </c>
      <c r="G870" s="604">
        <v>0.9</v>
      </c>
      <c r="H870" s="651"/>
      <c r="I870" t="str">
        <f t="shared" si="81"/>
        <v>hdvs</v>
      </c>
      <c r="J870" t="str">
        <f t="shared" si="82"/>
        <v>petroleum diesel</v>
      </c>
      <c r="K870" t="str">
        <f t="shared" si="83"/>
        <v>co</v>
      </c>
      <c r="L870" t="str">
        <f t="shared" si="84"/>
        <v>hdvs.petroleum diesel.co.No control</v>
      </c>
      <c r="M870" s="614">
        <f>IFERROR(INDEX('Control Tech'!$K$3:$K$196,MATCH(Calcs!L870,'Control Tech'!$A$3:$A$196,0),1)/100,0)</f>
        <v>0</v>
      </c>
      <c r="N870" s="613">
        <f t="shared" si="85"/>
        <v>1.7500000000000071E-2</v>
      </c>
      <c r="O870" t="str">
        <f t="shared" si="86"/>
        <v/>
      </c>
    </row>
    <row r="871" spans="1:15" x14ac:dyDescent="0.25">
      <c r="A871" t="s">
        <v>1554</v>
      </c>
      <c r="B871" t="s">
        <v>1188</v>
      </c>
      <c r="C871" t="s">
        <v>1264</v>
      </c>
      <c r="D871" t="s">
        <v>1186</v>
      </c>
      <c r="E871" t="s">
        <v>1195</v>
      </c>
      <c r="F871" s="604">
        <v>1</v>
      </c>
      <c r="G871" s="604">
        <v>0.74</v>
      </c>
      <c r="H871" s="651"/>
      <c r="I871" t="str">
        <f t="shared" si="81"/>
        <v>hdvs</v>
      </c>
      <c r="J871" t="str">
        <f t="shared" si="82"/>
        <v>natural gas</v>
      </c>
      <c r="K871" t="str">
        <f t="shared" si="83"/>
        <v>co</v>
      </c>
      <c r="L871" t="str">
        <f t="shared" si="84"/>
        <v>hdvs.natural gas.co.No control</v>
      </c>
      <c r="M871" s="614">
        <f>IFERROR(INDEX('Control Tech'!$K$3:$K$196,MATCH(Calcs!L871,'Control Tech'!$A$3:$A$196,0),1)/100,0)</f>
        <v>0</v>
      </c>
      <c r="N871" s="613">
        <f t="shared" si="85"/>
        <v>1</v>
      </c>
      <c r="O871" t="str">
        <f t="shared" si="86"/>
        <v/>
      </c>
    </row>
    <row r="872" spans="1:15" x14ac:dyDescent="0.25">
      <c r="A872" t="s">
        <v>1554</v>
      </c>
      <c r="B872" t="s">
        <v>1188</v>
      </c>
      <c r="C872" t="s">
        <v>1264</v>
      </c>
      <c r="D872" t="s">
        <v>1275</v>
      </c>
      <c r="E872" t="s">
        <v>1195</v>
      </c>
      <c r="F872" s="604">
        <v>1</v>
      </c>
      <c r="G872" s="604">
        <v>0.111</v>
      </c>
      <c r="H872" s="651"/>
      <c r="I872" t="str">
        <f t="shared" si="81"/>
        <v>hdvs</v>
      </c>
      <c r="J872" t="str">
        <f t="shared" si="82"/>
        <v>natural gas</v>
      </c>
      <c r="K872" t="str">
        <f t="shared" si="83"/>
        <v>co</v>
      </c>
      <c r="L872" t="str">
        <f t="shared" si="84"/>
        <v>hdvs.natural gas.co.Stage 1</v>
      </c>
      <c r="M872" s="614">
        <f>IFERROR(INDEX('Control Tech'!$K$3:$K$196,MATCH(Calcs!L872,'Control Tech'!$A$3:$A$196,0),1)/100,0)</f>
        <v>0</v>
      </c>
      <c r="N872" s="613">
        <f t="shared" si="85"/>
        <v>0</v>
      </c>
      <c r="O872" t="str">
        <f t="shared" si="86"/>
        <v/>
      </c>
    </row>
    <row r="873" spans="1:15" x14ac:dyDescent="0.25">
      <c r="A873" t="s">
        <v>1554</v>
      </c>
      <c r="B873" t="s">
        <v>1188</v>
      </c>
      <c r="C873" t="s">
        <v>1264</v>
      </c>
      <c r="D873" t="s">
        <v>1276</v>
      </c>
      <c r="E873" t="s">
        <v>1195</v>
      </c>
      <c r="F873" s="604">
        <v>1</v>
      </c>
      <c r="G873" s="604">
        <v>8.8800000000000004E-2</v>
      </c>
      <c r="H873" s="651"/>
      <c r="I873" t="str">
        <f t="shared" si="81"/>
        <v>hdvs</v>
      </c>
      <c r="J873" t="str">
        <f t="shared" si="82"/>
        <v>natural gas</v>
      </c>
      <c r="K873" t="str">
        <f t="shared" si="83"/>
        <v>co</v>
      </c>
      <c r="L873" t="str">
        <f t="shared" si="84"/>
        <v>hdvs.natural gas.co.Stage 2</v>
      </c>
      <c r="M873" s="614">
        <f>IFERROR(INDEX('Control Tech'!$K$3:$K$196,MATCH(Calcs!L873,'Control Tech'!$A$3:$A$196,0),1)/100,0)</f>
        <v>0</v>
      </c>
      <c r="N873" s="613">
        <f t="shared" si="85"/>
        <v>0</v>
      </c>
      <c r="O873" t="str">
        <f t="shared" si="86"/>
        <v/>
      </c>
    </row>
    <row r="874" spans="1:15" x14ac:dyDescent="0.25">
      <c r="A874" t="s">
        <v>1554</v>
      </c>
      <c r="B874" t="s">
        <v>1188</v>
      </c>
      <c r="C874" t="s">
        <v>1264</v>
      </c>
      <c r="D874" t="s">
        <v>1277</v>
      </c>
      <c r="E874" t="s">
        <v>1195</v>
      </c>
      <c r="F874" s="604">
        <v>1</v>
      </c>
      <c r="G874" s="604">
        <v>8.8800000000000004E-2</v>
      </c>
      <c r="H874" s="651"/>
      <c r="I874" t="str">
        <f t="shared" si="81"/>
        <v>hdvs</v>
      </c>
      <c r="J874" t="str">
        <f t="shared" si="82"/>
        <v>natural gas</v>
      </c>
      <c r="K874" t="str">
        <f t="shared" si="83"/>
        <v>co</v>
      </c>
      <c r="L874" t="str">
        <f t="shared" si="84"/>
        <v>hdvs.natural gas.co.Stage 3</v>
      </c>
      <c r="M874" s="614">
        <f>IFERROR(INDEX('Control Tech'!$K$3:$K$196,MATCH(Calcs!L874,'Control Tech'!$A$3:$A$196,0),1)/100,0)</f>
        <v>0</v>
      </c>
      <c r="N874" s="613">
        <f t="shared" si="85"/>
        <v>0</v>
      </c>
      <c r="O874" t="str">
        <f t="shared" si="86"/>
        <v/>
      </c>
    </row>
    <row r="875" spans="1:15" x14ac:dyDescent="0.25">
      <c r="A875" t="s">
        <v>1554</v>
      </c>
      <c r="B875" t="s">
        <v>1188</v>
      </c>
      <c r="C875" t="s">
        <v>18</v>
      </c>
      <c r="D875" t="s">
        <v>1186</v>
      </c>
      <c r="E875" t="s">
        <v>1195</v>
      </c>
      <c r="F875" s="604">
        <v>1</v>
      </c>
      <c r="G875" s="604">
        <v>7.9</v>
      </c>
      <c r="H875" s="651"/>
      <c r="I875" t="str">
        <f t="shared" si="81"/>
        <v>hdvs</v>
      </c>
      <c r="J875" t="str">
        <f t="shared" si="82"/>
        <v>petroleum gasoline</v>
      </c>
      <c r="K875" t="str">
        <f t="shared" si="83"/>
        <v>co</v>
      </c>
      <c r="L875" t="str">
        <f t="shared" si="84"/>
        <v>hdvs.petroleum gasoline.co.No control</v>
      </c>
      <c r="M875" s="614">
        <f>IFERROR(INDEX('Control Tech'!$K$3:$K$196,MATCH(Calcs!L875,'Control Tech'!$A$3:$A$196,0),1)/100,0)</f>
        <v>0</v>
      </c>
      <c r="N875" s="613">
        <f t="shared" si="85"/>
        <v>1</v>
      </c>
      <c r="O875" t="str">
        <f t="shared" si="86"/>
        <v/>
      </c>
    </row>
    <row r="876" spans="1:15" x14ac:dyDescent="0.25">
      <c r="A876" t="s">
        <v>1554</v>
      </c>
      <c r="B876" t="s">
        <v>1188</v>
      </c>
      <c r="C876" t="s">
        <v>18</v>
      </c>
      <c r="D876" t="s">
        <v>1275</v>
      </c>
      <c r="E876" t="s">
        <v>1195</v>
      </c>
      <c r="F876" s="604">
        <v>1</v>
      </c>
      <c r="G876" s="604">
        <v>1.1850000000000001</v>
      </c>
      <c r="H876" s="651"/>
      <c r="I876" t="str">
        <f t="shared" si="81"/>
        <v>hdvs</v>
      </c>
      <c r="J876" t="str">
        <f t="shared" si="82"/>
        <v>petroleum gasoline</v>
      </c>
      <c r="K876" t="str">
        <f t="shared" si="83"/>
        <v>co</v>
      </c>
      <c r="L876" t="str">
        <f t="shared" si="84"/>
        <v>hdvs.petroleum gasoline.co.Stage 1</v>
      </c>
      <c r="M876" s="614">
        <f>IFERROR(INDEX('Control Tech'!$K$3:$K$196,MATCH(Calcs!L876,'Control Tech'!$A$3:$A$196,0),1)/100,0)</f>
        <v>0</v>
      </c>
      <c r="N876" s="613">
        <f t="shared" si="85"/>
        <v>0</v>
      </c>
      <c r="O876" t="str">
        <f t="shared" si="86"/>
        <v/>
      </c>
    </row>
    <row r="877" spans="1:15" x14ac:dyDescent="0.25">
      <c r="A877" t="s">
        <v>1554</v>
      </c>
      <c r="B877" t="s">
        <v>1188</v>
      </c>
      <c r="C877" t="s">
        <v>18</v>
      </c>
      <c r="D877" t="s">
        <v>1276</v>
      </c>
      <c r="E877" t="s">
        <v>1195</v>
      </c>
      <c r="F877" s="604">
        <v>1</v>
      </c>
      <c r="G877" s="604">
        <v>0.94799999999999995</v>
      </c>
      <c r="H877" s="651"/>
      <c r="I877" t="str">
        <f t="shared" si="81"/>
        <v>hdvs</v>
      </c>
      <c r="J877" t="str">
        <f t="shared" si="82"/>
        <v>petroleum gasoline</v>
      </c>
      <c r="K877" t="str">
        <f t="shared" si="83"/>
        <v>co</v>
      </c>
      <c r="L877" t="str">
        <f t="shared" si="84"/>
        <v>hdvs.petroleum gasoline.co.Stage 2</v>
      </c>
      <c r="M877" s="614">
        <f>IFERROR(INDEX('Control Tech'!$K$3:$K$196,MATCH(Calcs!L877,'Control Tech'!$A$3:$A$196,0),1)/100,0)</f>
        <v>0</v>
      </c>
      <c r="N877" s="613">
        <f t="shared" si="85"/>
        <v>0</v>
      </c>
      <c r="O877" t="str">
        <f t="shared" si="86"/>
        <v/>
      </c>
    </row>
    <row r="878" spans="1:15" x14ac:dyDescent="0.25">
      <c r="A878" t="s">
        <v>1554</v>
      </c>
      <c r="B878" t="s">
        <v>1188</v>
      </c>
      <c r="C878" t="s">
        <v>18</v>
      </c>
      <c r="D878" t="s">
        <v>1277</v>
      </c>
      <c r="E878" t="s">
        <v>1195</v>
      </c>
      <c r="F878" s="604">
        <v>1</v>
      </c>
      <c r="G878" s="604">
        <v>0.94799999999999995</v>
      </c>
      <c r="H878" s="651"/>
      <c r="I878" t="str">
        <f t="shared" si="81"/>
        <v>hdvs</v>
      </c>
      <c r="J878" t="str">
        <f t="shared" si="82"/>
        <v>petroleum gasoline</v>
      </c>
      <c r="K878" t="str">
        <f t="shared" si="83"/>
        <v>co</v>
      </c>
      <c r="L878" t="str">
        <f t="shared" si="84"/>
        <v>hdvs.petroleum gasoline.co.Stage 3</v>
      </c>
      <c r="M878" s="614">
        <f>IFERROR(INDEX('Control Tech'!$K$3:$K$196,MATCH(Calcs!L878,'Control Tech'!$A$3:$A$196,0),1)/100,0)</f>
        <v>0</v>
      </c>
      <c r="N878" s="613">
        <f t="shared" si="85"/>
        <v>0</v>
      </c>
      <c r="O878" t="str">
        <f t="shared" si="86"/>
        <v/>
      </c>
    </row>
    <row r="879" spans="1:15" x14ac:dyDescent="0.25">
      <c r="A879" t="s">
        <v>1554</v>
      </c>
      <c r="B879" t="s">
        <v>1188</v>
      </c>
      <c r="C879" t="s">
        <v>1305</v>
      </c>
      <c r="D879" t="s">
        <v>1186</v>
      </c>
      <c r="E879" t="s">
        <v>1195</v>
      </c>
      <c r="F879" s="604">
        <v>1</v>
      </c>
      <c r="G879" s="604">
        <v>1.52</v>
      </c>
      <c r="H879" s="651"/>
      <c r="I879" t="str">
        <f t="shared" si="81"/>
        <v>hdvs</v>
      </c>
      <c r="J879" t="str">
        <f t="shared" si="82"/>
        <v>natural gas</v>
      </c>
      <c r="K879" t="str">
        <f t="shared" si="83"/>
        <v>co</v>
      </c>
      <c r="L879" t="str">
        <f t="shared" si="84"/>
        <v>hdvs.natural gas.co.No control</v>
      </c>
      <c r="M879" s="614">
        <f>IFERROR(INDEX('Control Tech'!$K$3:$K$196,MATCH(Calcs!L879,'Control Tech'!$A$3:$A$196,0),1)/100,0)</f>
        <v>0</v>
      </c>
      <c r="N879" s="613">
        <f t="shared" si="85"/>
        <v>1</v>
      </c>
      <c r="O879" t="str">
        <f t="shared" si="86"/>
        <v/>
      </c>
    </row>
    <row r="880" spans="1:15" x14ac:dyDescent="0.25">
      <c r="A880" t="s">
        <v>1554</v>
      </c>
      <c r="B880" t="s">
        <v>1188</v>
      </c>
      <c r="C880" t="s">
        <v>1305</v>
      </c>
      <c r="D880" t="s">
        <v>1275</v>
      </c>
      <c r="E880" t="s">
        <v>1195</v>
      </c>
      <c r="F880" s="604">
        <v>1</v>
      </c>
      <c r="G880" s="604">
        <v>0.22800000000000001</v>
      </c>
      <c r="H880" s="651"/>
      <c r="I880" t="str">
        <f t="shared" si="81"/>
        <v>hdvs</v>
      </c>
      <c r="J880" t="str">
        <f t="shared" si="82"/>
        <v>natural gas</v>
      </c>
      <c r="K880" t="str">
        <f t="shared" si="83"/>
        <v>co</v>
      </c>
      <c r="L880" t="str">
        <f t="shared" si="84"/>
        <v>hdvs.natural gas.co.Stage 1</v>
      </c>
      <c r="M880" s="614">
        <f>IFERROR(INDEX('Control Tech'!$K$3:$K$196,MATCH(Calcs!L880,'Control Tech'!$A$3:$A$196,0),1)/100,0)</f>
        <v>0</v>
      </c>
      <c r="N880" s="613">
        <f t="shared" si="85"/>
        <v>0</v>
      </c>
      <c r="O880" t="str">
        <f t="shared" si="86"/>
        <v/>
      </c>
    </row>
    <row r="881" spans="1:15" x14ac:dyDescent="0.25">
      <c r="A881" t="s">
        <v>1554</v>
      </c>
      <c r="B881" t="s">
        <v>1188</v>
      </c>
      <c r="C881" t="s">
        <v>1305</v>
      </c>
      <c r="D881" t="s">
        <v>1276</v>
      </c>
      <c r="E881" t="s">
        <v>1195</v>
      </c>
      <c r="F881" s="604">
        <v>1</v>
      </c>
      <c r="G881" s="604">
        <v>0.18240000000000001</v>
      </c>
      <c r="H881" s="651"/>
      <c r="I881" t="str">
        <f t="shared" si="81"/>
        <v>hdvs</v>
      </c>
      <c r="J881" t="str">
        <f t="shared" si="82"/>
        <v>natural gas</v>
      </c>
      <c r="K881" t="str">
        <f t="shared" si="83"/>
        <v>co</v>
      </c>
      <c r="L881" t="str">
        <f t="shared" si="84"/>
        <v>hdvs.natural gas.co.Stage 2</v>
      </c>
      <c r="M881" s="614">
        <f>IFERROR(INDEX('Control Tech'!$K$3:$K$196,MATCH(Calcs!L881,'Control Tech'!$A$3:$A$196,0),1)/100,0)</f>
        <v>0</v>
      </c>
      <c r="N881" s="613">
        <f t="shared" si="85"/>
        <v>0</v>
      </c>
      <c r="O881" t="str">
        <f t="shared" si="86"/>
        <v/>
      </c>
    </row>
    <row r="882" spans="1:15" x14ac:dyDescent="0.25">
      <c r="A882" t="s">
        <v>1554</v>
      </c>
      <c r="B882" t="s">
        <v>1188</v>
      </c>
      <c r="C882" t="s">
        <v>1305</v>
      </c>
      <c r="D882" t="s">
        <v>1277</v>
      </c>
      <c r="E882" t="s">
        <v>1195</v>
      </c>
      <c r="F882" s="604">
        <v>1</v>
      </c>
      <c r="G882" s="604">
        <v>0.18240000000000001</v>
      </c>
      <c r="H882" s="651"/>
      <c r="I882" t="str">
        <f t="shared" si="81"/>
        <v>hdvs</v>
      </c>
      <c r="J882" t="str">
        <f t="shared" si="82"/>
        <v>natural gas</v>
      </c>
      <c r="K882" t="str">
        <f t="shared" si="83"/>
        <v>co</v>
      </c>
      <c r="L882" t="str">
        <f t="shared" si="84"/>
        <v>hdvs.natural gas.co.Stage 3</v>
      </c>
      <c r="M882" s="614">
        <f>IFERROR(INDEX('Control Tech'!$K$3:$K$196,MATCH(Calcs!L882,'Control Tech'!$A$3:$A$196,0),1)/100,0)</f>
        <v>0</v>
      </c>
      <c r="N882" s="613">
        <f t="shared" si="85"/>
        <v>0</v>
      </c>
      <c r="O882" t="str">
        <f t="shared" si="86"/>
        <v/>
      </c>
    </row>
    <row r="883" spans="1:15" x14ac:dyDescent="0.25">
      <c r="A883" t="s">
        <v>1554</v>
      </c>
      <c r="B883" t="s">
        <v>1248</v>
      </c>
      <c r="C883" t="s">
        <v>1409</v>
      </c>
      <c r="D883" t="s">
        <v>1186</v>
      </c>
      <c r="E883" t="s">
        <v>1195</v>
      </c>
      <c r="F883" s="604">
        <v>1</v>
      </c>
      <c r="G883" s="604">
        <v>0.3</v>
      </c>
      <c r="H883" s="651"/>
      <c r="I883" t="str">
        <f t="shared" si="81"/>
        <v>industry</v>
      </c>
      <c r="J883" t="str">
        <f t="shared" si="82"/>
        <v>biomass</v>
      </c>
      <c r="K883" t="str">
        <f t="shared" si="83"/>
        <v>co</v>
      </c>
      <c r="L883" t="str">
        <f t="shared" si="84"/>
        <v>industry.biomass.co.No control</v>
      </c>
      <c r="M883" s="614">
        <f>IFERROR(INDEX('Control Tech'!$K$3:$K$196,MATCH(Calcs!L883,'Control Tech'!$A$3:$A$196,0),1)/100,0)</f>
        <v>0</v>
      </c>
      <c r="N883" s="613">
        <f t="shared" si="85"/>
        <v>1</v>
      </c>
      <c r="O883" t="str">
        <f t="shared" si="86"/>
        <v/>
      </c>
    </row>
    <row r="884" spans="1:15" x14ac:dyDescent="0.25">
      <c r="A884" t="s">
        <v>1554</v>
      </c>
      <c r="B884" t="s">
        <v>1248</v>
      </c>
      <c r="C884" t="s">
        <v>1245</v>
      </c>
      <c r="D884" t="s">
        <v>1186</v>
      </c>
      <c r="E884" t="s">
        <v>1195</v>
      </c>
      <c r="F884" s="604">
        <v>1</v>
      </c>
      <c r="G884" s="604">
        <v>0.1</v>
      </c>
      <c r="H884" s="651"/>
      <c r="I884" t="str">
        <f t="shared" si="81"/>
        <v>industry</v>
      </c>
      <c r="J884" t="str">
        <f t="shared" si="82"/>
        <v>hard coal</v>
      </c>
      <c r="K884" t="str">
        <f t="shared" si="83"/>
        <v>co</v>
      </c>
      <c r="L884" t="str">
        <f t="shared" si="84"/>
        <v>industry.hard coal.co.No control</v>
      </c>
      <c r="M884" s="614">
        <f>IFERROR(INDEX('Control Tech'!$K$3:$K$196,MATCH(Calcs!L884,'Control Tech'!$A$3:$A$196,0),1)/100,0)</f>
        <v>0</v>
      </c>
      <c r="N884" s="613">
        <f t="shared" si="85"/>
        <v>1</v>
      </c>
      <c r="O884" t="str">
        <f t="shared" si="86"/>
        <v/>
      </c>
    </row>
    <row r="885" spans="1:15" x14ac:dyDescent="0.25">
      <c r="A885" t="s">
        <v>1554</v>
      </c>
      <c r="B885" t="s">
        <v>1248</v>
      </c>
      <c r="C885" t="s">
        <v>92</v>
      </c>
      <c r="D885" t="s">
        <v>1186</v>
      </c>
      <c r="E885" t="s">
        <v>1195</v>
      </c>
      <c r="F885" s="604">
        <v>1</v>
      </c>
      <c r="G885" s="604">
        <v>0.04</v>
      </c>
      <c r="H885" s="651"/>
      <c r="I885" t="str">
        <f t="shared" si="81"/>
        <v>industry</v>
      </c>
      <c r="J885" t="str">
        <f t="shared" si="82"/>
        <v>petroleum diesel</v>
      </c>
      <c r="K885" t="str">
        <f t="shared" si="83"/>
        <v>co</v>
      </c>
      <c r="L885" t="str">
        <f t="shared" si="84"/>
        <v>industry.petroleum diesel.co.No control</v>
      </c>
      <c r="M885" s="614">
        <f>IFERROR(INDEX('Control Tech'!$K$3:$K$196,MATCH(Calcs!L885,'Control Tech'!$A$3:$A$196,0),1)/100,0)</f>
        <v>0</v>
      </c>
      <c r="N885" s="613">
        <f t="shared" si="85"/>
        <v>1</v>
      </c>
      <c r="O885" t="str">
        <f t="shared" si="86"/>
        <v/>
      </c>
    </row>
    <row r="886" spans="1:15" x14ac:dyDescent="0.25">
      <c r="A886" t="s">
        <v>1554</v>
      </c>
      <c r="B886" t="s">
        <v>1248</v>
      </c>
      <c r="C886" t="s">
        <v>1264</v>
      </c>
      <c r="D886" t="s">
        <v>1547</v>
      </c>
      <c r="E886" t="s">
        <v>1195</v>
      </c>
      <c r="F886" s="604">
        <v>1</v>
      </c>
      <c r="G886" s="604">
        <v>3.2199999999999999E-2</v>
      </c>
      <c r="H886" s="651"/>
      <c r="I886" t="str">
        <f t="shared" si="81"/>
        <v>industry</v>
      </c>
      <c r="J886" t="str">
        <f t="shared" si="82"/>
        <v>natural gas</v>
      </c>
      <c r="K886" t="str">
        <f t="shared" si="83"/>
        <v>co</v>
      </c>
      <c r="L886" t="str">
        <f t="shared" si="84"/>
        <v>industry.natural gas.co.Combustion modification and selective catalytic reduction on oil and gas industrial boilers and furnaces</v>
      </c>
      <c r="M886" s="614">
        <f>IFERROR(INDEX('Control Tech'!$K$3:$K$196,MATCH(Calcs!L886,'Control Tech'!$A$3:$A$196,0),1)/100,0)</f>
        <v>0</v>
      </c>
      <c r="N886" s="613">
        <f t="shared" si="85"/>
        <v>0</v>
      </c>
      <c r="O886" t="str">
        <f t="shared" si="86"/>
        <v/>
      </c>
    </row>
    <row r="887" spans="1:15" x14ac:dyDescent="0.25">
      <c r="A887" t="s">
        <v>1554</v>
      </c>
      <c r="B887" t="s">
        <v>1248</v>
      </c>
      <c r="C887" t="s">
        <v>1264</v>
      </c>
      <c r="D887" t="s">
        <v>1186</v>
      </c>
      <c r="E887" t="s">
        <v>1195</v>
      </c>
      <c r="F887" s="604">
        <v>1</v>
      </c>
      <c r="G887" s="604">
        <v>3.5000000000000003E-2</v>
      </c>
      <c r="H887" s="651"/>
      <c r="I887" t="str">
        <f t="shared" si="81"/>
        <v>industry</v>
      </c>
      <c r="J887" t="str">
        <f t="shared" si="82"/>
        <v>natural gas</v>
      </c>
      <c r="K887" t="str">
        <f t="shared" si="83"/>
        <v>co</v>
      </c>
      <c r="L887" t="str">
        <f t="shared" si="84"/>
        <v>industry.natural gas.co.No control</v>
      </c>
      <c r="M887" s="614">
        <f>IFERROR(INDEX('Control Tech'!$K$3:$K$196,MATCH(Calcs!L887,'Control Tech'!$A$3:$A$196,0),1)/100,0)</f>
        <v>0</v>
      </c>
      <c r="N887" s="613">
        <f t="shared" si="85"/>
        <v>1</v>
      </c>
      <c r="O887" t="str">
        <f t="shared" si="86"/>
        <v/>
      </c>
    </row>
    <row r="888" spans="1:15" x14ac:dyDescent="0.25">
      <c r="A888" t="s">
        <v>1554</v>
      </c>
      <c r="B888" t="s">
        <v>1248</v>
      </c>
      <c r="C888" t="s">
        <v>18</v>
      </c>
      <c r="D888" t="s">
        <v>1186</v>
      </c>
      <c r="E888" t="s">
        <v>1195</v>
      </c>
      <c r="F888" s="604">
        <v>1</v>
      </c>
      <c r="G888" s="604">
        <v>0.04</v>
      </c>
      <c r="H888" s="651"/>
      <c r="I888" t="str">
        <f t="shared" si="81"/>
        <v>industry</v>
      </c>
      <c r="J888" t="str">
        <f t="shared" si="82"/>
        <v>petroleum gasoline</v>
      </c>
      <c r="K888" t="str">
        <f t="shared" si="83"/>
        <v>co</v>
      </c>
      <c r="L888" t="str">
        <f t="shared" si="84"/>
        <v>industry.petroleum gasoline.co.No control</v>
      </c>
      <c r="M888" s="614">
        <f>IFERROR(INDEX('Control Tech'!$K$3:$K$196,MATCH(Calcs!L888,'Control Tech'!$A$3:$A$196,0),1)/100,0)</f>
        <v>0</v>
      </c>
      <c r="N888" s="613">
        <f t="shared" si="85"/>
        <v>1</v>
      </c>
      <c r="O888" t="str">
        <f t="shared" si="86"/>
        <v/>
      </c>
    </row>
    <row r="889" spans="1:15" x14ac:dyDescent="0.25">
      <c r="A889" t="s">
        <v>1554</v>
      </c>
      <c r="B889" t="s">
        <v>1248</v>
      </c>
      <c r="C889" t="s">
        <v>1294</v>
      </c>
      <c r="D889" t="s">
        <v>1547</v>
      </c>
      <c r="E889" t="s">
        <v>1195</v>
      </c>
      <c r="F889" s="604">
        <v>1</v>
      </c>
      <c r="G889" s="604">
        <v>3.6799999999999999E-2</v>
      </c>
      <c r="H889" s="651"/>
      <c r="I889" t="str">
        <f t="shared" si="81"/>
        <v>industry</v>
      </c>
      <c r="J889" t="str">
        <f t="shared" si="82"/>
        <v>petroleum diesel</v>
      </c>
      <c r="K889" t="str">
        <f t="shared" si="83"/>
        <v>co</v>
      </c>
      <c r="L889" t="str">
        <f t="shared" si="84"/>
        <v>industry.petroleum diesel.co.Combustion modification and selective catalytic reduction on oil and gas industrial boilers and furnaces</v>
      </c>
      <c r="M889" s="614">
        <f>IFERROR(INDEX('Control Tech'!$K$3:$K$196,MATCH(Calcs!L889,'Control Tech'!$A$3:$A$196,0),1)/100,0)</f>
        <v>0</v>
      </c>
      <c r="N889" s="613">
        <f t="shared" si="85"/>
        <v>0</v>
      </c>
      <c r="O889" t="str">
        <f t="shared" si="86"/>
        <v/>
      </c>
    </row>
    <row r="890" spans="1:15" x14ac:dyDescent="0.25">
      <c r="A890" t="s">
        <v>1554</v>
      </c>
      <c r="B890" t="s">
        <v>1248</v>
      </c>
      <c r="C890" t="s">
        <v>1294</v>
      </c>
      <c r="D890" t="s">
        <v>1186</v>
      </c>
      <c r="E890" t="s">
        <v>1195</v>
      </c>
      <c r="F890" s="604">
        <v>1</v>
      </c>
      <c r="G890" s="604">
        <v>0.04</v>
      </c>
      <c r="H890" s="651"/>
      <c r="I890" t="str">
        <f t="shared" si="81"/>
        <v>industry</v>
      </c>
      <c r="J890" t="str">
        <f t="shared" si="82"/>
        <v>petroleum diesel</v>
      </c>
      <c r="K890" t="str">
        <f t="shared" si="83"/>
        <v>co</v>
      </c>
      <c r="L890" t="str">
        <f t="shared" si="84"/>
        <v>industry.petroleum diesel.co.No control</v>
      </c>
      <c r="M890" s="614">
        <f>IFERROR(INDEX('Control Tech'!$K$3:$K$196,MATCH(Calcs!L890,'Control Tech'!$A$3:$A$196,0),1)/100,0)</f>
        <v>0</v>
      </c>
      <c r="N890" s="613">
        <f t="shared" si="85"/>
        <v>1</v>
      </c>
      <c r="O890" t="str">
        <f t="shared" si="86"/>
        <v/>
      </c>
    </row>
    <row r="891" spans="1:15" x14ac:dyDescent="0.25">
      <c r="A891" t="s">
        <v>1554</v>
      </c>
      <c r="B891" t="s">
        <v>1248</v>
      </c>
      <c r="C891" t="s">
        <v>1305</v>
      </c>
      <c r="D891" t="s">
        <v>1186</v>
      </c>
      <c r="E891" t="s">
        <v>1195</v>
      </c>
      <c r="F891" s="604">
        <v>1</v>
      </c>
      <c r="G891" s="604">
        <v>1.4999999999999999E-2</v>
      </c>
      <c r="H891" s="651"/>
      <c r="I891" t="str">
        <f t="shared" si="81"/>
        <v>industry</v>
      </c>
      <c r="J891" t="str">
        <f t="shared" si="82"/>
        <v>natural gas</v>
      </c>
      <c r="K891" t="str">
        <f t="shared" si="83"/>
        <v>co</v>
      </c>
      <c r="L891" t="str">
        <f t="shared" si="84"/>
        <v>industry.natural gas.co.No control</v>
      </c>
      <c r="M891" s="614">
        <f>IFERROR(INDEX('Control Tech'!$K$3:$K$196,MATCH(Calcs!L891,'Control Tech'!$A$3:$A$196,0),1)/100,0)</f>
        <v>0</v>
      </c>
      <c r="N891" s="613">
        <f t="shared" si="85"/>
        <v>1</v>
      </c>
      <c r="O891" t="str">
        <f t="shared" si="86"/>
        <v/>
      </c>
    </row>
    <row r="892" spans="1:15" x14ac:dyDescent="0.25">
      <c r="A892" t="s">
        <v>1554</v>
      </c>
      <c r="B892" t="s">
        <v>1248</v>
      </c>
      <c r="C892" t="s">
        <v>1410</v>
      </c>
      <c r="D892" t="s">
        <v>1552</v>
      </c>
      <c r="E892" t="s">
        <v>1195</v>
      </c>
      <c r="F892" s="604">
        <v>1</v>
      </c>
      <c r="G892" s="604">
        <v>5.5199999999999999E-2</v>
      </c>
      <c r="H892" s="651"/>
      <c r="I892" t="str">
        <f t="shared" si="81"/>
        <v>industry</v>
      </c>
      <c r="J892" t="str">
        <f t="shared" si="82"/>
        <v>biomass</v>
      </c>
      <c r="K892" t="str">
        <f t="shared" si="83"/>
        <v>co</v>
      </c>
      <c r="L892" t="str">
        <f t="shared" si="84"/>
        <v>industry.biomass.co.Combustion modification and selective catalytic reduction on solid fuels fired industrial boilers and furnaces</v>
      </c>
      <c r="M892" s="614">
        <f>IFERROR(INDEX('Control Tech'!$K$3:$K$196,MATCH(Calcs!L892,'Control Tech'!$A$3:$A$196,0),1)/100,0)</f>
        <v>0</v>
      </c>
      <c r="N892" s="613">
        <f t="shared" si="85"/>
        <v>0</v>
      </c>
      <c r="O892" t="str">
        <f t="shared" si="86"/>
        <v/>
      </c>
    </row>
    <row r="893" spans="1:15" x14ac:dyDescent="0.25">
      <c r="A893" t="s">
        <v>1554</v>
      </c>
      <c r="B893" t="s">
        <v>1248</v>
      </c>
      <c r="C893" t="s">
        <v>1410</v>
      </c>
      <c r="D893" t="s">
        <v>1186</v>
      </c>
      <c r="E893" t="s">
        <v>1195</v>
      </c>
      <c r="F893" s="604">
        <v>1</v>
      </c>
      <c r="G893" s="604">
        <v>0.06</v>
      </c>
      <c r="H893" s="651"/>
      <c r="I893" t="str">
        <f t="shared" si="81"/>
        <v>industry</v>
      </c>
      <c r="J893" t="str">
        <f t="shared" si="82"/>
        <v>biomass</v>
      </c>
      <c r="K893" t="str">
        <f t="shared" si="83"/>
        <v>co</v>
      </c>
      <c r="L893" t="str">
        <f t="shared" si="84"/>
        <v>industry.biomass.co.No control</v>
      </c>
      <c r="M893" s="614">
        <f>IFERROR(INDEX('Control Tech'!$K$3:$K$196,MATCH(Calcs!L893,'Control Tech'!$A$3:$A$196,0),1)/100,0)</f>
        <v>0</v>
      </c>
      <c r="N893" s="613">
        <f t="shared" si="85"/>
        <v>1</v>
      </c>
      <c r="O893" t="str">
        <f t="shared" si="86"/>
        <v/>
      </c>
    </row>
    <row r="894" spans="1:15" x14ac:dyDescent="0.25">
      <c r="A894" t="s">
        <v>1554</v>
      </c>
      <c r="B894" t="s">
        <v>1191</v>
      </c>
      <c r="C894" t="s">
        <v>92</v>
      </c>
      <c r="D894" t="s">
        <v>1266</v>
      </c>
      <c r="E894" t="s">
        <v>1195</v>
      </c>
      <c r="F894" s="604">
        <v>1</v>
      </c>
      <c r="G894" s="604">
        <v>0.25729999999999997</v>
      </c>
      <c r="H894" s="651"/>
      <c r="I894" t="str">
        <f t="shared" si="81"/>
        <v>ldvs</v>
      </c>
      <c r="J894" t="str">
        <f t="shared" si="82"/>
        <v>petroleum diesel</v>
      </c>
      <c r="K894" t="str">
        <f t="shared" si="83"/>
        <v>co</v>
      </c>
      <c r="L894" t="str">
        <f t="shared" si="84"/>
        <v>ldvs.petroleum diesel.co.EURO 1</v>
      </c>
      <c r="M894" s="614">
        <f>IFERROR(INDEX('Control Tech'!$K$3:$K$196,MATCH(Calcs!L894,'Control Tech'!$A$3:$A$196,0),1)/100,0)</f>
        <v>0</v>
      </c>
      <c r="N894" s="613">
        <f t="shared" si="85"/>
        <v>0</v>
      </c>
      <c r="O894" t="str">
        <f t="shared" si="86"/>
        <v/>
      </c>
    </row>
    <row r="895" spans="1:15" x14ac:dyDescent="0.25">
      <c r="A895" t="s">
        <v>1554</v>
      </c>
      <c r="B895" t="s">
        <v>1191</v>
      </c>
      <c r="C895" t="s">
        <v>92</v>
      </c>
      <c r="D895" t="s">
        <v>1267</v>
      </c>
      <c r="E895" t="s">
        <v>1195</v>
      </c>
      <c r="F895" s="604">
        <v>1</v>
      </c>
      <c r="G895" s="604">
        <v>0.1116</v>
      </c>
      <c r="H895" s="651"/>
      <c r="I895" t="str">
        <f t="shared" si="81"/>
        <v>ldvs</v>
      </c>
      <c r="J895" t="str">
        <f t="shared" si="82"/>
        <v>petroleum diesel</v>
      </c>
      <c r="K895" t="str">
        <f t="shared" si="83"/>
        <v>co</v>
      </c>
      <c r="L895" t="str">
        <f t="shared" si="84"/>
        <v>ldvs.petroleum diesel.co.EURO 2</v>
      </c>
      <c r="M895" s="614">
        <f>IFERROR(INDEX('Control Tech'!$K$3:$K$196,MATCH(Calcs!L895,'Control Tech'!$A$3:$A$196,0),1)/100,0)</f>
        <v>0.52500000000000002</v>
      </c>
      <c r="N895" s="613">
        <f t="shared" si="85"/>
        <v>0.52500000000000002</v>
      </c>
      <c r="O895" t="str">
        <f t="shared" si="86"/>
        <v/>
      </c>
    </row>
    <row r="896" spans="1:15" x14ac:dyDescent="0.25">
      <c r="A896" t="s">
        <v>1554</v>
      </c>
      <c r="B896" t="s">
        <v>1191</v>
      </c>
      <c r="C896" t="s">
        <v>92</v>
      </c>
      <c r="D896" t="s">
        <v>1268</v>
      </c>
      <c r="E896" t="s">
        <v>1195</v>
      </c>
      <c r="F896" s="604">
        <v>1</v>
      </c>
      <c r="G896" s="604">
        <v>0.1116</v>
      </c>
      <c r="H896" s="651"/>
      <c r="I896" t="str">
        <f t="shared" si="81"/>
        <v>ldvs</v>
      </c>
      <c r="J896" t="str">
        <f t="shared" si="82"/>
        <v>petroleum diesel</v>
      </c>
      <c r="K896" t="str">
        <f t="shared" si="83"/>
        <v>co</v>
      </c>
      <c r="L896" t="str">
        <f t="shared" si="84"/>
        <v>ldvs.petroleum diesel.co.EURO 3</v>
      </c>
      <c r="M896" s="614">
        <f>IFERROR(INDEX('Control Tech'!$K$3:$K$196,MATCH(Calcs!L896,'Control Tech'!$A$3:$A$196,0),1)/100,0)</f>
        <v>0.35249999999999998</v>
      </c>
      <c r="N896" s="613">
        <f t="shared" si="85"/>
        <v>0.35249999999999998</v>
      </c>
      <c r="O896" t="str">
        <f t="shared" si="86"/>
        <v/>
      </c>
    </row>
    <row r="897" spans="1:15" x14ac:dyDescent="0.25">
      <c r="A897" t="s">
        <v>1554</v>
      </c>
      <c r="B897" t="s">
        <v>1191</v>
      </c>
      <c r="C897" t="s">
        <v>92</v>
      </c>
      <c r="D897" t="s">
        <v>1269</v>
      </c>
      <c r="E897" t="s">
        <v>1195</v>
      </c>
      <c r="F897" s="604">
        <v>1</v>
      </c>
      <c r="G897" s="604">
        <v>0.1116</v>
      </c>
      <c r="H897" s="651"/>
      <c r="I897" t="str">
        <f t="shared" si="81"/>
        <v>ldvs</v>
      </c>
      <c r="J897" t="str">
        <f t="shared" si="82"/>
        <v>petroleum diesel</v>
      </c>
      <c r="K897" t="str">
        <f t="shared" si="83"/>
        <v>co</v>
      </c>
      <c r="L897" t="str">
        <f t="shared" si="84"/>
        <v>ldvs.petroleum diesel.co.EURO 4</v>
      </c>
      <c r="M897" s="614">
        <f>IFERROR(INDEX('Control Tech'!$K$3:$K$196,MATCH(Calcs!L897,'Control Tech'!$A$3:$A$196,0),1)/100,0)</f>
        <v>0.1225</v>
      </c>
      <c r="N897" s="613">
        <f t="shared" si="85"/>
        <v>0.1225</v>
      </c>
      <c r="O897" t="str">
        <f t="shared" si="86"/>
        <v/>
      </c>
    </row>
    <row r="898" spans="1:15" x14ac:dyDescent="0.25">
      <c r="A898" t="s">
        <v>1554</v>
      </c>
      <c r="B898" t="s">
        <v>1191</v>
      </c>
      <c r="C898" t="s">
        <v>92</v>
      </c>
      <c r="D898" t="s">
        <v>1270</v>
      </c>
      <c r="E898" t="s">
        <v>1195</v>
      </c>
      <c r="F898" s="604">
        <v>1</v>
      </c>
      <c r="G898" s="604">
        <v>0.1116</v>
      </c>
      <c r="H898" s="651"/>
      <c r="I898" t="str">
        <f t="shared" si="81"/>
        <v>ldvs</v>
      </c>
      <c r="J898" t="str">
        <f t="shared" si="82"/>
        <v>petroleum diesel</v>
      </c>
      <c r="K898" t="str">
        <f t="shared" si="83"/>
        <v>co</v>
      </c>
      <c r="L898" t="str">
        <f t="shared" si="84"/>
        <v>ldvs.petroleum diesel.co.EURO 5</v>
      </c>
      <c r="M898" s="614">
        <f>IFERROR(INDEX('Control Tech'!$K$3:$K$196,MATCH(Calcs!L898,'Control Tech'!$A$3:$A$196,0),1)/100,0)</f>
        <v>0</v>
      </c>
      <c r="N898" s="613">
        <f t="shared" si="85"/>
        <v>0</v>
      </c>
      <c r="O898" t="str">
        <f t="shared" si="86"/>
        <v/>
      </c>
    </row>
    <row r="899" spans="1:15" x14ac:dyDescent="0.25">
      <c r="A899" t="s">
        <v>1554</v>
      </c>
      <c r="B899" t="s">
        <v>1191</v>
      </c>
      <c r="C899" t="s">
        <v>92</v>
      </c>
      <c r="D899" t="s">
        <v>1271</v>
      </c>
      <c r="E899" t="s">
        <v>1195</v>
      </c>
      <c r="F899" s="604">
        <v>1</v>
      </c>
      <c r="G899" s="604">
        <v>0.1116</v>
      </c>
      <c r="H899" s="651"/>
      <c r="I899" t="str">
        <f t="shared" si="81"/>
        <v>ldvs</v>
      </c>
      <c r="J899" t="str">
        <f t="shared" si="82"/>
        <v>petroleum diesel</v>
      </c>
      <c r="K899" t="str">
        <f t="shared" si="83"/>
        <v>co</v>
      </c>
      <c r="L899" t="str">
        <f t="shared" si="84"/>
        <v>ldvs.petroleum diesel.co.EURO 6</v>
      </c>
      <c r="M899" s="614">
        <f>IFERROR(INDEX('Control Tech'!$K$3:$K$196,MATCH(Calcs!L899,'Control Tech'!$A$3:$A$196,0),1)/100,0)</f>
        <v>0</v>
      </c>
      <c r="N899" s="613">
        <f t="shared" si="85"/>
        <v>0</v>
      </c>
      <c r="O899" t="str">
        <f t="shared" si="86"/>
        <v/>
      </c>
    </row>
    <row r="900" spans="1:15" x14ac:dyDescent="0.25">
      <c r="A900" t="s">
        <v>1554</v>
      </c>
      <c r="B900" t="s">
        <v>1191</v>
      </c>
      <c r="C900" t="s">
        <v>92</v>
      </c>
      <c r="D900" t="s">
        <v>1317</v>
      </c>
      <c r="E900" t="s">
        <v>1195</v>
      </c>
      <c r="F900" s="604">
        <v>1</v>
      </c>
      <c r="G900" s="604">
        <v>0</v>
      </c>
      <c r="H900" s="651"/>
      <c r="I900" t="str">
        <f t="shared" si="81"/>
        <v>ldvs</v>
      </c>
      <c r="J900" t="str">
        <f t="shared" si="82"/>
        <v>petroleum diesel</v>
      </c>
      <c r="K900" t="str">
        <f t="shared" si="83"/>
        <v>co</v>
      </c>
      <c r="L900" t="str">
        <f t="shared" si="84"/>
        <v>ldvs.petroleum diesel.co.EURO 7 on light duty diesel road vehicles</v>
      </c>
      <c r="M900" s="614">
        <f>IFERROR(INDEX('Control Tech'!$K$3:$K$196,MATCH(Calcs!L900,'Control Tech'!$A$3:$A$196,0),1)/100,0)</f>
        <v>0</v>
      </c>
      <c r="N900" s="613">
        <f t="shared" si="85"/>
        <v>0</v>
      </c>
      <c r="O900" t="str">
        <f t="shared" si="86"/>
        <v/>
      </c>
    </row>
    <row r="901" spans="1:15" x14ac:dyDescent="0.25">
      <c r="A901" t="s">
        <v>1554</v>
      </c>
      <c r="B901" t="s">
        <v>1191</v>
      </c>
      <c r="C901" t="s">
        <v>92</v>
      </c>
      <c r="D901" t="s">
        <v>1186</v>
      </c>
      <c r="E901" t="s">
        <v>1195</v>
      </c>
      <c r="F901" s="604">
        <v>1</v>
      </c>
      <c r="G901" s="604">
        <v>0.31</v>
      </c>
      <c r="H901" s="651"/>
      <c r="I901" t="str">
        <f t="shared" si="81"/>
        <v>ldvs</v>
      </c>
      <c r="J901" t="str">
        <f t="shared" si="82"/>
        <v>petroleum diesel</v>
      </c>
      <c r="K901" t="str">
        <f t="shared" si="83"/>
        <v>co</v>
      </c>
      <c r="L901" t="str">
        <f t="shared" si="84"/>
        <v>ldvs.petroleum diesel.co.No control</v>
      </c>
      <c r="M901" s="614">
        <f>IFERROR(INDEX('Control Tech'!$K$3:$K$196,MATCH(Calcs!L901,'Control Tech'!$A$3:$A$196,0),1)/100,0)</f>
        <v>0</v>
      </c>
      <c r="N901" s="613">
        <f t="shared" si="85"/>
        <v>0</v>
      </c>
      <c r="O901" t="str">
        <f t="shared" si="86"/>
        <v/>
      </c>
    </row>
    <row r="902" spans="1:15" x14ac:dyDescent="0.25">
      <c r="A902" t="s">
        <v>1554</v>
      </c>
      <c r="B902" t="s">
        <v>1191</v>
      </c>
      <c r="C902" t="s">
        <v>1264</v>
      </c>
      <c r="D902" t="s">
        <v>1266</v>
      </c>
      <c r="E902" t="s">
        <v>1195</v>
      </c>
      <c r="F902" s="604">
        <v>1</v>
      </c>
      <c r="G902" s="604">
        <v>0.28799999999999998</v>
      </c>
      <c r="H902" s="651"/>
      <c r="I902" t="str">
        <f t="shared" ref="I902:I965" si="87">IFERROR(INDEX($U$3:$U$143,MATCH(B902,$S$3:$S$143,0),1),"")</f>
        <v>ldvs</v>
      </c>
      <c r="J902" t="str">
        <f t="shared" ref="J902:J965" si="88">IFERROR(INDEX($V$3:$V$143,MATCH(CONCATENATE(B902,".",C902),$R$3:$R$143,0),1),"")</f>
        <v>natural gas</v>
      </c>
      <c r="K902" t="str">
        <f t="shared" ref="K902:K965" si="89">IF(OR(A902="black carbon",A902="oc",A902="pm2.5",A902="pm10"),"PM",A902)</f>
        <v>co</v>
      </c>
      <c r="L902" t="str">
        <f t="shared" ref="L902:L965" si="90">IFERROR(CONCATENATE(I902,".",J902,".",K902,".",D902),"")</f>
        <v>ldvs.natural gas.co.EURO 1</v>
      </c>
      <c r="M902" s="614">
        <f>IFERROR(INDEX('Control Tech'!$K$3:$K$196,MATCH(Calcs!L902,'Control Tech'!$A$3:$A$196,0),1)/100,0)</f>
        <v>0</v>
      </c>
      <c r="N902" s="613">
        <f t="shared" ref="N902:N965" si="91">IF(D902="no control",1-SUMIFS($M$5:$M$3714,$B$5:$B$3714,B902,$A$5:$A$3714,A902,$C$5:$C$3714,C902),M902)</f>
        <v>0</v>
      </c>
      <c r="O902" t="str">
        <f t="shared" ref="O902:O965" si="92">IF(I902="electricity",INDEX($W$3:$W$143,MATCH(CONCATENATE(B902,".",C902),$R$3:$R$143,0),1),"")</f>
        <v/>
      </c>
    </row>
    <row r="903" spans="1:15" x14ac:dyDescent="0.25">
      <c r="A903" t="s">
        <v>1554</v>
      </c>
      <c r="B903" t="s">
        <v>1191</v>
      </c>
      <c r="C903" t="s">
        <v>1264</v>
      </c>
      <c r="D903" t="s">
        <v>1267</v>
      </c>
      <c r="E903" t="s">
        <v>1195</v>
      </c>
      <c r="F903" s="604">
        <v>1</v>
      </c>
      <c r="G903" s="604">
        <v>8.6400000000000005E-2</v>
      </c>
      <c r="H903" s="651"/>
      <c r="I903" t="str">
        <f t="shared" si="87"/>
        <v>ldvs</v>
      </c>
      <c r="J903" t="str">
        <f t="shared" si="88"/>
        <v>natural gas</v>
      </c>
      <c r="K903" t="str">
        <f t="shared" si="89"/>
        <v>co</v>
      </c>
      <c r="L903" t="str">
        <f t="shared" si="90"/>
        <v>ldvs.natural gas.co.EURO 2</v>
      </c>
      <c r="M903" s="614">
        <f>IFERROR(INDEX('Control Tech'!$K$3:$K$196,MATCH(Calcs!L903,'Control Tech'!$A$3:$A$196,0),1)/100,0)</f>
        <v>0</v>
      </c>
      <c r="N903" s="613">
        <f t="shared" si="91"/>
        <v>0</v>
      </c>
      <c r="O903" t="str">
        <f t="shared" si="92"/>
        <v/>
      </c>
    </row>
    <row r="904" spans="1:15" x14ac:dyDescent="0.25">
      <c r="A904" t="s">
        <v>1554</v>
      </c>
      <c r="B904" t="s">
        <v>1191</v>
      </c>
      <c r="C904" t="s">
        <v>1264</v>
      </c>
      <c r="D904" t="s">
        <v>1268</v>
      </c>
      <c r="E904" t="s">
        <v>1195</v>
      </c>
      <c r="F904" s="604">
        <v>1</v>
      </c>
      <c r="G904" s="604">
        <v>8.6400000000000005E-2</v>
      </c>
      <c r="H904" s="651"/>
      <c r="I904" t="str">
        <f t="shared" si="87"/>
        <v>ldvs</v>
      </c>
      <c r="J904" t="str">
        <f t="shared" si="88"/>
        <v>natural gas</v>
      </c>
      <c r="K904" t="str">
        <f t="shared" si="89"/>
        <v>co</v>
      </c>
      <c r="L904" t="str">
        <f t="shared" si="90"/>
        <v>ldvs.natural gas.co.EURO 3</v>
      </c>
      <c r="M904" s="614">
        <f>IFERROR(INDEX('Control Tech'!$K$3:$K$196,MATCH(Calcs!L904,'Control Tech'!$A$3:$A$196,0),1)/100,0)</f>
        <v>0</v>
      </c>
      <c r="N904" s="613">
        <f t="shared" si="91"/>
        <v>0</v>
      </c>
      <c r="O904" t="str">
        <f t="shared" si="92"/>
        <v/>
      </c>
    </row>
    <row r="905" spans="1:15" x14ac:dyDescent="0.25">
      <c r="A905" t="s">
        <v>1554</v>
      </c>
      <c r="B905" t="s">
        <v>1191</v>
      </c>
      <c r="C905" t="s">
        <v>1264</v>
      </c>
      <c r="D905" t="s">
        <v>1269</v>
      </c>
      <c r="E905" t="s">
        <v>1195</v>
      </c>
      <c r="F905" s="604">
        <v>1</v>
      </c>
      <c r="G905" s="604">
        <v>5.04E-2</v>
      </c>
      <c r="H905" s="651"/>
      <c r="I905" t="str">
        <f t="shared" si="87"/>
        <v>ldvs</v>
      </c>
      <c r="J905" t="str">
        <f t="shared" si="88"/>
        <v>natural gas</v>
      </c>
      <c r="K905" t="str">
        <f t="shared" si="89"/>
        <v>co</v>
      </c>
      <c r="L905" t="str">
        <f t="shared" si="90"/>
        <v>ldvs.natural gas.co.EURO 4</v>
      </c>
      <c r="M905" s="614">
        <f>IFERROR(INDEX('Control Tech'!$K$3:$K$196,MATCH(Calcs!L905,'Control Tech'!$A$3:$A$196,0),1)/100,0)</f>
        <v>0</v>
      </c>
      <c r="N905" s="613">
        <f t="shared" si="91"/>
        <v>0</v>
      </c>
      <c r="O905" t="str">
        <f t="shared" si="92"/>
        <v/>
      </c>
    </row>
    <row r="906" spans="1:15" x14ac:dyDescent="0.25">
      <c r="A906" t="s">
        <v>1554</v>
      </c>
      <c r="B906" t="s">
        <v>1191</v>
      </c>
      <c r="C906" t="s">
        <v>1264</v>
      </c>
      <c r="D906" t="s">
        <v>1270</v>
      </c>
      <c r="E906" t="s">
        <v>1195</v>
      </c>
      <c r="F906" s="604">
        <v>1</v>
      </c>
      <c r="G906" s="604">
        <v>5.04E-2</v>
      </c>
      <c r="H906" s="651"/>
      <c r="I906" t="str">
        <f t="shared" si="87"/>
        <v>ldvs</v>
      </c>
      <c r="J906" t="str">
        <f t="shared" si="88"/>
        <v>natural gas</v>
      </c>
      <c r="K906" t="str">
        <f t="shared" si="89"/>
        <v>co</v>
      </c>
      <c r="L906" t="str">
        <f t="shared" si="90"/>
        <v>ldvs.natural gas.co.EURO 5</v>
      </c>
      <c r="M906" s="614">
        <f>IFERROR(INDEX('Control Tech'!$K$3:$K$196,MATCH(Calcs!L906,'Control Tech'!$A$3:$A$196,0),1)/100,0)</f>
        <v>0</v>
      </c>
      <c r="N906" s="613">
        <f t="shared" si="91"/>
        <v>0</v>
      </c>
      <c r="O906" t="str">
        <f t="shared" si="92"/>
        <v/>
      </c>
    </row>
    <row r="907" spans="1:15" x14ac:dyDescent="0.25">
      <c r="A907" t="s">
        <v>1554</v>
      </c>
      <c r="B907" t="s">
        <v>1191</v>
      </c>
      <c r="C907" t="s">
        <v>1264</v>
      </c>
      <c r="D907" t="s">
        <v>1271</v>
      </c>
      <c r="E907" t="s">
        <v>1195</v>
      </c>
      <c r="F907" s="604">
        <v>1</v>
      </c>
      <c r="G907" s="604">
        <v>5.04E-2</v>
      </c>
      <c r="H907" s="651"/>
      <c r="I907" t="str">
        <f t="shared" si="87"/>
        <v>ldvs</v>
      </c>
      <c r="J907" t="str">
        <f t="shared" si="88"/>
        <v>natural gas</v>
      </c>
      <c r="K907" t="str">
        <f t="shared" si="89"/>
        <v>co</v>
      </c>
      <c r="L907" t="str">
        <f t="shared" si="90"/>
        <v>ldvs.natural gas.co.EURO 6</v>
      </c>
      <c r="M907" s="614">
        <f>IFERROR(INDEX('Control Tech'!$K$3:$K$196,MATCH(Calcs!L907,'Control Tech'!$A$3:$A$196,0),1)/100,0)</f>
        <v>0</v>
      </c>
      <c r="N907" s="613">
        <f t="shared" si="91"/>
        <v>0</v>
      </c>
      <c r="O907" t="str">
        <f t="shared" si="92"/>
        <v/>
      </c>
    </row>
    <row r="908" spans="1:15" x14ac:dyDescent="0.25">
      <c r="A908" t="s">
        <v>1554</v>
      </c>
      <c r="B908" t="s">
        <v>1191</v>
      </c>
      <c r="C908" t="s">
        <v>1264</v>
      </c>
      <c r="D908" t="s">
        <v>1186</v>
      </c>
      <c r="E908" t="s">
        <v>1195</v>
      </c>
      <c r="F908" s="604">
        <v>1</v>
      </c>
      <c r="G908" s="604">
        <v>0.72</v>
      </c>
      <c r="H908" s="651"/>
      <c r="I908" t="str">
        <f t="shared" si="87"/>
        <v>ldvs</v>
      </c>
      <c r="J908" t="str">
        <f t="shared" si="88"/>
        <v>natural gas</v>
      </c>
      <c r="K908" t="str">
        <f t="shared" si="89"/>
        <v>co</v>
      </c>
      <c r="L908" t="str">
        <f t="shared" si="90"/>
        <v>ldvs.natural gas.co.No control</v>
      </c>
      <c r="M908" s="614">
        <f>IFERROR(INDEX('Control Tech'!$K$3:$K$196,MATCH(Calcs!L908,'Control Tech'!$A$3:$A$196,0),1)/100,0)</f>
        <v>0</v>
      </c>
      <c r="N908" s="613">
        <f t="shared" si="91"/>
        <v>1</v>
      </c>
      <c r="O908" t="str">
        <f t="shared" si="92"/>
        <v/>
      </c>
    </row>
    <row r="909" spans="1:15" x14ac:dyDescent="0.25">
      <c r="A909" t="s">
        <v>1554</v>
      </c>
      <c r="B909" t="s">
        <v>1191</v>
      </c>
      <c r="C909" t="s">
        <v>18</v>
      </c>
      <c r="D909" t="s">
        <v>1266</v>
      </c>
      <c r="E909" t="s">
        <v>1195</v>
      </c>
      <c r="F909" s="604">
        <v>1</v>
      </c>
      <c r="G909" s="604">
        <v>2.76</v>
      </c>
      <c r="H909" s="651"/>
      <c r="I909" t="str">
        <f t="shared" si="87"/>
        <v>ldvs</v>
      </c>
      <c r="J909" t="str">
        <f t="shared" si="88"/>
        <v>petroleum gasoline</v>
      </c>
      <c r="K909" t="str">
        <f t="shared" si="89"/>
        <v>co</v>
      </c>
      <c r="L909" t="str">
        <f t="shared" si="90"/>
        <v>ldvs.petroleum gasoline.co.EURO 1</v>
      </c>
      <c r="M909" s="614">
        <f>IFERROR(INDEX('Control Tech'!$K$3:$K$196,MATCH(Calcs!L909,'Control Tech'!$A$3:$A$196,0),1)/100,0)</f>
        <v>0.27</v>
      </c>
      <c r="N909" s="613">
        <f t="shared" si="91"/>
        <v>0.27</v>
      </c>
      <c r="O909" t="str">
        <f t="shared" si="92"/>
        <v/>
      </c>
    </row>
    <row r="910" spans="1:15" x14ac:dyDescent="0.25">
      <c r="A910" t="s">
        <v>1554</v>
      </c>
      <c r="B910" t="s">
        <v>1191</v>
      </c>
      <c r="C910" t="s">
        <v>18</v>
      </c>
      <c r="D910" t="s">
        <v>1267</v>
      </c>
      <c r="E910" t="s">
        <v>1195</v>
      </c>
      <c r="F910" s="604">
        <v>1</v>
      </c>
      <c r="G910" s="604">
        <v>0.82799999999999996</v>
      </c>
      <c r="H910" s="651"/>
      <c r="I910" t="str">
        <f t="shared" si="87"/>
        <v>ldvs</v>
      </c>
      <c r="J910" t="str">
        <f t="shared" si="88"/>
        <v>petroleum gasoline</v>
      </c>
      <c r="K910" t="str">
        <f t="shared" si="89"/>
        <v>co</v>
      </c>
      <c r="L910" t="str">
        <f t="shared" si="90"/>
        <v>ldvs.petroleum gasoline.co.EURO 2</v>
      </c>
      <c r="M910" s="614">
        <f>IFERROR(INDEX('Control Tech'!$K$3:$K$196,MATCH(Calcs!L910,'Control Tech'!$A$3:$A$196,0),1)/100,0)</f>
        <v>0.21</v>
      </c>
      <c r="N910" s="613">
        <f t="shared" si="91"/>
        <v>0.21</v>
      </c>
      <c r="O910" t="str">
        <f t="shared" si="92"/>
        <v/>
      </c>
    </row>
    <row r="911" spans="1:15" x14ac:dyDescent="0.25">
      <c r="A911" t="s">
        <v>1554</v>
      </c>
      <c r="B911" t="s">
        <v>1191</v>
      </c>
      <c r="C911" t="s">
        <v>18</v>
      </c>
      <c r="D911" t="s">
        <v>1268</v>
      </c>
      <c r="E911" t="s">
        <v>1195</v>
      </c>
      <c r="F911" s="604">
        <v>1</v>
      </c>
      <c r="G911" s="604">
        <v>0.82799999999999996</v>
      </c>
      <c r="H911" s="651"/>
      <c r="I911" t="str">
        <f t="shared" si="87"/>
        <v>ldvs</v>
      </c>
      <c r="J911" t="str">
        <f t="shared" si="88"/>
        <v>petroleum gasoline</v>
      </c>
      <c r="K911" t="str">
        <f t="shared" si="89"/>
        <v>co</v>
      </c>
      <c r="L911" t="str">
        <f t="shared" si="90"/>
        <v>ldvs.petroleum gasoline.co.EURO 3</v>
      </c>
      <c r="M911" s="614">
        <f>IFERROR(INDEX('Control Tech'!$K$3:$K$196,MATCH(Calcs!L911,'Control Tech'!$A$3:$A$196,0),1)/100,0)</f>
        <v>0.35249999999999998</v>
      </c>
      <c r="N911" s="613">
        <f t="shared" si="91"/>
        <v>0.35249999999999998</v>
      </c>
      <c r="O911" t="str">
        <f t="shared" si="92"/>
        <v/>
      </c>
    </row>
    <row r="912" spans="1:15" x14ac:dyDescent="0.25">
      <c r="A912" t="s">
        <v>1554</v>
      </c>
      <c r="B912" t="s">
        <v>1191</v>
      </c>
      <c r="C912" t="s">
        <v>18</v>
      </c>
      <c r="D912" t="s">
        <v>1269</v>
      </c>
      <c r="E912" t="s">
        <v>1195</v>
      </c>
      <c r="F912" s="604">
        <v>1</v>
      </c>
      <c r="G912" s="604">
        <v>0.48299999999999998</v>
      </c>
      <c r="H912" s="651"/>
      <c r="I912" t="str">
        <f t="shared" si="87"/>
        <v>ldvs</v>
      </c>
      <c r="J912" t="str">
        <f t="shared" si="88"/>
        <v>petroleum gasoline</v>
      </c>
      <c r="K912" t="str">
        <f t="shared" si="89"/>
        <v>co</v>
      </c>
      <c r="L912" t="str">
        <f t="shared" si="90"/>
        <v>ldvs.petroleum gasoline.co.EURO 4</v>
      </c>
      <c r="M912" s="614">
        <f>IFERROR(INDEX('Control Tech'!$K$3:$K$196,MATCH(Calcs!L912,'Control Tech'!$A$3:$A$196,0),1)/100,0)</f>
        <v>0.1225</v>
      </c>
      <c r="N912" s="613">
        <f t="shared" si="91"/>
        <v>0.1225</v>
      </c>
      <c r="O912" t="str">
        <f t="shared" si="92"/>
        <v/>
      </c>
    </row>
    <row r="913" spans="1:15" x14ac:dyDescent="0.25">
      <c r="A913" t="s">
        <v>1554</v>
      </c>
      <c r="B913" t="s">
        <v>1191</v>
      </c>
      <c r="C913" t="s">
        <v>18</v>
      </c>
      <c r="D913" t="s">
        <v>1270</v>
      </c>
      <c r="E913" t="s">
        <v>1195</v>
      </c>
      <c r="F913" s="604">
        <v>1</v>
      </c>
      <c r="G913" s="604">
        <v>0.48299999999999998</v>
      </c>
      <c r="H913" s="651"/>
      <c r="I913" t="str">
        <f t="shared" si="87"/>
        <v>ldvs</v>
      </c>
      <c r="J913" t="str">
        <f t="shared" si="88"/>
        <v>petroleum gasoline</v>
      </c>
      <c r="K913" t="str">
        <f t="shared" si="89"/>
        <v>co</v>
      </c>
      <c r="L913" t="str">
        <f t="shared" si="90"/>
        <v>ldvs.petroleum gasoline.co.EURO 5</v>
      </c>
      <c r="M913" s="614">
        <f>IFERROR(INDEX('Control Tech'!$K$3:$K$196,MATCH(Calcs!L913,'Control Tech'!$A$3:$A$196,0),1)/100,0)</f>
        <v>0</v>
      </c>
      <c r="N913" s="613">
        <f t="shared" si="91"/>
        <v>0</v>
      </c>
      <c r="O913" t="str">
        <f t="shared" si="92"/>
        <v/>
      </c>
    </row>
    <row r="914" spans="1:15" x14ac:dyDescent="0.25">
      <c r="A914" t="s">
        <v>1554</v>
      </c>
      <c r="B914" t="s">
        <v>1191</v>
      </c>
      <c r="C914" t="s">
        <v>18</v>
      </c>
      <c r="D914" t="s">
        <v>1271</v>
      </c>
      <c r="E914" t="s">
        <v>1195</v>
      </c>
      <c r="F914" s="604">
        <v>1</v>
      </c>
      <c r="G914" s="604">
        <v>0.48299999999999998</v>
      </c>
      <c r="H914" s="651"/>
      <c r="I914" t="str">
        <f t="shared" si="87"/>
        <v>ldvs</v>
      </c>
      <c r="J914" t="str">
        <f t="shared" si="88"/>
        <v>petroleum gasoline</v>
      </c>
      <c r="K914" t="str">
        <f t="shared" si="89"/>
        <v>co</v>
      </c>
      <c r="L914" t="str">
        <f t="shared" si="90"/>
        <v>ldvs.petroleum gasoline.co.EURO 6</v>
      </c>
      <c r="M914" s="614">
        <f>IFERROR(INDEX('Control Tech'!$K$3:$K$196,MATCH(Calcs!L914,'Control Tech'!$A$3:$A$196,0),1)/100,0)</f>
        <v>0</v>
      </c>
      <c r="N914" s="613">
        <f t="shared" si="91"/>
        <v>0</v>
      </c>
      <c r="O914" t="str">
        <f t="shared" si="92"/>
        <v/>
      </c>
    </row>
    <row r="915" spans="1:15" x14ac:dyDescent="0.25">
      <c r="A915" t="s">
        <v>1554</v>
      </c>
      <c r="B915" t="s">
        <v>1191</v>
      </c>
      <c r="C915" t="s">
        <v>18</v>
      </c>
      <c r="D915" t="s">
        <v>1186</v>
      </c>
      <c r="E915" t="s">
        <v>1195</v>
      </c>
      <c r="F915" s="604">
        <v>1</v>
      </c>
      <c r="G915" s="604">
        <v>6.9</v>
      </c>
      <c r="H915" s="651"/>
      <c r="I915" t="str">
        <f t="shared" si="87"/>
        <v>ldvs</v>
      </c>
      <c r="J915" t="str">
        <f t="shared" si="88"/>
        <v>petroleum gasoline</v>
      </c>
      <c r="K915" t="str">
        <f t="shared" si="89"/>
        <v>co</v>
      </c>
      <c r="L915" t="str">
        <f t="shared" si="90"/>
        <v>ldvs.petroleum gasoline.co.No control</v>
      </c>
      <c r="M915" s="614">
        <f>IFERROR(INDEX('Control Tech'!$K$3:$K$196,MATCH(Calcs!L915,'Control Tech'!$A$3:$A$196,0),1)/100,0)</f>
        <v>0</v>
      </c>
      <c r="N915" s="613">
        <f t="shared" si="91"/>
        <v>4.4999999999999929E-2</v>
      </c>
      <c r="O915" t="str">
        <f t="shared" si="92"/>
        <v/>
      </c>
    </row>
    <row r="916" spans="1:15" x14ac:dyDescent="0.25">
      <c r="A916" t="s">
        <v>1554</v>
      </c>
      <c r="B916" t="s">
        <v>1191</v>
      </c>
      <c r="C916" t="s">
        <v>1305</v>
      </c>
      <c r="D916" t="s">
        <v>1266</v>
      </c>
      <c r="E916" t="s">
        <v>1195</v>
      </c>
      <c r="F916" s="604">
        <v>1</v>
      </c>
      <c r="G916" s="604">
        <v>0.57999999999999996</v>
      </c>
      <c r="H916" s="651"/>
      <c r="I916" t="str">
        <f t="shared" si="87"/>
        <v>ldvs</v>
      </c>
      <c r="J916" t="str">
        <f t="shared" si="88"/>
        <v>natural gas</v>
      </c>
      <c r="K916" t="str">
        <f t="shared" si="89"/>
        <v>co</v>
      </c>
      <c r="L916" t="str">
        <f t="shared" si="90"/>
        <v>ldvs.natural gas.co.EURO 1</v>
      </c>
      <c r="M916" s="614">
        <f>IFERROR(INDEX('Control Tech'!$K$3:$K$196,MATCH(Calcs!L916,'Control Tech'!$A$3:$A$196,0),1)/100,0)</f>
        <v>0</v>
      </c>
      <c r="N916" s="613">
        <f t="shared" si="91"/>
        <v>0</v>
      </c>
      <c r="O916" t="str">
        <f t="shared" si="92"/>
        <v/>
      </c>
    </row>
    <row r="917" spans="1:15" x14ac:dyDescent="0.25">
      <c r="A917" t="s">
        <v>1554</v>
      </c>
      <c r="B917" t="s">
        <v>1191</v>
      </c>
      <c r="C917" t="s">
        <v>1305</v>
      </c>
      <c r="D917" t="s">
        <v>1267</v>
      </c>
      <c r="E917" t="s">
        <v>1195</v>
      </c>
      <c r="F917" s="604">
        <v>1</v>
      </c>
      <c r="G917" s="604">
        <v>0.17399999999999999</v>
      </c>
      <c r="H917" s="651"/>
      <c r="I917" t="str">
        <f t="shared" si="87"/>
        <v>ldvs</v>
      </c>
      <c r="J917" t="str">
        <f t="shared" si="88"/>
        <v>natural gas</v>
      </c>
      <c r="K917" t="str">
        <f t="shared" si="89"/>
        <v>co</v>
      </c>
      <c r="L917" t="str">
        <f t="shared" si="90"/>
        <v>ldvs.natural gas.co.EURO 2</v>
      </c>
      <c r="M917" s="614">
        <f>IFERROR(INDEX('Control Tech'!$K$3:$K$196,MATCH(Calcs!L917,'Control Tech'!$A$3:$A$196,0),1)/100,0)</f>
        <v>0</v>
      </c>
      <c r="N917" s="613">
        <f t="shared" si="91"/>
        <v>0</v>
      </c>
      <c r="O917" t="str">
        <f t="shared" si="92"/>
        <v/>
      </c>
    </row>
    <row r="918" spans="1:15" x14ac:dyDescent="0.25">
      <c r="A918" t="s">
        <v>1554</v>
      </c>
      <c r="B918" t="s">
        <v>1191</v>
      </c>
      <c r="C918" t="s">
        <v>1305</v>
      </c>
      <c r="D918" t="s">
        <v>1268</v>
      </c>
      <c r="E918" t="s">
        <v>1195</v>
      </c>
      <c r="F918" s="604">
        <v>1</v>
      </c>
      <c r="G918" s="604">
        <v>0.17399999999999999</v>
      </c>
      <c r="H918" s="651"/>
      <c r="I918" t="str">
        <f t="shared" si="87"/>
        <v>ldvs</v>
      </c>
      <c r="J918" t="str">
        <f t="shared" si="88"/>
        <v>natural gas</v>
      </c>
      <c r="K918" t="str">
        <f t="shared" si="89"/>
        <v>co</v>
      </c>
      <c r="L918" t="str">
        <f t="shared" si="90"/>
        <v>ldvs.natural gas.co.EURO 3</v>
      </c>
      <c r="M918" s="614">
        <f>IFERROR(INDEX('Control Tech'!$K$3:$K$196,MATCH(Calcs!L918,'Control Tech'!$A$3:$A$196,0),1)/100,0)</f>
        <v>0</v>
      </c>
      <c r="N918" s="613">
        <f t="shared" si="91"/>
        <v>0</v>
      </c>
      <c r="O918" t="str">
        <f t="shared" si="92"/>
        <v/>
      </c>
    </row>
    <row r="919" spans="1:15" x14ac:dyDescent="0.25">
      <c r="A919" t="s">
        <v>1554</v>
      </c>
      <c r="B919" t="s">
        <v>1191</v>
      </c>
      <c r="C919" t="s">
        <v>1305</v>
      </c>
      <c r="D919" t="s">
        <v>1269</v>
      </c>
      <c r="E919" t="s">
        <v>1195</v>
      </c>
      <c r="F919" s="604">
        <v>1</v>
      </c>
      <c r="G919" s="604">
        <v>0.10150000000000001</v>
      </c>
      <c r="H919" s="651"/>
      <c r="I919" t="str">
        <f t="shared" si="87"/>
        <v>ldvs</v>
      </c>
      <c r="J919" t="str">
        <f t="shared" si="88"/>
        <v>natural gas</v>
      </c>
      <c r="K919" t="str">
        <f t="shared" si="89"/>
        <v>co</v>
      </c>
      <c r="L919" t="str">
        <f t="shared" si="90"/>
        <v>ldvs.natural gas.co.EURO 4</v>
      </c>
      <c r="M919" s="614">
        <f>IFERROR(INDEX('Control Tech'!$K$3:$K$196,MATCH(Calcs!L919,'Control Tech'!$A$3:$A$196,0),1)/100,0)</f>
        <v>0</v>
      </c>
      <c r="N919" s="613">
        <f t="shared" si="91"/>
        <v>0</v>
      </c>
      <c r="O919" t="str">
        <f t="shared" si="92"/>
        <v/>
      </c>
    </row>
    <row r="920" spans="1:15" x14ac:dyDescent="0.25">
      <c r="A920" t="s">
        <v>1554</v>
      </c>
      <c r="B920" t="s">
        <v>1191</v>
      </c>
      <c r="C920" t="s">
        <v>1305</v>
      </c>
      <c r="D920" t="s">
        <v>1270</v>
      </c>
      <c r="E920" t="s">
        <v>1195</v>
      </c>
      <c r="F920" s="604">
        <v>1</v>
      </c>
      <c r="G920" s="604">
        <v>0.10150000000000001</v>
      </c>
      <c r="H920" s="651"/>
      <c r="I920" t="str">
        <f t="shared" si="87"/>
        <v>ldvs</v>
      </c>
      <c r="J920" t="str">
        <f t="shared" si="88"/>
        <v>natural gas</v>
      </c>
      <c r="K920" t="str">
        <f t="shared" si="89"/>
        <v>co</v>
      </c>
      <c r="L920" t="str">
        <f t="shared" si="90"/>
        <v>ldvs.natural gas.co.EURO 5</v>
      </c>
      <c r="M920" s="614">
        <f>IFERROR(INDEX('Control Tech'!$K$3:$K$196,MATCH(Calcs!L920,'Control Tech'!$A$3:$A$196,0),1)/100,0)</f>
        <v>0</v>
      </c>
      <c r="N920" s="613">
        <f t="shared" si="91"/>
        <v>0</v>
      </c>
      <c r="O920" t="str">
        <f t="shared" si="92"/>
        <v/>
      </c>
    </row>
    <row r="921" spans="1:15" x14ac:dyDescent="0.25">
      <c r="A921" t="s">
        <v>1554</v>
      </c>
      <c r="B921" t="s">
        <v>1191</v>
      </c>
      <c r="C921" t="s">
        <v>1305</v>
      </c>
      <c r="D921" t="s">
        <v>1271</v>
      </c>
      <c r="E921" t="s">
        <v>1195</v>
      </c>
      <c r="F921" s="604">
        <v>1</v>
      </c>
      <c r="G921" s="604">
        <v>0.10150000000000001</v>
      </c>
      <c r="H921" s="651"/>
      <c r="I921" t="str">
        <f t="shared" si="87"/>
        <v>ldvs</v>
      </c>
      <c r="J921" t="str">
        <f t="shared" si="88"/>
        <v>natural gas</v>
      </c>
      <c r="K921" t="str">
        <f t="shared" si="89"/>
        <v>co</v>
      </c>
      <c r="L921" t="str">
        <f t="shared" si="90"/>
        <v>ldvs.natural gas.co.EURO 6</v>
      </c>
      <c r="M921" s="614">
        <f>IFERROR(INDEX('Control Tech'!$K$3:$K$196,MATCH(Calcs!L921,'Control Tech'!$A$3:$A$196,0),1)/100,0)</f>
        <v>0</v>
      </c>
      <c r="N921" s="613">
        <f t="shared" si="91"/>
        <v>0</v>
      </c>
      <c r="O921" t="str">
        <f t="shared" si="92"/>
        <v/>
      </c>
    </row>
    <row r="922" spans="1:15" x14ac:dyDescent="0.25">
      <c r="A922" t="s">
        <v>1554</v>
      </c>
      <c r="B922" t="s">
        <v>1191</v>
      </c>
      <c r="C922" t="s">
        <v>1305</v>
      </c>
      <c r="D922" t="s">
        <v>1186</v>
      </c>
      <c r="E922" t="s">
        <v>1195</v>
      </c>
      <c r="F922" s="604">
        <v>1</v>
      </c>
      <c r="G922" s="604">
        <v>1.45</v>
      </c>
      <c r="H922" s="651"/>
      <c r="I922" t="str">
        <f t="shared" si="87"/>
        <v>ldvs</v>
      </c>
      <c r="J922" t="str">
        <f t="shared" si="88"/>
        <v>natural gas</v>
      </c>
      <c r="K922" t="str">
        <f t="shared" si="89"/>
        <v>co</v>
      </c>
      <c r="L922" t="str">
        <f t="shared" si="90"/>
        <v>ldvs.natural gas.co.No control</v>
      </c>
      <c r="M922" s="614">
        <f>IFERROR(INDEX('Control Tech'!$K$3:$K$196,MATCH(Calcs!L922,'Control Tech'!$A$3:$A$196,0),1)/100,0)</f>
        <v>0</v>
      </c>
      <c r="N922" s="613">
        <f t="shared" si="91"/>
        <v>1</v>
      </c>
      <c r="O922" t="str">
        <f t="shared" si="92"/>
        <v/>
      </c>
    </row>
    <row r="923" spans="1:15" x14ac:dyDescent="0.25">
      <c r="A923" t="s">
        <v>1554</v>
      </c>
      <c r="B923" t="s">
        <v>1211</v>
      </c>
      <c r="C923" t="s">
        <v>1205</v>
      </c>
      <c r="D923" t="s">
        <v>1186</v>
      </c>
      <c r="E923" t="s">
        <v>1195</v>
      </c>
      <c r="F923" s="604">
        <v>1</v>
      </c>
      <c r="G923" s="604">
        <v>0.3</v>
      </c>
      <c r="H923" s="651"/>
      <c r="I923" t="str">
        <f t="shared" si="87"/>
        <v/>
      </c>
      <c r="J923" t="str">
        <f t="shared" si="88"/>
        <v/>
      </c>
      <c r="K923" t="str">
        <f t="shared" si="89"/>
        <v>co</v>
      </c>
      <c r="L923" t="str">
        <f t="shared" si="90"/>
        <v>..co.No control</v>
      </c>
      <c r="M923" s="614">
        <f>IFERROR(INDEX('Control Tech'!$K$3:$K$196,MATCH(Calcs!L923,'Control Tech'!$A$3:$A$196,0),1)/100,0)</f>
        <v>0</v>
      </c>
      <c r="N923" s="613">
        <f t="shared" si="91"/>
        <v>1</v>
      </c>
      <c r="O923" t="str">
        <f t="shared" si="92"/>
        <v/>
      </c>
    </row>
    <row r="924" spans="1:15" x14ac:dyDescent="0.25">
      <c r="A924" t="s">
        <v>1554</v>
      </c>
      <c r="B924" t="s">
        <v>1211</v>
      </c>
      <c r="C924" t="s">
        <v>1240</v>
      </c>
      <c r="D924" t="s">
        <v>1186</v>
      </c>
      <c r="E924" t="s">
        <v>1195</v>
      </c>
      <c r="F924" s="604">
        <v>1</v>
      </c>
      <c r="G924" s="604">
        <v>0.3</v>
      </c>
      <c r="H924" s="651"/>
      <c r="I924" t="str">
        <f t="shared" si="87"/>
        <v/>
      </c>
      <c r="J924" t="str">
        <f t="shared" si="88"/>
        <v/>
      </c>
      <c r="K924" t="str">
        <f t="shared" si="89"/>
        <v>co</v>
      </c>
      <c r="L924" t="str">
        <f t="shared" si="90"/>
        <v>..co.No control</v>
      </c>
      <c r="M924" s="614">
        <f>IFERROR(INDEX('Control Tech'!$K$3:$K$196,MATCH(Calcs!L924,'Control Tech'!$A$3:$A$196,0),1)/100,0)</f>
        <v>0</v>
      </c>
      <c r="N924" s="613">
        <f t="shared" si="91"/>
        <v>1</v>
      </c>
      <c r="O924" t="str">
        <f t="shared" si="92"/>
        <v/>
      </c>
    </row>
    <row r="925" spans="1:15" x14ac:dyDescent="0.25">
      <c r="A925" t="s">
        <v>1554</v>
      </c>
      <c r="B925" t="s">
        <v>1211</v>
      </c>
      <c r="C925" t="s">
        <v>1245</v>
      </c>
      <c r="D925" t="s">
        <v>1186</v>
      </c>
      <c r="E925" t="s">
        <v>1195</v>
      </c>
      <c r="F925" s="604">
        <v>1</v>
      </c>
      <c r="G925" s="604">
        <v>0.3</v>
      </c>
      <c r="H925" s="651"/>
      <c r="I925" t="str">
        <f t="shared" si="87"/>
        <v/>
      </c>
      <c r="J925" t="str">
        <f t="shared" si="88"/>
        <v/>
      </c>
      <c r="K925" t="str">
        <f t="shared" si="89"/>
        <v>co</v>
      </c>
      <c r="L925" t="str">
        <f t="shared" si="90"/>
        <v>..co.No control</v>
      </c>
      <c r="M925" s="614">
        <f>IFERROR(INDEX('Control Tech'!$K$3:$K$196,MATCH(Calcs!L925,'Control Tech'!$A$3:$A$196,0),1)/100,0)</f>
        <v>0</v>
      </c>
      <c r="N925" s="613">
        <f t="shared" si="91"/>
        <v>1</v>
      </c>
      <c r="O925" t="str">
        <f t="shared" si="92"/>
        <v/>
      </c>
    </row>
    <row r="926" spans="1:15" x14ac:dyDescent="0.25">
      <c r="A926" t="s">
        <v>1554</v>
      </c>
      <c r="B926" t="s">
        <v>1211</v>
      </c>
      <c r="C926" t="s">
        <v>1252</v>
      </c>
      <c r="D926" t="s">
        <v>1196</v>
      </c>
      <c r="E926" t="s">
        <v>1195</v>
      </c>
      <c r="F926" s="604">
        <v>1</v>
      </c>
      <c r="G926" s="604">
        <v>0.105</v>
      </c>
      <c r="H926" s="651"/>
      <c r="I926" t="str">
        <f t="shared" si="87"/>
        <v/>
      </c>
      <c r="J926" t="str">
        <f t="shared" si="88"/>
        <v/>
      </c>
      <c r="K926" t="str">
        <f t="shared" si="89"/>
        <v>co</v>
      </c>
      <c r="L926" t="str">
        <f t="shared" si="90"/>
        <v>..co.High efficiency deduster</v>
      </c>
      <c r="M926" s="614">
        <f>IFERROR(INDEX('Control Tech'!$K$3:$K$196,MATCH(Calcs!L926,'Control Tech'!$A$3:$A$196,0),1)/100,0)</f>
        <v>0</v>
      </c>
      <c r="N926" s="613">
        <f t="shared" si="91"/>
        <v>0</v>
      </c>
      <c r="O926" t="str">
        <f t="shared" si="92"/>
        <v/>
      </c>
    </row>
    <row r="927" spans="1:15" x14ac:dyDescent="0.25">
      <c r="A927" t="s">
        <v>1554</v>
      </c>
      <c r="B927" t="s">
        <v>1211</v>
      </c>
      <c r="C927" t="s">
        <v>1252</v>
      </c>
      <c r="D927" t="s">
        <v>1186</v>
      </c>
      <c r="E927" t="s">
        <v>1195</v>
      </c>
      <c r="F927" s="604">
        <v>1</v>
      </c>
      <c r="G927" s="604">
        <v>0.35</v>
      </c>
      <c r="H927" s="651"/>
      <c r="I927" t="str">
        <f t="shared" si="87"/>
        <v/>
      </c>
      <c r="J927" t="str">
        <f t="shared" si="88"/>
        <v/>
      </c>
      <c r="K927" t="str">
        <f t="shared" si="89"/>
        <v>co</v>
      </c>
      <c r="L927" t="str">
        <f t="shared" si="90"/>
        <v>..co.No control</v>
      </c>
      <c r="M927" s="614">
        <f>IFERROR(INDEX('Control Tech'!$K$3:$K$196,MATCH(Calcs!L927,'Control Tech'!$A$3:$A$196,0),1)/100,0)</f>
        <v>0</v>
      </c>
      <c r="N927" s="613">
        <f t="shared" si="91"/>
        <v>1</v>
      </c>
      <c r="O927" t="str">
        <f t="shared" si="92"/>
        <v/>
      </c>
    </row>
    <row r="928" spans="1:15" x14ac:dyDescent="0.25">
      <c r="A928" t="s">
        <v>1554</v>
      </c>
      <c r="B928" t="s">
        <v>1211</v>
      </c>
      <c r="C928" t="s">
        <v>1252</v>
      </c>
      <c r="D928" t="s">
        <v>1256</v>
      </c>
      <c r="E928" t="s">
        <v>1195</v>
      </c>
      <c r="F928" s="604">
        <v>1</v>
      </c>
      <c r="G928" s="604">
        <v>0.105</v>
      </c>
      <c r="H928" s="651"/>
      <c r="I928" t="str">
        <f t="shared" si="87"/>
        <v/>
      </c>
      <c r="J928" t="str">
        <f t="shared" si="88"/>
        <v/>
      </c>
      <c r="K928" t="str">
        <f t="shared" si="89"/>
        <v>co</v>
      </c>
      <c r="L928" t="str">
        <f t="shared" si="90"/>
        <v>..co.Pellet boiler</v>
      </c>
      <c r="M928" s="614">
        <f>IFERROR(INDEX('Control Tech'!$K$3:$K$196,MATCH(Calcs!L928,'Control Tech'!$A$3:$A$196,0),1)/100,0)</f>
        <v>0</v>
      </c>
      <c r="N928" s="613">
        <f t="shared" si="91"/>
        <v>0</v>
      </c>
      <c r="O928" t="str">
        <f t="shared" si="92"/>
        <v/>
      </c>
    </row>
    <row r="929" spans="1:15" x14ac:dyDescent="0.25">
      <c r="A929" t="s">
        <v>1554</v>
      </c>
      <c r="B929" t="s">
        <v>1211</v>
      </c>
      <c r="C929" t="s">
        <v>1291</v>
      </c>
      <c r="D929" t="s">
        <v>1186</v>
      </c>
      <c r="E929" t="s">
        <v>1195</v>
      </c>
      <c r="F929" s="604">
        <v>1</v>
      </c>
      <c r="G929" s="604">
        <v>0.4</v>
      </c>
      <c r="H929" s="651"/>
      <c r="I929" t="str">
        <f t="shared" si="87"/>
        <v/>
      </c>
      <c r="J929" t="str">
        <f t="shared" si="88"/>
        <v/>
      </c>
      <c r="K929" t="str">
        <f t="shared" si="89"/>
        <v>co</v>
      </c>
      <c r="L929" t="str">
        <f t="shared" si="90"/>
        <v>..co.No control</v>
      </c>
      <c r="M929" s="614">
        <f>IFERROR(INDEX('Control Tech'!$K$3:$K$196,MATCH(Calcs!L929,'Control Tech'!$A$3:$A$196,0),1)/100,0)</f>
        <v>0</v>
      </c>
      <c r="N929" s="613">
        <f t="shared" si="91"/>
        <v>1</v>
      </c>
      <c r="O929" t="str">
        <f t="shared" si="92"/>
        <v/>
      </c>
    </row>
    <row r="930" spans="1:15" x14ac:dyDescent="0.25">
      <c r="A930" t="s">
        <v>1554</v>
      </c>
      <c r="B930" t="s">
        <v>1211</v>
      </c>
      <c r="C930" t="s">
        <v>1292</v>
      </c>
      <c r="D930" t="s">
        <v>1186</v>
      </c>
      <c r="E930" t="s">
        <v>1195</v>
      </c>
      <c r="F930" s="604">
        <v>1</v>
      </c>
      <c r="G930" s="604">
        <v>0.4</v>
      </c>
      <c r="H930" s="651"/>
      <c r="I930" t="str">
        <f t="shared" si="87"/>
        <v/>
      </c>
      <c r="J930" t="str">
        <f t="shared" si="88"/>
        <v/>
      </c>
      <c r="K930" t="str">
        <f t="shared" si="89"/>
        <v>co</v>
      </c>
      <c r="L930" t="str">
        <f t="shared" si="90"/>
        <v>..co.No control</v>
      </c>
      <c r="M930" s="614">
        <f>IFERROR(INDEX('Control Tech'!$K$3:$K$196,MATCH(Calcs!L930,'Control Tech'!$A$3:$A$196,0),1)/100,0)</f>
        <v>0</v>
      </c>
      <c r="N930" s="613">
        <f t="shared" si="91"/>
        <v>1</v>
      </c>
      <c r="O930" t="str">
        <f t="shared" si="92"/>
        <v/>
      </c>
    </row>
    <row r="931" spans="1:15" x14ac:dyDescent="0.25">
      <c r="A931" t="s">
        <v>1554</v>
      </c>
      <c r="B931" t="s">
        <v>1211</v>
      </c>
      <c r="C931" t="s">
        <v>1293</v>
      </c>
      <c r="D931" t="s">
        <v>1186</v>
      </c>
      <c r="E931" t="s">
        <v>1195</v>
      </c>
      <c r="F931" s="604">
        <v>1</v>
      </c>
      <c r="G931" s="604">
        <v>0.4</v>
      </c>
      <c r="H931" s="651"/>
      <c r="I931" t="str">
        <f t="shared" si="87"/>
        <v/>
      </c>
      <c r="J931" t="str">
        <f t="shared" si="88"/>
        <v/>
      </c>
      <c r="K931" t="str">
        <f t="shared" si="89"/>
        <v>co</v>
      </c>
      <c r="L931" t="str">
        <f t="shared" si="90"/>
        <v>..co.No control</v>
      </c>
      <c r="M931" s="614">
        <f>IFERROR(INDEX('Control Tech'!$K$3:$K$196,MATCH(Calcs!L931,'Control Tech'!$A$3:$A$196,0),1)/100,0)</f>
        <v>0</v>
      </c>
      <c r="N931" s="613">
        <f t="shared" si="91"/>
        <v>1</v>
      </c>
      <c r="O931" t="str">
        <f t="shared" si="92"/>
        <v/>
      </c>
    </row>
    <row r="932" spans="1:15" x14ac:dyDescent="0.25">
      <c r="A932" t="s">
        <v>1554</v>
      </c>
      <c r="B932" t="s">
        <v>1194</v>
      </c>
      <c r="C932" t="s">
        <v>1193</v>
      </c>
      <c r="D932" t="s">
        <v>1196</v>
      </c>
      <c r="E932" t="s">
        <v>1195</v>
      </c>
      <c r="F932" s="604">
        <v>1</v>
      </c>
      <c r="G932" s="604">
        <v>0.105</v>
      </c>
      <c r="H932" s="651"/>
      <c r="I932" t="str">
        <f t="shared" si="87"/>
        <v/>
      </c>
      <c r="J932" t="str">
        <f t="shared" si="88"/>
        <v/>
      </c>
      <c r="K932" t="str">
        <f t="shared" si="89"/>
        <v>co</v>
      </c>
      <c r="L932" t="str">
        <f t="shared" si="90"/>
        <v>..co.High efficiency deduster</v>
      </c>
      <c r="M932" s="614">
        <f>IFERROR(INDEX('Control Tech'!$K$3:$K$196,MATCH(Calcs!L932,'Control Tech'!$A$3:$A$196,0),1)/100,0)</f>
        <v>0</v>
      </c>
      <c r="N932" s="613">
        <f t="shared" si="91"/>
        <v>0</v>
      </c>
      <c r="O932" t="str">
        <f t="shared" si="92"/>
        <v/>
      </c>
    </row>
    <row r="933" spans="1:15" x14ac:dyDescent="0.25">
      <c r="A933" t="s">
        <v>1554</v>
      </c>
      <c r="B933" t="s">
        <v>1194</v>
      </c>
      <c r="C933" t="s">
        <v>1193</v>
      </c>
      <c r="D933" t="s">
        <v>1186</v>
      </c>
      <c r="E933" t="s">
        <v>1195</v>
      </c>
      <c r="F933" s="604">
        <v>1</v>
      </c>
      <c r="G933" s="604">
        <v>0.15</v>
      </c>
      <c r="H933" s="651"/>
      <c r="I933" t="str">
        <f t="shared" si="87"/>
        <v/>
      </c>
      <c r="J933" t="str">
        <f t="shared" si="88"/>
        <v/>
      </c>
      <c r="K933" t="str">
        <f t="shared" si="89"/>
        <v>co</v>
      </c>
      <c r="L933" t="str">
        <f t="shared" si="90"/>
        <v>..co.No control</v>
      </c>
      <c r="M933" s="614">
        <f>IFERROR(INDEX('Control Tech'!$K$3:$K$196,MATCH(Calcs!L933,'Control Tech'!$A$3:$A$196,0),1)/100,0)</f>
        <v>0</v>
      </c>
      <c r="N933" s="613">
        <f t="shared" si="91"/>
        <v>1</v>
      </c>
      <c r="O933" t="str">
        <f t="shared" si="92"/>
        <v/>
      </c>
    </row>
    <row r="934" spans="1:15" x14ac:dyDescent="0.25">
      <c r="A934" t="s">
        <v>1554</v>
      </c>
      <c r="B934" t="s">
        <v>1194</v>
      </c>
      <c r="C934" t="s">
        <v>1205</v>
      </c>
      <c r="D934" t="s">
        <v>1186</v>
      </c>
      <c r="E934" t="s">
        <v>1195</v>
      </c>
      <c r="F934" s="604">
        <v>1</v>
      </c>
      <c r="G934" s="604">
        <v>0.15</v>
      </c>
      <c r="H934" s="651"/>
      <c r="I934" t="str">
        <f t="shared" si="87"/>
        <v/>
      </c>
      <c r="J934" t="str">
        <f t="shared" si="88"/>
        <v/>
      </c>
      <c r="K934" t="str">
        <f t="shared" si="89"/>
        <v>co</v>
      </c>
      <c r="L934" t="str">
        <f t="shared" si="90"/>
        <v>..co.No control</v>
      </c>
      <c r="M934" s="614">
        <f>IFERROR(INDEX('Control Tech'!$K$3:$K$196,MATCH(Calcs!L934,'Control Tech'!$A$3:$A$196,0),1)/100,0)</f>
        <v>0</v>
      </c>
      <c r="N934" s="613">
        <f t="shared" si="91"/>
        <v>1</v>
      </c>
      <c r="O934" t="str">
        <f t="shared" si="92"/>
        <v/>
      </c>
    </row>
    <row r="935" spans="1:15" x14ac:dyDescent="0.25">
      <c r="A935" t="s">
        <v>1554</v>
      </c>
      <c r="B935" t="s">
        <v>1194</v>
      </c>
      <c r="C935" t="s">
        <v>1240</v>
      </c>
      <c r="D935" t="s">
        <v>1186</v>
      </c>
      <c r="E935" t="s">
        <v>1195</v>
      </c>
      <c r="F935" s="604">
        <v>1</v>
      </c>
      <c r="G935" s="604">
        <v>0.15</v>
      </c>
      <c r="H935" s="651"/>
      <c r="I935" t="str">
        <f t="shared" si="87"/>
        <v/>
      </c>
      <c r="J935" t="str">
        <f t="shared" si="88"/>
        <v/>
      </c>
      <c r="K935" t="str">
        <f t="shared" si="89"/>
        <v>co</v>
      </c>
      <c r="L935" t="str">
        <f t="shared" si="90"/>
        <v>..co.No control</v>
      </c>
      <c r="M935" s="614">
        <f>IFERROR(INDEX('Control Tech'!$K$3:$K$196,MATCH(Calcs!L935,'Control Tech'!$A$3:$A$196,0),1)/100,0)</f>
        <v>0</v>
      </c>
      <c r="N935" s="613">
        <f t="shared" si="91"/>
        <v>1</v>
      </c>
      <c r="O935" t="str">
        <f t="shared" si="92"/>
        <v/>
      </c>
    </row>
    <row r="936" spans="1:15" x14ac:dyDescent="0.25">
      <c r="A936" t="s">
        <v>1554</v>
      </c>
      <c r="B936" t="s">
        <v>1194</v>
      </c>
      <c r="C936" t="s">
        <v>1245</v>
      </c>
      <c r="D936" t="s">
        <v>1186</v>
      </c>
      <c r="E936" t="s">
        <v>1195</v>
      </c>
      <c r="F936" s="604">
        <v>1</v>
      </c>
      <c r="G936" s="604">
        <v>0.15</v>
      </c>
      <c r="H936" s="651"/>
      <c r="I936" t="str">
        <f t="shared" si="87"/>
        <v/>
      </c>
      <c r="J936" t="str">
        <f t="shared" si="88"/>
        <v/>
      </c>
      <c r="K936" t="str">
        <f t="shared" si="89"/>
        <v>co</v>
      </c>
      <c r="L936" t="str">
        <f t="shared" si="90"/>
        <v>..co.No control</v>
      </c>
      <c r="M936" s="614">
        <f>IFERROR(INDEX('Control Tech'!$K$3:$K$196,MATCH(Calcs!L936,'Control Tech'!$A$3:$A$196,0),1)/100,0)</f>
        <v>0</v>
      </c>
      <c r="N936" s="613">
        <f t="shared" si="91"/>
        <v>1</v>
      </c>
      <c r="O936" t="str">
        <f t="shared" si="92"/>
        <v/>
      </c>
    </row>
    <row r="937" spans="1:15" x14ac:dyDescent="0.25">
      <c r="A937" t="s">
        <v>1554</v>
      </c>
      <c r="B937" t="s">
        <v>1194</v>
      </c>
      <c r="C937" t="s">
        <v>1252</v>
      </c>
      <c r="D937" t="s">
        <v>1196</v>
      </c>
      <c r="E937" t="s">
        <v>1195</v>
      </c>
      <c r="F937" s="604">
        <v>1</v>
      </c>
      <c r="G937" s="604">
        <v>0.105</v>
      </c>
      <c r="H937" s="651"/>
      <c r="I937" t="str">
        <f t="shared" si="87"/>
        <v/>
      </c>
      <c r="J937" t="str">
        <f t="shared" si="88"/>
        <v/>
      </c>
      <c r="K937" t="str">
        <f t="shared" si="89"/>
        <v>co</v>
      </c>
      <c r="L937" t="str">
        <f t="shared" si="90"/>
        <v>..co.High efficiency deduster</v>
      </c>
      <c r="M937" s="614">
        <f>IFERROR(INDEX('Control Tech'!$K$3:$K$196,MATCH(Calcs!L937,'Control Tech'!$A$3:$A$196,0),1)/100,0)</f>
        <v>0</v>
      </c>
      <c r="N937" s="613">
        <f t="shared" si="91"/>
        <v>0</v>
      </c>
      <c r="O937" t="str">
        <f t="shared" si="92"/>
        <v/>
      </c>
    </row>
    <row r="938" spans="1:15" x14ac:dyDescent="0.25">
      <c r="A938" t="s">
        <v>1554</v>
      </c>
      <c r="B938" t="s">
        <v>1194</v>
      </c>
      <c r="C938" t="s">
        <v>1252</v>
      </c>
      <c r="D938" t="s">
        <v>1186</v>
      </c>
      <c r="E938" t="s">
        <v>1195</v>
      </c>
      <c r="F938" s="604">
        <v>1</v>
      </c>
      <c r="G938" s="604">
        <v>0.15</v>
      </c>
      <c r="H938" s="651"/>
      <c r="I938" t="str">
        <f t="shared" si="87"/>
        <v/>
      </c>
      <c r="J938" t="str">
        <f t="shared" si="88"/>
        <v/>
      </c>
      <c r="K938" t="str">
        <f t="shared" si="89"/>
        <v>co</v>
      </c>
      <c r="L938" t="str">
        <f t="shared" si="90"/>
        <v>..co.No control</v>
      </c>
      <c r="M938" s="614">
        <f>IFERROR(INDEX('Control Tech'!$K$3:$K$196,MATCH(Calcs!L938,'Control Tech'!$A$3:$A$196,0),1)/100,0)</f>
        <v>0</v>
      </c>
      <c r="N938" s="613">
        <f t="shared" si="91"/>
        <v>1</v>
      </c>
      <c r="O938" t="str">
        <f t="shared" si="92"/>
        <v/>
      </c>
    </row>
    <row r="939" spans="1:15" x14ac:dyDescent="0.25">
      <c r="A939" t="s">
        <v>1554</v>
      </c>
      <c r="B939" t="s">
        <v>1194</v>
      </c>
      <c r="C939" t="s">
        <v>1252</v>
      </c>
      <c r="D939" t="s">
        <v>1256</v>
      </c>
      <c r="E939" t="s">
        <v>1195</v>
      </c>
      <c r="F939" s="604">
        <v>1</v>
      </c>
      <c r="G939" s="604">
        <v>0.105</v>
      </c>
      <c r="H939" s="651"/>
      <c r="I939" t="str">
        <f t="shared" si="87"/>
        <v/>
      </c>
      <c r="J939" t="str">
        <f t="shared" si="88"/>
        <v/>
      </c>
      <c r="K939" t="str">
        <f t="shared" si="89"/>
        <v>co</v>
      </c>
      <c r="L939" t="str">
        <f t="shared" si="90"/>
        <v>..co.Pellet boiler</v>
      </c>
      <c r="M939" s="614">
        <f>IFERROR(INDEX('Control Tech'!$K$3:$K$196,MATCH(Calcs!L939,'Control Tech'!$A$3:$A$196,0),1)/100,0)</f>
        <v>0</v>
      </c>
      <c r="N939" s="613">
        <f t="shared" si="91"/>
        <v>0</v>
      </c>
      <c r="O939" t="str">
        <f t="shared" si="92"/>
        <v/>
      </c>
    </row>
    <row r="940" spans="1:15" x14ac:dyDescent="0.25">
      <c r="A940" t="s">
        <v>1554</v>
      </c>
      <c r="B940" t="s">
        <v>1194</v>
      </c>
      <c r="C940" t="s">
        <v>1291</v>
      </c>
      <c r="D940" t="s">
        <v>1186</v>
      </c>
      <c r="E940" t="s">
        <v>1195</v>
      </c>
      <c r="F940" s="604">
        <v>1</v>
      </c>
      <c r="G940" s="604">
        <v>0.15</v>
      </c>
      <c r="H940" s="651"/>
      <c r="I940" t="str">
        <f t="shared" si="87"/>
        <v/>
      </c>
      <c r="J940" t="str">
        <f t="shared" si="88"/>
        <v/>
      </c>
      <c r="K940" t="str">
        <f t="shared" si="89"/>
        <v>co</v>
      </c>
      <c r="L940" t="str">
        <f t="shared" si="90"/>
        <v>..co.No control</v>
      </c>
      <c r="M940" s="614">
        <f>IFERROR(INDEX('Control Tech'!$K$3:$K$196,MATCH(Calcs!L940,'Control Tech'!$A$3:$A$196,0),1)/100,0)</f>
        <v>0</v>
      </c>
      <c r="N940" s="613">
        <f t="shared" si="91"/>
        <v>1</v>
      </c>
      <c r="O940" t="str">
        <f t="shared" si="92"/>
        <v/>
      </c>
    </row>
    <row r="941" spans="1:15" x14ac:dyDescent="0.25">
      <c r="A941" t="s">
        <v>1554</v>
      </c>
      <c r="B941" t="s">
        <v>1194</v>
      </c>
      <c r="C941" t="s">
        <v>1292</v>
      </c>
      <c r="D941" t="s">
        <v>1186</v>
      </c>
      <c r="E941" t="s">
        <v>1195</v>
      </c>
      <c r="F941" s="604">
        <v>1</v>
      </c>
      <c r="G941" s="604">
        <v>0.15</v>
      </c>
      <c r="H941" s="651"/>
      <c r="I941" t="str">
        <f t="shared" si="87"/>
        <v/>
      </c>
      <c r="J941" t="str">
        <f t="shared" si="88"/>
        <v/>
      </c>
      <c r="K941" t="str">
        <f t="shared" si="89"/>
        <v>co</v>
      </c>
      <c r="L941" t="str">
        <f t="shared" si="90"/>
        <v>..co.No control</v>
      </c>
      <c r="M941" s="614">
        <f>IFERROR(INDEX('Control Tech'!$K$3:$K$196,MATCH(Calcs!L941,'Control Tech'!$A$3:$A$196,0),1)/100,0)</f>
        <v>0</v>
      </c>
      <c r="N941" s="613">
        <f t="shared" si="91"/>
        <v>1</v>
      </c>
      <c r="O941" t="str">
        <f t="shared" si="92"/>
        <v/>
      </c>
    </row>
    <row r="942" spans="1:15" x14ac:dyDescent="0.25">
      <c r="A942" t="s">
        <v>1554</v>
      </c>
      <c r="B942" t="s">
        <v>1194</v>
      </c>
      <c r="C942" t="s">
        <v>1293</v>
      </c>
      <c r="D942" t="s">
        <v>1186</v>
      </c>
      <c r="E942" t="s">
        <v>1195</v>
      </c>
      <c r="F942" s="604">
        <v>1</v>
      </c>
      <c r="G942" s="604">
        <v>0.15</v>
      </c>
      <c r="H942" s="651"/>
      <c r="I942" t="str">
        <f t="shared" si="87"/>
        <v/>
      </c>
      <c r="J942" t="str">
        <f t="shared" si="88"/>
        <v/>
      </c>
      <c r="K942" t="str">
        <f t="shared" si="89"/>
        <v>co</v>
      </c>
      <c r="L942" t="str">
        <f t="shared" si="90"/>
        <v>..co.No control</v>
      </c>
      <c r="M942" s="614">
        <f>IFERROR(INDEX('Control Tech'!$K$3:$K$196,MATCH(Calcs!L942,'Control Tech'!$A$3:$A$196,0),1)/100,0)</f>
        <v>0</v>
      </c>
      <c r="N942" s="613">
        <f t="shared" si="91"/>
        <v>1</v>
      </c>
      <c r="O942" t="str">
        <f t="shared" si="92"/>
        <v/>
      </c>
    </row>
    <row r="943" spans="1:15" x14ac:dyDescent="0.25">
      <c r="A943" t="s">
        <v>1554</v>
      </c>
      <c r="B943" t="s">
        <v>1233</v>
      </c>
      <c r="C943" t="s">
        <v>1409</v>
      </c>
      <c r="D943" t="s">
        <v>1186</v>
      </c>
      <c r="E943" t="s">
        <v>1195</v>
      </c>
      <c r="F943" s="604">
        <v>1</v>
      </c>
      <c r="G943" s="604">
        <v>0.05</v>
      </c>
      <c r="H943" s="651"/>
      <c r="I943" t="str">
        <f t="shared" si="87"/>
        <v>electricity</v>
      </c>
      <c r="J943" t="str">
        <f t="shared" si="88"/>
        <v>biomass</v>
      </c>
      <c r="K943" t="str">
        <f t="shared" si="89"/>
        <v>co</v>
      </c>
      <c r="L943" t="str">
        <f t="shared" si="90"/>
        <v>electricity.biomass.co.No control</v>
      </c>
      <c r="M943" s="614">
        <f>IFERROR(INDEX('Control Tech'!$K$3:$K$196,MATCH(Calcs!L943,'Control Tech'!$A$3:$A$196,0),1)/100,0)</f>
        <v>0</v>
      </c>
      <c r="N943" s="613">
        <f t="shared" si="91"/>
        <v>1</v>
      </c>
      <c r="O943">
        <f t="shared" si="92"/>
        <v>0</v>
      </c>
    </row>
    <row r="944" spans="1:15" x14ac:dyDescent="0.25">
      <c r="A944" t="s">
        <v>1554</v>
      </c>
      <c r="B944" t="s">
        <v>1233</v>
      </c>
      <c r="C944" t="s">
        <v>1205</v>
      </c>
      <c r="D944" t="s">
        <v>1234</v>
      </c>
      <c r="E944" t="s">
        <v>1195</v>
      </c>
      <c r="F944" s="604">
        <v>1</v>
      </c>
      <c r="G944" s="604">
        <v>4.5999999999999999E-3</v>
      </c>
      <c r="H944" s="651"/>
      <c r="I944" t="str">
        <f t="shared" si="87"/>
        <v>electricity</v>
      </c>
      <c r="J944" t="str">
        <f t="shared" si="88"/>
        <v>lignite</v>
      </c>
      <c r="K944" t="str">
        <f t="shared" si="89"/>
        <v>co</v>
      </c>
      <c r="L944" t="str">
        <f t="shared" si="90"/>
        <v>electricity.lignite.co.Fabric filters</v>
      </c>
      <c r="M944" s="614">
        <f>IFERROR(INDEX('Control Tech'!$K$3:$K$196,MATCH(Calcs!L944,'Control Tech'!$A$3:$A$196,0),1)/100,0)</f>
        <v>0</v>
      </c>
      <c r="N944" s="613">
        <f t="shared" si="91"/>
        <v>0</v>
      </c>
      <c r="O944">
        <f t="shared" si="92"/>
        <v>0</v>
      </c>
    </row>
    <row r="945" spans="1:15" x14ac:dyDescent="0.25">
      <c r="A945" t="s">
        <v>1554</v>
      </c>
      <c r="B945" t="s">
        <v>1233</v>
      </c>
      <c r="C945" t="s">
        <v>1205</v>
      </c>
      <c r="D945" t="s">
        <v>1235</v>
      </c>
      <c r="E945" t="s">
        <v>1195</v>
      </c>
      <c r="F945" s="604">
        <v>1</v>
      </c>
      <c r="G945" s="604">
        <v>4.5999999999999999E-3</v>
      </c>
      <c r="H945" s="651"/>
      <c r="I945" t="str">
        <f t="shared" si="87"/>
        <v>electricity</v>
      </c>
      <c r="J945" t="str">
        <f t="shared" si="88"/>
        <v>lignite</v>
      </c>
      <c r="K945" t="str">
        <f t="shared" si="89"/>
        <v>co</v>
      </c>
      <c r="L945" t="str">
        <f t="shared" si="90"/>
        <v>electricity.lignite.co.Fabric filters - power plants with injection</v>
      </c>
      <c r="M945" s="614">
        <f>IFERROR(INDEX('Control Tech'!$K$3:$K$196,MATCH(Calcs!L945,'Control Tech'!$A$3:$A$196,0),1)/100,0)</f>
        <v>0</v>
      </c>
      <c r="N945" s="613">
        <f t="shared" si="91"/>
        <v>0</v>
      </c>
      <c r="O945">
        <f t="shared" si="92"/>
        <v>0</v>
      </c>
    </row>
    <row r="946" spans="1:15" x14ac:dyDescent="0.25">
      <c r="A946" t="s">
        <v>1554</v>
      </c>
      <c r="B946" t="s">
        <v>1233</v>
      </c>
      <c r="C946" t="s">
        <v>1205</v>
      </c>
      <c r="D946" t="s">
        <v>1196</v>
      </c>
      <c r="E946" t="s">
        <v>1195</v>
      </c>
      <c r="F946" s="604">
        <v>1</v>
      </c>
      <c r="G946" s="604">
        <v>4.5999999999999999E-3</v>
      </c>
      <c r="H946" s="651"/>
      <c r="I946" t="str">
        <f t="shared" si="87"/>
        <v>electricity</v>
      </c>
      <c r="J946" t="str">
        <f t="shared" si="88"/>
        <v>lignite</v>
      </c>
      <c r="K946" t="str">
        <f t="shared" si="89"/>
        <v>co</v>
      </c>
      <c r="L946" t="str">
        <f t="shared" si="90"/>
        <v>electricity.lignite.co.High efficiency deduster</v>
      </c>
      <c r="M946" s="614">
        <f>IFERROR(INDEX('Control Tech'!$K$3:$K$196,MATCH(Calcs!L946,'Control Tech'!$A$3:$A$196,0),1)/100,0)</f>
        <v>0</v>
      </c>
      <c r="N946" s="613">
        <f t="shared" si="91"/>
        <v>0</v>
      </c>
      <c r="O946">
        <f t="shared" si="92"/>
        <v>0</v>
      </c>
    </row>
    <row r="947" spans="1:15" x14ac:dyDescent="0.25">
      <c r="A947" t="s">
        <v>1554</v>
      </c>
      <c r="B947" t="s">
        <v>1233</v>
      </c>
      <c r="C947" t="s">
        <v>1205</v>
      </c>
      <c r="D947" t="s">
        <v>1186</v>
      </c>
      <c r="E947" t="s">
        <v>1195</v>
      </c>
      <c r="F947" s="604">
        <v>1</v>
      </c>
      <c r="G947" s="604">
        <v>5.0000000000000001E-3</v>
      </c>
      <c r="H947" s="651"/>
      <c r="I947" t="str">
        <f t="shared" si="87"/>
        <v>electricity</v>
      </c>
      <c r="J947" t="str">
        <f t="shared" si="88"/>
        <v>lignite</v>
      </c>
      <c r="K947" t="str">
        <f t="shared" si="89"/>
        <v>co</v>
      </c>
      <c r="L947" t="str">
        <f t="shared" si="90"/>
        <v>electricity.lignite.co.No control</v>
      </c>
      <c r="M947" s="614">
        <f>IFERROR(INDEX('Control Tech'!$K$3:$K$196,MATCH(Calcs!L947,'Control Tech'!$A$3:$A$196,0),1)/100,0)</f>
        <v>0</v>
      </c>
      <c r="N947" s="613">
        <f t="shared" si="91"/>
        <v>1</v>
      </c>
      <c r="O947">
        <f t="shared" si="92"/>
        <v>0</v>
      </c>
    </row>
    <row r="948" spans="1:15" x14ac:dyDescent="0.25">
      <c r="A948" t="s">
        <v>1554</v>
      </c>
      <c r="B948" t="s">
        <v>1233</v>
      </c>
      <c r="C948" t="s">
        <v>1240</v>
      </c>
      <c r="D948" t="s">
        <v>1234</v>
      </c>
      <c r="E948" t="s">
        <v>1195</v>
      </c>
      <c r="F948" s="604">
        <v>1</v>
      </c>
      <c r="G948" s="604">
        <v>4.5999999999999999E-3</v>
      </c>
      <c r="H948" s="651"/>
      <c r="I948" t="str">
        <f t="shared" si="87"/>
        <v>electricity</v>
      </c>
      <c r="J948" t="str">
        <f t="shared" si="88"/>
        <v>lignite</v>
      </c>
      <c r="K948" t="str">
        <f t="shared" si="89"/>
        <v>co</v>
      </c>
      <c r="L948" t="str">
        <f t="shared" si="90"/>
        <v>electricity.lignite.co.Fabric filters</v>
      </c>
      <c r="M948" s="614">
        <f>IFERROR(INDEX('Control Tech'!$K$3:$K$196,MATCH(Calcs!L948,'Control Tech'!$A$3:$A$196,0),1)/100,0)</f>
        <v>0</v>
      </c>
      <c r="N948" s="613">
        <f t="shared" si="91"/>
        <v>0</v>
      </c>
      <c r="O948">
        <f t="shared" si="92"/>
        <v>0</v>
      </c>
    </row>
    <row r="949" spans="1:15" x14ac:dyDescent="0.25">
      <c r="A949" t="s">
        <v>1554</v>
      </c>
      <c r="B949" t="s">
        <v>1233</v>
      </c>
      <c r="C949" t="s">
        <v>1240</v>
      </c>
      <c r="D949" t="s">
        <v>1235</v>
      </c>
      <c r="E949" t="s">
        <v>1195</v>
      </c>
      <c r="F949" s="604">
        <v>1</v>
      </c>
      <c r="G949" s="604">
        <v>4.5999999999999999E-3</v>
      </c>
      <c r="H949" s="651"/>
      <c r="I949" t="str">
        <f t="shared" si="87"/>
        <v>electricity</v>
      </c>
      <c r="J949" t="str">
        <f t="shared" si="88"/>
        <v>lignite</v>
      </c>
      <c r="K949" t="str">
        <f t="shared" si="89"/>
        <v>co</v>
      </c>
      <c r="L949" t="str">
        <f t="shared" si="90"/>
        <v>electricity.lignite.co.Fabric filters - power plants with injection</v>
      </c>
      <c r="M949" s="614">
        <f>IFERROR(INDEX('Control Tech'!$K$3:$K$196,MATCH(Calcs!L949,'Control Tech'!$A$3:$A$196,0),1)/100,0)</f>
        <v>0</v>
      </c>
      <c r="N949" s="613">
        <f t="shared" si="91"/>
        <v>0</v>
      </c>
      <c r="O949">
        <f t="shared" si="92"/>
        <v>0</v>
      </c>
    </row>
    <row r="950" spans="1:15" x14ac:dyDescent="0.25">
      <c r="A950" t="s">
        <v>1554</v>
      </c>
      <c r="B950" t="s">
        <v>1233</v>
      </c>
      <c r="C950" t="s">
        <v>1240</v>
      </c>
      <c r="D950" t="s">
        <v>1196</v>
      </c>
      <c r="E950" t="s">
        <v>1195</v>
      </c>
      <c r="F950" s="604">
        <v>1</v>
      </c>
      <c r="G950" s="604">
        <v>4.5999999999999999E-3</v>
      </c>
      <c r="H950" s="651"/>
      <c r="I950" t="str">
        <f t="shared" si="87"/>
        <v>electricity</v>
      </c>
      <c r="J950" t="str">
        <f t="shared" si="88"/>
        <v>lignite</v>
      </c>
      <c r="K950" t="str">
        <f t="shared" si="89"/>
        <v>co</v>
      </c>
      <c r="L950" t="str">
        <f t="shared" si="90"/>
        <v>electricity.lignite.co.High efficiency deduster</v>
      </c>
      <c r="M950" s="614">
        <f>IFERROR(INDEX('Control Tech'!$K$3:$K$196,MATCH(Calcs!L950,'Control Tech'!$A$3:$A$196,0),1)/100,0)</f>
        <v>0</v>
      </c>
      <c r="N950" s="613">
        <f t="shared" si="91"/>
        <v>0</v>
      </c>
      <c r="O950">
        <f t="shared" si="92"/>
        <v>0</v>
      </c>
    </row>
    <row r="951" spans="1:15" x14ac:dyDescent="0.25">
      <c r="A951" t="s">
        <v>1554</v>
      </c>
      <c r="B951" t="s">
        <v>1233</v>
      </c>
      <c r="C951" t="s">
        <v>1240</v>
      </c>
      <c r="D951" t="s">
        <v>1186</v>
      </c>
      <c r="E951" t="s">
        <v>1195</v>
      </c>
      <c r="F951" s="604">
        <v>1</v>
      </c>
      <c r="G951" s="604">
        <v>5.0000000000000001E-3</v>
      </c>
      <c r="H951" s="651"/>
      <c r="I951" t="str">
        <f t="shared" si="87"/>
        <v>electricity</v>
      </c>
      <c r="J951" t="str">
        <f t="shared" si="88"/>
        <v>lignite</v>
      </c>
      <c r="K951" t="str">
        <f t="shared" si="89"/>
        <v>co</v>
      </c>
      <c r="L951" t="str">
        <f t="shared" si="90"/>
        <v>electricity.lignite.co.No control</v>
      </c>
      <c r="M951" s="614">
        <f>IFERROR(INDEX('Control Tech'!$K$3:$K$196,MATCH(Calcs!L951,'Control Tech'!$A$3:$A$196,0),1)/100,0)</f>
        <v>0</v>
      </c>
      <c r="N951" s="613">
        <f t="shared" si="91"/>
        <v>1</v>
      </c>
      <c r="O951">
        <f t="shared" si="92"/>
        <v>0</v>
      </c>
    </row>
    <row r="952" spans="1:15" x14ac:dyDescent="0.25">
      <c r="A952" t="s">
        <v>1554</v>
      </c>
      <c r="B952" t="s">
        <v>1233</v>
      </c>
      <c r="C952" t="s">
        <v>1264</v>
      </c>
      <c r="D952" t="s">
        <v>1186</v>
      </c>
      <c r="E952" t="s">
        <v>1195</v>
      </c>
      <c r="F952" s="604">
        <v>1</v>
      </c>
      <c r="G952" s="604">
        <v>0.01</v>
      </c>
      <c r="H952" s="651"/>
      <c r="I952" t="str">
        <f t="shared" si="87"/>
        <v>electricity</v>
      </c>
      <c r="J952" t="str">
        <f t="shared" si="88"/>
        <v>natural gas</v>
      </c>
      <c r="K952" t="str">
        <f t="shared" si="89"/>
        <v>co</v>
      </c>
      <c r="L952" t="str">
        <f t="shared" si="90"/>
        <v>electricity.natural gas.co.No control</v>
      </c>
      <c r="M952" s="614">
        <f>IFERROR(INDEX('Control Tech'!$K$3:$K$196,MATCH(Calcs!L952,'Control Tech'!$A$3:$A$196,0),1)/100,0)</f>
        <v>0</v>
      </c>
      <c r="N952" s="613">
        <f t="shared" si="91"/>
        <v>1</v>
      </c>
      <c r="O952">
        <f t="shared" si="92"/>
        <v>336.62</v>
      </c>
    </row>
    <row r="953" spans="1:15" x14ac:dyDescent="0.25">
      <c r="A953" t="s">
        <v>1554</v>
      </c>
      <c r="B953" t="s">
        <v>1233</v>
      </c>
      <c r="C953" t="s">
        <v>1264</v>
      </c>
      <c r="D953" t="s">
        <v>1549</v>
      </c>
      <c r="E953" t="s">
        <v>1195</v>
      </c>
      <c r="F953" s="604">
        <v>1</v>
      </c>
      <c r="G953" s="604">
        <v>9.1999999999999998E-3</v>
      </c>
      <c r="H953" s="651"/>
      <c r="I953" t="str">
        <f t="shared" si="87"/>
        <v>electricity</v>
      </c>
      <c r="J953" t="str">
        <f t="shared" si="88"/>
        <v>natural gas</v>
      </c>
      <c r="K953" t="str">
        <f t="shared" si="89"/>
        <v>co</v>
      </c>
      <c r="L953" t="str">
        <f t="shared" si="90"/>
        <v>electricity.natural gas.co.Selective catalytic reduction on new oil and gas power plants</v>
      </c>
      <c r="M953" s="614">
        <f>IFERROR(INDEX('Control Tech'!$K$3:$K$196,MATCH(Calcs!L953,'Control Tech'!$A$3:$A$196,0),1)/100,0)</f>
        <v>0</v>
      </c>
      <c r="N953" s="613">
        <f t="shared" si="91"/>
        <v>0</v>
      </c>
      <c r="O953">
        <f t="shared" si="92"/>
        <v>336.62</v>
      </c>
    </row>
    <row r="954" spans="1:15" x14ac:dyDescent="0.25">
      <c r="A954" t="s">
        <v>1554</v>
      </c>
      <c r="B954" t="s">
        <v>1233</v>
      </c>
      <c r="C954" t="s">
        <v>1291</v>
      </c>
      <c r="D954" t="s">
        <v>1234</v>
      </c>
      <c r="E954" t="s">
        <v>1195</v>
      </c>
      <c r="F954" s="604">
        <v>1</v>
      </c>
      <c r="G954" s="604">
        <v>5.4999999999999997E-3</v>
      </c>
      <c r="H954" s="651"/>
      <c r="I954" t="str">
        <f t="shared" si="87"/>
        <v>electricity</v>
      </c>
      <c r="J954" t="str">
        <f t="shared" si="88"/>
        <v>hard coal</v>
      </c>
      <c r="K954" t="str">
        <f t="shared" si="89"/>
        <v>co</v>
      </c>
      <c r="L954" t="str">
        <f t="shared" si="90"/>
        <v>electricity.hard coal.co.Fabric filters</v>
      </c>
      <c r="M954" s="614">
        <f>IFERROR(INDEX('Control Tech'!$K$3:$K$196,MATCH(Calcs!L954,'Control Tech'!$A$3:$A$196,0),1)/100,0)</f>
        <v>0</v>
      </c>
      <c r="N954" s="613">
        <f t="shared" si="91"/>
        <v>0</v>
      </c>
      <c r="O954">
        <f t="shared" si="92"/>
        <v>56.62</v>
      </c>
    </row>
    <row r="955" spans="1:15" x14ac:dyDescent="0.25">
      <c r="A955" t="s">
        <v>1554</v>
      </c>
      <c r="B955" t="s">
        <v>1233</v>
      </c>
      <c r="C955" t="s">
        <v>1291</v>
      </c>
      <c r="D955" t="s">
        <v>1235</v>
      </c>
      <c r="E955" t="s">
        <v>1195</v>
      </c>
      <c r="F955" s="604">
        <v>1</v>
      </c>
      <c r="G955" s="604">
        <v>5.4999999999999997E-3</v>
      </c>
      <c r="H955" s="651"/>
      <c r="I955" t="str">
        <f t="shared" si="87"/>
        <v>electricity</v>
      </c>
      <c r="J955" t="str">
        <f t="shared" si="88"/>
        <v>hard coal</v>
      </c>
      <c r="K955" t="str">
        <f t="shared" si="89"/>
        <v>co</v>
      </c>
      <c r="L955" t="str">
        <f t="shared" si="90"/>
        <v>electricity.hard coal.co.Fabric filters - power plants with injection</v>
      </c>
      <c r="M955" s="614">
        <f>IFERROR(INDEX('Control Tech'!$K$3:$K$196,MATCH(Calcs!L955,'Control Tech'!$A$3:$A$196,0),1)/100,0)</f>
        <v>0</v>
      </c>
      <c r="N955" s="613">
        <f t="shared" si="91"/>
        <v>0</v>
      </c>
      <c r="O955">
        <f t="shared" si="92"/>
        <v>56.62</v>
      </c>
    </row>
    <row r="956" spans="1:15" x14ac:dyDescent="0.25">
      <c r="A956" t="s">
        <v>1554</v>
      </c>
      <c r="B956" t="s">
        <v>1233</v>
      </c>
      <c r="C956" t="s">
        <v>1291</v>
      </c>
      <c r="D956" t="s">
        <v>1196</v>
      </c>
      <c r="E956" t="s">
        <v>1195</v>
      </c>
      <c r="F956" s="604">
        <v>1</v>
      </c>
      <c r="G956" s="604">
        <v>5.4999999999999997E-3</v>
      </c>
      <c r="H956" s="651"/>
      <c r="I956" t="str">
        <f t="shared" si="87"/>
        <v>electricity</v>
      </c>
      <c r="J956" t="str">
        <f t="shared" si="88"/>
        <v>hard coal</v>
      </c>
      <c r="K956" t="str">
        <f t="shared" si="89"/>
        <v>co</v>
      </c>
      <c r="L956" t="str">
        <f t="shared" si="90"/>
        <v>electricity.hard coal.co.High efficiency deduster</v>
      </c>
      <c r="M956" s="614">
        <f>IFERROR(INDEX('Control Tech'!$K$3:$K$196,MATCH(Calcs!L956,'Control Tech'!$A$3:$A$196,0),1)/100,0)</f>
        <v>0</v>
      </c>
      <c r="N956" s="613">
        <f t="shared" si="91"/>
        <v>0</v>
      </c>
      <c r="O956">
        <f t="shared" si="92"/>
        <v>56.62</v>
      </c>
    </row>
    <row r="957" spans="1:15" x14ac:dyDescent="0.25">
      <c r="A957" t="s">
        <v>1554</v>
      </c>
      <c r="B957" t="s">
        <v>1233</v>
      </c>
      <c r="C957" t="s">
        <v>1291</v>
      </c>
      <c r="D957" t="s">
        <v>1186</v>
      </c>
      <c r="E957" t="s">
        <v>1195</v>
      </c>
      <c r="F957" s="604">
        <v>1</v>
      </c>
      <c r="G957" s="604">
        <v>6.0000000000000001E-3</v>
      </c>
      <c r="H957" s="651"/>
      <c r="I957" t="str">
        <f t="shared" si="87"/>
        <v>electricity</v>
      </c>
      <c r="J957" t="str">
        <f t="shared" si="88"/>
        <v>hard coal</v>
      </c>
      <c r="K957" t="str">
        <f t="shared" si="89"/>
        <v>co</v>
      </c>
      <c r="L957" t="str">
        <f t="shared" si="90"/>
        <v>electricity.hard coal.co.No control</v>
      </c>
      <c r="M957" s="614">
        <f>IFERROR(INDEX('Control Tech'!$K$3:$K$196,MATCH(Calcs!L957,'Control Tech'!$A$3:$A$196,0),1)/100,0)</f>
        <v>0</v>
      </c>
      <c r="N957" s="613">
        <f t="shared" si="91"/>
        <v>1</v>
      </c>
      <c r="O957">
        <f t="shared" si="92"/>
        <v>56.62</v>
      </c>
    </row>
    <row r="958" spans="1:15" x14ac:dyDescent="0.25">
      <c r="A958" t="s">
        <v>1554</v>
      </c>
      <c r="B958" t="s">
        <v>1233</v>
      </c>
      <c r="C958" t="s">
        <v>1292</v>
      </c>
      <c r="D958" t="s">
        <v>1234</v>
      </c>
      <c r="E958" t="s">
        <v>1195</v>
      </c>
      <c r="F958" s="604">
        <v>1</v>
      </c>
      <c r="G958" s="604">
        <v>5.4999999999999997E-3</v>
      </c>
      <c r="H958" s="651"/>
      <c r="I958" t="str">
        <f t="shared" si="87"/>
        <v>electricity</v>
      </c>
      <c r="J958" t="str">
        <f t="shared" si="88"/>
        <v>hard coal</v>
      </c>
      <c r="K958" t="str">
        <f t="shared" si="89"/>
        <v>co</v>
      </c>
      <c r="L958" t="str">
        <f t="shared" si="90"/>
        <v>electricity.hard coal.co.Fabric filters</v>
      </c>
      <c r="M958" s="614">
        <f>IFERROR(INDEX('Control Tech'!$K$3:$K$196,MATCH(Calcs!L958,'Control Tech'!$A$3:$A$196,0),1)/100,0)</f>
        <v>0</v>
      </c>
      <c r="N958" s="613">
        <f t="shared" si="91"/>
        <v>0</v>
      </c>
      <c r="O958">
        <f t="shared" si="92"/>
        <v>0</v>
      </c>
    </row>
    <row r="959" spans="1:15" x14ac:dyDescent="0.25">
      <c r="A959" t="s">
        <v>1554</v>
      </c>
      <c r="B959" t="s">
        <v>1233</v>
      </c>
      <c r="C959" t="s">
        <v>1292</v>
      </c>
      <c r="D959" t="s">
        <v>1235</v>
      </c>
      <c r="E959" t="s">
        <v>1195</v>
      </c>
      <c r="F959" s="604">
        <v>1</v>
      </c>
      <c r="G959" s="604">
        <v>5.4999999999999997E-3</v>
      </c>
      <c r="H959" s="651"/>
      <c r="I959" t="str">
        <f t="shared" si="87"/>
        <v>electricity</v>
      </c>
      <c r="J959" t="str">
        <f t="shared" si="88"/>
        <v>hard coal</v>
      </c>
      <c r="K959" t="str">
        <f t="shared" si="89"/>
        <v>co</v>
      </c>
      <c r="L959" t="str">
        <f t="shared" si="90"/>
        <v>electricity.hard coal.co.Fabric filters - power plants with injection</v>
      </c>
      <c r="M959" s="614">
        <f>IFERROR(INDEX('Control Tech'!$K$3:$K$196,MATCH(Calcs!L959,'Control Tech'!$A$3:$A$196,0),1)/100,0)</f>
        <v>0</v>
      </c>
      <c r="N959" s="613">
        <f t="shared" si="91"/>
        <v>0</v>
      </c>
      <c r="O959">
        <f t="shared" si="92"/>
        <v>0</v>
      </c>
    </row>
    <row r="960" spans="1:15" x14ac:dyDescent="0.25">
      <c r="A960" t="s">
        <v>1554</v>
      </c>
      <c r="B960" t="s">
        <v>1233</v>
      </c>
      <c r="C960" t="s">
        <v>1292</v>
      </c>
      <c r="D960" t="s">
        <v>1196</v>
      </c>
      <c r="E960" t="s">
        <v>1195</v>
      </c>
      <c r="F960" s="604">
        <v>1</v>
      </c>
      <c r="G960" s="604">
        <v>5.4999999999999997E-3</v>
      </c>
      <c r="H960" s="651"/>
      <c r="I960" t="str">
        <f t="shared" si="87"/>
        <v>electricity</v>
      </c>
      <c r="J960" t="str">
        <f t="shared" si="88"/>
        <v>hard coal</v>
      </c>
      <c r="K960" t="str">
        <f t="shared" si="89"/>
        <v>co</v>
      </c>
      <c r="L960" t="str">
        <f t="shared" si="90"/>
        <v>electricity.hard coal.co.High efficiency deduster</v>
      </c>
      <c r="M960" s="614">
        <f>IFERROR(INDEX('Control Tech'!$K$3:$K$196,MATCH(Calcs!L960,'Control Tech'!$A$3:$A$196,0),1)/100,0)</f>
        <v>0</v>
      </c>
      <c r="N960" s="613">
        <f t="shared" si="91"/>
        <v>0</v>
      </c>
      <c r="O960">
        <f t="shared" si="92"/>
        <v>0</v>
      </c>
    </row>
    <row r="961" spans="1:15" x14ac:dyDescent="0.25">
      <c r="A961" t="s">
        <v>1554</v>
      </c>
      <c r="B961" t="s">
        <v>1233</v>
      </c>
      <c r="C961" t="s">
        <v>1292</v>
      </c>
      <c r="D961" t="s">
        <v>1186</v>
      </c>
      <c r="E961" t="s">
        <v>1195</v>
      </c>
      <c r="F961" s="604">
        <v>1</v>
      </c>
      <c r="G961" s="604">
        <v>6.0000000000000001E-3</v>
      </c>
      <c r="H961" s="651"/>
      <c r="I961" t="str">
        <f t="shared" si="87"/>
        <v>electricity</v>
      </c>
      <c r="J961" t="str">
        <f t="shared" si="88"/>
        <v>hard coal</v>
      </c>
      <c r="K961" t="str">
        <f t="shared" si="89"/>
        <v>co</v>
      </c>
      <c r="L961" t="str">
        <f t="shared" si="90"/>
        <v>electricity.hard coal.co.No control</v>
      </c>
      <c r="M961" s="614">
        <f>IFERROR(INDEX('Control Tech'!$K$3:$K$196,MATCH(Calcs!L961,'Control Tech'!$A$3:$A$196,0),1)/100,0)</f>
        <v>0</v>
      </c>
      <c r="N961" s="613">
        <f t="shared" si="91"/>
        <v>1</v>
      </c>
      <c r="O961">
        <f t="shared" si="92"/>
        <v>0</v>
      </c>
    </row>
    <row r="962" spans="1:15" x14ac:dyDescent="0.25">
      <c r="A962" t="s">
        <v>1554</v>
      </c>
      <c r="B962" t="s">
        <v>1233</v>
      </c>
      <c r="C962" t="s">
        <v>1293</v>
      </c>
      <c r="D962" t="s">
        <v>1234</v>
      </c>
      <c r="E962" t="s">
        <v>1195</v>
      </c>
      <c r="F962" s="604">
        <v>1</v>
      </c>
      <c r="G962" s="604">
        <v>5.4999999999999997E-3</v>
      </c>
      <c r="H962" s="651"/>
      <c r="I962" t="str">
        <f t="shared" si="87"/>
        <v>electricity</v>
      </c>
      <c r="J962" t="str">
        <f t="shared" si="88"/>
        <v>hard coal</v>
      </c>
      <c r="K962" t="str">
        <f t="shared" si="89"/>
        <v>co</v>
      </c>
      <c r="L962" t="str">
        <f t="shared" si="90"/>
        <v>electricity.hard coal.co.Fabric filters</v>
      </c>
      <c r="M962" s="614">
        <f>IFERROR(INDEX('Control Tech'!$K$3:$K$196,MATCH(Calcs!L962,'Control Tech'!$A$3:$A$196,0),1)/100,0)</f>
        <v>0</v>
      </c>
      <c r="N962" s="613">
        <f t="shared" si="91"/>
        <v>0</v>
      </c>
      <c r="O962">
        <f t="shared" si="92"/>
        <v>0</v>
      </c>
    </row>
    <row r="963" spans="1:15" x14ac:dyDescent="0.25">
      <c r="A963" t="s">
        <v>1554</v>
      </c>
      <c r="B963" t="s">
        <v>1233</v>
      </c>
      <c r="C963" t="s">
        <v>1293</v>
      </c>
      <c r="D963" t="s">
        <v>1235</v>
      </c>
      <c r="E963" t="s">
        <v>1195</v>
      </c>
      <c r="F963" s="604">
        <v>1</v>
      </c>
      <c r="G963" s="604">
        <v>5.4999999999999997E-3</v>
      </c>
      <c r="H963" s="651"/>
      <c r="I963" t="str">
        <f t="shared" si="87"/>
        <v>electricity</v>
      </c>
      <c r="J963" t="str">
        <f t="shared" si="88"/>
        <v>hard coal</v>
      </c>
      <c r="K963" t="str">
        <f t="shared" si="89"/>
        <v>co</v>
      </c>
      <c r="L963" t="str">
        <f t="shared" si="90"/>
        <v>electricity.hard coal.co.Fabric filters - power plants with injection</v>
      </c>
      <c r="M963" s="614">
        <f>IFERROR(INDEX('Control Tech'!$K$3:$K$196,MATCH(Calcs!L963,'Control Tech'!$A$3:$A$196,0),1)/100,0)</f>
        <v>0</v>
      </c>
      <c r="N963" s="613">
        <f t="shared" si="91"/>
        <v>0</v>
      </c>
      <c r="O963">
        <f t="shared" si="92"/>
        <v>0</v>
      </c>
    </row>
    <row r="964" spans="1:15" x14ac:dyDescent="0.25">
      <c r="A964" t="s">
        <v>1554</v>
      </c>
      <c r="B964" t="s">
        <v>1233</v>
      </c>
      <c r="C964" t="s">
        <v>1293</v>
      </c>
      <c r="D964" t="s">
        <v>1196</v>
      </c>
      <c r="E964" t="s">
        <v>1195</v>
      </c>
      <c r="F964" s="604">
        <v>1</v>
      </c>
      <c r="G964" s="604">
        <v>5.4999999999999997E-3</v>
      </c>
      <c r="H964" s="651"/>
      <c r="I964" t="str">
        <f t="shared" si="87"/>
        <v>electricity</v>
      </c>
      <c r="J964" t="str">
        <f t="shared" si="88"/>
        <v>hard coal</v>
      </c>
      <c r="K964" t="str">
        <f t="shared" si="89"/>
        <v>co</v>
      </c>
      <c r="L964" t="str">
        <f t="shared" si="90"/>
        <v>electricity.hard coal.co.High efficiency deduster</v>
      </c>
      <c r="M964" s="614">
        <f>IFERROR(INDEX('Control Tech'!$K$3:$K$196,MATCH(Calcs!L964,'Control Tech'!$A$3:$A$196,0),1)/100,0)</f>
        <v>0</v>
      </c>
      <c r="N964" s="613">
        <f t="shared" si="91"/>
        <v>0</v>
      </c>
      <c r="O964">
        <f t="shared" si="92"/>
        <v>0</v>
      </c>
    </row>
    <row r="965" spans="1:15" x14ac:dyDescent="0.25">
      <c r="A965" t="s">
        <v>1554</v>
      </c>
      <c r="B965" t="s">
        <v>1233</v>
      </c>
      <c r="C965" t="s">
        <v>1293</v>
      </c>
      <c r="D965" t="s">
        <v>1186</v>
      </c>
      <c r="E965" t="s">
        <v>1195</v>
      </c>
      <c r="F965" s="604">
        <v>1</v>
      </c>
      <c r="G965" s="604">
        <v>6.0000000000000001E-3</v>
      </c>
      <c r="H965" s="651"/>
      <c r="I965" t="str">
        <f t="shared" si="87"/>
        <v>electricity</v>
      </c>
      <c r="J965" t="str">
        <f t="shared" si="88"/>
        <v>hard coal</v>
      </c>
      <c r="K965" t="str">
        <f t="shared" si="89"/>
        <v>co</v>
      </c>
      <c r="L965" t="str">
        <f t="shared" si="90"/>
        <v>electricity.hard coal.co.No control</v>
      </c>
      <c r="M965" s="614">
        <f>IFERROR(INDEX('Control Tech'!$K$3:$K$196,MATCH(Calcs!L965,'Control Tech'!$A$3:$A$196,0),1)/100,0)</f>
        <v>0</v>
      </c>
      <c r="N965" s="613">
        <f t="shared" si="91"/>
        <v>1</v>
      </c>
      <c r="O965">
        <f t="shared" si="92"/>
        <v>0</v>
      </c>
    </row>
    <row r="966" spans="1:15" x14ac:dyDescent="0.25">
      <c r="A966" t="s">
        <v>1554</v>
      </c>
      <c r="B966" t="s">
        <v>1237</v>
      </c>
      <c r="C966" t="s">
        <v>1409</v>
      </c>
      <c r="D966" t="s">
        <v>1186</v>
      </c>
      <c r="E966" t="s">
        <v>1195</v>
      </c>
      <c r="F966" s="604">
        <v>1</v>
      </c>
      <c r="G966" s="604">
        <v>0.01</v>
      </c>
      <c r="H966" s="651"/>
      <c r="I966" t="str">
        <f t="shared" ref="I966:I1029" si="93">IFERROR(INDEX($U$3:$U$143,MATCH(B966,$S$3:$S$143,0),1),"")</f>
        <v>electricity</v>
      </c>
      <c r="J966" t="str">
        <f t="shared" ref="J966:J1029" si="94">IFERROR(INDEX($V$3:$V$143,MATCH(CONCATENATE(B966,".",C966),$R$3:$R$143,0),1),"")</f>
        <v>biomass</v>
      </c>
      <c r="K966" t="str">
        <f t="shared" ref="K966:K1029" si="95">IF(OR(A966="black carbon",A966="oc",A966="pm2.5",A966="pm10"),"PM",A966)</f>
        <v>co</v>
      </c>
      <c r="L966" t="str">
        <f t="shared" ref="L966:L1029" si="96">IFERROR(CONCATENATE(I966,".",J966,".",K966,".",D966),"")</f>
        <v>electricity.biomass.co.No control</v>
      </c>
      <c r="M966" s="614">
        <f>IFERROR(INDEX('Control Tech'!$K$3:$K$196,MATCH(Calcs!L966,'Control Tech'!$A$3:$A$196,0),1)/100,0)</f>
        <v>0</v>
      </c>
      <c r="N966" s="613">
        <f t="shared" ref="N966:N1029" si="97">IF(D966="no control",1-SUMIFS($M$5:$M$3714,$B$5:$B$3714,B966,$A$5:$A$3714,A966,$C$5:$C$3714,C966),M966)</f>
        <v>1</v>
      </c>
      <c r="O966">
        <f t="shared" ref="O966:O1029" si="98">IF(I966="electricity",INDEX($W$3:$W$143,MATCH(CONCATENATE(B966,".",C966),$R$3:$R$143,0),1),"")</f>
        <v>0</v>
      </c>
    </row>
    <row r="967" spans="1:15" x14ac:dyDescent="0.25">
      <c r="A967" t="s">
        <v>1554</v>
      </c>
      <c r="B967" t="s">
        <v>1237</v>
      </c>
      <c r="C967" t="s">
        <v>1205</v>
      </c>
      <c r="D967" t="s">
        <v>1186</v>
      </c>
      <c r="E967" t="s">
        <v>1195</v>
      </c>
      <c r="F967" s="604">
        <v>1</v>
      </c>
      <c r="G967" s="604">
        <v>1.9E-2</v>
      </c>
      <c r="H967" s="651"/>
      <c r="I967" t="str">
        <f t="shared" si="93"/>
        <v>electricity</v>
      </c>
      <c r="J967" t="str">
        <f t="shared" si="94"/>
        <v>lignite</v>
      </c>
      <c r="K967" t="str">
        <f t="shared" si="95"/>
        <v>co</v>
      </c>
      <c r="L967" t="str">
        <f t="shared" si="96"/>
        <v>electricity.lignite.co.No control</v>
      </c>
      <c r="M967" s="614">
        <f>IFERROR(INDEX('Control Tech'!$K$3:$K$196,MATCH(Calcs!L967,'Control Tech'!$A$3:$A$196,0),1)/100,0)</f>
        <v>0</v>
      </c>
      <c r="N967" s="613">
        <f t="shared" si="97"/>
        <v>1</v>
      </c>
      <c r="O967">
        <f t="shared" si="98"/>
        <v>0</v>
      </c>
    </row>
    <row r="968" spans="1:15" x14ac:dyDescent="0.25">
      <c r="A968" t="s">
        <v>1554</v>
      </c>
      <c r="B968" t="s">
        <v>1237</v>
      </c>
      <c r="C968" t="s">
        <v>1240</v>
      </c>
      <c r="D968" t="s">
        <v>1186</v>
      </c>
      <c r="E968" t="s">
        <v>1195</v>
      </c>
      <c r="F968" s="604">
        <v>1</v>
      </c>
      <c r="G968" s="604">
        <v>1.9E-2</v>
      </c>
      <c r="H968" s="651"/>
      <c r="I968" t="str">
        <f t="shared" si="93"/>
        <v>electricity</v>
      </c>
      <c r="J968" t="str">
        <f t="shared" si="94"/>
        <v>lignite</v>
      </c>
      <c r="K968" t="str">
        <f t="shared" si="95"/>
        <v>co</v>
      </c>
      <c r="L968" t="str">
        <f t="shared" si="96"/>
        <v>electricity.lignite.co.No control</v>
      </c>
      <c r="M968" s="614">
        <f>IFERROR(INDEX('Control Tech'!$K$3:$K$196,MATCH(Calcs!L968,'Control Tech'!$A$3:$A$196,0),1)/100,0)</f>
        <v>0</v>
      </c>
      <c r="N968" s="613">
        <f t="shared" si="97"/>
        <v>1</v>
      </c>
      <c r="O968">
        <f t="shared" si="98"/>
        <v>0</v>
      </c>
    </row>
    <row r="969" spans="1:15" x14ac:dyDescent="0.25">
      <c r="A969" t="s">
        <v>1554</v>
      </c>
      <c r="B969" t="s">
        <v>1237</v>
      </c>
      <c r="C969" t="s">
        <v>1264</v>
      </c>
      <c r="D969" t="s">
        <v>1186</v>
      </c>
      <c r="E969" t="s">
        <v>1195</v>
      </c>
      <c r="F969" s="604">
        <v>1</v>
      </c>
      <c r="G969" s="604">
        <v>0.01</v>
      </c>
      <c r="H969" s="651"/>
      <c r="I969" t="str">
        <f t="shared" si="93"/>
        <v>electricity</v>
      </c>
      <c r="J969" t="str">
        <f t="shared" si="94"/>
        <v>natural gas</v>
      </c>
      <c r="K969" t="str">
        <f t="shared" si="95"/>
        <v>co</v>
      </c>
      <c r="L969" t="str">
        <f t="shared" si="96"/>
        <v>electricity.natural gas.co.No control</v>
      </c>
      <c r="M969" s="614">
        <f>IFERROR(INDEX('Control Tech'!$K$3:$K$196,MATCH(Calcs!L969,'Control Tech'!$A$3:$A$196,0),1)/100,0)</f>
        <v>0</v>
      </c>
      <c r="N969" s="613">
        <f t="shared" si="97"/>
        <v>1</v>
      </c>
      <c r="O969">
        <f t="shared" si="98"/>
        <v>0</v>
      </c>
    </row>
    <row r="970" spans="1:15" x14ac:dyDescent="0.25">
      <c r="A970" t="s">
        <v>1554</v>
      </c>
      <c r="B970" t="s">
        <v>1237</v>
      </c>
      <c r="C970" t="s">
        <v>1291</v>
      </c>
      <c r="D970" t="s">
        <v>1186</v>
      </c>
      <c r="E970" t="s">
        <v>1195</v>
      </c>
      <c r="F970" s="604">
        <v>1</v>
      </c>
      <c r="G970" s="604">
        <v>1.9E-2</v>
      </c>
      <c r="H970" s="651"/>
      <c r="I970" t="str">
        <f t="shared" si="93"/>
        <v>electricity</v>
      </c>
      <c r="J970" t="str">
        <f t="shared" si="94"/>
        <v>hard coal</v>
      </c>
      <c r="K970" t="str">
        <f t="shared" si="95"/>
        <v>co</v>
      </c>
      <c r="L970" t="str">
        <f t="shared" si="96"/>
        <v>electricity.hard coal.co.No control</v>
      </c>
      <c r="M970" s="614">
        <f>IFERROR(INDEX('Control Tech'!$K$3:$K$196,MATCH(Calcs!L970,'Control Tech'!$A$3:$A$196,0),1)/100,0)</f>
        <v>0</v>
      </c>
      <c r="N970" s="613">
        <f t="shared" si="97"/>
        <v>1</v>
      </c>
      <c r="O970">
        <f t="shared" si="98"/>
        <v>0</v>
      </c>
    </row>
    <row r="971" spans="1:15" x14ac:dyDescent="0.25">
      <c r="A971" t="s">
        <v>1554</v>
      </c>
      <c r="B971" t="s">
        <v>1237</v>
      </c>
      <c r="C971" t="s">
        <v>1292</v>
      </c>
      <c r="D971" t="s">
        <v>1186</v>
      </c>
      <c r="E971" t="s">
        <v>1195</v>
      </c>
      <c r="F971" s="604">
        <v>1</v>
      </c>
      <c r="G971" s="604">
        <v>1.9E-2</v>
      </c>
      <c r="H971" s="651"/>
      <c r="I971" t="str">
        <f t="shared" si="93"/>
        <v>electricity</v>
      </c>
      <c r="J971" t="str">
        <f t="shared" si="94"/>
        <v>hard coal</v>
      </c>
      <c r="K971" t="str">
        <f t="shared" si="95"/>
        <v>co</v>
      </c>
      <c r="L971" t="str">
        <f t="shared" si="96"/>
        <v>electricity.hard coal.co.No control</v>
      </c>
      <c r="M971" s="614">
        <f>IFERROR(INDEX('Control Tech'!$K$3:$K$196,MATCH(Calcs!L971,'Control Tech'!$A$3:$A$196,0),1)/100,0)</f>
        <v>0</v>
      </c>
      <c r="N971" s="613">
        <f t="shared" si="97"/>
        <v>1</v>
      </c>
      <c r="O971">
        <f t="shared" si="98"/>
        <v>0</v>
      </c>
    </row>
    <row r="972" spans="1:15" x14ac:dyDescent="0.25">
      <c r="A972" t="s">
        <v>1554</v>
      </c>
      <c r="B972" t="s">
        <v>1237</v>
      </c>
      <c r="C972" t="s">
        <v>1293</v>
      </c>
      <c r="D972" t="s">
        <v>1186</v>
      </c>
      <c r="E972" t="s">
        <v>1195</v>
      </c>
      <c r="F972" s="604">
        <v>1</v>
      </c>
      <c r="G972" s="604">
        <v>1.9E-2</v>
      </c>
      <c r="H972" s="651"/>
      <c r="I972" t="str">
        <f t="shared" si="93"/>
        <v>electricity</v>
      </c>
      <c r="J972" t="str">
        <f t="shared" si="94"/>
        <v>hard coal</v>
      </c>
      <c r="K972" t="str">
        <f t="shared" si="95"/>
        <v>co</v>
      </c>
      <c r="L972" t="str">
        <f t="shared" si="96"/>
        <v>electricity.hard coal.co.No control</v>
      </c>
      <c r="M972" s="614">
        <f>IFERROR(INDEX('Control Tech'!$K$3:$K$196,MATCH(Calcs!L972,'Control Tech'!$A$3:$A$196,0),1)/100,0)</f>
        <v>0</v>
      </c>
      <c r="N972" s="613">
        <f t="shared" si="97"/>
        <v>1</v>
      </c>
      <c r="O972">
        <f t="shared" si="98"/>
        <v>0</v>
      </c>
    </row>
    <row r="973" spans="1:15" x14ac:dyDescent="0.25">
      <c r="A973" t="s">
        <v>1554</v>
      </c>
      <c r="B973" t="s">
        <v>1192</v>
      </c>
      <c r="C973" t="s">
        <v>1264</v>
      </c>
      <c r="D973" t="s">
        <v>1186</v>
      </c>
      <c r="E973" t="s">
        <v>1195</v>
      </c>
      <c r="F973" s="604">
        <v>1</v>
      </c>
      <c r="G973" s="604">
        <v>1.25</v>
      </c>
      <c r="H973" s="651"/>
      <c r="I973" t="str">
        <f t="shared" si="93"/>
        <v>motorbikes</v>
      </c>
      <c r="J973" t="str">
        <f t="shared" si="94"/>
        <v>natural gas</v>
      </c>
      <c r="K973" t="str">
        <f t="shared" si="95"/>
        <v>co</v>
      </c>
      <c r="L973" t="str">
        <f t="shared" si="96"/>
        <v>motorbikes.natural gas.co.No control</v>
      </c>
      <c r="M973" s="614">
        <f>IFERROR(INDEX('Control Tech'!$K$3:$K$196,MATCH(Calcs!L973,'Control Tech'!$A$3:$A$196,0),1)/100,0)</f>
        <v>0</v>
      </c>
      <c r="N973" s="613">
        <f t="shared" si="97"/>
        <v>1</v>
      </c>
      <c r="O973" t="str">
        <f t="shared" si="98"/>
        <v/>
      </c>
    </row>
    <row r="974" spans="1:15" x14ac:dyDescent="0.25">
      <c r="A974" t="s">
        <v>1554</v>
      </c>
      <c r="B974" t="s">
        <v>1192</v>
      </c>
      <c r="C974" t="s">
        <v>1264</v>
      </c>
      <c r="D974" t="s">
        <v>1281</v>
      </c>
      <c r="E974" t="s">
        <v>1195</v>
      </c>
      <c r="F974" s="604">
        <v>1</v>
      </c>
      <c r="G974" s="604">
        <v>0.75</v>
      </c>
      <c r="H974" s="651"/>
      <c r="I974" t="str">
        <f t="shared" si="93"/>
        <v>motorbikes</v>
      </c>
      <c r="J974" t="str">
        <f t="shared" si="94"/>
        <v>natural gas</v>
      </c>
      <c r="K974" t="str">
        <f t="shared" si="95"/>
        <v>co</v>
      </c>
      <c r="L974" t="str">
        <f t="shared" si="96"/>
        <v>motorbikes.natural gas.co.Stage 1 (4-stroke)</v>
      </c>
      <c r="M974" s="614">
        <f>IFERROR(INDEX('Control Tech'!$K$3:$K$196,MATCH(Calcs!L974,'Control Tech'!$A$3:$A$196,0),1)/100,0)</f>
        <v>0</v>
      </c>
      <c r="N974" s="613">
        <f t="shared" si="97"/>
        <v>0</v>
      </c>
      <c r="O974" t="str">
        <f t="shared" si="98"/>
        <v/>
      </c>
    </row>
    <row r="975" spans="1:15" x14ac:dyDescent="0.25">
      <c r="A975" t="s">
        <v>1554</v>
      </c>
      <c r="B975" t="s">
        <v>1192</v>
      </c>
      <c r="C975" t="s">
        <v>1264</v>
      </c>
      <c r="D975" t="s">
        <v>1282</v>
      </c>
      <c r="E975" t="s">
        <v>1195</v>
      </c>
      <c r="F975" s="604">
        <v>1</v>
      </c>
      <c r="G975" s="604">
        <v>0.3125</v>
      </c>
      <c r="H975" s="651"/>
      <c r="I975" t="str">
        <f t="shared" si="93"/>
        <v>motorbikes</v>
      </c>
      <c r="J975" t="str">
        <f t="shared" si="94"/>
        <v>natural gas</v>
      </c>
      <c r="K975" t="str">
        <f t="shared" si="95"/>
        <v>co</v>
      </c>
      <c r="L975" t="str">
        <f t="shared" si="96"/>
        <v>motorbikes.natural gas.co.Stage 2 (4-stroke)</v>
      </c>
      <c r="M975" s="614">
        <f>IFERROR(INDEX('Control Tech'!$K$3:$K$196,MATCH(Calcs!L975,'Control Tech'!$A$3:$A$196,0),1)/100,0)</f>
        <v>0</v>
      </c>
      <c r="N975" s="613">
        <f t="shared" si="97"/>
        <v>0</v>
      </c>
      <c r="O975" t="str">
        <f t="shared" si="98"/>
        <v/>
      </c>
    </row>
    <row r="976" spans="1:15" x14ac:dyDescent="0.25">
      <c r="A976" t="s">
        <v>1554</v>
      </c>
      <c r="B976" t="s">
        <v>1192</v>
      </c>
      <c r="C976" t="s">
        <v>1264</v>
      </c>
      <c r="D976" t="s">
        <v>1283</v>
      </c>
      <c r="E976" t="s">
        <v>1195</v>
      </c>
      <c r="F976" s="604">
        <v>1</v>
      </c>
      <c r="G976" s="604">
        <v>0.125</v>
      </c>
      <c r="H976" s="651"/>
      <c r="I976" t="str">
        <f t="shared" si="93"/>
        <v>motorbikes</v>
      </c>
      <c r="J976" t="str">
        <f t="shared" si="94"/>
        <v>natural gas</v>
      </c>
      <c r="K976" t="str">
        <f t="shared" si="95"/>
        <v>co</v>
      </c>
      <c r="L976" t="str">
        <f t="shared" si="96"/>
        <v>motorbikes.natural gas.co.Stage 3 (4-stroke)</v>
      </c>
      <c r="M976" s="614">
        <f>IFERROR(INDEX('Control Tech'!$K$3:$K$196,MATCH(Calcs!L976,'Control Tech'!$A$3:$A$196,0),1)/100,0)</f>
        <v>0</v>
      </c>
      <c r="N976" s="613">
        <f t="shared" si="97"/>
        <v>0</v>
      </c>
      <c r="O976" t="str">
        <f t="shared" si="98"/>
        <v/>
      </c>
    </row>
    <row r="977" spans="1:15" x14ac:dyDescent="0.25">
      <c r="A977" t="s">
        <v>1554</v>
      </c>
      <c r="B977" t="s">
        <v>1192</v>
      </c>
      <c r="C977" t="s">
        <v>18</v>
      </c>
      <c r="D977" t="s">
        <v>1186</v>
      </c>
      <c r="E977" t="s">
        <v>1195</v>
      </c>
      <c r="F977" s="604">
        <v>1</v>
      </c>
      <c r="G977" s="604">
        <v>12</v>
      </c>
      <c r="H977" s="651"/>
      <c r="I977" t="str">
        <f t="shared" si="93"/>
        <v>motorbikes</v>
      </c>
      <c r="J977" t="str">
        <f t="shared" si="94"/>
        <v>petroleum gasoline</v>
      </c>
      <c r="K977" t="str">
        <f t="shared" si="95"/>
        <v>co</v>
      </c>
      <c r="L977" t="str">
        <f t="shared" si="96"/>
        <v>motorbikes.petroleum gasoline.co.No control</v>
      </c>
      <c r="M977" s="614">
        <f>IFERROR(INDEX('Control Tech'!$K$3:$K$196,MATCH(Calcs!L977,'Control Tech'!$A$3:$A$196,0),1)/100,0)</f>
        <v>0</v>
      </c>
      <c r="N977" s="613">
        <f t="shared" si="97"/>
        <v>0.80679999999999996</v>
      </c>
      <c r="O977" t="str">
        <f t="shared" si="98"/>
        <v/>
      </c>
    </row>
    <row r="978" spans="1:15" x14ac:dyDescent="0.25">
      <c r="A978" t="s">
        <v>1554</v>
      </c>
      <c r="B978" t="s">
        <v>1192</v>
      </c>
      <c r="C978" t="s">
        <v>18</v>
      </c>
      <c r="D978" t="s">
        <v>1281</v>
      </c>
      <c r="E978" t="s">
        <v>1195</v>
      </c>
      <c r="F978" s="604">
        <v>1</v>
      </c>
      <c r="G978" s="604">
        <v>7.2</v>
      </c>
      <c r="H978" s="651"/>
      <c r="I978" t="str">
        <f t="shared" si="93"/>
        <v>motorbikes</v>
      </c>
      <c r="J978" t="str">
        <f t="shared" si="94"/>
        <v>petroleum gasoline</v>
      </c>
      <c r="K978" t="str">
        <f t="shared" si="95"/>
        <v>co</v>
      </c>
      <c r="L978" t="str">
        <f t="shared" si="96"/>
        <v>motorbikes.petroleum gasoline.co.Stage 1 (4-stroke)</v>
      </c>
      <c r="M978" s="614">
        <f>IFERROR(INDEX('Control Tech'!$K$3:$K$196,MATCH(Calcs!L978,'Control Tech'!$A$3:$A$196,0),1)/100,0)</f>
        <v>0.19320000000000001</v>
      </c>
      <c r="N978" s="613">
        <f t="shared" si="97"/>
        <v>0.19320000000000001</v>
      </c>
      <c r="O978" t="str">
        <f t="shared" si="98"/>
        <v/>
      </c>
    </row>
    <row r="979" spans="1:15" x14ac:dyDescent="0.25">
      <c r="A979" t="s">
        <v>1554</v>
      </c>
      <c r="B979" t="s">
        <v>1192</v>
      </c>
      <c r="C979" t="s">
        <v>18</v>
      </c>
      <c r="D979" t="s">
        <v>1282</v>
      </c>
      <c r="E979" t="s">
        <v>1195</v>
      </c>
      <c r="F979" s="604">
        <v>1</v>
      </c>
      <c r="G979" s="604">
        <v>3</v>
      </c>
      <c r="H979" s="651"/>
      <c r="I979" t="str">
        <f t="shared" si="93"/>
        <v>motorbikes</v>
      </c>
      <c r="J979" t="str">
        <f t="shared" si="94"/>
        <v>petroleum gasoline</v>
      </c>
      <c r="K979" t="str">
        <f t="shared" si="95"/>
        <v>co</v>
      </c>
      <c r="L979" t="str">
        <f t="shared" si="96"/>
        <v>motorbikes.petroleum gasoline.co.Stage 2 (4-stroke)</v>
      </c>
      <c r="M979" s="614">
        <f>IFERROR(INDEX('Control Tech'!$K$3:$K$196,MATCH(Calcs!L979,'Control Tech'!$A$3:$A$196,0),1)/100,0)</f>
        <v>0</v>
      </c>
      <c r="N979" s="613">
        <f t="shared" si="97"/>
        <v>0</v>
      </c>
      <c r="O979" t="str">
        <f t="shared" si="98"/>
        <v/>
      </c>
    </row>
    <row r="980" spans="1:15" x14ac:dyDescent="0.25">
      <c r="A980" t="s">
        <v>1554</v>
      </c>
      <c r="B980" t="s">
        <v>1192</v>
      </c>
      <c r="C980" t="s">
        <v>18</v>
      </c>
      <c r="D980" t="s">
        <v>1283</v>
      </c>
      <c r="E980" t="s">
        <v>1195</v>
      </c>
      <c r="F980" s="604">
        <v>1</v>
      </c>
      <c r="G980" s="604">
        <v>1.2</v>
      </c>
      <c r="H980" s="651"/>
      <c r="I980" t="str">
        <f t="shared" si="93"/>
        <v>motorbikes</v>
      </c>
      <c r="J980" t="str">
        <f t="shared" si="94"/>
        <v>petroleum gasoline</v>
      </c>
      <c r="K980" t="str">
        <f t="shared" si="95"/>
        <v>co</v>
      </c>
      <c r="L980" t="str">
        <f t="shared" si="96"/>
        <v>motorbikes.petroleum gasoline.co.Stage 3 (4-stroke)</v>
      </c>
      <c r="M980" s="614">
        <f>IFERROR(INDEX('Control Tech'!$K$3:$K$196,MATCH(Calcs!L980,'Control Tech'!$A$3:$A$196,0),1)/100,0)</f>
        <v>0</v>
      </c>
      <c r="N980" s="613">
        <f t="shared" si="97"/>
        <v>0</v>
      </c>
      <c r="O980" t="str">
        <f t="shared" si="98"/>
        <v/>
      </c>
    </row>
    <row r="981" spans="1:15" x14ac:dyDescent="0.25">
      <c r="A981" t="s">
        <v>1554</v>
      </c>
      <c r="B981" t="s">
        <v>1192</v>
      </c>
      <c r="C981" t="s">
        <v>1305</v>
      </c>
      <c r="D981" t="s">
        <v>1186</v>
      </c>
      <c r="E981" t="s">
        <v>1195</v>
      </c>
      <c r="F981" s="604">
        <v>1</v>
      </c>
      <c r="G981" s="604">
        <v>2.52</v>
      </c>
      <c r="H981" s="651"/>
      <c r="I981" t="str">
        <f t="shared" si="93"/>
        <v>motorbikes</v>
      </c>
      <c r="J981" t="str">
        <f t="shared" si="94"/>
        <v>natural gas</v>
      </c>
      <c r="K981" t="str">
        <f t="shared" si="95"/>
        <v>co</v>
      </c>
      <c r="L981" t="str">
        <f t="shared" si="96"/>
        <v>motorbikes.natural gas.co.No control</v>
      </c>
      <c r="M981" s="614">
        <f>IFERROR(INDEX('Control Tech'!$K$3:$K$196,MATCH(Calcs!L981,'Control Tech'!$A$3:$A$196,0),1)/100,0)</f>
        <v>0</v>
      </c>
      <c r="N981" s="613">
        <f t="shared" si="97"/>
        <v>1</v>
      </c>
      <c r="O981" t="str">
        <f t="shared" si="98"/>
        <v/>
      </c>
    </row>
    <row r="982" spans="1:15" x14ac:dyDescent="0.25">
      <c r="A982" t="s">
        <v>1554</v>
      </c>
      <c r="B982" t="s">
        <v>1192</v>
      </c>
      <c r="C982" t="s">
        <v>1305</v>
      </c>
      <c r="D982" t="s">
        <v>1281</v>
      </c>
      <c r="E982" t="s">
        <v>1195</v>
      </c>
      <c r="F982" s="604">
        <v>1</v>
      </c>
      <c r="G982" s="604">
        <v>1.512</v>
      </c>
      <c r="H982" s="651"/>
      <c r="I982" t="str">
        <f t="shared" si="93"/>
        <v>motorbikes</v>
      </c>
      <c r="J982" t="str">
        <f t="shared" si="94"/>
        <v>natural gas</v>
      </c>
      <c r="K982" t="str">
        <f t="shared" si="95"/>
        <v>co</v>
      </c>
      <c r="L982" t="str">
        <f t="shared" si="96"/>
        <v>motorbikes.natural gas.co.Stage 1 (4-stroke)</v>
      </c>
      <c r="M982" s="614">
        <f>IFERROR(INDEX('Control Tech'!$K$3:$K$196,MATCH(Calcs!L982,'Control Tech'!$A$3:$A$196,0),1)/100,0)</f>
        <v>0</v>
      </c>
      <c r="N982" s="613">
        <f t="shared" si="97"/>
        <v>0</v>
      </c>
      <c r="O982" t="str">
        <f t="shared" si="98"/>
        <v/>
      </c>
    </row>
    <row r="983" spans="1:15" x14ac:dyDescent="0.25">
      <c r="A983" t="s">
        <v>1554</v>
      </c>
      <c r="B983" t="s">
        <v>1192</v>
      </c>
      <c r="C983" t="s">
        <v>1305</v>
      </c>
      <c r="D983" t="s">
        <v>1282</v>
      </c>
      <c r="E983" t="s">
        <v>1195</v>
      </c>
      <c r="F983" s="604">
        <v>1</v>
      </c>
      <c r="G983" s="604">
        <v>0.63</v>
      </c>
      <c r="H983" s="651"/>
      <c r="I983" t="str">
        <f t="shared" si="93"/>
        <v>motorbikes</v>
      </c>
      <c r="J983" t="str">
        <f t="shared" si="94"/>
        <v>natural gas</v>
      </c>
      <c r="K983" t="str">
        <f t="shared" si="95"/>
        <v>co</v>
      </c>
      <c r="L983" t="str">
        <f t="shared" si="96"/>
        <v>motorbikes.natural gas.co.Stage 2 (4-stroke)</v>
      </c>
      <c r="M983" s="614">
        <f>IFERROR(INDEX('Control Tech'!$K$3:$K$196,MATCH(Calcs!L983,'Control Tech'!$A$3:$A$196,0),1)/100,0)</f>
        <v>0</v>
      </c>
      <c r="N983" s="613">
        <f t="shared" si="97"/>
        <v>0</v>
      </c>
      <c r="O983" t="str">
        <f t="shared" si="98"/>
        <v/>
      </c>
    </row>
    <row r="984" spans="1:15" x14ac:dyDescent="0.25">
      <c r="A984" t="s">
        <v>1554</v>
      </c>
      <c r="B984" t="s">
        <v>1192</v>
      </c>
      <c r="C984" t="s">
        <v>1305</v>
      </c>
      <c r="D984" t="s">
        <v>1283</v>
      </c>
      <c r="E984" t="s">
        <v>1195</v>
      </c>
      <c r="F984" s="604">
        <v>1</v>
      </c>
      <c r="G984" s="604">
        <v>0.252</v>
      </c>
      <c r="H984" s="651"/>
      <c r="I984" t="str">
        <f t="shared" si="93"/>
        <v>motorbikes</v>
      </c>
      <c r="J984" t="str">
        <f t="shared" si="94"/>
        <v>natural gas</v>
      </c>
      <c r="K984" t="str">
        <f t="shared" si="95"/>
        <v>co</v>
      </c>
      <c r="L984" t="str">
        <f t="shared" si="96"/>
        <v>motorbikes.natural gas.co.Stage 3 (4-stroke)</v>
      </c>
      <c r="M984" s="614">
        <f>IFERROR(INDEX('Control Tech'!$K$3:$K$196,MATCH(Calcs!L984,'Control Tech'!$A$3:$A$196,0),1)/100,0)</f>
        <v>0</v>
      </c>
      <c r="N984" s="613">
        <f t="shared" si="97"/>
        <v>0</v>
      </c>
      <c r="O984" t="str">
        <f t="shared" si="98"/>
        <v/>
      </c>
    </row>
    <row r="985" spans="1:15" x14ac:dyDescent="0.25">
      <c r="A985" t="s">
        <v>1554</v>
      </c>
      <c r="B985" t="s">
        <v>1247</v>
      </c>
      <c r="C985" t="s">
        <v>1409</v>
      </c>
      <c r="D985" t="s">
        <v>1186</v>
      </c>
      <c r="E985" t="s">
        <v>1195</v>
      </c>
      <c r="F985" s="604">
        <v>1</v>
      </c>
      <c r="G985" s="604">
        <v>0.3</v>
      </c>
      <c r="H985" s="651"/>
      <c r="I985" t="str">
        <f t="shared" si="93"/>
        <v>industry</v>
      </c>
      <c r="J985" t="str">
        <f t="shared" si="94"/>
        <v/>
      </c>
      <c r="K985" t="str">
        <f t="shared" si="95"/>
        <v>co</v>
      </c>
      <c r="L985" t="str">
        <f t="shared" si="96"/>
        <v>industry..co.No control</v>
      </c>
      <c r="M985" s="614">
        <f>IFERROR(INDEX('Control Tech'!$K$3:$K$196,MATCH(Calcs!L985,'Control Tech'!$A$3:$A$196,0),1)/100,0)</f>
        <v>0</v>
      </c>
      <c r="N985" s="613">
        <f t="shared" si="97"/>
        <v>1</v>
      </c>
      <c r="O985" t="str">
        <f t="shared" si="98"/>
        <v/>
      </c>
    </row>
    <row r="986" spans="1:15" x14ac:dyDescent="0.25">
      <c r="A986" t="s">
        <v>1554</v>
      </c>
      <c r="B986" t="s">
        <v>1247</v>
      </c>
      <c r="C986" t="s">
        <v>1245</v>
      </c>
      <c r="D986" t="s">
        <v>1186</v>
      </c>
      <c r="E986" t="s">
        <v>1195</v>
      </c>
      <c r="F986" s="604">
        <v>1</v>
      </c>
      <c r="G986" s="604">
        <v>0.1</v>
      </c>
      <c r="H986" s="651"/>
      <c r="I986" t="str">
        <f t="shared" si="93"/>
        <v>industry</v>
      </c>
      <c r="J986" t="str">
        <f t="shared" si="94"/>
        <v>hard coal</v>
      </c>
      <c r="K986" t="str">
        <f t="shared" si="95"/>
        <v>co</v>
      </c>
      <c r="L986" t="str">
        <f t="shared" si="96"/>
        <v>industry.hard coal.co.No control</v>
      </c>
      <c r="M986" s="614">
        <f>IFERROR(INDEX('Control Tech'!$K$3:$K$196,MATCH(Calcs!L986,'Control Tech'!$A$3:$A$196,0),1)/100,0)</f>
        <v>0</v>
      </c>
      <c r="N986" s="613">
        <f t="shared" si="97"/>
        <v>1</v>
      </c>
      <c r="O986" t="str">
        <f t="shared" si="98"/>
        <v/>
      </c>
    </row>
    <row r="987" spans="1:15" x14ac:dyDescent="0.25">
      <c r="A987" t="s">
        <v>1554</v>
      </c>
      <c r="B987" t="s">
        <v>1247</v>
      </c>
      <c r="C987" t="s">
        <v>92</v>
      </c>
      <c r="D987" t="s">
        <v>1186</v>
      </c>
      <c r="E987" t="s">
        <v>1195</v>
      </c>
      <c r="F987" s="604">
        <v>1</v>
      </c>
      <c r="G987" s="604">
        <v>0.04</v>
      </c>
      <c r="H987" s="651"/>
      <c r="I987" t="str">
        <f t="shared" si="93"/>
        <v>industry</v>
      </c>
      <c r="J987" t="str">
        <f t="shared" si="94"/>
        <v>petroleum diesel</v>
      </c>
      <c r="K987" t="str">
        <f t="shared" si="95"/>
        <v>co</v>
      </c>
      <c r="L987" t="str">
        <f t="shared" si="96"/>
        <v>industry.petroleum diesel.co.No control</v>
      </c>
      <c r="M987" s="614">
        <f>IFERROR(INDEX('Control Tech'!$K$3:$K$196,MATCH(Calcs!L987,'Control Tech'!$A$3:$A$196,0),1)/100,0)</f>
        <v>0</v>
      </c>
      <c r="N987" s="613">
        <f t="shared" si="97"/>
        <v>1</v>
      </c>
      <c r="O987" t="str">
        <f t="shared" si="98"/>
        <v/>
      </c>
    </row>
    <row r="988" spans="1:15" x14ac:dyDescent="0.25">
      <c r="A988" t="s">
        <v>1554</v>
      </c>
      <c r="B988" t="s">
        <v>1247</v>
      </c>
      <c r="C988" t="s">
        <v>1264</v>
      </c>
      <c r="D988" t="s">
        <v>1547</v>
      </c>
      <c r="E988" t="s">
        <v>1195</v>
      </c>
      <c r="F988" s="604">
        <v>1</v>
      </c>
      <c r="G988" s="604">
        <v>3.2199999999999999E-2</v>
      </c>
      <c r="H988" s="651"/>
      <c r="I988" t="str">
        <f t="shared" si="93"/>
        <v>industry</v>
      </c>
      <c r="J988" t="str">
        <f t="shared" si="94"/>
        <v>natural gas</v>
      </c>
      <c r="K988" t="str">
        <f t="shared" si="95"/>
        <v>co</v>
      </c>
      <c r="L988" t="str">
        <f t="shared" si="96"/>
        <v>industry.natural gas.co.Combustion modification and selective catalytic reduction on oil and gas industrial boilers and furnaces</v>
      </c>
      <c r="M988" s="614">
        <f>IFERROR(INDEX('Control Tech'!$K$3:$K$196,MATCH(Calcs!L988,'Control Tech'!$A$3:$A$196,0),1)/100,0)</f>
        <v>0</v>
      </c>
      <c r="N988" s="613">
        <f t="shared" si="97"/>
        <v>0</v>
      </c>
      <c r="O988" t="str">
        <f t="shared" si="98"/>
        <v/>
      </c>
    </row>
    <row r="989" spans="1:15" x14ac:dyDescent="0.25">
      <c r="A989" t="s">
        <v>1554</v>
      </c>
      <c r="B989" t="s">
        <v>1247</v>
      </c>
      <c r="C989" t="s">
        <v>1264</v>
      </c>
      <c r="D989" t="s">
        <v>1186</v>
      </c>
      <c r="E989" t="s">
        <v>1195</v>
      </c>
      <c r="F989" s="604">
        <v>1</v>
      </c>
      <c r="G989" s="604">
        <v>3.5000000000000003E-2</v>
      </c>
      <c r="H989" s="651"/>
      <c r="I989" t="str">
        <f t="shared" si="93"/>
        <v>industry</v>
      </c>
      <c r="J989" t="str">
        <f t="shared" si="94"/>
        <v>natural gas</v>
      </c>
      <c r="K989" t="str">
        <f t="shared" si="95"/>
        <v>co</v>
      </c>
      <c r="L989" t="str">
        <f t="shared" si="96"/>
        <v>industry.natural gas.co.No control</v>
      </c>
      <c r="M989" s="614">
        <f>IFERROR(INDEX('Control Tech'!$K$3:$K$196,MATCH(Calcs!L989,'Control Tech'!$A$3:$A$196,0),1)/100,0)</f>
        <v>0</v>
      </c>
      <c r="N989" s="613">
        <f t="shared" si="97"/>
        <v>1</v>
      </c>
      <c r="O989" t="str">
        <f t="shared" si="98"/>
        <v/>
      </c>
    </row>
    <row r="990" spans="1:15" x14ac:dyDescent="0.25">
      <c r="A990" t="s">
        <v>1554</v>
      </c>
      <c r="B990" t="s">
        <v>1247</v>
      </c>
      <c r="C990" t="s">
        <v>18</v>
      </c>
      <c r="D990" t="s">
        <v>1186</v>
      </c>
      <c r="E990" t="s">
        <v>1195</v>
      </c>
      <c r="F990" s="604">
        <v>1</v>
      </c>
      <c r="G990" s="604">
        <v>0.04</v>
      </c>
      <c r="H990" s="651"/>
      <c r="I990" t="str">
        <f t="shared" si="93"/>
        <v>industry</v>
      </c>
      <c r="J990" t="str">
        <f t="shared" si="94"/>
        <v>petroleum gasoline</v>
      </c>
      <c r="K990" t="str">
        <f t="shared" si="95"/>
        <v>co</v>
      </c>
      <c r="L990" t="str">
        <f t="shared" si="96"/>
        <v>industry.petroleum gasoline.co.No control</v>
      </c>
      <c r="M990" s="614">
        <f>IFERROR(INDEX('Control Tech'!$K$3:$K$196,MATCH(Calcs!L990,'Control Tech'!$A$3:$A$196,0),1)/100,0)</f>
        <v>0</v>
      </c>
      <c r="N990" s="613">
        <f t="shared" si="97"/>
        <v>1</v>
      </c>
      <c r="O990" t="str">
        <f t="shared" si="98"/>
        <v/>
      </c>
    </row>
    <row r="991" spans="1:15" x14ac:dyDescent="0.25">
      <c r="A991" t="s">
        <v>1554</v>
      </c>
      <c r="B991" t="s">
        <v>1247</v>
      </c>
      <c r="C991" t="s">
        <v>1294</v>
      </c>
      <c r="D991" t="s">
        <v>1547</v>
      </c>
      <c r="E991" t="s">
        <v>1195</v>
      </c>
      <c r="F991" s="604">
        <v>1</v>
      </c>
      <c r="G991" s="604">
        <v>3.6799999999999999E-2</v>
      </c>
      <c r="H991" s="651"/>
      <c r="I991" t="str">
        <f t="shared" si="93"/>
        <v>industry</v>
      </c>
      <c r="J991" t="str">
        <f t="shared" si="94"/>
        <v>petroleum diesel</v>
      </c>
      <c r="K991" t="str">
        <f t="shared" si="95"/>
        <v>co</v>
      </c>
      <c r="L991" t="str">
        <f t="shared" si="96"/>
        <v>industry.petroleum diesel.co.Combustion modification and selective catalytic reduction on oil and gas industrial boilers and furnaces</v>
      </c>
      <c r="M991" s="614">
        <f>IFERROR(INDEX('Control Tech'!$K$3:$K$196,MATCH(Calcs!L991,'Control Tech'!$A$3:$A$196,0),1)/100,0)</f>
        <v>0</v>
      </c>
      <c r="N991" s="613">
        <f t="shared" si="97"/>
        <v>0</v>
      </c>
      <c r="O991" t="str">
        <f t="shared" si="98"/>
        <v/>
      </c>
    </row>
    <row r="992" spans="1:15" x14ac:dyDescent="0.25">
      <c r="A992" t="s">
        <v>1554</v>
      </c>
      <c r="B992" t="s">
        <v>1247</v>
      </c>
      <c r="C992" t="s">
        <v>1294</v>
      </c>
      <c r="D992" t="s">
        <v>1186</v>
      </c>
      <c r="E992" t="s">
        <v>1195</v>
      </c>
      <c r="F992" s="604">
        <v>1</v>
      </c>
      <c r="G992" s="604">
        <v>0.04</v>
      </c>
      <c r="H992" s="651"/>
      <c r="I992" t="str">
        <f t="shared" si="93"/>
        <v>industry</v>
      </c>
      <c r="J992" t="str">
        <f t="shared" si="94"/>
        <v>petroleum diesel</v>
      </c>
      <c r="K992" t="str">
        <f t="shared" si="95"/>
        <v>co</v>
      </c>
      <c r="L992" t="str">
        <f t="shared" si="96"/>
        <v>industry.petroleum diesel.co.No control</v>
      </c>
      <c r="M992" s="614">
        <f>IFERROR(INDEX('Control Tech'!$K$3:$K$196,MATCH(Calcs!L992,'Control Tech'!$A$3:$A$196,0),1)/100,0)</f>
        <v>0</v>
      </c>
      <c r="N992" s="613">
        <f t="shared" si="97"/>
        <v>1</v>
      </c>
      <c r="O992" t="str">
        <f t="shared" si="98"/>
        <v/>
      </c>
    </row>
    <row r="993" spans="1:15" x14ac:dyDescent="0.25">
      <c r="A993" t="s">
        <v>1554</v>
      </c>
      <c r="B993" t="s">
        <v>1247</v>
      </c>
      <c r="C993" t="s">
        <v>1305</v>
      </c>
      <c r="D993" t="s">
        <v>1186</v>
      </c>
      <c r="E993" t="s">
        <v>1195</v>
      </c>
      <c r="F993" s="604">
        <v>1</v>
      </c>
      <c r="G993" s="604">
        <v>1.4999999999999999E-2</v>
      </c>
      <c r="H993" s="651"/>
      <c r="I993" t="str">
        <f t="shared" si="93"/>
        <v>industry</v>
      </c>
      <c r="J993" t="str">
        <f t="shared" si="94"/>
        <v>natural gas</v>
      </c>
      <c r="K993" t="str">
        <f t="shared" si="95"/>
        <v>co</v>
      </c>
      <c r="L993" t="str">
        <f t="shared" si="96"/>
        <v>industry.natural gas.co.No control</v>
      </c>
      <c r="M993" s="614">
        <f>IFERROR(INDEX('Control Tech'!$K$3:$K$196,MATCH(Calcs!L993,'Control Tech'!$A$3:$A$196,0),1)/100,0)</f>
        <v>0</v>
      </c>
      <c r="N993" s="613">
        <f t="shared" si="97"/>
        <v>1</v>
      </c>
      <c r="O993" t="str">
        <f t="shared" si="98"/>
        <v/>
      </c>
    </row>
    <row r="994" spans="1:15" x14ac:dyDescent="0.25">
      <c r="A994" t="s">
        <v>1554</v>
      </c>
      <c r="B994" t="s">
        <v>1247</v>
      </c>
      <c r="C994" t="s">
        <v>1410</v>
      </c>
      <c r="D994" t="s">
        <v>1552</v>
      </c>
      <c r="E994" t="s">
        <v>1195</v>
      </c>
      <c r="F994" s="604">
        <v>1</v>
      </c>
      <c r="G994" s="604">
        <v>1.15E-2</v>
      </c>
      <c r="H994" s="651"/>
      <c r="I994" t="str">
        <f t="shared" si="93"/>
        <v>industry</v>
      </c>
      <c r="J994" t="str">
        <f t="shared" si="94"/>
        <v/>
      </c>
      <c r="K994" t="str">
        <f t="shared" si="95"/>
        <v>co</v>
      </c>
      <c r="L994" t="str">
        <f t="shared" si="96"/>
        <v>industry..co.Combustion modification and selective catalytic reduction on solid fuels fired industrial boilers and furnaces</v>
      </c>
      <c r="M994" s="614">
        <f>IFERROR(INDEX('Control Tech'!$K$3:$K$196,MATCH(Calcs!L994,'Control Tech'!$A$3:$A$196,0),1)/100,0)</f>
        <v>0</v>
      </c>
      <c r="N994" s="613">
        <f t="shared" si="97"/>
        <v>0</v>
      </c>
      <c r="O994" t="str">
        <f t="shared" si="98"/>
        <v/>
      </c>
    </row>
    <row r="995" spans="1:15" x14ac:dyDescent="0.25">
      <c r="A995" t="s">
        <v>1554</v>
      </c>
      <c r="B995" t="s">
        <v>1247</v>
      </c>
      <c r="C995" t="s">
        <v>1410</v>
      </c>
      <c r="D995" t="s">
        <v>1186</v>
      </c>
      <c r="E995" t="s">
        <v>1195</v>
      </c>
      <c r="F995" s="604">
        <v>1</v>
      </c>
      <c r="G995" s="604">
        <v>1.2500000000000001E-2</v>
      </c>
      <c r="H995" s="651"/>
      <c r="I995" t="str">
        <f t="shared" si="93"/>
        <v>industry</v>
      </c>
      <c r="J995" t="str">
        <f t="shared" si="94"/>
        <v/>
      </c>
      <c r="K995" t="str">
        <f t="shared" si="95"/>
        <v>co</v>
      </c>
      <c r="L995" t="str">
        <f t="shared" si="96"/>
        <v>industry..co.No control</v>
      </c>
      <c r="M995" s="614">
        <f>IFERROR(INDEX('Control Tech'!$K$3:$K$196,MATCH(Calcs!L995,'Control Tech'!$A$3:$A$196,0),1)/100,0)</f>
        <v>0</v>
      </c>
      <c r="N995" s="613">
        <f t="shared" si="97"/>
        <v>1</v>
      </c>
      <c r="O995" t="str">
        <f t="shared" si="98"/>
        <v/>
      </c>
    </row>
    <row r="996" spans="1:15" x14ac:dyDescent="0.25">
      <c r="A996" t="s">
        <v>1554</v>
      </c>
      <c r="B996" t="s">
        <v>1221</v>
      </c>
      <c r="C996" t="s">
        <v>1205</v>
      </c>
      <c r="D996" t="s">
        <v>1196</v>
      </c>
      <c r="E996" t="s">
        <v>1195</v>
      </c>
      <c r="F996" s="604">
        <v>1</v>
      </c>
      <c r="G996" s="604">
        <v>1.38E-2</v>
      </c>
      <c r="H996" s="651"/>
      <c r="I996" t="str">
        <f t="shared" si="93"/>
        <v>industry</v>
      </c>
      <c r="J996" t="str">
        <f t="shared" si="94"/>
        <v>lignite</v>
      </c>
      <c r="K996" t="str">
        <f t="shared" si="95"/>
        <v>co</v>
      </c>
      <c r="L996" t="str">
        <f t="shared" si="96"/>
        <v>industry.lignite.co.High efficiency deduster</v>
      </c>
      <c r="M996" s="614">
        <f>IFERROR(INDEX('Control Tech'!$K$3:$K$196,MATCH(Calcs!L996,'Control Tech'!$A$3:$A$196,0),1)/100,0)</f>
        <v>0</v>
      </c>
      <c r="N996" s="613">
        <f t="shared" si="97"/>
        <v>0</v>
      </c>
      <c r="O996" t="str">
        <f t="shared" si="98"/>
        <v/>
      </c>
    </row>
    <row r="997" spans="1:15" x14ac:dyDescent="0.25">
      <c r="A997" t="s">
        <v>1554</v>
      </c>
      <c r="B997" t="s">
        <v>1221</v>
      </c>
      <c r="C997" t="s">
        <v>1205</v>
      </c>
      <c r="D997" t="s">
        <v>1186</v>
      </c>
      <c r="E997" t="s">
        <v>1195</v>
      </c>
      <c r="F997" s="604">
        <v>1</v>
      </c>
      <c r="G997" s="604">
        <v>1.4999999999999999E-2</v>
      </c>
      <c r="H997" s="651"/>
      <c r="I997" t="str">
        <f t="shared" si="93"/>
        <v>industry</v>
      </c>
      <c r="J997" t="str">
        <f t="shared" si="94"/>
        <v>lignite</v>
      </c>
      <c r="K997" t="str">
        <f t="shared" si="95"/>
        <v>co</v>
      </c>
      <c r="L997" t="str">
        <f t="shared" si="96"/>
        <v>industry.lignite.co.No control</v>
      </c>
      <c r="M997" s="614">
        <f>IFERROR(INDEX('Control Tech'!$K$3:$K$196,MATCH(Calcs!L997,'Control Tech'!$A$3:$A$196,0),1)/100,0)</f>
        <v>0</v>
      </c>
      <c r="N997" s="613">
        <f t="shared" si="97"/>
        <v>1</v>
      </c>
      <c r="O997" t="str">
        <f t="shared" si="98"/>
        <v/>
      </c>
    </row>
    <row r="998" spans="1:15" x14ac:dyDescent="0.25">
      <c r="A998" t="s">
        <v>1554</v>
      </c>
      <c r="B998" t="s">
        <v>1221</v>
      </c>
      <c r="C998" t="s">
        <v>1240</v>
      </c>
      <c r="D998" t="s">
        <v>1196</v>
      </c>
      <c r="E998" t="s">
        <v>1195</v>
      </c>
      <c r="F998" s="604">
        <v>1</v>
      </c>
      <c r="G998" s="604">
        <v>1.38E-2</v>
      </c>
      <c r="H998" s="651"/>
      <c r="I998" t="str">
        <f t="shared" si="93"/>
        <v>industry</v>
      </c>
      <c r="J998" t="str">
        <f t="shared" si="94"/>
        <v>lignite</v>
      </c>
      <c r="K998" t="str">
        <f t="shared" si="95"/>
        <v>co</v>
      </c>
      <c r="L998" t="str">
        <f t="shared" si="96"/>
        <v>industry.lignite.co.High efficiency deduster</v>
      </c>
      <c r="M998" s="614">
        <f>IFERROR(INDEX('Control Tech'!$K$3:$K$196,MATCH(Calcs!L998,'Control Tech'!$A$3:$A$196,0),1)/100,0)</f>
        <v>0</v>
      </c>
      <c r="N998" s="613">
        <f t="shared" si="97"/>
        <v>0</v>
      </c>
      <c r="O998" t="str">
        <f t="shared" si="98"/>
        <v/>
      </c>
    </row>
    <row r="999" spans="1:15" x14ac:dyDescent="0.25">
      <c r="A999" t="s">
        <v>1554</v>
      </c>
      <c r="B999" t="s">
        <v>1221</v>
      </c>
      <c r="C999" t="s">
        <v>1240</v>
      </c>
      <c r="D999" t="s">
        <v>1186</v>
      </c>
      <c r="E999" t="s">
        <v>1195</v>
      </c>
      <c r="F999" s="604">
        <v>1</v>
      </c>
      <c r="G999" s="604">
        <v>1.4999999999999999E-2</v>
      </c>
      <c r="H999" s="651"/>
      <c r="I999" t="str">
        <f t="shared" si="93"/>
        <v>industry</v>
      </c>
      <c r="J999" t="str">
        <f t="shared" si="94"/>
        <v>lignite</v>
      </c>
      <c r="K999" t="str">
        <f t="shared" si="95"/>
        <v>co</v>
      </c>
      <c r="L999" t="str">
        <f t="shared" si="96"/>
        <v>industry.lignite.co.No control</v>
      </c>
      <c r="M999" s="614">
        <f>IFERROR(INDEX('Control Tech'!$K$3:$K$196,MATCH(Calcs!L999,'Control Tech'!$A$3:$A$196,0),1)/100,0)</f>
        <v>0</v>
      </c>
      <c r="N999" s="613">
        <f t="shared" si="97"/>
        <v>1</v>
      </c>
      <c r="O999" t="str">
        <f t="shared" si="98"/>
        <v/>
      </c>
    </row>
    <row r="1000" spans="1:15" x14ac:dyDescent="0.25">
      <c r="A1000" t="s">
        <v>1554</v>
      </c>
      <c r="B1000" t="s">
        <v>1221</v>
      </c>
      <c r="C1000" t="s">
        <v>1291</v>
      </c>
      <c r="D1000" t="s">
        <v>1196</v>
      </c>
      <c r="E1000" t="s">
        <v>1195</v>
      </c>
      <c r="F1000" s="604">
        <v>1</v>
      </c>
      <c r="G1000" s="604">
        <v>1.38E-2</v>
      </c>
      <c r="H1000" s="651"/>
      <c r="I1000" t="str">
        <f t="shared" si="93"/>
        <v>industry</v>
      </c>
      <c r="J1000" t="str">
        <f t="shared" si="94"/>
        <v>hard coal</v>
      </c>
      <c r="K1000" t="str">
        <f t="shared" si="95"/>
        <v>co</v>
      </c>
      <c r="L1000" t="str">
        <f t="shared" si="96"/>
        <v>industry.hard coal.co.High efficiency deduster</v>
      </c>
      <c r="M1000" s="614">
        <f>IFERROR(INDEX('Control Tech'!$K$3:$K$196,MATCH(Calcs!L1000,'Control Tech'!$A$3:$A$196,0),1)/100,0)</f>
        <v>0</v>
      </c>
      <c r="N1000" s="613">
        <f t="shared" si="97"/>
        <v>0</v>
      </c>
      <c r="O1000" t="str">
        <f t="shared" si="98"/>
        <v/>
      </c>
    </row>
    <row r="1001" spans="1:15" x14ac:dyDescent="0.25">
      <c r="A1001" t="s">
        <v>1554</v>
      </c>
      <c r="B1001" t="s">
        <v>1221</v>
      </c>
      <c r="C1001" t="s">
        <v>1291</v>
      </c>
      <c r="D1001" t="s">
        <v>1186</v>
      </c>
      <c r="E1001" t="s">
        <v>1195</v>
      </c>
      <c r="F1001" s="604">
        <v>1</v>
      </c>
      <c r="G1001" s="604">
        <v>1.4999999999999999E-2</v>
      </c>
      <c r="H1001" s="651"/>
      <c r="I1001" t="str">
        <f t="shared" si="93"/>
        <v>industry</v>
      </c>
      <c r="J1001" t="str">
        <f t="shared" si="94"/>
        <v>hard coal</v>
      </c>
      <c r="K1001" t="str">
        <f t="shared" si="95"/>
        <v>co</v>
      </c>
      <c r="L1001" t="str">
        <f t="shared" si="96"/>
        <v>industry.hard coal.co.No control</v>
      </c>
      <c r="M1001" s="614">
        <f>IFERROR(INDEX('Control Tech'!$K$3:$K$196,MATCH(Calcs!L1001,'Control Tech'!$A$3:$A$196,0),1)/100,0)</f>
        <v>0</v>
      </c>
      <c r="N1001" s="613">
        <f t="shared" si="97"/>
        <v>1</v>
      </c>
      <c r="O1001" t="str">
        <f t="shared" si="98"/>
        <v/>
      </c>
    </row>
    <row r="1002" spans="1:15" x14ac:dyDescent="0.25">
      <c r="A1002" t="s">
        <v>1554</v>
      </c>
      <c r="B1002" t="s">
        <v>1221</v>
      </c>
      <c r="C1002" t="s">
        <v>1292</v>
      </c>
      <c r="D1002" t="s">
        <v>1196</v>
      </c>
      <c r="E1002" t="s">
        <v>1195</v>
      </c>
      <c r="F1002" s="604">
        <v>1</v>
      </c>
      <c r="G1002" s="604">
        <v>1.38E-2</v>
      </c>
      <c r="H1002" s="651"/>
      <c r="I1002" t="str">
        <f t="shared" si="93"/>
        <v>industry</v>
      </c>
      <c r="J1002" t="str">
        <f t="shared" si="94"/>
        <v>hard coal</v>
      </c>
      <c r="K1002" t="str">
        <f t="shared" si="95"/>
        <v>co</v>
      </c>
      <c r="L1002" t="str">
        <f t="shared" si="96"/>
        <v>industry.hard coal.co.High efficiency deduster</v>
      </c>
      <c r="M1002" s="614">
        <f>IFERROR(INDEX('Control Tech'!$K$3:$K$196,MATCH(Calcs!L1002,'Control Tech'!$A$3:$A$196,0),1)/100,0)</f>
        <v>0</v>
      </c>
      <c r="N1002" s="613">
        <f t="shared" si="97"/>
        <v>0</v>
      </c>
      <c r="O1002" t="str">
        <f t="shared" si="98"/>
        <v/>
      </c>
    </row>
    <row r="1003" spans="1:15" x14ac:dyDescent="0.25">
      <c r="A1003" t="s">
        <v>1554</v>
      </c>
      <c r="B1003" t="s">
        <v>1221</v>
      </c>
      <c r="C1003" t="s">
        <v>1292</v>
      </c>
      <c r="D1003" t="s">
        <v>1186</v>
      </c>
      <c r="E1003" t="s">
        <v>1195</v>
      </c>
      <c r="F1003" s="604">
        <v>1</v>
      </c>
      <c r="G1003" s="604">
        <v>1.4999999999999999E-2</v>
      </c>
      <c r="H1003" s="651"/>
      <c r="I1003" t="str">
        <f t="shared" si="93"/>
        <v>industry</v>
      </c>
      <c r="J1003" t="str">
        <f t="shared" si="94"/>
        <v>hard coal</v>
      </c>
      <c r="K1003" t="str">
        <f t="shared" si="95"/>
        <v>co</v>
      </c>
      <c r="L1003" t="str">
        <f t="shared" si="96"/>
        <v>industry.hard coal.co.No control</v>
      </c>
      <c r="M1003" s="614">
        <f>IFERROR(INDEX('Control Tech'!$K$3:$K$196,MATCH(Calcs!L1003,'Control Tech'!$A$3:$A$196,0),1)/100,0)</f>
        <v>0</v>
      </c>
      <c r="N1003" s="613">
        <f t="shared" si="97"/>
        <v>1</v>
      </c>
      <c r="O1003" t="str">
        <f t="shared" si="98"/>
        <v/>
      </c>
    </row>
    <row r="1004" spans="1:15" x14ac:dyDescent="0.25">
      <c r="A1004" t="s">
        <v>1554</v>
      </c>
      <c r="B1004" t="s">
        <v>1221</v>
      </c>
      <c r="C1004" t="s">
        <v>1293</v>
      </c>
      <c r="D1004" t="s">
        <v>1196</v>
      </c>
      <c r="E1004" t="s">
        <v>1195</v>
      </c>
      <c r="F1004" s="604">
        <v>1</v>
      </c>
      <c r="G1004" s="604">
        <v>1.38E-2</v>
      </c>
      <c r="H1004" s="651"/>
      <c r="I1004" t="str">
        <f t="shared" si="93"/>
        <v>industry</v>
      </c>
      <c r="J1004" t="str">
        <f t="shared" si="94"/>
        <v>hard coal</v>
      </c>
      <c r="K1004" t="str">
        <f t="shared" si="95"/>
        <v>co</v>
      </c>
      <c r="L1004" t="str">
        <f t="shared" si="96"/>
        <v>industry.hard coal.co.High efficiency deduster</v>
      </c>
      <c r="M1004" s="614">
        <f>IFERROR(INDEX('Control Tech'!$K$3:$K$196,MATCH(Calcs!L1004,'Control Tech'!$A$3:$A$196,0),1)/100,0)</f>
        <v>0</v>
      </c>
      <c r="N1004" s="613">
        <f t="shared" si="97"/>
        <v>0</v>
      </c>
      <c r="O1004" t="str">
        <f t="shared" si="98"/>
        <v/>
      </c>
    </row>
    <row r="1005" spans="1:15" x14ac:dyDescent="0.25">
      <c r="A1005" t="s">
        <v>1554</v>
      </c>
      <c r="B1005" t="s">
        <v>1221</v>
      </c>
      <c r="C1005" t="s">
        <v>1293</v>
      </c>
      <c r="D1005" t="s">
        <v>1186</v>
      </c>
      <c r="E1005" t="s">
        <v>1195</v>
      </c>
      <c r="F1005" s="604">
        <v>1</v>
      </c>
      <c r="G1005" s="604">
        <v>1.4999999999999999E-2</v>
      </c>
      <c r="H1005" s="651"/>
      <c r="I1005" t="str">
        <f t="shared" si="93"/>
        <v>industry</v>
      </c>
      <c r="J1005" t="str">
        <f t="shared" si="94"/>
        <v>hard coal</v>
      </c>
      <c r="K1005" t="str">
        <f t="shared" si="95"/>
        <v>co</v>
      </c>
      <c r="L1005" t="str">
        <f t="shared" si="96"/>
        <v>industry.hard coal.co.No control</v>
      </c>
      <c r="M1005" s="614">
        <f>IFERROR(INDEX('Control Tech'!$K$3:$K$196,MATCH(Calcs!L1005,'Control Tech'!$A$3:$A$196,0),1)/100,0)</f>
        <v>0</v>
      </c>
      <c r="N1005" s="613">
        <f t="shared" si="97"/>
        <v>1</v>
      </c>
      <c r="O1005" t="str">
        <f t="shared" si="98"/>
        <v/>
      </c>
    </row>
    <row r="1006" spans="1:15" x14ac:dyDescent="0.25">
      <c r="A1006" t="s">
        <v>1554</v>
      </c>
      <c r="B1006" t="s">
        <v>1222</v>
      </c>
      <c r="C1006" t="s">
        <v>1205</v>
      </c>
      <c r="D1006" t="s">
        <v>1196</v>
      </c>
      <c r="E1006" t="s">
        <v>1195</v>
      </c>
      <c r="F1006" s="604">
        <v>1</v>
      </c>
      <c r="G1006" s="604">
        <v>0.1288</v>
      </c>
      <c r="H1006" s="651"/>
      <c r="I1006" t="str">
        <f t="shared" si="93"/>
        <v>industry</v>
      </c>
      <c r="J1006" t="str">
        <f t="shared" si="94"/>
        <v>lignite</v>
      </c>
      <c r="K1006" t="str">
        <f t="shared" si="95"/>
        <v>co</v>
      </c>
      <c r="L1006" t="str">
        <f t="shared" si="96"/>
        <v>industry.lignite.co.High efficiency deduster</v>
      </c>
      <c r="M1006" s="614">
        <f>IFERROR(INDEX('Control Tech'!$K$3:$K$196,MATCH(Calcs!L1006,'Control Tech'!$A$3:$A$196,0),1)/100,0)</f>
        <v>0</v>
      </c>
      <c r="N1006" s="613">
        <f t="shared" si="97"/>
        <v>0</v>
      </c>
      <c r="O1006" t="str">
        <f t="shared" si="98"/>
        <v/>
      </c>
    </row>
    <row r="1007" spans="1:15" x14ac:dyDescent="0.25">
      <c r="A1007" t="s">
        <v>1554</v>
      </c>
      <c r="B1007" t="s">
        <v>1222</v>
      </c>
      <c r="C1007" t="s">
        <v>1205</v>
      </c>
      <c r="D1007" t="s">
        <v>1186</v>
      </c>
      <c r="E1007" t="s">
        <v>1195</v>
      </c>
      <c r="F1007" s="604">
        <v>1</v>
      </c>
      <c r="G1007" s="604">
        <v>0.14000000000000001</v>
      </c>
      <c r="H1007" s="651"/>
      <c r="I1007" t="str">
        <f t="shared" si="93"/>
        <v>industry</v>
      </c>
      <c r="J1007" t="str">
        <f t="shared" si="94"/>
        <v>lignite</v>
      </c>
      <c r="K1007" t="str">
        <f t="shared" si="95"/>
        <v>co</v>
      </c>
      <c r="L1007" t="str">
        <f t="shared" si="96"/>
        <v>industry.lignite.co.No control</v>
      </c>
      <c r="M1007" s="614">
        <f>IFERROR(INDEX('Control Tech'!$K$3:$K$196,MATCH(Calcs!L1007,'Control Tech'!$A$3:$A$196,0),1)/100,0)</f>
        <v>0</v>
      </c>
      <c r="N1007" s="613">
        <f t="shared" si="97"/>
        <v>1</v>
      </c>
      <c r="O1007" t="str">
        <f t="shared" si="98"/>
        <v/>
      </c>
    </row>
    <row r="1008" spans="1:15" x14ac:dyDescent="0.25">
      <c r="A1008" t="s">
        <v>1554</v>
      </c>
      <c r="B1008" t="s">
        <v>1222</v>
      </c>
      <c r="C1008" t="s">
        <v>1240</v>
      </c>
      <c r="D1008" t="s">
        <v>1196</v>
      </c>
      <c r="E1008" t="s">
        <v>1195</v>
      </c>
      <c r="F1008" s="604">
        <v>1</v>
      </c>
      <c r="G1008" s="604">
        <v>0.1288</v>
      </c>
      <c r="H1008" s="651"/>
      <c r="I1008" t="str">
        <f t="shared" si="93"/>
        <v>industry</v>
      </c>
      <c r="J1008" t="str">
        <f t="shared" si="94"/>
        <v>lignite</v>
      </c>
      <c r="K1008" t="str">
        <f t="shared" si="95"/>
        <v>co</v>
      </c>
      <c r="L1008" t="str">
        <f t="shared" si="96"/>
        <v>industry.lignite.co.High efficiency deduster</v>
      </c>
      <c r="M1008" s="614">
        <f>IFERROR(INDEX('Control Tech'!$K$3:$K$196,MATCH(Calcs!L1008,'Control Tech'!$A$3:$A$196,0),1)/100,0)</f>
        <v>0</v>
      </c>
      <c r="N1008" s="613">
        <f t="shared" si="97"/>
        <v>0</v>
      </c>
      <c r="O1008" t="str">
        <f t="shared" si="98"/>
        <v/>
      </c>
    </row>
    <row r="1009" spans="1:15" x14ac:dyDescent="0.25">
      <c r="A1009" t="s">
        <v>1554</v>
      </c>
      <c r="B1009" t="s">
        <v>1222</v>
      </c>
      <c r="C1009" t="s">
        <v>1240</v>
      </c>
      <c r="D1009" t="s">
        <v>1186</v>
      </c>
      <c r="E1009" t="s">
        <v>1195</v>
      </c>
      <c r="F1009" s="604">
        <v>1</v>
      </c>
      <c r="G1009" s="604">
        <v>0.14000000000000001</v>
      </c>
      <c r="H1009" s="651"/>
      <c r="I1009" t="str">
        <f t="shared" si="93"/>
        <v>industry</v>
      </c>
      <c r="J1009" t="str">
        <f t="shared" si="94"/>
        <v>lignite</v>
      </c>
      <c r="K1009" t="str">
        <f t="shared" si="95"/>
        <v>co</v>
      </c>
      <c r="L1009" t="str">
        <f t="shared" si="96"/>
        <v>industry.lignite.co.No control</v>
      </c>
      <c r="M1009" s="614">
        <f>IFERROR(INDEX('Control Tech'!$K$3:$K$196,MATCH(Calcs!L1009,'Control Tech'!$A$3:$A$196,0),1)/100,0)</f>
        <v>0</v>
      </c>
      <c r="N1009" s="613">
        <f t="shared" si="97"/>
        <v>1</v>
      </c>
      <c r="O1009" t="str">
        <f t="shared" si="98"/>
        <v/>
      </c>
    </row>
    <row r="1010" spans="1:15" x14ac:dyDescent="0.25">
      <c r="A1010" t="s">
        <v>1554</v>
      </c>
      <c r="B1010" t="s">
        <v>1222</v>
      </c>
      <c r="C1010" t="s">
        <v>1291</v>
      </c>
      <c r="D1010" t="s">
        <v>1196</v>
      </c>
      <c r="E1010" t="s">
        <v>1195</v>
      </c>
      <c r="F1010" s="604">
        <v>1</v>
      </c>
      <c r="G1010" s="604">
        <v>0.1288</v>
      </c>
      <c r="H1010" s="651"/>
      <c r="I1010" t="str">
        <f t="shared" si="93"/>
        <v>industry</v>
      </c>
      <c r="J1010" t="str">
        <f t="shared" si="94"/>
        <v>hard coal</v>
      </c>
      <c r="K1010" t="str">
        <f t="shared" si="95"/>
        <v>co</v>
      </c>
      <c r="L1010" t="str">
        <f t="shared" si="96"/>
        <v>industry.hard coal.co.High efficiency deduster</v>
      </c>
      <c r="M1010" s="614">
        <f>IFERROR(INDEX('Control Tech'!$K$3:$K$196,MATCH(Calcs!L1010,'Control Tech'!$A$3:$A$196,0),1)/100,0)</f>
        <v>0</v>
      </c>
      <c r="N1010" s="613">
        <f t="shared" si="97"/>
        <v>0</v>
      </c>
      <c r="O1010" t="str">
        <f t="shared" si="98"/>
        <v/>
      </c>
    </row>
    <row r="1011" spans="1:15" x14ac:dyDescent="0.25">
      <c r="A1011" t="s">
        <v>1554</v>
      </c>
      <c r="B1011" t="s">
        <v>1222</v>
      </c>
      <c r="C1011" t="s">
        <v>1291</v>
      </c>
      <c r="D1011" t="s">
        <v>1186</v>
      </c>
      <c r="E1011" t="s">
        <v>1195</v>
      </c>
      <c r="F1011" s="604">
        <v>1</v>
      </c>
      <c r="G1011" s="604">
        <v>0.14000000000000001</v>
      </c>
      <c r="H1011" s="651"/>
      <c r="I1011" t="str">
        <f t="shared" si="93"/>
        <v>industry</v>
      </c>
      <c r="J1011" t="str">
        <f t="shared" si="94"/>
        <v>hard coal</v>
      </c>
      <c r="K1011" t="str">
        <f t="shared" si="95"/>
        <v>co</v>
      </c>
      <c r="L1011" t="str">
        <f t="shared" si="96"/>
        <v>industry.hard coal.co.No control</v>
      </c>
      <c r="M1011" s="614">
        <f>IFERROR(INDEX('Control Tech'!$K$3:$K$196,MATCH(Calcs!L1011,'Control Tech'!$A$3:$A$196,0),1)/100,0)</f>
        <v>0</v>
      </c>
      <c r="N1011" s="613">
        <f t="shared" si="97"/>
        <v>1</v>
      </c>
      <c r="O1011" t="str">
        <f t="shared" si="98"/>
        <v/>
      </c>
    </row>
    <row r="1012" spans="1:15" x14ac:dyDescent="0.25">
      <c r="A1012" t="s">
        <v>1554</v>
      </c>
      <c r="B1012" t="s">
        <v>1222</v>
      </c>
      <c r="C1012" t="s">
        <v>1292</v>
      </c>
      <c r="D1012" t="s">
        <v>1196</v>
      </c>
      <c r="E1012" t="s">
        <v>1195</v>
      </c>
      <c r="F1012" s="604">
        <v>1</v>
      </c>
      <c r="G1012" s="604">
        <v>0.1288</v>
      </c>
      <c r="H1012" s="651"/>
      <c r="I1012" t="str">
        <f t="shared" si="93"/>
        <v>industry</v>
      </c>
      <c r="J1012" t="str">
        <f t="shared" si="94"/>
        <v>hard coal</v>
      </c>
      <c r="K1012" t="str">
        <f t="shared" si="95"/>
        <v>co</v>
      </c>
      <c r="L1012" t="str">
        <f t="shared" si="96"/>
        <v>industry.hard coal.co.High efficiency deduster</v>
      </c>
      <c r="M1012" s="614">
        <f>IFERROR(INDEX('Control Tech'!$K$3:$K$196,MATCH(Calcs!L1012,'Control Tech'!$A$3:$A$196,0),1)/100,0)</f>
        <v>0</v>
      </c>
      <c r="N1012" s="613">
        <f t="shared" si="97"/>
        <v>0</v>
      </c>
      <c r="O1012" t="str">
        <f t="shared" si="98"/>
        <v/>
      </c>
    </row>
    <row r="1013" spans="1:15" x14ac:dyDescent="0.25">
      <c r="A1013" t="s">
        <v>1554</v>
      </c>
      <c r="B1013" t="s">
        <v>1222</v>
      </c>
      <c r="C1013" t="s">
        <v>1292</v>
      </c>
      <c r="D1013" t="s">
        <v>1186</v>
      </c>
      <c r="E1013" t="s">
        <v>1195</v>
      </c>
      <c r="F1013" s="604">
        <v>1</v>
      </c>
      <c r="G1013" s="604">
        <v>0.14000000000000001</v>
      </c>
      <c r="H1013" s="651"/>
      <c r="I1013" t="str">
        <f t="shared" si="93"/>
        <v>industry</v>
      </c>
      <c r="J1013" t="str">
        <f t="shared" si="94"/>
        <v>hard coal</v>
      </c>
      <c r="K1013" t="str">
        <f t="shared" si="95"/>
        <v>co</v>
      </c>
      <c r="L1013" t="str">
        <f t="shared" si="96"/>
        <v>industry.hard coal.co.No control</v>
      </c>
      <c r="M1013" s="614">
        <f>IFERROR(INDEX('Control Tech'!$K$3:$K$196,MATCH(Calcs!L1013,'Control Tech'!$A$3:$A$196,0),1)/100,0)</f>
        <v>0</v>
      </c>
      <c r="N1013" s="613">
        <f t="shared" si="97"/>
        <v>1</v>
      </c>
      <c r="O1013" t="str">
        <f t="shared" si="98"/>
        <v/>
      </c>
    </row>
    <row r="1014" spans="1:15" x14ac:dyDescent="0.25">
      <c r="A1014" t="s">
        <v>1554</v>
      </c>
      <c r="B1014" t="s">
        <v>1222</v>
      </c>
      <c r="C1014" t="s">
        <v>1293</v>
      </c>
      <c r="D1014" t="s">
        <v>1196</v>
      </c>
      <c r="E1014" t="s">
        <v>1195</v>
      </c>
      <c r="F1014" s="604">
        <v>1</v>
      </c>
      <c r="G1014" s="604">
        <v>0.1288</v>
      </c>
      <c r="H1014" s="651"/>
      <c r="I1014" t="str">
        <f t="shared" si="93"/>
        <v>industry</v>
      </c>
      <c r="J1014" t="str">
        <f t="shared" si="94"/>
        <v>hard coal</v>
      </c>
      <c r="K1014" t="str">
        <f t="shared" si="95"/>
        <v>co</v>
      </c>
      <c r="L1014" t="str">
        <f t="shared" si="96"/>
        <v>industry.hard coal.co.High efficiency deduster</v>
      </c>
      <c r="M1014" s="614">
        <f>IFERROR(INDEX('Control Tech'!$K$3:$K$196,MATCH(Calcs!L1014,'Control Tech'!$A$3:$A$196,0),1)/100,0)</f>
        <v>0</v>
      </c>
      <c r="N1014" s="613">
        <f t="shared" si="97"/>
        <v>0</v>
      </c>
      <c r="O1014" t="str">
        <f t="shared" si="98"/>
        <v/>
      </c>
    </row>
    <row r="1015" spans="1:15" x14ac:dyDescent="0.25">
      <c r="A1015" t="s">
        <v>1554</v>
      </c>
      <c r="B1015" t="s">
        <v>1222</v>
      </c>
      <c r="C1015" t="s">
        <v>1293</v>
      </c>
      <c r="D1015" t="s">
        <v>1186</v>
      </c>
      <c r="E1015" t="s">
        <v>1195</v>
      </c>
      <c r="F1015" s="604">
        <v>1</v>
      </c>
      <c r="G1015" s="604">
        <v>0.14000000000000001</v>
      </c>
      <c r="H1015" s="651"/>
      <c r="I1015" t="str">
        <f t="shared" si="93"/>
        <v>industry</v>
      </c>
      <c r="J1015" t="str">
        <f t="shared" si="94"/>
        <v>hard coal</v>
      </c>
      <c r="K1015" t="str">
        <f t="shared" si="95"/>
        <v>co</v>
      </c>
      <c r="L1015" t="str">
        <f t="shared" si="96"/>
        <v>industry.hard coal.co.No control</v>
      </c>
      <c r="M1015" s="614">
        <f>IFERROR(INDEX('Control Tech'!$K$3:$K$196,MATCH(Calcs!L1015,'Control Tech'!$A$3:$A$196,0),1)/100,0)</f>
        <v>0</v>
      </c>
      <c r="N1015" s="613">
        <f t="shared" si="97"/>
        <v>1</v>
      </c>
      <c r="O1015" t="str">
        <f t="shared" si="98"/>
        <v/>
      </c>
    </row>
    <row r="1016" spans="1:15" x14ac:dyDescent="0.25">
      <c r="A1016" t="s">
        <v>1554</v>
      </c>
      <c r="B1016" t="s">
        <v>1249</v>
      </c>
      <c r="C1016" t="s">
        <v>1409</v>
      </c>
      <c r="D1016" t="s">
        <v>1186</v>
      </c>
      <c r="E1016" t="s">
        <v>1195</v>
      </c>
      <c r="F1016" s="604">
        <v>1</v>
      </c>
      <c r="G1016" s="604">
        <v>0.1</v>
      </c>
      <c r="H1016" s="651"/>
      <c r="I1016" t="str">
        <f t="shared" si="93"/>
        <v>electricity</v>
      </c>
      <c r="J1016" t="str">
        <f t="shared" si="94"/>
        <v>biomass</v>
      </c>
      <c r="K1016" t="str">
        <f t="shared" si="95"/>
        <v>co</v>
      </c>
      <c r="L1016" t="str">
        <f t="shared" si="96"/>
        <v>electricity.biomass.co.No control</v>
      </c>
      <c r="M1016" s="614">
        <f>IFERROR(INDEX('Control Tech'!$K$3:$K$196,MATCH(Calcs!L1016,'Control Tech'!$A$3:$A$196,0),1)/100,0)</f>
        <v>0</v>
      </c>
      <c r="N1016" s="613">
        <f t="shared" si="97"/>
        <v>1</v>
      </c>
      <c r="O1016">
        <f t="shared" si="98"/>
        <v>0</v>
      </c>
    </row>
    <row r="1017" spans="1:15" x14ac:dyDescent="0.25">
      <c r="A1017" t="s">
        <v>1554</v>
      </c>
      <c r="B1017" t="s">
        <v>1249</v>
      </c>
      <c r="C1017" t="s">
        <v>1245</v>
      </c>
      <c r="D1017" t="s">
        <v>1186</v>
      </c>
      <c r="E1017" t="s">
        <v>1195</v>
      </c>
      <c r="F1017" s="604">
        <v>1</v>
      </c>
      <c r="G1017" s="604">
        <v>0.1</v>
      </c>
      <c r="H1017" s="651"/>
      <c r="I1017" t="str">
        <f t="shared" si="93"/>
        <v>electricity</v>
      </c>
      <c r="J1017" t="str">
        <f t="shared" si="94"/>
        <v>coal</v>
      </c>
      <c r="K1017" t="str">
        <f t="shared" si="95"/>
        <v>co</v>
      </c>
      <c r="L1017" t="str">
        <f t="shared" si="96"/>
        <v>electricity.coal.co.No control</v>
      </c>
      <c r="M1017" s="614">
        <f>IFERROR(INDEX('Control Tech'!$K$3:$K$196,MATCH(Calcs!L1017,'Control Tech'!$A$3:$A$196,0),1)/100,0)</f>
        <v>0</v>
      </c>
      <c r="N1017" s="613">
        <f t="shared" si="97"/>
        <v>1</v>
      </c>
      <c r="O1017">
        <f t="shared" si="98"/>
        <v>0</v>
      </c>
    </row>
    <row r="1018" spans="1:15" x14ac:dyDescent="0.25">
      <c r="A1018" t="s">
        <v>1554</v>
      </c>
      <c r="B1018" t="s">
        <v>1249</v>
      </c>
      <c r="C1018" t="s">
        <v>92</v>
      </c>
      <c r="D1018" t="s">
        <v>1186</v>
      </c>
      <c r="E1018" t="s">
        <v>1195</v>
      </c>
      <c r="F1018" s="604">
        <v>1</v>
      </c>
      <c r="G1018" s="604">
        <v>1.4999999999999999E-2</v>
      </c>
      <c r="H1018" s="651"/>
      <c r="I1018" t="str">
        <f t="shared" si="93"/>
        <v>electricity</v>
      </c>
      <c r="J1018" t="str">
        <f t="shared" si="94"/>
        <v>petroleum diesel</v>
      </c>
      <c r="K1018" t="str">
        <f t="shared" si="95"/>
        <v>co</v>
      </c>
      <c r="L1018" t="str">
        <f t="shared" si="96"/>
        <v>electricity.petroleum diesel.co.No control</v>
      </c>
      <c r="M1018" s="614">
        <f>IFERROR(INDEX('Control Tech'!$K$3:$K$196,MATCH(Calcs!L1018,'Control Tech'!$A$3:$A$196,0),1)/100,0)</f>
        <v>0</v>
      </c>
      <c r="N1018" s="613">
        <f t="shared" si="97"/>
        <v>1</v>
      </c>
      <c r="O1018">
        <f t="shared" si="98"/>
        <v>0</v>
      </c>
    </row>
    <row r="1019" spans="1:15" x14ac:dyDescent="0.25">
      <c r="A1019" t="s">
        <v>1554</v>
      </c>
      <c r="B1019" t="s">
        <v>1249</v>
      </c>
      <c r="C1019" t="s">
        <v>1264</v>
      </c>
      <c r="D1019" t="s">
        <v>1548</v>
      </c>
      <c r="E1019" t="s">
        <v>1195</v>
      </c>
      <c r="F1019" s="604">
        <v>1</v>
      </c>
      <c r="G1019" s="604">
        <v>1.7479999999999999E-2</v>
      </c>
      <c r="H1019" s="651"/>
      <c r="I1019" t="str">
        <f t="shared" si="93"/>
        <v>electricity</v>
      </c>
      <c r="J1019" t="str">
        <f t="shared" si="94"/>
        <v>natural gas</v>
      </c>
      <c r="K1019" t="str">
        <f t="shared" si="95"/>
        <v>co</v>
      </c>
      <c r="L1019" t="str">
        <f t="shared" si="96"/>
        <v>electricity.natural gas.co.Combustion modification and selective catalytic reduction on existing oil and gas power plants</v>
      </c>
      <c r="M1019" s="614">
        <f>IFERROR(INDEX('Control Tech'!$K$3:$K$196,MATCH(Calcs!L1019,'Control Tech'!$A$3:$A$196,0),1)/100,0)</f>
        <v>0</v>
      </c>
      <c r="N1019" s="613">
        <f t="shared" si="97"/>
        <v>0</v>
      </c>
      <c r="O1019">
        <f t="shared" si="98"/>
        <v>100.6</v>
      </c>
    </row>
    <row r="1020" spans="1:15" x14ac:dyDescent="0.25">
      <c r="A1020" t="s">
        <v>1554</v>
      </c>
      <c r="B1020" t="s">
        <v>1249</v>
      </c>
      <c r="C1020" t="s">
        <v>1264</v>
      </c>
      <c r="D1020" t="s">
        <v>1186</v>
      </c>
      <c r="E1020" t="s">
        <v>1195</v>
      </c>
      <c r="F1020" s="604">
        <v>1</v>
      </c>
      <c r="G1020" s="604">
        <v>1.9E-2</v>
      </c>
      <c r="H1020" s="651"/>
      <c r="I1020" t="str">
        <f t="shared" si="93"/>
        <v>electricity</v>
      </c>
      <c r="J1020" t="str">
        <f t="shared" si="94"/>
        <v>natural gas</v>
      </c>
      <c r="K1020" t="str">
        <f t="shared" si="95"/>
        <v>co</v>
      </c>
      <c r="L1020" t="str">
        <f t="shared" si="96"/>
        <v>electricity.natural gas.co.No control</v>
      </c>
      <c r="M1020" s="614">
        <f>IFERROR(INDEX('Control Tech'!$K$3:$K$196,MATCH(Calcs!L1020,'Control Tech'!$A$3:$A$196,0),1)/100,0)</f>
        <v>0</v>
      </c>
      <c r="N1020" s="613">
        <f t="shared" si="97"/>
        <v>1</v>
      </c>
      <c r="O1020">
        <f t="shared" si="98"/>
        <v>100.6</v>
      </c>
    </row>
    <row r="1021" spans="1:15" x14ac:dyDescent="0.25">
      <c r="A1021" t="s">
        <v>1554</v>
      </c>
      <c r="B1021" t="s">
        <v>1249</v>
      </c>
      <c r="C1021" t="s">
        <v>18</v>
      </c>
      <c r="D1021" t="s">
        <v>1186</v>
      </c>
      <c r="E1021" t="s">
        <v>1195</v>
      </c>
      <c r="F1021" s="604">
        <v>1</v>
      </c>
      <c r="G1021" s="604">
        <v>1.4999999999999999E-2</v>
      </c>
      <c r="H1021" s="651"/>
      <c r="I1021" t="str">
        <f t="shared" si="93"/>
        <v>electricity</v>
      </c>
      <c r="J1021" t="str">
        <f t="shared" si="94"/>
        <v>petroleum gasoline</v>
      </c>
      <c r="K1021" t="str">
        <f t="shared" si="95"/>
        <v>co</v>
      </c>
      <c r="L1021" t="str">
        <f t="shared" si="96"/>
        <v>electricity.petroleum gasoline.co.No control</v>
      </c>
      <c r="M1021" s="614">
        <f>IFERROR(INDEX('Control Tech'!$K$3:$K$196,MATCH(Calcs!L1021,'Control Tech'!$A$3:$A$196,0),1)/100,0)</f>
        <v>0</v>
      </c>
      <c r="N1021" s="613">
        <f t="shared" si="97"/>
        <v>1</v>
      </c>
      <c r="O1021">
        <f t="shared" si="98"/>
        <v>0</v>
      </c>
    </row>
    <row r="1022" spans="1:15" x14ac:dyDescent="0.25">
      <c r="A1022" t="s">
        <v>1554</v>
      </c>
      <c r="B1022" t="s">
        <v>1249</v>
      </c>
      <c r="C1022" t="s">
        <v>1294</v>
      </c>
      <c r="D1022" t="s">
        <v>1548</v>
      </c>
      <c r="E1022" t="s">
        <v>1195</v>
      </c>
      <c r="F1022" s="604">
        <v>1</v>
      </c>
      <c r="G1022" s="604">
        <v>1.38E-2</v>
      </c>
      <c r="H1022" s="651"/>
      <c r="I1022" t="str">
        <f t="shared" si="93"/>
        <v>electricity</v>
      </c>
      <c r="J1022" t="str">
        <f t="shared" si="94"/>
        <v>petroleum diesel</v>
      </c>
      <c r="K1022" t="str">
        <f t="shared" si="95"/>
        <v>co</v>
      </c>
      <c r="L1022" t="str">
        <f t="shared" si="96"/>
        <v>electricity.petroleum diesel.co.Combustion modification and selective catalytic reduction on existing oil and gas power plants</v>
      </c>
      <c r="M1022" s="614">
        <f>IFERROR(INDEX('Control Tech'!$K$3:$K$196,MATCH(Calcs!L1022,'Control Tech'!$A$3:$A$196,0),1)/100,0)</f>
        <v>0</v>
      </c>
      <c r="N1022" s="613">
        <f t="shared" si="97"/>
        <v>0</v>
      </c>
      <c r="O1022">
        <f t="shared" si="98"/>
        <v>241.77</v>
      </c>
    </row>
    <row r="1023" spans="1:15" x14ac:dyDescent="0.25">
      <c r="A1023" t="s">
        <v>1554</v>
      </c>
      <c r="B1023" t="s">
        <v>1249</v>
      </c>
      <c r="C1023" t="s">
        <v>1294</v>
      </c>
      <c r="D1023" t="s">
        <v>1186</v>
      </c>
      <c r="E1023" t="s">
        <v>1195</v>
      </c>
      <c r="F1023" s="604">
        <v>1</v>
      </c>
      <c r="G1023" s="604">
        <v>1.4999999999999999E-2</v>
      </c>
      <c r="H1023" s="651"/>
      <c r="I1023" t="str">
        <f t="shared" si="93"/>
        <v>electricity</v>
      </c>
      <c r="J1023" t="str">
        <f t="shared" si="94"/>
        <v>petroleum diesel</v>
      </c>
      <c r="K1023" t="str">
        <f t="shared" si="95"/>
        <v>co</v>
      </c>
      <c r="L1023" t="str">
        <f t="shared" si="96"/>
        <v>electricity.petroleum diesel.co.No control</v>
      </c>
      <c r="M1023" s="614">
        <f>IFERROR(INDEX('Control Tech'!$K$3:$K$196,MATCH(Calcs!L1023,'Control Tech'!$A$3:$A$196,0),1)/100,0)</f>
        <v>0</v>
      </c>
      <c r="N1023" s="613">
        <f t="shared" si="97"/>
        <v>1</v>
      </c>
      <c r="O1023">
        <f t="shared" si="98"/>
        <v>241.77</v>
      </c>
    </row>
    <row r="1024" spans="1:15" x14ac:dyDescent="0.25">
      <c r="A1024" t="s">
        <v>1554</v>
      </c>
      <c r="B1024" t="s">
        <v>1249</v>
      </c>
      <c r="C1024" t="s">
        <v>1410</v>
      </c>
      <c r="D1024" t="s">
        <v>1186</v>
      </c>
      <c r="E1024" t="s">
        <v>1195</v>
      </c>
      <c r="F1024" s="604">
        <v>1</v>
      </c>
      <c r="G1024" s="604">
        <v>1.4999999999999999E-2</v>
      </c>
      <c r="H1024" s="651"/>
      <c r="I1024" t="str">
        <f t="shared" si="93"/>
        <v>electricity</v>
      </c>
      <c r="J1024" t="str">
        <f t="shared" si="94"/>
        <v>biomass</v>
      </c>
      <c r="K1024" t="str">
        <f t="shared" si="95"/>
        <v>co</v>
      </c>
      <c r="L1024" t="str">
        <f t="shared" si="96"/>
        <v>electricity.biomass.co.No control</v>
      </c>
      <c r="M1024" s="614">
        <f>IFERROR(INDEX('Control Tech'!$K$3:$K$196,MATCH(Calcs!L1024,'Control Tech'!$A$3:$A$196,0),1)/100,0)</f>
        <v>0</v>
      </c>
      <c r="N1024" s="613">
        <f t="shared" si="97"/>
        <v>1</v>
      </c>
      <c r="O1024">
        <f t="shared" si="98"/>
        <v>0</v>
      </c>
    </row>
    <row r="1025" spans="1:15" x14ac:dyDescent="0.25">
      <c r="A1025" t="s">
        <v>1554</v>
      </c>
      <c r="B1025" t="s">
        <v>1228</v>
      </c>
      <c r="C1025" t="s">
        <v>1205</v>
      </c>
      <c r="D1025" t="s">
        <v>1196</v>
      </c>
      <c r="E1025" t="s">
        <v>1195</v>
      </c>
      <c r="F1025" s="604">
        <v>1</v>
      </c>
      <c r="G1025" s="604">
        <v>1.2880000000000001E-2</v>
      </c>
      <c r="H1025" s="651"/>
      <c r="I1025" t="str">
        <f t="shared" si="93"/>
        <v>electricity</v>
      </c>
      <c r="J1025" t="str">
        <f t="shared" si="94"/>
        <v>lignite</v>
      </c>
      <c r="K1025" t="str">
        <f t="shared" si="95"/>
        <v>co</v>
      </c>
      <c r="L1025" t="str">
        <f t="shared" si="96"/>
        <v>electricity.lignite.co.High efficiency deduster</v>
      </c>
      <c r="M1025" s="614">
        <f>IFERROR(INDEX('Control Tech'!$K$3:$K$196,MATCH(Calcs!L1025,'Control Tech'!$A$3:$A$196,0),1)/100,0)</f>
        <v>0</v>
      </c>
      <c r="N1025" s="613">
        <f t="shared" si="97"/>
        <v>0</v>
      </c>
      <c r="O1025">
        <f t="shared" si="98"/>
        <v>0</v>
      </c>
    </row>
    <row r="1026" spans="1:15" x14ac:dyDescent="0.25">
      <c r="A1026" t="s">
        <v>1554</v>
      </c>
      <c r="B1026" t="s">
        <v>1228</v>
      </c>
      <c r="C1026" t="s">
        <v>1205</v>
      </c>
      <c r="D1026" t="s">
        <v>1186</v>
      </c>
      <c r="E1026" t="s">
        <v>1195</v>
      </c>
      <c r="F1026" s="604">
        <v>1</v>
      </c>
      <c r="G1026" s="604">
        <v>1.4E-2</v>
      </c>
      <c r="H1026" s="651"/>
      <c r="I1026" t="str">
        <f t="shared" si="93"/>
        <v>electricity</v>
      </c>
      <c r="J1026" t="str">
        <f t="shared" si="94"/>
        <v>lignite</v>
      </c>
      <c r="K1026" t="str">
        <f t="shared" si="95"/>
        <v>co</v>
      </c>
      <c r="L1026" t="str">
        <f t="shared" si="96"/>
        <v>electricity.lignite.co.No control</v>
      </c>
      <c r="M1026" s="614">
        <f>IFERROR(INDEX('Control Tech'!$K$3:$K$196,MATCH(Calcs!L1026,'Control Tech'!$A$3:$A$196,0),1)/100,0)</f>
        <v>0</v>
      </c>
      <c r="N1026" s="613">
        <f t="shared" si="97"/>
        <v>1</v>
      </c>
      <c r="O1026">
        <f t="shared" si="98"/>
        <v>0</v>
      </c>
    </row>
    <row r="1027" spans="1:15" x14ac:dyDescent="0.25">
      <c r="A1027" t="s">
        <v>1554</v>
      </c>
      <c r="B1027" t="s">
        <v>1228</v>
      </c>
      <c r="C1027" t="s">
        <v>1205</v>
      </c>
      <c r="D1027" t="s">
        <v>1219</v>
      </c>
      <c r="E1027" t="s">
        <v>1195</v>
      </c>
      <c r="F1027" s="604">
        <v>1</v>
      </c>
      <c r="G1027" s="604">
        <v>1.2880000000000001E-2</v>
      </c>
      <c r="H1027" s="651"/>
      <c r="I1027" t="str">
        <f t="shared" si="93"/>
        <v>electricity</v>
      </c>
      <c r="J1027" t="str">
        <f t="shared" si="94"/>
        <v>lignite</v>
      </c>
      <c r="K1027" t="str">
        <f t="shared" si="95"/>
        <v>co</v>
      </c>
      <c r="L1027" t="str">
        <f t="shared" si="96"/>
        <v>electricity.lignite.co.Wet scrubber</v>
      </c>
      <c r="M1027" s="614">
        <f>IFERROR(INDEX('Control Tech'!$K$3:$K$196,MATCH(Calcs!L1027,'Control Tech'!$A$3:$A$196,0),1)/100,0)</f>
        <v>0</v>
      </c>
      <c r="N1027" s="613">
        <f t="shared" si="97"/>
        <v>0</v>
      </c>
      <c r="O1027">
        <f t="shared" si="98"/>
        <v>0</v>
      </c>
    </row>
    <row r="1028" spans="1:15" x14ac:dyDescent="0.25">
      <c r="A1028" t="s">
        <v>1554</v>
      </c>
      <c r="B1028" t="s">
        <v>1228</v>
      </c>
      <c r="C1028" t="s">
        <v>1240</v>
      </c>
      <c r="D1028" t="s">
        <v>1196</v>
      </c>
      <c r="E1028" t="s">
        <v>1195</v>
      </c>
      <c r="F1028" s="604">
        <v>1</v>
      </c>
      <c r="G1028" s="604">
        <v>1.2880000000000001E-2</v>
      </c>
      <c r="H1028" s="651"/>
      <c r="I1028" t="str">
        <f t="shared" si="93"/>
        <v>electricity</v>
      </c>
      <c r="J1028" t="str">
        <f t="shared" si="94"/>
        <v>lignite</v>
      </c>
      <c r="K1028" t="str">
        <f t="shared" si="95"/>
        <v>co</v>
      </c>
      <c r="L1028" t="str">
        <f t="shared" si="96"/>
        <v>electricity.lignite.co.High efficiency deduster</v>
      </c>
      <c r="M1028" s="614">
        <f>IFERROR(INDEX('Control Tech'!$K$3:$K$196,MATCH(Calcs!L1028,'Control Tech'!$A$3:$A$196,0),1)/100,0)</f>
        <v>0</v>
      </c>
      <c r="N1028" s="613">
        <f t="shared" si="97"/>
        <v>0</v>
      </c>
      <c r="O1028">
        <f t="shared" si="98"/>
        <v>0</v>
      </c>
    </row>
    <row r="1029" spans="1:15" x14ac:dyDescent="0.25">
      <c r="A1029" t="s">
        <v>1554</v>
      </c>
      <c r="B1029" t="s">
        <v>1228</v>
      </c>
      <c r="C1029" t="s">
        <v>1240</v>
      </c>
      <c r="D1029" t="s">
        <v>1186</v>
      </c>
      <c r="E1029" t="s">
        <v>1195</v>
      </c>
      <c r="F1029" s="604">
        <v>1</v>
      </c>
      <c r="G1029" s="604">
        <v>1.4E-2</v>
      </c>
      <c r="H1029" s="651"/>
      <c r="I1029" t="str">
        <f t="shared" si="93"/>
        <v>electricity</v>
      </c>
      <c r="J1029" t="str">
        <f t="shared" si="94"/>
        <v>lignite</v>
      </c>
      <c r="K1029" t="str">
        <f t="shared" si="95"/>
        <v>co</v>
      </c>
      <c r="L1029" t="str">
        <f t="shared" si="96"/>
        <v>electricity.lignite.co.No control</v>
      </c>
      <c r="M1029" s="614">
        <f>IFERROR(INDEX('Control Tech'!$K$3:$K$196,MATCH(Calcs!L1029,'Control Tech'!$A$3:$A$196,0),1)/100,0)</f>
        <v>0</v>
      </c>
      <c r="N1029" s="613">
        <f t="shared" si="97"/>
        <v>1</v>
      </c>
      <c r="O1029">
        <f t="shared" si="98"/>
        <v>0</v>
      </c>
    </row>
    <row r="1030" spans="1:15" x14ac:dyDescent="0.25">
      <c r="A1030" t="s">
        <v>1554</v>
      </c>
      <c r="B1030" t="s">
        <v>1228</v>
      </c>
      <c r="C1030" t="s">
        <v>1240</v>
      </c>
      <c r="D1030" t="s">
        <v>1219</v>
      </c>
      <c r="E1030" t="s">
        <v>1195</v>
      </c>
      <c r="F1030" s="604">
        <v>1</v>
      </c>
      <c r="G1030" s="604">
        <v>1.2880000000000001E-2</v>
      </c>
      <c r="H1030" s="651"/>
      <c r="I1030" t="str">
        <f t="shared" ref="I1030:I1093" si="99">IFERROR(INDEX($U$3:$U$143,MATCH(B1030,$S$3:$S$143,0),1),"")</f>
        <v>electricity</v>
      </c>
      <c r="J1030" t="str">
        <f t="shared" ref="J1030:J1093" si="100">IFERROR(INDEX($V$3:$V$143,MATCH(CONCATENATE(B1030,".",C1030),$R$3:$R$143,0),1),"")</f>
        <v>lignite</v>
      </c>
      <c r="K1030" t="str">
        <f t="shared" ref="K1030:K1093" si="101">IF(OR(A1030="black carbon",A1030="oc",A1030="pm2.5",A1030="pm10"),"PM",A1030)</f>
        <v>co</v>
      </c>
      <c r="L1030" t="str">
        <f t="shared" ref="L1030:L1093" si="102">IFERROR(CONCATENATE(I1030,".",J1030,".",K1030,".",D1030),"")</f>
        <v>electricity.lignite.co.Wet scrubber</v>
      </c>
      <c r="M1030" s="614">
        <f>IFERROR(INDEX('Control Tech'!$K$3:$K$196,MATCH(Calcs!L1030,'Control Tech'!$A$3:$A$196,0),1)/100,0)</f>
        <v>0</v>
      </c>
      <c r="N1030" s="613">
        <f t="shared" ref="N1030:N1093" si="103">IF(D1030="no control",1-SUMIFS($M$5:$M$3714,$B$5:$B$3714,B1030,$A$5:$A$3714,A1030,$C$5:$C$3714,C1030),M1030)</f>
        <v>0</v>
      </c>
      <c r="O1030">
        <f t="shared" ref="O1030:O1093" si="104">IF(I1030="electricity",INDEX($W$3:$W$143,MATCH(CONCATENATE(B1030,".",C1030),$R$3:$R$143,0),1),"")</f>
        <v>0</v>
      </c>
    </row>
    <row r="1031" spans="1:15" x14ac:dyDescent="0.25">
      <c r="A1031" t="s">
        <v>1554</v>
      </c>
      <c r="B1031" t="s">
        <v>1228</v>
      </c>
      <c r="C1031" t="s">
        <v>1291</v>
      </c>
      <c r="D1031" t="s">
        <v>1196</v>
      </c>
      <c r="E1031" t="s">
        <v>1195</v>
      </c>
      <c r="F1031" s="604">
        <v>1</v>
      </c>
      <c r="G1031" s="604">
        <v>1.2880000000000001E-2</v>
      </c>
      <c r="H1031" s="651"/>
      <c r="I1031" t="str">
        <f t="shared" si="99"/>
        <v>electricity</v>
      </c>
      <c r="J1031" t="str">
        <f t="shared" si="100"/>
        <v>hard coal</v>
      </c>
      <c r="K1031" t="str">
        <f t="shared" si="101"/>
        <v>co</v>
      </c>
      <c r="L1031" t="str">
        <f t="shared" si="102"/>
        <v>electricity.hard coal.co.High efficiency deduster</v>
      </c>
      <c r="M1031" s="614">
        <f>IFERROR(INDEX('Control Tech'!$K$3:$K$196,MATCH(Calcs!L1031,'Control Tech'!$A$3:$A$196,0),1)/100,0)</f>
        <v>0</v>
      </c>
      <c r="N1031" s="613">
        <f t="shared" si="103"/>
        <v>0</v>
      </c>
      <c r="O1031">
        <f t="shared" si="104"/>
        <v>46.12</v>
      </c>
    </row>
    <row r="1032" spans="1:15" x14ac:dyDescent="0.25">
      <c r="A1032" t="s">
        <v>1554</v>
      </c>
      <c r="B1032" t="s">
        <v>1228</v>
      </c>
      <c r="C1032" t="s">
        <v>1291</v>
      </c>
      <c r="D1032" t="s">
        <v>1186</v>
      </c>
      <c r="E1032" t="s">
        <v>1195</v>
      </c>
      <c r="F1032" s="604">
        <v>1</v>
      </c>
      <c r="G1032" s="604">
        <v>1.4E-2</v>
      </c>
      <c r="H1032" s="651"/>
      <c r="I1032" t="str">
        <f t="shared" si="99"/>
        <v>electricity</v>
      </c>
      <c r="J1032" t="str">
        <f t="shared" si="100"/>
        <v>hard coal</v>
      </c>
      <c r="K1032" t="str">
        <f t="shared" si="101"/>
        <v>co</v>
      </c>
      <c r="L1032" t="str">
        <f t="shared" si="102"/>
        <v>electricity.hard coal.co.No control</v>
      </c>
      <c r="M1032" s="614">
        <f>IFERROR(INDEX('Control Tech'!$K$3:$K$196,MATCH(Calcs!L1032,'Control Tech'!$A$3:$A$196,0),1)/100,0)</f>
        <v>0</v>
      </c>
      <c r="N1032" s="613">
        <f t="shared" si="103"/>
        <v>1</v>
      </c>
      <c r="O1032">
        <f t="shared" si="104"/>
        <v>46.12</v>
      </c>
    </row>
    <row r="1033" spans="1:15" x14ac:dyDescent="0.25">
      <c r="A1033" t="s">
        <v>1554</v>
      </c>
      <c r="B1033" t="s">
        <v>1228</v>
      </c>
      <c r="C1033" t="s">
        <v>1291</v>
      </c>
      <c r="D1033" t="s">
        <v>1219</v>
      </c>
      <c r="E1033" t="s">
        <v>1195</v>
      </c>
      <c r="F1033" s="604">
        <v>1</v>
      </c>
      <c r="G1033" s="604">
        <v>1.2880000000000001E-2</v>
      </c>
      <c r="H1033" s="651"/>
      <c r="I1033" t="str">
        <f t="shared" si="99"/>
        <v>electricity</v>
      </c>
      <c r="J1033" t="str">
        <f t="shared" si="100"/>
        <v>hard coal</v>
      </c>
      <c r="K1033" t="str">
        <f t="shared" si="101"/>
        <v>co</v>
      </c>
      <c r="L1033" t="str">
        <f t="shared" si="102"/>
        <v>electricity.hard coal.co.Wet scrubber</v>
      </c>
      <c r="M1033" s="614">
        <f>IFERROR(INDEX('Control Tech'!$K$3:$K$196,MATCH(Calcs!L1033,'Control Tech'!$A$3:$A$196,0),1)/100,0)</f>
        <v>0</v>
      </c>
      <c r="N1033" s="613">
        <f t="shared" si="103"/>
        <v>0</v>
      </c>
      <c r="O1033">
        <f t="shared" si="104"/>
        <v>46.12</v>
      </c>
    </row>
    <row r="1034" spans="1:15" x14ac:dyDescent="0.25">
      <c r="A1034" t="s">
        <v>1554</v>
      </c>
      <c r="B1034" t="s">
        <v>1228</v>
      </c>
      <c r="C1034" t="s">
        <v>1292</v>
      </c>
      <c r="D1034" t="s">
        <v>1196</v>
      </c>
      <c r="E1034" t="s">
        <v>1195</v>
      </c>
      <c r="F1034" s="604">
        <v>1</v>
      </c>
      <c r="G1034" s="604">
        <v>1.2880000000000001E-2</v>
      </c>
      <c r="H1034" s="651"/>
      <c r="I1034" t="str">
        <f t="shared" si="99"/>
        <v>electricity</v>
      </c>
      <c r="J1034" t="str">
        <f t="shared" si="100"/>
        <v>hard coal</v>
      </c>
      <c r="K1034" t="str">
        <f t="shared" si="101"/>
        <v>co</v>
      </c>
      <c r="L1034" t="str">
        <f t="shared" si="102"/>
        <v>electricity.hard coal.co.High efficiency deduster</v>
      </c>
      <c r="M1034" s="614">
        <f>IFERROR(INDEX('Control Tech'!$K$3:$K$196,MATCH(Calcs!L1034,'Control Tech'!$A$3:$A$196,0),1)/100,0)</f>
        <v>0</v>
      </c>
      <c r="N1034" s="613">
        <f t="shared" si="103"/>
        <v>0</v>
      </c>
      <c r="O1034">
        <f t="shared" si="104"/>
        <v>0</v>
      </c>
    </row>
    <row r="1035" spans="1:15" x14ac:dyDescent="0.25">
      <c r="A1035" t="s">
        <v>1554</v>
      </c>
      <c r="B1035" t="s">
        <v>1228</v>
      </c>
      <c r="C1035" t="s">
        <v>1292</v>
      </c>
      <c r="D1035" t="s">
        <v>1186</v>
      </c>
      <c r="E1035" t="s">
        <v>1195</v>
      </c>
      <c r="F1035" s="604">
        <v>1</v>
      </c>
      <c r="G1035" s="604">
        <v>1.4E-2</v>
      </c>
      <c r="H1035" s="651"/>
      <c r="I1035" t="str">
        <f t="shared" si="99"/>
        <v>electricity</v>
      </c>
      <c r="J1035" t="str">
        <f t="shared" si="100"/>
        <v>hard coal</v>
      </c>
      <c r="K1035" t="str">
        <f t="shared" si="101"/>
        <v>co</v>
      </c>
      <c r="L1035" t="str">
        <f t="shared" si="102"/>
        <v>electricity.hard coal.co.No control</v>
      </c>
      <c r="M1035" s="614">
        <f>IFERROR(INDEX('Control Tech'!$K$3:$K$196,MATCH(Calcs!L1035,'Control Tech'!$A$3:$A$196,0),1)/100,0)</f>
        <v>0</v>
      </c>
      <c r="N1035" s="613">
        <f t="shared" si="103"/>
        <v>1</v>
      </c>
      <c r="O1035">
        <f t="shared" si="104"/>
        <v>0</v>
      </c>
    </row>
    <row r="1036" spans="1:15" x14ac:dyDescent="0.25">
      <c r="A1036" t="s">
        <v>1554</v>
      </c>
      <c r="B1036" t="s">
        <v>1228</v>
      </c>
      <c r="C1036" t="s">
        <v>1292</v>
      </c>
      <c r="D1036" t="s">
        <v>1219</v>
      </c>
      <c r="E1036" t="s">
        <v>1195</v>
      </c>
      <c r="F1036" s="604">
        <v>1</v>
      </c>
      <c r="G1036" s="604">
        <v>1.2880000000000001E-2</v>
      </c>
      <c r="H1036" s="651"/>
      <c r="I1036" t="str">
        <f t="shared" si="99"/>
        <v>electricity</v>
      </c>
      <c r="J1036" t="str">
        <f t="shared" si="100"/>
        <v>hard coal</v>
      </c>
      <c r="K1036" t="str">
        <f t="shared" si="101"/>
        <v>co</v>
      </c>
      <c r="L1036" t="str">
        <f t="shared" si="102"/>
        <v>electricity.hard coal.co.Wet scrubber</v>
      </c>
      <c r="M1036" s="614">
        <f>IFERROR(INDEX('Control Tech'!$K$3:$K$196,MATCH(Calcs!L1036,'Control Tech'!$A$3:$A$196,0),1)/100,0)</f>
        <v>0</v>
      </c>
      <c r="N1036" s="613">
        <f t="shared" si="103"/>
        <v>0</v>
      </c>
      <c r="O1036">
        <f t="shared" si="104"/>
        <v>0</v>
      </c>
    </row>
    <row r="1037" spans="1:15" x14ac:dyDescent="0.25">
      <c r="A1037" t="s">
        <v>1554</v>
      </c>
      <c r="B1037" t="s">
        <v>1228</v>
      </c>
      <c r="C1037" t="s">
        <v>1293</v>
      </c>
      <c r="D1037" t="s">
        <v>1196</v>
      </c>
      <c r="E1037" t="s">
        <v>1195</v>
      </c>
      <c r="F1037" s="604">
        <v>1</v>
      </c>
      <c r="G1037" s="604">
        <v>1.2880000000000001E-2</v>
      </c>
      <c r="H1037" s="651"/>
      <c r="I1037" t="str">
        <f t="shared" si="99"/>
        <v>electricity</v>
      </c>
      <c r="J1037" t="str">
        <f t="shared" si="100"/>
        <v>hard coal</v>
      </c>
      <c r="K1037" t="str">
        <f t="shared" si="101"/>
        <v>co</v>
      </c>
      <c r="L1037" t="str">
        <f t="shared" si="102"/>
        <v>electricity.hard coal.co.High efficiency deduster</v>
      </c>
      <c r="M1037" s="614">
        <f>IFERROR(INDEX('Control Tech'!$K$3:$K$196,MATCH(Calcs!L1037,'Control Tech'!$A$3:$A$196,0),1)/100,0)</f>
        <v>0</v>
      </c>
      <c r="N1037" s="613">
        <f t="shared" si="103"/>
        <v>0</v>
      </c>
      <c r="O1037">
        <f t="shared" si="104"/>
        <v>0</v>
      </c>
    </row>
    <row r="1038" spans="1:15" x14ac:dyDescent="0.25">
      <c r="A1038" t="s">
        <v>1554</v>
      </c>
      <c r="B1038" t="s">
        <v>1228</v>
      </c>
      <c r="C1038" t="s">
        <v>1293</v>
      </c>
      <c r="D1038" t="s">
        <v>1186</v>
      </c>
      <c r="E1038" t="s">
        <v>1195</v>
      </c>
      <c r="F1038" s="604">
        <v>1</v>
      </c>
      <c r="G1038" s="604">
        <v>1.4E-2</v>
      </c>
      <c r="H1038" s="651"/>
      <c r="I1038" t="str">
        <f t="shared" si="99"/>
        <v>electricity</v>
      </c>
      <c r="J1038" t="str">
        <f t="shared" si="100"/>
        <v>hard coal</v>
      </c>
      <c r="K1038" t="str">
        <f t="shared" si="101"/>
        <v>co</v>
      </c>
      <c r="L1038" t="str">
        <f t="shared" si="102"/>
        <v>electricity.hard coal.co.No control</v>
      </c>
      <c r="M1038" s="614">
        <f>IFERROR(INDEX('Control Tech'!$K$3:$K$196,MATCH(Calcs!L1038,'Control Tech'!$A$3:$A$196,0),1)/100,0)</f>
        <v>0</v>
      </c>
      <c r="N1038" s="613">
        <f t="shared" si="103"/>
        <v>1</v>
      </c>
      <c r="O1038">
        <f t="shared" si="104"/>
        <v>0</v>
      </c>
    </row>
    <row r="1039" spans="1:15" x14ac:dyDescent="0.25">
      <c r="A1039" t="s">
        <v>1554</v>
      </c>
      <c r="B1039" t="s">
        <v>1228</v>
      </c>
      <c r="C1039" t="s">
        <v>1293</v>
      </c>
      <c r="D1039" t="s">
        <v>1219</v>
      </c>
      <c r="E1039" t="s">
        <v>1195</v>
      </c>
      <c r="F1039" s="604">
        <v>1</v>
      </c>
      <c r="G1039" s="604">
        <v>1.2880000000000001E-2</v>
      </c>
      <c r="H1039" s="651"/>
      <c r="I1039" t="str">
        <f t="shared" si="99"/>
        <v>electricity</v>
      </c>
      <c r="J1039" t="str">
        <f t="shared" si="100"/>
        <v>hard coal</v>
      </c>
      <c r="K1039" t="str">
        <f t="shared" si="101"/>
        <v>co</v>
      </c>
      <c r="L1039" t="str">
        <f t="shared" si="102"/>
        <v>electricity.hard coal.co.Wet scrubber</v>
      </c>
      <c r="M1039" s="614">
        <f>IFERROR(INDEX('Control Tech'!$K$3:$K$196,MATCH(Calcs!L1039,'Control Tech'!$A$3:$A$196,0),1)/100,0)</f>
        <v>0</v>
      </c>
      <c r="N1039" s="613">
        <f t="shared" si="103"/>
        <v>0</v>
      </c>
      <c r="O1039">
        <f t="shared" si="104"/>
        <v>0</v>
      </c>
    </row>
    <row r="1040" spans="1:15" x14ac:dyDescent="0.25">
      <c r="A1040" t="s">
        <v>1554</v>
      </c>
      <c r="B1040" t="s">
        <v>1231</v>
      </c>
      <c r="C1040" t="s">
        <v>1409</v>
      </c>
      <c r="D1040" t="s">
        <v>1186</v>
      </c>
      <c r="E1040" t="s">
        <v>1195</v>
      </c>
      <c r="F1040" s="604">
        <v>1</v>
      </c>
      <c r="G1040" s="604">
        <v>0.01</v>
      </c>
      <c r="H1040" s="651"/>
      <c r="I1040" t="str">
        <f t="shared" si="99"/>
        <v>electricity</v>
      </c>
      <c r="J1040" t="str">
        <f t="shared" si="100"/>
        <v>biomass</v>
      </c>
      <c r="K1040" t="str">
        <f t="shared" si="101"/>
        <v>co</v>
      </c>
      <c r="L1040" t="str">
        <f t="shared" si="102"/>
        <v>electricity.biomass.co.No control</v>
      </c>
      <c r="M1040" s="614">
        <f>IFERROR(INDEX('Control Tech'!$K$3:$K$196,MATCH(Calcs!L1040,'Control Tech'!$A$3:$A$196,0),1)/100,0)</f>
        <v>0</v>
      </c>
      <c r="N1040" s="613">
        <f t="shared" si="103"/>
        <v>1</v>
      </c>
      <c r="O1040">
        <f t="shared" si="104"/>
        <v>0</v>
      </c>
    </row>
    <row r="1041" spans="1:15" x14ac:dyDescent="0.25">
      <c r="A1041" t="s">
        <v>1554</v>
      </c>
      <c r="B1041" t="s">
        <v>1231</v>
      </c>
      <c r="C1041" t="s">
        <v>1205</v>
      </c>
      <c r="D1041" t="s">
        <v>1186</v>
      </c>
      <c r="E1041" t="s">
        <v>1195</v>
      </c>
      <c r="F1041" s="604">
        <v>1</v>
      </c>
      <c r="G1041" s="604">
        <v>1.9E-2</v>
      </c>
      <c r="H1041" s="651"/>
      <c r="I1041" t="str">
        <f t="shared" si="99"/>
        <v>electricity</v>
      </c>
      <c r="J1041" t="str">
        <f t="shared" si="100"/>
        <v>lignite</v>
      </c>
      <c r="K1041" t="str">
        <f t="shared" si="101"/>
        <v>co</v>
      </c>
      <c r="L1041" t="str">
        <f t="shared" si="102"/>
        <v>electricity.lignite.co.No control</v>
      </c>
      <c r="M1041" s="614">
        <f>IFERROR(INDEX('Control Tech'!$K$3:$K$196,MATCH(Calcs!L1041,'Control Tech'!$A$3:$A$196,0),1)/100,0)</f>
        <v>0</v>
      </c>
      <c r="N1041" s="613">
        <f t="shared" si="103"/>
        <v>1</v>
      </c>
      <c r="O1041">
        <f t="shared" si="104"/>
        <v>0.03</v>
      </c>
    </row>
    <row r="1042" spans="1:15" x14ac:dyDescent="0.25">
      <c r="A1042" t="s">
        <v>1554</v>
      </c>
      <c r="B1042" t="s">
        <v>1231</v>
      </c>
      <c r="C1042" t="s">
        <v>1240</v>
      </c>
      <c r="D1042" t="s">
        <v>1186</v>
      </c>
      <c r="E1042" t="s">
        <v>1195</v>
      </c>
      <c r="F1042" s="604">
        <v>1</v>
      </c>
      <c r="G1042" s="604">
        <v>1.9E-2</v>
      </c>
      <c r="H1042" s="651"/>
      <c r="I1042" t="str">
        <f t="shared" si="99"/>
        <v>electricity</v>
      </c>
      <c r="J1042" t="str">
        <f t="shared" si="100"/>
        <v>lignite</v>
      </c>
      <c r="K1042" t="str">
        <f t="shared" si="101"/>
        <v>co</v>
      </c>
      <c r="L1042" t="str">
        <f t="shared" si="102"/>
        <v>electricity.lignite.co.No control</v>
      </c>
      <c r="M1042" s="614">
        <f>IFERROR(INDEX('Control Tech'!$K$3:$K$196,MATCH(Calcs!L1042,'Control Tech'!$A$3:$A$196,0),1)/100,0)</f>
        <v>0</v>
      </c>
      <c r="N1042" s="613">
        <f t="shared" si="103"/>
        <v>1</v>
      </c>
      <c r="O1042">
        <f t="shared" si="104"/>
        <v>0.03</v>
      </c>
    </row>
    <row r="1043" spans="1:15" x14ac:dyDescent="0.25">
      <c r="A1043" t="s">
        <v>1554</v>
      </c>
      <c r="B1043" t="s">
        <v>1231</v>
      </c>
      <c r="C1043" t="s">
        <v>1291</v>
      </c>
      <c r="D1043" t="s">
        <v>1186</v>
      </c>
      <c r="E1043" t="s">
        <v>1195</v>
      </c>
      <c r="F1043" s="604">
        <v>1</v>
      </c>
      <c r="G1043" s="604">
        <v>1.9E-2</v>
      </c>
      <c r="H1043" s="651"/>
      <c r="I1043" t="str">
        <f t="shared" si="99"/>
        <v>electricity</v>
      </c>
      <c r="J1043" t="str">
        <f t="shared" si="100"/>
        <v>hard coal</v>
      </c>
      <c r="K1043" t="str">
        <f t="shared" si="101"/>
        <v>co</v>
      </c>
      <c r="L1043" t="str">
        <f t="shared" si="102"/>
        <v>electricity.hard coal.co.No control</v>
      </c>
      <c r="M1043" s="614">
        <f>IFERROR(INDEX('Control Tech'!$K$3:$K$196,MATCH(Calcs!L1043,'Control Tech'!$A$3:$A$196,0),1)/100,0)</f>
        <v>0</v>
      </c>
      <c r="N1043" s="613">
        <f t="shared" si="103"/>
        <v>1</v>
      </c>
      <c r="O1043">
        <f t="shared" si="104"/>
        <v>0.03</v>
      </c>
    </row>
    <row r="1044" spans="1:15" x14ac:dyDescent="0.25">
      <c r="A1044" t="s">
        <v>1554</v>
      </c>
      <c r="B1044" t="s">
        <v>1231</v>
      </c>
      <c r="C1044" t="s">
        <v>1292</v>
      </c>
      <c r="D1044" t="s">
        <v>1186</v>
      </c>
      <c r="E1044" t="s">
        <v>1195</v>
      </c>
      <c r="F1044" s="604">
        <v>1</v>
      </c>
      <c r="G1044" s="604">
        <v>1.9E-2</v>
      </c>
      <c r="H1044" s="651"/>
      <c r="I1044" t="str">
        <f t="shared" si="99"/>
        <v>electricity</v>
      </c>
      <c r="J1044" t="str">
        <f t="shared" si="100"/>
        <v>hard coal</v>
      </c>
      <c r="K1044" t="str">
        <f t="shared" si="101"/>
        <v>co</v>
      </c>
      <c r="L1044" t="str">
        <f t="shared" si="102"/>
        <v>electricity.hard coal.co.No control</v>
      </c>
      <c r="M1044" s="614">
        <f>IFERROR(INDEX('Control Tech'!$K$3:$K$196,MATCH(Calcs!L1044,'Control Tech'!$A$3:$A$196,0),1)/100,0)</f>
        <v>0</v>
      </c>
      <c r="N1044" s="613">
        <f t="shared" si="103"/>
        <v>1</v>
      </c>
      <c r="O1044">
        <f t="shared" si="104"/>
        <v>0.03</v>
      </c>
    </row>
    <row r="1045" spans="1:15" x14ac:dyDescent="0.25">
      <c r="A1045" t="s">
        <v>1554</v>
      </c>
      <c r="B1045" t="s">
        <v>1231</v>
      </c>
      <c r="C1045" t="s">
        <v>1293</v>
      </c>
      <c r="D1045" t="s">
        <v>1186</v>
      </c>
      <c r="E1045" t="s">
        <v>1195</v>
      </c>
      <c r="F1045" s="604">
        <v>1</v>
      </c>
      <c r="G1045" s="604">
        <v>1.9E-2</v>
      </c>
      <c r="H1045" s="651"/>
      <c r="I1045" t="str">
        <f t="shared" si="99"/>
        <v>electricity</v>
      </c>
      <c r="J1045" t="str">
        <f t="shared" si="100"/>
        <v>hard coal</v>
      </c>
      <c r="K1045" t="str">
        <f t="shared" si="101"/>
        <v>co</v>
      </c>
      <c r="L1045" t="str">
        <f t="shared" si="102"/>
        <v>electricity.hard coal.co.No control</v>
      </c>
      <c r="M1045" s="614">
        <f>IFERROR(INDEX('Control Tech'!$K$3:$K$196,MATCH(Calcs!L1045,'Control Tech'!$A$3:$A$196,0),1)/100,0)</f>
        <v>0</v>
      </c>
      <c r="N1045" s="613">
        <f t="shared" si="103"/>
        <v>1</v>
      </c>
      <c r="O1045">
        <f t="shared" si="104"/>
        <v>0.03</v>
      </c>
    </row>
    <row r="1046" spans="1:15" x14ac:dyDescent="0.25">
      <c r="A1046" t="s">
        <v>1554</v>
      </c>
      <c r="B1046" t="s">
        <v>1231</v>
      </c>
      <c r="C1046" t="s">
        <v>1294</v>
      </c>
      <c r="D1046" t="s">
        <v>1186</v>
      </c>
      <c r="E1046" t="s">
        <v>1195</v>
      </c>
      <c r="F1046" s="604">
        <v>1</v>
      </c>
      <c r="G1046" s="604">
        <v>0.01</v>
      </c>
      <c r="H1046" s="651"/>
      <c r="I1046" t="str">
        <f t="shared" si="99"/>
        <v>electricity</v>
      </c>
      <c r="J1046" t="str">
        <f t="shared" si="100"/>
        <v>petroleum diesel</v>
      </c>
      <c r="K1046" t="str">
        <f t="shared" si="101"/>
        <v>co</v>
      </c>
      <c r="L1046" t="str">
        <f t="shared" si="102"/>
        <v>electricity.petroleum diesel.co.No control</v>
      </c>
      <c r="M1046" s="614">
        <f>IFERROR(INDEX('Control Tech'!$K$3:$K$196,MATCH(Calcs!L1046,'Control Tech'!$A$3:$A$196,0),1)/100,0)</f>
        <v>0</v>
      </c>
      <c r="N1046" s="613">
        <f t="shared" si="103"/>
        <v>1</v>
      </c>
      <c r="O1046">
        <f t="shared" si="104"/>
        <v>0</v>
      </c>
    </row>
    <row r="1047" spans="1:15" x14ac:dyDescent="0.25">
      <c r="A1047" t="s">
        <v>1554</v>
      </c>
      <c r="B1047" t="s">
        <v>1231</v>
      </c>
      <c r="C1047" t="s">
        <v>1410</v>
      </c>
      <c r="D1047" t="s">
        <v>1186</v>
      </c>
      <c r="E1047" t="s">
        <v>1195</v>
      </c>
      <c r="F1047" s="604">
        <v>1</v>
      </c>
      <c r="G1047" s="604">
        <v>0.01</v>
      </c>
      <c r="H1047" s="651"/>
      <c r="I1047" t="str">
        <f t="shared" si="99"/>
        <v>electricity</v>
      </c>
      <c r="J1047" t="str">
        <f t="shared" si="100"/>
        <v>biomass</v>
      </c>
      <c r="K1047" t="str">
        <f t="shared" si="101"/>
        <v>co</v>
      </c>
      <c r="L1047" t="str">
        <f t="shared" si="102"/>
        <v>electricity.biomass.co.No control</v>
      </c>
      <c r="M1047" s="614">
        <f>IFERROR(INDEX('Control Tech'!$K$3:$K$196,MATCH(Calcs!L1047,'Control Tech'!$A$3:$A$196,0),1)/100,0)</f>
        <v>0</v>
      </c>
      <c r="N1047" s="613">
        <f t="shared" si="103"/>
        <v>1</v>
      </c>
      <c r="O1047">
        <f t="shared" si="104"/>
        <v>0</v>
      </c>
    </row>
    <row r="1048" spans="1:15" x14ac:dyDescent="0.25">
      <c r="A1048" t="s">
        <v>1554</v>
      </c>
      <c r="B1048" t="s">
        <v>1250</v>
      </c>
      <c r="C1048" t="s">
        <v>1409</v>
      </c>
      <c r="D1048" t="s">
        <v>1186</v>
      </c>
      <c r="E1048" t="s">
        <v>1195</v>
      </c>
      <c r="F1048" s="604">
        <v>1</v>
      </c>
      <c r="G1048" s="604">
        <v>0.05</v>
      </c>
      <c r="H1048" s="651"/>
      <c r="I1048" t="str">
        <f t="shared" si="99"/>
        <v>electricity</v>
      </c>
      <c r="J1048" t="str">
        <f t="shared" si="100"/>
        <v>biomass</v>
      </c>
      <c r="K1048" t="str">
        <f t="shared" si="101"/>
        <v>co</v>
      </c>
      <c r="L1048" t="str">
        <f t="shared" si="102"/>
        <v>electricity.biomass.co.No control</v>
      </c>
      <c r="M1048" s="614">
        <f>IFERROR(INDEX('Control Tech'!$K$3:$K$196,MATCH(Calcs!L1048,'Control Tech'!$A$3:$A$196,0),1)/100,0)</f>
        <v>0</v>
      </c>
      <c r="N1048" s="613">
        <f t="shared" si="103"/>
        <v>1</v>
      </c>
      <c r="O1048">
        <f t="shared" si="104"/>
        <v>0</v>
      </c>
    </row>
    <row r="1049" spans="1:15" x14ac:dyDescent="0.25">
      <c r="A1049" t="s">
        <v>1554</v>
      </c>
      <c r="B1049" t="s">
        <v>1250</v>
      </c>
      <c r="C1049" t="s">
        <v>1245</v>
      </c>
      <c r="D1049" t="s">
        <v>1186</v>
      </c>
      <c r="E1049" t="s">
        <v>1195</v>
      </c>
      <c r="F1049" s="604">
        <v>1</v>
      </c>
      <c r="G1049" s="604">
        <v>0.1</v>
      </c>
      <c r="H1049" s="651"/>
      <c r="I1049" t="str">
        <f t="shared" si="99"/>
        <v>electricity</v>
      </c>
      <c r="J1049" t="str">
        <f t="shared" si="100"/>
        <v>hard coal</v>
      </c>
      <c r="K1049" t="str">
        <f t="shared" si="101"/>
        <v>co</v>
      </c>
      <c r="L1049" t="str">
        <f t="shared" si="102"/>
        <v>electricity.hard coal.co.No control</v>
      </c>
      <c r="M1049" s="614">
        <f>IFERROR(INDEX('Control Tech'!$K$3:$K$196,MATCH(Calcs!L1049,'Control Tech'!$A$3:$A$196,0),1)/100,0)</f>
        <v>0</v>
      </c>
      <c r="N1049" s="613">
        <f t="shared" si="103"/>
        <v>1</v>
      </c>
      <c r="O1049">
        <f t="shared" si="104"/>
        <v>0</v>
      </c>
    </row>
    <row r="1050" spans="1:15" x14ac:dyDescent="0.25">
      <c r="A1050" t="s">
        <v>1554</v>
      </c>
      <c r="B1050" t="s">
        <v>1250</v>
      </c>
      <c r="C1050" t="s">
        <v>92</v>
      </c>
      <c r="D1050" t="s">
        <v>1186</v>
      </c>
      <c r="E1050" t="s">
        <v>1195</v>
      </c>
      <c r="F1050" s="604">
        <v>1</v>
      </c>
      <c r="G1050" s="604">
        <v>0.01</v>
      </c>
      <c r="H1050" s="651"/>
      <c r="I1050" t="str">
        <f t="shared" si="99"/>
        <v>electricity</v>
      </c>
      <c r="J1050" t="str">
        <f t="shared" si="100"/>
        <v>petroleum diesel</v>
      </c>
      <c r="K1050" t="str">
        <f t="shared" si="101"/>
        <v>co</v>
      </c>
      <c r="L1050" t="str">
        <f t="shared" si="102"/>
        <v>electricity.petroleum diesel.co.No control</v>
      </c>
      <c r="M1050" s="614">
        <f>IFERROR(INDEX('Control Tech'!$K$3:$K$196,MATCH(Calcs!L1050,'Control Tech'!$A$3:$A$196,0),1)/100,0)</f>
        <v>0</v>
      </c>
      <c r="N1050" s="613">
        <f t="shared" si="103"/>
        <v>1</v>
      </c>
      <c r="O1050">
        <f t="shared" si="104"/>
        <v>0</v>
      </c>
    </row>
    <row r="1051" spans="1:15" x14ac:dyDescent="0.25">
      <c r="A1051" t="s">
        <v>1554</v>
      </c>
      <c r="B1051" t="s">
        <v>1250</v>
      </c>
      <c r="C1051" t="s">
        <v>1264</v>
      </c>
      <c r="D1051" t="s">
        <v>1186</v>
      </c>
      <c r="E1051" t="s">
        <v>1195</v>
      </c>
      <c r="F1051" s="604">
        <v>1</v>
      </c>
      <c r="G1051" s="604">
        <v>0.01</v>
      </c>
      <c r="H1051" s="651"/>
      <c r="I1051" t="str">
        <f t="shared" si="99"/>
        <v>electricity</v>
      </c>
      <c r="J1051" t="str">
        <f t="shared" si="100"/>
        <v>natural gas</v>
      </c>
      <c r="K1051" t="str">
        <f t="shared" si="101"/>
        <v>co</v>
      </c>
      <c r="L1051" t="str">
        <f t="shared" si="102"/>
        <v>electricity.natural gas.co.No control</v>
      </c>
      <c r="M1051" s="614">
        <f>IFERROR(INDEX('Control Tech'!$K$3:$K$196,MATCH(Calcs!L1051,'Control Tech'!$A$3:$A$196,0),1)/100,0)</f>
        <v>0</v>
      </c>
      <c r="N1051" s="613">
        <f t="shared" si="103"/>
        <v>1</v>
      </c>
      <c r="O1051">
        <f t="shared" si="104"/>
        <v>945.6</v>
      </c>
    </row>
    <row r="1052" spans="1:15" x14ac:dyDescent="0.25">
      <c r="A1052" t="s">
        <v>1554</v>
      </c>
      <c r="B1052" t="s">
        <v>1250</v>
      </c>
      <c r="C1052" t="s">
        <v>1264</v>
      </c>
      <c r="D1052" t="s">
        <v>1549</v>
      </c>
      <c r="E1052" t="s">
        <v>1195</v>
      </c>
      <c r="F1052" s="604">
        <v>1</v>
      </c>
      <c r="G1052" s="604">
        <v>9.1999999999999998E-3</v>
      </c>
      <c r="H1052" s="651"/>
      <c r="I1052" t="str">
        <f t="shared" si="99"/>
        <v>electricity</v>
      </c>
      <c r="J1052" t="str">
        <f t="shared" si="100"/>
        <v>natural gas</v>
      </c>
      <c r="K1052" t="str">
        <f t="shared" si="101"/>
        <v>co</v>
      </c>
      <c r="L1052" t="str">
        <f t="shared" si="102"/>
        <v>electricity.natural gas.co.Selective catalytic reduction on new oil and gas power plants</v>
      </c>
      <c r="M1052" s="614">
        <f>IFERROR(INDEX('Control Tech'!$K$3:$K$196,MATCH(Calcs!L1052,'Control Tech'!$A$3:$A$196,0),1)/100,0)</f>
        <v>0</v>
      </c>
      <c r="N1052" s="613">
        <f t="shared" si="103"/>
        <v>0</v>
      </c>
      <c r="O1052">
        <f t="shared" si="104"/>
        <v>945.6</v>
      </c>
    </row>
    <row r="1053" spans="1:15" x14ac:dyDescent="0.25">
      <c r="A1053" t="s">
        <v>1554</v>
      </c>
      <c r="B1053" t="s">
        <v>1250</v>
      </c>
      <c r="C1053" t="s">
        <v>18</v>
      </c>
      <c r="D1053" t="s">
        <v>1186</v>
      </c>
      <c r="E1053" t="s">
        <v>1195</v>
      </c>
      <c r="F1053" s="604">
        <v>1</v>
      </c>
      <c r="G1053" s="604">
        <v>1.4999999999999999E-2</v>
      </c>
      <c r="H1053" s="651"/>
      <c r="I1053" t="str">
        <f t="shared" si="99"/>
        <v>electricity</v>
      </c>
      <c r="J1053" t="str">
        <f t="shared" si="100"/>
        <v>petroleum gasoline</v>
      </c>
      <c r="K1053" t="str">
        <f t="shared" si="101"/>
        <v>co</v>
      </c>
      <c r="L1053" t="str">
        <f t="shared" si="102"/>
        <v>electricity.petroleum gasoline.co.No control</v>
      </c>
      <c r="M1053" s="614">
        <f>IFERROR(INDEX('Control Tech'!$K$3:$K$196,MATCH(Calcs!L1053,'Control Tech'!$A$3:$A$196,0),1)/100,0)</f>
        <v>0</v>
      </c>
      <c r="N1053" s="613">
        <f t="shared" si="103"/>
        <v>1</v>
      </c>
      <c r="O1053">
        <f t="shared" si="104"/>
        <v>0</v>
      </c>
    </row>
    <row r="1054" spans="1:15" x14ac:dyDescent="0.25">
      <c r="A1054" t="s">
        <v>1554</v>
      </c>
      <c r="B1054" t="s">
        <v>1250</v>
      </c>
      <c r="C1054" t="s">
        <v>1294</v>
      </c>
      <c r="D1054" t="s">
        <v>1186</v>
      </c>
      <c r="E1054" t="s">
        <v>1195</v>
      </c>
      <c r="F1054" s="604">
        <v>1</v>
      </c>
      <c r="G1054" s="604">
        <v>0.01</v>
      </c>
      <c r="H1054" s="651"/>
      <c r="I1054" t="str">
        <f t="shared" si="99"/>
        <v>electricity</v>
      </c>
      <c r="J1054" t="str">
        <f t="shared" si="100"/>
        <v>petroleum diesel</v>
      </c>
      <c r="K1054" t="str">
        <f t="shared" si="101"/>
        <v>co</v>
      </c>
      <c r="L1054" t="str">
        <f t="shared" si="102"/>
        <v>electricity.petroleum diesel.co.No control</v>
      </c>
      <c r="M1054" s="614">
        <f>IFERROR(INDEX('Control Tech'!$K$3:$K$196,MATCH(Calcs!L1054,'Control Tech'!$A$3:$A$196,0),1)/100,0)</f>
        <v>0</v>
      </c>
      <c r="N1054" s="613">
        <f t="shared" si="103"/>
        <v>1</v>
      </c>
      <c r="O1054">
        <f t="shared" si="104"/>
        <v>0</v>
      </c>
    </row>
    <row r="1055" spans="1:15" x14ac:dyDescent="0.25">
      <c r="A1055" t="s">
        <v>1554</v>
      </c>
      <c r="B1055" t="s">
        <v>1250</v>
      </c>
      <c r="C1055" t="s">
        <v>1294</v>
      </c>
      <c r="D1055" t="s">
        <v>1549</v>
      </c>
      <c r="E1055" t="s">
        <v>1195</v>
      </c>
      <c r="F1055" s="604">
        <v>1</v>
      </c>
      <c r="G1055" s="604">
        <v>9.1999999999999998E-3</v>
      </c>
      <c r="H1055" s="651"/>
      <c r="I1055" t="str">
        <f t="shared" si="99"/>
        <v>electricity</v>
      </c>
      <c r="J1055" t="str">
        <f t="shared" si="100"/>
        <v>petroleum diesel</v>
      </c>
      <c r="K1055" t="str">
        <f t="shared" si="101"/>
        <v>co</v>
      </c>
      <c r="L1055" t="str">
        <f t="shared" si="102"/>
        <v>electricity.petroleum diesel.co.Selective catalytic reduction on new oil and gas power plants</v>
      </c>
      <c r="M1055" s="614">
        <f>IFERROR(INDEX('Control Tech'!$K$3:$K$196,MATCH(Calcs!L1055,'Control Tech'!$A$3:$A$196,0),1)/100,0)</f>
        <v>0</v>
      </c>
      <c r="N1055" s="613">
        <f t="shared" si="103"/>
        <v>0</v>
      </c>
      <c r="O1055">
        <f t="shared" si="104"/>
        <v>0</v>
      </c>
    </row>
    <row r="1056" spans="1:15" x14ac:dyDescent="0.25">
      <c r="A1056" t="s">
        <v>1554</v>
      </c>
      <c r="B1056" t="s">
        <v>1250</v>
      </c>
      <c r="C1056" t="s">
        <v>1410</v>
      </c>
      <c r="D1056" t="s">
        <v>1186</v>
      </c>
      <c r="E1056" t="s">
        <v>1195</v>
      </c>
      <c r="F1056" s="604">
        <v>1</v>
      </c>
      <c r="G1056" s="604">
        <v>1.2500000000000001E-2</v>
      </c>
      <c r="H1056" s="651"/>
      <c r="I1056" t="str">
        <f t="shared" si="99"/>
        <v>electricity</v>
      </c>
      <c r="J1056" t="str">
        <f t="shared" si="100"/>
        <v>biomass</v>
      </c>
      <c r="K1056" t="str">
        <f t="shared" si="101"/>
        <v>co</v>
      </c>
      <c r="L1056" t="str">
        <f t="shared" si="102"/>
        <v>electricity.biomass.co.No control</v>
      </c>
      <c r="M1056" s="614">
        <f>IFERROR(INDEX('Control Tech'!$K$3:$K$196,MATCH(Calcs!L1056,'Control Tech'!$A$3:$A$196,0),1)/100,0)</f>
        <v>0</v>
      </c>
      <c r="N1056" s="613">
        <f t="shared" si="103"/>
        <v>1</v>
      </c>
      <c r="O1056">
        <f t="shared" si="104"/>
        <v>0</v>
      </c>
    </row>
    <row r="1057" spans="1:15" x14ac:dyDescent="0.25">
      <c r="A1057" t="s">
        <v>1554</v>
      </c>
      <c r="B1057" t="s">
        <v>1250</v>
      </c>
      <c r="C1057" t="s">
        <v>1410</v>
      </c>
      <c r="D1057" t="s">
        <v>1553</v>
      </c>
      <c r="E1057" t="s">
        <v>1195</v>
      </c>
      <c r="F1057" s="604">
        <v>1</v>
      </c>
      <c r="G1057" s="604">
        <v>1.15E-2</v>
      </c>
      <c r="H1057" s="651"/>
      <c r="I1057" t="str">
        <f t="shared" si="99"/>
        <v>electricity</v>
      </c>
      <c r="J1057" t="str">
        <f t="shared" si="100"/>
        <v>biomass</v>
      </c>
      <c r="K1057" t="str">
        <f t="shared" si="101"/>
        <v>co</v>
      </c>
      <c r="L1057" t="str">
        <f t="shared" si="102"/>
        <v>electricity.biomass.co.Selective catalytic reduction on new hard coal power plants</v>
      </c>
      <c r="M1057" s="614">
        <f>IFERROR(INDEX('Control Tech'!$K$3:$K$196,MATCH(Calcs!L1057,'Control Tech'!$A$3:$A$196,0),1)/100,0)</f>
        <v>0</v>
      </c>
      <c r="N1057" s="613">
        <f t="shared" si="103"/>
        <v>0</v>
      </c>
      <c r="O1057">
        <f t="shared" si="104"/>
        <v>0</v>
      </c>
    </row>
    <row r="1058" spans="1:15" x14ac:dyDescent="0.25">
      <c r="A1058" t="s">
        <v>1554</v>
      </c>
      <c r="B1058" t="s">
        <v>1238</v>
      </c>
      <c r="C1058" t="s">
        <v>1205</v>
      </c>
      <c r="D1058" t="s">
        <v>1234</v>
      </c>
      <c r="E1058" t="s">
        <v>1195</v>
      </c>
      <c r="F1058" s="604">
        <v>1</v>
      </c>
      <c r="G1058" s="604">
        <v>4.5999999999999999E-3</v>
      </c>
      <c r="H1058" s="651"/>
      <c r="I1058" t="str">
        <f t="shared" si="99"/>
        <v>electricity</v>
      </c>
      <c r="J1058" t="str">
        <f t="shared" si="100"/>
        <v>lignite</v>
      </c>
      <c r="K1058" t="str">
        <f t="shared" si="101"/>
        <v>co</v>
      </c>
      <c r="L1058" t="str">
        <f t="shared" si="102"/>
        <v>electricity.lignite.co.Fabric filters</v>
      </c>
      <c r="M1058" s="614">
        <f>IFERROR(INDEX('Control Tech'!$K$3:$K$196,MATCH(Calcs!L1058,'Control Tech'!$A$3:$A$196,0),1)/100,0)</f>
        <v>0</v>
      </c>
      <c r="N1058" s="613">
        <f t="shared" si="103"/>
        <v>0</v>
      </c>
      <c r="O1058">
        <f t="shared" si="104"/>
        <v>0</v>
      </c>
    </row>
    <row r="1059" spans="1:15" x14ac:dyDescent="0.25">
      <c r="A1059" t="s">
        <v>1554</v>
      </c>
      <c r="B1059" t="s">
        <v>1238</v>
      </c>
      <c r="C1059" t="s">
        <v>1205</v>
      </c>
      <c r="D1059" t="s">
        <v>1196</v>
      </c>
      <c r="E1059" t="s">
        <v>1195</v>
      </c>
      <c r="F1059" s="604">
        <v>1</v>
      </c>
      <c r="G1059" s="604">
        <v>4.5999999999999999E-3</v>
      </c>
      <c r="H1059" s="651"/>
      <c r="I1059" t="str">
        <f t="shared" si="99"/>
        <v>electricity</v>
      </c>
      <c r="J1059" t="str">
        <f t="shared" si="100"/>
        <v>lignite</v>
      </c>
      <c r="K1059" t="str">
        <f t="shared" si="101"/>
        <v>co</v>
      </c>
      <c r="L1059" t="str">
        <f t="shared" si="102"/>
        <v>electricity.lignite.co.High efficiency deduster</v>
      </c>
      <c r="M1059" s="614">
        <f>IFERROR(INDEX('Control Tech'!$K$3:$K$196,MATCH(Calcs!L1059,'Control Tech'!$A$3:$A$196,0),1)/100,0)</f>
        <v>0</v>
      </c>
      <c r="N1059" s="613">
        <f t="shared" si="103"/>
        <v>0</v>
      </c>
      <c r="O1059">
        <f t="shared" si="104"/>
        <v>0</v>
      </c>
    </row>
    <row r="1060" spans="1:15" x14ac:dyDescent="0.25">
      <c r="A1060" t="s">
        <v>1554</v>
      </c>
      <c r="B1060" t="s">
        <v>1238</v>
      </c>
      <c r="C1060" t="s">
        <v>1205</v>
      </c>
      <c r="D1060" t="s">
        <v>1186</v>
      </c>
      <c r="E1060" t="s">
        <v>1195</v>
      </c>
      <c r="F1060" s="604">
        <v>1</v>
      </c>
      <c r="G1060" s="604">
        <v>5.0000000000000001E-3</v>
      </c>
      <c r="H1060" s="651"/>
      <c r="I1060" t="str">
        <f t="shared" si="99"/>
        <v>electricity</v>
      </c>
      <c r="J1060" t="str">
        <f t="shared" si="100"/>
        <v>lignite</v>
      </c>
      <c r="K1060" t="str">
        <f t="shared" si="101"/>
        <v>co</v>
      </c>
      <c r="L1060" t="str">
        <f t="shared" si="102"/>
        <v>electricity.lignite.co.No control</v>
      </c>
      <c r="M1060" s="614">
        <f>IFERROR(INDEX('Control Tech'!$K$3:$K$196,MATCH(Calcs!L1060,'Control Tech'!$A$3:$A$196,0),1)/100,0)</f>
        <v>0</v>
      </c>
      <c r="N1060" s="613">
        <f t="shared" si="103"/>
        <v>1</v>
      </c>
      <c r="O1060">
        <f t="shared" si="104"/>
        <v>0</v>
      </c>
    </row>
    <row r="1061" spans="1:15" x14ac:dyDescent="0.25">
      <c r="A1061" t="s">
        <v>1554</v>
      </c>
      <c r="B1061" t="s">
        <v>1238</v>
      </c>
      <c r="C1061" t="s">
        <v>1240</v>
      </c>
      <c r="D1061" t="s">
        <v>1234</v>
      </c>
      <c r="E1061" t="s">
        <v>1195</v>
      </c>
      <c r="F1061" s="604">
        <v>1</v>
      </c>
      <c r="G1061" s="604">
        <v>4.5999999999999999E-3</v>
      </c>
      <c r="H1061" s="651"/>
      <c r="I1061" t="str">
        <f t="shared" si="99"/>
        <v>electricity</v>
      </c>
      <c r="J1061" t="str">
        <f t="shared" si="100"/>
        <v>lignite</v>
      </c>
      <c r="K1061" t="str">
        <f t="shared" si="101"/>
        <v>co</v>
      </c>
      <c r="L1061" t="str">
        <f t="shared" si="102"/>
        <v>electricity.lignite.co.Fabric filters</v>
      </c>
      <c r="M1061" s="614">
        <f>IFERROR(INDEX('Control Tech'!$K$3:$K$196,MATCH(Calcs!L1061,'Control Tech'!$A$3:$A$196,0),1)/100,0)</f>
        <v>0</v>
      </c>
      <c r="N1061" s="613">
        <f t="shared" si="103"/>
        <v>0</v>
      </c>
      <c r="O1061">
        <f t="shared" si="104"/>
        <v>0</v>
      </c>
    </row>
    <row r="1062" spans="1:15" x14ac:dyDescent="0.25">
      <c r="A1062" t="s">
        <v>1554</v>
      </c>
      <c r="B1062" t="s">
        <v>1238</v>
      </c>
      <c r="C1062" t="s">
        <v>1240</v>
      </c>
      <c r="D1062" t="s">
        <v>1196</v>
      </c>
      <c r="E1062" t="s">
        <v>1195</v>
      </c>
      <c r="F1062" s="604">
        <v>1</v>
      </c>
      <c r="G1062" s="604">
        <v>4.5999999999999999E-3</v>
      </c>
      <c r="H1062" s="651"/>
      <c r="I1062" t="str">
        <f t="shared" si="99"/>
        <v>electricity</v>
      </c>
      <c r="J1062" t="str">
        <f t="shared" si="100"/>
        <v>lignite</v>
      </c>
      <c r="K1062" t="str">
        <f t="shared" si="101"/>
        <v>co</v>
      </c>
      <c r="L1062" t="str">
        <f t="shared" si="102"/>
        <v>electricity.lignite.co.High efficiency deduster</v>
      </c>
      <c r="M1062" s="614">
        <f>IFERROR(INDEX('Control Tech'!$K$3:$K$196,MATCH(Calcs!L1062,'Control Tech'!$A$3:$A$196,0),1)/100,0)</f>
        <v>0</v>
      </c>
      <c r="N1062" s="613">
        <f t="shared" si="103"/>
        <v>0</v>
      </c>
      <c r="O1062">
        <f t="shared" si="104"/>
        <v>0</v>
      </c>
    </row>
    <row r="1063" spans="1:15" x14ac:dyDescent="0.25">
      <c r="A1063" t="s">
        <v>1554</v>
      </c>
      <c r="B1063" t="s">
        <v>1238</v>
      </c>
      <c r="C1063" t="s">
        <v>1240</v>
      </c>
      <c r="D1063" t="s">
        <v>1186</v>
      </c>
      <c r="E1063" t="s">
        <v>1195</v>
      </c>
      <c r="F1063" s="604">
        <v>1</v>
      </c>
      <c r="G1063" s="604">
        <v>5.0000000000000001E-3</v>
      </c>
      <c r="H1063" s="651"/>
      <c r="I1063" t="str">
        <f t="shared" si="99"/>
        <v>electricity</v>
      </c>
      <c r="J1063" t="str">
        <f t="shared" si="100"/>
        <v>lignite</v>
      </c>
      <c r="K1063" t="str">
        <f t="shared" si="101"/>
        <v>co</v>
      </c>
      <c r="L1063" t="str">
        <f t="shared" si="102"/>
        <v>electricity.lignite.co.No control</v>
      </c>
      <c r="M1063" s="614">
        <f>IFERROR(INDEX('Control Tech'!$K$3:$K$196,MATCH(Calcs!L1063,'Control Tech'!$A$3:$A$196,0),1)/100,0)</f>
        <v>0</v>
      </c>
      <c r="N1063" s="613">
        <f t="shared" si="103"/>
        <v>1</v>
      </c>
      <c r="O1063">
        <f t="shared" si="104"/>
        <v>0</v>
      </c>
    </row>
    <row r="1064" spans="1:15" x14ac:dyDescent="0.25">
      <c r="A1064" t="s">
        <v>1554</v>
      </c>
      <c r="B1064" t="s">
        <v>1238</v>
      </c>
      <c r="C1064" t="s">
        <v>1291</v>
      </c>
      <c r="D1064" t="s">
        <v>1234</v>
      </c>
      <c r="E1064" t="s">
        <v>1195</v>
      </c>
      <c r="F1064" s="604">
        <v>1</v>
      </c>
      <c r="G1064" s="604">
        <v>5.4999999999999997E-3</v>
      </c>
      <c r="H1064" s="651"/>
      <c r="I1064" t="str">
        <f t="shared" si="99"/>
        <v>electricity</v>
      </c>
      <c r="J1064" t="str">
        <f t="shared" si="100"/>
        <v>hard coal</v>
      </c>
      <c r="K1064" t="str">
        <f t="shared" si="101"/>
        <v>co</v>
      </c>
      <c r="L1064" t="str">
        <f t="shared" si="102"/>
        <v>electricity.hard coal.co.Fabric filters</v>
      </c>
      <c r="M1064" s="614">
        <f>IFERROR(INDEX('Control Tech'!$K$3:$K$196,MATCH(Calcs!L1064,'Control Tech'!$A$3:$A$196,0),1)/100,0)</f>
        <v>0</v>
      </c>
      <c r="N1064" s="613">
        <f t="shared" si="103"/>
        <v>0</v>
      </c>
      <c r="O1064">
        <f t="shared" si="104"/>
        <v>308.68</v>
      </c>
    </row>
    <row r="1065" spans="1:15" x14ac:dyDescent="0.25">
      <c r="A1065" t="s">
        <v>1554</v>
      </c>
      <c r="B1065" t="s">
        <v>1238</v>
      </c>
      <c r="C1065" t="s">
        <v>1291</v>
      </c>
      <c r="D1065" t="s">
        <v>1196</v>
      </c>
      <c r="E1065" t="s">
        <v>1195</v>
      </c>
      <c r="F1065" s="604">
        <v>1</v>
      </c>
      <c r="G1065" s="604">
        <v>5.4999999999999997E-3</v>
      </c>
      <c r="H1065" s="651"/>
      <c r="I1065" t="str">
        <f t="shared" si="99"/>
        <v>electricity</v>
      </c>
      <c r="J1065" t="str">
        <f t="shared" si="100"/>
        <v>hard coal</v>
      </c>
      <c r="K1065" t="str">
        <f t="shared" si="101"/>
        <v>co</v>
      </c>
      <c r="L1065" t="str">
        <f t="shared" si="102"/>
        <v>electricity.hard coal.co.High efficiency deduster</v>
      </c>
      <c r="M1065" s="614">
        <f>IFERROR(INDEX('Control Tech'!$K$3:$K$196,MATCH(Calcs!L1065,'Control Tech'!$A$3:$A$196,0),1)/100,0)</f>
        <v>0</v>
      </c>
      <c r="N1065" s="613">
        <f t="shared" si="103"/>
        <v>0</v>
      </c>
      <c r="O1065">
        <f t="shared" si="104"/>
        <v>308.68</v>
      </c>
    </row>
    <row r="1066" spans="1:15" x14ac:dyDescent="0.25">
      <c r="A1066" t="s">
        <v>1554</v>
      </c>
      <c r="B1066" t="s">
        <v>1238</v>
      </c>
      <c r="C1066" t="s">
        <v>1291</v>
      </c>
      <c r="D1066" t="s">
        <v>1186</v>
      </c>
      <c r="E1066" t="s">
        <v>1195</v>
      </c>
      <c r="F1066" s="604">
        <v>1</v>
      </c>
      <c r="G1066" s="604">
        <v>6.0000000000000001E-3</v>
      </c>
      <c r="H1066" s="651"/>
      <c r="I1066" t="str">
        <f t="shared" si="99"/>
        <v>electricity</v>
      </c>
      <c r="J1066" t="str">
        <f t="shared" si="100"/>
        <v>hard coal</v>
      </c>
      <c r="K1066" t="str">
        <f t="shared" si="101"/>
        <v>co</v>
      </c>
      <c r="L1066" t="str">
        <f t="shared" si="102"/>
        <v>electricity.hard coal.co.No control</v>
      </c>
      <c r="M1066" s="614">
        <f>IFERROR(INDEX('Control Tech'!$K$3:$K$196,MATCH(Calcs!L1066,'Control Tech'!$A$3:$A$196,0),1)/100,0)</f>
        <v>0</v>
      </c>
      <c r="N1066" s="613">
        <f t="shared" si="103"/>
        <v>1</v>
      </c>
      <c r="O1066">
        <f t="shared" si="104"/>
        <v>308.68</v>
      </c>
    </row>
    <row r="1067" spans="1:15" x14ac:dyDescent="0.25">
      <c r="A1067" t="s">
        <v>1554</v>
      </c>
      <c r="B1067" t="s">
        <v>1238</v>
      </c>
      <c r="C1067" t="s">
        <v>1292</v>
      </c>
      <c r="D1067" t="s">
        <v>1234</v>
      </c>
      <c r="E1067" t="s">
        <v>1195</v>
      </c>
      <c r="F1067" s="604">
        <v>1</v>
      </c>
      <c r="G1067" s="604">
        <v>5.4999999999999997E-3</v>
      </c>
      <c r="H1067" s="651"/>
      <c r="I1067" t="str">
        <f t="shared" si="99"/>
        <v>electricity</v>
      </c>
      <c r="J1067" t="str">
        <f t="shared" si="100"/>
        <v>hard coal</v>
      </c>
      <c r="K1067" t="str">
        <f t="shared" si="101"/>
        <v>co</v>
      </c>
      <c r="L1067" t="str">
        <f t="shared" si="102"/>
        <v>electricity.hard coal.co.Fabric filters</v>
      </c>
      <c r="M1067" s="614">
        <f>IFERROR(INDEX('Control Tech'!$K$3:$K$196,MATCH(Calcs!L1067,'Control Tech'!$A$3:$A$196,0),1)/100,0)</f>
        <v>0</v>
      </c>
      <c r="N1067" s="613">
        <f t="shared" si="103"/>
        <v>0</v>
      </c>
      <c r="O1067">
        <f t="shared" si="104"/>
        <v>0</v>
      </c>
    </row>
    <row r="1068" spans="1:15" x14ac:dyDescent="0.25">
      <c r="A1068" t="s">
        <v>1554</v>
      </c>
      <c r="B1068" t="s">
        <v>1238</v>
      </c>
      <c r="C1068" t="s">
        <v>1292</v>
      </c>
      <c r="D1068" t="s">
        <v>1196</v>
      </c>
      <c r="E1068" t="s">
        <v>1195</v>
      </c>
      <c r="F1068" s="604">
        <v>1</v>
      </c>
      <c r="G1068" s="604">
        <v>5.4999999999999997E-3</v>
      </c>
      <c r="H1068" s="651"/>
      <c r="I1068" t="str">
        <f t="shared" si="99"/>
        <v>electricity</v>
      </c>
      <c r="J1068" t="str">
        <f t="shared" si="100"/>
        <v>hard coal</v>
      </c>
      <c r="K1068" t="str">
        <f t="shared" si="101"/>
        <v>co</v>
      </c>
      <c r="L1068" t="str">
        <f t="shared" si="102"/>
        <v>electricity.hard coal.co.High efficiency deduster</v>
      </c>
      <c r="M1068" s="614">
        <f>IFERROR(INDEX('Control Tech'!$K$3:$K$196,MATCH(Calcs!L1068,'Control Tech'!$A$3:$A$196,0),1)/100,0)</f>
        <v>0</v>
      </c>
      <c r="N1068" s="613">
        <f t="shared" si="103"/>
        <v>0</v>
      </c>
      <c r="O1068">
        <f t="shared" si="104"/>
        <v>0</v>
      </c>
    </row>
    <row r="1069" spans="1:15" x14ac:dyDescent="0.25">
      <c r="A1069" t="s">
        <v>1554</v>
      </c>
      <c r="B1069" t="s">
        <v>1238</v>
      </c>
      <c r="C1069" t="s">
        <v>1292</v>
      </c>
      <c r="D1069" t="s">
        <v>1186</v>
      </c>
      <c r="E1069" t="s">
        <v>1195</v>
      </c>
      <c r="F1069" s="604">
        <v>1</v>
      </c>
      <c r="G1069" s="604">
        <v>6.0000000000000001E-3</v>
      </c>
      <c r="H1069" s="651"/>
      <c r="I1069" t="str">
        <f t="shared" si="99"/>
        <v>electricity</v>
      </c>
      <c r="J1069" t="str">
        <f t="shared" si="100"/>
        <v>hard coal</v>
      </c>
      <c r="K1069" t="str">
        <f t="shared" si="101"/>
        <v>co</v>
      </c>
      <c r="L1069" t="str">
        <f t="shared" si="102"/>
        <v>electricity.hard coal.co.No control</v>
      </c>
      <c r="M1069" s="614">
        <f>IFERROR(INDEX('Control Tech'!$K$3:$K$196,MATCH(Calcs!L1069,'Control Tech'!$A$3:$A$196,0),1)/100,0)</f>
        <v>0</v>
      </c>
      <c r="N1069" s="613">
        <f t="shared" si="103"/>
        <v>1</v>
      </c>
      <c r="O1069">
        <f t="shared" si="104"/>
        <v>0</v>
      </c>
    </row>
    <row r="1070" spans="1:15" x14ac:dyDescent="0.25">
      <c r="A1070" t="s">
        <v>1554</v>
      </c>
      <c r="B1070" t="s">
        <v>1238</v>
      </c>
      <c r="C1070" t="s">
        <v>1293</v>
      </c>
      <c r="D1070" t="s">
        <v>1234</v>
      </c>
      <c r="E1070" t="s">
        <v>1195</v>
      </c>
      <c r="F1070" s="604">
        <v>1</v>
      </c>
      <c r="G1070" s="604">
        <v>5.4999999999999997E-3</v>
      </c>
      <c r="H1070" s="651"/>
      <c r="I1070" t="str">
        <f t="shared" si="99"/>
        <v>electricity</v>
      </c>
      <c r="J1070" t="str">
        <f t="shared" si="100"/>
        <v>hard coal</v>
      </c>
      <c r="K1070" t="str">
        <f t="shared" si="101"/>
        <v>co</v>
      </c>
      <c r="L1070" t="str">
        <f t="shared" si="102"/>
        <v>electricity.hard coal.co.Fabric filters</v>
      </c>
      <c r="M1070" s="614">
        <f>IFERROR(INDEX('Control Tech'!$K$3:$K$196,MATCH(Calcs!L1070,'Control Tech'!$A$3:$A$196,0),1)/100,0)</f>
        <v>0</v>
      </c>
      <c r="N1070" s="613">
        <f t="shared" si="103"/>
        <v>0</v>
      </c>
      <c r="O1070">
        <f t="shared" si="104"/>
        <v>0</v>
      </c>
    </row>
    <row r="1071" spans="1:15" x14ac:dyDescent="0.25">
      <c r="A1071" t="s">
        <v>1554</v>
      </c>
      <c r="B1071" t="s">
        <v>1238</v>
      </c>
      <c r="C1071" t="s">
        <v>1293</v>
      </c>
      <c r="D1071" t="s">
        <v>1196</v>
      </c>
      <c r="E1071" t="s">
        <v>1195</v>
      </c>
      <c r="F1071" s="604">
        <v>1</v>
      </c>
      <c r="G1071" s="604">
        <v>5.4999999999999997E-3</v>
      </c>
      <c r="H1071" s="651"/>
      <c r="I1071" t="str">
        <f t="shared" si="99"/>
        <v>electricity</v>
      </c>
      <c r="J1071" t="str">
        <f t="shared" si="100"/>
        <v>hard coal</v>
      </c>
      <c r="K1071" t="str">
        <f t="shared" si="101"/>
        <v>co</v>
      </c>
      <c r="L1071" t="str">
        <f t="shared" si="102"/>
        <v>electricity.hard coal.co.High efficiency deduster</v>
      </c>
      <c r="M1071" s="614">
        <f>IFERROR(INDEX('Control Tech'!$K$3:$K$196,MATCH(Calcs!L1071,'Control Tech'!$A$3:$A$196,0),1)/100,0)</f>
        <v>0</v>
      </c>
      <c r="N1071" s="613">
        <f t="shared" si="103"/>
        <v>0</v>
      </c>
      <c r="O1071">
        <f t="shared" si="104"/>
        <v>0</v>
      </c>
    </row>
    <row r="1072" spans="1:15" x14ac:dyDescent="0.25">
      <c r="A1072" t="s">
        <v>1554</v>
      </c>
      <c r="B1072" t="s">
        <v>1238</v>
      </c>
      <c r="C1072" t="s">
        <v>1293</v>
      </c>
      <c r="D1072" t="s">
        <v>1186</v>
      </c>
      <c r="E1072" t="s">
        <v>1195</v>
      </c>
      <c r="F1072" s="604">
        <v>1</v>
      </c>
      <c r="G1072" s="604">
        <v>6.0000000000000001E-3</v>
      </c>
      <c r="H1072" s="651"/>
      <c r="I1072" t="str">
        <f t="shared" si="99"/>
        <v>electricity</v>
      </c>
      <c r="J1072" t="str">
        <f t="shared" si="100"/>
        <v>hard coal</v>
      </c>
      <c r="K1072" t="str">
        <f t="shared" si="101"/>
        <v>co</v>
      </c>
      <c r="L1072" t="str">
        <f t="shared" si="102"/>
        <v>electricity.hard coal.co.No control</v>
      </c>
      <c r="M1072" s="614">
        <f>IFERROR(INDEX('Control Tech'!$K$3:$K$196,MATCH(Calcs!L1072,'Control Tech'!$A$3:$A$196,0),1)/100,0)</f>
        <v>0</v>
      </c>
      <c r="N1072" s="613">
        <f t="shared" si="103"/>
        <v>1</v>
      </c>
      <c r="O1072">
        <f t="shared" si="104"/>
        <v>0</v>
      </c>
    </row>
    <row r="1073" spans="1:15" x14ac:dyDescent="0.25">
      <c r="A1073" t="s">
        <v>1554</v>
      </c>
      <c r="B1073" t="s">
        <v>1290</v>
      </c>
      <c r="C1073" t="s">
        <v>92</v>
      </c>
      <c r="D1073" t="s">
        <v>1186</v>
      </c>
      <c r="E1073" t="s">
        <v>1195</v>
      </c>
      <c r="F1073" s="604">
        <v>1</v>
      </c>
      <c r="G1073" s="604">
        <v>0.25</v>
      </c>
      <c r="H1073" s="651"/>
      <c r="I1073" t="str">
        <f t="shared" si="99"/>
        <v>rail</v>
      </c>
      <c r="J1073" t="str">
        <f t="shared" si="100"/>
        <v>petroleum diesel</v>
      </c>
      <c r="K1073" t="str">
        <f t="shared" si="101"/>
        <v>co</v>
      </c>
      <c r="L1073" t="str">
        <f t="shared" si="102"/>
        <v>rail.petroleum diesel.co.No control</v>
      </c>
      <c r="M1073" s="614">
        <f>IFERROR(INDEX('Control Tech'!$K$3:$K$196,MATCH(Calcs!L1073,'Control Tech'!$A$3:$A$196,0),1)/100,0)</f>
        <v>0</v>
      </c>
      <c r="N1073" s="613">
        <f t="shared" si="103"/>
        <v>1</v>
      </c>
      <c r="O1073" t="str">
        <f t="shared" si="104"/>
        <v/>
      </c>
    </row>
    <row r="1074" spans="1:15" x14ac:dyDescent="0.25">
      <c r="A1074" t="s">
        <v>1554</v>
      </c>
      <c r="B1074" t="s">
        <v>1290</v>
      </c>
      <c r="C1074" t="s">
        <v>92</v>
      </c>
      <c r="D1074" t="s">
        <v>1275</v>
      </c>
      <c r="E1074" t="s">
        <v>1195</v>
      </c>
      <c r="F1074" s="604">
        <v>1</v>
      </c>
      <c r="G1074" s="604">
        <v>0.23749999999999999</v>
      </c>
      <c r="H1074" s="651"/>
      <c r="I1074" t="str">
        <f t="shared" si="99"/>
        <v>rail</v>
      </c>
      <c r="J1074" t="str">
        <f t="shared" si="100"/>
        <v>petroleum diesel</v>
      </c>
      <c r="K1074" t="str">
        <f t="shared" si="101"/>
        <v>co</v>
      </c>
      <c r="L1074" t="str">
        <f t="shared" si="102"/>
        <v>rail.petroleum diesel.co.Stage 1</v>
      </c>
      <c r="M1074" s="614">
        <f>IFERROR(INDEX('Control Tech'!$K$3:$K$196,MATCH(Calcs!L1074,'Control Tech'!$A$3:$A$196,0),1)/100,0)</f>
        <v>0</v>
      </c>
      <c r="N1074" s="613">
        <f t="shared" si="103"/>
        <v>0</v>
      </c>
      <c r="O1074" t="str">
        <f t="shared" si="104"/>
        <v/>
      </c>
    </row>
    <row r="1075" spans="1:15" x14ac:dyDescent="0.25">
      <c r="A1075" t="s">
        <v>1554</v>
      </c>
      <c r="B1075" t="s">
        <v>1290</v>
      </c>
      <c r="C1075" t="s">
        <v>92</v>
      </c>
      <c r="D1075" t="s">
        <v>1276</v>
      </c>
      <c r="E1075" t="s">
        <v>1195</v>
      </c>
      <c r="F1075" s="604">
        <v>1</v>
      </c>
      <c r="G1075" s="604">
        <v>0.21</v>
      </c>
      <c r="H1075" s="651"/>
      <c r="I1075" t="str">
        <f t="shared" si="99"/>
        <v>rail</v>
      </c>
      <c r="J1075" t="str">
        <f t="shared" si="100"/>
        <v>petroleum diesel</v>
      </c>
      <c r="K1075" t="str">
        <f t="shared" si="101"/>
        <v>co</v>
      </c>
      <c r="L1075" t="str">
        <f t="shared" si="102"/>
        <v>rail.petroleum diesel.co.Stage 2</v>
      </c>
      <c r="M1075" s="614">
        <f>IFERROR(INDEX('Control Tech'!$K$3:$K$196,MATCH(Calcs!L1075,'Control Tech'!$A$3:$A$196,0),1)/100,0)</f>
        <v>0</v>
      </c>
      <c r="N1075" s="613">
        <f t="shared" si="103"/>
        <v>0</v>
      </c>
      <c r="O1075" t="str">
        <f t="shared" si="104"/>
        <v/>
      </c>
    </row>
    <row r="1076" spans="1:15" x14ac:dyDescent="0.25">
      <c r="A1076" t="s">
        <v>1554</v>
      </c>
      <c r="B1076" t="s">
        <v>1290</v>
      </c>
      <c r="C1076" t="s">
        <v>92</v>
      </c>
      <c r="D1076" t="s">
        <v>1297</v>
      </c>
      <c r="E1076" t="s">
        <v>1195</v>
      </c>
      <c r="F1076" s="604">
        <v>1</v>
      </c>
      <c r="G1076" s="604">
        <v>0.1125</v>
      </c>
      <c r="H1076" s="651"/>
      <c r="I1076" t="str">
        <f t="shared" si="99"/>
        <v>rail</v>
      </c>
      <c r="J1076" t="str">
        <f t="shared" si="100"/>
        <v>petroleum diesel</v>
      </c>
      <c r="K1076" t="str">
        <f t="shared" si="101"/>
        <v>co</v>
      </c>
      <c r="L1076" t="str">
        <f t="shared" si="102"/>
        <v>rail.petroleum diesel.co.Stage 3A</v>
      </c>
      <c r="M1076" s="614">
        <f>IFERROR(INDEX('Control Tech'!$K$3:$K$196,MATCH(Calcs!L1076,'Control Tech'!$A$3:$A$196,0),1)/100,0)</f>
        <v>0</v>
      </c>
      <c r="N1076" s="613">
        <f t="shared" si="103"/>
        <v>0</v>
      </c>
      <c r="O1076" t="str">
        <f t="shared" si="104"/>
        <v/>
      </c>
    </row>
    <row r="1077" spans="1:15" x14ac:dyDescent="0.25">
      <c r="A1077" t="s">
        <v>1554</v>
      </c>
      <c r="B1077" t="s">
        <v>1290</v>
      </c>
      <c r="C1077" t="s">
        <v>92</v>
      </c>
      <c r="D1077" t="s">
        <v>1309</v>
      </c>
      <c r="E1077" t="s">
        <v>1195</v>
      </c>
      <c r="F1077" s="604">
        <v>1</v>
      </c>
      <c r="G1077" s="604">
        <v>0</v>
      </c>
      <c r="H1077" s="651"/>
      <c r="I1077" t="str">
        <f t="shared" si="99"/>
        <v>rail</v>
      </c>
      <c r="J1077" t="str">
        <f t="shared" si="100"/>
        <v>petroleum diesel</v>
      </c>
      <c r="K1077" t="str">
        <f t="shared" si="101"/>
        <v>co</v>
      </c>
      <c r="L1077" t="str">
        <f t="shared" si="102"/>
        <v>rail.petroleum diesel.co.Stage 3A with DPF</v>
      </c>
      <c r="M1077" s="614">
        <f>IFERROR(INDEX('Control Tech'!$K$3:$K$196,MATCH(Calcs!L1077,'Control Tech'!$A$3:$A$196,0),1)/100,0)</f>
        <v>0</v>
      </c>
      <c r="N1077" s="613">
        <f t="shared" si="103"/>
        <v>0</v>
      </c>
      <c r="O1077" t="str">
        <f t="shared" si="104"/>
        <v/>
      </c>
    </row>
    <row r="1078" spans="1:15" x14ac:dyDescent="0.25">
      <c r="A1078" t="s">
        <v>1554</v>
      </c>
      <c r="B1078" t="s">
        <v>1290</v>
      </c>
      <c r="C1078" t="s">
        <v>92</v>
      </c>
      <c r="D1078" t="s">
        <v>1298</v>
      </c>
      <c r="E1078" t="s">
        <v>1195</v>
      </c>
      <c r="F1078" s="604">
        <v>1</v>
      </c>
      <c r="G1078" s="604">
        <v>0.09</v>
      </c>
      <c r="H1078" s="651"/>
      <c r="I1078" t="str">
        <f t="shared" si="99"/>
        <v>rail</v>
      </c>
      <c r="J1078" t="str">
        <f t="shared" si="100"/>
        <v>petroleum diesel</v>
      </c>
      <c r="K1078" t="str">
        <f t="shared" si="101"/>
        <v>co</v>
      </c>
      <c r="L1078" t="str">
        <f t="shared" si="102"/>
        <v>rail.petroleum diesel.co.Stage 3B</v>
      </c>
      <c r="M1078" s="614">
        <f>IFERROR(INDEX('Control Tech'!$K$3:$K$196,MATCH(Calcs!L1078,'Control Tech'!$A$3:$A$196,0),1)/100,0)</f>
        <v>0</v>
      </c>
      <c r="N1078" s="613">
        <f t="shared" si="103"/>
        <v>0</v>
      </c>
      <c r="O1078" t="str">
        <f t="shared" si="104"/>
        <v/>
      </c>
    </row>
    <row r="1079" spans="1:15" x14ac:dyDescent="0.25">
      <c r="A1079" t="s">
        <v>1554</v>
      </c>
      <c r="B1079" t="s">
        <v>1290</v>
      </c>
      <c r="C1079" t="s">
        <v>92</v>
      </c>
      <c r="D1079" t="s">
        <v>1299</v>
      </c>
      <c r="E1079" t="s">
        <v>1195</v>
      </c>
      <c r="F1079" s="604">
        <v>1</v>
      </c>
      <c r="G1079" s="604">
        <v>0.09</v>
      </c>
      <c r="H1079" s="651"/>
      <c r="I1079" t="str">
        <f t="shared" si="99"/>
        <v>rail</v>
      </c>
      <c r="J1079" t="str">
        <f t="shared" si="100"/>
        <v>petroleum diesel</v>
      </c>
      <c r="K1079" t="str">
        <f t="shared" si="101"/>
        <v>co</v>
      </c>
      <c r="L1079" t="str">
        <f t="shared" si="102"/>
        <v>rail.petroleum diesel.co.Stage 4</v>
      </c>
      <c r="M1079" s="614">
        <f>IFERROR(INDEX('Control Tech'!$K$3:$K$196,MATCH(Calcs!L1079,'Control Tech'!$A$3:$A$196,0),1)/100,0)</f>
        <v>0</v>
      </c>
      <c r="N1079" s="613">
        <f t="shared" si="103"/>
        <v>0</v>
      </c>
      <c r="O1079" t="str">
        <f t="shared" si="104"/>
        <v/>
      </c>
    </row>
    <row r="1080" spans="1:15" x14ac:dyDescent="0.25">
      <c r="A1080" t="s">
        <v>1554</v>
      </c>
      <c r="B1080" t="s">
        <v>1290</v>
      </c>
      <c r="C1080" t="s">
        <v>92</v>
      </c>
      <c r="D1080" t="s">
        <v>1300</v>
      </c>
      <c r="E1080" t="s">
        <v>1195</v>
      </c>
      <c r="F1080" s="604">
        <v>1</v>
      </c>
      <c r="G1080" s="604">
        <v>0.09</v>
      </c>
      <c r="H1080" s="651"/>
      <c r="I1080" t="str">
        <f t="shared" si="99"/>
        <v>rail</v>
      </c>
      <c r="J1080" t="str">
        <f t="shared" si="100"/>
        <v>petroleum diesel</v>
      </c>
      <c r="K1080" t="str">
        <f t="shared" si="101"/>
        <v>co</v>
      </c>
      <c r="L1080" t="str">
        <f t="shared" si="102"/>
        <v>rail.petroleum diesel.co.Stage 5</v>
      </c>
      <c r="M1080" s="614">
        <f>IFERROR(INDEX('Control Tech'!$K$3:$K$196,MATCH(Calcs!L1080,'Control Tech'!$A$3:$A$196,0),1)/100,0)</f>
        <v>0</v>
      </c>
      <c r="N1080" s="613">
        <f t="shared" si="103"/>
        <v>0</v>
      </c>
      <c r="O1080" t="str">
        <f t="shared" si="104"/>
        <v/>
      </c>
    </row>
    <row r="1081" spans="1:15" x14ac:dyDescent="0.25">
      <c r="A1081" t="s">
        <v>1554</v>
      </c>
      <c r="B1081" t="s">
        <v>1290</v>
      </c>
      <c r="C1081" t="s">
        <v>18</v>
      </c>
      <c r="D1081" t="s">
        <v>1266</v>
      </c>
      <c r="E1081" t="s">
        <v>1195</v>
      </c>
      <c r="F1081" s="604">
        <v>1</v>
      </c>
      <c r="G1081" s="604">
        <v>1.0349999999999999</v>
      </c>
      <c r="H1081" s="651"/>
      <c r="I1081" t="str">
        <f t="shared" si="99"/>
        <v>rail</v>
      </c>
      <c r="J1081" t="str">
        <f t="shared" si="100"/>
        <v>petroleum gasoline</v>
      </c>
      <c r="K1081" t="str">
        <f t="shared" si="101"/>
        <v>co</v>
      </c>
      <c r="L1081" t="str">
        <f t="shared" si="102"/>
        <v>rail.petroleum gasoline.co.EURO 1</v>
      </c>
      <c r="M1081" s="614">
        <f>IFERROR(INDEX('Control Tech'!$K$3:$K$196,MATCH(Calcs!L1081,'Control Tech'!$A$3:$A$196,0),1)/100,0)</f>
        <v>0</v>
      </c>
      <c r="N1081" s="613">
        <f t="shared" si="103"/>
        <v>0</v>
      </c>
      <c r="O1081" t="str">
        <f t="shared" si="104"/>
        <v/>
      </c>
    </row>
    <row r="1082" spans="1:15" x14ac:dyDescent="0.25">
      <c r="A1082" t="s">
        <v>1554</v>
      </c>
      <c r="B1082" t="s">
        <v>1290</v>
      </c>
      <c r="C1082" t="s">
        <v>18</v>
      </c>
      <c r="D1082" t="s">
        <v>1267</v>
      </c>
      <c r="E1082" t="s">
        <v>1195</v>
      </c>
      <c r="F1082" s="604">
        <v>1</v>
      </c>
      <c r="G1082" s="604">
        <v>0.82799999999999996</v>
      </c>
      <c r="H1082" s="651"/>
      <c r="I1082" t="str">
        <f t="shared" si="99"/>
        <v>rail</v>
      </c>
      <c r="J1082" t="str">
        <f t="shared" si="100"/>
        <v>petroleum gasoline</v>
      </c>
      <c r="K1082" t="str">
        <f t="shared" si="101"/>
        <v>co</v>
      </c>
      <c r="L1082" t="str">
        <f t="shared" si="102"/>
        <v>rail.petroleum gasoline.co.EURO 2</v>
      </c>
      <c r="M1082" s="614">
        <f>IFERROR(INDEX('Control Tech'!$K$3:$K$196,MATCH(Calcs!L1082,'Control Tech'!$A$3:$A$196,0),1)/100,0)</f>
        <v>0</v>
      </c>
      <c r="N1082" s="613">
        <f t="shared" si="103"/>
        <v>0</v>
      </c>
      <c r="O1082" t="str">
        <f t="shared" si="104"/>
        <v/>
      </c>
    </row>
    <row r="1083" spans="1:15" x14ac:dyDescent="0.25">
      <c r="A1083" t="s">
        <v>1554</v>
      </c>
      <c r="B1083" t="s">
        <v>1290</v>
      </c>
      <c r="C1083" t="s">
        <v>18</v>
      </c>
      <c r="D1083" t="s">
        <v>1268</v>
      </c>
      <c r="E1083" t="s">
        <v>1195</v>
      </c>
      <c r="F1083" s="604">
        <v>1</v>
      </c>
      <c r="G1083" s="604">
        <v>0.82799999999999996</v>
      </c>
      <c r="H1083" s="651"/>
      <c r="I1083" t="str">
        <f t="shared" si="99"/>
        <v>rail</v>
      </c>
      <c r="J1083" t="str">
        <f t="shared" si="100"/>
        <v>petroleum gasoline</v>
      </c>
      <c r="K1083" t="str">
        <f t="shared" si="101"/>
        <v>co</v>
      </c>
      <c r="L1083" t="str">
        <f t="shared" si="102"/>
        <v>rail.petroleum gasoline.co.EURO 3</v>
      </c>
      <c r="M1083" s="614">
        <f>IFERROR(INDEX('Control Tech'!$K$3:$K$196,MATCH(Calcs!L1083,'Control Tech'!$A$3:$A$196,0),1)/100,0)</f>
        <v>0</v>
      </c>
      <c r="N1083" s="613">
        <f t="shared" si="103"/>
        <v>0</v>
      </c>
      <c r="O1083" t="str">
        <f t="shared" si="104"/>
        <v/>
      </c>
    </row>
    <row r="1084" spans="1:15" x14ac:dyDescent="0.25">
      <c r="A1084" t="s">
        <v>1554</v>
      </c>
      <c r="B1084" t="s">
        <v>1290</v>
      </c>
      <c r="C1084" t="s">
        <v>18</v>
      </c>
      <c r="D1084" t="s">
        <v>1269</v>
      </c>
      <c r="E1084" t="s">
        <v>1195</v>
      </c>
      <c r="F1084" s="604">
        <v>1</v>
      </c>
      <c r="G1084" s="604">
        <v>0.48299999999999998</v>
      </c>
      <c r="H1084" s="651"/>
      <c r="I1084" t="str">
        <f t="shared" si="99"/>
        <v>rail</v>
      </c>
      <c r="J1084" t="str">
        <f t="shared" si="100"/>
        <v>petroleum gasoline</v>
      </c>
      <c r="K1084" t="str">
        <f t="shared" si="101"/>
        <v>co</v>
      </c>
      <c r="L1084" t="str">
        <f t="shared" si="102"/>
        <v>rail.petroleum gasoline.co.EURO 4</v>
      </c>
      <c r="M1084" s="614">
        <f>IFERROR(INDEX('Control Tech'!$K$3:$K$196,MATCH(Calcs!L1084,'Control Tech'!$A$3:$A$196,0),1)/100,0)</f>
        <v>0</v>
      </c>
      <c r="N1084" s="613">
        <f t="shared" si="103"/>
        <v>0</v>
      </c>
      <c r="O1084" t="str">
        <f t="shared" si="104"/>
        <v/>
      </c>
    </row>
    <row r="1085" spans="1:15" x14ac:dyDescent="0.25">
      <c r="A1085" t="s">
        <v>1554</v>
      </c>
      <c r="B1085" t="s">
        <v>1290</v>
      </c>
      <c r="C1085" t="s">
        <v>18</v>
      </c>
      <c r="D1085" t="s">
        <v>1270</v>
      </c>
      <c r="E1085" t="s">
        <v>1195</v>
      </c>
      <c r="F1085" s="604">
        <v>1</v>
      </c>
      <c r="G1085" s="604">
        <v>0.48299999999999998</v>
      </c>
      <c r="H1085" s="651"/>
      <c r="I1085" t="str">
        <f t="shared" si="99"/>
        <v>rail</v>
      </c>
      <c r="J1085" t="str">
        <f t="shared" si="100"/>
        <v>petroleum gasoline</v>
      </c>
      <c r="K1085" t="str">
        <f t="shared" si="101"/>
        <v>co</v>
      </c>
      <c r="L1085" t="str">
        <f t="shared" si="102"/>
        <v>rail.petroleum gasoline.co.EURO 5</v>
      </c>
      <c r="M1085" s="614">
        <f>IFERROR(INDEX('Control Tech'!$K$3:$K$196,MATCH(Calcs!L1085,'Control Tech'!$A$3:$A$196,0),1)/100,0)</f>
        <v>0</v>
      </c>
      <c r="N1085" s="613">
        <f t="shared" si="103"/>
        <v>0</v>
      </c>
      <c r="O1085" t="str">
        <f t="shared" si="104"/>
        <v/>
      </c>
    </row>
    <row r="1086" spans="1:15" x14ac:dyDescent="0.25">
      <c r="A1086" t="s">
        <v>1554</v>
      </c>
      <c r="B1086" t="s">
        <v>1290</v>
      </c>
      <c r="C1086" t="s">
        <v>18</v>
      </c>
      <c r="D1086" t="s">
        <v>1271</v>
      </c>
      <c r="E1086" t="s">
        <v>1195</v>
      </c>
      <c r="F1086" s="604">
        <v>1</v>
      </c>
      <c r="G1086" s="604">
        <v>0.48299999999999998</v>
      </c>
      <c r="H1086" s="651"/>
      <c r="I1086" t="str">
        <f t="shared" si="99"/>
        <v>rail</v>
      </c>
      <c r="J1086" t="str">
        <f t="shared" si="100"/>
        <v>petroleum gasoline</v>
      </c>
      <c r="K1086" t="str">
        <f t="shared" si="101"/>
        <v>co</v>
      </c>
      <c r="L1086" t="str">
        <f t="shared" si="102"/>
        <v>rail.petroleum gasoline.co.EURO 6</v>
      </c>
      <c r="M1086" s="614">
        <f>IFERROR(INDEX('Control Tech'!$K$3:$K$196,MATCH(Calcs!L1086,'Control Tech'!$A$3:$A$196,0),1)/100,0)</f>
        <v>0</v>
      </c>
      <c r="N1086" s="613">
        <f t="shared" si="103"/>
        <v>0</v>
      </c>
      <c r="O1086" t="str">
        <f t="shared" si="104"/>
        <v/>
      </c>
    </row>
    <row r="1087" spans="1:15" x14ac:dyDescent="0.25">
      <c r="A1087" t="s">
        <v>1554</v>
      </c>
      <c r="B1087" t="s">
        <v>1290</v>
      </c>
      <c r="C1087" t="s">
        <v>18</v>
      </c>
      <c r="D1087" t="s">
        <v>1186</v>
      </c>
      <c r="E1087" t="s">
        <v>1195</v>
      </c>
      <c r="F1087" s="604">
        <v>1</v>
      </c>
      <c r="G1087" s="604">
        <v>6.9</v>
      </c>
      <c r="H1087" s="651"/>
      <c r="I1087" t="str">
        <f t="shared" si="99"/>
        <v>rail</v>
      </c>
      <c r="J1087" t="str">
        <f t="shared" si="100"/>
        <v>petroleum gasoline</v>
      </c>
      <c r="K1087" t="str">
        <f t="shared" si="101"/>
        <v>co</v>
      </c>
      <c r="L1087" t="str">
        <f t="shared" si="102"/>
        <v>rail.petroleum gasoline.co.No control</v>
      </c>
      <c r="M1087" s="614">
        <f>IFERROR(INDEX('Control Tech'!$K$3:$K$196,MATCH(Calcs!L1087,'Control Tech'!$A$3:$A$196,0),1)/100,0)</f>
        <v>0</v>
      </c>
      <c r="N1087" s="613">
        <f t="shared" si="103"/>
        <v>1</v>
      </c>
      <c r="O1087" t="str">
        <f t="shared" si="104"/>
        <v/>
      </c>
    </row>
    <row r="1088" spans="1:15" x14ac:dyDescent="0.25">
      <c r="A1088" t="s">
        <v>1554</v>
      </c>
      <c r="B1088" t="s">
        <v>1241</v>
      </c>
      <c r="C1088" t="s">
        <v>32</v>
      </c>
      <c r="D1088" t="s">
        <v>1186</v>
      </c>
      <c r="E1088" t="s">
        <v>1195</v>
      </c>
      <c r="F1088" s="604">
        <v>1</v>
      </c>
      <c r="G1088" s="604">
        <v>3.1E-2</v>
      </c>
      <c r="H1088" s="651"/>
      <c r="I1088" t="str">
        <f t="shared" si="99"/>
        <v>buildings</v>
      </c>
      <c r="J1088" t="str">
        <f t="shared" si="100"/>
        <v/>
      </c>
      <c r="K1088" t="str">
        <f t="shared" si="101"/>
        <v>co</v>
      </c>
      <c r="L1088" t="str">
        <f t="shared" si="102"/>
        <v>buildings..co.No control</v>
      </c>
      <c r="M1088" s="614">
        <f>IFERROR(INDEX('Control Tech'!$K$3:$K$196,MATCH(Calcs!L1088,'Control Tech'!$A$3:$A$196,0),1)/100,0)</f>
        <v>0</v>
      </c>
      <c r="N1088" s="613">
        <f t="shared" si="103"/>
        <v>1</v>
      </c>
      <c r="O1088" t="str">
        <f t="shared" si="104"/>
        <v/>
      </c>
    </row>
    <row r="1089" spans="1:15" x14ac:dyDescent="0.25">
      <c r="A1089" t="s">
        <v>1554</v>
      </c>
      <c r="B1089" t="s">
        <v>1241</v>
      </c>
      <c r="C1089" t="s">
        <v>1242</v>
      </c>
      <c r="D1089" t="s">
        <v>1186</v>
      </c>
      <c r="E1089" t="s">
        <v>1195</v>
      </c>
      <c r="F1089" s="604">
        <v>1</v>
      </c>
      <c r="G1089" s="604">
        <v>3.1E-2</v>
      </c>
      <c r="H1089" s="651"/>
      <c r="I1089" t="str">
        <f t="shared" si="99"/>
        <v>buildings</v>
      </c>
      <c r="J1089" t="str">
        <f t="shared" si="100"/>
        <v/>
      </c>
      <c r="K1089" t="str">
        <f t="shared" si="101"/>
        <v>co</v>
      </c>
      <c r="L1089" t="str">
        <f t="shared" si="102"/>
        <v>buildings..co.No control</v>
      </c>
      <c r="M1089" s="614">
        <f>IFERROR(INDEX('Control Tech'!$K$3:$K$196,MATCH(Calcs!L1089,'Control Tech'!$A$3:$A$196,0),1)/100,0)</f>
        <v>0</v>
      </c>
      <c r="N1089" s="613">
        <f t="shared" si="103"/>
        <v>1</v>
      </c>
      <c r="O1089" t="str">
        <f t="shared" si="104"/>
        <v/>
      </c>
    </row>
    <row r="1090" spans="1:15" x14ac:dyDescent="0.25">
      <c r="A1090" t="s">
        <v>1554</v>
      </c>
      <c r="B1090" t="s">
        <v>1241</v>
      </c>
      <c r="C1090" t="s">
        <v>1244</v>
      </c>
      <c r="D1090" t="s">
        <v>1186</v>
      </c>
      <c r="E1090" t="s">
        <v>1195</v>
      </c>
      <c r="F1090" s="604">
        <v>1</v>
      </c>
      <c r="G1090" s="604">
        <v>0.1</v>
      </c>
      <c r="H1090" s="651"/>
      <c r="I1090" t="str">
        <f t="shared" si="99"/>
        <v>buildings</v>
      </c>
      <c r="J1090" t="str">
        <f t="shared" si="100"/>
        <v/>
      </c>
      <c r="K1090" t="str">
        <f t="shared" si="101"/>
        <v>co</v>
      </c>
      <c r="L1090" t="str">
        <f t="shared" si="102"/>
        <v>buildings..co.No control</v>
      </c>
      <c r="M1090" s="614">
        <f>IFERROR(INDEX('Control Tech'!$K$3:$K$196,MATCH(Calcs!L1090,'Control Tech'!$A$3:$A$196,0),1)/100,0)</f>
        <v>0</v>
      </c>
      <c r="N1090" s="613">
        <f t="shared" si="103"/>
        <v>1</v>
      </c>
      <c r="O1090" t="str">
        <f t="shared" si="104"/>
        <v/>
      </c>
    </row>
    <row r="1091" spans="1:15" x14ac:dyDescent="0.25">
      <c r="A1091" t="s">
        <v>1554</v>
      </c>
      <c r="B1091" t="s">
        <v>1241</v>
      </c>
      <c r="C1091" t="s">
        <v>92</v>
      </c>
      <c r="D1091" t="s">
        <v>1296</v>
      </c>
      <c r="E1091" t="s">
        <v>1195</v>
      </c>
      <c r="F1091" s="604">
        <v>1</v>
      </c>
      <c r="G1091" s="604">
        <v>3.6549999999999999E-2</v>
      </c>
      <c r="H1091" s="651"/>
      <c r="I1091" t="str">
        <f t="shared" si="99"/>
        <v>buildings</v>
      </c>
      <c r="J1091" t="str">
        <f t="shared" si="100"/>
        <v>petroleum diesel</v>
      </c>
      <c r="K1091" t="str">
        <f t="shared" si="101"/>
        <v>co</v>
      </c>
      <c r="L1091" t="str">
        <f t="shared" si="102"/>
        <v>buildings.petroleum diesel.co.Good housekeeping: domestic oil boilers</v>
      </c>
      <c r="M1091" s="614">
        <f>IFERROR(INDEX('Control Tech'!$K$3:$K$196,MATCH(Calcs!L1091,'Control Tech'!$A$3:$A$196,0),1)/100,0)</f>
        <v>0</v>
      </c>
      <c r="N1091" s="613">
        <f t="shared" si="103"/>
        <v>0</v>
      </c>
      <c r="O1091" t="str">
        <f t="shared" si="104"/>
        <v/>
      </c>
    </row>
    <row r="1092" spans="1:15" x14ac:dyDescent="0.25">
      <c r="A1092" t="s">
        <v>1554</v>
      </c>
      <c r="B1092" t="s">
        <v>1241</v>
      </c>
      <c r="C1092" t="s">
        <v>92</v>
      </c>
      <c r="D1092" t="s">
        <v>1186</v>
      </c>
      <c r="E1092" t="s">
        <v>1195</v>
      </c>
      <c r="F1092" s="604">
        <v>1</v>
      </c>
      <c r="G1092" s="604">
        <v>4.2999999999999997E-2</v>
      </c>
      <c r="H1092" s="651"/>
      <c r="I1092" t="str">
        <f t="shared" si="99"/>
        <v>buildings</v>
      </c>
      <c r="J1092" t="str">
        <f t="shared" si="100"/>
        <v>petroleum diesel</v>
      </c>
      <c r="K1092" t="str">
        <f t="shared" si="101"/>
        <v>co</v>
      </c>
      <c r="L1092" t="str">
        <f t="shared" si="102"/>
        <v>buildings.petroleum diesel.co.No control</v>
      </c>
      <c r="M1092" s="614">
        <f>IFERROR(INDEX('Control Tech'!$K$3:$K$196,MATCH(Calcs!L1092,'Control Tech'!$A$3:$A$196,0),1)/100,0)</f>
        <v>0</v>
      </c>
      <c r="N1092" s="613">
        <f t="shared" si="103"/>
        <v>1</v>
      </c>
      <c r="O1092" t="str">
        <f t="shared" si="104"/>
        <v/>
      </c>
    </row>
    <row r="1093" spans="1:15" x14ac:dyDescent="0.25">
      <c r="A1093" t="s">
        <v>1554</v>
      </c>
      <c r="B1093" t="s">
        <v>1241</v>
      </c>
      <c r="C1093" t="s">
        <v>1264</v>
      </c>
      <c r="D1093" t="s">
        <v>1186</v>
      </c>
      <c r="E1093" t="s">
        <v>1195</v>
      </c>
      <c r="F1093" s="604">
        <v>1</v>
      </c>
      <c r="G1093" s="604">
        <v>3.1E-2</v>
      </c>
      <c r="H1093" s="651"/>
      <c r="I1093" t="str">
        <f t="shared" si="99"/>
        <v>buildings</v>
      </c>
      <c r="J1093" t="str">
        <f t="shared" si="100"/>
        <v>natural gas</v>
      </c>
      <c r="K1093" t="str">
        <f t="shared" si="101"/>
        <v>co</v>
      </c>
      <c r="L1093" t="str">
        <f t="shared" si="102"/>
        <v>buildings.natural gas.co.No control</v>
      </c>
      <c r="M1093" s="614">
        <f>IFERROR(INDEX('Control Tech'!$K$3:$K$196,MATCH(Calcs!L1093,'Control Tech'!$A$3:$A$196,0),1)/100,0)</f>
        <v>0</v>
      </c>
      <c r="N1093" s="613">
        <f t="shared" si="103"/>
        <v>1</v>
      </c>
      <c r="O1093" t="str">
        <f t="shared" si="104"/>
        <v/>
      </c>
    </row>
    <row r="1094" spans="1:15" x14ac:dyDescent="0.25">
      <c r="A1094" t="s">
        <v>1554</v>
      </c>
      <c r="B1094" t="s">
        <v>1241</v>
      </c>
      <c r="C1094" t="s">
        <v>18</v>
      </c>
      <c r="D1094" t="s">
        <v>1186</v>
      </c>
      <c r="E1094" t="s">
        <v>1195</v>
      </c>
      <c r="F1094" s="604">
        <v>1</v>
      </c>
      <c r="G1094" s="604">
        <v>0.04</v>
      </c>
      <c r="H1094" s="651"/>
      <c r="I1094" t="str">
        <f t="shared" ref="I1094:I1157" si="105">IFERROR(INDEX($U$3:$U$143,MATCH(B1094,$S$3:$S$143,0),1),"")</f>
        <v>buildings</v>
      </c>
      <c r="J1094" t="str">
        <f t="shared" ref="J1094:J1157" si="106">IFERROR(INDEX($V$3:$V$143,MATCH(CONCATENATE(B1094,".",C1094),$R$3:$R$143,0),1),"")</f>
        <v>petroleum gasoline</v>
      </c>
      <c r="K1094" t="str">
        <f t="shared" ref="K1094:K1157" si="107">IF(OR(A1094="black carbon",A1094="oc",A1094="pm2.5",A1094="pm10"),"PM",A1094)</f>
        <v>co</v>
      </c>
      <c r="L1094" t="str">
        <f t="shared" ref="L1094:L1157" si="108">IFERROR(CONCATENATE(I1094,".",J1094,".",K1094,".",D1094),"")</f>
        <v>buildings.petroleum gasoline.co.No control</v>
      </c>
      <c r="M1094" s="614">
        <f>IFERROR(INDEX('Control Tech'!$K$3:$K$196,MATCH(Calcs!L1094,'Control Tech'!$A$3:$A$196,0),1)/100,0)</f>
        <v>0</v>
      </c>
      <c r="N1094" s="613">
        <f t="shared" ref="N1094:N1157" si="109">IF(D1094="no control",1-SUMIFS($M$5:$M$3714,$B$5:$B$3714,B1094,$A$5:$A$3714,A1094,$C$5:$C$3714,C1094),M1094)</f>
        <v>1</v>
      </c>
      <c r="O1094" t="str">
        <f t="shared" ref="O1094:O1157" si="110">IF(I1094="electricity",INDEX($W$3:$W$143,MATCH(CONCATENATE(B1094,".",C1094),$R$3:$R$143,0),1),"")</f>
        <v/>
      </c>
    </row>
    <row r="1095" spans="1:15" x14ac:dyDescent="0.25">
      <c r="A1095" t="s">
        <v>1554</v>
      </c>
      <c r="B1095" t="s">
        <v>1241</v>
      </c>
      <c r="C1095" t="s">
        <v>1294</v>
      </c>
      <c r="D1095" t="s">
        <v>1296</v>
      </c>
      <c r="E1095" t="s">
        <v>1195</v>
      </c>
      <c r="F1095" s="604">
        <v>1</v>
      </c>
      <c r="G1095" s="604">
        <v>3.6549999999999999E-2</v>
      </c>
      <c r="H1095" s="651"/>
      <c r="I1095" t="str">
        <f t="shared" si="105"/>
        <v>buildings</v>
      </c>
      <c r="J1095" t="str">
        <f t="shared" si="106"/>
        <v>petroleum diesel</v>
      </c>
      <c r="K1095" t="str">
        <f t="shared" si="107"/>
        <v>co</v>
      </c>
      <c r="L1095" t="str">
        <f t="shared" si="108"/>
        <v>buildings.petroleum diesel.co.Good housekeeping: domestic oil boilers</v>
      </c>
      <c r="M1095" s="614">
        <f>IFERROR(INDEX('Control Tech'!$K$3:$K$196,MATCH(Calcs!L1095,'Control Tech'!$A$3:$A$196,0),1)/100,0)</f>
        <v>0</v>
      </c>
      <c r="N1095" s="613">
        <f t="shared" si="109"/>
        <v>0</v>
      </c>
      <c r="O1095" t="str">
        <f t="shared" si="110"/>
        <v/>
      </c>
    </row>
    <row r="1096" spans="1:15" x14ac:dyDescent="0.25">
      <c r="A1096" t="s">
        <v>1554</v>
      </c>
      <c r="B1096" t="s">
        <v>1241</v>
      </c>
      <c r="C1096" t="s">
        <v>1294</v>
      </c>
      <c r="D1096" t="s">
        <v>1186</v>
      </c>
      <c r="E1096" t="s">
        <v>1195</v>
      </c>
      <c r="F1096" s="604">
        <v>1</v>
      </c>
      <c r="G1096" s="604">
        <v>4.2999999999999997E-2</v>
      </c>
      <c r="H1096" s="651"/>
      <c r="I1096" t="str">
        <f t="shared" si="105"/>
        <v>buildings</v>
      </c>
      <c r="J1096" t="str">
        <f t="shared" si="106"/>
        <v>petroleum diesel</v>
      </c>
      <c r="K1096" t="str">
        <f t="shared" si="107"/>
        <v>co</v>
      </c>
      <c r="L1096" t="str">
        <f t="shared" si="108"/>
        <v>buildings.petroleum diesel.co.No control</v>
      </c>
      <c r="M1096" s="614">
        <f>IFERROR(INDEX('Control Tech'!$K$3:$K$196,MATCH(Calcs!L1096,'Control Tech'!$A$3:$A$196,0),1)/100,0)</f>
        <v>0</v>
      </c>
      <c r="N1096" s="613">
        <f t="shared" si="109"/>
        <v>1</v>
      </c>
      <c r="O1096" t="str">
        <f t="shared" si="110"/>
        <v/>
      </c>
    </row>
    <row r="1097" spans="1:15" x14ac:dyDescent="0.25">
      <c r="A1097" t="s">
        <v>1554</v>
      </c>
      <c r="B1097" t="s">
        <v>1241</v>
      </c>
      <c r="C1097" t="s">
        <v>1305</v>
      </c>
      <c r="D1097" t="s">
        <v>1186</v>
      </c>
      <c r="E1097" t="s">
        <v>1195</v>
      </c>
      <c r="F1097" s="604">
        <v>1</v>
      </c>
      <c r="G1097" s="604">
        <v>0.04</v>
      </c>
      <c r="H1097" s="651"/>
      <c r="I1097" t="str">
        <f t="shared" si="105"/>
        <v>buildings</v>
      </c>
      <c r="J1097" t="str">
        <f t="shared" si="106"/>
        <v>natural gas</v>
      </c>
      <c r="K1097" t="str">
        <f t="shared" si="107"/>
        <v>co</v>
      </c>
      <c r="L1097" t="str">
        <f t="shared" si="108"/>
        <v>buildings.natural gas.co.No control</v>
      </c>
      <c r="M1097" s="614">
        <f>IFERROR(INDEX('Control Tech'!$K$3:$K$196,MATCH(Calcs!L1097,'Control Tech'!$A$3:$A$196,0),1)/100,0)</f>
        <v>0</v>
      </c>
      <c r="N1097" s="613">
        <f t="shared" si="109"/>
        <v>1</v>
      </c>
      <c r="O1097" t="str">
        <f t="shared" si="110"/>
        <v/>
      </c>
    </row>
    <row r="1098" spans="1:15" x14ac:dyDescent="0.25">
      <c r="A1098" t="s">
        <v>76</v>
      </c>
      <c r="B1098" t="s">
        <v>1301</v>
      </c>
      <c r="C1098" t="s">
        <v>92</v>
      </c>
      <c r="D1098" t="s">
        <v>1186</v>
      </c>
      <c r="E1098" t="s">
        <v>1195</v>
      </c>
      <c r="F1098" s="604">
        <v>1</v>
      </c>
      <c r="G1098" s="604">
        <v>73.400000000000006</v>
      </c>
      <c r="H1098" s="651"/>
      <c r="I1098" t="str">
        <f t="shared" si="105"/>
        <v>ships</v>
      </c>
      <c r="J1098" t="str">
        <f t="shared" si="106"/>
        <v>petroleum diesel</v>
      </c>
      <c r="K1098" t="str">
        <f t="shared" si="107"/>
        <v>CO2</v>
      </c>
      <c r="L1098" t="str">
        <f t="shared" si="108"/>
        <v>ships.petroleum diesel.CO2.No control</v>
      </c>
      <c r="M1098" s="614">
        <f>IFERROR(INDEX('Control Tech'!$K$3:$K$196,MATCH(Calcs!L1098,'Control Tech'!$A$3:$A$196,0),1)/100,0)</f>
        <v>0</v>
      </c>
      <c r="N1098" s="613">
        <f t="shared" si="109"/>
        <v>1</v>
      </c>
      <c r="O1098" t="str">
        <f t="shared" si="110"/>
        <v/>
      </c>
    </row>
    <row r="1099" spans="1:15" x14ac:dyDescent="0.25">
      <c r="A1099" t="s">
        <v>76</v>
      </c>
      <c r="B1099" t="s">
        <v>1301</v>
      </c>
      <c r="C1099" t="s">
        <v>1294</v>
      </c>
      <c r="D1099" t="s">
        <v>1186</v>
      </c>
      <c r="E1099" t="s">
        <v>1195</v>
      </c>
      <c r="F1099" s="604">
        <v>1</v>
      </c>
      <c r="G1099" s="604">
        <v>76.7</v>
      </c>
      <c r="H1099" s="651"/>
      <c r="I1099" t="str">
        <f t="shared" si="105"/>
        <v>ships</v>
      </c>
      <c r="J1099" t="str">
        <f t="shared" si="106"/>
        <v>petroleum diesel</v>
      </c>
      <c r="K1099" t="str">
        <f t="shared" si="107"/>
        <v>CO2</v>
      </c>
      <c r="L1099" t="str">
        <f t="shared" si="108"/>
        <v>ships.petroleum diesel.CO2.No control</v>
      </c>
      <c r="M1099" s="614">
        <f>IFERROR(INDEX('Control Tech'!$K$3:$K$196,MATCH(Calcs!L1099,'Control Tech'!$A$3:$A$196,0),1)/100,0)</f>
        <v>0</v>
      </c>
      <c r="N1099" s="613">
        <f t="shared" si="109"/>
        <v>1</v>
      </c>
      <c r="O1099" t="str">
        <f t="shared" si="110"/>
        <v/>
      </c>
    </row>
    <row r="1100" spans="1:15" x14ac:dyDescent="0.25">
      <c r="A1100" t="s">
        <v>76</v>
      </c>
      <c r="B1100" t="s">
        <v>1307</v>
      </c>
      <c r="C1100" t="s">
        <v>92</v>
      </c>
      <c r="D1100" t="s">
        <v>1186</v>
      </c>
      <c r="E1100" t="s">
        <v>1195</v>
      </c>
      <c r="F1100" s="604">
        <v>1</v>
      </c>
      <c r="G1100" s="604">
        <v>73.400000000000006</v>
      </c>
      <c r="H1100" s="651"/>
      <c r="I1100" t="str">
        <f t="shared" si="105"/>
        <v>ships</v>
      </c>
      <c r="J1100" t="str">
        <f t="shared" si="106"/>
        <v>petroleum diesel</v>
      </c>
      <c r="K1100" t="str">
        <f t="shared" si="107"/>
        <v>CO2</v>
      </c>
      <c r="L1100" t="str">
        <f t="shared" si="108"/>
        <v>ships.petroleum diesel.CO2.No control</v>
      </c>
      <c r="M1100" s="614">
        <f>IFERROR(INDEX('Control Tech'!$K$3:$K$196,MATCH(Calcs!L1100,'Control Tech'!$A$3:$A$196,0),1)/100,0)</f>
        <v>0</v>
      </c>
      <c r="N1100" s="613">
        <f t="shared" si="109"/>
        <v>1</v>
      </c>
      <c r="O1100" t="str">
        <f t="shared" si="110"/>
        <v/>
      </c>
    </row>
    <row r="1101" spans="1:15" x14ac:dyDescent="0.25">
      <c r="A1101" t="s">
        <v>76</v>
      </c>
      <c r="B1101" t="s">
        <v>1508</v>
      </c>
      <c r="C1101" t="s">
        <v>18</v>
      </c>
      <c r="D1101" t="s">
        <v>1186</v>
      </c>
      <c r="E1101" t="s">
        <v>1195</v>
      </c>
      <c r="F1101" s="604">
        <v>1</v>
      </c>
      <c r="G1101" s="604">
        <v>68.599999999999994</v>
      </c>
      <c r="H1101" s="651"/>
      <c r="I1101" t="str">
        <f t="shared" si="105"/>
        <v>aircraft</v>
      </c>
      <c r="J1101" t="str">
        <f t="shared" si="106"/>
        <v>petroleum gasoline</v>
      </c>
      <c r="K1101" t="str">
        <f t="shared" si="107"/>
        <v>CO2</v>
      </c>
      <c r="L1101" t="str">
        <f t="shared" si="108"/>
        <v>aircraft.petroleum gasoline.CO2.No control</v>
      </c>
      <c r="M1101" s="614">
        <f>IFERROR(INDEX('Control Tech'!$K$3:$K$196,MATCH(Calcs!L1101,'Control Tech'!$A$3:$A$196,0),1)/100,0)</f>
        <v>0</v>
      </c>
      <c r="N1101" s="613">
        <f t="shared" si="109"/>
        <v>1</v>
      </c>
      <c r="O1101" t="str">
        <f t="shared" si="110"/>
        <v/>
      </c>
    </row>
    <row r="1102" spans="1:15" x14ac:dyDescent="0.25">
      <c r="A1102" t="s">
        <v>76</v>
      </c>
      <c r="B1102" t="s">
        <v>1188</v>
      </c>
      <c r="C1102" t="s">
        <v>92</v>
      </c>
      <c r="D1102" t="s">
        <v>1186</v>
      </c>
      <c r="E1102" t="s">
        <v>1195</v>
      </c>
      <c r="F1102" s="604">
        <v>1</v>
      </c>
      <c r="G1102" s="604">
        <v>73.400000000000006</v>
      </c>
      <c r="H1102" s="651"/>
      <c r="I1102" t="str">
        <f t="shared" si="105"/>
        <v>hdvs</v>
      </c>
      <c r="J1102" t="str">
        <f t="shared" si="106"/>
        <v>petroleum diesel</v>
      </c>
      <c r="K1102" t="str">
        <f t="shared" si="107"/>
        <v>CO2</v>
      </c>
      <c r="L1102" t="str">
        <f t="shared" si="108"/>
        <v>hdvs.petroleum diesel.CO2.No control</v>
      </c>
      <c r="M1102" s="614">
        <f>IFERROR(INDEX('Control Tech'!$K$3:$K$196,MATCH(Calcs!L1102,'Control Tech'!$A$3:$A$196,0),1)/100,0)</f>
        <v>0</v>
      </c>
      <c r="N1102" s="613">
        <f t="shared" si="109"/>
        <v>1</v>
      </c>
      <c r="O1102" t="str">
        <f t="shared" si="110"/>
        <v/>
      </c>
    </row>
    <row r="1103" spans="1:15" x14ac:dyDescent="0.25">
      <c r="A1103" t="s">
        <v>76</v>
      </c>
      <c r="B1103" t="s">
        <v>1188</v>
      </c>
      <c r="C1103" t="s">
        <v>18</v>
      </c>
      <c r="D1103" t="s">
        <v>1186</v>
      </c>
      <c r="E1103" t="s">
        <v>1195</v>
      </c>
      <c r="F1103" s="604">
        <v>1</v>
      </c>
      <c r="G1103" s="604">
        <v>68.599999999999994</v>
      </c>
      <c r="H1103" s="651"/>
      <c r="I1103" t="str">
        <f t="shared" si="105"/>
        <v>hdvs</v>
      </c>
      <c r="J1103" t="str">
        <f t="shared" si="106"/>
        <v>petroleum gasoline</v>
      </c>
      <c r="K1103" t="str">
        <f t="shared" si="107"/>
        <v>CO2</v>
      </c>
      <c r="L1103" t="str">
        <f t="shared" si="108"/>
        <v>hdvs.petroleum gasoline.CO2.No control</v>
      </c>
      <c r="M1103" s="614">
        <f>IFERROR(INDEX('Control Tech'!$K$3:$K$196,MATCH(Calcs!L1103,'Control Tech'!$A$3:$A$196,0),1)/100,0)</f>
        <v>0</v>
      </c>
      <c r="N1103" s="613">
        <f t="shared" si="109"/>
        <v>1</v>
      </c>
      <c r="O1103" t="str">
        <f t="shared" si="110"/>
        <v/>
      </c>
    </row>
    <row r="1104" spans="1:15" x14ac:dyDescent="0.25">
      <c r="A1104" t="s">
        <v>76</v>
      </c>
      <c r="B1104" t="s">
        <v>1188</v>
      </c>
      <c r="C1104" t="s">
        <v>1305</v>
      </c>
      <c r="D1104" t="s">
        <v>1186</v>
      </c>
      <c r="E1104" t="s">
        <v>1195</v>
      </c>
      <c r="F1104" s="604">
        <v>1</v>
      </c>
      <c r="G1104" s="604">
        <v>68.599999999999994</v>
      </c>
      <c r="H1104" s="651"/>
      <c r="I1104" t="str">
        <f t="shared" si="105"/>
        <v>hdvs</v>
      </c>
      <c r="J1104" t="str">
        <f t="shared" si="106"/>
        <v>natural gas</v>
      </c>
      <c r="K1104" t="str">
        <f t="shared" si="107"/>
        <v>CO2</v>
      </c>
      <c r="L1104" t="str">
        <f t="shared" si="108"/>
        <v>hdvs.natural gas.CO2.No control</v>
      </c>
      <c r="M1104" s="614">
        <f>IFERROR(INDEX('Control Tech'!$K$3:$K$196,MATCH(Calcs!L1104,'Control Tech'!$A$3:$A$196,0),1)/100,0)</f>
        <v>0</v>
      </c>
      <c r="N1104" s="613">
        <f t="shared" si="109"/>
        <v>1</v>
      </c>
      <c r="O1104" t="str">
        <f t="shared" si="110"/>
        <v/>
      </c>
    </row>
    <row r="1105" spans="1:15" x14ac:dyDescent="0.25">
      <c r="A1105" t="s">
        <v>76</v>
      </c>
      <c r="B1105" t="s">
        <v>1188</v>
      </c>
      <c r="C1105" t="s">
        <v>119</v>
      </c>
      <c r="D1105" t="s">
        <v>1186</v>
      </c>
      <c r="E1105" t="s">
        <v>1195</v>
      </c>
      <c r="F1105" s="604">
        <v>1</v>
      </c>
      <c r="G1105" s="604">
        <v>55.8</v>
      </c>
      <c r="H1105" s="651"/>
      <c r="I1105" t="str">
        <f t="shared" si="105"/>
        <v>hdvs</v>
      </c>
      <c r="J1105" t="str">
        <f t="shared" si="106"/>
        <v>natural gas</v>
      </c>
      <c r="K1105" t="str">
        <f t="shared" si="107"/>
        <v>CO2</v>
      </c>
      <c r="L1105" t="str">
        <f t="shared" si="108"/>
        <v>hdvs.natural gas.CO2.No control</v>
      </c>
      <c r="M1105" s="614">
        <f>IFERROR(INDEX('Control Tech'!$K$3:$K$196,MATCH(Calcs!L1105,'Control Tech'!$A$3:$A$196,0),1)/100,0)</f>
        <v>0</v>
      </c>
      <c r="N1105" s="613">
        <f t="shared" si="109"/>
        <v>1</v>
      </c>
      <c r="O1105" t="str">
        <f t="shared" si="110"/>
        <v/>
      </c>
    </row>
    <row r="1106" spans="1:15" x14ac:dyDescent="0.25">
      <c r="A1106" t="s">
        <v>76</v>
      </c>
      <c r="B1106" t="s">
        <v>1191</v>
      </c>
      <c r="C1106" t="s">
        <v>92</v>
      </c>
      <c r="D1106" t="s">
        <v>1186</v>
      </c>
      <c r="E1106" t="s">
        <v>1195</v>
      </c>
      <c r="F1106" s="604">
        <v>1</v>
      </c>
      <c r="G1106" s="604">
        <v>73.400000000000006</v>
      </c>
      <c r="H1106" s="651"/>
      <c r="I1106" t="str">
        <f t="shared" si="105"/>
        <v>ldvs</v>
      </c>
      <c r="J1106" t="str">
        <f t="shared" si="106"/>
        <v>petroleum diesel</v>
      </c>
      <c r="K1106" t="str">
        <f t="shared" si="107"/>
        <v>CO2</v>
      </c>
      <c r="L1106" t="str">
        <f t="shared" si="108"/>
        <v>ldvs.petroleum diesel.CO2.No control</v>
      </c>
      <c r="M1106" s="614">
        <f>IFERROR(INDEX('Control Tech'!$K$3:$K$196,MATCH(Calcs!L1106,'Control Tech'!$A$3:$A$196,0),1)/100,0)</f>
        <v>0</v>
      </c>
      <c r="N1106" s="613">
        <f t="shared" si="109"/>
        <v>1</v>
      </c>
      <c r="O1106" t="str">
        <f t="shared" si="110"/>
        <v/>
      </c>
    </row>
    <row r="1107" spans="1:15" x14ac:dyDescent="0.25">
      <c r="A1107" t="s">
        <v>76</v>
      </c>
      <c r="B1107" t="s">
        <v>1191</v>
      </c>
      <c r="C1107" t="s">
        <v>18</v>
      </c>
      <c r="D1107" t="s">
        <v>1186</v>
      </c>
      <c r="E1107" t="s">
        <v>1195</v>
      </c>
      <c r="F1107" s="604">
        <v>1</v>
      </c>
      <c r="G1107" s="604">
        <v>68.599999999999994</v>
      </c>
      <c r="H1107" s="651"/>
      <c r="I1107" t="str">
        <f t="shared" si="105"/>
        <v>ldvs</v>
      </c>
      <c r="J1107" t="str">
        <f t="shared" si="106"/>
        <v>petroleum gasoline</v>
      </c>
      <c r="K1107" t="str">
        <f t="shared" si="107"/>
        <v>CO2</v>
      </c>
      <c r="L1107" t="str">
        <f t="shared" si="108"/>
        <v>ldvs.petroleum gasoline.CO2.No control</v>
      </c>
      <c r="M1107" s="614">
        <f>IFERROR(INDEX('Control Tech'!$K$3:$K$196,MATCH(Calcs!L1107,'Control Tech'!$A$3:$A$196,0),1)/100,0)</f>
        <v>0</v>
      </c>
      <c r="N1107" s="613">
        <f t="shared" si="109"/>
        <v>1</v>
      </c>
      <c r="O1107" t="str">
        <f t="shared" si="110"/>
        <v/>
      </c>
    </row>
    <row r="1108" spans="1:15" x14ac:dyDescent="0.25">
      <c r="A1108" t="s">
        <v>76</v>
      </c>
      <c r="B1108" t="s">
        <v>1191</v>
      </c>
      <c r="C1108" t="s">
        <v>1305</v>
      </c>
      <c r="D1108" t="s">
        <v>1186</v>
      </c>
      <c r="E1108" t="s">
        <v>1195</v>
      </c>
      <c r="F1108" s="604">
        <v>1</v>
      </c>
      <c r="G1108" s="604">
        <v>68.599999999999994</v>
      </c>
      <c r="H1108" s="651"/>
      <c r="I1108" t="str">
        <f t="shared" si="105"/>
        <v>ldvs</v>
      </c>
      <c r="J1108" t="str">
        <f t="shared" si="106"/>
        <v>natural gas</v>
      </c>
      <c r="K1108" t="str">
        <f t="shared" si="107"/>
        <v>CO2</v>
      </c>
      <c r="L1108" t="str">
        <f t="shared" si="108"/>
        <v>ldvs.natural gas.CO2.No control</v>
      </c>
      <c r="M1108" s="614">
        <f>IFERROR(INDEX('Control Tech'!$K$3:$K$196,MATCH(Calcs!L1108,'Control Tech'!$A$3:$A$196,0),1)/100,0)</f>
        <v>0</v>
      </c>
      <c r="N1108" s="613">
        <f t="shared" si="109"/>
        <v>1</v>
      </c>
      <c r="O1108" t="str">
        <f t="shared" si="110"/>
        <v/>
      </c>
    </row>
    <row r="1109" spans="1:15" x14ac:dyDescent="0.25">
      <c r="A1109" t="s">
        <v>76</v>
      </c>
      <c r="B1109" t="s">
        <v>1191</v>
      </c>
      <c r="C1109" t="s">
        <v>119</v>
      </c>
      <c r="D1109" t="s">
        <v>1186</v>
      </c>
      <c r="E1109" t="s">
        <v>1195</v>
      </c>
      <c r="F1109" s="604">
        <v>1</v>
      </c>
      <c r="G1109" s="604">
        <v>55.8</v>
      </c>
      <c r="H1109" s="651"/>
      <c r="I1109" t="str">
        <f t="shared" si="105"/>
        <v>ldvs</v>
      </c>
      <c r="J1109" t="str">
        <f t="shared" si="106"/>
        <v>natural gas</v>
      </c>
      <c r="K1109" t="str">
        <f t="shared" si="107"/>
        <v>CO2</v>
      </c>
      <c r="L1109" t="str">
        <f t="shared" si="108"/>
        <v>ldvs.natural gas.CO2.No control</v>
      </c>
      <c r="M1109" s="614">
        <f>IFERROR(INDEX('Control Tech'!$K$3:$K$196,MATCH(Calcs!L1109,'Control Tech'!$A$3:$A$196,0),1)/100,0)</f>
        <v>0</v>
      </c>
      <c r="N1109" s="613">
        <f t="shared" si="109"/>
        <v>1</v>
      </c>
      <c r="O1109" t="str">
        <f t="shared" si="110"/>
        <v/>
      </c>
    </row>
    <row r="1110" spans="1:15" x14ac:dyDescent="0.25">
      <c r="A1110" t="s">
        <v>76</v>
      </c>
      <c r="B1110" t="s">
        <v>1233</v>
      </c>
      <c r="C1110" t="s">
        <v>1205</v>
      </c>
      <c r="D1110" t="s">
        <v>1186</v>
      </c>
      <c r="E1110" t="s">
        <v>1195</v>
      </c>
      <c r="F1110" s="604">
        <v>1</v>
      </c>
      <c r="G1110" s="604">
        <v>99.5</v>
      </c>
      <c r="H1110" s="651"/>
      <c r="I1110" t="str">
        <f t="shared" si="105"/>
        <v>electricity</v>
      </c>
      <c r="J1110" t="str">
        <f t="shared" si="106"/>
        <v>lignite</v>
      </c>
      <c r="K1110" t="str">
        <f t="shared" si="107"/>
        <v>CO2</v>
      </c>
      <c r="L1110" t="str">
        <f t="shared" si="108"/>
        <v>electricity.lignite.CO2.No control</v>
      </c>
      <c r="M1110" s="614">
        <f>IFERROR(INDEX('Control Tech'!$K$3:$K$196,MATCH(Calcs!L1110,'Control Tech'!$A$3:$A$196,0),1)/100,0)</f>
        <v>0</v>
      </c>
      <c r="N1110" s="613">
        <f t="shared" si="109"/>
        <v>1</v>
      </c>
      <c r="O1110">
        <f t="shared" si="110"/>
        <v>0</v>
      </c>
    </row>
    <row r="1111" spans="1:15" x14ac:dyDescent="0.25">
      <c r="A1111" t="s">
        <v>76</v>
      </c>
      <c r="B1111" t="s">
        <v>1233</v>
      </c>
      <c r="C1111" t="s">
        <v>1240</v>
      </c>
      <c r="D1111" t="s">
        <v>1186</v>
      </c>
      <c r="E1111" t="s">
        <v>1195</v>
      </c>
      <c r="F1111" s="604">
        <v>1</v>
      </c>
      <c r="G1111" s="604">
        <v>99.5</v>
      </c>
      <c r="H1111" s="651"/>
      <c r="I1111" t="str">
        <f t="shared" si="105"/>
        <v>electricity</v>
      </c>
      <c r="J1111" t="str">
        <f t="shared" si="106"/>
        <v>lignite</v>
      </c>
      <c r="K1111" t="str">
        <f t="shared" si="107"/>
        <v>CO2</v>
      </c>
      <c r="L1111" t="str">
        <f t="shared" si="108"/>
        <v>electricity.lignite.CO2.No control</v>
      </c>
      <c r="M1111" s="614">
        <f>IFERROR(INDEX('Control Tech'!$K$3:$K$196,MATCH(Calcs!L1111,'Control Tech'!$A$3:$A$196,0),1)/100,0)</f>
        <v>0</v>
      </c>
      <c r="N1111" s="613">
        <f t="shared" si="109"/>
        <v>1</v>
      </c>
      <c r="O1111">
        <f t="shared" si="110"/>
        <v>0</v>
      </c>
    </row>
    <row r="1112" spans="1:15" x14ac:dyDescent="0.25">
      <c r="A1112" t="s">
        <v>76</v>
      </c>
      <c r="B1112" t="s">
        <v>1233</v>
      </c>
      <c r="C1112" t="s">
        <v>1252</v>
      </c>
      <c r="D1112" t="s">
        <v>1186</v>
      </c>
      <c r="E1112" t="s">
        <v>1195</v>
      </c>
      <c r="F1112" s="604">
        <v>1</v>
      </c>
      <c r="G1112" s="604">
        <v>0</v>
      </c>
      <c r="H1112" s="651"/>
      <c r="I1112" t="str">
        <f t="shared" si="105"/>
        <v>electricity</v>
      </c>
      <c r="J1112" t="str">
        <f t="shared" si="106"/>
        <v>biomass</v>
      </c>
      <c r="K1112" t="str">
        <f t="shared" si="107"/>
        <v>CO2</v>
      </c>
      <c r="L1112" t="str">
        <f t="shared" si="108"/>
        <v>electricity.biomass.CO2.No control</v>
      </c>
      <c r="M1112" s="614">
        <f>IFERROR(INDEX('Control Tech'!$K$3:$K$196,MATCH(Calcs!L1112,'Control Tech'!$A$3:$A$196,0),1)/100,0)</f>
        <v>0</v>
      </c>
      <c r="N1112" s="613">
        <f t="shared" si="109"/>
        <v>1</v>
      </c>
      <c r="O1112">
        <f t="shared" si="110"/>
        <v>0</v>
      </c>
    </row>
    <row r="1113" spans="1:15" x14ac:dyDescent="0.25">
      <c r="A1113" t="s">
        <v>76</v>
      </c>
      <c r="B1113" t="s">
        <v>1233</v>
      </c>
      <c r="C1113" t="s">
        <v>1264</v>
      </c>
      <c r="D1113" t="s">
        <v>1186</v>
      </c>
      <c r="E1113" t="s">
        <v>1195</v>
      </c>
      <c r="F1113" s="604">
        <v>1</v>
      </c>
      <c r="G1113" s="604">
        <v>55.8</v>
      </c>
      <c r="H1113" s="651"/>
      <c r="I1113" t="str">
        <f t="shared" si="105"/>
        <v>electricity</v>
      </c>
      <c r="J1113" t="str">
        <f t="shared" si="106"/>
        <v>natural gas</v>
      </c>
      <c r="K1113" t="str">
        <f t="shared" si="107"/>
        <v>CO2</v>
      </c>
      <c r="L1113" t="str">
        <f t="shared" si="108"/>
        <v>electricity.natural gas.CO2.No control</v>
      </c>
      <c r="M1113" s="614">
        <f>IFERROR(INDEX('Control Tech'!$K$3:$K$196,MATCH(Calcs!L1113,'Control Tech'!$A$3:$A$196,0),1)/100,0)</f>
        <v>0</v>
      </c>
      <c r="N1113" s="613">
        <f t="shared" si="109"/>
        <v>1</v>
      </c>
      <c r="O1113">
        <f t="shared" si="110"/>
        <v>336.62</v>
      </c>
    </row>
    <row r="1114" spans="1:15" x14ac:dyDescent="0.25">
      <c r="A1114" t="s">
        <v>76</v>
      </c>
      <c r="B1114" t="s">
        <v>1233</v>
      </c>
      <c r="C1114" t="s">
        <v>1291</v>
      </c>
      <c r="D1114" t="s">
        <v>1186</v>
      </c>
      <c r="E1114" t="s">
        <v>1195</v>
      </c>
      <c r="F1114" s="604">
        <v>1</v>
      </c>
      <c r="G1114" s="604">
        <v>94.3</v>
      </c>
      <c r="H1114" s="651"/>
      <c r="I1114" t="str">
        <f t="shared" si="105"/>
        <v>electricity</v>
      </c>
      <c r="J1114" t="str">
        <f t="shared" si="106"/>
        <v>hard coal</v>
      </c>
      <c r="K1114" t="str">
        <f t="shared" si="107"/>
        <v>CO2</v>
      </c>
      <c r="L1114" t="str">
        <f t="shared" si="108"/>
        <v>electricity.hard coal.CO2.No control</v>
      </c>
      <c r="M1114" s="614">
        <f>IFERROR(INDEX('Control Tech'!$K$3:$K$196,MATCH(Calcs!L1114,'Control Tech'!$A$3:$A$196,0),1)/100,0)</f>
        <v>0</v>
      </c>
      <c r="N1114" s="613">
        <f t="shared" si="109"/>
        <v>1</v>
      </c>
      <c r="O1114">
        <f t="shared" si="110"/>
        <v>56.62</v>
      </c>
    </row>
    <row r="1115" spans="1:15" x14ac:dyDescent="0.25">
      <c r="A1115" t="s">
        <v>76</v>
      </c>
      <c r="B1115" t="s">
        <v>1233</v>
      </c>
      <c r="C1115" t="s">
        <v>1292</v>
      </c>
      <c r="D1115" t="s">
        <v>1186</v>
      </c>
      <c r="E1115" t="s">
        <v>1195</v>
      </c>
      <c r="F1115" s="604">
        <v>1</v>
      </c>
      <c r="G1115" s="604">
        <v>94.3</v>
      </c>
      <c r="H1115" s="651"/>
      <c r="I1115" t="str">
        <f t="shared" si="105"/>
        <v>electricity</v>
      </c>
      <c r="J1115" t="str">
        <f t="shared" si="106"/>
        <v>hard coal</v>
      </c>
      <c r="K1115" t="str">
        <f t="shared" si="107"/>
        <v>CO2</v>
      </c>
      <c r="L1115" t="str">
        <f t="shared" si="108"/>
        <v>electricity.hard coal.CO2.No control</v>
      </c>
      <c r="M1115" s="614">
        <f>IFERROR(INDEX('Control Tech'!$K$3:$K$196,MATCH(Calcs!L1115,'Control Tech'!$A$3:$A$196,0),1)/100,0)</f>
        <v>0</v>
      </c>
      <c r="N1115" s="613">
        <f t="shared" si="109"/>
        <v>1</v>
      </c>
      <c r="O1115">
        <f t="shared" si="110"/>
        <v>0</v>
      </c>
    </row>
    <row r="1116" spans="1:15" x14ac:dyDescent="0.25">
      <c r="A1116" t="s">
        <v>76</v>
      </c>
      <c r="B1116" t="s">
        <v>1233</v>
      </c>
      <c r="C1116" t="s">
        <v>1293</v>
      </c>
      <c r="D1116" t="s">
        <v>1186</v>
      </c>
      <c r="E1116" t="s">
        <v>1195</v>
      </c>
      <c r="F1116" s="604">
        <v>1</v>
      </c>
      <c r="G1116" s="604">
        <v>94.3</v>
      </c>
      <c r="H1116" s="651"/>
      <c r="I1116" t="str">
        <f t="shared" si="105"/>
        <v>electricity</v>
      </c>
      <c r="J1116" t="str">
        <f t="shared" si="106"/>
        <v>hard coal</v>
      </c>
      <c r="K1116" t="str">
        <f t="shared" si="107"/>
        <v>CO2</v>
      </c>
      <c r="L1116" t="str">
        <f t="shared" si="108"/>
        <v>electricity.hard coal.CO2.No control</v>
      </c>
      <c r="M1116" s="614">
        <f>IFERROR(INDEX('Control Tech'!$K$3:$K$196,MATCH(Calcs!L1116,'Control Tech'!$A$3:$A$196,0),1)/100,0)</f>
        <v>0</v>
      </c>
      <c r="N1116" s="613">
        <f t="shared" si="109"/>
        <v>1</v>
      </c>
      <c r="O1116">
        <f t="shared" si="110"/>
        <v>0</v>
      </c>
    </row>
    <row r="1117" spans="1:15" x14ac:dyDescent="0.25">
      <c r="A1117" t="s">
        <v>76</v>
      </c>
      <c r="B1117" t="s">
        <v>1237</v>
      </c>
      <c r="C1117" t="s">
        <v>1205</v>
      </c>
      <c r="D1117" t="s">
        <v>1186</v>
      </c>
      <c r="E1117" t="s">
        <v>1195</v>
      </c>
      <c r="F1117" s="604">
        <v>1</v>
      </c>
      <c r="G1117" s="604">
        <v>9.9499999999999993</v>
      </c>
      <c r="H1117" s="651"/>
      <c r="I1117" t="str">
        <f t="shared" si="105"/>
        <v>electricity</v>
      </c>
      <c r="J1117" t="str">
        <f t="shared" si="106"/>
        <v>lignite</v>
      </c>
      <c r="K1117" t="str">
        <f t="shared" si="107"/>
        <v>CO2</v>
      </c>
      <c r="L1117" t="str">
        <f t="shared" si="108"/>
        <v>electricity.lignite.CO2.No control</v>
      </c>
      <c r="M1117" s="614">
        <f>IFERROR(INDEX('Control Tech'!$K$3:$K$196,MATCH(Calcs!L1117,'Control Tech'!$A$3:$A$196,0),1)/100,0)</f>
        <v>0</v>
      </c>
      <c r="N1117" s="613">
        <f t="shared" si="109"/>
        <v>1</v>
      </c>
      <c r="O1117">
        <f t="shared" si="110"/>
        <v>0</v>
      </c>
    </row>
    <row r="1118" spans="1:15" x14ac:dyDescent="0.25">
      <c r="A1118" t="s">
        <v>76</v>
      </c>
      <c r="B1118" t="s">
        <v>1237</v>
      </c>
      <c r="C1118" t="s">
        <v>1240</v>
      </c>
      <c r="D1118" t="s">
        <v>1186</v>
      </c>
      <c r="E1118" t="s">
        <v>1195</v>
      </c>
      <c r="F1118" s="604">
        <v>1</v>
      </c>
      <c r="G1118" s="604">
        <v>9.9499999999999993</v>
      </c>
      <c r="H1118" s="651"/>
      <c r="I1118" t="str">
        <f t="shared" si="105"/>
        <v>electricity</v>
      </c>
      <c r="J1118" t="str">
        <f t="shared" si="106"/>
        <v>lignite</v>
      </c>
      <c r="K1118" t="str">
        <f t="shared" si="107"/>
        <v>CO2</v>
      </c>
      <c r="L1118" t="str">
        <f t="shared" si="108"/>
        <v>electricity.lignite.CO2.No control</v>
      </c>
      <c r="M1118" s="614">
        <f>IFERROR(INDEX('Control Tech'!$K$3:$K$196,MATCH(Calcs!L1118,'Control Tech'!$A$3:$A$196,0),1)/100,0)</f>
        <v>0</v>
      </c>
      <c r="N1118" s="613">
        <f t="shared" si="109"/>
        <v>1</v>
      </c>
      <c r="O1118">
        <f t="shared" si="110"/>
        <v>0</v>
      </c>
    </row>
    <row r="1119" spans="1:15" x14ac:dyDescent="0.25">
      <c r="A1119" t="s">
        <v>76</v>
      </c>
      <c r="B1119" t="s">
        <v>1237</v>
      </c>
      <c r="C1119" t="s">
        <v>1252</v>
      </c>
      <c r="D1119" t="s">
        <v>1186</v>
      </c>
      <c r="E1119" t="s">
        <v>1195</v>
      </c>
      <c r="F1119" s="604">
        <v>1</v>
      </c>
      <c r="G1119" s="604">
        <v>-83.945700000000002</v>
      </c>
      <c r="H1119" s="651"/>
      <c r="I1119" t="str">
        <f t="shared" si="105"/>
        <v>electricity</v>
      </c>
      <c r="J1119" t="str">
        <f t="shared" si="106"/>
        <v>biomass</v>
      </c>
      <c r="K1119" t="str">
        <f t="shared" si="107"/>
        <v>CO2</v>
      </c>
      <c r="L1119" t="str">
        <f t="shared" si="108"/>
        <v>electricity.biomass.CO2.No control</v>
      </c>
      <c r="M1119" s="614">
        <f>IFERROR(INDEX('Control Tech'!$K$3:$K$196,MATCH(Calcs!L1119,'Control Tech'!$A$3:$A$196,0),1)/100,0)</f>
        <v>0</v>
      </c>
      <c r="N1119" s="613">
        <f t="shared" si="109"/>
        <v>1</v>
      </c>
      <c r="O1119">
        <f t="shared" si="110"/>
        <v>0</v>
      </c>
    </row>
    <row r="1120" spans="1:15" x14ac:dyDescent="0.25">
      <c r="A1120" t="s">
        <v>76</v>
      </c>
      <c r="B1120" t="s">
        <v>1237</v>
      </c>
      <c r="C1120" t="s">
        <v>1264</v>
      </c>
      <c r="D1120" t="s">
        <v>1186</v>
      </c>
      <c r="E1120" t="s">
        <v>1195</v>
      </c>
      <c r="F1120" s="604">
        <v>1</v>
      </c>
      <c r="G1120" s="604">
        <v>9.43</v>
      </c>
      <c r="H1120" s="651"/>
      <c r="I1120" t="str">
        <f t="shared" si="105"/>
        <v>electricity</v>
      </c>
      <c r="J1120" t="str">
        <f t="shared" si="106"/>
        <v>natural gas</v>
      </c>
      <c r="K1120" t="str">
        <f t="shared" si="107"/>
        <v>CO2</v>
      </c>
      <c r="L1120" t="str">
        <f t="shared" si="108"/>
        <v>electricity.natural gas.CO2.No control</v>
      </c>
      <c r="M1120" s="614">
        <f>IFERROR(INDEX('Control Tech'!$K$3:$K$196,MATCH(Calcs!L1120,'Control Tech'!$A$3:$A$196,0),1)/100,0)</f>
        <v>0</v>
      </c>
      <c r="N1120" s="613">
        <f t="shared" si="109"/>
        <v>1</v>
      </c>
      <c r="O1120">
        <f t="shared" si="110"/>
        <v>0</v>
      </c>
    </row>
    <row r="1121" spans="1:15" x14ac:dyDescent="0.25">
      <c r="A1121" t="s">
        <v>76</v>
      </c>
      <c r="B1121" t="s">
        <v>1237</v>
      </c>
      <c r="C1121" t="s">
        <v>1291</v>
      </c>
      <c r="D1121" t="s">
        <v>1186</v>
      </c>
      <c r="E1121" t="s">
        <v>1195</v>
      </c>
      <c r="F1121" s="604">
        <v>1</v>
      </c>
      <c r="G1121" s="604">
        <v>9.43</v>
      </c>
      <c r="H1121" s="651"/>
      <c r="I1121" t="str">
        <f t="shared" si="105"/>
        <v>electricity</v>
      </c>
      <c r="J1121" t="str">
        <f t="shared" si="106"/>
        <v>hard coal</v>
      </c>
      <c r="K1121" t="str">
        <f t="shared" si="107"/>
        <v>CO2</v>
      </c>
      <c r="L1121" t="str">
        <f t="shared" si="108"/>
        <v>electricity.hard coal.CO2.No control</v>
      </c>
      <c r="M1121" s="614">
        <f>IFERROR(INDEX('Control Tech'!$K$3:$K$196,MATCH(Calcs!L1121,'Control Tech'!$A$3:$A$196,0),1)/100,0)</f>
        <v>0</v>
      </c>
      <c r="N1121" s="613">
        <f t="shared" si="109"/>
        <v>1</v>
      </c>
      <c r="O1121">
        <f t="shared" si="110"/>
        <v>0</v>
      </c>
    </row>
    <row r="1122" spans="1:15" x14ac:dyDescent="0.25">
      <c r="A1122" t="s">
        <v>76</v>
      </c>
      <c r="B1122" t="s">
        <v>1237</v>
      </c>
      <c r="C1122" t="s">
        <v>1292</v>
      </c>
      <c r="D1122" t="s">
        <v>1186</v>
      </c>
      <c r="E1122" t="s">
        <v>1195</v>
      </c>
      <c r="F1122" s="604">
        <v>1</v>
      </c>
      <c r="G1122" s="604">
        <v>9.43</v>
      </c>
      <c r="H1122" s="651"/>
      <c r="I1122" t="str">
        <f t="shared" si="105"/>
        <v>electricity</v>
      </c>
      <c r="J1122" t="str">
        <f t="shared" si="106"/>
        <v>hard coal</v>
      </c>
      <c r="K1122" t="str">
        <f t="shared" si="107"/>
        <v>CO2</v>
      </c>
      <c r="L1122" t="str">
        <f t="shared" si="108"/>
        <v>electricity.hard coal.CO2.No control</v>
      </c>
      <c r="M1122" s="614">
        <f>IFERROR(INDEX('Control Tech'!$K$3:$K$196,MATCH(Calcs!L1122,'Control Tech'!$A$3:$A$196,0),1)/100,0)</f>
        <v>0</v>
      </c>
      <c r="N1122" s="613">
        <f t="shared" si="109"/>
        <v>1</v>
      </c>
      <c r="O1122">
        <f t="shared" si="110"/>
        <v>0</v>
      </c>
    </row>
    <row r="1123" spans="1:15" x14ac:dyDescent="0.25">
      <c r="A1123" t="s">
        <v>76</v>
      </c>
      <c r="B1123" t="s">
        <v>1237</v>
      </c>
      <c r="C1123" t="s">
        <v>1293</v>
      </c>
      <c r="D1123" t="s">
        <v>1186</v>
      </c>
      <c r="E1123" t="s">
        <v>1195</v>
      </c>
      <c r="F1123" s="604">
        <v>1</v>
      </c>
      <c r="G1123" s="604">
        <v>9.43</v>
      </c>
      <c r="H1123" s="651"/>
      <c r="I1123" t="str">
        <f t="shared" si="105"/>
        <v>electricity</v>
      </c>
      <c r="J1123" t="str">
        <f t="shared" si="106"/>
        <v>hard coal</v>
      </c>
      <c r="K1123" t="str">
        <f t="shared" si="107"/>
        <v>CO2</v>
      </c>
      <c r="L1123" t="str">
        <f t="shared" si="108"/>
        <v>electricity.hard coal.CO2.No control</v>
      </c>
      <c r="M1123" s="614">
        <f>IFERROR(INDEX('Control Tech'!$K$3:$K$196,MATCH(Calcs!L1123,'Control Tech'!$A$3:$A$196,0),1)/100,0)</f>
        <v>0</v>
      </c>
      <c r="N1123" s="613">
        <f t="shared" si="109"/>
        <v>1</v>
      </c>
      <c r="O1123">
        <f t="shared" si="110"/>
        <v>0</v>
      </c>
    </row>
    <row r="1124" spans="1:15" x14ac:dyDescent="0.25">
      <c r="A1124" t="s">
        <v>76</v>
      </c>
      <c r="B1124" t="s">
        <v>1192</v>
      </c>
      <c r="C1124" t="s">
        <v>18</v>
      </c>
      <c r="D1124" t="s">
        <v>1186</v>
      </c>
      <c r="E1124" t="s">
        <v>1195</v>
      </c>
      <c r="F1124" s="604">
        <v>1</v>
      </c>
      <c r="G1124" s="604">
        <v>68.599999999999994</v>
      </c>
      <c r="H1124" s="651"/>
      <c r="I1124" t="str">
        <f t="shared" si="105"/>
        <v>motorbikes</v>
      </c>
      <c r="J1124" t="str">
        <f t="shared" si="106"/>
        <v>petroleum gasoline</v>
      </c>
      <c r="K1124" t="str">
        <f t="shared" si="107"/>
        <v>CO2</v>
      </c>
      <c r="L1124" t="str">
        <f t="shared" si="108"/>
        <v>motorbikes.petroleum gasoline.CO2.No control</v>
      </c>
      <c r="M1124" s="614">
        <f>IFERROR(INDEX('Control Tech'!$K$3:$K$196,MATCH(Calcs!L1124,'Control Tech'!$A$3:$A$196,0),1)/100,0)</f>
        <v>0</v>
      </c>
      <c r="N1124" s="613">
        <f t="shared" si="109"/>
        <v>1</v>
      </c>
      <c r="O1124" t="str">
        <f t="shared" si="110"/>
        <v/>
      </c>
    </row>
    <row r="1125" spans="1:15" x14ac:dyDescent="0.25">
      <c r="A1125" t="s">
        <v>76</v>
      </c>
      <c r="B1125" t="s">
        <v>1192</v>
      </c>
      <c r="C1125" t="s">
        <v>1305</v>
      </c>
      <c r="D1125" t="s">
        <v>1186</v>
      </c>
      <c r="E1125" t="s">
        <v>1195</v>
      </c>
      <c r="F1125" s="604">
        <v>1</v>
      </c>
      <c r="G1125" s="604">
        <v>68.599999999999994</v>
      </c>
      <c r="H1125" s="651"/>
      <c r="I1125" t="str">
        <f t="shared" si="105"/>
        <v>motorbikes</v>
      </c>
      <c r="J1125" t="str">
        <f t="shared" si="106"/>
        <v>natural gas</v>
      </c>
      <c r="K1125" t="str">
        <f t="shared" si="107"/>
        <v>CO2</v>
      </c>
      <c r="L1125" t="str">
        <f t="shared" si="108"/>
        <v>motorbikes.natural gas.CO2.No control</v>
      </c>
      <c r="M1125" s="614">
        <f>IFERROR(INDEX('Control Tech'!$K$3:$K$196,MATCH(Calcs!L1125,'Control Tech'!$A$3:$A$196,0),1)/100,0)</f>
        <v>0</v>
      </c>
      <c r="N1125" s="613">
        <f t="shared" si="109"/>
        <v>1</v>
      </c>
      <c r="O1125" t="str">
        <f t="shared" si="110"/>
        <v/>
      </c>
    </row>
    <row r="1126" spans="1:15" x14ac:dyDescent="0.25">
      <c r="A1126" t="s">
        <v>76</v>
      </c>
      <c r="B1126" t="s">
        <v>1192</v>
      </c>
      <c r="C1126" t="s">
        <v>119</v>
      </c>
      <c r="D1126" t="s">
        <v>1186</v>
      </c>
      <c r="E1126" t="s">
        <v>1195</v>
      </c>
      <c r="F1126" s="604">
        <v>1</v>
      </c>
      <c r="G1126" s="604">
        <v>55.8</v>
      </c>
      <c r="H1126" s="651"/>
      <c r="I1126" t="str">
        <f t="shared" si="105"/>
        <v>motorbikes</v>
      </c>
      <c r="J1126" t="str">
        <f t="shared" si="106"/>
        <v>natural gas</v>
      </c>
      <c r="K1126" t="str">
        <f t="shared" si="107"/>
        <v>CO2</v>
      </c>
      <c r="L1126" t="str">
        <f t="shared" si="108"/>
        <v>motorbikes.natural gas.CO2.No control</v>
      </c>
      <c r="M1126" s="614">
        <f>IFERROR(INDEX('Control Tech'!$K$3:$K$196,MATCH(Calcs!L1126,'Control Tech'!$A$3:$A$196,0),1)/100,0)</f>
        <v>0</v>
      </c>
      <c r="N1126" s="613">
        <f t="shared" si="109"/>
        <v>1</v>
      </c>
      <c r="O1126" t="str">
        <f t="shared" si="110"/>
        <v/>
      </c>
    </row>
    <row r="1127" spans="1:15" x14ac:dyDescent="0.25">
      <c r="A1127" t="s">
        <v>76</v>
      </c>
      <c r="B1127" t="s">
        <v>1247</v>
      </c>
      <c r="C1127" t="s">
        <v>1245</v>
      </c>
      <c r="D1127" t="s">
        <v>1186</v>
      </c>
      <c r="E1127" t="s">
        <v>1195</v>
      </c>
      <c r="F1127" s="604">
        <v>1</v>
      </c>
      <c r="G1127" s="604">
        <v>100</v>
      </c>
      <c r="H1127" s="651"/>
      <c r="I1127" t="str">
        <f t="shared" si="105"/>
        <v>industry</v>
      </c>
      <c r="J1127" t="str">
        <f t="shared" si="106"/>
        <v>hard coal</v>
      </c>
      <c r="K1127" t="str">
        <f t="shared" si="107"/>
        <v>CO2</v>
      </c>
      <c r="L1127" t="str">
        <f t="shared" si="108"/>
        <v>industry.hard coal.CO2.No control</v>
      </c>
      <c r="M1127" s="614">
        <f>IFERROR(INDEX('Control Tech'!$K$3:$K$196,MATCH(Calcs!L1127,'Control Tech'!$A$3:$A$196,0),1)/100,0)</f>
        <v>0</v>
      </c>
      <c r="N1127" s="613">
        <f t="shared" si="109"/>
        <v>1</v>
      </c>
      <c r="O1127" t="str">
        <f t="shared" si="110"/>
        <v/>
      </c>
    </row>
    <row r="1128" spans="1:15" x14ac:dyDescent="0.25">
      <c r="A1128" t="s">
        <v>76</v>
      </c>
      <c r="B1128" t="s">
        <v>1247</v>
      </c>
      <c r="C1128" t="s">
        <v>92</v>
      </c>
      <c r="D1128" t="s">
        <v>1186</v>
      </c>
      <c r="E1128" t="s">
        <v>1195</v>
      </c>
      <c r="F1128" s="604">
        <v>1</v>
      </c>
      <c r="G1128" s="604">
        <v>73.400000000000006</v>
      </c>
      <c r="H1128" s="651"/>
      <c r="I1128" t="str">
        <f t="shared" si="105"/>
        <v>industry</v>
      </c>
      <c r="J1128" t="str">
        <f t="shared" si="106"/>
        <v>petroleum diesel</v>
      </c>
      <c r="K1128" t="str">
        <f t="shared" si="107"/>
        <v>CO2</v>
      </c>
      <c r="L1128" t="str">
        <f t="shared" si="108"/>
        <v>industry.petroleum diesel.CO2.No control</v>
      </c>
      <c r="M1128" s="614">
        <f>IFERROR(INDEX('Control Tech'!$K$3:$K$196,MATCH(Calcs!L1128,'Control Tech'!$A$3:$A$196,0),1)/100,0)</f>
        <v>0</v>
      </c>
      <c r="N1128" s="613">
        <f t="shared" si="109"/>
        <v>1</v>
      </c>
      <c r="O1128" t="str">
        <f t="shared" si="110"/>
        <v/>
      </c>
    </row>
    <row r="1129" spans="1:15" x14ac:dyDescent="0.25">
      <c r="A1129" t="s">
        <v>76</v>
      </c>
      <c r="B1129" t="s">
        <v>1247</v>
      </c>
      <c r="C1129" t="s">
        <v>1264</v>
      </c>
      <c r="D1129" t="s">
        <v>1186</v>
      </c>
      <c r="E1129" t="s">
        <v>1195</v>
      </c>
      <c r="F1129" s="604">
        <v>1</v>
      </c>
      <c r="G1129" s="604">
        <v>55.8</v>
      </c>
      <c r="H1129" s="651"/>
      <c r="I1129" t="str">
        <f t="shared" si="105"/>
        <v>industry</v>
      </c>
      <c r="J1129" t="str">
        <f t="shared" si="106"/>
        <v>natural gas</v>
      </c>
      <c r="K1129" t="str">
        <f t="shared" si="107"/>
        <v>CO2</v>
      </c>
      <c r="L1129" t="str">
        <f t="shared" si="108"/>
        <v>industry.natural gas.CO2.No control</v>
      </c>
      <c r="M1129" s="614">
        <f>IFERROR(INDEX('Control Tech'!$K$3:$K$196,MATCH(Calcs!L1129,'Control Tech'!$A$3:$A$196,0),1)/100,0)</f>
        <v>0</v>
      </c>
      <c r="N1129" s="613">
        <f t="shared" si="109"/>
        <v>1</v>
      </c>
      <c r="O1129" t="str">
        <f t="shared" si="110"/>
        <v/>
      </c>
    </row>
    <row r="1130" spans="1:15" x14ac:dyDescent="0.25">
      <c r="A1130" t="s">
        <v>76</v>
      </c>
      <c r="B1130" t="s">
        <v>1247</v>
      </c>
      <c r="C1130" t="s">
        <v>18</v>
      </c>
      <c r="D1130" t="s">
        <v>1186</v>
      </c>
      <c r="E1130" t="s">
        <v>1195</v>
      </c>
      <c r="F1130" s="604">
        <v>1</v>
      </c>
      <c r="G1130" s="604">
        <v>68.599999999999994</v>
      </c>
      <c r="H1130" s="651"/>
      <c r="I1130" t="str">
        <f t="shared" si="105"/>
        <v>industry</v>
      </c>
      <c r="J1130" t="str">
        <f t="shared" si="106"/>
        <v>petroleum gasoline</v>
      </c>
      <c r="K1130" t="str">
        <f t="shared" si="107"/>
        <v>CO2</v>
      </c>
      <c r="L1130" t="str">
        <f t="shared" si="108"/>
        <v>industry.petroleum gasoline.CO2.No control</v>
      </c>
      <c r="M1130" s="614">
        <f>IFERROR(INDEX('Control Tech'!$K$3:$K$196,MATCH(Calcs!L1130,'Control Tech'!$A$3:$A$196,0),1)/100,0)</f>
        <v>0</v>
      </c>
      <c r="N1130" s="613">
        <f t="shared" si="109"/>
        <v>1</v>
      </c>
      <c r="O1130" t="str">
        <f t="shared" si="110"/>
        <v/>
      </c>
    </row>
    <row r="1131" spans="1:15" x14ac:dyDescent="0.25">
      <c r="A1131" t="s">
        <v>76</v>
      </c>
      <c r="B1131" t="s">
        <v>1247</v>
      </c>
      <c r="C1131" t="s">
        <v>1294</v>
      </c>
      <c r="D1131" t="s">
        <v>1186</v>
      </c>
      <c r="E1131" t="s">
        <v>1195</v>
      </c>
      <c r="F1131" s="604">
        <v>1</v>
      </c>
      <c r="G1131" s="604">
        <v>76.7</v>
      </c>
      <c r="H1131" s="651"/>
      <c r="I1131" t="str">
        <f t="shared" si="105"/>
        <v>industry</v>
      </c>
      <c r="J1131" t="str">
        <f t="shared" si="106"/>
        <v>petroleum diesel</v>
      </c>
      <c r="K1131" t="str">
        <f t="shared" si="107"/>
        <v>CO2</v>
      </c>
      <c r="L1131" t="str">
        <f t="shared" si="108"/>
        <v>industry.petroleum diesel.CO2.No control</v>
      </c>
      <c r="M1131" s="614">
        <f>IFERROR(INDEX('Control Tech'!$K$3:$K$196,MATCH(Calcs!L1131,'Control Tech'!$A$3:$A$196,0),1)/100,0)</f>
        <v>0</v>
      </c>
      <c r="N1131" s="613">
        <f t="shared" si="109"/>
        <v>1</v>
      </c>
      <c r="O1131" t="str">
        <f t="shared" si="110"/>
        <v/>
      </c>
    </row>
    <row r="1132" spans="1:15" x14ac:dyDescent="0.25">
      <c r="A1132" t="s">
        <v>76</v>
      </c>
      <c r="B1132" t="s">
        <v>1247</v>
      </c>
      <c r="C1132" t="s">
        <v>1305</v>
      </c>
      <c r="D1132" t="s">
        <v>1186</v>
      </c>
      <c r="E1132" t="s">
        <v>1195</v>
      </c>
      <c r="F1132" s="604">
        <v>1</v>
      </c>
      <c r="G1132" s="604">
        <v>68.599999999999994</v>
      </c>
      <c r="H1132" s="651"/>
      <c r="I1132" t="str">
        <f t="shared" si="105"/>
        <v>industry</v>
      </c>
      <c r="J1132" t="str">
        <f t="shared" si="106"/>
        <v>natural gas</v>
      </c>
      <c r="K1132" t="str">
        <f t="shared" si="107"/>
        <v>CO2</v>
      </c>
      <c r="L1132" t="str">
        <f t="shared" si="108"/>
        <v>industry.natural gas.CO2.No control</v>
      </c>
      <c r="M1132" s="614">
        <f>IFERROR(INDEX('Control Tech'!$K$3:$K$196,MATCH(Calcs!L1132,'Control Tech'!$A$3:$A$196,0),1)/100,0)</f>
        <v>0</v>
      </c>
      <c r="N1132" s="613">
        <f t="shared" si="109"/>
        <v>1</v>
      </c>
      <c r="O1132" t="str">
        <f t="shared" si="110"/>
        <v/>
      </c>
    </row>
    <row r="1133" spans="1:15" x14ac:dyDescent="0.25">
      <c r="A1133" t="s">
        <v>76</v>
      </c>
      <c r="B1133" t="s">
        <v>1247</v>
      </c>
      <c r="C1133" t="s">
        <v>1559</v>
      </c>
      <c r="D1133" t="s">
        <v>1186</v>
      </c>
      <c r="E1133" t="s">
        <v>1195</v>
      </c>
      <c r="F1133" s="604">
        <v>1</v>
      </c>
      <c r="G1133" s="604">
        <v>93.272999999999996</v>
      </c>
      <c r="H1133" s="651"/>
      <c r="I1133" t="str">
        <f t="shared" si="105"/>
        <v>industry</v>
      </c>
      <c r="J1133" t="str">
        <f t="shared" si="106"/>
        <v>biomass</v>
      </c>
      <c r="K1133" t="str">
        <f t="shared" si="107"/>
        <v>CO2</v>
      </c>
      <c r="L1133" t="str">
        <f t="shared" si="108"/>
        <v>industry.biomass.CO2.No control</v>
      </c>
      <c r="M1133" s="614">
        <f>IFERROR(INDEX('Control Tech'!$K$3:$K$196,MATCH(Calcs!L1133,'Control Tech'!$A$3:$A$196,0),1)/100,0)</f>
        <v>0</v>
      </c>
      <c r="N1133" s="613">
        <f t="shared" si="109"/>
        <v>1</v>
      </c>
      <c r="O1133" t="str">
        <f t="shared" si="110"/>
        <v/>
      </c>
    </row>
    <row r="1134" spans="1:15" x14ac:dyDescent="0.25">
      <c r="A1134" t="s">
        <v>76</v>
      </c>
      <c r="B1134" t="s">
        <v>1221</v>
      </c>
      <c r="C1134" t="s">
        <v>1205</v>
      </c>
      <c r="D1134" t="s">
        <v>1186</v>
      </c>
      <c r="E1134" t="s">
        <v>1195</v>
      </c>
      <c r="F1134" s="604">
        <v>1</v>
      </c>
      <c r="G1134" s="604">
        <v>99.5</v>
      </c>
      <c r="H1134" s="651"/>
      <c r="I1134" t="str">
        <f t="shared" si="105"/>
        <v>industry</v>
      </c>
      <c r="J1134" t="str">
        <f t="shared" si="106"/>
        <v>lignite</v>
      </c>
      <c r="K1134" t="str">
        <f t="shared" si="107"/>
        <v>CO2</v>
      </c>
      <c r="L1134" t="str">
        <f t="shared" si="108"/>
        <v>industry.lignite.CO2.No control</v>
      </c>
      <c r="M1134" s="614">
        <f>IFERROR(INDEX('Control Tech'!$K$3:$K$196,MATCH(Calcs!L1134,'Control Tech'!$A$3:$A$196,0),1)/100,0)</f>
        <v>0</v>
      </c>
      <c r="N1134" s="613">
        <f t="shared" si="109"/>
        <v>1</v>
      </c>
      <c r="O1134" t="str">
        <f t="shared" si="110"/>
        <v/>
      </c>
    </row>
    <row r="1135" spans="1:15" x14ac:dyDescent="0.25">
      <c r="A1135" t="s">
        <v>76</v>
      </c>
      <c r="B1135" t="s">
        <v>1221</v>
      </c>
      <c r="C1135" t="s">
        <v>1240</v>
      </c>
      <c r="D1135" t="s">
        <v>1186</v>
      </c>
      <c r="E1135" t="s">
        <v>1195</v>
      </c>
      <c r="F1135" s="604">
        <v>1</v>
      </c>
      <c r="G1135" s="604">
        <v>99.5</v>
      </c>
      <c r="H1135" s="651"/>
      <c r="I1135" t="str">
        <f t="shared" si="105"/>
        <v>industry</v>
      </c>
      <c r="J1135" t="str">
        <f t="shared" si="106"/>
        <v>lignite</v>
      </c>
      <c r="K1135" t="str">
        <f t="shared" si="107"/>
        <v>CO2</v>
      </c>
      <c r="L1135" t="str">
        <f t="shared" si="108"/>
        <v>industry.lignite.CO2.No control</v>
      </c>
      <c r="M1135" s="614">
        <f>IFERROR(INDEX('Control Tech'!$K$3:$K$196,MATCH(Calcs!L1135,'Control Tech'!$A$3:$A$196,0),1)/100,0)</f>
        <v>0</v>
      </c>
      <c r="N1135" s="613">
        <f t="shared" si="109"/>
        <v>1</v>
      </c>
      <c r="O1135" t="str">
        <f t="shared" si="110"/>
        <v/>
      </c>
    </row>
    <row r="1136" spans="1:15" x14ac:dyDescent="0.25">
      <c r="A1136" t="s">
        <v>76</v>
      </c>
      <c r="B1136" t="s">
        <v>1221</v>
      </c>
      <c r="C1136" t="s">
        <v>1291</v>
      </c>
      <c r="D1136" t="s">
        <v>1186</v>
      </c>
      <c r="E1136" t="s">
        <v>1195</v>
      </c>
      <c r="F1136" s="604">
        <v>1</v>
      </c>
      <c r="G1136" s="604">
        <v>94.3</v>
      </c>
      <c r="H1136" s="651"/>
      <c r="I1136" t="str">
        <f t="shared" si="105"/>
        <v>industry</v>
      </c>
      <c r="J1136" t="str">
        <f t="shared" si="106"/>
        <v>hard coal</v>
      </c>
      <c r="K1136" t="str">
        <f t="shared" si="107"/>
        <v>CO2</v>
      </c>
      <c r="L1136" t="str">
        <f t="shared" si="108"/>
        <v>industry.hard coal.CO2.No control</v>
      </c>
      <c r="M1136" s="614">
        <f>IFERROR(INDEX('Control Tech'!$K$3:$K$196,MATCH(Calcs!L1136,'Control Tech'!$A$3:$A$196,0),1)/100,0)</f>
        <v>0</v>
      </c>
      <c r="N1136" s="613">
        <f t="shared" si="109"/>
        <v>1</v>
      </c>
      <c r="O1136" t="str">
        <f t="shared" si="110"/>
        <v/>
      </c>
    </row>
    <row r="1137" spans="1:15" x14ac:dyDescent="0.25">
      <c r="A1137" t="s">
        <v>76</v>
      </c>
      <c r="B1137" t="s">
        <v>1221</v>
      </c>
      <c r="C1137" t="s">
        <v>1292</v>
      </c>
      <c r="D1137" t="s">
        <v>1186</v>
      </c>
      <c r="E1137" t="s">
        <v>1195</v>
      </c>
      <c r="F1137" s="604">
        <v>1</v>
      </c>
      <c r="G1137" s="604">
        <v>94.3</v>
      </c>
      <c r="H1137" s="651"/>
      <c r="I1137" t="str">
        <f t="shared" si="105"/>
        <v>industry</v>
      </c>
      <c r="J1137" t="str">
        <f t="shared" si="106"/>
        <v>hard coal</v>
      </c>
      <c r="K1137" t="str">
        <f t="shared" si="107"/>
        <v>CO2</v>
      </c>
      <c r="L1137" t="str">
        <f t="shared" si="108"/>
        <v>industry.hard coal.CO2.No control</v>
      </c>
      <c r="M1137" s="614">
        <f>IFERROR(INDEX('Control Tech'!$K$3:$K$196,MATCH(Calcs!L1137,'Control Tech'!$A$3:$A$196,0),1)/100,0)</f>
        <v>0</v>
      </c>
      <c r="N1137" s="613">
        <f t="shared" si="109"/>
        <v>1</v>
      </c>
      <c r="O1137" t="str">
        <f t="shared" si="110"/>
        <v/>
      </c>
    </row>
    <row r="1138" spans="1:15" x14ac:dyDescent="0.25">
      <c r="A1138" t="s">
        <v>76</v>
      </c>
      <c r="B1138" t="s">
        <v>1221</v>
      </c>
      <c r="C1138" t="s">
        <v>1293</v>
      </c>
      <c r="D1138" t="s">
        <v>1186</v>
      </c>
      <c r="E1138" t="s">
        <v>1195</v>
      </c>
      <c r="F1138" s="604">
        <v>1</v>
      </c>
      <c r="G1138" s="604">
        <v>94.3</v>
      </c>
      <c r="H1138" s="651"/>
      <c r="I1138" t="str">
        <f t="shared" si="105"/>
        <v>industry</v>
      </c>
      <c r="J1138" t="str">
        <f t="shared" si="106"/>
        <v>hard coal</v>
      </c>
      <c r="K1138" t="str">
        <f t="shared" si="107"/>
        <v>CO2</v>
      </c>
      <c r="L1138" t="str">
        <f t="shared" si="108"/>
        <v>industry.hard coal.CO2.No control</v>
      </c>
      <c r="M1138" s="614">
        <f>IFERROR(INDEX('Control Tech'!$K$3:$K$196,MATCH(Calcs!L1138,'Control Tech'!$A$3:$A$196,0),1)/100,0)</f>
        <v>0</v>
      </c>
      <c r="N1138" s="613">
        <f t="shared" si="109"/>
        <v>1</v>
      </c>
      <c r="O1138" t="str">
        <f t="shared" si="110"/>
        <v/>
      </c>
    </row>
    <row r="1139" spans="1:15" x14ac:dyDescent="0.25">
      <c r="A1139" t="s">
        <v>76</v>
      </c>
      <c r="B1139" t="s">
        <v>1222</v>
      </c>
      <c r="C1139" t="s">
        <v>1205</v>
      </c>
      <c r="D1139" t="s">
        <v>1186</v>
      </c>
      <c r="E1139" t="s">
        <v>1195</v>
      </c>
      <c r="F1139" s="604">
        <v>1</v>
      </c>
      <c r="G1139" s="604">
        <v>99.5</v>
      </c>
      <c r="H1139" s="651"/>
      <c r="I1139" t="str">
        <f t="shared" si="105"/>
        <v>industry</v>
      </c>
      <c r="J1139" t="str">
        <f t="shared" si="106"/>
        <v>lignite</v>
      </c>
      <c r="K1139" t="str">
        <f t="shared" si="107"/>
        <v>CO2</v>
      </c>
      <c r="L1139" t="str">
        <f t="shared" si="108"/>
        <v>industry.lignite.CO2.No control</v>
      </c>
      <c r="M1139" s="614">
        <f>IFERROR(INDEX('Control Tech'!$K$3:$K$196,MATCH(Calcs!L1139,'Control Tech'!$A$3:$A$196,0),1)/100,0)</f>
        <v>0</v>
      </c>
      <c r="N1139" s="613">
        <f t="shared" si="109"/>
        <v>1</v>
      </c>
      <c r="O1139" t="str">
        <f t="shared" si="110"/>
        <v/>
      </c>
    </row>
    <row r="1140" spans="1:15" x14ac:dyDescent="0.25">
      <c r="A1140" t="s">
        <v>76</v>
      </c>
      <c r="B1140" t="s">
        <v>1222</v>
      </c>
      <c r="C1140" t="s">
        <v>1240</v>
      </c>
      <c r="D1140" t="s">
        <v>1186</v>
      </c>
      <c r="E1140" t="s">
        <v>1195</v>
      </c>
      <c r="F1140" s="604">
        <v>1</v>
      </c>
      <c r="G1140" s="604">
        <v>99.5</v>
      </c>
      <c r="H1140" s="651"/>
      <c r="I1140" t="str">
        <f t="shared" si="105"/>
        <v>industry</v>
      </c>
      <c r="J1140" t="str">
        <f t="shared" si="106"/>
        <v>lignite</v>
      </c>
      <c r="K1140" t="str">
        <f t="shared" si="107"/>
        <v>CO2</v>
      </c>
      <c r="L1140" t="str">
        <f t="shared" si="108"/>
        <v>industry.lignite.CO2.No control</v>
      </c>
      <c r="M1140" s="614">
        <f>IFERROR(INDEX('Control Tech'!$K$3:$K$196,MATCH(Calcs!L1140,'Control Tech'!$A$3:$A$196,0),1)/100,0)</f>
        <v>0</v>
      </c>
      <c r="N1140" s="613">
        <f t="shared" si="109"/>
        <v>1</v>
      </c>
      <c r="O1140" t="str">
        <f t="shared" si="110"/>
        <v/>
      </c>
    </row>
    <row r="1141" spans="1:15" x14ac:dyDescent="0.25">
      <c r="A1141" t="s">
        <v>76</v>
      </c>
      <c r="B1141" t="s">
        <v>1222</v>
      </c>
      <c r="C1141" t="s">
        <v>1291</v>
      </c>
      <c r="D1141" t="s">
        <v>1186</v>
      </c>
      <c r="E1141" t="s">
        <v>1195</v>
      </c>
      <c r="F1141" s="604">
        <v>1</v>
      </c>
      <c r="G1141" s="604">
        <v>94.3</v>
      </c>
      <c r="H1141" s="651"/>
      <c r="I1141" t="str">
        <f t="shared" si="105"/>
        <v>industry</v>
      </c>
      <c r="J1141" t="str">
        <f t="shared" si="106"/>
        <v>hard coal</v>
      </c>
      <c r="K1141" t="str">
        <f t="shared" si="107"/>
        <v>CO2</v>
      </c>
      <c r="L1141" t="str">
        <f t="shared" si="108"/>
        <v>industry.hard coal.CO2.No control</v>
      </c>
      <c r="M1141" s="614">
        <f>IFERROR(INDEX('Control Tech'!$K$3:$K$196,MATCH(Calcs!L1141,'Control Tech'!$A$3:$A$196,0),1)/100,0)</f>
        <v>0</v>
      </c>
      <c r="N1141" s="613">
        <f t="shared" si="109"/>
        <v>1</v>
      </c>
      <c r="O1141" t="str">
        <f t="shared" si="110"/>
        <v/>
      </c>
    </row>
    <row r="1142" spans="1:15" x14ac:dyDescent="0.25">
      <c r="A1142" t="s">
        <v>76</v>
      </c>
      <c r="B1142" t="s">
        <v>1222</v>
      </c>
      <c r="C1142" t="s">
        <v>1292</v>
      </c>
      <c r="D1142" t="s">
        <v>1186</v>
      </c>
      <c r="E1142" t="s">
        <v>1195</v>
      </c>
      <c r="F1142" s="604">
        <v>1</v>
      </c>
      <c r="G1142" s="604">
        <v>94.3</v>
      </c>
      <c r="H1142" s="651"/>
      <c r="I1142" t="str">
        <f t="shared" si="105"/>
        <v>industry</v>
      </c>
      <c r="J1142" t="str">
        <f t="shared" si="106"/>
        <v>hard coal</v>
      </c>
      <c r="K1142" t="str">
        <f t="shared" si="107"/>
        <v>CO2</v>
      </c>
      <c r="L1142" t="str">
        <f t="shared" si="108"/>
        <v>industry.hard coal.CO2.No control</v>
      </c>
      <c r="M1142" s="614">
        <f>IFERROR(INDEX('Control Tech'!$K$3:$K$196,MATCH(Calcs!L1142,'Control Tech'!$A$3:$A$196,0),1)/100,0)</f>
        <v>0</v>
      </c>
      <c r="N1142" s="613">
        <f t="shared" si="109"/>
        <v>1</v>
      </c>
      <c r="O1142" t="str">
        <f t="shared" si="110"/>
        <v/>
      </c>
    </row>
    <row r="1143" spans="1:15" x14ac:dyDescent="0.25">
      <c r="A1143" t="s">
        <v>76</v>
      </c>
      <c r="B1143" t="s">
        <v>1222</v>
      </c>
      <c r="C1143" t="s">
        <v>1293</v>
      </c>
      <c r="D1143" t="s">
        <v>1186</v>
      </c>
      <c r="E1143" t="s">
        <v>1195</v>
      </c>
      <c r="F1143" s="604">
        <v>1</v>
      </c>
      <c r="G1143" s="604">
        <v>94.3</v>
      </c>
      <c r="H1143" s="651"/>
      <c r="I1143" t="str">
        <f t="shared" si="105"/>
        <v>industry</v>
      </c>
      <c r="J1143" t="str">
        <f t="shared" si="106"/>
        <v>hard coal</v>
      </c>
      <c r="K1143" t="str">
        <f t="shared" si="107"/>
        <v>CO2</v>
      </c>
      <c r="L1143" t="str">
        <f t="shared" si="108"/>
        <v>industry.hard coal.CO2.No control</v>
      </c>
      <c r="M1143" s="614">
        <f>IFERROR(INDEX('Control Tech'!$K$3:$K$196,MATCH(Calcs!L1143,'Control Tech'!$A$3:$A$196,0),1)/100,0)</f>
        <v>0</v>
      </c>
      <c r="N1143" s="613">
        <f t="shared" si="109"/>
        <v>1</v>
      </c>
      <c r="O1143" t="str">
        <f t="shared" si="110"/>
        <v/>
      </c>
    </row>
    <row r="1144" spans="1:15" x14ac:dyDescent="0.25">
      <c r="A1144" t="s">
        <v>76</v>
      </c>
      <c r="B1144" t="s">
        <v>1249</v>
      </c>
      <c r="C1144" t="s">
        <v>1245</v>
      </c>
      <c r="D1144" t="s">
        <v>1186</v>
      </c>
      <c r="E1144" t="s">
        <v>1195</v>
      </c>
      <c r="F1144" s="604">
        <v>1</v>
      </c>
      <c r="G1144" s="604">
        <v>100</v>
      </c>
      <c r="H1144" s="651"/>
      <c r="I1144" t="str">
        <f t="shared" si="105"/>
        <v>electricity</v>
      </c>
      <c r="J1144" t="str">
        <f t="shared" si="106"/>
        <v>coal</v>
      </c>
      <c r="K1144" t="str">
        <f t="shared" si="107"/>
        <v>CO2</v>
      </c>
      <c r="L1144" t="str">
        <f t="shared" si="108"/>
        <v>electricity.coal.CO2.No control</v>
      </c>
      <c r="M1144" s="614">
        <f>IFERROR(INDEX('Control Tech'!$K$3:$K$196,MATCH(Calcs!L1144,'Control Tech'!$A$3:$A$196,0),1)/100,0)</f>
        <v>0</v>
      </c>
      <c r="N1144" s="613">
        <f t="shared" si="109"/>
        <v>1</v>
      </c>
      <c r="O1144">
        <f t="shared" si="110"/>
        <v>0</v>
      </c>
    </row>
    <row r="1145" spans="1:15" x14ac:dyDescent="0.25">
      <c r="A1145" t="s">
        <v>76</v>
      </c>
      <c r="B1145" t="s">
        <v>1249</v>
      </c>
      <c r="C1145" t="s">
        <v>92</v>
      </c>
      <c r="D1145" t="s">
        <v>1186</v>
      </c>
      <c r="E1145" t="s">
        <v>1195</v>
      </c>
      <c r="F1145" s="604">
        <v>1</v>
      </c>
      <c r="G1145" s="604">
        <v>73.400000000000006</v>
      </c>
      <c r="H1145" s="651"/>
      <c r="I1145" t="str">
        <f t="shared" si="105"/>
        <v>electricity</v>
      </c>
      <c r="J1145" t="str">
        <f t="shared" si="106"/>
        <v>petroleum diesel</v>
      </c>
      <c r="K1145" t="str">
        <f t="shared" si="107"/>
        <v>CO2</v>
      </c>
      <c r="L1145" t="str">
        <f t="shared" si="108"/>
        <v>electricity.petroleum diesel.CO2.No control</v>
      </c>
      <c r="M1145" s="614">
        <f>IFERROR(INDEX('Control Tech'!$K$3:$K$196,MATCH(Calcs!L1145,'Control Tech'!$A$3:$A$196,0),1)/100,0)</f>
        <v>0</v>
      </c>
      <c r="N1145" s="613">
        <f t="shared" si="109"/>
        <v>1</v>
      </c>
      <c r="O1145">
        <f t="shared" si="110"/>
        <v>0</v>
      </c>
    </row>
    <row r="1146" spans="1:15" x14ac:dyDescent="0.25">
      <c r="A1146" t="s">
        <v>76</v>
      </c>
      <c r="B1146" t="s">
        <v>1249</v>
      </c>
      <c r="C1146" t="s">
        <v>1264</v>
      </c>
      <c r="D1146" t="s">
        <v>1186</v>
      </c>
      <c r="E1146" t="s">
        <v>1195</v>
      </c>
      <c r="F1146" s="604">
        <v>1</v>
      </c>
      <c r="G1146" s="604">
        <v>55.8</v>
      </c>
      <c r="H1146" s="651"/>
      <c r="I1146" t="str">
        <f t="shared" si="105"/>
        <v>electricity</v>
      </c>
      <c r="J1146" t="str">
        <f t="shared" si="106"/>
        <v>natural gas</v>
      </c>
      <c r="K1146" t="str">
        <f t="shared" si="107"/>
        <v>CO2</v>
      </c>
      <c r="L1146" t="str">
        <f t="shared" si="108"/>
        <v>electricity.natural gas.CO2.No control</v>
      </c>
      <c r="M1146" s="614">
        <f>IFERROR(INDEX('Control Tech'!$K$3:$K$196,MATCH(Calcs!L1146,'Control Tech'!$A$3:$A$196,0),1)/100,0)</f>
        <v>0</v>
      </c>
      <c r="N1146" s="613">
        <f t="shared" si="109"/>
        <v>1</v>
      </c>
      <c r="O1146">
        <f t="shared" si="110"/>
        <v>100.6</v>
      </c>
    </row>
    <row r="1147" spans="1:15" x14ac:dyDescent="0.25">
      <c r="A1147" t="s">
        <v>76</v>
      </c>
      <c r="B1147" t="s">
        <v>1249</v>
      </c>
      <c r="C1147" t="s">
        <v>18</v>
      </c>
      <c r="D1147" t="s">
        <v>1186</v>
      </c>
      <c r="E1147" t="s">
        <v>1195</v>
      </c>
      <c r="F1147" s="604">
        <v>1</v>
      </c>
      <c r="G1147" s="604">
        <v>68.599999999999994</v>
      </c>
      <c r="H1147" s="651"/>
      <c r="I1147" t="str">
        <f t="shared" si="105"/>
        <v>electricity</v>
      </c>
      <c r="J1147" t="str">
        <f t="shared" si="106"/>
        <v>petroleum gasoline</v>
      </c>
      <c r="K1147" t="str">
        <f t="shared" si="107"/>
        <v>CO2</v>
      </c>
      <c r="L1147" t="str">
        <f t="shared" si="108"/>
        <v>electricity.petroleum gasoline.CO2.No control</v>
      </c>
      <c r="M1147" s="614">
        <f>IFERROR(INDEX('Control Tech'!$K$3:$K$196,MATCH(Calcs!L1147,'Control Tech'!$A$3:$A$196,0),1)/100,0)</f>
        <v>0</v>
      </c>
      <c r="N1147" s="613">
        <f t="shared" si="109"/>
        <v>1</v>
      </c>
      <c r="O1147">
        <f t="shared" si="110"/>
        <v>0</v>
      </c>
    </row>
    <row r="1148" spans="1:15" x14ac:dyDescent="0.25">
      <c r="A1148" t="s">
        <v>76</v>
      </c>
      <c r="B1148" t="s">
        <v>1249</v>
      </c>
      <c r="C1148" t="s">
        <v>1294</v>
      </c>
      <c r="D1148" t="s">
        <v>1186</v>
      </c>
      <c r="E1148" t="s">
        <v>1195</v>
      </c>
      <c r="F1148" s="604">
        <v>1</v>
      </c>
      <c r="G1148" s="604">
        <v>76.7</v>
      </c>
      <c r="H1148" s="651"/>
      <c r="I1148" t="str">
        <f t="shared" si="105"/>
        <v>electricity</v>
      </c>
      <c r="J1148" t="str">
        <f t="shared" si="106"/>
        <v>petroleum diesel</v>
      </c>
      <c r="K1148" t="str">
        <f t="shared" si="107"/>
        <v>CO2</v>
      </c>
      <c r="L1148" t="str">
        <f t="shared" si="108"/>
        <v>electricity.petroleum diesel.CO2.No control</v>
      </c>
      <c r="M1148" s="614">
        <f>IFERROR(INDEX('Control Tech'!$K$3:$K$196,MATCH(Calcs!L1148,'Control Tech'!$A$3:$A$196,0),1)/100,0)</f>
        <v>0</v>
      </c>
      <c r="N1148" s="613">
        <f t="shared" si="109"/>
        <v>1</v>
      </c>
      <c r="O1148">
        <f t="shared" si="110"/>
        <v>241.77</v>
      </c>
    </row>
    <row r="1149" spans="1:15" x14ac:dyDescent="0.25">
      <c r="A1149" t="s">
        <v>76</v>
      </c>
      <c r="B1149" t="s">
        <v>1249</v>
      </c>
      <c r="C1149" t="s">
        <v>1559</v>
      </c>
      <c r="D1149" t="s">
        <v>1186</v>
      </c>
      <c r="E1149" t="s">
        <v>1195</v>
      </c>
      <c r="F1149" s="604">
        <v>1</v>
      </c>
      <c r="G1149" s="604">
        <v>93.272999999999996</v>
      </c>
      <c r="H1149" s="651"/>
      <c r="I1149" t="str">
        <f t="shared" si="105"/>
        <v>electricity</v>
      </c>
      <c r="J1149" t="str">
        <f t="shared" si="106"/>
        <v>biomass</v>
      </c>
      <c r="K1149" t="str">
        <f t="shared" si="107"/>
        <v>CO2</v>
      </c>
      <c r="L1149" t="str">
        <f t="shared" si="108"/>
        <v>electricity.biomass.CO2.No control</v>
      </c>
      <c r="M1149" s="614">
        <f>IFERROR(INDEX('Control Tech'!$K$3:$K$196,MATCH(Calcs!L1149,'Control Tech'!$A$3:$A$196,0),1)/100,0)</f>
        <v>0</v>
      </c>
      <c r="N1149" s="613">
        <f t="shared" si="109"/>
        <v>1</v>
      </c>
      <c r="O1149">
        <f t="shared" si="110"/>
        <v>0</v>
      </c>
    </row>
    <row r="1150" spans="1:15" x14ac:dyDescent="0.25">
      <c r="A1150" t="s">
        <v>76</v>
      </c>
      <c r="B1150" t="s">
        <v>1228</v>
      </c>
      <c r="C1150" t="s">
        <v>1205</v>
      </c>
      <c r="D1150" t="s">
        <v>1186</v>
      </c>
      <c r="E1150" t="s">
        <v>1195</v>
      </c>
      <c r="F1150" s="604">
        <v>1</v>
      </c>
      <c r="G1150" s="604">
        <v>99.5</v>
      </c>
      <c r="H1150" s="651"/>
      <c r="I1150" t="str">
        <f t="shared" si="105"/>
        <v>electricity</v>
      </c>
      <c r="J1150" t="str">
        <f t="shared" si="106"/>
        <v>lignite</v>
      </c>
      <c r="K1150" t="str">
        <f t="shared" si="107"/>
        <v>CO2</v>
      </c>
      <c r="L1150" t="str">
        <f t="shared" si="108"/>
        <v>electricity.lignite.CO2.No control</v>
      </c>
      <c r="M1150" s="614">
        <f>IFERROR(INDEX('Control Tech'!$K$3:$K$196,MATCH(Calcs!L1150,'Control Tech'!$A$3:$A$196,0),1)/100,0)</f>
        <v>0</v>
      </c>
      <c r="N1150" s="613">
        <f t="shared" si="109"/>
        <v>1</v>
      </c>
      <c r="O1150">
        <f t="shared" si="110"/>
        <v>0</v>
      </c>
    </row>
    <row r="1151" spans="1:15" x14ac:dyDescent="0.25">
      <c r="A1151" t="s">
        <v>76</v>
      </c>
      <c r="B1151" t="s">
        <v>1228</v>
      </c>
      <c r="C1151" t="s">
        <v>1240</v>
      </c>
      <c r="D1151" t="s">
        <v>1186</v>
      </c>
      <c r="E1151" t="s">
        <v>1195</v>
      </c>
      <c r="F1151" s="604">
        <v>1</v>
      </c>
      <c r="G1151" s="604">
        <v>99.5</v>
      </c>
      <c r="H1151" s="651"/>
      <c r="I1151" t="str">
        <f t="shared" si="105"/>
        <v>electricity</v>
      </c>
      <c r="J1151" t="str">
        <f t="shared" si="106"/>
        <v>lignite</v>
      </c>
      <c r="K1151" t="str">
        <f t="shared" si="107"/>
        <v>CO2</v>
      </c>
      <c r="L1151" t="str">
        <f t="shared" si="108"/>
        <v>electricity.lignite.CO2.No control</v>
      </c>
      <c r="M1151" s="614">
        <f>IFERROR(INDEX('Control Tech'!$K$3:$K$196,MATCH(Calcs!L1151,'Control Tech'!$A$3:$A$196,0),1)/100,0)</f>
        <v>0</v>
      </c>
      <c r="N1151" s="613">
        <f t="shared" si="109"/>
        <v>1</v>
      </c>
      <c r="O1151">
        <f t="shared" si="110"/>
        <v>0</v>
      </c>
    </row>
    <row r="1152" spans="1:15" x14ac:dyDescent="0.25">
      <c r="A1152" t="s">
        <v>76</v>
      </c>
      <c r="B1152" t="s">
        <v>1228</v>
      </c>
      <c r="C1152" t="s">
        <v>1291</v>
      </c>
      <c r="D1152" t="s">
        <v>1186</v>
      </c>
      <c r="E1152" t="s">
        <v>1195</v>
      </c>
      <c r="F1152" s="604">
        <v>1</v>
      </c>
      <c r="G1152" s="604">
        <v>94.3</v>
      </c>
      <c r="H1152" s="651"/>
      <c r="I1152" t="str">
        <f t="shared" si="105"/>
        <v>electricity</v>
      </c>
      <c r="J1152" t="str">
        <f t="shared" si="106"/>
        <v>hard coal</v>
      </c>
      <c r="K1152" t="str">
        <f t="shared" si="107"/>
        <v>CO2</v>
      </c>
      <c r="L1152" t="str">
        <f t="shared" si="108"/>
        <v>electricity.hard coal.CO2.No control</v>
      </c>
      <c r="M1152" s="614">
        <f>IFERROR(INDEX('Control Tech'!$K$3:$K$196,MATCH(Calcs!L1152,'Control Tech'!$A$3:$A$196,0),1)/100,0)</f>
        <v>0</v>
      </c>
      <c r="N1152" s="613">
        <f t="shared" si="109"/>
        <v>1</v>
      </c>
      <c r="O1152">
        <f t="shared" si="110"/>
        <v>46.12</v>
      </c>
    </row>
    <row r="1153" spans="1:15" x14ac:dyDescent="0.25">
      <c r="A1153" t="s">
        <v>76</v>
      </c>
      <c r="B1153" t="s">
        <v>1228</v>
      </c>
      <c r="C1153" t="s">
        <v>1292</v>
      </c>
      <c r="D1153" t="s">
        <v>1186</v>
      </c>
      <c r="E1153" t="s">
        <v>1195</v>
      </c>
      <c r="F1153" s="604">
        <v>1</v>
      </c>
      <c r="G1153" s="604">
        <v>94.3</v>
      </c>
      <c r="H1153" s="651"/>
      <c r="I1153" t="str">
        <f t="shared" si="105"/>
        <v>electricity</v>
      </c>
      <c r="J1153" t="str">
        <f t="shared" si="106"/>
        <v>hard coal</v>
      </c>
      <c r="K1153" t="str">
        <f t="shared" si="107"/>
        <v>CO2</v>
      </c>
      <c r="L1153" t="str">
        <f t="shared" si="108"/>
        <v>electricity.hard coal.CO2.No control</v>
      </c>
      <c r="M1153" s="614">
        <f>IFERROR(INDEX('Control Tech'!$K$3:$K$196,MATCH(Calcs!L1153,'Control Tech'!$A$3:$A$196,0),1)/100,0)</f>
        <v>0</v>
      </c>
      <c r="N1153" s="613">
        <f t="shared" si="109"/>
        <v>1</v>
      </c>
      <c r="O1153">
        <f t="shared" si="110"/>
        <v>0</v>
      </c>
    </row>
    <row r="1154" spans="1:15" x14ac:dyDescent="0.25">
      <c r="A1154" t="s">
        <v>76</v>
      </c>
      <c r="B1154" t="s">
        <v>1228</v>
      </c>
      <c r="C1154" t="s">
        <v>1293</v>
      </c>
      <c r="D1154" t="s">
        <v>1186</v>
      </c>
      <c r="E1154" t="s">
        <v>1195</v>
      </c>
      <c r="F1154" s="604">
        <v>1</v>
      </c>
      <c r="G1154" s="604">
        <v>94.3</v>
      </c>
      <c r="H1154" s="651"/>
      <c r="I1154" t="str">
        <f t="shared" si="105"/>
        <v>electricity</v>
      </c>
      <c r="J1154" t="str">
        <f t="shared" si="106"/>
        <v>hard coal</v>
      </c>
      <c r="K1154" t="str">
        <f t="shared" si="107"/>
        <v>CO2</v>
      </c>
      <c r="L1154" t="str">
        <f t="shared" si="108"/>
        <v>electricity.hard coal.CO2.No control</v>
      </c>
      <c r="M1154" s="614">
        <f>IFERROR(INDEX('Control Tech'!$K$3:$K$196,MATCH(Calcs!L1154,'Control Tech'!$A$3:$A$196,0),1)/100,0)</f>
        <v>0</v>
      </c>
      <c r="N1154" s="613">
        <f t="shared" si="109"/>
        <v>1</v>
      </c>
      <c r="O1154">
        <f t="shared" si="110"/>
        <v>0</v>
      </c>
    </row>
    <row r="1155" spans="1:15" x14ac:dyDescent="0.25">
      <c r="A1155" t="s">
        <v>76</v>
      </c>
      <c r="B1155" t="s">
        <v>1231</v>
      </c>
      <c r="C1155" t="s">
        <v>1193</v>
      </c>
      <c r="D1155" t="s">
        <v>1186</v>
      </c>
      <c r="E1155" t="s">
        <v>1195</v>
      </c>
      <c r="F1155" s="604">
        <v>1</v>
      </c>
      <c r="G1155" s="604">
        <v>0</v>
      </c>
      <c r="H1155" s="651"/>
      <c r="I1155" t="str">
        <f t="shared" si="105"/>
        <v>electricity</v>
      </c>
      <c r="J1155" t="str">
        <f t="shared" si="106"/>
        <v>biomass</v>
      </c>
      <c r="K1155" t="str">
        <f t="shared" si="107"/>
        <v>CO2</v>
      </c>
      <c r="L1155" t="str">
        <f t="shared" si="108"/>
        <v>electricity.biomass.CO2.No control</v>
      </c>
      <c r="M1155" s="614">
        <f>IFERROR(INDEX('Control Tech'!$K$3:$K$196,MATCH(Calcs!L1155,'Control Tech'!$A$3:$A$196,0),1)/100,0)</f>
        <v>0</v>
      </c>
      <c r="N1155" s="613">
        <f t="shared" si="109"/>
        <v>1</v>
      </c>
      <c r="O1155">
        <f t="shared" si="110"/>
        <v>0</v>
      </c>
    </row>
    <row r="1156" spans="1:15" x14ac:dyDescent="0.25">
      <c r="A1156" t="s">
        <v>76</v>
      </c>
      <c r="B1156" t="s">
        <v>1231</v>
      </c>
      <c r="C1156" t="s">
        <v>1556</v>
      </c>
      <c r="D1156" t="s">
        <v>1186</v>
      </c>
      <c r="E1156" t="s">
        <v>1195</v>
      </c>
      <c r="F1156" s="604">
        <v>1</v>
      </c>
      <c r="G1156" s="604">
        <v>0</v>
      </c>
      <c r="H1156" s="651"/>
      <c r="I1156" t="str">
        <f t="shared" si="105"/>
        <v>electricity</v>
      </c>
      <c r="J1156" t="str">
        <f t="shared" si="106"/>
        <v>biomass</v>
      </c>
      <c r="K1156" t="str">
        <f t="shared" si="107"/>
        <v>CO2</v>
      </c>
      <c r="L1156" t="str">
        <f t="shared" si="108"/>
        <v>electricity.biomass.CO2.No control</v>
      </c>
      <c r="M1156" s="614">
        <f>IFERROR(INDEX('Control Tech'!$K$3:$K$196,MATCH(Calcs!L1156,'Control Tech'!$A$3:$A$196,0),1)/100,0)</f>
        <v>0</v>
      </c>
      <c r="N1156" s="613">
        <f t="shared" si="109"/>
        <v>1</v>
      </c>
      <c r="O1156">
        <f t="shared" si="110"/>
        <v>0</v>
      </c>
    </row>
    <row r="1157" spans="1:15" x14ac:dyDescent="0.25">
      <c r="A1157" t="s">
        <v>76</v>
      </c>
      <c r="B1157" t="s">
        <v>1231</v>
      </c>
      <c r="C1157" t="s">
        <v>1205</v>
      </c>
      <c r="D1157" t="s">
        <v>1186</v>
      </c>
      <c r="E1157" t="s">
        <v>1195</v>
      </c>
      <c r="F1157" s="604">
        <v>1</v>
      </c>
      <c r="G1157" s="604">
        <v>99.5</v>
      </c>
      <c r="H1157" s="651"/>
      <c r="I1157" t="str">
        <f t="shared" si="105"/>
        <v>electricity</v>
      </c>
      <c r="J1157" t="str">
        <f t="shared" si="106"/>
        <v>lignite</v>
      </c>
      <c r="K1157" t="str">
        <f t="shared" si="107"/>
        <v>CO2</v>
      </c>
      <c r="L1157" t="str">
        <f t="shared" si="108"/>
        <v>electricity.lignite.CO2.No control</v>
      </c>
      <c r="M1157" s="614">
        <f>IFERROR(INDEX('Control Tech'!$K$3:$K$196,MATCH(Calcs!L1157,'Control Tech'!$A$3:$A$196,0),1)/100,0)</f>
        <v>0</v>
      </c>
      <c r="N1157" s="613">
        <f t="shared" si="109"/>
        <v>1</v>
      </c>
      <c r="O1157">
        <f t="shared" si="110"/>
        <v>0.03</v>
      </c>
    </row>
    <row r="1158" spans="1:15" x14ac:dyDescent="0.25">
      <c r="A1158" t="s">
        <v>76</v>
      </c>
      <c r="B1158" t="s">
        <v>1231</v>
      </c>
      <c r="C1158" t="s">
        <v>1240</v>
      </c>
      <c r="D1158" t="s">
        <v>1186</v>
      </c>
      <c r="E1158" t="s">
        <v>1195</v>
      </c>
      <c r="F1158" s="604">
        <v>1</v>
      </c>
      <c r="G1158" s="604">
        <v>99.5</v>
      </c>
      <c r="H1158" s="651"/>
      <c r="I1158" t="str">
        <f t="shared" ref="I1158:I1221" si="111">IFERROR(INDEX($U$3:$U$143,MATCH(B1158,$S$3:$S$143,0),1),"")</f>
        <v>electricity</v>
      </c>
      <c r="J1158" t="str">
        <f t="shared" ref="J1158:J1221" si="112">IFERROR(INDEX($V$3:$V$143,MATCH(CONCATENATE(B1158,".",C1158),$R$3:$R$143,0),1),"")</f>
        <v>lignite</v>
      </c>
      <c r="K1158" t="str">
        <f t="shared" ref="K1158:K1221" si="113">IF(OR(A1158="black carbon",A1158="oc",A1158="pm2.5",A1158="pm10"),"PM",A1158)</f>
        <v>CO2</v>
      </c>
      <c r="L1158" t="str">
        <f t="shared" ref="L1158:L1221" si="114">IFERROR(CONCATENATE(I1158,".",J1158,".",K1158,".",D1158),"")</f>
        <v>electricity.lignite.CO2.No control</v>
      </c>
      <c r="M1158" s="614">
        <f>IFERROR(INDEX('Control Tech'!$K$3:$K$196,MATCH(Calcs!L1158,'Control Tech'!$A$3:$A$196,0),1)/100,0)</f>
        <v>0</v>
      </c>
      <c r="N1158" s="613">
        <f t="shared" ref="N1158:N1221" si="115">IF(D1158="no control",1-SUMIFS($M$5:$M$3714,$B$5:$B$3714,B1158,$A$5:$A$3714,A1158,$C$5:$C$3714,C1158),M1158)</f>
        <v>1</v>
      </c>
      <c r="O1158">
        <f t="shared" ref="O1158:O1221" si="116">IF(I1158="electricity",INDEX($W$3:$W$143,MATCH(CONCATENATE(B1158,".",C1158),$R$3:$R$143,0),1),"")</f>
        <v>0.03</v>
      </c>
    </row>
    <row r="1159" spans="1:15" x14ac:dyDescent="0.25">
      <c r="A1159" t="s">
        <v>76</v>
      </c>
      <c r="B1159" t="s">
        <v>1231</v>
      </c>
      <c r="C1159" t="s">
        <v>1252</v>
      </c>
      <c r="D1159" t="s">
        <v>1186</v>
      </c>
      <c r="E1159" t="s">
        <v>1195</v>
      </c>
      <c r="F1159" s="604">
        <v>1</v>
      </c>
      <c r="G1159" s="604">
        <v>0</v>
      </c>
      <c r="H1159" s="651"/>
      <c r="I1159" t="str">
        <f t="shared" si="111"/>
        <v>electricity</v>
      </c>
      <c r="J1159" t="str">
        <f t="shared" si="112"/>
        <v>biomass</v>
      </c>
      <c r="K1159" t="str">
        <f t="shared" si="113"/>
        <v>CO2</v>
      </c>
      <c r="L1159" t="str">
        <f t="shared" si="114"/>
        <v>electricity.biomass.CO2.No control</v>
      </c>
      <c r="M1159" s="614">
        <f>IFERROR(INDEX('Control Tech'!$K$3:$K$196,MATCH(Calcs!L1159,'Control Tech'!$A$3:$A$196,0),1)/100,0)</f>
        <v>0</v>
      </c>
      <c r="N1159" s="613">
        <f t="shared" si="115"/>
        <v>1</v>
      </c>
      <c r="O1159">
        <f t="shared" si="116"/>
        <v>0</v>
      </c>
    </row>
    <row r="1160" spans="1:15" x14ac:dyDescent="0.25">
      <c r="A1160" t="s">
        <v>76</v>
      </c>
      <c r="B1160" t="s">
        <v>1231</v>
      </c>
      <c r="C1160" t="s">
        <v>1291</v>
      </c>
      <c r="D1160" t="s">
        <v>1186</v>
      </c>
      <c r="E1160" t="s">
        <v>1195</v>
      </c>
      <c r="F1160" s="604">
        <v>1</v>
      </c>
      <c r="G1160" s="604">
        <v>94.3</v>
      </c>
      <c r="H1160" s="651"/>
      <c r="I1160" t="str">
        <f t="shared" si="111"/>
        <v>electricity</v>
      </c>
      <c r="J1160" t="str">
        <f t="shared" si="112"/>
        <v>hard coal</v>
      </c>
      <c r="K1160" t="str">
        <f t="shared" si="113"/>
        <v>CO2</v>
      </c>
      <c r="L1160" t="str">
        <f t="shared" si="114"/>
        <v>electricity.hard coal.CO2.No control</v>
      </c>
      <c r="M1160" s="614">
        <f>IFERROR(INDEX('Control Tech'!$K$3:$K$196,MATCH(Calcs!L1160,'Control Tech'!$A$3:$A$196,0),1)/100,0)</f>
        <v>0</v>
      </c>
      <c r="N1160" s="613">
        <f t="shared" si="115"/>
        <v>1</v>
      </c>
      <c r="O1160">
        <f t="shared" si="116"/>
        <v>0.03</v>
      </c>
    </row>
    <row r="1161" spans="1:15" x14ac:dyDescent="0.25">
      <c r="A1161" t="s">
        <v>76</v>
      </c>
      <c r="B1161" t="s">
        <v>1231</v>
      </c>
      <c r="C1161" t="s">
        <v>1292</v>
      </c>
      <c r="D1161" t="s">
        <v>1186</v>
      </c>
      <c r="E1161" t="s">
        <v>1195</v>
      </c>
      <c r="F1161" s="604">
        <v>1</v>
      </c>
      <c r="G1161" s="604">
        <v>94.3</v>
      </c>
      <c r="H1161" s="651"/>
      <c r="I1161" t="str">
        <f t="shared" si="111"/>
        <v>electricity</v>
      </c>
      <c r="J1161" t="str">
        <f t="shared" si="112"/>
        <v>hard coal</v>
      </c>
      <c r="K1161" t="str">
        <f t="shared" si="113"/>
        <v>CO2</v>
      </c>
      <c r="L1161" t="str">
        <f t="shared" si="114"/>
        <v>electricity.hard coal.CO2.No control</v>
      </c>
      <c r="M1161" s="614">
        <f>IFERROR(INDEX('Control Tech'!$K$3:$K$196,MATCH(Calcs!L1161,'Control Tech'!$A$3:$A$196,0),1)/100,0)</f>
        <v>0</v>
      </c>
      <c r="N1161" s="613">
        <f t="shared" si="115"/>
        <v>1</v>
      </c>
      <c r="O1161">
        <f t="shared" si="116"/>
        <v>0.03</v>
      </c>
    </row>
    <row r="1162" spans="1:15" x14ac:dyDescent="0.25">
      <c r="A1162" t="s">
        <v>76</v>
      </c>
      <c r="B1162" t="s">
        <v>1231</v>
      </c>
      <c r="C1162" t="s">
        <v>1293</v>
      </c>
      <c r="D1162" t="s">
        <v>1186</v>
      </c>
      <c r="E1162" t="s">
        <v>1195</v>
      </c>
      <c r="F1162" s="604">
        <v>1</v>
      </c>
      <c r="G1162" s="604">
        <v>94.3</v>
      </c>
      <c r="H1162" s="651"/>
      <c r="I1162" t="str">
        <f t="shared" si="111"/>
        <v>electricity</v>
      </c>
      <c r="J1162" t="str">
        <f t="shared" si="112"/>
        <v>hard coal</v>
      </c>
      <c r="K1162" t="str">
        <f t="shared" si="113"/>
        <v>CO2</v>
      </c>
      <c r="L1162" t="str">
        <f t="shared" si="114"/>
        <v>electricity.hard coal.CO2.No control</v>
      </c>
      <c r="M1162" s="614">
        <f>IFERROR(INDEX('Control Tech'!$K$3:$K$196,MATCH(Calcs!L1162,'Control Tech'!$A$3:$A$196,0),1)/100,0)</f>
        <v>0</v>
      </c>
      <c r="N1162" s="613">
        <f t="shared" si="115"/>
        <v>1</v>
      </c>
      <c r="O1162">
        <f t="shared" si="116"/>
        <v>0.03</v>
      </c>
    </row>
    <row r="1163" spans="1:15" x14ac:dyDescent="0.25">
      <c r="A1163" t="s">
        <v>76</v>
      </c>
      <c r="B1163" t="s">
        <v>1231</v>
      </c>
      <c r="C1163" t="s">
        <v>1294</v>
      </c>
      <c r="D1163" t="s">
        <v>1186</v>
      </c>
      <c r="E1163" t="s">
        <v>1195</v>
      </c>
      <c r="F1163" s="604">
        <v>1</v>
      </c>
      <c r="G1163" s="604">
        <v>76.7</v>
      </c>
      <c r="H1163" s="651"/>
      <c r="I1163" t="str">
        <f t="shared" si="111"/>
        <v>electricity</v>
      </c>
      <c r="J1163" t="str">
        <f t="shared" si="112"/>
        <v>petroleum diesel</v>
      </c>
      <c r="K1163" t="str">
        <f t="shared" si="113"/>
        <v>CO2</v>
      </c>
      <c r="L1163" t="str">
        <f t="shared" si="114"/>
        <v>electricity.petroleum diesel.CO2.No control</v>
      </c>
      <c r="M1163" s="614">
        <f>IFERROR(INDEX('Control Tech'!$K$3:$K$196,MATCH(Calcs!L1163,'Control Tech'!$A$3:$A$196,0),1)/100,0)</f>
        <v>0</v>
      </c>
      <c r="N1163" s="613">
        <f t="shared" si="115"/>
        <v>1</v>
      </c>
      <c r="O1163">
        <f t="shared" si="116"/>
        <v>0</v>
      </c>
    </row>
    <row r="1164" spans="1:15" x14ac:dyDescent="0.25">
      <c r="A1164" t="s">
        <v>76</v>
      </c>
      <c r="B1164" t="s">
        <v>1231</v>
      </c>
      <c r="C1164" t="s">
        <v>1560</v>
      </c>
      <c r="D1164" t="s">
        <v>1186</v>
      </c>
      <c r="E1164" t="s">
        <v>1195</v>
      </c>
      <c r="F1164" s="604">
        <v>1</v>
      </c>
      <c r="G1164" s="604">
        <v>0</v>
      </c>
      <c r="H1164" s="651"/>
      <c r="I1164" t="str">
        <f t="shared" si="111"/>
        <v>electricity</v>
      </c>
      <c r="J1164" t="str">
        <f t="shared" si="112"/>
        <v>biomass</v>
      </c>
      <c r="K1164" t="str">
        <f t="shared" si="113"/>
        <v>CO2</v>
      </c>
      <c r="L1164" t="str">
        <f t="shared" si="114"/>
        <v>electricity.biomass.CO2.No control</v>
      </c>
      <c r="M1164" s="614">
        <f>IFERROR(INDEX('Control Tech'!$K$3:$K$196,MATCH(Calcs!L1164,'Control Tech'!$A$3:$A$196,0),1)/100,0)</f>
        <v>0</v>
      </c>
      <c r="N1164" s="613">
        <f t="shared" si="115"/>
        <v>1</v>
      </c>
      <c r="O1164">
        <f t="shared" si="116"/>
        <v>0</v>
      </c>
    </row>
    <row r="1165" spans="1:15" x14ac:dyDescent="0.25">
      <c r="A1165" t="s">
        <v>76</v>
      </c>
      <c r="B1165" t="s">
        <v>1231</v>
      </c>
      <c r="C1165" t="s">
        <v>1559</v>
      </c>
      <c r="D1165" t="s">
        <v>1186</v>
      </c>
      <c r="E1165" t="s">
        <v>1195</v>
      </c>
      <c r="F1165" s="604">
        <v>1</v>
      </c>
      <c r="G1165" s="604">
        <v>93.272999999999996</v>
      </c>
      <c r="H1165" s="651"/>
      <c r="I1165" t="str">
        <f t="shared" si="111"/>
        <v>electricity</v>
      </c>
      <c r="J1165" t="str">
        <f t="shared" si="112"/>
        <v>biomass</v>
      </c>
      <c r="K1165" t="str">
        <f t="shared" si="113"/>
        <v>CO2</v>
      </c>
      <c r="L1165" t="str">
        <f t="shared" si="114"/>
        <v>electricity.biomass.CO2.No control</v>
      </c>
      <c r="M1165" s="614">
        <f>IFERROR(INDEX('Control Tech'!$K$3:$K$196,MATCH(Calcs!L1165,'Control Tech'!$A$3:$A$196,0),1)/100,0)</f>
        <v>0</v>
      </c>
      <c r="N1165" s="613">
        <f t="shared" si="115"/>
        <v>1</v>
      </c>
      <c r="O1165">
        <f t="shared" si="116"/>
        <v>0</v>
      </c>
    </row>
    <row r="1166" spans="1:15" x14ac:dyDescent="0.25">
      <c r="A1166" t="s">
        <v>76</v>
      </c>
      <c r="B1166" t="s">
        <v>1250</v>
      </c>
      <c r="C1166" t="s">
        <v>1193</v>
      </c>
      <c r="D1166" t="s">
        <v>1186</v>
      </c>
      <c r="E1166" t="s">
        <v>1195</v>
      </c>
      <c r="F1166" s="604">
        <v>1</v>
      </c>
      <c r="G1166" s="604">
        <v>0</v>
      </c>
      <c r="H1166" s="651"/>
      <c r="I1166" t="str">
        <f t="shared" si="111"/>
        <v>electricity</v>
      </c>
      <c r="J1166" t="str">
        <f t="shared" si="112"/>
        <v>biomass</v>
      </c>
      <c r="K1166" t="str">
        <f t="shared" si="113"/>
        <v>CO2</v>
      </c>
      <c r="L1166" t="str">
        <f t="shared" si="114"/>
        <v>electricity.biomass.CO2.No control</v>
      </c>
      <c r="M1166" s="614">
        <f>IFERROR(INDEX('Control Tech'!$K$3:$K$196,MATCH(Calcs!L1166,'Control Tech'!$A$3:$A$196,0),1)/100,0)</f>
        <v>0</v>
      </c>
      <c r="N1166" s="613">
        <f t="shared" si="115"/>
        <v>1</v>
      </c>
      <c r="O1166">
        <f t="shared" si="116"/>
        <v>0</v>
      </c>
    </row>
    <row r="1167" spans="1:15" x14ac:dyDescent="0.25">
      <c r="A1167" t="s">
        <v>76</v>
      </c>
      <c r="B1167" t="s">
        <v>1250</v>
      </c>
      <c r="C1167" t="s">
        <v>1556</v>
      </c>
      <c r="D1167" t="s">
        <v>1186</v>
      </c>
      <c r="E1167" t="s">
        <v>1195</v>
      </c>
      <c r="F1167" s="604">
        <v>1</v>
      </c>
      <c r="G1167" s="604">
        <v>0</v>
      </c>
      <c r="H1167" s="651"/>
      <c r="I1167" t="str">
        <f t="shared" si="111"/>
        <v>electricity</v>
      </c>
      <c r="J1167" t="str">
        <f t="shared" si="112"/>
        <v>biomass</v>
      </c>
      <c r="K1167" t="str">
        <f t="shared" si="113"/>
        <v>CO2</v>
      </c>
      <c r="L1167" t="str">
        <f t="shared" si="114"/>
        <v>electricity.biomass.CO2.No control</v>
      </c>
      <c r="M1167" s="614">
        <f>IFERROR(INDEX('Control Tech'!$K$3:$K$196,MATCH(Calcs!L1167,'Control Tech'!$A$3:$A$196,0),1)/100,0)</f>
        <v>0</v>
      </c>
      <c r="N1167" s="613">
        <f t="shared" si="115"/>
        <v>1</v>
      </c>
      <c r="O1167">
        <f t="shared" si="116"/>
        <v>0</v>
      </c>
    </row>
    <row r="1168" spans="1:15" x14ac:dyDescent="0.25">
      <c r="A1168" t="s">
        <v>76</v>
      </c>
      <c r="B1168" t="s">
        <v>1250</v>
      </c>
      <c r="C1168" t="s">
        <v>1245</v>
      </c>
      <c r="D1168" t="s">
        <v>1186</v>
      </c>
      <c r="E1168" t="s">
        <v>1195</v>
      </c>
      <c r="F1168" s="604">
        <v>1</v>
      </c>
      <c r="G1168" s="604">
        <v>100</v>
      </c>
      <c r="H1168" s="651"/>
      <c r="I1168" t="str">
        <f t="shared" si="111"/>
        <v>electricity</v>
      </c>
      <c r="J1168" t="str">
        <f t="shared" si="112"/>
        <v>hard coal</v>
      </c>
      <c r="K1168" t="str">
        <f t="shared" si="113"/>
        <v>CO2</v>
      </c>
      <c r="L1168" t="str">
        <f t="shared" si="114"/>
        <v>electricity.hard coal.CO2.No control</v>
      </c>
      <c r="M1168" s="614">
        <f>IFERROR(INDEX('Control Tech'!$K$3:$K$196,MATCH(Calcs!L1168,'Control Tech'!$A$3:$A$196,0),1)/100,0)</f>
        <v>0</v>
      </c>
      <c r="N1168" s="613">
        <f t="shared" si="115"/>
        <v>1</v>
      </c>
      <c r="O1168">
        <f t="shared" si="116"/>
        <v>0</v>
      </c>
    </row>
    <row r="1169" spans="1:15" x14ac:dyDescent="0.25">
      <c r="A1169" t="s">
        <v>76</v>
      </c>
      <c r="B1169" t="s">
        <v>1250</v>
      </c>
      <c r="C1169" t="s">
        <v>92</v>
      </c>
      <c r="D1169" t="s">
        <v>1186</v>
      </c>
      <c r="E1169" t="s">
        <v>1195</v>
      </c>
      <c r="F1169" s="604">
        <v>1</v>
      </c>
      <c r="G1169" s="604">
        <v>73.400000000000006</v>
      </c>
      <c r="H1169" s="651"/>
      <c r="I1169" t="str">
        <f t="shared" si="111"/>
        <v>electricity</v>
      </c>
      <c r="J1169" t="str">
        <f t="shared" si="112"/>
        <v>petroleum diesel</v>
      </c>
      <c r="K1169" t="str">
        <f t="shared" si="113"/>
        <v>CO2</v>
      </c>
      <c r="L1169" t="str">
        <f t="shared" si="114"/>
        <v>electricity.petroleum diesel.CO2.No control</v>
      </c>
      <c r="M1169" s="614">
        <f>IFERROR(INDEX('Control Tech'!$K$3:$K$196,MATCH(Calcs!L1169,'Control Tech'!$A$3:$A$196,0),1)/100,0)</f>
        <v>0</v>
      </c>
      <c r="N1169" s="613">
        <f t="shared" si="115"/>
        <v>1</v>
      </c>
      <c r="O1169">
        <f t="shared" si="116"/>
        <v>0</v>
      </c>
    </row>
    <row r="1170" spans="1:15" x14ac:dyDescent="0.25">
      <c r="A1170" t="s">
        <v>76</v>
      </c>
      <c r="B1170" t="s">
        <v>1250</v>
      </c>
      <c r="C1170" t="s">
        <v>1252</v>
      </c>
      <c r="D1170" t="s">
        <v>1186</v>
      </c>
      <c r="E1170" t="s">
        <v>1195</v>
      </c>
      <c r="F1170" s="604">
        <v>1</v>
      </c>
      <c r="G1170" s="604">
        <v>0</v>
      </c>
      <c r="H1170" s="651"/>
      <c r="I1170" t="str">
        <f t="shared" si="111"/>
        <v>electricity</v>
      </c>
      <c r="J1170" t="str">
        <f t="shared" si="112"/>
        <v>biomass</v>
      </c>
      <c r="K1170" t="str">
        <f t="shared" si="113"/>
        <v>CO2</v>
      </c>
      <c r="L1170" t="str">
        <f t="shared" si="114"/>
        <v>electricity.biomass.CO2.No control</v>
      </c>
      <c r="M1170" s="614">
        <f>IFERROR(INDEX('Control Tech'!$K$3:$K$196,MATCH(Calcs!L1170,'Control Tech'!$A$3:$A$196,0),1)/100,0)</f>
        <v>0</v>
      </c>
      <c r="N1170" s="613">
        <f t="shared" si="115"/>
        <v>1</v>
      </c>
      <c r="O1170">
        <f t="shared" si="116"/>
        <v>20.87</v>
      </c>
    </row>
    <row r="1171" spans="1:15" x14ac:dyDescent="0.25">
      <c r="A1171" t="s">
        <v>76</v>
      </c>
      <c r="B1171" t="s">
        <v>1250</v>
      </c>
      <c r="C1171" t="s">
        <v>1264</v>
      </c>
      <c r="D1171" t="s">
        <v>1186</v>
      </c>
      <c r="E1171" t="s">
        <v>1195</v>
      </c>
      <c r="F1171" s="604">
        <v>1</v>
      </c>
      <c r="G1171" s="604">
        <v>55.8</v>
      </c>
      <c r="H1171" s="651"/>
      <c r="I1171" t="str">
        <f t="shared" si="111"/>
        <v>electricity</v>
      </c>
      <c r="J1171" t="str">
        <f t="shared" si="112"/>
        <v>natural gas</v>
      </c>
      <c r="K1171" t="str">
        <f t="shared" si="113"/>
        <v>CO2</v>
      </c>
      <c r="L1171" t="str">
        <f t="shared" si="114"/>
        <v>electricity.natural gas.CO2.No control</v>
      </c>
      <c r="M1171" s="614">
        <f>IFERROR(INDEX('Control Tech'!$K$3:$K$196,MATCH(Calcs!L1171,'Control Tech'!$A$3:$A$196,0),1)/100,0)</f>
        <v>0</v>
      </c>
      <c r="N1171" s="613">
        <f t="shared" si="115"/>
        <v>1</v>
      </c>
      <c r="O1171">
        <f t="shared" si="116"/>
        <v>945.6</v>
      </c>
    </row>
    <row r="1172" spans="1:15" x14ac:dyDescent="0.25">
      <c r="A1172" t="s">
        <v>76</v>
      </c>
      <c r="B1172" t="s">
        <v>1250</v>
      </c>
      <c r="C1172" t="s">
        <v>18</v>
      </c>
      <c r="D1172" t="s">
        <v>1186</v>
      </c>
      <c r="E1172" t="s">
        <v>1195</v>
      </c>
      <c r="F1172" s="604">
        <v>1</v>
      </c>
      <c r="G1172" s="604">
        <v>68.599999999999994</v>
      </c>
      <c r="H1172" s="651"/>
      <c r="I1172" t="str">
        <f t="shared" si="111"/>
        <v>electricity</v>
      </c>
      <c r="J1172" t="str">
        <f t="shared" si="112"/>
        <v>petroleum gasoline</v>
      </c>
      <c r="K1172" t="str">
        <f t="shared" si="113"/>
        <v>CO2</v>
      </c>
      <c r="L1172" t="str">
        <f t="shared" si="114"/>
        <v>electricity.petroleum gasoline.CO2.No control</v>
      </c>
      <c r="M1172" s="614">
        <f>IFERROR(INDEX('Control Tech'!$K$3:$K$196,MATCH(Calcs!L1172,'Control Tech'!$A$3:$A$196,0),1)/100,0)</f>
        <v>0</v>
      </c>
      <c r="N1172" s="613">
        <f t="shared" si="115"/>
        <v>1</v>
      </c>
      <c r="O1172">
        <f t="shared" si="116"/>
        <v>0</v>
      </c>
    </row>
    <row r="1173" spans="1:15" x14ac:dyDescent="0.25">
      <c r="A1173" t="s">
        <v>76</v>
      </c>
      <c r="B1173" t="s">
        <v>1250</v>
      </c>
      <c r="C1173" t="s">
        <v>1294</v>
      </c>
      <c r="D1173" t="s">
        <v>1186</v>
      </c>
      <c r="E1173" t="s">
        <v>1195</v>
      </c>
      <c r="F1173" s="604">
        <v>1</v>
      </c>
      <c r="G1173" s="604">
        <v>76.7</v>
      </c>
      <c r="H1173" s="651"/>
      <c r="I1173" t="str">
        <f t="shared" si="111"/>
        <v>electricity</v>
      </c>
      <c r="J1173" t="str">
        <f t="shared" si="112"/>
        <v>petroleum diesel</v>
      </c>
      <c r="K1173" t="str">
        <f t="shared" si="113"/>
        <v>CO2</v>
      </c>
      <c r="L1173" t="str">
        <f t="shared" si="114"/>
        <v>electricity.petroleum diesel.CO2.No control</v>
      </c>
      <c r="M1173" s="614">
        <f>IFERROR(INDEX('Control Tech'!$K$3:$K$196,MATCH(Calcs!L1173,'Control Tech'!$A$3:$A$196,0),1)/100,0)</f>
        <v>0</v>
      </c>
      <c r="N1173" s="613">
        <f t="shared" si="115"/>
        <v>1</v>
      </c>
      <c r="O1173">
        <f t="shared" si="116"/>
        <v>0</v>
      </c>
    </row>
    <row r="1174" spans="1:15" x14ac:dyDescent="0.25">
      <c r="A1174" t="s">
        <v>76</v>
      </c>
      <c r="B1174" t="s">
        <v>1250</v>
      </c>
      <c r="C1174" t="s">
        <v>1560</v>
      </c>
      <c r="D1174" t="s">
        <v>1186</v>
      </c>
      <c r="E1174" t="s">
        <v>1195</v>
      </c>
      <c r="F1174" s="604">
        <v>1</v>
      </c>
      <c r="G1174" s="604">
        <v>0</v>
      </c>
      <c r="H1174" s="651"/>
      <c r="I1174" t="str">
        <f t="shared" si="111"/>
        <v>electricity</v>
      </c>
      <c r="J1174" t="str">
        <f t="shared" si="112"/>
        <v>biomass</v>
      </c>
      <c r="K1174" t="str">
        <f t="shared" si="113"/>
        <v>CO2</v>
      </c>
      <c r="L1174" t="str">
        <f t="shared" si="114"/>
        <v>electricity.biomass.CO2.No control</v>
      </c>
      <c r="M1174" s="614">
        <f>IFERROR(INDEX('Control Tech'!$K$3:$K$196,MATCH(Calcs!L1174,'Control Tech'!$A$3:$A$196,0),1)/100,0)</f>
        <v>0</v>
      </c>
      <c r="N1174" s="613">
        <f t="shared" si="115"/>
        <v>1</v>
      </c>
      <c r="O1174">
        <f t="shared" si="116"/>
        <v>0</v>
      </c>
    </row>
    <row r="1175" spans="1:15" x14ac:dyDescent="0.25">
      <c r="A1175" t="s">
        <v>76</v>
      </c>
      <c r="B1175" t="s">
        <v>1250</v>
      </c>
      <c r="C1175" t="s">
        <v>1559</v>
      </c>
      <c r="D1175" t="s">
        <v>1186</v>
      </c>
      <c r="E1175" t="s">
        <v>1195</v>
      </c>
      <c r="F1175" s="604">
        <v>1</v>
      </c>
      <c r="G1175" s="604">
        <v>93.272999999999996</v>
      </c>
      <c r="H1175" s="651"/>
      <c r="I1175" t="str">
        <f t="shared" si="111"/>
        <v>electricity</v>
      </c>
      <c r="J1175" t="str">
        <f t="shared" si="112"/>
        <v>biomass</v>
      </c>
      <c r="K1175" t="str">
        <f t="shared" si="113"/>
        <v>CO2</v>
      </c>
      <c r="L1175" t="str">
        <f t="shared" si="114"/>
        <v>electricity.biomass.CO2.No control</v>
      </c>
      <c r="M1175" s="614">
        <f>IFERROR(INDEX('Control Tech'!$K$3:$K$196,MATCH(Calcs!L1175,'Control Tech'!$A$3:$A$196,0),1)/100,0)</f>
        <v>0</v>
      </c>
      <c r="N1175" s="613">
        <f t="shared" si="115"/>
        <v>1</v>
      </c>
      <c r="O1175">
        <f t="shared" si="116"/>
        <v>0</v>
      </c>
    </row>
    <row r="1176" spans="1:15" x14ac:dyDescent="0.25">
      <c r="A1176" t="s">
        <v>76</v>
      </c>
      <c r="B1176" t="s">
        <v>1238</v>
      </c>
      <c r="C1176" t="s">
        <v>1205</v>
      </c>
      <c r="D1176" t="s">
        <v>1186</v>
      </c>
      <c r="E1176" t="s">
        <v>1195</v>
      </c>
      <c r="F1176" s="604">
        <v>1</v>
      </c>
      <c r="G1176" s="604">
        <v>99.5</v>
      </c>
      <c r="H1176" s="651"/>
      <c r="I1176" t="str">
        <f t="shared" si="111"/>
        <v>electricity</v>
      </c>
      <c r="J1176" t="str">
        <f t="shared" si="112"/>
        <v>lignite</v>
      </c>
      <c r="K1176" t="str">
        <f t="shared" si="113"/>
        <v>CO2</v>
      </c>
      <c r="L1176" t="str">
        <f t="shared" si="114"/>
        <v>electricity.lignite.CO2.No control</v>
      </c>
      <c r="M1176" s="614">
        <f>IFERROR(INDEX('Control Tech'!$K$3:$K$196,MATCH(Calcs!L1176,'Control Tech'!$A$3:$A$196,0),1)/100,0)</f>
        <v>0</v>
      </c>
      <c r="N1176" s="613">
        <f t="shared" si="115"/>
        <v>1</v>
      </c>
      <c r="O1176">
        <f t="shared" si="116"/>
        <v>0</v>
      </c>
    </row>
    <row r="1177" spans="1:15" x14ac:dyDescent="0.25">
      <c r="A1177" t="s">
        <v>76</v>
      </c>
      <c r="B1177" t="s">
        <v>1238</v>
      </c>
      <c r="C1177" t="s">
        <v>1240</v>
      </c>
      <c r="D1177" t="s">
        <v>1186</v>
      </c>
      <c r="E1177" t="s">
        <v>1195</v>
      </c>
      <c r="F1177" s="604">
        <v>1</v>
      </c>
      <c r="G1177" s="604">
        <v>99.5</v>
      </c>
      <c r="H1177" s="651"/>
      <c r="I1177" t="str">
        <f t="shared" si="111"/>
        <v>electricity</v>
      </c>
      <c r="J1177" t="str">
        <f t="shared" si="112"/>
        <v>lignite</v>
      </c>
      <c r="K1177" t="str">
        <f t="shared" si="113"/>
        <v>CO2</v>
      </c>
      <c r="L1177" t="str">
        <f t="shared" si="114"/>
        <v>electricity.lignite.CO2.No control</v>
      </c>
      <c r="M1177" s="614">
        <f>IFERROR(INDEX('Control Tech'!$K$3:$K$196,MATCH(Calcs!L1177,'Control Tech'!$A$3:$A$196,0),1)/100,0)</f>
        <v>0</v>
      </c>
      <c r="N1177" s="613">
        <f t="shared" si="115"/>
        <v>1</v>
      </c>
      <c r="O1177">
        <f t="shared" si="116"/>
        <v>0</v>
      </c>
    </row>
    <row r="1178" spans="1:15" x14ac:dyDescent="0.25">
      <c r="A1178" t="s">
        <v>76</v>
      </c>
      <c r="B1178" t="s">
        <v>1238</v>
      </c>
      <c r="C1178" t="s">
        <v>1291</v>
      </c>
      <c r="D1178" t="s">
        <v>1186</v>
      </c>
      <c r="E1178" t="s">
        <v>1195</v>
      </c>
      <c r="F1178" s="604">
        <v>1</v>
      </c>
      <c r="G1178" s="604">
        <v>94.3</v>
      </c>
      <c r="H1178" s="651"/>
      <c r="I1178" t="str">
        <f t="shared" si="111"/>
        <v>electricity</v>
      </c>
      <c r="J1178" t="str">
        <f t="shared" si="112"/>
        <v>hard coal</v>
      </c>
      <c r="K1178" t="str">
        <f t="shared" si="113"/>
        <v>CO2</v>
      </c>
      <c r="L1178" t="str">
        <f t="shared" si="114"/>
        <v>electricity.hard coal.CO2.No control</v>
      </c>
      <c r="M1178" s="614">
        <f>IFERROR(INDEX('Control Tech'!$K$3:$K$196,MATCH(Calcs!L1178,'Control Tech'!$A$3:$A$196,0),1)/100,0)</f>
        <v>0</v>
      </c>
      <c r="N1178" s="613">
        <f t="shared" si="115"/>
        <v>1</v>
      </c>
      <c r="O1178">
        <f t="shared" si="116"/>
        <v>308.68</v>
      </c>
    </row>
    <row r="1179" spans="1:15" x14ac:dyDescent="0.25">
      <c r="A1179" t="s">
        <v>76</v>
      </c>
      <c r="B1179" t="s">
        <v>1238</v>
      </c>
      <c r="C1179" t="s">
        <v>1292</v>
      </c>
      <c r="D1179" t="s">
        <v>1186</v>
      </c>
      <c r="E1179" t="s">
        <v>1195</v>
      </c>
      <c r="F1179" s="604">
        <v>1</v>
      </c>
      <c r="G1179" s="604">
        <v>94.3</v>
      </c>
      <c r="H1179" s="651"/>
      <c r="I1179" t="str">
        <f t="shared" si="111"/>
        <v>electricity</v>
      </c>
      <c r="J1179" t="str">
        <f t="shared" si="112"/>
        <v>hard coal</v>
      </c>
      <c r="K1179" t="str">
        <f t="shared" si="113"/>
        <v>CO2</v>
      </c>
      <c r="L1179" t="str">
        <f t="shared" si="114"/>
        <v>electricity.hard coal.CO2.No control</v>
      </c>
      <c r="M1179" s="614">
        <f>IFERROR(INDEX('Control Tech'!$K$3:$K$196,MATCH(Calcs!L1179,'Control Tech'!$A$3:$A$196,0),1)/100,0)</f>
        <v>0</v>
      </c>
      <c r="N1179" s="613">
        <f t="shared" si="115"/>
        <v>1</v>
      </c>
      <c r="O1179">
        <f t="shared" si="116"/>
        <v>0</v>
      </c>
    </row>
    <row r="1180" spans="1:15" x14ac:dyDescent="0.25">
      <c r="A1180" t="s">
        <v>76</v>
      </c>
      <c r="B1180" t="s">
        <v>1238</v>
      </c>
      <c r="C1180" t="s">
        <v>1293</v>
      </c>
      <c r="D1180" t="s">
        <v>1186</v>
      </c>
      <c r="E1180" t="s">
        <v>1195</v>
      </c>
      <c r="F1180" s="604">
        <v>1</v>
      </c>
      <c r="G1180" s="604">
        <v>94.3</v>
      </c>
      <c r="H1180" s="651"/>
      <c r="I1180" t="str">
        <f t="shared" si="111"/>
        <v>electricity</v>
      </c>
      <c r="J1180" t="str">
        <f t="shared" si="112"/>
        <v>hard coal</v>
      </c>
      <c r="K1180" t="str">
        <f t="shared" si="113"/>
        <v>CO2</v>
      </c>
      <c r="L1180" t="str">
        <f t="shared" si="114"/>
        <v>electricity.hard coal.CO2.No control</v>
      </c>
      <c r="M1180" s="614">
        <f>IFERROR(INDEX('Control Tech'!$K$3:$K$196,MATCH(Calcs!L1180,'Control Tech'!$A$3:$A$196,0),1)/100,0)</f>
        <v>0</v>
      </c>
      <c r="N1180" s="613">
        <f t="shared" si="115"/>
        <v>1</v>
      </c>
      <c r="O1180">
        <f t="shared" si="116"/>
        <v>0</v>
      </c>
    </row>
    <row r="1181" spans="1:15" x14ac:dyDescent="0.25">
      <c r="A1181" t="s">
        <v>76</v>
      </c>
      <c r="B1181" t="s">
        <v>1290</v>
      </c>
      <c r="C1181" t="s">
        <v>92</v>
      </c>
      <c r="D1181" t="s">
        <v>1186</v>
      </c>
      <c r="E1181" t="s">
        <v>1195</v>
      </c>
      <c r="F1181" s="604">
        <v>1</v>
      </c>
      <c r="G1181" s="604">
        <v>73.400000000000006</v>
      </c>
      <c r="H1181" s="651"/>
      <c r="I1181" t="str">
        <f t="shared" si="111"/>
        <v>rail</v>
      </c>
      <c r="J1181" t="str">
        <f t="shared" si="112"/>
        <v>petroleum diesel</v>
      </c>
      <c r="K1181" t="str">
        <f t="shared" si="113"/>
        <v>CO2</v>
      </c>
      <c r="L1181" t="str">
        <f t="shared" si="114"/>
        <v>rail.petroleum diesel.CO2.No control</v>
      </c>
      <c r="M1181" s="614">
        <f>IFERROR(INDEX('Control Tech'!$K$3:$K$196,MATCH(Calcs!L1181,'Control Tech'!$A$3:$A$196,0),1)/100,0)</f>
        <v>0</v>
      </c>
      <c r="N1181" s="613">
        <f t="shared" si="115"/>
        <v>1</v>
      </c>
      <c r="O1181" t="str">
        <f t="shared" si="116"/>
        <v/>
      </c>
    </row>
    <row r="1182" spans="1:15" x14ac:dyDescent="0.25">
      <c r="A1182" t="s">
        <v>76</v>
      </c>
      <c r="B1182" t="s">
        <v>1290</v>
      </c>
      <c r="C1182" t="s">
        <v>18</v>
      </c>
      <c r="D1182" t="s">
        <v>1186</v>
      </c>
      <c r="E1182" t="s">
        <v>1195</v>
      </c>
      <c r="F1182" s="604">
        <v>1</v>
      </c>
      <c r="G1182" s="604">
        <v>68.599999999999994</v>
      </c>
      <c r="H1182" s="651"/>
      <c r="I1182" t="str">
        <f t="shared" si="111"/>
        <v>rail</v>
      </c>
      <c r="J1182" t="str">
        <f t="shared" si="112"/>
        <v>petroleum gasoline</v>
      </c>
      <c r="K1182" t="str">
        <f t="shared" si="113"/>
        <v>CO2</v>
      </c>
      <c r="L1182" t="str">
        <f t="shared" si="114"/>
        <v>rail.petroleum gasoline.CO2.No control</v>
      </c>
      <c r="M1182" s="614">
        <f>IFERROR(INDEX('Control Tech'!$K$3:$K$196,MATCH(Calcs!L1182,'Control Tech'!$A$3:$A$196,0),1)/100,0)</f>
        <v>0</v>
      </c>
      <c r="N1182" s="613">
        <f t="shared" si="115"/>
        <v>1</v>
      </c>
      <c r="O1182" t="str">
        <f t="shared" si="116"/>
        <v/>
      </c>
    </row>
    <row r="1183" spans="1:15" x14ac:dyDescent="0.25">
      <c r="A1183" t="s">
        <v>76</v>
      </c>
      <c r="B1183" t="s">
        <v>1241</v>
      </c>
      <c r="C1183" t="s">
        <v>1205</v>
      </c>
      <c r="D1183" t="s">
        <v>1186</v>
      </c>
      <c r="E1183" t="s">
        <v>1195</v>
      </c>
      <c r="F1183" s="604">
        <v>1</v>
      </c>
      <c r="G1183" s="604">
        <v>99.5</v>
      </c>
      <c r="H1183" s="651"/>
      <c r="I1183" t="str">
        <f t="shared" si="111"/>
        <v>buildings</v>
      </c>
      <c r="J1183" t="str">
        <f t="shared" si="112"/>
        <v>lignite</v>
      </c>
      <c r="K1183" t="str">
        <f t="shared" si="113"/>
        <v>CO2</v>
      </c>
      <c r="L1183" t="str">
        <f t="shared" si="114"/>
        <v>buildings.lignite.CO2.No control</v>
      </c>
      <c r="M1183" s="614">
        <f>IFERROR(INDEX('Control Tech'!$K$3:$K$196,MATCH(Calcs!L1183,'Control Tech'!$A$3:$A$196,0),1)/100,0)</f>
        <v>0</v>
      </c>
      <c r="N1183" s="613">
        <f t="shared" si="115"/>
        <v>1</v>
      </c>
      <c r="O1183" t="str">
        <f t="shared" si="116"/>
        <v/>
      </c>
    </row>
    <row r="1184" spans="1:15" x14ac:dyDescent="0.25">
      <c r="A1184" t="s">
        <v>76</v>
      </c>
      <c r="B1184" t="s">
        <v>1241</v>
      </c>
      <c r="C1184" t="s">
        <v>1240</v>
      </c>
      <c r="D1184" t="s">
        <v>1186</v>
      </c>
      <c r="E1184" t="s">
        <v>1195</v>
      </c>
      <c r="F1184" s="604">
        <v>1</v>
      </c>
      <c r="G1184" s="604">
        <v>99.5</v>
      </c>
      <c r="H1184" s="651"/>
      <c r="I1184" t="str">
        <f t="shared" si="111"/>
        <v>buildings</v>
      </c>
      <c r="J1184" t="str">
        <f t="shared" si="112"/>
        <v>lignite</v>
      </c>
      <c r="K1184" t="str">
        <f t="shared" si="113"/>
        <v>CO2</v>
      </c>
      <c r="L1184" t="str">
        <f t="shared" si="114"/>
        <v>buildings.lignite.CO2.No control</v>
      </c>
      <c r="M1184" s="614">
        <f>IFERROR(INDEX('Control Tech'!$K$3:$K$196,MATCH(Calcs!L1184,'Control Tech'!$A$3:$A$196,0),1)/100,0)</f>
        <v>0</v>
      </c>
      <c r="N1184" s="613">
        <f t="shared" si="115"/>
        <v>1</v>
      </c>
      <c r="O1184" t="str">
        <f t="shared" si="116"/>
        <v/>
      </c>
    </row>
    <row r="1185" spans="1:15" x14ac:dyDescent="0.25">
      <c r="A1185" t="s">
        <v>76</v>
      </c>
      <c r="B1185" t="s">
        <v>1241</v>
      </c>
      <c r="C1185" t="s">
        <v>1245</v>
      </c>
      <c r="D1185" t="s">
        <v>1186</v>
      </c>
      <c r="E1185" t="s">
        <v>1195</v>
      </c>
      <c r="F1185" s="604">
        <v>1</v>
      </c>
      <c r="G1185" s="604">
        <v>100</v>
      </c>
      <c r="H1185" s="651"/>
      <c r="I1185" t="str">
        <f t="shared" si="111"/>
        <v>buildings</v>
      </c>
      <c r="J1185" t="str">
        <f t="shared" si="112"/>
        <v>hard coal</v>
      </c>
      <c r="K1185" t="str">
        <f t="shared" si="113"/>
        <v>CO2</v>
      </c>
      <c r="L1185" t="str">
        <f t="shared" si="114"/>
        <v>buildings.hard coal.CO2.No control</v>
      </c>
      <c r="M1185" s="614">
        <f>IFERROR(INDEX('Control Tech'!$K$3:$K$196,MATCH(Calcs!L1185,'Control Tech'!$A$3:$A$196,0),1)/100,0)</f>
        <v>0</v>
      </c>
      <c r="N1185" s="613">
        <f t="shared" si="115"/>
        <v>1</v>
      </c>
      <c r="O1185" t="str">
        <f t="shared" si="116"/>
        <v/>
      </c>
    </row>
    <row r="1186" spans="1:15" x14ac:dyDescent="0.25">
      <c r="A1186" t="s">
        <v>76</v>
      </c>
      <c r="B1186" t="s">
        <v>1241</v>
      </c>
      <c r="C1186" t="s">
        <v>92</v>
      </c>
      <c r="D1186" t="s">
        <v>1186</v>
      </c>
      <c r="E1186" t="s">
        <v>1195</v>
      </c>
      <c r="F1186" s="604">
        <v>1</v>
      </c>
      <c r="G1186" s="604">
        <v>73.400000000000006</v>
      </c>
      <c r="H1186" s="651"/>
      <c r="I1186" t="str">
        <f t="shared" si="111"/>
        <v>buildings</v>
      </c>
      <c r="J1186" t="str">
        <f t="shared" si="112"/>
        <v>petroleum diesel</v>
      </c>
      <c r="K1186" t="str">
        <f t="shared" si="113"/>
        <v>CO2</v>
      </c>
      <c r="L1186" t="str">
        <f t="shared" si="114"/>
        <v>buildings.petroleum diesel.CO2.No control</v>
      </c>
      <c r="M1186" s="614">
        <f>IFERROR(INDEX('Control Tech'!$K$3:$K$196,MATCH(Calcs!L1186,'Control Tech'!$A$3:$A$196,0),1)/100,0)</f>
        <v>0</v>
      </c>
      <c r="N1186" s="613">
        <f t="shared" si="115"/>
        <v>1</v>
      </c>
      <c r="O1186" t="str">
        <f t="shared" si="116"/>
        <v/>
      </c>
    </row>
    <row r="1187" spans="1:15" x14ac:dyDescent="0.25">
      <c r="A1187" t="s">
        <v>76</v>
      </c>
      <c r="B1187" t="s">
        <v>1241</v>
      </c>
      <c r="C1187" t="s">
        <v>1264</v>
      </c>
      <c r="D1187" t="s">
        <v>1186</v>
      </c>
      <c r="E1187" t="s">
        <v>1195</v>
      </c>
      <c r="F1187" s="604">
        <v>1</v>
      </c>
      <c r="G1187" s="604">
        <v>55.8</v>
      </c>
      <c r="H1187" s="651"/>
      <c r="I1187" t="str">
        <f t="shared" si="111"/>
        <v>buildings</v>
      </c>
      <c r="J1187" t="str">
        <f t="shared" si="112"/>
        <v>natural gas</v>
      </c>
      <c r="K1187" t="str">
        <f t="shared" si="113"/>
        <v>CO2</v>
      </c>
      <c r="L1187" t="str">
        <f t="shared" si="114"/>
        <v>buildings.natural gas.CO2.No control</v>
      </c>
      <c r="M1187" s="614">
        <f>IFERROR(INDEX('Control Tech'!$K$3:$K$196,MATCH(Calcs!L1187,'Control Tech'!$A$3:$A$196,0),1)/100,0)</f>
        <v>0</v>
      </c>
      <c r="N1187" s="613">
        <f t="shared" si="115"/>
        <v>1</v>
      </c>
      <c r="O1187" t="str">
        <f t="shared" si="116"/>
        <v/>
      </c>
    </row>
    <row r="1188" spans="1:15" x14ac:dyDescent="0.25">
      <c r="A1188" t="s">
        <v>76</v>
      </c>
      <c r="B1188" t="s">
        <v>1241</v>
      </c>
      <c r="C1188" t="s">
        <v>18</v>
      </c>
      <c r="D1188" t="s">
        <v>1186</v>
      </c>
      <c r="E1188" t="s">
        <v>1195</v>
      </c>
      <c r="F1188" s="604">
        <v>1</v>
      </c>
      <c r="G1188" s="604">
        <v>68.599999999999994</v>
      </c>
      <c r="H1188" s="651"/>
      <c r="I1188" t="str">
        <f t="shared" si="111"/>
        <v>buildings</v>
      </c>
      <c r="J1188" t="str">
        <f t="shared" si="112"/>
        <v>petroleum gasoline</v>
      </c>
      <c r="K1188" t="str">
        <f t="shared" si="113"/>
        <v>CO2</v>
      </c>
      <c r="L1188" t="str">
        <f t="shared" si="114"/>
        <v>buildings.petroleum gasoline.CO2.No control</v>
      </c>
      <c r="M1188" s="614">
        <f>IFERROR(INDEX('Control Tech'!$K$3:$K$196,MATCH(Calcs!L1188,'Control Tech'!$A$3:$A$196,0),1)/100,0)</f>
        <v>0</v>
      </c>
      <c r="N1188" s="613">
        <f t="shared" si="115"/>
        <v>1</v>
      </c>
      <c r="O1188" t="str">
        <f t="shared" si="116"/>
        <v/>
      </c>
    </row>
    <row r="1189" spans="1:15" x14ac:dyDescent="0.25">
      <c r="A1189" t="s">
        <v>76</v>
      </c>
      <c r="B1189" t="s">
        <v>1241</v>
      </c>
      <c r="C1189" t="s">
        <v>1291</v>
      </c>
      <c r="D1189" t="s">
        <v>1186</v>
      </c>
      <c r="E1189" t="s">
        <v>1195</v>
      </c>
      <c r="F1189" s="604">
        <v>1</v>
      </c>
      <c r="G1189" s="604">
        <v>94.3</v>
      </c>
      <c r="H1189" s="651"/>
      <c r="I1189" t="str">
        <f t="shared" si="111"/>
        <v>buildings</v>
      </c>
      <c r="J1189" t="str">
        <f t="shared" si="112"/>
        <v>hard coal</v>
      </c>
      <c r="K1189" t="str">
        <f t="shared" si="113"/>
        <v>CO2</v>
      </c>
      <c r="L1189" t="str">
        <f t="shared" si="114"/>
        <v>buildings.hard coal.CO2.No control</v>
      </c>
      <c r="M1189" s="614">
        <f>IFERROR(INDEX('Control Tech'!$K$3:$K$196,MATCH(Calcs!L1189,'Control Tech'!$A$3:$A$196,0),1)/100,0)</f>
        <v>0</v>
      </c>
      <c r="N1189" s="613">
        <f t="shared" si="115"/>
        <v>1</v>
      </c>
      <c r="O1189" t="str">
        <f t="shared" si="116"/>
        <v/>
      </c>
    </row>
    <row r="1190" spans="1:15" x14ac:dyDescent="0.25">
      <c r="A1190" t="s">
        <v>76</v>
      </c>
      <c r="B1190" t="s">
        <v>1241</v>
      </c>
      <c r="C1190" t="s">
        <v>1292</v>
      </c>
      <c r="D1190" t="s">
        <v>1186</v>
      </c>
      <c r="E1190" t="s">
        <v>1195</v>
      </c>
      <c r="F1190" s="604">
        <v>1</v>
      </c>
      <c r="G1190" s="604">
        <v>94.3</v>
      </c>
      <c r="H1190" s="651"/>
      <c r="I1190" t="str">
        <f t="shared" si="111"/>
        <v>buildings</v>
      </c>
      <c r="J1190" t="str">
        <f t="shared" si="112"/>
        <v>hard coal</v>
      </c>
      <c r="K1190" t="str">
        <f t="shared" si="113"/>
        <v>CO2</v>
      </c>
      <c r="L1190" t="str">
        <f t="shared" si="114"/>
        <v>buildings.hard coal.CO2.No control</v>
      </c>
      <c r="M1190" s="614">
        <f>IFERROR(INDEX('Control Tech'!$K$3:$K$196,MATCH(Calcs!L1190,'Control Tech'!$A$3:$A$196,0),1)/100,0)</f>
        <v>0</v>
      </c>
      <c r="N1190" s="613">
        <f t="shared" si="115"/>
        <v>1</v>
      </c>
      <c r="O1190" t="str">
        <f t="shared" si="116"/>
        <v/>
      </c>
    </row>
    <row r="1191" spans="1:15" x14ac:dyDescent="0.25">
      <c r="A1191" t="s">
        <v>76</v>
      </c>
      <c r="B1191" t="s">
        <v>1241</v>
      </c>
      <c r="C1191" t="s">
        <v>1293</v>
      </c>
      <c r="D1191" t="s">
        <v>1186</v>
      </c>
      <c r="E1191" t="s">
        <v>1195</v>
      </c>
      <c r="F1191" s="604">
        <v>1</v>
      </c>
      <c r="G1191" s="604">
        <v>94.3</v>
      </c>
      <c r="H1191" s="651"/>
      <c r="I1191" t="str">
        <f t="shared" si="111"/>
        <v>buildings</v>
      </c>
      <c r="J1191" t="str">
        <f t="shared" si="112"/>
        <v>hard coal</v>
      </c>
      <c r="K1191" t="str">
        <f t="shared" si="113"/>
        <v>CO2</v>
      </c>
      <c r="L1191" t="str">
        <f t="shared" si="114"/>
        <v>buildings.hard coal.CO2.No control</v>
      </c>
      <c r="M1191" s="614">
        <f>IFERROR(INDEX('Control Tech'!$K$3:$K$196,MATCH(Calcs!L1191,'Control Tech'!$A$3:$A$196,0),1)/100,0)</f>
        <v>0</v>
      </c>
      <c r="N1191" s="613">
        <f t="shared" si="115"/>
        <v>1</v>
      </c>
      <c r="O1191" t="str">
        <f t="shared" si="116"/>
        <v/>
      </c>
    </row>
    <row r="1192" spans="1:15" x14ac:dyDescent="0.25">
      <c r="A1192" t="s">
        <v>76</v>
      </c>
      <c r="B1192" t="s">
        <v>1241</v>
      </c>
      <c r="C1192" t="s">
        <v>1294</v>
      </c>
      <c r="D1192" t="s">
        <v>1186</v>
      </c>
      <c r="E1192" t="s">
        <v>1195</v>
      </c>
      <c r="F1192" s="604">
        <v>1</v>
      </c>
      <c r="G1192" s="604">
        <v>76.7</v>
      </c>
      <c r="H1192" s="651"/>
      <c r="I1192" t="str">
        <f t="shared" si="111"/>
        <v>buildings</v>
      </c>
      <c r="J1192" t="str">
        <f t="shared" si="112"/>
        <v>petroleum diesel</v>
      </c>
      <c r="K1192" t="str">
        <f t="shared" si="113"/>
        <v>CO2</v>
      </c>
      <c r="L1192" t="str">
        <f t="shared" si="114"/>
        <v>buildings.petroleum diesel.CO2.No control</v>
      </c>
      <c r="M1192" s="614">
        <f>IFERROR(INDEX('Control Tech'!$K$3:$K$196,MATCH(Calcs!L1192,'Control Tech'!$A$3:$A$196,0),1)/100,0)</f>
        <v>0</v>
      </c>
      <c r="N1192" s="613">
        <f t="shared" si="115"/>
        <v>1</v>
      </c>
      <c r="O1192" t="str">
        <f t="shared" si="116"/>
        <v/>
      </c>
    </row>
    <row r="1193" spans="1:15" x14ac:dyDescent="0.25">
      <c r="A1193" t="s">
        <v>76</v>
      </c>
      <c r="B1193" t="s">
        <v>1241</v>
      </c>
      <c r="C1193" t="s">
        <v>1305</v>
      </c>
      <c r="D1193" t="s">
        <v>1186</v>
      </c>
      <c r="E1193" t="s">
        <v>1195</v>
      </c>
      <c r="F1193" s="604">
        <v>1</v>
      </c>
      <c r="G1193" s="604">
        <v>68.599999999999994</v>
      </c>
      <c r="H1193" s="651"/>
      <c r="I1193" t="str">
        <f t="shared" si="111"/>
        <v>buildings</v>
      </c>
      <c r="J1193" t="str">
        <f t="shared" si="112"/>
        <v>natural gas</v>
      </c>
      <c r="K1193" t="str">
        <f t="shared" si="113"/>
        <v>CO2</v>
      </c>
      <c r="L1193" t="str">
        <f t="shared" si="114"/>
        <v>buildings.natural gas.CO2.No control</v>
      </c>
      <c r="M1193" s="614">
        <f>IFERROR(INDEX('Control Tech'!$K$3:$K$196,MATCH(Calcs!L1193,'Control Tech'!$A$3:$A$196,0),1)/100,0)</f>
        <v>0</v>
      </c>
      <c r="N1193" s="613">
        <f t="shared" si="115"/>
        <v>1</v>
      </c>
      <c r="O1193" t="str">
        <f t="shared" si="116"/>
        <v/>
      </c>
    </row>
    <row r="1194" spans="1:15" x14ac:dyDescent="0.25">
      <c r="A1194" t="s">
        <v>1666</v>
      </c>
      <c r="B1194" t="s">
        <v>1508</v>
      </c>
      <c r="C1194" t="s">
        <v>18</v>
      </c>
      <c r="D1194" t="s">
        <v>1186</v>
      </c>
      <c r="E1194" t="s">
        <v>1195</v>
      </c>
      <c r="F1194" s="604">
        <v>1</v>
      </c>
      <c r="G1194" s="604">
        <v>3.0999999999999999E-3</v>
      </c>
      <c r="H1194" s="651"/>
      <c r="I1194" t="str">
        <f t="shared" si="111"/>
        <v>aircraft</v>
      </c>
      <c r="J1194" t="str">
        <f t="shared" si="112"/>
        <v>petroleum gasoline</v>
      </c>
      <c r="K1194" t="str">
        <f t="shared" si="113"/>
        <v>n2o</v>
      </c>
      <c r="L1194" t="str">
        <f t="shared" si="114"/>
        <v>aircraft.petroleum gasoline.n2o.No control</v>
      </c>
      <c r="M1194" s="614">
        <f>IFERROR(INDEX('Control Tech'!$K$3:$K$196,MATCH(Calcs!L1194,'Control Tech'!$A$3:$A$196,0),1)/100,0)</f>
        <v>0</v>
      </c>
      <c r="N1194" s="613">
        <f t="shared" si="115"/>
        <v>1</v>
      </c>
      <c r="O1194" t="str">
        <f t="shared" si="116"/>
        <v/>
      </c>
    </row>
    <row r="1195" spans="1:15" x14ac:dyDescent="0.25">
      <c r="A1195" t="s">
        <v>1666</v>
      </c>
      <c r="B1195" t="s">
        <v>1188</v>
      </c>
      <c r="C1195" t="s">
        <v>92</v>
      </c>
      <c r="D1195" t="s">
        <v>1310</v>
      </c>
      <c r="E1195" t="s">
        <v>1195</v>
      </c>
      <c r="F1195" s="604">
        <v>1</v>
      </c>
      <c r="G1195" s="604">
        <v>1.06E-3</v>
      </c>
      <c r="H1195" s="651"/>
      <c r="I1195" t="str">
        <f t="shared" si="111"/>
        <v>hdvs</v>
      </c>
      <c r="J1195" t="str">
        <f t="shared" si="112"/>
        <v>petroleum diesel</v>
      </c>
      <c r="K1195" t="str">
        <f t="shared" si="113"/>
        <v>n2o</v>
      </c>
      <c r="L1195" t="str">
        <f t="shared" si="114"/>
        <v>hdvs.petroleum diesel.n2o.EURO I</v>
      </c>
      <c r="M1195" s="614">
        <f>IFERROR(INDEX('Control Tech'!$K$3:$K$196,MATCH(Calcs!L1195,'Control Tech'!$A$3:$A$196,0),1)/100,0)</f>
        <v>0</v>
      </c>
      <c r="N1195" s="613">
        <f t="shared" si="115"/>
        <v>0</v>
      </c>
      <c r="O1195" t="str">
        <f t="shared" si="116"/>
        <v/>
      </c>
    </row>
    <row r="1196" spans="1:15" x14ac:dyDescent="0.25">
      <c r="A1196" t="s">
        <v>1666</v>
      </c>
      <c r="B1196" t="s">
        <v>1188</v>
      </c>
      <c r="C1196" t="s">
        <v>92</v>
      </c>
      <c r="D1196" t="s">
        <v>1311</v>
      </c>
      <c r="E1196" t="s">
        <v>1195</v>
      </c>
      <c r="F1196" s="604">
        <v>1</v>
      </c>
      <c r="G1196" s="604">
        <v>1.0200000000000001E-3</v>
      </c>
      <c r="H1196" s="651"/>
      <c r="I1196" t="str">
        <f t="shared" si="111"/>
        <v>hdvs</v>
      </c>
      <c r="J1196" t="str">
        <f t="shared" si="112"/>
        <v>petroleum diesel</v>
      </c>
      <c r="K1196" t="str">
        <f t="shared" si="113"/>
        <v>n2o</v>
      </c>
      <c r="L1196" t="str">
        <f t="shared" si="114"/>
        <v>hdvs.petroleum diesel.n2o.EURO II</v>
      </c>
      <c r="M1196" s="614">
        <f>IFERROR(INDEX('Control Tech'!$K$3:$K$196,MATCH(Calcs!L1196,'Control Tech'!$A$3:$A$196,0),1)/100,0)</f>
        <v>0</v>
      </c>
      <c r="N1196" s="613">
        <f t="shared" si="115"/>
        <v>0</v>
      </c>
      <c r="O1196" t="str">
        <f t="shared" si="116"/>
        <v/>
      </c>
    </row>
    <row r="1197" spans="1:15" x14ac:dyDescent="0.25">
      <c r="A1197" t="s">
        <v>1666</v>
      </c>
      <c r="B1197" t="s">
        <v>1188</v>
      </c>
      <c r="C1197" t="s">
        <v>92</v>
      </c>
      <c r="D1197" t="s">
        <v>1312</v>
      </c>
      <c r="E1197" t="s">
        <v>1195</v>
      </c>
      <c r="F1197" s="604">
        <v>1</v>
      </c>
      <c r="G1197" s="604">
        <v>6.0999999999999997E-4</v>
      </c>
      <c r="H1197" s="651"/>
      <c r="I1197" t="str">
        <f t="shared" si="111"/>
        <v>hdvs</v>
      </c>
      <c r="J1197" t="str">
        <f t="shared" si="112"/>
        <v>petroleum diesel</v>
      </c>
      <c r="K1197" t="str">
        <f t="shared" si="113"/>
        <v>n2o</v>
      </c>
      <c r="L1197" t="str">
        <f t="shared" si="114"/>
        <v>hdvs.petroleum diesel.n2o.EURO III</v>
      </c>
      <c r="M1197" s="614">
        <f>IFERROR(INDEX('Control Tech'!$K$3:$K$196,MATCH(Calcs!L1197,'Control Tech'!$A$3:$A$196,0),1)/100,0)</f>
        <v>0</v>
      </c>
      <c r="N1197" s="613">
        <f t="shared" si="115"/>
        <v>0</v>
      </c>
      <c r="O1197" t="str">
        <f t="shared" si="116"/>
        <v/>
      </c>
    </row>
    <row r="1198" spans="1:15" x14ac:dyDescent="0.25">
      <c r="A1198" t="s">
        <v>1666</v>
      </c>
      <c r="B1198" t="s">
        <v>1188</v>
      </c>
      <c r="C1198" t="s">
        <v>92</v>
      </c>
      <c r="D1198" t="s">
        <v>1313</v>
      </c>
      <c r="E1198" t="s">
        <v>1195</v>
      </c>
      <c r="F1198" s="604">
        <v>1</v>
      </c>
      <c r="G1198" s="604">
        <v>3.0999999999999999E-3</v>
      </c>
      <c r="H1198" s="651"/>
      <c r="I1198" t="str">
        <f t="shared" si="111"/>
        <v>hdvs</v>
      </c>
      <c r="J1198" t="str">
        <f t="shared" si="112"/>
        <v>petroleum diesel</v>
      </c>
      <c r="K1198" t="str">
        <f t="shared" si="113"/>
        <v>n2o</v>
      </c>
      <c r="L1198" t="str">
        <f t="shared" si="114"/>
        <v>hdvs.petroleum diesel.n2o.EURO IV</v>
      </c>
      <c r="M1198" s="614">
        <f>IFERROR(INDEX('Control Tech'!$K$3:$K$196,MATCH(Calcs!L1198,'Control Tech'!$A$3:$A$196,0),1)/100,0)</f>
        <v>0</v>
      </c>
      <c r="N1198" s="613">
        <f t="shared" si="115"/>
        <v>0</v>
      </c>
      <c r="O1198" t="str">
        <f t="shared" si="116"/>
        <v/>
      </c>
    </row>
    <row r="1199" spans="1:15" x14ac:dyDescent="0.25">
      <c r="A1199" t="s">
        <v>1666</v>
      </c>
      <c r="B1199" t="s">
        <v>1188</v>
      </c>
      <c r="C1199" t="s">
        <v>92</v>
      </c>
      <c r="D1199" t="s">
        <v>1314</v>
      </c>
      <c r="E1199" t="s">
        <v>1195</v>
      </c>
      <c r="F1199" s="604">
        <v>1</v>
      </c>
      <c r="G1199" s="604">
        <v>3.0999999999999999E-3</v>
      </c>
      <c r="H1199" s="651"/>
      <c r="I1199" t="str">
        <f t="shared" si="111"/>
        <v>hdvs</v>
      </c>
      <c r="J1199" t="str">
        <f t="shared" si="112"/>
        <v>petroleum diesel</v>
      </c>
      <c r="K1199" t="str">
        <f t="shared" si="113"/>
        <v>n2o</v>
      </c>
      <c r="L1199" t="str">
        <f t="shared" si="114"/>
        <v>hdvs.petroleum diesel.n2o.EURO V</v>
      </c>
      <c r="M1199" s="614">
        <f>IFERROR(INDEX('Control Tech'!$K$3:$K$196,MATCH(Calcs!L1199,'Control Tech'!$A$3:$A$196,0),1)/100,0)</f>
        <v>0</v>
      </c>
      <c r="N1199" s="613">
        <f t="shared" si="115"/>
        <v>0</v>
      </c>
      <c r="O1199" t="str">
        <f t="shared" si="116"/>
        <v/>
      </c>
    </row>
    <row r="1200" spans="1:15" x14ac:dyDescent="0.25">
      <c r="A1200" t="s">
        <v>1666</v>
      </c>
      <c r="B1200" t="s">
        <v>1188</v>
      </c>
      <c r="C1200" t="s">
        <v>92</v>
      </c>
      <c r="D1200" t="s">
        <v>1315</v>
      </c>
      <c r="E1200" t="s">
        <v>1195</v>
      </c>
      <c r="F1200" s="604">
        <v>1</v>
      </c>
      <c r="G1200" s="604">
        <v>3.0999999999999999E-3</v>
      </c>
      <c r="H1200" s="651"/>
      <c r="I1200" t="str">
        <f t="shared" si="111"/>
        <v>hdvs</v>
      </c>
      <c r="J1200" t="str">
        <f t="shared" si="112"/>
        <v>petroleum diesel</v>
      </c>
      <c r="K1200" t="str">
        <f t="shared" si="113"/>
        <v>n2o</v>
      </c>
      <c r="L1200" t="str">
        <f t="shared" si="114"/>
        <v>hdvs.petroleum diesel.n2o.EURO VI</v>
      </c>
      <c r="M1200" s="614">
        <f>IFERROR(INDEX('Control Tech'!$K$3:$K$196,MATCH(Calcs!L1200,'Control Tech'!$A$3:$A$196,0),1)/100,0)</f>
        <v>0</v>
      </c>
      <c r="N1200" s="613">
        <f t="shared" si="115"/>
        <v>0</v>
      </c>
      <c r="O1200" t="str">
        <f t="shared" si="116"/>
        <v/>
      </c>
    </row>
    <row r="1201" spans="1:15" x14ac:dyDescent="0.25">
      <c r="A1201" t="s">
        <v>1666</v>
      </c>
      <c r="B1201" t="s">
        <v>1188</v>
      </c>
      <c r="C1201" t="s">
        <v>92</v>
      </c>
      <c r="D1201" t="s">
        <v>1316</v>
      </c>
      <c r="E1201" t="s">
        <v>1195</v>
      </c>
      <c r="F1201" s="604">
        <v>1</v>
      </c>
      <c r="G1201" s="604">
        <v>4.8500000000000001E-3</v>
      </c>
      <c r="H1201" s="651"/>
      <c r="I1201" t="str">
        <f t="shared" si="111"/>
        <v>hdvs</v>
      </c>
      <c r="J1201" t="str">
        <f t="shared" si="112"/>
        <v>petroleum diesel</v>
      </c>
      <c r="K1201" t="str">
        <f t="shared" si="113"/>
        <v>n2o</v>
      </c>
      <c r="L1201" t="str">
        <f t="shared" si="114"/>
        <v>hdvs.petroleum diesel.n2o.EURO VII</v>
      </c>
      <c r="M1201" s="614">
        <f>IFERROR(INDEX('Control Tech'!$K$3:$K$196,MATCH(Calcs!L1201,'Control Tech'!$A$3:$A$196,0),1)/100,0)</f>
        <v>0</v>
      </c>
      <c r="N1201" s="613">
        <f t="shared" si="115"/>
        <v>0</v>
      </c>
      <c r="O1201" t="str">
        <f t="shared" si="116"/>
        <v/>
      </c>
    </row>
    <row r="1202" spans="1:15" x14ac:dyDescent="0.25">
      <c r="A1202" t="s">
        <v>1666</v>
      </c>
      <c r="B1202" t="s">
        <v>1188</v>
      </c>
      <c r="C1202" t="s">
        <v>92</v>
      </c>
      <c r="D1202" t="s">
        <v>1186</v>
      </c>
      <c r="E1202" t="s">
        <v>1195</v>
      </c>
      <c r="F1202" s="604">
        <v>1</v>
      </c>
      <c r="G1202" s="604">
        <v>1.8E-3</v>
      </c>
      <c r="H1202" s="651"/>
      <c r="I1202" t="str">
        <f t="shared" si="111"/>
        <v>hdvs</v>
      </c>
      <c r="J1202" t="str">
        <f t="shared" si="112"/>
        <v>petroleum diesel</v>
      </c>
      <c r="K1202" t="str">
        <f t="shared" si="113"/>
        <v>n2o</v>
      </c>
      <c r="L1202" t="str">
        <f t="shared" si="114"/>
        <v>hdvs.petroleum diesel.n2o.No control</v>
      </c>
      <c r="M1202" s="614">
        <f>IFERROR(INDEX('Control Tech'!$K$3:$K$196,MATCH(Calcs!L1202,'Control Tech'!$A$3:$A$196,0),1)/100,0)</f>
        <v>0</v>
      </c>
      <c r="N1202" s="613">
        <f t="shared" si="115"/>
        <v>1</v>
      </c>
      <c r="O1202" t="str">
        <f t="shared" si="116"/>
        <v/>
      </c>
    </row>
    <row r="1203" spans="1:15" x14ac:dyDescent="0.25">
      <c r="A1203" t="s">
        <v>1666</v>
      </c>
      <c r="B1203" t="s">
        <v>1188</v>
      </c>
      <c r="C1203" t="s">
        <v>1264</v>
      </c>
      <c r="D1203" t="s">
        <v>1186</v>
      </c>
      <c r="E1203" t="s">
        <v>1195</v>
      </c>
      <c r="F1203" s="604">
        <v>1</v>
      </c>
      <c r="G1203" s="604">
        <v>1E-4</v>
      </c>
      <c r="H1203" s="651"/>
      <c r="I1203" t="str">
        <f t="shared" si="111"/>
        <v>hdvs</v>
      </c>
      <c r="J1203" t="str">
        <f t="shared" si="112"/>
        <v>natural gas</v>
      </c>
      <c r="K1203" t="str">
        <f t="shared" si="113"/>
        <v>n2o</v>
      </c>
      <c r="L1203" t="str">
        <f t="shared" si="114"/>
        <v>hdvs.natural gas.n2o.No control</v>
      </c>
      <c r="M1203" s="614">
        <f>IFERROR(INDEX('Control Tech'!$K$3:$K$196,MATCH(Calcs!L1203,'Control Tech'!$A$3:$A$196,0),1)/100,0)</f>
        <v>0</v>
      </c>
      <c r="N1203" s="613">
        <f t="shared" si="115"/>
        <v>1</v>
      </c>
      <c r="O1203" t="str">
        <f t="shared" si="116"/>
        <v/>
      </c>
    </row>
    <row r="1204" spans="1:15" x14ac:dyDescent="0.25">
      <c r="A1204" t="s">
        <v>1666</v>
      </c>
      <c r="B1204" t="s">
        <v>1188</v>
      </c>
      <c r="C1204" t="s">
        <v>18</v>
      </c>
      <c r="D1204" t="s">
        <v>1186</v>
      </c>
      <c r="E1204" t="s">
        <v>1195</v>
      </c>
      <c r="F1204" s="604">
        <v>1</v>
      </c>
      <c r="G1204" s="604">
        <v>3.0999999999999999E-3</v>
      </c>
      <c r="H1204" s="651"/>
      <c r="I1204" t="str">
        <f t="shared" si="111"/>
        <v>hdvs</v>
      </c>
      <c r="J1204" t="str">
        <f t="shared" si="112"/>
        <v>petroleum gasoline</v>
      </c>
      <c r="K1204" t="str">
        <f t="shared" si="113"/>
        <v>n2o</v>
      </c>
      <c r="L1204" t="str">
        <f t="shared" si="114"/>
        <v>hdvs.petroleum gasoline.n2o.No control</v>
      </c>
      <c r="M1204" s="614">
        <f>IFERROR(INDEX('Control Tech'!$K$3:$K$196,MATCH(Calcs!L1204,'Control Tech'!$A$3:$A$196,0),1)/100,0)</f>
        <v>0</v>
      </c>
      <c r="N1204" s="613">
        <f t="shared" si="115"/>
        <v>1</v>
      </c>
      <c r="O1204" t="str">
        <f t="shared" si="116"/>
        <v/>
      </c>
    </row>
    <row r="1205" spans="1:15" x14ac:dyDescent="0.25">
      <c r="A1205" t="s">
        <v>1666</v>
      </c>
      <c r="B1205" t="s">
        <v>1188</v>
      </c>
      <c r="C1205" t="s">
        <v>1305</v>
      </c>
      <c r="D1205" t="s">
        <v>1186</v>
      </c>
      <c r="E1205" t="s">
        <v>1195</v>
      </c>
      <c r="F1205" s="604">
        <v>1</v>
      </c>
      <c r="G1205" s="604">
        <v>5.9999999999999995E-4</v>
      </c>
      <c r="H1205" s="651"/>
      <c r="I1205" t="str">
        <f t="shared" si="111"/>
        <v>hdvs</v>
      </c>
      <c r="J1205" t="str">
        <f t="shared" si="112"/>
        <v>natural gas</v>
      </c>
      <c r="K1205" t="str">
        <f t="shared" si="113"/>
        <v>n2o</v>
      </c>
      <c r="L1205" t="str">
        <f t="shared" si="114"/>
        <v>hdvs.natural gas.n2o.No control</v>
      </c>
      <c r="M1205" s="614">
        <f>IFERROR(INDEX('Control Tech'!$K$3:$K$196,MATCH(Calcs!L1205,'Control Tech'!$A$3:$A$196,0),1)/100,0)</f>
        <v>0</v>
      </c>
      <c r="N1205" s="613">
        <f t="shared" si="115"/>
        <v>1</v>
      </c>
      <c r="O1205" t="str">
        <f t="shared" si="116"/>
        <v/>
      </c>
    </row>
    <row r="1206" spans="1:15" x14ac:dyDescent="0.25">
      <c r="A1206" t="s">
        <v>1666</v>
      </c>
      <c r="B1206" t="s">
        <v>1248</v>
      </c>
      <c r="C1206" t="s">
        <v>1409</v>
      </c>
      <c r="D1206" t="s">
        <v>1186</v>
      </c>
      <c r="E1206" t="s">
        <v>1195</v>
      </c>
      <c r="F1206" s="604">
        <v>1</v>
      </c>
      <c r="G1206" s="604">
        <v>4.0000000000000001E-3</v>
      </c>
      <c r="H1206" s="651"/>
      <c r="I1206" t="str">
        <f t="shared" si="111"/>
        <v>industry</v>
      </c>
      <c r="J1206" t="str">
        <f t="shared" si="112"/>
        <v>biomass</v>
      </c>
      <c r="K1206" t="str">
        <f t="shared" si="113"/>
        <v>n2o</v>
      </c>
      <c r="L1206" t="str">
        <f t="shared" si="114"/>
        <v>industry.biomass.n2o.No control</v>
      </c>
      <c r="M1206" s="614">
        <f>IFERROR(INDEX('Control Tech'!$K$3:$K$196,MATCH(Calcs!L1206,'Control Tech'!$A$3:$A$196,0),1)/100,0)</f>
        <v>0</v>
      </c>
      <c r="N1206" s="613">
        <f t="shared" si="115"/>
        <v>1</v>
      </c>
      <c r="O1206" t="str">
        <f t="shared" si="116"/>
        <v/>
      </c>
    </row>
    <row r="1207" spans="1:15" x14ac:dyDescent="0.25">
      <c r="A1207" t="s">
        <v>1666</v>
      </c>
      <c r="B1207" t="s">
        <v>1248</v>
      </c>
      <c r="C1207" t="s">
        <v>1205</v>
      </c>
      <c r="D1207" t="s">
        <v>1645</v>
      </c>
      <c r="E1207" t="s">
        <v>1195</v>
      </c>
      <c r="F1207" s="604">
        <v>1</v>
      </c>
      <c r="G1207" s="604">
        <v>8.0000000000000002E-3</v>
      </c>
      <c r="H1207" s="651"/>
      <c r="I1207" t="str">
        <f t="shared" si="111"/>
        <v>industry</v>
      </c>
      <c r="J1207" t="str">
        <f t="shared" si="112"/>
        <v>lignite</v>
      </c>
      <c r="K1207" t="str">
        <f t="shared" si="113"/>
        <v>n2o</v>
      </c>
      <c r="L1207" t="str">
        <f t="shared" si="114"/>
        <v>industry.lignite.n2o.Combustion modification and selective non-catalytic reduction on solid fuels fired industrial boilers and furnaces</v>
      </c>
      <c r="M1207" s="614">
        <f>IFERROR(INDEX('Control Tech'!$K$3:$K$196,MATCH(Calcs!L1207,'Control Tech'!$A$3:$A$196,0),1)/100,0)</f>
        <v>0</v>
      </c>
      <c r="N1207" s="613">
        <f t="shared" si="115"/>
        <v>0</v>
      </c>
      <c r="O1207" t="str">
        <f t="shared" si="116"/>
        <v/>
      </c>
    </row>
    <row r="1208" spans="1:15" x14ac:dyDescent="0.25">
      <c r="A1208" t="s">
        <v>1666</v>
      </c>
      <c r="B1208" t="s">
        <v>1248</v>
      </c>
      <c r="C1208" t="s">
        <v>1205</v>
      </c>
      <c r="D1208" t="s">
        <v>1186</v>
      </c>
      <c r="E1208" t="s">
        <v>1195</v>
      </c>
      <c r="F1208" s="604">
        <v>1</v>
      </c>
      <c r="G1208" s="604">
        <v>1.4E-3</v>
      </c>
      <c r="H1208" s="651"/>
      <c r="I1208" t="str">
        <f t="shared" si="111"/>
        <v>industry</v>
      </c>
      <c r="J1208" t="str">
        <f t="shared" si="112"/>
        <v>lignite</v>
      </c>
      <c r="K1208" t="str">
        <f t="shared" si="113"/>
        <v>n2o</v>
      </c>
      <c r="L1208" t="str">
        <f t="shared" si="114"/>
        <v>industry.lignite.n2o.No control</v>
      </c>
      <c r="M1208" s="614">
        <f>IFERROR(INDEX('Control Tech'!$K$3:$K$196,MATCH(Calcs!L1208,'Control Tech'!$A$3:$A$196,0),1)/100,0)</f>
        <v>0</v>
      </c>
      <c r="N1208" s="613">
        <f t="shared" si="115"/>
        <v>1</v>
      </c>
      <c r="O1208" t="str">
        <f t="shared" si="116"/>
        <v/>
      </c>
    </row>
    <row r="1209" spans="1:15" x14ac:dyDescent="0.25">
      <c r="A1209" t="s">
        <v>1666</v>
      </c>
      <c r="B1209" t="s">
        <v>1248</v>
      </c>
      <c r="C1209" t="s">
        <v>1240</v>
      </c>
      <c r="D1209" t="s">
        <v>1645</v>
      </c>
      <c r="E1209" t="s">
        <v>1195</v>
      </c>
      <c r="F1209" s="604">
        <v>1</v>
      </c>
      <c r="G1209" s="604">
        <v>8.0000000000000002E-3</v>
      </c>
      <c r="H1209" s="651"/>
      <c r="I1209" t="str">
        <f t="shared" si="111"/>
        <v>industry</v>
      </c>
      <c r="J1209" t="str">
        <f t="shared" si="112"/>
        <v>lignite</v>
      </c>
      <c r="K1209" t="str">
        <f t="shared" si="113"/>
        <v>n2o</v>
      </c>
      <c r="L1209" t="str">
        <f t="shared" si="114"/>
        <v>industry.lignite.n2o.Combustion modification and selective non-catalytic reduction on solid fuels fired industrial boilers and furnaces</v>
      </c>
      <c r="M1209" s="614">
        <f>IFERROR(INDEX('Control Tech'!$K$3:$K$196,MATCH(Calcs!L1209,'Control Tech'!$A$3:$A$196,0),1)/100,0)</f>
        <v>0</v>
      </c>
      <c r="N1209" s="613">
        <f t="shared" si="115"/>
        <v>0</v>
      </c>
      <c r="O1209" t="str">
        <f t="shared" si="116"/>
        <v/>
      </c>
    </row>
    <row r="1210" spans="1:15" x14ac:dyDescent="0.25">
      <c r="A1210" t="s">
        <v>1666</v>
      </c>
      <c r="B1210" t="s">
        <v>1248</v>
      </c>
      <c r="C1210" t="s">
        <v>1240</v>
      </c>
      <c r="D1210" t="s">
        <v>1186</v>
      </c>
      <c r="E1210" t="s">
        <v>1195</v>
      </c>
      <c r="F1210" s="604">
        <v>1</v>
      </c>
      <c r="G1210" s="604">
        <v>1.4E-3</v>
      </c>
      <c r="H1210" s="651"/>
      <c r="I1210" t="str">
        <f t="shared" si="111"/>
        <v>industry</v>
      </c>
      <c r="J1210" t="str">
        <f t="shared" si="112"/>
        <v>lignite</v>
      </c>
      <c r="K1210" t="str">
        <f t="shared" si="113"/>
        <v>n2o</v>
      </c>
      <c r="L1210" t="str">
        <f t="shared" si="114"/>
        <v>industry.lignite.n2o.No control</v>
      </c>
      <c r="M1210" s="614">
        <f>IFERROR(INDEX('Control Tech'!$K$3:$K$196,MATCH(Calcs!L1210,'Control Tech'!$A$3:$A$196,0),1)/100,0)</f>
        <v>0</v>
      </c>
      <c r="N1210" s="613">
        <f t="shared" si="115"/>
        <v>1</v>
      </c>
      <c r="O1210" t="str">
        <f t="shared" si="116"/>
        <v/>
      </c>
    </row>
    <row r="1211" spans="1:15" x14ac:dyDescent="0.25">
      <c r="A1211" t="s">
        <v>1666</v>
      </c>
      <c r="B1211" t="s">
        <v>1248</v>
      </c>
      <c r="C1211" t="s">
        <v>1245</v>
      </c>
      <c r="D1211" t="s">
        <v>1186</v>
      </c>
      <c r="E1211" t="s">
        <v>1195</v>
      </c>
      <c r="F1211" s="604">
        <v>1</v>
      </c>
      <c r="G1211" s="604">
        <v>1.4E-3</v>
      </c>
      <c r="H1211" s="651"/>
      <c r="I1211" t="str">
        <f t="shared" si="111"/>
        <v>industry</v>
      </c>
      <c r="J1211" t="str">
        <f t="shared" si="112"/>
        <v>hard coal</v>
      </c>
      <c r="K1211" t="str">
        <f t="shared" si="113"/>
        <v>n2o</v>
      </c>
      <c r="L1211" t="str">
        <f t="shared" si="114"/>
        <v>industry.hard coal.n2o.No control</v>
      </c>
      <c r="M1211" s="614">
        <f>IFERROR(INDEX('Control Tech'!$K$3:$K$196,MATCH(Calcs!L1211,'Control Tech'!$A$3:$A$196,0),1)/100,0)</f>
        <v>0</v>
      </c>
      <c r="N1211" s="613">
        <f t="shared" si="115"/>
        <v>1</v>
      </c>
      <c r="O1211" t="str">
        <f t="shared" si="116"/>
        <v/>
      </c>
    </row>
    <row r="1212" spans="1:15" x14ac:dyDescent="0.25">
      <c r="A1212" t="s">
        <v>1666</v>
      </c>
      <c r="B1212" t="s">
        <v>1248</v>
      </c>
      <c r="C1212" t="s">
        <v>92</v>
      </c>
      <c r="D1212" t="s">
        <v>1186</v>
      </c>
      <c r="E1212" t="s">
        <v>1195</v>
      </c>
      <c r="F1212" s="604">
        <v>1</v>
      </c>
      <c r="G1212" s="604">
        <v>5.9999999999999995E-4</v>
      </c>
      <c r="H1212" s="651"/>
      <c r="I1212" t="str">
        <f t="shared" si="111"/>
        <v>industry</v>
      </c>
      <c r="J1212" t="str">
        <f t="shared" si="112"/>
        <v>petroleum diesel</v>
      </c>
      <c r="K1212" t="str">
        <f t="shared" si="113"/>
        <v>n2o</v>
      </c>
      <c r="L1212" t="str">
        <f t="shared" si="114"/>
        <v>industry.petroleum diesel.n2o.No control</v>
      </c>
      <c r="M1212" s="614">
        <f>IFERROR(INDEX('Control Tech'!$K$3:$K$196,MATCH(Calcs!L1212,'Control Tech'!$A$3:$A$196,0),1)/100,0)</f>
        <v>0</v>
      </c>
      <c r="N1212" s="613">
        <f t="shared" si="115"/>
        <v>1</v>
      </c>
      <c r="O1212" t="str">
        <f t="shared" si="116"/>
        <v/>
      </c>
    </row>
    <row r="1213" spans="1:15" x14ac:dyDescent="0.25">
      <c r="A1213" t="s">
        <v>1666</v>
      </c>
      <c r="B1213" t="s">
        <v>1248</v>
      </c>
      <c r="C1213" t="s">
        <v>1264</v>
      </c>
      <c r="D1213" t="s">
        <v>1651</v>
      </c>
      <c r="E1213" t="s">
        <v>1195</v>
      </c>
      <c r="F1213" s="604">
        <v>1</v>
      </c>
      <c r="G1213" s="604">
        <v>8.0000000000000002E-3</v>
      </c>
      <c r="H1213" s="651"/>
      <c r="I1213" t="str">
        <f t="shared" si="111"/>
        <v>industry</v>
      </c>
      <c r="J1213" t="str">
        <f t="shared" si="112"/>
        <v>natural gas</v>
      </c>
      <c r="K1213" t="str">
        <f t="shared" si="113"/>
        <v>n2o</v>
      </c>
      <c r="L1213" t="str">
        <f t="shared" si="114"/>
        <v>industry.natural gas.n2o.Combustion modification and selective non-catalytic reduction on oil and gas industrial boilers and furnaces</v>
      </c>
      <c r="M1213" s="614">
        <f>IFERROR(INDEX('Control Tech'!$K$3:$K$196,MATCH(Calcs!L1213,'Control Tech'!$A$3:$A$196,0),1)/100,0)</f>
        <v>0</v>
      </c>
      <c r="N1213" s="613">
        <f t="shared" si="115"/>
        <v>0</v>
      </c>
      <c r="O1213" t="str">
        <f t="shared" si="116"/>
        <v/>
      </c>
    </row>
    <row r="1214" spans="1:15" x14ac:dyDescent="0.25">
      <c r="A1214" t="s">
        <v>1666</v>
      </c>
      <c r="B1214" t="s">
        <v>1248</v>
      </c>
      <c r="C1214" t="s">
        <v>1264</v>
      </c>
      <c r="D1214" t="s">
        <v>1186</v>
      </c>
      <c r="E1214" t="s">
        <v>1195</v>
      </c>
      <c r="F1214" s="604">
        <v>1</v>
      </c>
      <c r="G1214" s="604">
        <v>1E-4</v>
      </c>
      <c r="H1214" s="651"/>
      <c r="I1214" t="str">
        <f t="shared" si="111"/>
        <v>industry</v>
      </c>
      <c r="J1214" t="str">
        <f t="shared" si="112"/>
        <v>natural gas</v>
      </c>
      <c r="K1214" t="str">
        <f t="shared" si="113"/>
        <v>n2o</v>
      </c>
      <c r="L1214" t="str">
        <f t="shared" si="114"/>
        <v>industry.natural gas.n2o.No control</v>
      </c>
      <c r="M1214" s="614">
        <f>IFERROR(INDEX('Control Tech'!$K$3:$K$196,MATCH(Calcs!L1214,'Control Tech'!$A$3:$A$196,0),1)/100,0)</f>
        <v>0</v>
      </c>
      <c r="N1214" s="613">
        <f t="shared" si="115"/>
        <v>1</v>
      </c>
      <c r="O1214" t="str">
        <f t="shared" si="116"/>
        <v/>
      </c>
    </row>
    <row r="1215" spans="1:15" x14ac:dyDescent="0.25">
      <c r="A1215" t="s">
        <v>1666</v>
      </c>
      <c r="B1215" t="s">
        <v>1248</v>
      </c>
      <c r="C1215" t="s">
        <v>18</v>
      </c>
      <c r="D1215" t="s">
        <v>1186</v>
      </c>
      <c r="E1215" t="s">
        <v>1195</v>
      </c>
      <c r="F1215" s="604">
        <v>1</v>
      </c>
      <c r="G1215" s="604">
        <v>5.9999999999999995E-4</v>
      </c>
      <c r="H1215" s="651"/>
      <c r="I1215" t="str">
        <f t="shared" si="111"/>
        <v>industry</v>
      </c>
      <c r="J1215" t="str">
        <f t="shared" si="112"/>
        <v>petroleum gasoline</v>
      </c>
      <c r="K1215" t="str">
        <f t="shared" si="113"/>
        <v>n2o</v>
      </c>
      <c r="L1215" t="str">
        <f t="shared" si="114"/>
        <v>industry.petroleum gasoline.n2o.No control</v>
      </c>
      <c r="M1215" s="614">
        <f>IFERROR(INDEX('Control Tech'!$K$3:$K$196,MATCH(Calcs!L1215,'Control Tech'!$A$3:$A$196,0),1)/100,0)</f>
        <v>0</v>
      </c>
      <c r="N1215" s="613">
        <f t="shared" si="115"/>
        <v>1</v>
      </c>
      <c r="O1215" t="str">
        <f t="shared" si="116"/>
        <v/>
      </c>
    </row>
    <row r="1216" spans="1:15" x14ac:dyDescent="0.25">
      <c r="A1216" t="s">
        <v>1666</v>
      </c>
      <c r="B1216" t="s">
        <v>1248</v>
      </c>
      <c r="C1216" t="s">
        <v>1291</v>
      </c>
      <c r="D1216" t="s">
        <v>1645</v>
      </c>
      <c r="E1216" t="s">
        <v>1195</v>
      </c>
      <c r="F1216" s="604">
        <v>1</v>
      </c>
      <c r="G1216" s="604">
        <v>8.0000000000000002E-3</v>
      </c>
      <c r="H1216" s="651"/>
      <c r="I1216" t="str">
        <f t="shared" si="111"/>
        <v>industry</v>
      </c>
      <c r="J1216" t="str">
        <f t="shared" si="112"/>
        <v>hard coal</v>
      </c>
      <c r="K1216" t="str">
        <f t="shared" si="113"/>
        <v>n2o</v>
      </c>
      <c r="L1216" t="str">
        <f t="shared" si="114"/>
        <v>industry.hard coal.n2o.Combustion modification and selective non-catalytic reduction on solid fuels fired industrial boilers and furnaces</v>
      </c>
      <c r="M1216" s="614">
        <f>IFERROR(INDEX('Control Tech'!$K$3:$K$196,MATCH(Calcs!L1216,'Control Tech'!$A$3:$A$196,0),1)/100,0)</f>
        <v>0</v>
      </c>
      <c r="N1216" s="613">
        <f t="shared" si="115"/>
        <v>0</v>
      </c>
      <c r="O1216" t="str">
        <f t="shared" si="116"/>
        <v/>
      </c>
    </row>
    <row r="1217" spans="1:15" x14ac:dyDescent="0.25">
      <c r="A1217" t="s">
        <v>1666</v>
      </c>
      <c r="B1217" t="s">
        <v>1248</v>
      </c>
      <c r="C1217" t="s">
        <v>1291</v>
      </c>
      <c r="D1217" t="s">
        <v>1186</v>
      </c>
      <c r="E1217" t="s">
        <v>1195</v>
      </c>
      <c r="F1217" s="604">
        <v>1</v>
      </c>
      <c r="G1217" s="604">
        <v>1.4E-3</v>
      </c>
      <c r="H1217" s="651"/>
      <c r="I1217" t="str">
        <f t="shared" si="111"/>
        <v>industry</v>
      </c>
      <c r="J1217" t="str">
        <f t="shared" si="112"/>
        <v>hard coal</v>
      </c>
      <c r="K1217" t="str">
        <f t="shared" si="113"/>
        <v>n2o</v>
      </c>
      <c r="L1217" t="str">
        <f t="shared" si="114"/>
        <v>industry.hard coal.n2o.No control</v>
      </c>
      <c r="M1217" s="614">
        <f>IFERROR(INDEX('Control Tech'!$K$3:$K$196,MATCH(Calcs!L1217,'Control Tech'!$A$3:$A$196,0),1)/100,0)</f>
        <v>0</v>
      </c>
      <c r="N1217" s="613">
        <f t="shared" si="115"/>
        <v>1</v>
      </c>
      <c r="O1217" t="str">
        <f t="shared" si="116"/>
        <v/>
      </c>
    </row>
    <row r="1218" spans="1:15" x14ac:dyDescent="0.25">
      <c r="A1218" t="s">
        <v>1666</v>
      </c>
      <c r="B1218" t="s">
        <v>1248</v>
      </c>
      <c r="C1218" t="s">
        <v>1292</v>
      </c>
      <c r="D1218" t="s">
        <v>1645</v>
      </c>
      <c r="E1218" t="s">
        <v>1195</v>
      </c>
      <c r="F1218" s="604">
        <v>1</v>
      </c>
      <c r="G1218" s="604">
        <v>8.0000000000000002E-3</v>
      </c>
      <c r="H1218" s="651"/>
      <c r="I1218" t="str">
        <f t="shared" si="111"/>
        <v>industry</v>
      </c>
      <c r="J1218" t="str">
        <f t="shared" si="112"/>
        <v>hard coal</v>
      </c>
      <c r="K1218" t="str">
        <f t="shared" si="113"/>
        <v>n2o</v>
      </c>
      <c r="L1218" t="str">
        <f t="shared" si="114"/>
        <v>industry.hard coal.n2o.Combustion modification and selective non-catalytic reduction on solid fuels fired industrial boilers and furnaces</v>
      </c>
      <c r="M1218" s="614">
        <f>IFERROR(INDEX('Control Tech'!$K$3:$K$196,MATCH(Calcs!L1218,'Control Tech'!$A$3:$A$196,0),1)/100,0)</f>
        <v>0</v>
      </c>
      <c r="N1218" s="613">
        <f t="shared" si="115"/>
        <v>0</v>
      </c>
      <c r="O1218" t="str">
        <f t="shared" si="116"/>
        <v/>
      </c>
    </row>
    <row r="1219" spans="1:15" x14ac:dyDescent="0.25">
      <c r="A1219" t="s">
        <v>1666</v>
      </c>
      <c r="B1219" t="s">
        <v>1248</v>
      </c>
      <c r="C1219" t="s">
        <v>1292</v>
      </c>
      <c r="D1219" t="s">
        <v>1186</v>
      </c>
      <c r="E1219" t="s">
        <v>1195</v>
      </c>
      <c r="F1219" s="604">
        <v>1</v>
      </c>
      <c r="G1219" s="604">
        <v>1.4E-3</v>
      </c>
      <c r="H1219" s="651"/>
      <c r="I1219" t="str">
        <f t="shared" si="111"/>
        <v>industry</v>
      </c>
      <c r="J1219" t="str">
        <f t="shared" si="112"/>
        <v>hard coal</v>
      </c>
      <c r="K1219" t="str">
        <f t="shared" si="113"/>
        <v>n2o</v>
      </c>
      <c r="L1219" t="str">
        <f t="shared" si="114"/>
        <v>industry.hard coal.n2o.No control</v>
      </c>
      <c r="M1219" s="614">
        <f>IFERROR(INDEX('Control Tech'!$K$3:$K$196,MATCH(Calcs!L1219,'Control Tech'!$A$3:$A$196,0),1)/100,0)</f>
        <v>0</v>
      </c>
      <c r="N1219" s="613">
        <f t="shared" si="115"/>
        <v>1</v>
      </c>
      <c r="O1219" t="str">
        <f t="shared" si="116"/>
        <v/>
      </c>
    </row>
    <row r="1220" spans="1:15" x14ac:dyDescent="0.25">
      <c r="A1220" t="s">
        <v>1666</v>
      </c>
      <c r="B1220" t="s">
        <v>1248</v>
      </c>
      <c r="C1220" t="s">
        <v>1293</v>
      </c>
      <c r="D1220" t="s">
        <v>1645</v>
      </c>
      <c r="E1220" t="s">
        <v>1195</v>
      </c>
      <c r="F1220" s="604">
        <v>1</v>
      </c>
      <c r="G1220" s="604">
        <v>8.0000000000000002E-3</v>
      </c>
      <c r="H1220" s="651"/>
      <c r="I1220" t="str">
        <f t="shared" si="111"/>
        <v>industry</v>
      </c>
      <c r="J1220" t="str">
        <f t="shared" si="112"/>
        <v>hard coal</v>
      </c>
      <c r="K1220" t="str">
        <f t="shared" si="113"/>
        <v>n2o</v>
      </c>
      <c r="L1220" t="str">
        <f t="shared" si="114"/>
        <v>industry.hard coal.n2o.Combustion modification and selective non-catalytic reduction on solid fuels fired industrial boilers and furnaces</v>
      </c>
      <c r="M1220" s="614">
        <f>IFERROR(INDEX('Control Tech'!$K$3:$K$196,MATCH(Calcs!L1220,'Control Tech'!$A$3:$A$196,0),1)/100,0)</f>
        <v>0</v>
      </c>
      <c r="N1220" s="613">
        <f t="shared" si="115"/>
        <v>0</v>
      </c>
      <c r="O1220" t="str">
        <f t="shared" si="116"/>
        <v/>
      </c>
    </row>
    <row r="1221" spans="1:15" x14ac:dyDescent="0.25">
      <c r="A1221" t="s">
        <v>1666</v>
      </c>
      <c r="B1221" t="s">
        <v>1248</v>
      </c>
      <c r="C1221" t="s">
        <v>1293</v>
      </c>
      <c r="D1221" t="s">
        <v>1186</v>
      </c>
      <c r="E1221" t="s">
        <v>1195</v>
      </c>
      <c r="F1221" s="604">
        <v>1</v>
      </c>
      <c r="G1221" s="604">
        <v>1.4E-3</v>
      </c>
      <c r="H1221" s="651"/>
      <c r="I1221" t="str">
        <f t="shared" si="111"/>
        <v>industry</v>
      </c>
      <c r="J1221" t="str">
        <f t="shared" si="112"/>
        <v>hard coal</v>
      </c>
      <c r="K1221" t="str">
        <f t="shared" si="113"/>
        <v>n2o</v>
      </c>
      <c r="L1221" t="str">
        <f t="shared" si="114"/>
        <v>industry.hard coal.n2o.No control</v>
      </c>
      <c r="M1221" s="614">
        <f>IFERROR(INDEX('Control Tech'!$K$3:$K$196,MATCH(Calcs!L1221,'Control Tech'!$A$3:$A$196,0),1)/100,0)</f>
        <v>0</v>
      </c>
      <c r="N1221" s="613">
        <f t="shared" si="115"/>
        <v>1</v>
      </c>
      <c r="O1221" t="str">
        <f t="shared" si="116"/>
        <v/>
      </c>
    </row>
    <row r="1222" spans="1:15" x14ac:dyDescent="0.25">
      <c r="A1222" t="s">
        <v>1666</v>
      </c>
      <c r="B1222" t="s">
        <v>1248</v>
      </c>
      <c r="C1222" t="s">
        <v>1294</v>
      </c>
      <c r="D1222" t="s">
        <v>1186</v>
      </c>
      <c r="E1222" t="s">
        <v>1195</v>
      </c>
      <c r="F1222" s="604">
        <v>1</v>
      </c>
      <c r="G1222" s="604">
        <v>5.9999999999999995E-4</v>
      </c>
      <c r="H1222" s="651"/>
      <c r="I1222" t="str">
        <f t="shared" ref="I1222:I1285" si="117">IFERROR(INDEX($U$3:$U$143,MATCH(B1222,$S$3:$S$143,0),1),"")</f>
        <v>industry</v>
      </c>
      <c r="J1222" t="str">
        <f t="shared" ref="J1222:J1285" si="118">IFERROR(INDEX($V$3:$V$143,MATCH(CONCATENATE(B1222,".",C1222),$R$3:$R$143,0),1),"")</f>
        <v>petroleum diesel</v>
      </c>
      <c r="K1222" t="str">
        <f t="shared" ref="K1222:K1285" si="119">IF(OR(A1222="black carbon",A1222="oc",A1222="pm2.5",A1222="pm10"),"PM",A1222)</f>
        <v>n2o</v>
      </c>
      <c r="L1222" t="str">
        <f t="shared" ref="L1222:L1285" si="120">IFERROR(CONCATENATE(I1222,".",J1222,".",K1222,".",D1222),"")</f>
        <v>industry.petroleum diesel.n2o.No control</v>
      </c>
      <c r="M1222" s="614">
        <f>IFERROR(INDEX('Control Tech'!$K$3:$K$196,MATCH(Calcs!L1222,'Control Tech'!$A$3:$A$196,0),1)/100,0)</f>
        <v>0</v>
      </c>
      <c r="N1222" s="613">
        <f t="shared" ref="N1222:N1285" si="121">IF(D1222="no control",1-SUMIFS($M$5:$M$3714,$B$5:$B$3714,B1222,$A$5:$A$3714,A1222,$C$5:$C$3714,C1222),M1222)</f>
        <v>1</v>
      </c>
      <c r="O1222" t="str">
        <f t="shared" ref="O1222:O1285" si="122">IF(I1222="electricity",INDEX($W$3:$W$143,MATCH(CONCATENATE(B1222,".",C1222),$R$3:$R$143,0),1),"")</f>
        <v/>
      </c>
    </row>
    <row r="1223" spans="1:15" x14ac:dyDescent="0.25">
      <c r="A1223" t="s">
        <v>1666</v>
      </c>
      <c r="B1223" t="s">
        <v>1248</v>
      </c>
      <c r="C1223" t="s">
        <v>1305</v>
      </c>
      <c r="D1223" t="s">
        <v>1186</v>
      </c>
      <c r="E1223" t="s">
        <v>1195</v>
      </c>
      <c r="F1223" s="604">
        <v>1</v>
      </c>
      <c r="G1223" s="604">
        <v>5.9999999999999995E-4</v>
      </c>
      <c r="H1223" s="651"/>
      <c r="I1223" t="str">
        <f t="shared" si="117"/>
        <v>industry</v>
      </c>
      <c r="J1223" t="str">
        <f t="shared" si="118"/>
        <v>natural gas</v>
      </c>
      <c r="K1223" t="str">
        <f t="shared" si="119"/>
        <v>n2o</v>
      </c>
      <c r="L1223" t="str">
        <f t="shared" si="120"/>
        <v>industry.natural gas.n2o.No control</v>
      </c>
      <c r="M1223" s="614">
        <f>IFERROR(INDEX('Control Tech'!$K$3:$K$196,MATCH(Calcs!L1223,'Control Tech'!$A$3:$A$196,0),1)/100,0)</f>
        <v>0</v>
      </c>
      <c r="N1223" s="613">
        <f t="shared" si="121"/>
        <v>1</v>
      </c>
      <c r="O1223" t="str">
        <f t="shared" si="122"/>
        <v/>
      </c>
    </row>
    <row r="1224" spans="1:15" x14ac:dyDescent="0.25">
      <c r="A1224" t="s">
        <v>1666</v>
      </c>
      <c r="B1224" t="s">
        <v>1248</v>
      </c>
      <c r="C1224" t="s">
        <v>1410</v>
      </c>
      <c r="D1224" t="s">
        <v>1186</v>
      </c>
      <c r="E1224" t="s">
        <v>1195</v>
      </c>
      <c r="F1224" s="604">
        <v>1</v>
      </c>
      <c r="G1224" s="604">
        <v>4.0000000000000001E-3</v>
      </c>
      <c r="H1224" s="651"/>
      <c r="I1224" t="str">
        <f t="shared" si="117"/>
        <v>industry</v>
      </c>
      <c r="J1224" t="str">
        <f t="shared" si="118"/>
        <v>biomass</v>
      </c>
      <c r="K1224" t="str">
        <f t="shared" si="119"/>
        <v>n2o</v>
      </c>
      <c r="L1224" t="str">
        <f t="shared" si="120"/>
        <v>industry.biomass.n2o.No control</v>
      </c>
      <c r="M1224" s="614">
        <f>IFERROR(INDEX('Control Tech'!$K$3:$K$196,MATCH(Calcs!L1224,'Control Tech'!$A$3:$A$196,0),1)/100,0)</f>
        <v>0</v>
      </c>
      <c r="N1224" s="613">
        <f t="shared" si="121"/>
        <v>1</v>
      </c>
      <c r="O1224" t="str">
        <f t="shared" si="122"/>
        <v/>
      </c>
    </row>
    <row r="1225" spans="1:15" x14ac:dyDescent="0.25">
      <c r="A1225" t="s">
        <v>1666</v>
      </c>
      <c r="B1225" t="s">
        <v>1191</v>
      </c>
      <c r="C1225" t="s">
        <v>92</v>
      </c>
      <c r="D1225" t="s">
        <v>1266</v>
      </c>
      <c r="E1225" t="s">
        <v>1195</v>
      </c>
      <c r="F1225" s="604">
        <v>1</v>
      </c>
      <c r="G1225" s="604">
        <v>9.5E-4</v>
      </c>
      <c r="H1225" s="651"/>
      <c r="I1225" t="str">
        <f t="shared" si="117"/>
        <v>ldvs</v>
      </c>
      <c r="J1225" t="str">
        <f t="shared" si="118"/>
        <v>petroleum diesel</v>
      </c>
      <c r="K1225" t="str">
        <f t="shared" si="119"/>
        <v>n2o</v>
      </c>
      <c r="L1225" t="str">
        <f t="shared" si="120"/>
        <v>ldvs.petroleum diesel.n2o.EURO 1</v>
      </c>
      <c r="M1225" s="614">
        <f>IFERROR(INDEX('Control Tech'!$K$3:$K$196,MATCH(Calcs!L1225,'Control Tech'!$A$3:$A$196,0),1)/100,0)</f>
        <v>0</v>
      </c>
      <c r="N1225" s="613">
        <f t="shared" si="121"/>
        <v>0</v>
      </c>
      <c r="O1225" t="str">
        <f t="shared" si="122"/>
        <v/>
      </c>
    </row>
    <row r="1226" spans="1:15" x14ac:dyDescent="0.25">
      <c r="A1226" t="s">
        <v>1666</v>
      </c>
      <c r="B1226" t="s">
        <v>1191</v>
      </c>
      <c r="C1226" t="s">
        <v>92</v>
      </c>
      <c r="D1226" t="s">
        <v>1267</v>
      </c>
      <c r="E1226" t="s">
        <v>1195</v>
      </c>
      <c r="F1226" s="604">
        <v>1</v>
      </c>
      <c r="G1226" s="604">
        <v>1.5E-3</v>
      </c>
      <c r="H1226" s="651"/>
      <c r="I1226" t="str">
        <f t="shared" si="117"/>
        <v>ldvs</v>
      </c>
      <c r="J1226" t="str">
        <f t="shared" si="118"/>
        <v>petroleum diesel</v>
      </c>
      <c r="K1226" t="str">
        <f t="shared" si="119"/>
        <v>n2o</v>
      </c>
      <c r="L1226" t="str">
        <f t="shared" si="120"/>
        <v>ldvs.petroleum diesel.n2o.EURO 2</v>
      </c>
      <c r="M1226" s="614">
        <f>IFERROR(INDEX('Control Tech'!$K$3:$K$196,MATCH(Calcs!L1226,'Control Tech'!$A$3:$A$196,0),1)/100,0)</f>
        <v>0</v>
      </c>
      <c r="N1226" s="613">
        <f t="shared" si="121"/>
        <v>0</v>
      </c>
      <c r="O1226" t="str">
        <f t="shared" si="122"/>
        <v/>
      </c>
    </row>
    <row r="1227" spans="1:15" x14ac:dyDescent="0.25">
      <c r="A1227" t="s">
        <v>1666</v>
      </c>
      <c r="B1227" t="s">
        <v>1191</v>
      </c>
      <c r="C1227" t="s">
        <v>92</v>
      </c>
      <c r="D1227" t="s">
        <v>1268</v>
      </c>
      <c r="E1227" t="s">
        <v>1195</v>
      </c>
      <c r="F1227" s="604">
        <v>1</v>
      </c>
      <c r="G1227" s="604">
        <v>1.73E-3</v>
      </c>
      <c r="H1227" s="651"/>
      <c r="I1227" t="str">
        <f t="shared" si="117"/>
        <v>ldvs</v>
      </c>
      <c r="J1227" t="str">
        <f t="shared" si="118"/>
        <v>petroleum diesel</v>
      </c>
      <c r="K1227" t="str">
        <f t="shared" si="119"/>
        <v>n2o</v>
      </c>
      <c r="L1227" t="str">
        <f t="shared" si="120"/>
        <v>ldvs.petroleum diesel.n2o.EURO 3</v>
      </c>
      <c r="M1227" s="614">
        <f>IFERROR(INDEX('Control Tech'!$K$3:$K$196,MATCH(Calcs!L1227,'Control Tech'!$A$3:$A$196,0),1)/100,0)</f>
        <v>0</v>
      </c>
      <c r="N1227" s="613">
        <f t="shared" si="121"/>
        <v>0</v>
      </c>
      <c r="O1227" t="str">
        <f t="shared" si="122"/>
        <v/>
      </c>
    </row>
    <row r="1228" spans="1:15" x14ac:dyDescent="0.25">
      <c r="A1228" t="s">
        <v>1666</v>
      </c>
      <c r="B1228" t="s">
        <v>1191</v>
      </c>
      <c r="C1228" t="s">
        <v>92</v>
      </c>
      <c r="D1228" t="s">
        <v>1269</v>
      </c>
      <c r="E1228" t="s">
        <v>1195</v>
      </c>
      <c r="F1228" s="604">
        <v>1</v>
      </c>
      <c r="G1228" s="604">
        <v>5.1999999999999998E-3</v>
      </c>
      <c r="H1228" s="651"/>
      <c r="I1228" t="str">
        <f t="shared" si="117"/>
        <v>ldvs</v>
      </c>
      <c r="J1228" t="str">
        <f t="shared" si="118"/>
        <v>petroleum diesel</v>
      </c>
      <c r="K1228" t="str">
        <f t="shared" si="119"/>
        <v>n2o</v>
      </c>
      <c r="L1228" t="str">
        <f t="shared" si="120"/>
        <v>ldvs.petroleum diesel.n2o.EURO 4</v>
      </c>
      <c r="M1228" s="614">
        <f>IFERROR(INDEX('Control Tech'!$K$3:$K$196,MATCH(Calcs!L1228,'Control Tech'!$A$3:$A$196,0),1)/100,0)</f>
        <v>0</v>
      </c>
      <c r="N1228" s="613">
        <f t="shared" si="121"/>
        <v>0</v>
      </c>
      <c r="O1228" t="str">
        <f t="shared" si="122"/>
        <v/>
      </c>
    </row>
    <row r="1229" spans="1:15" x14ac:dyDescent="0.25">
      <c r="A1229" t="s">
        <v>1666</v>
      </c>
      <c r="B1229" t="s">
        <v>1191</v>
      </c>
      <c r="C1229" t="s">
        <v>92</v>
      </c>
      <c r="D1229" t="s">
        <v>1270</v>
      </c>
      <c r="E1229" t="s">
        <v>1195</v>
      </c>
      <c r="F1229" s="604">
        <v>1</v>
      </c>
      <c r="G1229" s="604">
        <v>1.75E-3</v>
      </c>
      <c r="H1229" s="651"/>
      <c r="I1229" t="str">
        <f t="shared" si="117"/>
        <v>ldvs</v>
      </c>
      <c r="J1229" t="str">
        <f t="shared" si="118"/>
        <v>petroleum diesel</v>
      </c>
      <c r="K1229" t="str">
        <f t="shared" si="119"/>
        <v>n2o</v>
      </c>
      <c r="L1229" t="str">
        <f t="shared" si="120"/>
        <v>ldvs.petroleum diesel.n2o.EURO 5</v>
      </c>
      <c r="M1229" s="614">
        <f>IFERROR(INDEX('Control Tech'!$K$3:$K$196,MATCH(Calcs!L1229,'Control Tech'!$A$3:$A$196,0),1)/100,0)</f>
        <v>0</v>
      </c>
      <c r="N1229" s="613">
        <f t="shared" si="121"/>
        <v>0</v>
      </c>
      <c r="O1229" t="str">
        <f t="shared" si="122"/>
        <v/>
      </c>
    </row>
    <row r="1230" spans="1:15" x14ac:dyDescent="0.25">
      <c r="A1230" t="s">
        <v>1666</v>
      </c>
      <c r="B1230" t="s">
        <v>1191</v>
      </c>
      <c r="C1230" t="s">
        <v>92</v>
      </c>
      <c r="D1230" t="s">
        <v>1271</v>
      </c>
      <c r="E1230" t="s">
        <v>1195</v>
      </c>
      <c r="F1230" s="604">
        <v>1</v>
      </c>
      <c r="G1230" s="604">
        <v>1.82E-3</v>
      </c>
      <c r="H1230" s="651"/>
      <c r="I1230" t="str">
        <f t="shared" si="117"/>
        <v>ldvs</v>
      </c>
      <c r="J1230" t="str">
        <f t="shared" si="118"/>
        <v>petroleum diesel</v>
      </c>
      <c r="K1230" t="str">
        <f t="shared" si="119"/>
        <v>n2o</v>
      </c>
      <c r="L1230" t="str">
        <f t="shared" si="120"/>
        <v>ldvs.petroleum diesel.n2o.EURO 6</v>
      </c>
      <c r="M1230" s="614">
        <f>IFERROR(INDEX('Control Tech'!$K$3:$K$196,MATCH(Calcs!L1230,'Control Tech'!$A$3:$A$196,0),1)/100,0)</f>
        <v>0</v>
      </c>
      <c r="N1230" s="613">
        <f t="shared" si="121"/>
        <v>0</v>
      </c>
      <c r="O1230" t="str">
        <f t="shared" si="122"/>
        <v/>
      </c>
    </row>
    <row r="1231" spans="1:15" x14ac:dyDescent="0.25">
      <c r="A1231" t="s">
        <v>1666</v>
      </c>
      <c r="B1231" t="s">
        <v>1191</v>
      </c>
      <c r="C1231" t="s">
        <v>92</v>
      </c>
      <c r="D1231" t="s">
        <v>1317</v>
      </c>
      <c r="E1231" t="s">
        <v>1195</v>
      </c>
      <c r="F1231" s="604">
        <v>1</v>
      </c>
      <c r="G1231" s="604">
        <v>1.82E-3</v>
      </c>
      <c r="H1231" s="651"/>
      <c r="I1231" t="str">
        <f t="shared" si="117"/>
        <v>ldvs</v>
      </c>
      <c r="J1231" t="str">
        <f t="shared" si="118"/>
        <v>petroleum diesel</v>
      </c>
      <c r="K1231" t="str">
        <f t="shared" si="119"/>
        <v>n2o</v>
      </c>
      <c r="L1231" t="str">
        <f t="shared" si="120"/>
        <v>ldvs.petroleum diesel.n2o.EURO 7 on light duty diesel road vehicles</v>
      </c>
      <c r="M1231" s="614">
        <f>IFERROR(INDEX('Control Tech'!$K$3:$K$196,MATCH(Calcs!L1231,'Control Tech'!$A$3:$A$196,0),1)/100,0)</f>
        <v>0</v>
      </c>
      <c r="N1231" s="613">
        <f t="shared" si="121"/>
        <v>0</v>
      </c>
      <c r="O1231" t="str">
        <f t="shared" si="122"/>
        <v/>
      </c>
    </row>
    <row r="1232" spans="1:15" x14ac:dyDescent="0.25">
      <c r="A1232" t="s">
        <v>1666</v>
      </c>
      <c r="B1232" t="s">
        <v>1191</v>
      </c>
      <c r="C1232" t="s">
        <v>92</v>
      </c>
      <c r="D1232" t="s">
        <v>1186</v>
      </c>
      <c r="E1232" t="s">
        <v>1195</v>
      </c>
      <c r="F1232" s="604">
        <v>1</v>
      </c>
      <c r="G1232" s="604">
        <v>1.8E-3</v>
      </c>
      <c r="H1232" s="651"/>
      <c r="I1232" t="str">
        <f t="shared" si="117"/>
        <v>ldvs</v>
      </c>
      <c r="J1232" t="str">
        <f t="shared" si="118"/>
        <v>petroleum diesel</v>
      </c>
      <c r="K1232" t="str">
        <f t="shared" si="119"/>
        <v>n2o</v>
      </c>
      <c r="L1232" t="str">
        <f t="shared" si="120"/>
        <v>ldvs.petroleum diesel.n2o.No control</v>
      </c>
      <c r="M1232" s="614">
        <f>IFERROR(INDEX('Control Tech'!$K$3:$K$196,MATCH(Calcs!L1232,'Control Tech'!$A$3:$A$196,0),1)/100,0)</f>
        <v>0</v>
      </c>
      <c r="N1232" s="613">
        <f t="shared" si="121"/>
        <v>1</v>
      </c>
      <c r="O1232" t="str">
        <f t="shared" si="122"/>
        <v/>
      </c>
    </row>
    <row r="1233" spans="1:15" x14ac:dyDescent="0.25">
      <c r="A1233" t="s">
        <v>1666</v>
      </c>
      <c r="B1233" t="s">
        <v>1191</v>
      </c>
      <c r="C1233" t="s">
        <v>1264</v>
      </c>
      <c r="D1233" t="s">
        <v>1186</v>
      </c>
      <c r="E1233" t="s">
        <v>1195</v>
      </c>
      <c r="F1233" s="604">
        <v>1</v>
      </c>
      <c r="G1233" s="604">
        <v>1E-4</v>
      </c>
      <c r="H1233" s="651"/>
      <c r="I1233" t="str">
        <f t="shared" si="117"/>
        <v>ldvs</v>
      </c>
      <c r="J1233" t="str">
        <f t="shared" si="118"/>
        <v>natural gas</v>
      </c>
      <c r="K1233" t="str">
        <f t="shared" si="119"/>
        <v>n2o</v>
      </c>
      <c r="L1233" t="str">
        <f t="shared" si="120"/>
        <v>ldvs.natural gas.n2o.No control</v>
      </c>
      <c r="M1233" s="614">
        <f>IFERROR(INDEX('Control Tech'!$K$3:$K$196,MATCH(Calcs!L1233,'Control Tech'!$A$3:$A$196,0),1)/100,0)</f>
        <v>0</v>
      </c>
      <c r="N1233" s="613">
        <f t="shared" si="121"/>
        <v>1</v>
      </c>
      <c r="O1233" t="str">
        <f t="shared" si="122"/>
        <v/>
      </c>
    </row>
    <row r="1234" spans="1:15" x14ac:dyDescent="0.25">
      <c r="A1234" t="s">
        <v>1666</v>
      </c>
      <c r="B1234" t="s">
        <v>1191</v>
      </c>
      <c r="C1234" t="s">
        <v>18</v>
      </c>
      <c r="D1234" t="s">
        <v>1266</v>
      </c>
      <c r="E1234" t="s">
        <v>1195</v>
      </c>
      <c r="F1234" s="604">
        <v>1</v>
      </c>
      <c r="G1234" s="604">
        <v>1.3599999999999999E-2</v>
      </c>
      <c r="H1234" s="651"/>
      <c r="I1234" t="str">
        <f t="shared" si="117"/>
        <v>ldvs</v>
      </c>
      <c r="J1234" t="str">
        <f t="shared" si="118"/>
        <v>petroleum gasoline</v>
      </c>
      <c r="K1234" t="str">
        <f t="shared" si="119"/>
        <v>n2o</v>
      </c>
      <c r="L1234" t="str">
        <f t="shared" si="120"/>
        <v>ldvs.petroleum gasoline.n2o.EURO 1</v>
      </c>
      <c r="M1234" s="614">
        <f>IFERROR(INDEX('Control Tech'!$K$3:$K$196,MATCH(Calcs!L1234,'Control Tech'!$A$3:$A$196,0),1)/100,0)</f>
        <v>0</v>
      </c>
      <c r="N1234" s="613">
        <f t="shared" si="121"/>
        <v>0</v>
      </c>
      <c r="O1234" t="str">
        <f t="shared" si="122"/>
        <v/>
      </c>
    </row>
    <row r="1235" spans="1:15" x14ac:dyDescent="0.25">
      <c r="A1235" t="s">
        <v>1666</v>
      </c>
      <c r="B1235" t="s">
        <v>1191</v>
      </c>
      <c r="C1235" t="s">
        <v>18</v>
      </c>
      <c r="D1235" t="s">
        <v>1267</v>
      </c>
      <c r="E1235" t="s">
        <v>1195</v>
      </c>
      <c r="F1235" s="604">
        <v>1</v>
      </c>
      <c r="G1235" s="604">
        <v>5.4999999999999997E-3</v>
      </c>
      <c r="H1235" s="651"/>
      <c r="I1235" t="str">
        <f t="shared" si="117"/>
        <v>ldvs</v>
      </c>
      <c r="J1235" t="str">
        <f t="shared" si="118"/>
        <v>petroleum gasoline</v>
      </c>
      <c r="K1235" t="str">
        <f t="shared" si="119"/>
        <v>n2o</v>
      </c>
      <c r="L1235" t="str">
        <f t="shared" si="120"/>
        <v>ldvs.petroleum gasoline.n2o.EURO 2</v>
      </c>
      <c r="M1235" s="614">
        <f>IFERROR(INDEX('Control Tech'!$K$3:$K$196,MATCH(Calcs!L1235,'Control Tech'!$A$3:$A$196,0),1)/100,0)</f>
        <v>0</v>
      </c>
      <c r="N1235" s="613">
        <f t="shared" si="121"/>
        <v>0</v>
      </c>
      <c r="O1235" t="str">
        <f t="shared" si="122"/>
        <v/>
      </c>
    </row>
    <row r="1236" spans="1:15" x14ac:dyDescent="0.25">
      <c r="A1236" t="s">
        <v>1666</v>
      </c>
      <c r="B1236" t="s">
        <v>1191</v>
      </c>
      <c r="C1236" t="s">
        <v>18</v>
      </c>
      <c r="D1236" t="s">
        <v>1268</v>
      </c>
      <c r="E1236" t="s">
        <v>1195</v>
      </c>
      <c r="F1236" s="604">
        <v>1</v>
      </c>
      <c r="G1236" s="604">
        <v>5.4999999999999997E-3</v>
      </c>
      <c r="H1236" s="651"/>
      <c r="I1236" t="str">
        <f t="shared" si="117"/>
        <v>ldvs</v>
      </c>
      <c r="J1236" t="str">
        <f t="shared" si="118"/>
        <v>petroleum gasoline</v>
      </c>
      <c r="K1236" t="str">
        <f t="shared" si="119"/>
        <v>n2o</v>
      </c>
      <c r="L1236" t="str">
        <f t="shared" si="120"/>
        <v>ldvs.petroleum gasoline.n2o.EURO 3</v>
      </c>
      <c r="M1236" s="614">
        <f>IFERROR(INDEX('Control Tech'!$K$3:$K$196,MATCH(Calcs!L1236,'Control Tech'!$A$3:$A$196,0),1)/100,0)</f>
        <v>0</v>
      </c>
      <c r="N1236" s="613">
        <f t="shared" si="121"/>
        <v>0</v>
      </c>
      <c r="O1236" t="str">
        <f t="shared" si="122"/>
        <v/>
      </c>
    </row>
    <row r="1237" spans="1:15" x14ac:dyDescent="0.25">
      <c r="A1237" t="s">
        <v>1666</v>
      </c>
      <c r="B1237" t="s">
        <v>1191</v>
      </c>
      <c r="C1237" t="s">
        <v>18</v>
      </c>
      <c r="D1237" t="s">
        <v>1269</v>
      </c>
      <c r="E1237" t="s">
        <v>1195</v>
      </c>
      <c r="F1237" s="604">
        <v>1</v>
      </c>
      <c r="G1237" s="604">
        <v>5.4999999999999997E-3</v>
      </c>
      <c r="H1237" s="651"/>
      <c r="I1237" t="str">
        <f t="shared" si="117"/>
        <v>ldvs</v>
      </c>
      <c r="J1237" t="str">
        <f t="shared" si="118"/>
        <v>petroleum gasoline</v>
      </c>
      <c r="K1237" t="str">
        <f t="shared" si="119"/>
        <v>n2o</v>
      </c>
      <c r="L1237" t="str">
        <f t="shared" si="120"/>
        <v>ldvs.petroleum gasoline.n2o.EURO 4</v>
      </c>
      <c r="M1237" s="614">
        <f>IFERROR(INDEX('Control Tech'!$K$3:$K$196,MATCH(Calcs!L1237,'Control Tech'!$A$3:$A$196,0),1)/100,0)</f>
        <v>0</v>
      </c>
      <c r="N1237" s="613">
        <f t="shared" si="121"/>
        <v>0</v>
      </c>
      <c r="O1237" t="str">
        <f t="shared" si="122"/>
        <v/>
      </c>
    </row>
    <row r="1238" spans="1:15" x14ac:dyDescent="0.25">
      <c r="A1238" t="s">
        <v>1666</v>
      </c>
      <c r="B1238" t="s">
        <v>1191</v>
      </c>
      <c r="C1238" t="s">
        <v>18</v>
      </c>
      <c r="D1238" t="s">
        <v>1270</v>
      </c>
      <c r="E1238" t="s">
        <v>1195</v>
      </c>
      <c r="F1238" s="604">
        <v>1</v>
      </c>
      <c r="G1238" s="604">
        <v>5.4999999999999997E-3</v>
      </c>
      <c r="H1238" s="651"/>
      <c r="I1238" t="str">
        <f t="shared" si="117"/>
        <v>ldvs</v>
      </c>
      <c r="J1238" t="str">
        <f t="shared" si="118"/>
        <v>petroleum gasoline</v>
      </c>
      <c r="K1238" t="str">
        <f t="shared" si="119"/>
        <v>n2o</v>
      </c>
      <c r="L1238" t="str">
        <f t="shared" si="120"/>
        <v>ldvs.petroleum gasoline.n2o.EURO 5</v>
      </c>
      <c r="M1238" s="614">
        <f>IFERROR(INDEX('Control Tech'!$K$3:$K$196,MATCH(Calcs!L1238,'Control Tech'!$A$3:$A$196,0),1)/100,0)</f>
        <v>0</v>
      </c>
      <c r="N1238" s="613">
        <f t="shared" si="121"/>
        <v>0</v>
      </c>
      <c r="O1238" t="str">
        <f t="shared" si="122"/>
        <v/>
      </c>
    </row>
    <row r="1239" spans="1:15" x14ac:dyDescent="0.25">
      <c r="A1239" t="s">
        <v>1666</v>
      </c>
      <c r="B1239" t="s">
        <v>1191</v>
      </c>
      <c r="C1239" t="s">
        <v>18</v>
      </c>
      <c r="D1239" t="s">
        <v>1271</v>
      </c>
      <c r="E1239" t="s">
        <v>1195</v>
      </c>
      <c r="F1239" s="604">
        <v>1</v>
      </c>
      <c r="G1239" s="604">
        <v>5.4999999999999997E-3</v>
      </c>
      <c r="H1239" s="651"/>
      <c r="I1239" t="str">
        <f t="shared" si="117"/>
        <v>ldvs</v>
      </c>
      <c r="J1239" t="str">
        <f t="shared" si="118"/>
        <v>petroleum gasoline</v>
      </c>
      <c r="K1239" t="str">
        <f t="shared" si="119"/>
        <v>n2o</v>
      </c>
      <c r="L1239" t="str">
        <f t="shared" si="120"/>
        <v>ldvs.petroleum gasoline.n2o.EURO 6</v>
      </c>
      <c r="M1239" s="614">
        <f>IFERROR(INDEX('Control Tech'!$K$3:$K$196,MATCH(Calcs!L1239,'Control Tech'!$A$3:$A$196,0),1)/100,0)</f>
        <v>0</v>
      </c>
      <c r="N1239" s="613">
        <f t="shared" si="121"/>
        <v>0</v>
      </c>
      <c r="O1239" t="str">
        <f t="shared" si="122"/>
        <v/>
      </c>
    </row>
    <row r="1240" spans="1:15" x14ac:dyDescent="0.25">
      <c r="A1240" t="s">
        <v>1666</v>
      </c>
      <c r="B1240" t="s">
        <v>1191</v>
      </c>
      <c r="C1240" t="s">
        <v>18</v>
      </c>
      <c r="D1240" t="s">
        <v>1186</v>
      </c>
      <c r="E1240" t="s">
        <v>1195</v>
      </c>
      <c r="F1240" s="604">
        <v>1</v>
      </c>
      <c r="G1240" s="604">
        <v>3.0999999999999999E-3</v>
      </c>
      <c r="H1240" s="651"/>
      <c r="I1240" t="str">
        <f t="shared" si="117"/>
        <v>ldvs</v>
      </c>
      <c r="J1240" t="str">
        <f t="shared" si="118"/>
        <v>petroleum gasoline</v>
      </c>
      <c r="K1240" t="str">
        <f t="shared" si="119"/>
        <v>n2o</v>
      </c>
      <c r="L1240" t="str">
        <f t="shared" si="120"/>
        <v>ldvs.petroleum gasoline.n2o.No control</v>
      </c>
      <c r="M1240" s="614">
        <f>IFERROR(INDEX('Control Tech'!$K$3:$K$196,MATCH(Calcs!L1240,'Control Tech'!$A$3:$A$196,0),1)/100,0)</f>
        <v>0</v>
      </c>
      <c r="N1240" s="613">
        <f t="shared" si="121"/>
        <v>1</v>
      </c>
      <c r="O1240" t="str">
        <f t="shared" si="122"/>
        <v/>
      </c>
    </row>
    <row r="1241" spans="1:15" x14ac:dyDescent="0.25">
      <c r="A1241" t="s">
        <v>1666</v>
      </c>
      <c r="B1241" t="s">
        <v>1191</v>
      </c>
      <c r="C1241" t="s">
        <v>1305</v>
      </c>
      <c r="D1241" t="s">
        <v>1186</v>
      </c>
      <c r="E1241" t="s">
        <v>1195</v>
      </c>
      <c r="F1241" s="604">
        <v>1</v>
      </c>
      <c r="G1241" s="604">
        <v>5.9999999999999995E-4</v>
      </c>
      <c r="H1241" s="651"/>
      <c r="I1241" t="str">
        <f t="shared" si="117"/>
        <v>ldvs</v>
      </c>
      <c r="J1241" t="str">
        <f t="shared" si="118"/>
        <v>natural gas</v>
      </c>
      <c r="K1241" t="str">
        <f t="shared" si="119"/>
        <v>n2o</v>
      </c>
      <c r="L1241" t="str">
        <f t="shared" si="120"/>
        <v>ldvs.natural gas.n2o.No control</v>
      </c>
      <c r="M1241" s="614">
        <f>IFERROR(INDEX('Control Tech'!$K$3:$K$196,MATCH(Calcs!L1241,'Control Tech'!$A$3:$A$196,0),1)/100,0)</f>
        <v>0</v>
      </c>
      <c r="N1241" s="613">
        <f t="shared" si="121"/>
        <v>1</v>
      </c>
      <c r="O1241" t="str">
        <f t="shared" si="122"/>
        <v/>
      </c>
    </row>
    <row r="1242" spans="1:15" x14ac:dyDescent="0.25">
      <c r="A1242" t="s">
        <v>1666</v>
      </c>
      <c r="B1242" t="s">
        <v>1233</v>
      </c>
      <c r="C1242" t="s">
        <v>1409</v>
      </c>
      <c r="D1242" t="s">
        <v>1186</v>
      </c>
      <c r="E1242" t="s">
        <v>1195</v>
      </c>
      <c r="F1242" s="604">
        <v>1</v>
      </c>
      <c r="G1242" s="604">
        <v>4.0000000000000001E-3</v>
      </c>
      <c r="H1242" s="651"/>
      <c r="I1242" t="str">
        <f t="shared" si="117"/>
        <v>electricity</v>
      </c>
      <c r="J1242" t="str">
        <f t="shared" si="118"/>
        <v>biomass</v>
      </c>
      <c r="K1242" t="str">
        <f t="shared" si="119"/>
        <v>n2o</v>
      </c>
      <c r="L1242" t="str">
        <f t="shared" si="120"/>
        <v>electricity.biomass.n2o.No control</v>
      </c>
      <c r="M1242" s="614">
        <f>IFERROR(INDEX('Control Tech'!$K$3:$K$196,MATCH(Calcs!L1242,'Control Tech'!$A$3:$A$196,0),1)/100,0)</f>
        <v>0</v>
      </c>
      <c r="N1242" s="613">
        <f t="shared" si="121"/>
        <v>1</v>
      </c>
      <c r="O1242">
        <f t="shared" si="122"/>
        <v>0</v>
      </c>
    </row>
    <row r="1243" spans="1:15" x14ac:dyDescent="0.25">
      <c r="A1243" t="s">
        <v>1666</v>
      </c>
      <c r="B1243" t="s">
        <v>1233</v>
      </c>
      <c r="C1243" t="s">
        <v>1205</v>
      </c>
      <c r="D1243" t="s">
        <v>1186</v>
      </c>
      <c r="E1243" t="s">
        <v>1195</v>
      </c>
      <c r="F1243" s="604">
        <v>1</v>
      </c>
      <c r="G1243" s="604">
        <v>1.4E-3</v>
      </c>
      <c r="H1243" s="651"/>
      <c r="I1243" t="str">
        <f t="shared" si="117"/>
        <v>electricity</v>
      </c>
      <c r="J1243" t="str">
        <f t="shared" si="118"/>
        <v>lignite</v>
      </c>
      <c r="K1243" t="str">
        <f t="shared" si="119"/>
        <v>n2o</v>
      </c>
      <c r="L1243" t="str">
        <f t="shared" si="120"/>
        <v>electricity.lignite.n2o.No control</v>
      </c>
      <c r="M1243" s="614">
        <f>IFERROR(INDEX('Control Tech'!$K$3:$K$196,MATCH(Calcs!L1243,'Control Tech'!$A$3:$A$196,0),1)/100,0)</f>
        <v>0</v>
      </c>
      <c r="N1243" s="613">
        <f t="shared" si="121"/>
        <v>1</v>
      </c>
      <c r="O1243">
        <f t="shared" si="122"/>
        <v>0</v>
      </c>
    </row>
    <row r="1244" spans="1:15" x14ac:dyDescent="0.25">
      <c r="A1244" t="s">
        <v>1666</v>
      </c>
      <c r="B1244" t="s">
        <v>1233</v>
      </c>
      <c r="C1244" t="s">
        <v>1240</v>
      </c>
      <c r="D1244" t="s">
        <v>1186</v>
      </c>
      <c r="E1244" t="s">
        <v>1195</v>
      </c>
      <c r="F1244" s="604">
        <v>1</v>
      </c>
      <c r="G1244" s="604">
        <v>1.4E-3</v>
      </c>
      <c r="H1244" s="651"/>
      <c r="I1244" t="str">
        <f t="shared" si="117"/>
        <v>electricity</v>
      </c>
      <c r="J1244" t="str">
        <f t="shared" si="118"/>
        <v>lignite</v>
      </c>
      <c r="K1244" t="str">
        <f t="shared" si="119"/>
        <v>n2o</v>
      </c>
      <c r="L1244" t="str">
        <f t="shared" si="120"/>
        <v>electricity.lignite.n2o.No control</v>
      </c>
      <c r="M1244" s="614">
        <f>IFERROR(INDEX('Control Tech'!$K$3:$K$196,MATCH(Calcs!L1244,'Control Tech'!$A$3:$A$196,0),1)/100,0)</f>
        <v>0</v>
      </c>
      <c r="N1244" s="613">
        <f t="shared" si="121"/>
        <v>1</v>
      </c>
      <c r="O1244">
        <f t="shared" si="122"/>
        <v>0</v>
      </c>
    </row>
    <row r="1245" spans="1:15" x14ac:dyDescent="0.25">
      <c r="A1245" t="s">
        <v>1666</v>
      </c>
      <c r="B1245" t="s">
        <v>1233</v>
      </c>
      <c r="C1245" t="s">
        <v>1264</v>
      </c>
      <c r="D1245" t="s">
        <v>1186</v>
      </c>
      <c r="E1245" t="s">
        <v>1195</v>
      </c>
      <c r="F1245" s="604">
        <v>1</v>
      </c>
      <c r="G1245" s="604">
        <v>1E-4</v>
      </c>
      <c r="H1245" s="651"/>
      <c r="I1245" t="str">
        <f t="shared" si="117"/>
        <v>electricity</v>
      </c>
      <c r="J1245" t="str">
        <f t="shared" si="118"/>
        <v>natural gas</v>
      </c>
      <c r="K1245" t="str">
        <f t="shared" si="119"/>
        <v>n2o</v>
      </c>
      <c r="L1245" t="str">
        <f t="shared" si="120"/>
        <v>electricity.natural gas.n2o.No control</v>
      </c>
      <c r="M1245" s="614">
        <f>IFERROR(INDEX('Control Tech'!$K$3:$K$196,MATCH(Calcs!L1245,'Control Tech'!$A$3:$A$196,0),1)/100,0)</f>
        <v>0</v>
      </c>
      <c r="N1245" s="613">
        <f t="shared" si="121"/>
        <v>1</v>
      </c>
      <c r="O1245">
        <f t="shared" si="122"/>
        <v>336.62</v>
      </c>
    </row>
    <row r="1246" spans="1:15" x14ac:dyDescent="0.25">
      <c r="A1246" t="s">
        <v>1666</v>
      </c>
      <c r="B1246" t="s">
        <v>1233</v>
      </c>
      <c r="C1246" t="s">
        <v>1291</v>
      </c>
      <c r="D1246" t="s">
        <v>1186</v>
      </c>
      <c r="E1246" t="s">
        <v>1195</v>
      </c>
      <c r="F1246" s="604">
        <v>1</v>
      </c>
      <c r="G1246" s="604">
        <v>1.4E-3</v>
      </c>
      <c r="H1246" s="651"/>
      <c r="I1246" t="str">
        <f t="shared" si="117"/>
        <v>electricity</v>
      </c>
      <c r="J1246" t="str">
        <f t="shared" si="118"/>
        <v>hard coal</v>
      </c>
      <c r="K1246" t="str">
        <f t="shared" si="119"/>
        <v>n2o</v>
      </c>
      <c r="L1246" t="str">
        <f t="shared" si="120"/>
        <v>electricity.hard coal.n2o.No control</v>
      </c>
      <c r="M1246" s="614">
        <f>IFERROR(INDEX('Control Tech'!$K$3:$K$196,MATCH(Calcs!L1246,'Control Tech'!$A$3:$A$196,0),1)/100,0)</f>
        <v>0</v>
      </c>
      <c r="N1246" s="613">
        <f t="shared" si="121"/>
        <v>1</v>
      </c>
      <c r="O1246">
        <f t="shared" si="122"/>
        <v>56.62</v>
      </c>
    </row>
    <row r="1247" spans="1:15" x14ac:dyDescent="0.25">
      <c r="A1247" t="s">
        <v>1666</v>
      </c>
      <c r="B1247" t="s">
        <v>1233</v>
      </c>
      <c r="C1247" t="s">
        <v>1292</v>
      </c>
      <c r="D1247" t="s">
        <v>1186</v>
      </c>
      <c r="E1247" t="s">
        <v>1195</v>
      </c>
      <c r="F1247" s="604">
        <v>1</v>
      </c>
      <c r="G1247" s="604">
        <v>1.4E-3</v>
      </c>
      <c r="H1247" s="651"/>
      <c r="I1247" t="str">
        <f t="shared" si="117"/>
        <v>electricity</v>
      </c>
      <c r="J1247" t="str">
        <f t="shared" si="118"/>
        <v>hard coal</v>
      </c>
      <c r="K1247" t="str">
        <f t="shared" si="119"/>
        <v>n2o</v>
      </c>
      <c r="L1247" t="str">
        <f t="shared" si="120"/>
        <v>electricity.hard coal.n2o.No control</v>
      </c>
      <c r="M1247" s="614">
        <f>IFERROR(INDEX('Control Tech'!$K$3:$K$196,MATCH(Calcs!L1247,'Control Tech'!$A$3:$A$196,0),1)/100,0)</f>
        <v>0</v>
      </c>
      <c r="N1247" s="613">
        <f t="shared" si="121"/>
        <v>1</v>
      </c>
      <c r="O1247">
        <f t="shared" si="122"/>
        <v>0</v>
      </c>
    </row>
    <row r="1248" spans="1:15" x14ac:dyDescent="0.25">
      <c r="A1248" t="s">
        <v>1666</v>
      </c>
      <c r="B1248" t="s">
        <v>1233</v>
      </c>
      <c r="C1248" t="s">
        <v>1293</v>
      </c>
      <c r="D1248" t="s">
        <v>1186</v>
      </c>
      <c r="E1248" t="s">
        <v>1195</v>
      </c>
      <c r="F1248" s="604">
        <v>1</v>
      </c>
      <c r="G1248" s="604">
        <v>1.4E-3</v>
      </c>
      <c r="H1248" s="651"/>
      <c r="I1248" t="str">
        <f t="shared" si="117"/>
        <v>electricity</v>
      </c>
      <c r="J1248" t="str">
        <f t="shared" si="118"/>
        <v>hard coal</v>
      </c>
      <c r="K1248" t="str">
        <f t="shared" si="119"/>
        <v>n2o</v>
      </c>
      <c r="L1248" t="str">
        <f t="shared" si="120"/>
        <v>electricity.hard coal.n2o.No control</v>
      </c>
      <c r="M1248" s="614">
        <f>IFERROR(INDEX('Control Tech'!$K$3:$K$196,MATCH(Calcs!L1248,'Control Tech'!$A$3:$A$196,0),1)/100,0)</f>
        <v>0</v>
      </c>
      <c r="N1248" s="613">
        <f t="shared" si="121"/>
        <v>1</v>
      </c>
      <c r="O1248">
        <f t="shared" si="122"/>
        <v>0</v>
      </c>
    </row>
    <row r="1249" spans="1:15" x14ac:dyDescent="0.25">
      <c r="A1249" t="s">
        <v>1666</v>
      </c>
      <c r="B1249" t="s">
        <v>1237</v>
      </c>
      <c r="C1249" t="s">
        <v>1409</v>
      </c>
      <c r="D1249" t="s">
        <v>1186</v>
      </c>
      <c r="E1249" t="s">
        <v>1195</v>
      </c>
      <c r="F1249" s="604">
        <v>1</v>
      </c>
      <c r="G1249" s="604">
        <v>1E-4</v>
      </c>
      <c r="H1249" s="651"/>
      <c r="I1249" t="str">
        <f t="shared" si="117"/>
        <v>electricity</v>
      </c>
      <c r="J1249" t="str">
        <f t="shared" si="118"/>
        <v>biomass</v>
      </c>
      <c r="K1249" t="str">
        <f t="shared" si="119"/>
        <v>n2o</v>
      </c>
      <c r="L1249" t="str">
        <f t="shared" si="120"/>
        <v>electricity.biomass.n2o.No control</v>
      </c>
      <c r="M1249" s="614">
        <f>IFERROR(INDEX('Control Tech'!$K$3:$K$196,MATCH(Calcs!L1249,'Control Tech'!$A$3:$A$196,0),1)/100,0)</f>
        <v>0</v>
      </c>
      <c r="N1249" s="613">
        <f t="shared" si="121"/>
        <v>1</v>
      </c>
      <c r="O1249">
        <f t="shared" si="122"/>
        <v>0</v>
      </c>
    </row>
    <row r="1250" spans="1:15" x14ac:dyDescent="0.25">
      <c r="A1250" t="s">
        <v>1666</v>
      </c>
      <c r="B1250" t="s">
        <v>1237</v>
      </c>
      <c r="C1250" t="s">
        <v>1205</v>
      </c>
      <c r="D1250" t="s">
        <v>1186</v>
      </c>
      <c r="E1250" t="s">
        <v>1195</v>
      </c>
      <c r="F1250" s="604">
        <v>1</v>
      </c>
      <c r="G1250" s="604">
        <v>1E-4</v>
      </c>
      <c r="H1250" s="651"/>
      <c r="I1250" t="str">
        <f t="shared" si="117"/>
        <v>electricity</v>
      </c>
      <c r="J1250" t="str">
        <f t="shared" si="118"/>
        <v>lignite</v>
      </c>
      <c r="K1250" t="str">
        <f t="shared" si="119"/>
        <v>n2o</v>
      </c>
      <c r="L1250" t="str">
        <f t="shared" si="120"/>
        <v>electricity.lignite.n2o.No control</v>
      </c>
      <c r="M1250" s="614">
        <f>IFERROR(INDEX('Control Tech'!$K$3:$K$196,MATCH(Calcs!L1250,'Control Tech'!$A$3:$A$196,0),1)/100,0)</f>
        <v>0</v>
      </c>
      <c r="N1250" s="613">
        <f t="shared" si="121"/>
        <v>1</v>
      </c>
      <c r="O1250">
        <f t="shared" si="122"/>
        <v>0</v>
      </c>
    </row>
    <row r="1251" spans="1:15" x14ac:dyDescent="0.25">
      <c r="A1251" t="s">
        <v>1666</v>
      </c>
      <c r="B1251" t="s">
        <v>1237</v>
      </c>
      <c r="C1251" t="s">
        <v>1240</v>
      </c>
      <c r="D1251" t="s">
        <v>1186</v>
      </c>
      <c r="E1251" t="s">
        <v>1195</v>
      </c>
      <c r="F1251" s="604">
        <v>1</v>
      </c>
      <c r="G1251" s="604">
        <v>1E-4</v>
      </c>
      <c r="H1251" s="651"/>
      <c r="I1251" t="str">
        <f t="shared" si="117"/>
        <v>electricity</v>
      </c>
      <c r="J1251" t="str">
        <f t="shared" si="118"/>
        <v>lignite</v>
      </c>
      <c r="K1251" t="str">
        <f t="shared" si="119"/>
        <v>n2o</v>
      </c>
      <c r="L1251" t="str">
        <f t="shared" si="120"/>
        <v>electricity.lignite.n2o.No control</v>
      </c>
      <c r="M1251" s="614">
        <f>IFERROR(INDEX('Control Tech'!$K$3:$K$196,MATCH(Calcs!L1251,'Control Tech'!$A$3:$A$196,0),1)/100,0)</f>
        <v>0</v>
      </c>
      <c r="N1251" s="613">
        <f t="shared" si="121"/>
        <v>1</v>
      </c>
      <c r="O1251">
        <f t="shared" si="122"/>
        <v>0</v>
      </c>
    </row>
    <row r="1252" spans="1:15" x14ac:dyDescent="0.25">
      <c r="A1252" t="s">
        <v>1666</v>
      </c>
      <c r="B1252" t="s">
        <v>1237</v>
      </c>
      <c r="C1252" t="s">
        <v>1264</v>
      </c>
      <c r="D1252" t="s">
        <v>1186</v>
      </c>
      <c r="E1252" t="s">
        <v>1195</v>
      </c>
      <c r="F1252" s="604">
        <v>1</v>
      </c>
      <c r="G1252" s="604">
        <v>1E-4</v>
      </c>
      <c r="H1252" s="651"/>
      <c r="I1252" t="str">
        <f t="shared" si="117"/>
        <v>electricity</v>
      </c>
      <c r="J1252" t="str">
        <f t="shared" si="118"/>
        <v>natural gas</v>
      </c>
      <c r="K1252" t="str">
        <f t="shared" si="119"/>
        <v>n2o</v>
      </c>
      <c r="L1252" t="str">
        <f t="shared" si="120"/>
        <v>electricity.natural gas.n2o.No control</v>
      </c>
      <c r="M1252" s="614">
        <f>IFERROR(INDEX('Control Tech'!$K$3:$K$196,MATCH(Calcs!L1252,'Control Tech'!$A$3:$A$196,0),1)/100,0)</f>
        <v>0</v>
      </c>
      <c r="N1252" s="613">
        <f t="shared" si="121"/>
        <v>1</v>
      </c>
      <c r="O1252">
        <f t="shared" si="122"/>
        <v>0</v>
      </c>
    </row>
    <row r="1253" spans="1:15" x14ac:dyDescent="0.25">
      <c r="A1253" t="s">
        <v>1666</v>
      </c>
      <c r="B1253" t="s">
        <v>1237</v>
      </c>
      <c r="C1253" t="s">
        <v>1291</v>
      </c>
      <c r="D1253" t="s">
        <v>1186</v>
      </c>
      <c r="E1253" t="s">
        <v>1195</v>
      </c>
      <c r="F1253" s="604">
        <v>1</v>
      </c>
      <c r="G1253" s="604">
        <v>1E-4</v>
      </c>
      <c r="H1253" s="651"/>
      <c r="I1253" t="str">
        <f t="shared" si="117"/>
        <v>electricity</v>
      </c>
      <c r="J1253" t="str">
        <f t="shared" si="118"/>
        <v>hard coal</v>
      </c>
      <c r="K1253" t="str">
        <f t="shared" si="119"/>
        <v>n2o</v>
      </c>
      <c r="L1253" t="str">
        <f t="shared" si="120"/>
        <v>electricity.hard coal.n2o.No control</v>
      </c>
      <c r="M1253" s="614">
        <f>IFERROR(INDEX('Control Tech'!$K$3:$K$196,MATCH(Calcs!L1253,'Control Tech'!$A$3:$A$196,0),1)/100,0)</f>
        <v>0</v>
      </c>
      <c r="N1253" s="613">
        <f t="shared" si="121"/>
        <v>1</v>
      </c>
      <c r="O1253">
        <f t="shared" si="122"/>
        <v>0</v>
      </c>
    </row>
    <row r="1254" spans="1:15" x14ac:dyDescent="0.25">
      <c r="A1254" t="s">
        <v>1666</v>
      </c>
      <c r="B1254" t="s">
        <v>1237</v>
      </c>
      <c r="C1254" t="s">
        <v>1292</v>
      </c>
      <c r="D1254" t="s">
        <v>1186</v>
      </c>
      <c r="E1254" t="s">
        <v>1195</v>
      </c>
      <c r="F1254" s="604">
        <v>1</v>
      </c>
      <c r="G1254" s="604">
        <v>1E-4</v>
      </c>
      <c r="H1254" s="651"/>
      <c r="I1254" t="str">
        <f t="shared" si="117"/>
        <v>electricity</v>
      </c>
      <c r="J1254" t="str">
        <f t="shared" si="118"/>
        <v>hard coal</v>
      </c>
      <c r="K1254" t="str">
        <f t="shared" si="119"/>
        <v>n2o</v>
      </c>
      <c r="L1254" t="str">
        <f t="shared" si="120"/>
        <v>electricity.hard coal.n2o.No control</v>
      </c>
      <c r="M1254" s="614">
        <f>IFERROR(INDEX('Control Tech'!$K$3:$K$196,MATCH(Calcs!L1254,'Control Tech'!$A$3:$A$196,0),1)/100,0)</f>
        <v>0</v>
      </c>
      <c r="N1254" s="613">
        <f t="shared" si="121"/>
        <v>1</v>
      </c>
      <c r="O1254">
        <f t="shared" si="122"/>
        <v>0</v>
      </c>
    </row>
    <row r="1255" spans="1:15" x14ac:dyDescent="0.25">
      <c r="A1255" t="s">
        <v>1666</v>
      </c>
      <c r="B1255" t="s">
        <v>1237</v>
      </c>
      <c r="C1255" t="s">
        <v>1293</v>
      </c>
      <c r="D1255" t="s">
        <v>1186</v>
      </c>
      <c r="E1255" t="s">
        <v>1195</v>
      </c>
      <c r="F1255" s="604">
        <v>1</v>
      </c>
      <c r="G1255" s="604">
        <v>1E-4</v>
      </c>
      <c r="H1255" s="651"/>
      <c r="I1255" t="str">
        <f t="shared" si="117"/>
        <v>electricity</v>
      </c>
      <c r="J1255" t="str">
        <f t="shared" si="118"/>
        <v>hard coal</v>
      </c>
      <c r="K1255" t="str">
        <f t="shared" si="119"/>
        <v>n2o</v>
      </c>
      <c r="L1255" t="str">
        <f t="shared" si="120"/>
        <v>electricity.hard coal.n2o.No control</v>
      </c>
      <c r="M1255" s="614">
        <f>IFERROR(INDEX('Control Tech'!$K$3:$K$196,MATCH(Calcs!L1255,'Control Tech'!$A$3:$A$196,0),1)/100,0)</f>
        <v>0</v>
      </c>
      <c r="N1255" s="613">
        <f t="shared" si="121"/>
        <v>1</v>
      </c>
      <c r="O1255">
        <f t="shared" si="122"/>
        <v>0</v>
      </c>
    </row>
    <row r="1256" spans="1:15" x14ac:dyDescent="0.25">
      <c r="A1256" t="s">
        <v>1666</v>
      </c>
      <c r="B1256" t="s">
        <v>1192</v>
      </c>
      <c r="C1256" t="s">
        <v>1264</v>
      </c>
      <c r="D1256" t="s">
        <v>1186</v>
      </c>
      <c r="E1256" t="s">
        <v>1195</v>
      </c>
      <c r="F1256" s="604">
        <v>1</v>
      </c>
      <c r="G1256" s="604">
        <v>3.0999999999999999E-3</v>
      </c>
      <c r="H1256" s="651"/>
      <c r="I1256" t="str">
        <f t="shared" si="117"/>
        <v>motorbikes</v>
      </c>
      <c r="J1256" t="str">
        <f t="shared" si="118"/>
        <v>natural gas</v>
      </c>
      <c r="K1256" t="str">
        <f t="shared" si="119"/>
        <v>n2o</v>
      </c>
      <c r="L1256" t="str">
        <f t="shared" si="120"/>
        <v>motorbikes.natural gas.n2o.No control</v>
      </c>
      <c r="M1256" s="614">
        <f>IFERROR(INDEX('Control Tech'!$K$3:$K$196,MATCH(Calcs!L1256,'Control Tech'!$A$3:$A$196,0),1)/100,0)</f>
        <v>0</v>
      </c>
      <c r="N1256" s="613">
        <f t="shared" si="121"/>
        <v>1</v>
      </c>
      <c r="O1256" t="str">
        <f t="shared" si="122"/>
        <v/>
      </c>
    </row>
    <row r="1257" spans="1:15" x14ac:dyDescent="0.25">
      <c r="A1257" t="s">
        <v>1666</v>
      </c>
      <c r="B1257" t="s">
        <v>1192</v>
      </c>
      <c r="C1257" t="s">
        <v>18</v>
      </c>
      <c r="D1257" t="s">
        <v>1186</v>
      </c>
      <c r="E1257" t="s">
        <v>1195</v>
      </c>
      <c r="F1257" s="604">
        <v>1</v>
      </c>
      <c r="G1257" s="604">
        <v>3.0999999999999999E-3</v>
      </c>
      <c r="H1257" s="651"/>
      <c r="I1257" t="str">
        <f t="shared" si="117"/>
        <v>motorbikes</v>
      </c>
      <c r="J1257" t="str">
        <f t="shared" si="118"/>
        <v>petroleum gasoline</v>
      </c>
      <c r="K1257" t="str">
        <f t="shared" si="119"/>
        <v>n2o</v>
      </c>
      <c r="L1257" t="str">
        <f t="shared" si="120"/>
        <v>motorbikes.petroleum gasoline.n2o.No control</v>
      </c>
      <c r="M1257" s="614">
        <f>IFERROR(INDEX('Control Tech'!$K$3:$K$196,MATCH(Calcs!L1257,'Control Tech'!$A$3:$A$196,0),1)/100,0)</f>
        <v>0</v>
      </c>
      <c r="N1257" s="613">
        <f t="shared" si="121"/>
        <v>1</v>
      </c>
      <c r="O1257" t="str">
        <f t="shared" si="122"/>
        <v/>
      </c>
    </row>
    <row r="1258" spans="1:15" x14ac:dyDescent="0.25">
      <c r="A1258" t="s">
        <v>1666</v>
      </c>
      <c r="B1258" t="s">
        <v>1192</v>
      </c>
      <c r="C1258" t="s">
        <v>1305</v>
      </c>
      <c r="D1258" t="s">
        <v>1186</v>
      </c>
      <c r="E1258" t="s">
        <v>1195</v>
      </c>
      <c r="F1258" s="604">
        <v>1</v>
      </c>
      <c r="G1258" s="604">
        <v>3.0999999999999999E-3</v>
      </c>
      <c r="H1258" s="651"/>
      <c r="I1258" t="str">
        <f t="shared" si="117"/>
        <v>motorbikes</v>
      </c>
      <c r="J1258" t="str">
        <f t="shared" si="118"/>
        <v>natural gas</v>
      </c>
      <c r="K1258" t="str">
        <f t="shared" si="119"/>
        <v>n2o</v>
      </c>
      <c r="L1258" t="str">
        <f t="shared" si="120"/>
        <v>motorbikes.natural gas.n2o.No control</v>
      </c>
      <c r="M1258" s="614">
        <f>IFERROR(INDEX('Control Tech'!$K$3:$K$196,MATCH(Calcs!L1258,'Control Tech'!$A$3:$A$196,0),1)/100,0)</f>
        <v>0</v>
      </c>
      <c r="N1258" s="613">
        <f t="shared" si="121"/>
        <v>1</v>
      </c>
      <c r="O1258" t="str">
        <f t="shared" si="122"/>
        <v/>
      </c>
    </row>
    <row r="1259" spans="1:15" x14ac:dyDescent="0.25">
      <c r="A1259" t="s">
        <v>1666</v>
      </c>
      <c r="B1259" t="s">
        <v>1247</v>
      </c>
      <c r="C1259" t="s">
        <v>1409</v>
      </c>
      <c r="D1259" t="s">
        <v>1646</v>
      </c>
      <c r="E1259" t="s">
        <v>1195</v>
      </c>
      <c r="F1259" s="604">
        <v>1</v>
      </c>
      <c r="G1259" s="604">
        <v>4.0000000000000001E-3</v>
      </c>
      <c r="H1259" s="651"/>
      <c r="I1259" t="str">
        <f t="shared" si="117"/>
        <v>industry</v>
      </c>
      <c r="J1259" t="str">
        <f t="shared" si="118"/>
        <v/>
      </c>
      <c r="K1259" t="str">
        <f t="shared" si="119"/>
        <v>n2o</v>
      </c>
      <c r="L1259" t="str">
        <f t="shared" si="120"/>
        <v>industry..n2o.Combustion modification in fluidized bed combustion</v>
      </c>
      <c r="M1259" s="614">
        <f>IFERROR(INDEX('Control Tech'!$K$3:$K$196,MATCH(Calcs!L1259,'Control Tech'!$A$3:$A$196,0),1)/100,0)</f>
        <v>0</v>
      </c>
      <c r="N1259" s="613">
        <f t="shared" si="121"/>
        <v>0</v>
      </c>
      <c r="O1259" t="str">
        <f t="shared" si="122"/>
        <v/>
      </c>
    </row>
    <row r="1260" spans="1:15" x14ac:dyDescent="0.25">
      <c r="A1260" t="s">
        <v>1666</v>
      </c>
      <c r="B1260" t="s">
        <v>1247</v>
      </c>
      <c r="C1260" t="s">
        <v>1409</v>
      </c>
      <c r="D1260" t="s">
        <v>1647</v>
      </c>
      <c r="E1260" t="s">
        <v>1195</v>
      </c>
      <c r="F1260" s="604">
        <v>1</v>
      </c>
      <c r="G1260" s="604">
        <v>0.02</v>
      </c>
      <c r="H1260" s="651"/>
      <c r="I1260" t="str">
        <f t="shared" si="117"/>
        <v>industry</v>
      </c>
      <c r="J1260" t="str">
        <f t="shared" si="118"/>
        <v/>
      </c>
      <c r="K1260" t="str">
        <f t="shared" si="119"/>
        <v>n2o</v>
      </c>
      <c r="L1260" t="str">
        <f t="shared" si="120"/>
        <v>industry..n2o.Fluidized bed combustion</v>
      </c>
      <c r="M1260" s="614">
        <f>IFERROR(INDEX('Control Tech'!$K$3:$K$196,MATCH(Calcs!L1260,'Control Tech'!$A$3:$A$196,0),1)/100,0)</f>
        <v>0</v>
      </c>
      <c r="N1260" s="613">
        <f t="shared" si="121"/>
        <v>0</v>
      </c>
      <c r="O1260" t="str">
        <f t="shared" si="122"/>
        <v/>
      </c>
    </row>
    <row r="1261" spans="1:15" x14ac:dyDescent="0.25">
      <c r="A1261" t="s">
        <v>1666</v>
      </c>
      <c r="B1261" t="s">
        <v>1247</v>
      </c>
      <c r="C1261" t="s">
        <v>1409</v>
      </c>
      <c r="D1261" t="s">
        <v>1186</v>
      </c>
      <c r="E1261" t="s">
        <v>1195</v>
      </c>
      <c r="F1261" s="604">
        <v>1</v>
      </c>
      <c r="G1261" s="604">
        <v>4.0000000000000001E-3</v>
      </c>
      <c r="H1261" s="651"/>
      <c r="I1261" t="str">
        <f t="shared" si="117"/>
        <v>industry</v>
      </c>
      <c r="J1261" t="str">
        <f t="shared" si="118"/>
        <v/>
      </c>
      <c r="K1261" t="str">
        <f t="shared" si="119"/>
        <v>n2o</v>
      </c>
      <c r="L1261" t="str">
        <f t="shared" si="120"/>
        <v>industry..n2o.No control</v>
      </c>
      <c r="M1261" s="614">
        <f>IFERROR(INDEX('Control Tech'!$K$3:$K$196,MATCH(Calcs!L1261,'Control Tech'!$A$3:$A$196,0),1)/100,0)</f>
        <v>0</v>
      </c>
      <c r="N1261" s="613">
        <f t="shared" si="121"/>
        <v>1</v>
      </c>
      <c r="O1261" t="str">
        <f t="shared" si="122"/>
        <v/>
      </c>
    </row>
    <row r="1262" spans="1:15" x14ac:dyDescent="0.25">
      <c r="A1262" t="s">
        <v>1666</v>
      </c>
      <c r="B1262" t="s">
        <v>1247</v>
      </c>
      <c r="C1262" t="s">
        <v>1245</v>
      </c>
      <c r="D1262" t="s">
        <v>1186</v>
      </c>
      <c r="E1262" t="s">
        <v>1195</v>
      </c>
      <c r="F1262" s="604">
        <v>1</v>
      </c>
      <c r="G1262" s="604">
        <v>1.4E-3</v>
      </c>
      <c r="H1262" s="651"/>
      <c r="I1262" t="str">
        <f t="shared" si="117"/>
        <v>industry</v>
      </c>
      <c r="J1262" t="str">
        <f t="shared" si="118"/>
        <v>hard coal</v>
      </c>
      <c r="K1262" t="str">
        <f t="shared" si="119"/>
        <v>n2o</v>
      </c>
      <c r="L1262" t="str">
        <f t="shared" si="120"/>
        <v>industry.hard coal.n2o.No control</v>
      </c>
      <c r="M1262" s="614">
        <f>IFERROR(INDEX('Control Tech'!$K$3:$K$196,MATCH(Calcs!L1262,'Control Tech'!$A$3:$A$196,0),1)/100,0)</f>
        <v>0</v>
      </c>
      <c r="N1262" s="613">
        <f t="shared" si="121"/>
        <v>1</v>
      </c>
      <c r="O1262" t="str">
        <f t="shared" si="122"/>
        <v/>
      </c>
    </row>
    <row r="1263" spans="1:15" x14ac:dyDescent="0.25">
      <c r="A1263" t="s">
        <v>1666</v>
      </c>
      <c r="B1263" t="s">
        <v>1247</v>
      </c>
      <c r="C1263" t="s">
        <v>92</v>
      </c>
      <c r="D1263" t="s">
        <v>1186</v>
      </c>
      <c r="E1263" t="s">
        <v>1195</v>
      </c>
      <c r="F1263" s="604">
        <v>1</v>
      </c>
      <c r="G1263" s="604">
        <v>5.9999999999999995E-4</v>
      </c>
      <c r="H1263" s="651"/>
      <c r="I1263" t="str">
        <f t="shared" si="117"/>
        <v>industry</v>
      </c>
      <c r="J1263" t="str">
        <f t="shared" si="118"/>
        <v>petroleum diesel</v>
      </c>
      <c r="K1263" t="str">
        <f t="shared" si="119"/>
        <v>n2o</v>
      </c>
      <c r="L1263" t="str">
        <f t="shared" si="120"/>
        <v>industry.petroleum diesel.n2o.No control</v>
      </c>
      <c r="M1263" s="614">
        <f>IFERROR(INDEX('Control Tech'!$K$3:$K$196,MATCH(Calcs!L1263,'Control Tech'!$A$3:$A$196,0),1)/100,0)</f>
        <v>0</v>
      </c>
      <c r="N1263" s="613">
        <f t="shared" si="121"/>
        <v>1</v>
      </c>
      <c r="O1263" t="str">
        <f t="shared" si="122"/>
        <v/>
      </c>
    </row>
    <row r="1264" spans="1:15" x14ac:dyDescent="0.25">
      <c r="A1264" t="s">
        <v>1666</v>
      </c>
      <c r="B1264" t="s">
        <v>1247</v>
      </c>
      <c r="C1264" t="s">
        <v>1264</v>
      </c>
      <c r="D1264" t="s">
        <v>1651</v>
      </c>
      <c r="E1264" t="s">
        <v>1195</v>
      </c>
      <c r="F1264" s="604">
        <v>1</v>
      </c>
      <c r="G1264" s="604">
        <v>8.0000000000000002E-3</v>
      </c>
      <c r="H1264" s="651"/>
      <c r="I1264" t="str">
        <f t="shared" si="117"/>
        <v>industry</v>
      </c>
      <c r="J1264" t="str">
        <f t="shared" si="118"/>
        <v>natural gas</v>
      </c>
      <c r="K1264" t="str">
        <f t="shared" si="119"/>
        <v>n2o</v>
      </c>
      <c r="L1264" t="str">
        <f t="shared" si="120"/>
        <v>industry.natural gas.n2o.Combustion modification and selective non-catalytic reduction on oil and gas industrial boilers and furnaces</v>
      </c>
      <c r="M1264" s="614">
        <f>IFERROR(INDEX('Control Tech'!$K$3:$K$196,MATCH(Calcs!L1264,'Control Tech'!$A$3:$A$196,0),1)/100,0)</f>
        <v>0</v>
      </c>
      <c r="N1264" s="613">
        <f t="shared" si="121"/>
        <v>0</v>
      </c>
      <c r="O1264" t="str">
        <f t="shared" si="122"/>
        <v/>
      </c>
    </row>
    <row r="1265" spans="1:15" x14ac:dyDescent="0.25">
      <c r="A1265" t="s">
        <v>1666</v>
      </c>
      <c r="B1265" t="s">
        <v>1247</v>
      </c>
      <c r="C1265" t="s">
        <v>1264</v>
      </c>
      <c r="D1265" t="s">
        <v>1186</v>
      </c>
      <c r="E1265" t="s">
        <v>1195</v>
      </c>
      <c r="F1265" s="604">
        <v>1</v>
      </c>
      <c r="G1265" s="604">
        <v>1E-4</v>
      </c>
      <c r="H1265" s="651"/>
      <c r="I1265" t="str">
        <f t="shared" si="117"/>
        <v>industry</v>
      </c>
      <c r="J1265" t="str">
        <f t="shared" si="118"/>
        <v>natural gas</v>
      </c>
      <c r="K1265" t="str">
        <f t="shared" si="119"/>
        <v>n2o</v>
      </c>
      <c r="L1265" t="str">
        <f t="shared" si="120"/>
        <v>industry.natural gas.n2o.No control</v>
      </c>
      <c r="M1265" s="614">
        <f>IFERROR(INDEX('Control Tech'!$K$3:$K$196,MATCH(Calcs!L1265,'Control Tech'!$A$3:$A$196,0),1)/100,0)</f>
        <v>0</v>
      </c>
      <c r="N1265" s="613">
        <f t="shared" si="121"/>
        <v>1</v>
      </c>
      <c r="O1265" t="str">
        <f t="shared" si="122"/>
        <v/>
      </c>
    </row>
    <row r="1266" spans="1:15" x14ac:dyDescent="0.25">
      <c r="A1266" t="s">
        <v>1666</v>
      </c>
      <c r="B1266" t="s">
        <v>1247</v>
      </c>
      <c r="C1266" t="s">
        <v>18</v>
      </c>
      <c r="D1266" t="s">
        <v>1186</v>
      </c>
      <c r="E1266" t="s">
        <v>1195</v>
      </c>
      <c r="F1266" s="604">
        <v>1</v>
      </c>
      <c r="G1266" s="604">
        <v>5.9999999999999995E-4</v>
      </c>
      <c r="H1266" s="651"/>
      <c r="I1266" t="str">
        <f t="shared" si="117"/>
        <v>industry</v>
      </c>
      <c r="J1266" t="str">
        <f t="shared" si="118"/>
        <v>petroleum gasoline</v>
      </c>
      <c r="K1266" t="str">
        <f t="shared" si="119"/>
        <v>n2o</v>
      </c>
      <c r="L1266" t="str">
        <f t="shared" si="120"/>
        <v>industry.petroleum gasoline.n2o.No control</v>
      </c>
      <c r="M1266" s="614">
        <f>IFERROR(INDEX('Control Tech'!$K$3:$K$196,MATCH(Calcs!L1266,'Control Tech'!$A$3:$A$196,0),1)/100,0)</f>
        <v>0</v>
      </c>
      <c r="N1266" s="613">
        <f t="shared" si="121"/>
        <v>1</v>
      </c>
      <c r="O1266" t="str">
        <f t="shared" si="122"/>
        <v/>
      </c>
    </row>
    <row r="1267" spans="1:15" x14ac:dyDescent="0.25">
      <c r="A1267" t="s">
        <v>1666</v>
      </c>
      <c r="B1267" t="s">
        <v>1247</v>
      </c>
      <c r="C1267" t="s">
        <v>1294</v>
      </c>
      <c r="D1267" t="s">
        <v>1186</v>
      </c>
      <c r="E1267" t="s">
        <v>1195</v>
      </c>
      <c r="F1267" s="604">
        <v>1</v>
      </c>
      <c r="G1267" s="604">
        <v>5.9999999999999995E-4</v>
      </c>
      <c r="H1267" s="651"/>
      <c r="I1267" t="str">
        <f t="shared" si="117"/>
        <v>industry</v>
      </c>
      <c r="J1267" t="str">
        <f t="shared" si="118"/>
        <v>petroleum diesel</v>
      </c>
      <c r="K1267" t="str">
        <f t="shared" si="119"/>
        <v>n2o</v>
      </c>
      <c r="L1267" t="str">
        <f t="shared" si="120"/>
        <v>industry.petroleum diesel.n2o.No control</v>
      </c>
      <c r="M1267" s="614">
        <f>IFERROR(INDEX('Control Tech'!$K$3:$K$196,MATCH(Calcs!L1267,'Control Tech'!$A$3:$A$196,0),1)/100,0)</f>
        <v>0</v>
      </c>
      <c r="N1267" s="613">
        <f t="shared" si="121"/>
        <v>1</v>
      </c>
      <c r="O1267" t="str">
        <f t="shared" si="122"/>
        <v/>
      </c>
    </row>
    <row r="1268" spans="1:15" x14ac:dyDescent="0.25">
      <c r="A1268" t="s">
        <v>1666</v>
      </c>
      <c r="B1268" t="s">
        <v>1247</v>
      </c>
      <c r="C1268" t="s">
        <v>1305</v>
      </c>
      <c r="D1268" t="s">
        <v>1186</v>
      </c>
      <c r="E1268" t="s">
        <v>1195</v>
      </c>
      <c r="F1268" s="604">
        <v>1</v>
      </c>
      <c r="G1268" s="604">
        <v>5.9999999999999995E-4</v>
      </c>
      <c r="H1268" s="651"/>
      <c r="I1268" t="str">
        <f t="shared" si="117"/>
        <v>industry</v>
      </c>
      <c r="J1268" t="str">
        <f t="shared" si="118"/>
        <v>natural gas</v>
      </c>
      <c r="K1268" t="str">
        <f t="shared" si="119"/>
        <v>n2o</v>
      </c>
      <c r="L1268" t="str">
        <f t="shared" si="120"/>
        <v>industry.natural gas.n2o.No control</v>
      </c>
      <c r="M1268" s="614">
        <f>IFERROR(INDEX('Control Tech'!$K$3:$K$196,MATCH(Calcs!L1268,'Control Tech'!$A$3:$A$196,0),1)/100,0)</f>
        <v>0</v>
      </c>
      <c r="N1268" s="613">
        <f t="shared" si="121"/>
        <v>1</v>
      </c>
      <c r="O1268" t="str">
        <f t="shared" si="122"/>
        <v/>
      </c>
    </row>
    <row r="1269" spans="1:15" x14ac:dyDescent="0.25">
      <c r="A1269" t="s">
        <v>1666</v>
      </c>
      <c r="B1269" t="s">
        <v>1247</v>
      </c>
      <c r="C1269" t="s">
        <v>1410</v>
      </c>
      <c r="D1269" t="s">
        <v>1646</v>
      </c>
      <c r="E1269" t="s">
        <v>1195</v>
      </c>
      <c r="F1269" s="604">
        <v>1</v>
      </c>
      <c r="G1269" s="604">
        <v>4.0000000000000001E-3</v>
      </c>
      <c r="H1269" s="651"/>
      <c r="I1269" t="str">
        <f t="shared" si="117"/>
        <v>industry</v>
      </c>
      <c r="J1269" t="str">
        <f t="shared" si="118"/>
        <v/>
      </c>
      <c r="K1269" t="str">
        <f t="shared" si="119"/>
        <v>n2o</v>
      </c>
      <c r="L1269" t="str">
        <f t="shared" si="120"/>
        <v>industry..n2o.Combustion modification in fluidized bed combustion</v>
      </c>
      <c r="M1269" s="614">
        <f>IFERROR(INDEX('Control Tech'!$K$3:$K$196,MATCH(Calcs!L1269,'Control Tech'!$A$3:$A$196,0),1)/100,0)</f>
        <v>0</v>
      </c>
      <c r="N1269" s="613">
        <f t="shared" si="121"/>
        <v>0</v>
      </c>
      <c r="O1269" t="str">
        <f t="shared" si="122"/>
        <v/>
      </c>
    </row>
    <row r="1270" spans="1:15" x14ac:dyDescent="0.25">
      <c r="A1270" t="s">
        <v>1666</v>
      </c>
      <c r="B1270" t="s">
        <v>1247</v>
      </c>
      <c r="C1270" t="s">
        <v>1410</v>
      </c>
      <c r="D1270" t="s">
        <v>1647</v>
      </c>
      <c r="E1270" t="s">
        <v>1195</v>
      </c>
      <c r="F1270" s="604">
        <v>1</v>
      </c>
      <c r="G1270" s="604">
        <v>0.02</v>
      </c>
      <c r="H1270" s="651"/>
      <c r="I1270" t="str">
        <f t="shared" si="117"/>
        <v>industry</v>
      </c>
      <c r="J1270" t="str">
        <f t="shared" si="118"/>
        <v/>
      </c>
      <c r="K1270" t="str">
        <f t="shared" si="119"/>
        <v>n2o</v>
      </c>
      <c r="L1270" t="str">
        <f t="shared" si="120"/>
        <v>industry..n2o.Fluidized bed combustion</v>
      </c>
      <c r="M1270" s="614">
        <f>IFERROR(INDEX('Control Tech'!$K$3:$K$196,MATCH(Calcs!L1270,'Control Tech'!$A$3:$A$196,0),1)/100,0)</f>
        <v>0</v>
      </c>
      <c r="N1270" s="613">
        <f t="shared" si="121"/>
        <v>0</v>
      </c>
      <c r="O1270" t="str">
        <f t="shared" si="122"/>
        <v/>
      </c>
    </row>
    <row r="1271" spans="1:15" x14ac:dyDescent="0.25">
      <c r="A1271" t="s">
        <v>1666</v>
      </c>
      <c r="B1271" t="s">
        <v>1247</v>
      </c>
      <c r="C1271" t="s">
        <v>1410</v>
      </c>
      <c r="D1271" t="s">
        <v>1186</v>
      </c>
      <c r="E1271" t="s">
        <v>1195</v>
      </c>
      <c r="F1271" s="604">
        <v>1</v>
      </c>
      <c r="G1271" s="604">
        <v>4.0000000000000001E-3</v>
      </c>
      <c r="H1271" s="651"/>
      <c r="I1271" t="str">
        <f t="shared" si="117"/>
        <v>industry</v>
      </c>
      <c r="J1271" t="str">
        <f t="shared" si="118"/>
        <v/>
      </c>
      <c r="K1271" t="str">
        <f t="shared" si="119"/>
        <v>n2o</v>
      </c>
      <c r="L1271" t="str">
        <f t="shared" si="120"/>
        <v>industry..n2o.No control</v>
      </c>
      <c r="M1271" s="614">
        <f>IFERROR(INDEX('Control Tech'!$K$3:$K$196,MATCH(Calcs!L1271,'Control Tech'!$A$3:$A$196,0),1)/100,0)</f>
        <v>0</v>
      </c>
      <c r="N1271" s="613">
        <f t="shared" si="121"/>
        <v>1</v>
      </c>
      <c r="O1271" t="str">
        <f t="shared" si="122"/>
        <v/>
      </c>
    </row>
    <row r="1272" spans="1:15" x14ac:dyDescent="0.25">
      <c r="A1272" t="s">
        <v>1666</v>
      </c>
      <c r="B1272" t="s">
        <v>1221</v>
      </c>
      <c r="C1272" t="s">
        <v>1205</v>
      </c>
      <c r="D1272" t="s">
        <v>1645</v>
      </c>
      <c r="E1272" t="s">
        <v>1195</v>
      </c>
      <c r="F1272" s="604">
        <v>1</v>
      </c>
      <c r="G1272" s="604">
        <v>8.0000000000000002E-3</v>
      </c>
      <c r="H1272" s="651"/>
      <c r="I1272" t="str">
        <f t="shared" si="117"/>
        <v>industry</v>
      </c>
      <c r="J1272" t="str">
        <f t="shared" si="118"/>
        <v>lignite</v>
      </c>
      <c r="K1272" t="str">
        <f t="shared" si="119"/>
        <v>n2o</v>
      </c>
      <c r="L1272" t="str">
        <f t="shared" si="120"/>
        <v>industry.lignite.n2o.Combustion modification and selective non-catalytic reduction on solid fuels fired industrial boilers and furnaces</v>
      </c>
      <c r="M1272" s="614">
        <f>IFERROR(INDEX('Control Tech'!$K$3:$K$196,MATCH(Calcs!L1272,'Control Tech'!$A$3:$A$196,0),1)/100,0)</f>
        <v>0</v>
      </c>
      <c r="N1272" s="613">
        <f t="shared" si="121"/>
        <v>0</v>
      </c>
      <c r="O1272" t="str">
        <f t="shared" si="122"/>
        <v/>
      </c>
    </row>
    <row r="1273" spans="1:15" x14ac:dyDescent="0.25">
      <c r="A1273" t="s">
        <v>1666</v>
      </c>
      <c r="B1273" t="s">
        <v>1221</v>
      </c>
      <c r="C1273" t="s">
        <v>1205</v>
      </c>
      <c r="D1273" t="s">
        <v>1646</v>
      </c>
      <c r="E1273" t="s">
        <v>1195</v>
      </c>
      <c r="F1273" s="604">
        <v>1</v>
      </c>
      <c r="G1273" s="604">
        <v>4.0000000000000001E-3</v>
      </c>
      <c r="H1273" s="651"/>
      <c r="I1273" t="str">
        <f t="shared" si="117"/>
        <v>industry</v>
      </c>
      <c r="J1273" t="str">
        <f t="shared" si="118"/>
        <v>lignite</v>
      </c>
      <c r="K1273" t="str">
        <f t="shared" si="119"/>
        <v>n2o</v>
      </c>
      <c r="L1273" t="str">
        <f t="shared" si="120"/>
        <v>industry.lignite.n2o.Combustion modification in fluidized bed combustion</v>
      </c>
      <c r="M1273" s="614">
        <f>IFERROR(INDEX('Control Tech'!$K$3:$K$196,MATCH(Calcs!L1273,'Control Tech'!$A$3:$A$196,0),1)/100,0)</f>
        <v>0</v>
      </c>
      <c r="N1273" s="613">
        <f t="shared" si="121"/>
        <v>0</v>
      </c>
      <c r="O1273" t="str">
        <f t="shared" si="122"/>
        <v/>
      </c>
    </row>
    <row r="1274" spans="1:15" x14ac:dyDescent="0.25">
      <c r="A1274" t="s">
        <v>1666</v>
      </c>
      <c r="B1274" t="s">
        <v>1221</v>
      </c>
      <c r="C1274" t="s">
        <v>1205</v>
      </c>
      <c r="D1274" t="s">
        <v>1647</v>
      </c>
      <c r="E1274" t="s">
        <v>1195</v>
      </c>
      <c r="F1274" s="604">
        <v>1</v>
      </c>
      <c r="G1274" s="604">
        <v>0.02</v>
      </c>
      <c r="H1274" s="651"/>
      <c r="I1274" t="str">
        <f t="shared" si="117"/>
        <v>industry</v>
      </c>
      <c r="J1274" t="str">
        <f t="shared" si="118"/>
        <v>lignite</v>
      </c>
      <c r="K1274" t="str">
        <f t="shared" si="119"/>
        <v>n2o</v>
      </c>
      <c r="L1274" t="str">
        <f t="shared" si="120"/>
        <v>industry.lignite.n2o.Fluidized bed combustion</v>
      </c>
      <c r="M1274" s="614">
        <f>IFERROR(INDEX('Control Tech'!$K$3:$K$196,MATCH(Calcs!L1274,'Control Tech'!$A$3:$A$196,0),1)/100,0)</f>
        <v>0</v>
      </c>
      <c r="N1274" s="613">
        <f t="shared" si="121"/>
        <v>0</v>
      </c>
      <c r="O1274" t="str">
        <f t="shared" si="122"/>
        <v/>
      </c>
    </row>
    <row r="1275" spans="1:15" x14ac:dyDescent="0.25">
      <c r="A1275" t="s">
        <v>1666</v>
      </c>
      <c r="B1275" t="s">
        <v>1221</v>
      </c>
      <c r="C1275" t="s">
        <v>1205</v>
      </c>
      <c r="D1275" t="s">
        <v>1186</v>
      </c>
      <c r="E1275" t="s">
        <v>1195</v>
      </c>
      <c r="F1275" s="604">
        <v>1</v>
      </c>
      <c r="G1275" s="604">
        <v>1.4E-3</v>
      </c>
      <c r="H1275" s="651"/>
      <c r="I1275" t="str">
        <f t="shared" si="117"/>
        <v>industry</v>
      </c>
      <c r="J1275" t="str">
        <f t="shared" si="118"/>
        <v>lignite</v>
      </c>
      <c r="K1275" t="str">
        <f t="shared" si="119"/>
        <v>n2o</v>
      </c>
      <c r="L1275" t="str">
        <f t="shared" si="120"/>
        <v>industry.lignite.n2o.No control</v>
      </c>
      <c r="M1275" s="614">
        <f>IFERROR(INDEX('Control Tech'!$K$3:$K$196,MATCH(Calcs!L1275,'Control Tech'!$A$3:$A$196,0),1)/100,0)</f>
        <v>0</v>
      </c>
      <c r="N1275" s="613">
        <f t="shared" si="121"/>
        <v>1</v>
      </c>
      <c r="O1275" t="str">
        <f t="shared" si="122"/>
        <v/>
      </c>
    </row>
    <row r="1276" spans="1:15" x14ac:dyDescent="0.25">
      <c r="A1276" t="s">
        <v>1666</v>
      </c>
      <c r="B1276" t="s">
        <v>1221</v>
      </c>
      <c r="C1276" t="s">
        <v>1240</v>
      </c>
      <c r="D1276" t="s">
        <v>1645</v>
      </c>
      <c r="E1276" t="s">
        <v>1195</v>
      </c>
      <c r="F1276" s="604">
        <v>1</v>
      </c>
      <c r="G1276" s="604">
        <v>8.0000000000000002E-3</v>
      </c>
      <c r="H1276" s="651"/>
      <c r="I1276" t="str">
        <f t="shared" si="117"/>
        <v>industry</v>
      </c>
      <c r="J1276" t="str">
        <f t="shared" si="118"/>
        <v>lignite</v>
      </c>
      <c r="K1276" t="str">
        <f t="shared" si="119"/>
        <v>n2o</v>
      </c>
      <c r="L1276" t="str">
        <f t="shared" si="120"/>
        <v>industry.lignite.n2o.Combustion modification and selective non-catalytic reduction on solid fuels fired industrial boilers and furnaces</v>
      </c>
      <c r="M1276" s="614">
        <f>IFERROR(INDEX('Control Tech'!$K$3:$K$196,MATCH(Calcs!L1276,'Control Tech'!$A$3:$A$196,0),1)/100,0)</f>
        <v>0</v>
      </c>
      <c r="N1276" s="613">
        <f t="shared" si="121"/>
        <v>0</v>
      </c>
      <c r="O1276" t="str">
        <f t="shared" si="122"/>
        <v/>
      </c>
    </row>
    <row r="1277" spans="1:15" x14ac:dyDescent="0.25">
      <c r="A1277" t="s">
        <v>1666</v>
      </c>
      <c r="B1277" t="s">
        <v>1221</v>
      </c>
      <c r="C1277" t="s">
        <v>1240</v>
      </c>
      <c r="D1277" t="s">
        <v>1646</v>
      </c>
      <c r="E1277" t="s">
        <v>1195</v>
      </c>
      <c r="F1277" s="604">
        <v>1</v>
      </c>
      <c r="G1277" s="604">
        <v>4.0000000000000001E-3</v>
      </c>
      <c r="H1277" s="651"/>
      <c r="I1277" t="str">
        <f t="shared" si="117"/>
        <v>industry</v>
      </c>
      <c r="J1277" t="str">
        <f t="shared" si="118"/>
        <v>lignite</v>
      </c>
      <c r="K1277" t="str">
        <f t="shared" si="119"/>
        <v>n2o</v>
      </c>
      <c r="L1277" t="str">
        <f t="shared" si="120"/>
        <v>industry.lignite.n2o.Combustion modification in fluidized bed combustion</v>
      </c>
      <c r="M1277" s="614">
        <f>IFERROR(INDEX('Control Tech'!$K$3:$K$196,MATCH(Calcs!L1277,'Control Tech'!$A$3:$A$196,0),1)/100,0)</f>
        <v>0</v>
      </c>
      <c r="N1277" s="613">
        <f t="shared" si="121"/>
        <v>0</v>
      </c>
      <c r="O1277" t="str">
        <f t="shared" si="122"/>
        <v/>
      </c>
    </row>
    <row r="1278" spans="1:15" x14ac:dyDescent="0.25">
      <c r="A1278" t="s">
        <v>1666</v>
      </c>
      <c r="B1278" t="s">
        <v>1221</v>
      </c>
      <c r="C1278" t="s">
        <v>1240</v>
      </c>
      <c r="D1278" t="s">
        <v>1647</v>
      </c>
      <c r="E1278" t="s">
        <v>1195</v>
      </c>
      <c r="F1278" s="604">
        <v>1</v>
      </c>
      <c r="G1278" s="604">
        <v>0.02</v>
      </c>
      <c r="H1278" s="651"/>
      <c r="I1278" t="str">
        <f t="shared" si="117"/>
        <v>industry</v>
      </c>
      <c r="J1278" t="str">
        <f t="shared" si="118"/>
        <v>lignite</v>
      </c>
      <c r="K1278" t="str">
        <f t="shared" si="119"/>
        <v>n2o</v>
      </c>
      <c r="L1278" t="str">
        <f t="shared" si="120"/>
        <v>industry.lignite.n2o.Fluidized bed combustion</v>
      </c>
      <c r="M1278" s="614">
        <f>IFERROR(INDEX('Control Tech'!$K$3:$K$196,MATCH(Calcs!L1278,'Control Tech'!$A$3:$A$196,0),1)/100,0)</f>
        <v>0</v>
      </c>
      <c r="N1278" s="613">
        <f t="shared" si="121"/>
        <v>0</v>
      </c>
      <c r="O1278" t="str">
        <f t="shared" si="122"/>
        <v/>
      </c>
    </row>
    <row r="1279" spans="1:15" x14ac:dyDescent="0.25">
      <c r="A1279" t="s">
        <v>1666</v>
      </c>
      <c r="B1279" t="s">
        <v>1221</v>
      </c>
      <c r="C1279" t="s">
        <v>1240</v>
      </c>
      <c r="D1279" t="s">
        <v>1186</v>
      </c>
      <c r="E1279" t="s">
        <v>1195</v>
      </c>
      <c r="F1279" s="604">
        <v>1</v>
      </c>
      <c r="G1279" s="604">
        <v>1.4E-3</v>
      </c>
      <c r="H1279" s="651"/>
      <c r="I1279" t="str">
        <f t="shared" si="117"/>
        <v>industry</v>
      </c>
      <c r="J1279" t="str">
        <f t="shared" si="118"/>
        <v>lignite</v>
      </c>
      <c r="K1279" t="str">
        <f t="shared" si="119"/>
        <v>n2o</v>
      </c>
      <c r="L1279" t="str">
        <f t="shared" si="120"/>
        <v>industry.lignite.n2o.No control</v>
      </c>
      <c r="M1279" s="614">
        <f>IFERROR(INDEX('Control Tech'!$K$3:$K$196,MATCH(Calcs!L1279,'Control Tech'!$A$3:$A$196,0),1)/100,0)</f>
        <v>0</v>
      </c>
      <c r="N1279" s="613">
        <f t="shared" si="121"/>
        <v>1</v>
      </c>
      <c r="O1279" t="str">
        <f t="shared" si="122"/>
        <v/>
      </c>
    </row>
    <row r="1280" spans="1:15" x14ac:dyDescent="0.25">
      <c r="A1280" t="s">
        <v>1666</v>
      </c>
      <c r="B1280" t="s">
        <v>1221</v>
      </c>
      <c r="C1280" t="s">
        <v>1291</v>
      </c>
      <c r="D1280" t="s">
        <v>1645</v>
      </c>
      <c r="E1280" t="s">
        <v>1195</v>
      </c>
      <c r="F1280" s="604">
        <v>1</v>
      </c>
      <c r="G1280" s="604">
        <v>8.0000000000000002E-3</v>
      </c>
      <c r="H1280" s="651"/>
      <c r="I1280" t="str">
        <f t="shared" si="117"/>
        <v>industry</v>
      </c>
      <c r="J1280" t="str">
        <f t="shared" si="118"/>
        <v>hard coal</v>
      </c>
      <c r="K1280" t="str">
        <f t="shared" si="119"/>
        <v>n2o</v>
      </c>
      <c r="L1280" t="str">
        <f t="shared" si="120"/>
        <v>industry.hard coal.n2o.Combustion modification and selective non-catalytic reduction on solid fuels fired industrial boilers and furnaces</v>
      </c>
      <c r="M1280" s="614">
        <f>IFERROR(INDEX('Control Tech'!$K$3:$K$196,MATCH(Calcs!L1280,'Control Tech'!$A$3:$A$196,0),1)/100,0)</f>
        <v>0</v>
      </c>
      <c r="N1280" s="613">
        <f t="shared" si="121"/>
        <v>0</v>
      </c>
      <c r="O1280" t="str">
        <f t="shared" si="122"/>
        <v/>
      </c>
    </row>
    <row r="1281" spans="1:15" x14ac:dyDescent="0.25">
      <c r="A1281" t="s">
        <v>1666</v>
      </c>
      <c r="B1281" t="s">
        <v>1221</v>
      </c>
      <c r="C1281" t="s">
        <v>1291</v>
      </c>
      <c r="D1281" t="s">
        <v>1646</v>
      </c>
      <c r="E1281" t="s">
        <v>1195</v>
      </c>
      <c r="F1281" s="604">
        <v>1</v>
      </c>
      <c r="G1281" s="604">
        <v>4.0000000000000001E-3</v>
      </c>
      <c r="H1281" s="651"/>
      <c r="I1281" t="str">
        <f t="shared" si="117"/>
        <v>industry</v>
      </c>
      <c r="J1281" t="str">
        <f t="shared" si="118"/>
        <v>hard coal</v>
      </c>
      <c r="K1281" t="str">
        <f t="shared" si="119"/>
        <v>n2o</v>
      </c>
      <c r="L1281" t="str">
        <f t="shared" si="120"/>
        <v>industry.hard coal.n2o.Combustion modification in fluidized bed combustion</v>
      </c>
      <c r="M1281" s="614">
        <f>IFERROR(INDEX('Control Tech'!$K$3:$K$196,MATCH(Calcs!L1281,'Control Tech'!$A$3:$A$196,0),1)/100,0)</f>
        <v>0</v>
      </c>
      <c r="N1281" s="613">
        <f t="shared" si="121"/>
        <v>0</v>
      </c>
      <c r="O1281" t="str">
        <f t="shared" si="122"/>
        <v/>
      </c>
    </row>
    <row r="1282" spans="1:15" x14ac:dyDescent="0.25">
      <c r="A1282" t="s">
        <v>1666</v>
      </c>
      <c r="B1282" t="s">
        <v>1221</v>
      </c>
      <c r="C1282" t="s">
        <v>1291</v>
      </c>
      <c r="D1282" t="s">
        <v>1647</v>
      </c>
      <c r="E1282" t="s">
        <v>1195</v>
      </c>
      <c r="F1282" s="604">
        <v>1</v>
      </c>
      <c r="G1282" s="604">
        <v>0.02</v>
      </c>
      <c r="H1282" s="651"/>
      <c r="I1282" t="str">
        <f t="shared" si="117"/>
        <v>industry</v>
      </c>
      <c r="J1282" t="str">
        <f t="shared" si="118"/>
        <v>hard coal</v>
      </c>
      <c r="K1282" t="str">
        <f t="shared" si="119"/>
        <v>n2o</v>
      </c>
      <c r="L1282" t="str">
        <f t="shared" si="120"/>
        <v>industry.hard coal.n2o.Fluidized bed combustion</v>
      </c>
      <c r="M1282" s="614">
        <f>IFERROR(INDEX('Control Tech'!$K$3:$K$196,MATCH(Calcs!L1282,'Control Tech'!$A$3:$A$196,0),1)/100,0)</f>
        <v>0</v>
      </c>
      <c r="N1282" s="613">
        <f t="shared" si="121"/>
        <v>0</v>
      </c>
      <c r="O1282" t="str">
        <f t="shared" si="122"/>
        <v/>
      </c>
    </row>
    <row r="1283" spans="1:15" x14ac:dyDescent="0.25">
      <c r="A1283" t="s">
        <v>1666</v>
      </c>
      <c r="B1283" t="s">
        <v>1221</v>
      </c>
      <c r="C1283" t="s">
        <v>1291</v>
      </c>
      <c r="D1283" t="s">
        <v>1186</v>
      </c>
      <c r="E1283" t="s">
        <v>1195</v>
      </c>
      <c r="F1283" s="604">
        <v>1</v>
      </c>
      <c r="G1283" s="604">
        <v>1.4E-3</v>
      </c>
      <c r="H1283" s="651"/>
      <c r="I1283" t="str">
        <f t="shared" si="117"/>
        <v>industry</v>
      </c>
      <c r="J1283" t="str">
        <f t="shared" si="118"/>
        <v>hard coal</v>
      </c>
      <c r="K1283" t="str">
        <f t="shared" si="119"/>
        <v>n2o</v>
      </c>
      <c r="L1283" t="str">
        <f t="shared" si="120"/>
        <v>industry.hard coal.n2o.No control</v>
      </c>
      <c r="M1283" s="614">
        <f>IFERROR(INDEX('Control Tech'!$K$3:$K$196,MATCH(Calcs!L1283,'Control Tech'!$A$3:$A$196,0),1)/100,0)</f>
        <v>0</v>
      </c>
      <c r="N1283" s="613">
        <f t="shared" si="121"/>
        <v>1</v>
      </c>
      <c r="O1283" t="str">
        <f t="shared" si="122"/>
        <v/>
      </c>
    </row>
    <row r="1284" spans="1:15" x14ac:dyDescent="0.25">
      <c r="A1284" t="s">
        <v>1666</v>
      </c>
      <c r="B1284" t="s">
        <v>1221</v>
      </c>
      <c r="C1284" t="s">
        <v>1292</v>
      </c>
      <c r="D1284" t="s">
        <v>1645</v>
      </c>
      <c r="E1284" t="s">
        <v>1195</v>
      </c>
      <c r="F1284" s="604">
        <v>1</v>
      </c>
      <c r="G1284" s="604">
        <v>8.0000000000000002E-3</v>
      </c>
      <c r="H1284" s="651"/>
      <c r="I1284" t="str">
        <f t="shared" si="117"/>
        <v>industry</v>
      </c>
      <c r="J1284" t="str">
        <f t="shared" si="118"/>
        <v>hard coal</v>
      </c>
      <c r="K1284" t="str">
        <f t="shared" si="119"/>
        <v>n2o</v>
      </c>
      <c r="L1284" t="str">
        <f t="shared" si="120"/>
        <v>industry.hard coal.n2o.Combustion modification and selective non-catalytic reduction on solid fuels fired industrial boilers and furnaces</v>
      </c>
      <c r="M1284" s="614">
        <f>IFERROR(INDEX('Control Tech'!$K$3:$K$196,MATCH(Calcs!L1284,'Control Tech'!$A$3:$A$196,0),1)/100,0)</f>
        <v>0</v>
      </c>
      <c r="N1284" s="613">
        <f t="shared" si="121"/>
        <v>0</v>
      </c>
      <c r="O1284" t="str">
        <f t="shared" si="122"/>
        <v/>
      </c>
    </row>
    <row r="1285" spans="1:15" x14ac:dyDescent="0.25">
      <c r="A1285" t="s">
        <v>1666</v>
      </c>
      <c r="B1285" t="s">
        <v>1221</v>
      </c>
      <c r="C1285" t="s">
        <v>1292</v>
      </c>
      <c r="D1285" t="s">
        <v>1646</v>
      </c>
      <c r="E1285" t="s">
        <v>1195</v>
      </c>
      <c r="F1285" s="604">
        <v>1</v>
      </c>
      <c r="G1285" s="604">
        <v>4.0000000000000001E-3</v>
      </c>
      <c r="H1285" s="651"/>
      <c r="I1285" t="str">
        <f t="shared" si="117"/>
        <v>industry</v>
      </c>
      <c r="J1285" t="str">
        <f t="shared" si="118"/>
        <v>hard coal</v>
      </c>
      <c r="K1285" t="str">
        <f t="shared" si="119"/>
        <v>n2o</v>
      </c>
      <c r="L1285" t="str">
        <f t="shared" si="120"/>
        <v>industry.hard coal.n2o.Combustion modification in fluidized bed combustion</v>
      </c>
      <c r="M1285" s="614">
        <f>IFERROR(INDEX('Control Tech'!$K$3:$K$196,MATCH(Calcs!L1285,'Control Tech'!$A$3:$A$196,0),1)/100,0)</f>
        <v>0</v>
      </c>
      <c r="N1285" s="613">
        <f t="shared" si="121"/>
        <v>0</v>
      </c>
      <c r="O1285" t="str">
        <f t="shared" si="122"/>
        <v/>
      </c>
    </row>
    <row r="1286" spans="1:15" x14ac:dyDescent="0.25">
      <c r="A1286" t="s">
        <v>1666</v>
      </c>
      <c r="B1286" t="s">
        <v>1221</v>
      </c>
      <c r="C1286" t="s">
        <v>1292</v>
      </c>
      <c r="D1286" t="s">
        <v>1647</v>
      </c>
      <c r="E1286" t="s">
        <v>1195</v>
      </c>
      <c r="F1286" s="604">
        <v>1</v>
      </c>
      <c r="G1286" s="604">
        <v>0.02</v>
      </c>
      <c r="H1286" s="651"/>
      <c r="I1286" t="str">
        <f t="shared" ref="I1286:I1349" si="123">IFERROR(INDEX($U$3:$U$143,MATCH(B1286,$S$3:$S$143,0),1),"")</f>
        <v>industry</v>
      </c>
      <c r="J1286" t="str">
        <f t="shared" ref="J1286:J1349" si="124">IFERROR(INDEX($V$3:$V$143,MATCH(CONCATENATE(B1286,".",C1286),$R$3:$R$143,0),1),"")</f>
        <v>hard coal</v>
      </c>
      <c r="K1286" t="str">
        <f t="shared" ref="K1286:K1349" si="125">IF(OR(A1286="black carbon",A1286="oc",A1286="pm2.5",A1286="pm10"),"PM",A1286)</f>
        <v>n2o</v>
      </c>
      <c r="L1286" t="str">
        <f t="shared" ref="L1286:L1349" si="126">IFERROR(CONCATENATE(I1286,".",J1286,".",K1286,".",D1286),"")</f>
        <v>industry.hard coal.n2o.Fluidized bed combustion</v>
      </c>
      <c r="M1286" s="614">
        <f>IFERROR(INDEX('Control Tech'!$K$3:$K$196,MATCH(Calcs!L1286,'Control Tech'!$A$3:$A$196,0),1)/100,0)</f>
        <v>0</v>
      </c>
      <c r="N1286" s="613">
        <f t="shared" ref="N1286:N1349" si="127">IF(D1286="no control",1-SUMIFS($M$5:$M$3714,$B$5:$B$3714,B1286,$A$5:$A$3714,A1286,$C$5:$C$3714,C1286),M1286)</f>
        <v>0</v>
      </c>
      <c r="O1286" t="str">
        <f t="shared" ref="O1286:O1349" si="128">IF(I1286="electricity",INDEX($W$3:$W$143,MATCH(CONCATENATE(B1286,".",C1286),$R$3:$R$143,0),1),"")</f>
        <v/>
      </c>
    </row>
    <row r="1287" spans="1:15" x14ac:dyDescent="0.25">
      <c r="A1287" t="s">
        <v>1666</v>
      </c>
      <c r="B1287" t="s">
        <v>1221</v>
      </c>
      <c r="C1287" t="s">
        <v>1292</v>
      </c>
      <c r="D1287" t="s">
        <v>1186</v>
      </c>
      <c r="E1287" t="s">
        <v>1195</v>
      </c>
      <c r="F1287" s="604">
        <v>1</v>
      </c>
      <c r="G1287" s="604">
        <v>1.4E-3</v>
      </c>
      <c r="H1287" s="651"/>
      <c r="I1287" t="str">
        <f t="shared" si="123"/>
        <v>industry</v>
      </c>
      <c r="J1287" t="str">
        <f t="shared" si="124"/>
        <v>hard coal</v>
      </c>
      <c r="K1287" t="str">
        <f t="shared" si="125"/>
        <v>n2o</v>
      </c>
      <c r="L1287" t="str">
        <f t="shared" si="126"/>
        <v>industry.hard coal.n2o.No control</v>
      </c>
      <c r="M1287" s="614">
        <f>IFERROR(INDEX('Control Tech'!$K$3:$K$196,MATCH(Calcs!L1287,'Control Tech'!$A$3:$A$196,0),1)/100,0)</f>
        <v>0</v>
      </c>
      <c r="N1287" s="613">
        <f t="shared" si="127"/>
        <v>1</v>
      </c>
      <c r="O1287" t="str">
        <f t="shared" si="128"/>
        <v/>
      </c>
    </row>
    <row r="1288" spans="1:15" x14ac:dyDescent="0.25">
      <c r="A1288" t="s">
        <v>1666</v>
      </c>
      <c r="B1288" t="s">
        <v>1221</v>
      </c>
      <c r="C1288" t="s">
        <v>1293</v>
      </c>
      <c r="D1288" t="s">
        <v>1645</v>
      </c>
      <c r="E1288" t="s">
        <v>1195</v>
      </c>
      <c r="F1288" s="604">
        <v>1</v>
      </c>
      <c r="G1288" s="604">
        <v>8.0000000000000002E-3</v>
      </c>
      <c r="H1288" s="651"/>
      <c r="I1288" t="str">
        <f t="shared" si="123"/>
        <v>industry</v>
      </c>
      <c r="J1288" t="str">
        <f t="shared" si="124"/>
        <v>hard coal</v>
      </c>
      <c r="K1288" t="str">
        <f t="shared" si="125"/>
        <v>n2o</v>
      </c>
      <c r="L1288" t="str">
        <f t="shared" si="126"/>
        <v>industry.hard coal.n2o.Combustion modification and selective non-catalytic reduction on solid fuels fired industrial boilers and furnaces</v>
      </c>
      <c r="M1288" s="614">
        <f>IFERROR(INDEX('Control Tech'!$K$3:$K$196,MATCH(Calcs!L1288,'Control Tech'!$A$3:$A$196,0),1)/100,0)</f>
        <v>0</v>
      </c>
      <c r="N1288" s="613">
        <f t="shared" si="127"/>
        <v>0</v>
      </c>
      <c r="O1288" t="str">
        <f t="shared" si="128"/>
        <v/>
      </c>
    </row>
    <row r="1289" spans="1:15" x14ac:dyDescent="0.25">
      <c r="A1289" t="s">
        <v>1666</v>
      </c>
      <c r="B1289" t="s">
        <v>1221</v>
      </c>
      <c r="C1289" t="s">
        <v>1293</v>
      </c>
      <c r="D1289" t="s">
        <v>1646</v>
      </c>
      <c r="E1289" t="s">
        <v>1195</v>
      </c>
      <c r="F1289" s="604">
        <v>1</v>
      </c>
      <c r="G1289" s="604">
        <v>4.0000000000000001E-3</v>
      </c>
      <c r="H1289" s="651"/>
      <c r="I1289" t="str">
        <f t="shared" si="123"/>
        <v>industry</v>
      </c>
      <c r="J1289" t="str">
        <f t="shared" si="124"/>
        <v>hard coal</v>
      </c>
      <c r="K1289" t="str">
        <f t="shared" si="125"/>
        <v>n2o</v>
      </c>
      <c r="L1289" t="str">
        <f t="shared" si="126"/>
        <v>industry.hard coal.n2o.Combustion modification in fluidized bed combustion</v>
      </c>
      <c r="M1289" s="614">
        <f>IFERROR(INDEX('Control Tech'!$K$3:$K$196,MATCH(Calcs!L1289,'Control Tech'!$A$3:$A$196,0),1)/100,0)</f>
        <v>0</v>
      </c>
      <c r="N1289" s="613">
        <f t="shared" si="127"/>
        <v>0</v>
      </c>
      <c r="O1289" t="str">
        <f t="shared" si="128"/>
        <v/>
      </c>
    </row>
    <row r="1290" spans="1:15" x14ac:dyDescent="0.25">
      <c r="A1290" t="s">
        <v>1666</v>
      </c>
      <c r="B1290" t="s">
        <v>1221</v>
      </c>
      <c r="C1290" t="s">
        <v>1293</v>
      </c>
      <c r="D1290" t="s">
        <v>1647</v>
      </c>
      <c r="E1290" t="s">
        <v>1195</v>
      </c>
      <c r="F1290" s="604">
        <v>1</v>
      </c>
      <c r="G1290" s="604">
        <v>0.02</v>
      </c>
      <c r="H1290" s="651"/>
      <c r="I1290" t="str">
        <f t="shared" si="123"/>
        <v>industry</v>
      </c>
      <c r="J1290" t="str">
        <f t="shared" si="124"/>
        <v>hard coal</v>
      </c>
      <c r="K1290" t="str">
        <f t="shared" si="125"/>
        <v>n2o</v>
      </c>
      <c r="L1290" t="str">
        <f t="shared" si="126"/>
        <v>industry.hard coal.n2o.Fluidized bed combustion</v>
      </c>
      <c r="M1290" s="614">
        <f>IFERROR(INDEX('Control Tech'!$K$3:$K$196,MATCH(Calcs!L1290,'Control Tech'!$A$3:$A$196,0),1)/100,0)</f>
        <v>0</v>
      </c>
      <c r="N1290" s="613">
        <f t="shared" si="127"/>
        <v>0</v>
      </c>
      <c r="O1290" t="str">
        <f t="shared" si="128"/>
        <v/>
      </c>
    </row>
    <row r="1291" spans="1:15" x14ac:dyDescent="0.25">
      <c r="A1291" t="s">
        <v>1666</v>
      </c>
      <c r="B1291" t="s">
        <v>1221</v>
      </c>
      <c r="C1291" t="s">
        <v>1293</v>
      </c>
      <c r="D1291" t="s">
        <v>1186</v>
      </c>
      <c r="E1291" t="s">
        <v>1195</v>
      </c>
      <c r="F1291" s="604">
        <v>1</v>
      </c>
      <c r="G1291" s="604">
        <v>1.4E-3</v>
      </c>
      <c r="H1291" s="651"/>
      <c r="I1291" t="str">
        <f t="shared" si="123"/>
        <v>industry</v>
      </c>
      <c r="J1291" t="str">
        <f t="shared" si="124"/>
        <v>hard coal</v>
      </c>
      <c r="K1291" t="str">
        <f t="shared" si="125"/>
        <v>n2o</v>
      </c>
      <c r="L1291" t="str">
        <f t="shared" si="126"/>
        <v>industry.hard coal.n2o.No control</v>
      </c>
      <c r="M1291" s="614">
        <f>IFERROR(INDEX('Control Tech'!$K$3:$K$196,MATCH(Calcs!L1291,'Control Tech'!$A$3:$A$196,0),1)/100,0)</f>
        <v>0</v>
      </c>
      <c r="N1291" s="613">
        <f t="shared" si="127"/>
        <v>1</v>
      </c>
      <c r="O1291" t="str">
        <f t="shared" si="128"/>
        <v/>
      </c>
    </row>
    <row r="1292" spans="1:15" x14ac:dyDescent="0.25">
      <c r="A1292" t="s">
        <v>1666</v>
      </c>
      <c r="B1292" t="s">
        <v>1222</v>
      </c>
      <c r="C1292" t="s">
        <v>1205</v>
      </c>
      <c r="D1292" t="s">
        <v>1645</v>
      </c>
      <c r="E1292" t="s">
        <v>1195</v>
      </c>
      <c r="F1292" s="604">
        <v>1</v>
      </c>
      <c r="G1292" s="604">
        <v>8.0000000000000002E-3</v>
      </c>
      <c r="H1292" s="651"/>
      <c r="I1292" t="str">
        <f t="shared" si="123"/>
        <v>industry</v>
      </c>
      <c r="J1292" t="str">
        <f t="shared" si="124"/>
        <v>lignite</v>
      </c>
      <c r="K1292" t="str">
        <f t="shared" si="125"/>
        <v>n2o</v>
      </c>
      <c r="L1292" t="str">
        <f t="shared" si="126"/>
        <v>industry.lignite.n2o.Combustion modification and selective non-catalytic reduction on solid fuels fired industrial boilers and furnaces</v>
      </c>
      <c r="M1292" s="614">
        <f>IFERROR(INDEX('Control Tech'!$K$3:$K$196,MATCH(Calcs!L1292,'Control Tech'!$A$3:$A$196,0),1)/100,0)</f>
        <v>0</v>
      </c>
      <c r="N1292" s="613">
        <f t="shared" si="127"/>
        <v>0</v>
      </c>
      <c r="O1292" t="str">
        <f t="shared" si="128"/>
        <v/>
      </c>
    </row>
    <row r="1293" spans="1:15" x14ac:dyDescent="0.25">
      <c r="A1293" t="s">
        <v>1666</v>
      </c>
      <c r="B1293" t="s">
        <v>1222</v>
      </c>
      <c r="C1293" t="s">
        <v>1205</v>
      </c>
      <c r="D1293" t="s">
        <v>1646</v>
      </c>
      <c r="E1293" t="s">
        <v>1195</v>
      </c>
      <c r="F1293" s="604">
        <v>1</v>
      </c>
      <c r="G1293" s="604">
        <v>4.0000000000000001E-3</v>
      </c>
      <c r="H1293" s="651"/>
      <c r="I1293" t="str">
        <f t="shared" si="123"/>
        <v>industry</v>
      </c>
      <c r="J1293" t="str">
        <f t="shared" si="124"/>
        <v>lignite</v>
      </c>
      <c r="K1293" t="str">
        <f t="shared" si="125"/>
        <v>n2o</v>
      </c>
      <c r="L1293" t="str">
        <f t="shared" si="126"/>
        <v>industry.lignite.n2o.Combustion modification in fluidized bed combustion</v>
      </c>
      <c r="M1293" s="614">
        <f>IFERROR(INDEX('Control Tech'!$K$3:$K$196,MATCH(Calcs!L1293,'Control Tech'!$A$3:$A$196,0),1)/100,0)</f>
        <v>0</v>
      </c>
      <c r="N1293" s="613">
        <f t="shared" si="127"/>
        <v>0</v>
      </c>
      <c r="O1293" t="str">
        <f t="shared" si="128"/>
        <v/>
      </c>
    </row>
    <row r="1294" spans="1:15" x14ac:dyDescent="0.25">
      <c r="A1294" t="s">
        <v>1666</v>
      </c>
      <c r="B1294" t="s">
        <v>1222</v>
      </c>
      <c r="C1294" t="s">
        <v>1205</v>
      </c>
      <c r="D1294" t="s">
        <v>1647</v>
      </c>
      <c r="E1294" t="s">
        <v>1195</v>
      </c>
      <c r="F1294" s="604">
        <v>1</v>
      </c>
      <c r="G1294" s="604">
        <v>0.02</v>
      </c>
      <c r="H1294" s="651"/>
      <c r="I1294" t="str">
        <f t="shared" si="123"/>
        <v>industry</v>
      </c>
      <c r="J1294" t="str">
        <f t="shared" si="124"/>
        <v>lignite</v>
      </c>
      <c r="K1294" t="str">
        <f t="shared" si="125"/>
        <v>n2o</v>
      </c>
      <c r="L1294" t="str">
        <f t="shared" si="126"/>
        <v>industry.lignite.n2o.Fluidized bed combustion</v>
      </c>
      <c r="M1294" s="614">
        <f>IFERROR(INDEX('Control Tech'!$K$3:$K$196,MATCH(Calcs!L1294,'Control Tech'!$A$3:$A$196,0),1)/100,0)</f>
        <v>0</v>
      </c>
      <c r="N1294" s="613">
        <f t="shared" si="127"/>
        <v>0</v>
      </c>
      <c r="O1294" t="str">
        <f t="shared" si="128"/>
        <v/>
      </c>
    </row>
    <row r="1295" spans="1:15" x14ac:dyDescent="0.25">
      <c r="A1295" t="s">
        <v>1666</v>
      </c>
      <c r="B1295" t="s">
        <v>1222</v>
      </c>
      <c r="C1295" t="s">
        <v>1205</v>
      </c>
      <c r="D1295" t="s">
        <v>1186</v>
      </c>
      <c r="E1295" t="s">
        <v>1195</v>
      </c>
      <c r="F1295" s="604">
        <v>1</v>
      </c>
      <c r="G1295" s="604">
        <v>1.4E-3</v>
      </c>
      <c r="H1295" s="651"/>
      <c r="I1295" t="str">
        <f t="shared" si="123"/>
        <v>industry</v>
      </c>
      <c r="J1295" t="str">
        <f t="shared" si="124"/>
        <v>lignite</v>
      </c>
      <c r="K1295" t="str">
        <f t="shared" si="125"/>
        <v>n2o</v>
      </c>
      <c r="L1295" t="str">
        <f t="shared" si="126"/>
        <v>industry.lignite.n2o.No control</v>
      </c>
      <c r="M1295" s="614">
        <f>IFERROR(INDEX('Control Tech'!$K$3:$K$196,MATCH(Calcs!L1295,'Control Tech'!$A$3:$A$196,0),1)/100,0)</f>
        <v>0</v>
      </c>
      <c r="N1295" s="613">
        <f t="shared" si="127"/>
        <v>1</v>
      </c>
      <c r="O1295" t="str">
        <f t="shared" si="128"/>
        <v/>
      </c>
    </row>
    <row r="1296" spans="1:15" x14ac:dyDescent="0.25">
      <c r="A1296" t="s">
        <v>1666</v>
      </c>
      <c r="B1296" t="s">
        <v>1222</v>
      </c>
      <c r="C1296" t="s">
        <v>1240</v>
      </c>
      <c r="D1296" t="s">
        <v>1645</v>
      </c>
      <c r="E1296" t="s">
        <v>1195</v>
      </c>
      <c r="F1296" s="604">
        <v>1</v>
      </c>
      <c r="G1296" s="604">
        <v>8.0000000000000002E-3</v>
      </c>
      <c r="H1296" s="651"/>
      <c r="I1296" t="str">
        <f t="shared" si="123"/>
        <v>industry</v>
      </c>
      <c r="J1296" t="str">
        <f t="shared" si="124"/>
        <v>lignite</v>
      </c>
      <c r="K1296" t="str">
        <f t="shared" si="125"/>
        <v>n2o</v>
      </c>
      <c r="L1296" t="str">
        <f t="shared" si="126"/>
        <v>industry.lignite.n2o.Combustion modification and selective non-catalytic reduction on solid fuels fired industrial boilers and furnaces</v>
      </c>
      <c r="M1296" s="614">
        <f>IFERROR(INDEX('Control Tech'!$K$3:$K$196,MATCH(Calcs!L1296,'Control Tech'!$A$3:$A$196,0),1)/100,0)</f>
        <v>0</v>
      </c>
      <c r="N1296" s="613">
        <f t="shared" si="127"/>
        <v>0</v>
      </c>
      <c r="O1296" t="str">
        <f t="shared" si="128"/>
        <v/>
      </c>
    </row>
    <row r="1297" spans="1:15" x14ac:dyDescent="0.25">
      <c r="A1297" t="s">
        <v>1666</v>
      </c>
      <c r="B1297" t="s">
        <v>1222</v>
      </c>
      <c r="C1297" t="s">
        <v>1240</v>
      </c>
      <c r="D1297" t="s">
        <v>1646</v>
      </c>
      <c r="E1297" t="s">
        <v>1195</v>
      </c>
      <c r="F1297" s="604">
        <v>1</v>
      </c>
      <c r="G1297" s="604">
        <v>4.0000000000000001E-3</v>
      </c>
      <c r="H1297" s="651"/>
      <c r="I1297" t="str">
        <f t="shared" si="123"/>
        <v>industry</v>
      </c>
      <c r="J1297" t="str">
        <f t="shared" si="124"/>
        <v>lignite</v>
      </c>
      <c r="K1297" t="str">
        <f t="shared" si="125"/>
        <v>n2o</v>
      </c>
      <c r="L1297" t="str">
        <f t="shared" si="126"/>
        <v>industry.lignite.n2o.Combustion modification in fluidized bed combustion</v>
      </c>
      <c r="M1297" s="614">
        <f>IFERROR(INDEX('Control Tech'!$K$3:$K$196,MATCH(Calcs!L1297,'Control Tech'!$A$3:$A$196,0),1)/100,0)</f>
        <v>0</v>
      </c>
      <c r="N1297" s="613">
        <f t="shared" si="127"/>
        <v>0</v>
      </c>
      <c r="O1297" t="str">
        <f t="shared" si="128"/>
        <v/>
      </c>
    </row>
    <row r="1298" spans="1:15" x14ac:dyDescent="0.25">
      <c r="A1298" t="s">
        <v>1666</v>
      </c>
      <c r="B1298" t="s">
        <v>1222</v>
      </c>
      <c r="C1298" t="s">
        <v>1240</v>
      </c>
      <c r="D1298" t="s">
        <v>1647</v>
      </c>
      <c r="E1298" t="s">
        <v>1195</v>
      </c>
      <c r="F1298" s="604">
        <v>1</v>
      </c>
      <c r="G1298" s="604">
        <v>0.02</v>
      </c>
      <c r="H1298" s="651"/>
      <c r="I1298" t="str">
        <f t="shared" si="123"/>
        <v>industry</v>
      </c>
      <c r="J1298" t="str">
        <f t="shared" si="124"/>
        <v>lignite</v>
      </c>
      <c r="K1298" t="str">
        <f t="shared" si="125"/>
        <v>n2o</v>
      </c>
      <c r="L1298" t="str">
        <f t="shared" si="126"/>
        <v>industry.lignite.n2o.Fluidized bed combustion</v>
      </c>
      <c r="M1298" s="614">
        <f>IFERROR(INDEX('Control Tech'!$K$3:$K$196,MATCH(Calcs!L1298,'Control Tech'!$A$3:$A$196,0),1)/100,0)</f>
        <v>0</v>
      </c>
      <c r="N1298" s="613">
        <f t="shared" si="127"/>
        <v>0</v>
      </c>
      <c r="O1298" t="str">
        <f t="shared" si="128"/>
        <v/>
      </c>
    </row>
    <row r="1299" spans="1:15" x14ac:dyDescent="0.25">
      <c r="A1299" t="s">
        <v>1666</v>
      </c>
      <c r="B1299" t="s">
        <v>1222</v>
      </c>
      <c r="C1299" t="s">
        <v>1240</v>
      </c>
      <c r="D1299" t="s">
        <v>1186</v>
      </c>
      <c r="E1299" t="s">
        <v>1195</v>
      </c>
      <c r="F1299" s="604">
        <v>1</v>
      </c>
      <c r="G1299" s="604">
        <v>1.4E-3</v>
      </c>
      <c r="H1299" s="651"/>
      <c r="I1299" t="str">
        <f t="shared" si="123"/>
        <v>industry</v>
      </c>
      <c r="J1299" t="str">
        <f t="shared" si="124"/>
        <v>lignite</v>
      </c>
      <c r="K1299" t="str">
        <f t="shared" si="125"/>
        <v>n2o</v>
      </c>
      <c r="L1299" t="str">
        <f t="shared" si="126"/>
        <v>industry.lignite.n2o.No control</v>
      </c>
      <c r="M1299" s="614">
        <f>IFERROR(INDEX('Control Tech'!$K$3:$K$196,MATCH(Calcs!L1299,'Control Tech'!$A$3:$A$196,0),1)/100,0)</f>
        <v>0</v>
      </c>
      <c r="N1299" s="613">
        <f t="shared" si="127"/>
        <v>1</v>
      </c>
      <c r="O1299" t="str">
        <f t="shared" si="128"/>
        <v/>
      </c>
    </row>
    <row r="1300" spans="1:15" x14ac:dyDescent="0.25">
      <c r="A1300" t="s">
        <v>1666</v>
      </c>
      <c r="B1300" t="s">
        <v>1222</v>
      </c>
      <c r="C1300" t="s">
        <v>1291</v>
      </c>
      <c r="D1300" t="s">
        <v>1645</v>
      </c>
      <c r="E1300" t="s">
        <v>1195</v>
      </c>
      <c r="F1300" s="604">
        <v>1</v>
      </c>
      <c r="G1300" s="604">
        <v>8.0000000000000002E-3</v>
      </c>
      <c r="H1300" s="651"/>
      <c r="I1300" t="str">
        <f t="shared" si="123"/>
        <v>industry</v>
      </c>
      <c r="J1300" t="str">
        <f t="shared" si="124"/>
        <v>hard coal</v>
      </c>
      <c r="K1300" t="str">
        <f t="shared" si="125"/>
        <v>n2o</v>
      </c>
      <c r="L1300" t="str">
        <f t="shared" si="126"/>
        <v>industry.hard coal.n2o.Combustion modification and selective non-catalytic reduction on solid fuels fired industrial boilers and furnaces</v>
      </c>
      <c r="M1300" s="614">
        <f>IFERROR(INDEX('Control Tech'!$K$3:$K$196,MATCH(Calcs!L1300,'Control Tech'!$A$3:$A$196,0),1)/100,0)</f>
        <v>0</v>
      </c>
      <c r="N1300" s="613">
        <f t="shared" si="127"/>
        <v>0</v>
      </c>
      <c r="O1300" t="str">
        <f t="shared" si="128"/>
        <v/>
      </c>
    </row>
    <row r="1301" spans="1:15" x14ac:dyDescent="0.25">
      <c r="A1301" t="s">
        <v>1666</v>
      </c>
      <c r="B1301" t="s">
        <v>1222</v>
      </c>
      <c r="C1301" t="s">
        <v>1291</v>
      </c>
      <c r="D1301" t="s">
        <v>1646</v>
      </c>
      <c r="E1301" t="s">
        <v>1195</v>
      </c>
      <c r="F1301" s="604">
        <v>1</v>
      </c>
      <c r="G1301" s="604">
        <v>4.0000000000000001E-3</v>
      </c>
      <c r="H1301" s="651"/>
      <c r="I1301" t="str">
        <f t="shared" si="123"/>
        <v>industry</v>
      </c>
      <c r="J1301" t="str">
        <f t="shared" si="124"/>
        <v>hard coal</v>
      </c>
      <c r="K1301" t="str">
        <f t="shared" si="125"/>
        <v>n2o</v>
      </c>
      <c r="L1301" t="str">
        <f t="shared" si="126"/>
        <v>industry.hard coal.n2o.Combustion modification in fluidized bed combustion</v>
      </c>
      <c r="M1301" s="614">
        <f>IFERROR(INDEX('Control Tech'!$K$3:$K$196,MATCH(Calcs!L1301,'Control Tech'!$A$3:$A$196,0),1)/100,0)</f>
        <v>0</v>
      </c>
      <c r="N1301" s="613">
        <f t="shared" si="127"/>
        <v>0</v>
      </c>
      <c r="O1301" t="str">
        <f t="shared" si="128"/>
        <v/>
      </c>
    </row>
    <row r="1302" spans="1:15" x14ac:dyDescent="0.25">
      <c r="A1302" t="s">
        <v>1666</v>
      </c>
      <c r="B1302" t="s">
        <v>1222</v>
      </c>
      <c r="C1302" t="s">
        <v>1291</v>
      </c>
      <c r="D1302" t="s">
        <v>1647</v>
      </c>
      <c r="E1302" t="s">
        <v>1195</v>
      </c>
      <c r="F1302" s="604">
        <v>1</v>
      </c>
      <c r="G1302" s="604">
        <v>0.02</v>
      </c>
      <c r="H1302" s="651"/>
      <c r="I1302" t="str">
        <f t="shared" si="123"/>
        <v>industry</v>
      </c>
      <c r="J1302" t="str">
        <f t="shared" si="124"/>
        <v>hard coal</v>
      </c>
      <c r="K1302" t="str">
        <f t="shared" si="125"/>
        <v>n2o</v>
      </c>
      <c r="L1302" t="str">
        <f t="shared" si="126"/>
        <v>industry.hard coal.n2o.Fluidized bed combustion</v>
      </c>
      <c r="M1302" s="614">
        <f>IFERROR(INDEX('Control Tech'!$K$3:$K$196,MATCH(Calcs!L1302,'Control Tech'!$A$3:$A$196,0),1)/100,0)</f>
        <v>0</v>
      </c>
      <c r="N1302" s="613">
        <f t="shared" si="127"/>
        <v>0</v>
      </c>
      <c r="O1302" t="str">
        <f t="shared" si="128"/>
        <v/>
      </c>
    </row>
    <row r="1303" spans="1:15" x14ac:dyDescent="0.25">
      <c r="A1303" t="s">
        <v>1666</v>
      </c>
      <c r="B1303" t="s">
        <v>1222</v>
      </c>
      <c r="C1303" t="s">
        <v>1291</v>
      </c>
      <c r="D1303" t="s">
        <v>1186</v>
      </c>
      <c r="E1303" t="s">
        <v>1195</v>
      </c>
      <c r="F1303" s="604">
        <v>1</v>
      </c>
      <c r="G1303" s="604">
        <v>1.4E-3</v>
      </c>
      <c r="H1303" s="651"/>
      <c r="I1303" t="str">
        <f t="shared" si="123"/>
        <v>industry</v>
      </c>
      <c r="J1303" t="str">
        <f t="shared" si="124"/>
        <v>hard coal</v>
      </c>
      <c r="K1303" t="str">
        <f t="shared" si="125"/>
        <v>n2o</v>
      </c>
      <c r="L1303" t="str">
        <f t="shared" si="126"/>
        <v>industry.hard coal.n2o.No control</v>
      </c>
      <c r="M1303" s="614">
        <f>IFERROR(INDEX('Control Tech'!$K$3:$K$196,MATCH(Calcs!L1303,'Control Tech'!$A$3:$A$196,0),1)/100,0)</f>
        <v>0</v>
      </c>
      <c r="N1303" s="613">
        <f t="shared" si="127"/>
        <v>1</v>
      </c>
      <c r="O1303" t="str">
        <f t="shared" si="128"/>
        <v/>
      </c>
    </row>
    <row r="1304" spans="1:15" x14ac:dyDescent="0.25">
      <c r="A1304" t="s">
        <v>1666</v>
      </c>
      <c r="B1304" t="s">
        <v>1222</v>
      </c>
      <c r="C1304" t="s">
        <v>1292</v>
      </c>
      <c r="D1304" t="s">
        <v>1645</v>
      </c>
      <c r="E1304" t="s">
        <v>1195</v>
      </c>
      <c r="F1304" s="604">
        <v>1</v>
      </c>
      <c r="G1304" s="604">
        <v>8.0000000000000002E-3</v>
      </c>
      <c r="H1304" s="651"/>
      <c r="I1304" t="str">
        <f t="shared" si="123"/>
        <v>industry</v>
      </c>
      <c r="J1304" t="str">
        <f t="shared" si="124"/>
        <v>hard coal</v>
      </c>
      <c r="K1304" t="str">
        <f t="shared" si="125"/>
        <v>n2o</v>
      </c>
      <c r="L1304" t="str">
        <f t="shared" si="126"/>
        <v>industry.hard coal.n2o.Combustion modification and selective non-catalytic reduction on solid fuels fired industrial boilers and furnaces</v>
      </c>
      <c r="M1304" s="614">
        <f>IFERROR(INDEX('Control Tech'!$K$3:$K$196,MATCH(Calcs!L1304,'Control Tech'!$A$3:$A$196,0),1)/100,0)</f>
        <v>0</v>
      </c>
      <c r="N1304" s="613">
        <f t="shared" si="127"/>
        <v>0</v>
      </c>
      <c r="O1304" t="str">
        <f t="shared" si="128"/>
        <v/>
      </c>
    </row>
    <row r="1305" spans="1:15" x14ac:dyDescent="0.25">
      <c r="A1305" t="s">
        <v>1666</v>
      </c>
      <c r="B1305" t="s">
        <v>1222</v>
      </c>
      <c r="C1305" t="s">
        <v>1292</v>
      </c>
      <c r="D1305" t="s">
        <v>1646</v>
      </c>
      <c r="E1305" t="s">
        <v>1195</v>
      </c>
      <c r="F1305" s="604">
        <v>1</v>
      </c>
      <c r="G1305" s="604">
        <v>4.0000000000000001E-3</v>
      </c>
      <c r="H1305" s="651"/>
      <c r="I1305" t="str">
        <f t="shared" si="123"/>
        <v>industry</v>
      </c>
      <c r="J1305" t="str">
        <f t="shared" si="124"/>
        <v>hard coal</v>
      </c>
      <c r="K1305" t="str">
        <f t="shared" si="125"/>
        <v>n2o</v>
      </c>
      <c r="L1305" t="str">
        <f t="shared" si="126"/>
        <v>industry.hard coal.n2o.Combustion modification in fluidized bed combustion</v>
      </c>
      <c r="M1305" s="614">
        <f>IFERROR(INDEX('Control Tech'!$K$3:$K$196,MATCH(Calcs!L1305,'Control Tech'!$A$3:$A$196,0),1)/100,0)</f>
        <v>0</v>
      </c>
      <c r="N1305" s="613">
        <f t="shared" si="127"/>
        <v>0</v>
      </c>
      <c r="O1305" t="str">
        <f t="shared" si="128"/>
        <v/>
      </c>
    </row>
    <row r="1306" spans="1:15" x14ac:dyDescent="0.25">
      <c r="A1306" t="s">
        <v>1666</v>
      </c>
      <c r="B1306" t="s">
        <v>1222</v>
      </c>
      <c r="C1306" t="s">
        <v>1292</v>
      </c>
      <c r="D1306" t="s">
        <v>1647</v>
      </c>
      <c r="E1306" t="s">
        <v>1195</v>
      </c>
      <c r="F1306" s="604">
        <v>1</v>
      </c>
      <c r="G1306" s="604">
        <v>0.02</v>
      </c>
      <c r="H1306" s="651"/>
      <c r="I1306" t="str">
        <f t="shared" si="123"/>
        <v>industry</v>
      </c>
      <c r="J1306" t="str">
        <f t="shared" si="124"/>
        <v>hard coal</v>
      </c>
      <c r="K1306" t="str">
        <f t="shared" si="125"/>
        <v>n2o</v>
      </c>
      <c r="L1306" t="str">
        <f t="shared" si="126"/>
        <v>industry.hard coal.n2o.Fluidized bed combustion</v>
      </c>
      <c r="M1306" s="614">
        <f>IFERROR(INDEX('Control Tech'!$K$3:$K$196,MATCH(Calcs!L1306,'Control Tech'!$A$3:$A$196,0),1)/100,0)</f>
        <v>0</v>
      </c>
      <c r="N1306" s="613">
        <f t="shared" si="127"/>
        <v>0</v>
      </c>
      <c r="O1306" t="str">
        <f t="shared" si="128"/>
        <v/>
      </c>
    </row>
    <row r="1307" spans="1:15" x14ac:dyDescent="0.25">
      <c r="A1307" t="s">
        <v>1666</v>
      </c>
      <c r="B1307" t="s">
        <v>1222</v>
      </c>
      <c r="C1307" t="s">
        <v>1292</v>
      </c>
      <c r="D1307" t="s">
        <v>1186</v>
      </c>
      <c r="E1307" t="s">
        <v>1195</v>
      </c>
      <c r="F1307" s="604">
        <v>1</v>
      </c>
      <c r="G1307" s="604">
        <v>1.4E-3</v>
      </c>
      <c r="H1307" s="651"/>
      <c r="I1307" t="str">
        <f t="shared" si="123"/>
        <v>industry</v>
      </c>
      <c r="J1307" t="str">
        <f t="shared" si="124"/>
        <v>hard coal</v>
      </c>
      <c r="K1307" t="str">
        <f t="shared" si="125"/>
        <v>n2o</v>
      </c>
      <c r="L1307" t="str">
        <f t="shared" si="126"/>
        <v>industry.hard coal.n2o.No control</v>
      </c>
      <c r="M1307" s="614">
        <f>IFERROR(INDEX('Control Tech'!$K$3:$K$196,MATCH(Calcs!L1307,'Control Tech'!$A$3:$A$196,0),1)/100,0)</f>
        <v>0</v>
      </c>
      <c r="N1307" s="613">
        <f t="shared" si="127"/>
        <v>1</v>
      </c>
      <c r="O1307" t="str">
        <f t="shared" si="128"/>
        <v/>
      </c>
    </row>
    <row r="1308" spans="1:15" x14ac:dyDescent="0.25">
      <c r="A1308" t="s">
        <v>1666</v>
      </c>
      <c r="B1308" t="s">
        <v>1222</v>
      </c>
      <c r="C1308" t="s">
        <v>1293</v>
      </c>
      <c r="D1308" t="s">
        <v>1645</v>
      </c>
      <c r="E1308" t="s">
        <v>1195</v>
      </c>
      <c r="F1308" s="604">
        <v>1</v>
      </c>
      <c r="G1308" s="604">
        <v>8.0000000000000002E-3</v>
      </c>
      <c r="H1308" s="651"/>
      <c r="I1308" t="str">
        <f t="shared" si="123"/>
        <v>industry</v>
      </c>
      <c r="J1308" t="str">
        <f t="shared" si="124"/>
        <v>hard coal</v>
      </c>
      <c r="K1308" t="str">
        <f t="shared" si="125"/>
        <v>n2o</v>
      </c>
      <c r="L1308" t="str">
        <f t="shared" si="126"/>
        <v>industry.hard coal.n2o.Combustion modification and selective non-catalytic reduction on solid fuels fired industrial boilers and furnaces</v>
      </c>
      <c r="M1308" s="614">
        <f>IFERROR(INDEX('Control Tech'!$K$3:$K$196,MATCH(Calcs!L1308,'Control Tech'!$A$3:$A$196,0),1)/100,0)</f>
        <v>0</v>
      </c>
      <c r="N1308" s="613">
        <f t="shared" si="127"/>
        <v>0</v>
      </c>
      <c r="O1308" t="str">
        <f t="shared" si="128"/>
        <v/>
      </c>
    </row>
    <row r="1309" spans="1:15" x14ac:dyDescent="0.25">
      <c r="A1309" t="s">
        <v>1666</v>
      </c>
      <c r="B1309" t="s">
        <v>1222</v>
      </c>
      <c r="C1309" t="s">
        <v>1293</v>
      </c>
      <c r="D1309" t="s">
        <v>1646</v>
      </c>
      <c r="E1309" t="s">
        <v>1195</v>
      </c>
      <c r="F1309" s="604">
        <v>1</v>
      </c>
      <c r="G1309" s="604">
        <v>4.0000000000000001E-3</v>
      </c>
      <c r="H1309" s="651"/>
      <c r="I1309" t="str">
        <f t="shared" si="123"/>
        <v>industry</v>
      </c>
      <c r="J1309" t="str">
        <f t="shared" si="124"/>
        <v>hard coal</v>
      </c>
      <c r="K1309" t="str">
        <f t="shared" si="125"/>
        <v>n2o</v>
      </c>
      <c r="L1309" t="str">
        <f t="shared" si="126"/>
        <v>industry.hard coal.n2o.Combustion modification in fluidized bed combustion</v>
      </c>
      <c r="M1309" s="614">
        <f>IFERROR(INDEX('Control Tech'!$K$3:$K$196,MATCH(Calcs!L1309,'Control Tech'!$A$3:$A$196,0),1)/100,0)</f>
        <v>0</v>
      </c>
      <c r="N1309" s="613">
        <f t="shared" si="127"/>
        <v>0</v>
      </c>
      <c r="O1309" t="str">
        <f t="shared" si="128"/>
        <v/>
      </c>
    </row>
    <row r="1310" spans="1:15" x14ac:dyDescent="0.25">
      <c r="A1310" t="s">
        <v>1666</v>
      </c>
      <c r="B1310" t="s">
        <v>1222</v>
      </c>
      <c r="C1310" t="s">
        <v>1293</v>
      </c>
      <c r="D1310" t="s">
        <v>1647</v>
      </c>
      <c r="E1310" t="s">
        <v>1195</v>
      </c>
      <c r="F1310" s="604">
        <v>1</v>
      </c>
      <c r="G1310" s="604">
        <v>0.02</v>
      </c>
      <c r="H1310" s="651"/>
      <c r="I1310" t="str">
        <f t="shared" si="123"/>
        <v>industry</v>
      </c>
      <c r="J1310" t="str">
        <f t="shared" si="124"/>
        <v>hard coal</v>
      </c>
      <c r="K1310" t="str">
        <f t="shared" si="125"/>
        <v>n2o</v>
      </c>
      <c r="L1310" t="str">
        <f t="shared" si="126"/>
        <v>industry.hard coal.n2o.Fluidized bed combustion</v>
      </c>
      <c r="M1310" s="614">
        <f>IFERROR(INDEX('Control Tech'!$K$3:$K$196,MATCH(Calcs!L1310,'Control Tech'!$A$3:$A$196,0),1)/100,0)</f>
        <v>0</v>
      </c>
      <c r="N1310" s="613">
        <f t="shared" si="127"/>
        <v>0</v>
      </c>
      <c r="O1310" t="str">
        <f t="shared" si="128"/>
        <v/>
      </c>
    </row>
    <row r="1311" spans="1:15" x14ac:dyDescent="0.25">
      <c r="A1311" t="s">
        <v>1666</v>
      </c>
      <c r="B1311" t="s">
        <v>1222</v>
      </c>
      <c r="C1311" t="s">
        <v>1293</v>
      </c>
      <c r="D1311" t="s">
        <v>1186</v>
      </c>
      <c r="E1311" t="s">
        <v>1195</v>
      </c>
      <c r="F1311" s="604">
        <v>1</v>
      </c>
      <c r="G1311" s="604">
        <v>1.4E-3</v>
      </c>
      <c r="H1311" s="651"/>
      <c r="I1311" t="str">
        <f t="shared" si="123"/>
        <v>industry</v>
      </c>
      <c r="J1311" t="str">
        <f t="shared" si="124"/>
        <v>hard coal</v>
      </c>
      <c r="K1311" t="str">
        <f t="shared" si="125"/>
        <v>n2o</v>
      </c>
      <c r="L1311" t="str">
        <f t="shared" si="126"/>
        <v>industry.hard coal.n2o.No control</v>
      </c>
      <c r="M1311" s="614">
        <f>IFERROR(INDEX('Control Tech'!$K$3:$K$196,MATCH(Calcs!L1311,'Control Tech'!$A$3:$A$196,0),1)/100,0)</f>
        <v>0</v>
      </c>
      <c r="N1311" s="613">
        <f t="shared" si="127"/>
        <v>1</v>
      </c>
      <c r="O1311" t="str">
        <f t="shared" si="128"/>
        <v/>
      </c>
    </row>
    <row r="1312" spans="1:15" x14ac:dyDescent="0.25">
      <c r="A1312" t="s">
        <v>1666</v>
      </c>
      <c r="B1312" t="s">
        <v>1249</v>
      </c>
      <c r="C1312" t="s">
        <v>1409</v>
      </c>
      <c r="D1312" t="s">
        <v>1646</v>
      </c>
      <c r="E1312" t="s">
        <v>1195</v>
      </c>
      <c r="F1312" s="604">
        <v>1</v>
      </c>
      <c r="G1312" s="604">
        <v>4.0000000000000001E-3</v>
      </c>
      <c r="H1312" s="651"/>
      <c r="I1312" t="str">
        <f t="shared" si="123"/>
        <v>electricity</v>
      </c>
      <c r="J1312" t="str">
        <f t="shared" si="124"/>
        <v>biomass</v>
      </c>
      <c r="K1312" t="str">
        <f t="shared" si="125"/>
        <v>n2o</v>
      </c>
      <c r="L1312" t="str">
        <f t="shared" si="126"/>
        <v>electricity.biomass.n2o.Combustion modification in fluidized bed combustion</v>
      </c>
      <c r="M1312" s="614">
        <f>IFERROR(INDEX('Control Tech'!$K$3:$K$196,MATCH(Calcs!L1312,'Control Tech'!$A$3:$A$196,0),1)/100,0)</f>
        <v>0</v>
      </c>
      <c r="N1312" s="613">
        <f t="shared" si="127"/>
        <v>0</v>
      </c>
      <c r="O1312">
        <f t="shared" si="128"/>
        <v>0</v>
      </c>
    </row>
    <row r="1313" spans="1:15" x14ac:dyDescent="0.25">
      <c r="A1313" t="s">
        <v>1666</v>
      </c>
      <c r="B1313" t="s">
        <v>1249</v>
      </c>
      <c r="C1313" t="s">
        <v>1409</v>
      </c>
      <c r="D1313" t="s">
        <v>1647</v>
      </c>
      <c r="E1313" t="s">
        <v>1195</v>
      </c>
      <c r="F1313" s="604">
        <v>1</v>
      </c>
      <c r="G1313" s="604">
        <v>0.02</v>
      </c>
      <c r="H1313" s="651"/>
      <c r="I1313" t="str">
        <f t="shared" si="123"/>
        <v>electricity</v>
      </c>
      <c r="J1313" t="str">
        <f t="shared" si="124"/>
        <v>biomass</v>
      </c>
      <c r="K1313" t="str">
        <f t="shared" si="125"/>
        <v>n2o</v>
      </c>
      <c r="L1313" t="str">
        <f t="shared" si="126"/>
        <v>electricity.biomass.n2o.Fluidized bed combustion</v>
      </c>
      <c r="M1313" s="614">
        <f>IFERROR(INDEX('Control Tech'!$K$3:$K$196,MATCH(Calcs!L1313,'Control Tech'!$A$3:$A$196,0),1)/100,0)</f>
        <v>0</v>
      </c>
      <c r="N1313" s="613">
        <f t="shared" si="127"/>
        <v>0</v>
      </c>
      <c r="O1313">
        <f t="shared" si="128"/>
        <v>0</v>
      </c>
    </row>
    <row r="1314" spans="1:15" x14ac:dyDescent="0.25">
      <c r="A1314" t="s">
        <v>1666</v>
      </c>
      <c r="B1314" t="s">
        <v>1249</v>
      </c>
      <c r="C1314" t="s">
        <v>1409</v>
      </c>
      <c r="D1314" t="s">
        <v>1186</v>
      </c>
      <c r="E1314" t="s">
        <v>1195</v>
      </c>
      <c r="F1314" s="604">
        <v>1</v>
      </c>
      <c r="G1314" s="604">
        <v>4.0000000000000001E-3</v>
      </c>
      <c r="H1314" s="651"/>
      <c r="I1314" t="str">
        <f t="shared" si="123"/>
        <v>electricity</v>
      </c>
      <c r="J1314" t="str">
        <f t="shared" si="124"/>
        <v>biomass</v>
      </c>
      <c r="K1314" t="str">
        <f t="shared" si="125"/>
        <v>n2o</v>
      </c>
      <c r="L1314" t="str">
        <f t="shared" si="126"/>
        <v>electricity.biomass.n2o.No control</v>
      </c>
      <c r="M1314" s="614">
        <f>IFERROR(INDEX('Control Tech'!$K$3:$K$196,MATCH(Calcs!L1314,'Control Tech'!$A$3:$A$196,0),1)/100,0)</f>
        <v>0</v>
      </c>
      <c r="N1314" s="613">
        <f t="shared" si="127"/>
        <v>1</v>
      </c>
      <c r="O1314">
        <f t="shared" si="128"/>
        <v>0</v>
      </c>
    </row>
    <row r="1315" spans="1:15" x14ac:dyDescent="0.25">
      <c r="A1315" t="s">
        <v>1666</v>
      </c>
      <c r="B1315" t="s">
        <v>1249</v>
      </c>
      <c r="C1315" t="s">
        <v>1245</v>
      </c>
      <c r="D1315" t="s">
        <v>1186</v>
      </c>
      <c r="E1315" t="s">
        <v>1195</v>
      </c>
      <c r="F1315" s="604">
        <v>1</v>
      </c>
      <c r="G1315" s="604">
        <v>1.4E-3</v>
      </c>
      <c r="H1315" s="651"/>
      <c r="I1315" t="str">
        <f t="shared" si="123"/>
        <v>electricity</v>
      </c>
      <c r="J1315" t="str">
        <f t="shared" si="124"/>
        <v>coal</v>
      </c>
      <c r="K1315" t="str">
        <f t="shared" si="125"/>
        <v>n2o</v>
      </c>
      <c r="L1315" t="str">
        <f t="shared" si="126"/>
        <v>electricity.coal.n2o.No control</v>
      </c>
      <c r="M1315" s="614">
        <f>IFERROR(INDEX('Control Tech'!$K$3:$K$196,MATCH(Calcs!L1315,'Control Tech'!$A$3:$A$196,0),1)/100,0)</f>
        <v>0</v>
      </c>
      <c r="N1315" s="613">
        <f t="shared" si="127"/>
        <v>1</v>
      </c>
      <c r="O1315">
        <f t="shared" si="128"/>
        <v>0</v>
      </c>
    </row>
    <row r="1316" spans="1:15" x14ac:dyDescent="0.25">
      <c r="A1316" t="s">
        <v>1666</v>
      </c>
      <c r="B1316" t="s">
        <v>1249</v>
      </c>
      <c r="C1316" t="s">
        <v>92</v>
      </c>
      <c r="D1316" t="s">
        <v>1186</v>
      </c>
      <c r="E1316" t="s">
        <v>1195</v>
      </c>
      <c r="F1316" s="604">
        <v>1</v>
      </c>
      <c r="G1316" s="604">
        <v>5.9999999999999995E-4</v>
      </c>
      <c r="H1316" s="651"/>
      <c r="I1316" t="str">
        <f t="shared" si="123"/>
        <v>electricity</v>
      </c>
      <c r="J1316" t="str">
        <f t="shared" si="124"/>
        <v>petroleum diesel</v>
      </c>
      <c r="K1316" t="str">
        <f t="shared" si="125"/>
        <v>n2o</v>
      </c>
      <c r="L1316" t="str">
        <f t="shared" si="126"/>
        <v>electricity.petroleum diesel.n2o.No control</v>
      </c>
      <c r="M1316" s="614">
        <f>IFERROR(INDEX('Control Tech'!$K$3:$K$196,MATCH(Calcs!L1316,'Control Tech'!$A$3:$A$196,0),1)/100,0)</f>
        <v>0</v>
      </c>
      <c r="N1316" s="613">
        <f t="shared" si="127"/>
        <v>1</v>
      </c>
      <c r="O1316">
        <f t="shared" si="128"/>
        <v>0</v>
      </c>
    </row>
    <row r="1317" spans="1:15" x14ac:dyDescent="0.25">
      <c r="A1317" t="s">
        <v>1666</v>
      </c>
      <c r="B1317" t="s">
        <v>1249</v>
      </c>
      <c r="C1317" t="s">
        <v>1264</v>
      </c>
      <c r="D1317" t="s">
        <v>1186</v>
      </c>
      <c r="E1317" t="s">
        <v>1195</v>
      </c>
      <c r="F1317" s="604">
        <v>1</v>
      </c>
      <c r="G1317" s="604">
        <v>1E-4</v>
      </c>
      <c r="H1317" s="651"/>
      <c r="I1317" t="str">
        <f t="shared" si="123"/>
        <v>electricity</v>
      </c>
      <c r="J1317" t="str">
        <f t="shared" si="124"/>
        <v>natural gas</v>
      </c>
      <c r="K1317" t="str">
        <f t="shared" si="125"/>
        <v>n2o</v>
      </c>
      <c r="L1317" t="str">
        <f t="shared" si="126"/>
        <v>electricity.natural gas.n2o.No control</v>
      </c>
      <c r="M1317" s="614">
        <f>IFERROR(INDEX('Control Tech'!$K$3:$K$196,MATCH(Calcs!L1317,'Control Tech'!$A$3:$A$196,0),1)/100,0)</f>
        <v>0</v>
      </c>
      <c r="N1317" s="613">
        <f t="shared" si="127"/>
        <v>1</v>
      </c>
      <c r="O1317">
        <f t="shared" si="128"/>
        <v>100.6</v>
      </c>
    </row>
    <row r="1318" spans="1:15" x14ac:dyDescent="0.25">
      <c r="A1318" t="s">
        <v>1666</v>
      </c>
      <c r="B1318" t="s">
        <v>1249</v>
      </c>
      <c r="C1318" t="s">
        <v>18</v>
      </c>
      <c r="D1318" t="s">
        <v>1186</v>
      </c>
      <c r="E1318" t="s">
        <v>1195</v>
      </c>
      <c r="F1318" s="604">
        <v>1</v>
      </c>
      <c r="G1318" s="604">
        <v>5.9999999999999995E-4</v>
      </c>
      <c r="H1318" s="651"/>
      <c r="I1318" t="str">
        <f t="shared" si="123"/>
        <v>electricity</v>
      </c>
      <c r="J1318" t="str">
        <f t="shared" si="124"/>
        <v>petroleum gasoline</v>
      </c>
      <c r="K1318" t="str">
        <f t="shared" si="125"/>
        <v>n2o</v>
      </c>
      <c r="L1318" t="str">
        <f t="shared" si="126"/>
        <v>electricity.petroleum gasoline.n2o.No control</v>
      </c>
      <c r="M1318" s="614">
        <f>IFERROR(INDEX('Control Tech'!$K$3:$K$196,MATCH(Calcs!L1318,'Control Tech'!$A$3:$A$196,0),1)/100,0)</f>
        <v>0</v>
      </c>
      <c r="N1318" s="613">
        <f t="shared" si="127"/>
        <v>1</v>
      </c>
      <c r="O1318">
        <f t="shared" si="128"/>
        <v>0</v>
      </c>
    </row>
    <row r="1319" spans="1:15" x14ac:dyDescent="0.25">
      <c r="A1319" t="s">
        <v>1666</v>
      </c>
      <c r="B1319" t="s">
        <v>1249</v>
      </c>
      <c r="C1319" t="s">
        <v>1294</v>
      </c>
      <c r="D1319" t="s">
        <v>1186</v>
      </c>
      <c r="E1319" t="s">
        <v>1195</v>
      </c>
      <c r="F1319" s="604">
        <v>1</v>
      </c>
      <c r="G1319" s="604">
        <v>5.9999999999999995E-4</v>
      </c>
      <c r="H1319" s="651"/>
      <c r="I1319" t="str">
        <f t="shared" si="123"/>
        <v>electricity</v>
      </c>
      <c r="J1319" t="str">
        <f t="shared" si="124"/>
        <v>petroleum diesel</v>
      </c>
      <c r="K1319" t="str">
        <f t="shared" si="125"/>
        <v>n2o</v>
      </c>
      <c r="L1319" t="str">
        <f t="shared" si="126"/>
        <v>electricity.petroleum diesel.n2o.No control</v>
      </c>
      <c r="M1319" s="614">
        <f>IFERROR(INDEX('Control Tech'!$K$3:$K$196,MATCH(Calcs!L1319,'Control Tech'!$A$3:$A$196,0),1)/100,0)</f>
        <v>0</v>
      </c>
      <c r="N1319" s="613">
        <f t="shared" si="127"/>
        <v>1</v>
      </c>
      <c r="O1319">
        <f t="shared" si="128"/>
        <v>241.77</v>
      </c>
    </row>
    <row r="1320" spans="1:15" x14ac:dyDescent="0.25">
      <c r="A1320" t="s">
        <v>1666</v>
      </c>
      <c r="B1320" t="s">
        <v>1249</v>
      </c>
      <c r="C1320" t="s">
        <v>1410</v>
      </c>
      <c r="D1320" t="s">
        <v>1646</v>
      </c>
      <c r="E1320" t="s">
        <v>1195</v>
      </c>
      <c r="F1320" s="604">
        <v>1</v>
      </c>
      <c r="G1320" s="604">
        <v>4.0000000000000001E-3</v>
      </c>
      <c r="H1320" s="651"/>
      <c r="I1320" t="str">
        <f t="shared" si="123"/>
        <v>electricity</v>
      </c>
      <c r="J1320" t="str">
        <f t="shared" si="124"/>
        <v>biomass</v>
      </c>
      <c r="K1320" t="str">
        <f t="shared" si="125"/>
        <v>n2o</v>
      </c>
      <c r="L1320" t="str">
        <f t="shared" si="126"/>
        <v>electricity.biomass.n2o.Combustion modification in fluidized bed combustion</v>
      </c>
      <c r="M1320" s="614">
        <f>IFERROR(INDEX('Control Tech'!$K$3:$K$196,MATCH(Calcs!L1320,'Control Tech'!$A$3:$A$196,0),1)/100,0)</f>
        <v>0</v>
      </c>
      <c r="N1320" s="613">
        <f t="shared" si="127"/>
        <v>0</v>
      </c>
      <c r="O1320">
        <f t="shared" si="128"/>
        <v>0</v>
      </c>
    </row>
    <row r="1321" spans="1:15" x14ac:dyDescent="0.25">
      <c r="A1321" t="s">
        <v>1666</v>
      </c>
      <c r="B1321" t="s">
        <v>1249</v>
      </c>
      <c r="C1321" t="s">
        <v>1410</v>
      </c>
      <c r="D1321" t="s">
        <v>1647</v>
      </c>
      <c r="E1321" t="s">
        <v>1195</v>
      </c>
      <c r="F1321" s="604">
        <v>1</v>
      </c>
      <c r="G1321" s="604">
        <v>0.02</v>
      </c>
      <c r="H1321" s="651"/>
      <c r="I1321" t="str">
        <f t="shared" si="123"/>
        <v>electricity</v>
      </c>
      <c r="J1321" t="str">
        <f t="shared" si="124"/>
        <v>biomass</v>
      </c>
      <c r="K1321" t="str">
        <f t="shared" si="125"/>
        <v>n2o</v>
      </c>
      <c r="L1321" t="str">
        <f t="shared" si="126"/>
        <v>electricity.biomass.n2o.Fluidized bed combustion</v>
      </c>
      <c r="M1321" s="614">
        <f>IFERROR(INDEX('Control Tech'!$K$3:$K$196,MATCH(Calcs!L1321,'Control Tech'!$A$3:$A$196,0),1)/100,0)</f>
        <v>0</v>
      </c>
      <c r="N1321" s="613">
        <f t="shared" si="127"/>
        <v>0</v>
      </c>
      <c r="O1321">
        <f t="shared" si="128"/>
        <v>0</v>
      </c>
    </row>
    <row r="1322" spans="1:15" x14ac:dyDescent="0.25">
      <c r="A1322" t="s">
        <v>1666</v>
      </c>
      <c r="B1322" t="s">
        <v>1249</v>
      </c>
      <c r="C1322" t="s">
        <v>1410</v>
      </c>
      <c r="D1322" t="s">
        <v>1186</v>
      </c>
      <c r="E1322" t="s">
        <v>1195</v>
      </c>
      <c r="F1322" s="604">
        <v>1</v>
      </c>
      <c r="G1322" s="604">
        <v>4.0000000000000001E-3</v>
      </c>
      <c r="H1322" s="651"/>
      <c r="I1322" t="str">
        <f t="shared" si="123"/>
        <v>electricity</v>
      </c>
      <c r="J1322" t="str">
        <f t="shared" si="124"/>
        <v>biomass</v>
      </c>
      <c r="K1322" t="str">
        <f t="shared" si="125"/>
        <v>n2o</v>
      </c>
      <c r="L1322" t="str">
        <f t="shared" si="126"/>
        <v>electricity.biomass.n2o.No control</v>
      </c>
      <c r="M1322" s="614">
        <f>IFERROR(INDEX('Control Tech'!$K$3:$K$196,MATCH(Calcs!L1322,'Control Tech'!$A$3:$A$196,0),1)/100,0)</f>
        <v>0</v>
      </c>
      <c r="N1322" s="613">
        <f t="shared" si="127"/>
        <v>1</v>
      </c>
      <c r="O1322">
        <f t="shared" si="128"/>
        <v>0</v>
      </c>
    </row>
    <row r="1323" spans="1:15" x14ac:dyDescent="0.25">
      <c r="A1323" t="s">
        <v>1666</v>
      </c>
      <c r="B1323" t="s">
        <v>1228</v>
      </c>
      <c r="C1323" t="s">
        <v>1205</v>
      </c>
      <c r="D1323" t="s">
        <v>1646</v>
      </c>
      <c r="E1323" t="s">
        <v>1195</v>
      </c>
      <c r="F1323" s="604">
        <v>1</v>
      </c>
      <c r="G1323" s="604">
        <v>4.0000000000000001E-3</v>
      </c>
      <c r="H1323" s="651"/>
      <c r="I1323" t="str">
        <f t="shared" si="123"/>
        <v>electricity</v>
      </c>
      <c r="J1323" t="str">
        <f t="shared" si="124"/>
        <v>lignite</v>
      </c>
      <c r="K1323" t="str">
        <f t="shared" si="125"/>
        <v>n2o</v>
      </c>
      <c r="L1323" t="str">
        <f t="shared" si="126"/>
        <v>electricity.lignite.n2o.Combustion modification in fluidized bed combustion</v>
      </c>
      <c r="M1323" s="614">
        <f>IFERROR(INDEX('Control Tech'!$K$3:$K$196,MATCH(Calcs!L1323,'Control Tech'!$A$3:$A$196,0),1)/100,0)</f>
        <v>0</v>
      </c>
      <c r="N1323" s="613">
        <f t="shared" si="127"/>
        <v>0</v>
      </c>
      <c r="O1323">
        <f t="shared" si="128"/>
        <v>0</v>
      </c>
    </row>
    <row r="1324" spans="1:15" x14ac:dyDescent="0.25">
      <c r="A1324" t="s">
        <v>1666</v>
      </c>
      <c r="B1324" t="s">
        <v>1228</v>
      </c>
      <c r="C1324" t="s">
        <v>1205</v>
      </c>
      <c r="D1324" t="s">
        <v>1647</v>
      </c>
      <c r="E1324" t="s">
        <v>1195</v>
      </c>
      <c r="F1324" s="604">
        <v>1</v>
      </c>
      <c r="G1324" s="604">
        <v>0.02</v>
      </c>
      <c r="H1324" s="651"/>
      <c r="I1324" t="str">
        <f t="shared" si="123"/>
        <v>electricity</v>
      </c>
      <c r="J1324" t="str">
        <f t="shared" si="124"/>
        <v>lignite</v>
      </c>
      <c r="K1324" t="str">
        <f t="shared" si="125"/>
        <v>n2o</v>
      </c>
      <c r="L1324" t="str">
        <f t="shared" si="126"/>
        <v>electricity.lignite.n2o.Fluidized bed combustion</v>
      </c>
      <c r="M1324" s="614">
        <f>IFERROR(INDEX('Control Tech'!$K$3:$K$196,MATCH(Calcs!L1324,'Control Tech'!$A$3:$A$196,0),1)/100,0)</f>
        <v>0</v>
      </c>
      <c r="N1324" s="613">
        <f t="shared" si="127"/>
        <v>0</v>
      </c>
      <c r="O1324">
        <f t="shared" si="128"/>
        <v>0</v>
      </c>
    </row>
    <row r="1325" spans="1:15" x14ac:dyDescent="0.25">
      <c r="A1325" t="s">
        <v>1666</v>
      </c>
      <c r="B1325" t="s">
        <v>1228</v>
      </c>
      <c r="C1325" t="s">
        <v>1205</v>
      </c>
      <c r="D1325" t="s">
        <v>1186</v>
      </c>
      <c r="E1325" t="s">
        <v>1195</v>
      </c>
      <c r="F1325" s="604">
        <v>1</v>
      </c>
      <c r="G1325" s="604">
        <v>1.4E-3</v>
      </c>
      <c r="H1325" s="651"/>
      <c r="I1325" t="str">
        <f t="shared" si="123"/>
        <v>electricity</v>
      </c>
      <c r="J1325" t="str">
        <f t="shared" si="124"/>
        <v>lignite</v>
      </c>
      <c r="K1325" t="str">
        <f t="shared" si="125"/>
        <v>n2o</v>
      </c>
      <c r="L1325" t="str">
        <f t="shared" si="126"/>
        <v>electricity.lignite.n2o.No control</v>
      </c>
      <c r="M1325" s="614">
        <f>IFERROR(INDEX('Control Tech'!$K$3:$K$196,MATCH(Calcs!L1325,'Control Tech'!$A$3:$A$196,0),1)/100,0)</f>
        <v>0</v>
      </c>
      <c r="N1325" s="613">
        <f t="shared" si="127"/>
        <v>1</v>
      </c>
      <c r="O1325">
        <f t="shared" si="128"/>
        <v>0</v>
      </c>
    </row>
    <row r="1326" spans="1:15" x14ac:dyDescent="0.25">
      <c r="A1326" t="s">
        <v>1666</v>
      </c>
      <c r="B1326" t="s">
        <v>1228</v>
      </c>
      <c r="C1326" t="s">
        <v>1240</v>
      </c>
      <c r="D1326" t="s">
        <v>1646</v>
      </c>
      <c r="E1326" t="s">
        <v>1195</v>
      </c>
      <c r="F1326" s="604">
        <v>1</v>
      </c>
      <c r="G1326" s="604">
        <v>4.0000000000000001E-3</v>
      </c>
      <c r="H1326" s="651"/>
      <c r="I1326" t="str">
        <f t="shared" si="123"/>
        <v>electricity</v>
      </c>
      <c r="J1326" t="str">
        <f t="shared" si="124"/>
        <v>lignite</v>
      </c>
      <c r="K1326" t="str">
        <f t="shared" si="125"/>
        <v>n2o</v>
      </c>
      <c r="L1326" t="str">
        <f t="shared" si="126"/>
        <v>electricity.lignite.n2o.Combustion modification in fluidized bed combustion</v>
      </c>
      <c r="M1326" s="614">
        <f>IFERROR(INDEX('Control Tech'!$K$3:$K$196,MATCH(Calcs!L1326,'Control Tech'!$A$3:$A$196,0),1)/100,0)</f>
        <v>0</v>
      </c>
      <c r="N1326" s="613">
        <f t="shared" si="127"/>
        <v>0</v>
      </c>
      <c r="O1326">
        <f t="shared" si="128"/>
        <v>0</v>
      </c>
    </row>
    <row r="1327" spans="1:15" x14ac:dyDescent="0.25">
      <c r="A1327" t="s">
        <v>1666</v>
      </c>
      <c r="B1327" t="s">
        <v>1228</v>
      </c>
      <c r="C1327" t="s">
        <v>1240</v>
      </c>
      <c r="D1327" t="s">
        <v>1647</v>
      </c>
      <c r="E1327" t="s">
        <v>1195</v>
      </c>
      <c r="F1327" s="604">
        <v>1</v>
      </c>
      <c r="G1327" s="604">
        <v>0.02</v>
      </c>
      <c r="H1327" s="651"/>
      <c r="I1327" t="str">
        <f t="shared" si="123"/>
        <v>electricity</v>
      </c>
      <c r="J1327" t="str">
        <f t="shared" si="124"/>
        <v>lignite</v>
      </c>
      <c r="K1327" t="str">
        <f t="shared" si="125"/>
        <v>n2o</v>
      </c>
      <c r="L1327" t="str">
        <f t="shared" si="126"/>
        <v>electricity.lignite.n2o.Fluidized bed combustion</v>
      </c>
      <c r="M1327" s="614">
        <f>IFERROR(INDEX('Control Tech'!$K$3:$K$196,MATCH(Calcs!L1327,'Control Tech'!$A$3:$A$196,0),1)/100,0)</f>
        <v>0</v>
      </c>
      <c r="N1327" s="613">
        <f t="shared" si="127"/>
        <v>0</v>
      </c>
      <c r="O1327">
        <f t="shared" si="128"/>
        <v>0</v>
      </c>
    </row>
    <row r="1328" spans="1:15" x14ac:dyDescent="0.25">
      <c r="A1328" t="s">
        <v>1666</v>
      </c>
      <c r="B1328" t="s">
        <v>1228</v>
      </c>
      <c r="C1328" t="s">
        <v>1240</v>
      </c>
      <c r="D1328" t="s">
        <v>1186</v>
      </c>
      <c r="E1328" t="s">
        <v>1195</v>
      </c>
      <c r="F1328" s="604">
        <v>1</v>
      </c>
      <c r="G1328" s="604">
        <v>1.4E-3</v>
      </c>
      <c r="H1328" s="651"/>
      <c r="I1328" t="str">
        <f t="shared" si="123"/>
        <v>electricity</v>
      </c>
      <c r="J1328" t="str">
        <f t="shared" si="124"/>
        <v>lignite</v>
      </c>
      <c r="K1328" t="str">
        <f t="shared" si="125"/>
        <v>n2o</v>
      </c>
      <c r="L1328" t="str">
        <f t="shared" si="126"/>
        <v>electricity.lignite.n2o.No control</v>
      </c>
      <c r="M1328" s="614">
        <f>IFERROR(INDEX('Control Tech'!$K$3:$K$196,MATCH(Calcs!L1328,'Control Tech'!$A$3:$A$196,0),1)/100,0)</f>
        <v>0</v>
      </c>
      <c r="N1328" s="613">
        <f t="shared" si="127"/>
        <v>1</v>
      </c>
      <c r="O1328">
        <f t="shared" si="128"/>
        <v>0</v>
      </c>
    </row>
    <row r="1329" spans="1:15" x14ac:dyDescent="0.25">
      <c r="A1329" t="s">
        <v>1666</v>
      </c>
      <c r="B1329" t="s">
        <v>1228</v>
      </c>
      <c r="C1329" t="s">
        <v>1291</v>
      </c>
      <c r="D1329" t="s">
        <v>1646</v>
      </c>
      <c r="E1329" t="s">
        <v>1195</v>
      </c>
      <c r="F1329" s="604">
        <v>1</v>
      </c>
      <c r="G1329" s="604">
        <v>4.0000000000000001E-3</v>
      </c>
      <c r="H1329" s="651"/>
      <c r="I1329" t="str">
        <f t="shared" si="123"/>
        <v>electricity</v>
      </c>
      <c r="J1329" t="str">
        <f t="shared" si="124"/>
        <v>hard coal</v>
      </c>
      <c r="K1329" t="str">
        <f t="shared" si="125"/>
        <v>n2o</v>
      </c>
      <c r="L1329" t="str">
        <f t="shared" si="126"/>
        <v>electricity.hard coal.n2o.Combustion modification in fluidized bed combustion</v>
      </c>
      <c r="M1329" s="614">
        <f>IFERROR(INDEX('Control Tech'!$K$3:$K$196,MATCH(Calcs!L1329,'Control Tech'!$A$3:$A$196,0),1)/100,0)</f>
        <v>0</v>
      </c>
      <c r="N1329" s="613">
        <f t="shared" si="127"/>
        <v>0</v>
      </c>
      <c r="O1329">
        <f t="shared" si="128"/>
        <v>46.12</v>
      </c>
    </row>
    <row r="1330" spans="1:15" x14ac:dyDescent="0.25">
      <c r="A1330" t="s">
        <v>1666</v>
      </c>
      <c r="B1330" t="s">
        <v>1228</v>
      </c>
      <c r="C1330" t="s">
        <v>1291</v>
      </c>
      <c r="D1330" t="s">
        <v>1647</v>
      </c>
      <c r="E1330" t="s">
        <v>1195</v>
      </c>
      <c r="F1330" s="604">
        <v>1</v>
      </c>
      <c r="G1330" s="604">
        <v>0.02</v>
      </c>
      <c r="H1330" s="651"/>
      <c r="I1330" t="str">
        <f t="shared" si="123"/>
        <v>electricity</v>
      </c>
      <c r="J1330" t="str">
        <f t="shared" si="124"/>
        <v>hard coal</v>
      </c>
      <c r="K1330" t="str">
        <f t="shared" si="125"/>
        <v>n2o</v>
      </c>
      <c r="L1330" t="str">
        <f t="shared" si="126"/>
        <v>electricity.hard coal.n2o.Fluidized bed combustion</v>
      </c>
      <c r="M1330" s="614">
        <f>IFERROR(INDEX('Control Tech'!$K$3:$K$196,MATCH(Calcs!L1330,'Control Tech'!$A$3:$A$196,0),1)/100,0)</f>
        <v>0</v>
      </c>
      <c r="N1330" s="613">
        <f t="shared" si="127"/>
        <v>0</v>
      </c>
      <c r="O1330">
        <f t="shared" si="128"/>
        <v>46.12</v>
      </c>
    </row>
    <row r="1331" spans="1:15" x14ac:dyDescent="0.25">
      <c r="A1331" t="s">
        <v>1666</v>
      </c>
      <c r="B1331" t="s">
        <v>1228</v>
      </c>
      <c r="C1331" t="s">
        <v>1291</v>
      </c>
      <c r="D1331" t="s">
        <v>1186</v>
      </c>
      <c r="E1331" t="s">
        <v>1195</v>
      </c>
      <c r="F1331" s="604">
        <v>1</v>
      </c>
      <c r="G1331" s="604">
        <v>1.4E-3</v>
      </c>
      <c r="H1331" s="651"/>
      <c r="I1331" t="str">
        <f t="shared" si="123"/>
        <v>electricity</v>
      </c>
      <c r="J1331" t="str">
        <f t="shared" si="124"/>
        <v>hard coal</v>
      </c>
      <c r="K1331" t="str">
        <f t="shared" si="125"/>
        <v>n2o</v>
      </c>
      <c r="L1331" t="str">
        <f t="shared" si="126"/>
        <v>electricity.hard coal.n2o.No control</v>
      </c>
      <c r="M1331" s="614">
        <f>IFERROR(INDEX('Control Tech'!$K$3:$K$196,MATCH(Calcs!L1331,'Control Tech'!$A$3:$A$196,0),1)/100,0)</f>
        <v>0</v>
      </c>
      <c r="N1331" s="613">
        <f t="shared" si="127"/>
        <v>1</v>
      </c>
      <c r="O1331">
        <f t="shared" si="128"/>
        <v>46.12</v>
      </c>
    </row>
    <row r="1332" spans="1:15" x14ac:dyDescent="0.25">
      <c r="A1332" t="s">
        <v>1666</v>
      </c>
      <c r="B1332" t="s">
        <v>1228</v>
      </c>
      <c r="C1332" t="s">
        <v>1292</v>
      </c>
      <c r="D1332" t="s">
        <v>1646</v>
      </c>
      <c r="E1332" t="s">
        <v>1195</v>
      </c>
      <c r="F1332" s="604">
        <v>1</v>
      </c>
      <c r="G1332" s="604">
        <v>4.0000000000000001E-3</v>
      </c>
      <c r="H1332" s="651"/>
      <c r="I1332" t="str">
        <f t="shared" si="123"/>
        <v>electricity</v>
      </c>
      <c r="J1332" t="str">
        <f t="shared" si="124"/>
        <v>hard coal</v>
      </c>
      <c r="K1332" t="str">
        <f t="shared" si="125"/>
        <v>n2o</v>
      </c>
      <c r="L1332" t="str">
        <f t="shared" si="126"/>
        <v>electricity.hard coal.n2o.Combustion modification in fluidized bed combustion</v>
      </c>
      <c r="M1332" s="614">
        <f>IFERROR(INDEX('Control Tech'!$K$3:$K$196,MATCH(Calcs!L1332,'Control Tech'!$A$3:$A$196,0),1)/100,0)</f>
        <v>0</v>
      </c>
      <c r="N1332" s="613">
        <f t="shared" si="127"/>
        <v>0</v>
      </c>
      <c r="O1332">
        <f t="shared" si="128"/>
        <v>0</v>
      </c>
    </row>
    <row r="1333" spans="1:15" x14ac:dyDescent="0.25">
      <c r="A1333" t="s">
        <v>1666</v>
      </c>
      <c r="B1333" t="s">
        <v>1228</v>
      </c>
      <c r="C1333" t="s">
        <v>1292</v>
      </c>
      <c r="D1333" t="s">
        <v>1647</v>
      </c>
      <c r="E1333" t="s">
        <v>1195</v>
      </c>
      <c r="F1333" s="604">
        <v>1</v>
      </c>
      <c r="G1333" s="604">
        <v>0.02</v>
      </c>
      <c r="H1333" s="651"/>
      <c r="I1333" t="str">
        <f t="shared" si="123"/>
        <v>electricity</v>
      </c>
      <c r="J1333" t="str">
        <f t="shared" si="124"/>
        <v>hard coal</v>
      </c>
      <c r="K1333" t="str">
        <f t="shared" si="125"/>
        <v>n2o</v>
      </c>
      <c r="L1333" t="str">
        <f t="shared" si="126"/>
        <v>electricity.hard coal.n2o.Fluidized bed combustion</v>
      </c>
      <c r="M1333" s="614">
        <f>IFERROR(INDEX('Control Tech'!$K$3:$K$196,MATCH(Calcs!L1333,'Control Tech'!$A$3:$A$196,0),1)/100,0)</f>
        <v>0</v>
      </c>
      <c r="N1333" s="613">
        <f t="shared" si="127"/>
        <v>0</v>
      </c>
      <c r="O1333">
        <f t="shared" si="128"/>
        <v>0</v>
      </c>
    </row>
    <row r="1334" spans="1:15" x14ac:dyDescent="0.25">
      <c r="A1334" t="s">
        <v>1666</v>
      </c>
      <c r="B1334" t="s">
        <v>1228</v>
      </c>
      <c r="C1334" t="s">
        <v>1292</v>
      </c>
      <c r="D1334" t="s">
        <v>1186</v>
      </c>
      <c r="E1334" t="s">
        <v>1195</v>
      </c>
      <c r="F1334" s="604">
        <v>1</v>
      </c>
      <c r="G1334" s="604">
        <v>1.4E-3</v>
      </c>
      <c r="H1334" s="651"/>
      <c r="I1334" t="str">
        <f t="shared" si="123"/>
        <v>electricity</v>
      </c>
      <c r="J1334" t="str">
        <f t="shared" si="124"/>
        <v>hard coal</v>
      </c>
      <c r="K1334" t="str">
        <f t="shared" si="125"/>
        <v>n2o</v>
      </c>
      <c r="L1334" t="str">
        <f t="shared" si="126"/>
        <v>electricity.hard coal.n2o.No control</v>
      </c>
      <c r="M1334" s="614">
        <f>IFERROR(INDEX('Control Tech'!$K$3:$K$196,MATCH(Calcs!L1334,'Control Tech'!$A$3:$A$196,0),1)/100,0)</f>
        <v>0</v>
      </c>
      <c r="N1334" s="613">
        <f t="shared" si="127"/>
        <v>1</v>
      </c>
      <c r="O1334">
        <f t="shared" si="128"/>
        <v>0</v>
      </c>
    </row>
    <row r="1335" spans="1:15" x14ac:dyDescent="0.25">
      <c r="A1335" t="s">
        <v>1666</v>
      </c>
      <c r="B1335" t="s">
        <v>1228</v>
      </c>
      <c r="C1335" t="s">
        <v>1293</v>
      </c>
      <c r="D1335" t="s">
        <v>1646</v>
      </c>
      <c r="E1335" t="s">
        <v>1195</v>
      </c>
      <c r="F1335" s="604">
        <v>1</v>
      </c>
      <c r="G1335" s="604">
        <v>4.0000000000000001E-3</v>
      </c>
      <c r="H1335" s="651"/>
      <c r="I1335" t="str">
        <f t="shared" si="123"/>
        <v>electricity</v>
      </c>
      <c r="J1335" t="str">
        <f t="shared" si="124"/>
        <v>hard coal</v>
      </c>
      <c r="K1335" t="str">
        <f t="shared" si="125"/>
        <v>n2o</v>
      </c>
      <c r="L1335" t="str">
        <f t="shared" si="126"/>
        <v>electricity.hard coal.n2o.Combustion modification in fluidized bed combustion</v>
      </c>
      <c r="M1335" s="614">
        <f>IFERROR(INDEX('Control Tech'!$K$3:$K$196,MATCH(Calcs!L1335,'Control Tech'!$A$3:$A$196,0),1)/100,0)</f>
        <v>0</v>
      </c>
      <c r="N1335" s="613">
        <f t="shared" si="127"/>
        <v>0</v>
      </c>
      <c r="O1335">
        <f t="shared" si="128"/>
        <v>0</v>
      </c>
    </row>
    <row r="1336" spans="1:15" x14ac:dyDescent="0.25">
      <c r="A1336" t="s">
        <v>1666</v>
      </c>
      <c r="B1336" t="s">
        <v>1228</v>
      </c>
      <c r="C1336" t="s">
        <v>1293</v>
      </c>
      <c r="D1336" t="s">
        <v>1647</v>
      </c>
      <c r="E1336" t="s">
        <v>1195</v>
      </c>
      <c r="F1336" s="604">
        <v>1</v>
      </c>
      <c r="G1336" s="604">
        <v>0.02</v>
      </c>
      <c r="H1336" s="651"/>
      <c r="I1336" t="str">
        <f t="shared" si="123"/>
        <v>electricity</v>
      </c>
      <c r="J1336" t="str">
        <f t="shared" si="124"/>
        <v>hard coal</v>
      </c>
      <c r="K1336" t="str">
        <f t="shared" si="125"/>
        <v>n2o</v>
      </c>
      <c r="L1336" t="str">
        <f t="shared" si="126"/>
        <v>electricity.hard coal.n2o.Fluidized bed combustion</v>
      </c>
      <c r="M1336" s="614">
        <f>IFERROR(INDEX('Control Tech'!$K$3:$K$196,MATCH(Calcs!L1336,'Control Tech'!$A$3:$A$196,0),1)/100,0)</f>
        <v>0</v>
      </c>
      <c r="N1336" s="613">
        <f t="shared" si="127"/>
        <v>0</v>
      </c>
      <c r="O1336">
        <f t="shared" si="128"/>
        <v>0</v>
      </c>
    </row>
    <row r="1337" spans="1:15" x14ac:dyDescent="0.25">
      <c r="A1337" t="s">
        <v>1666</v>
      </c>
      <c r="B1337" t="s">
        <v>1228</v>
      </c>
      <c r="C1337" t="s">
        <v>1293</v>
      </c>
      <c r="D1337" t="s">
        <v>1186</v>
      </c>
      <c r="E1337" t="s">
        <v>1195</v>
      </c>
      <c r="F1337" s="604">
        <v>1</v>
      </c>
      <c r="G1337" s="604">
        <v>1.4E-3</v>
      </c>
      <c r="H1337" s="651"/>
      <c r="I1337" t="str">
        <f t="shared" si="123"/>
        <v>electricity</v>
      </c>
      <c r="J1337" t="str">
        <f t="shared" si="124"/>
        <v>hard coal</v>
      </c>
      <c r="K1337" t="str">
        <f t="shared" si="125"/>
        <v>n2o</v>
      </c>
      <c r="L1337" t="str">
        <f t="shared" si="126"/>
        <v>electricity.hard coal.n2o.No control</v>
      </c>
      <c r="M1337" s="614">
        <f>IFERROR(INDEX('Control Tech'!$K$3:$K$196,MATCH(Calcs!L1337,'Control Tech'!$A$3:$A$196,0),1)/100,0)</f>
        <v>0</v>
      </c>
      <c r="N1337" s="613">
        <f t="shared" si="127"/>
        <v>1</v>
      </c>
      <c r="O1337">
        <f t="shared" si="128"/>
        <v>0</v>
      </c>
    </row>
    <row r="1338" spans="1:15" x14ac:dyDescent="0.25">
      <c r="A1338" t="s">
        <v>1666</v>
      </c>
      <c r="B1338" t="s">
        <v>1231</v>
      </c>
      <c r="C1338" t="s">
        <v>1409</v>
      </c>
      <c r="D1338" t="s">
        <v>1186</v>
      </c>
      <c r="E1338" t="s">
        <v>1195</v>
      </c>
      <c r="F1338" s="604">
        <v>1</v>
      </c>
      <c r="G1338" s="604">
        <v>1E-4</v>
      </c>
      <c r="H1338" s="651"/>
      <c r="I1338" t="str">
        <f t="shared" si="123"/>
        <v>electricity</v>
      </c>
      <c r="J1338" t="str">
        <f t="shared" si="124"/>
        <v>biomass</v>
      </c>
      <c r="K1338" t="str">
        <f t="shared" si="125"/>
        <v>n2o</v>
      </c>
      <c r="L1338" t="str">
        <f t="shared" si="126"/>
        <v>electricity.biomass.n2o.No control</v>
      </c>
      <c r="M1338" s="614">
        <f>IFERROR(INDEX('Control Tech'!$K$3:$K$196,MATCH(Calcs!L1338,'Control Tech'!$A$3:$A$196,0),1)/100,0)</f>
        <v>0</v>
      </c>
      <c r="N1338" s="613">
        <f t="shared" si="127"/>
        <v>1</v>
      </c>
      <c r="O1338">
        <f t="shared" si="128"/>
        <v>0</v>
      </c>
    </row>
    <row r="1339" spans="1:15" x14ac:dyDescent="0.25">
      <c r="A1339" t="s">
        <v>1666</v>
      </c>
      <c r="B1339" t="s">
        <v>1231</v>
      </c>
      <c r="C1339" t="s">
        <v>1205</v>
      </c>
      <c r="D1339" t="s">
        <v>1186</v>
      </c>
      <c r="E1339" t="s">
        <v>1195</v>
      </c>
      <c r="F1339" s="604">
        <v>1</v>
      </c>
      <c r="G1339" s="604">
        <v>1E-4</v>
      </c>
      <c r="H1339" s="651"/>
      <c r="I1339" t="str">
        <f t="shared" si="123"/>
        <v>electricity</v>
      </c>
      <c r="J1339" t="str">
        <f t="shared" si="124"/>
        <v>lignite</v>
      </c>
      <c r="K1339" t="str">
        <f t="shared" si="125"/>
        <v>n2o</v>
      </c>
      <c r="L1339" t="str">
        <f t="shared" si="126"/>
        <v>electricity.lignite.n2o.No control</v>
      </c>
      <c r="M1339" s="614">
        <f>IFERROR(INDEX('Control Tech'!$K$3:$K$196,MATCH(Calcs!L1339,'Control Tech'!$A$3:$A$196,0),1)/100,0)</f>
        <v>0</v>
      </c>
      <c r="N1339" s="613">
        <f t="shared" si="127"/>
        <v>1</v>
      </c>
      <c r="O1339">
        <f t="shared" si="128"/>
        <v>0.03</v>
      </c>
    </row>
    <row r="1340" spans="1:15" x14ac:dyDescent="0.25">
      <c r="A1340" t="s">
        <v>1666</v>
      </c>
      <c r="B1340" t="s">
        <v>1231</v>
      </c>
      <c r="C1340" t="s">
        <v>1240</v>
      </c>
      <c r="D1340" t="s">
        <v>1186</v>
      </c>
      <c r="E1340" t="s">
        <v>1195</v>
      </c>
      <c r="F1340" s="604">
        <v>1</v>
      </c>
      <c r="G1340" s="604">
        <v>1E-4</v>
      </c>
      <c r="H1340" s="651"/>
      <c r="I1340" t="str">
        <f t="shared" si="123"/>
        <v>electricity</v>
      </c>
      <c r="J1340" t="str">
        <f t="shared" si="124"/>
        <v>lignite</v>
      </c>
      <c r="K1340" t="str">
        <f t="shared" si="125"/>
        <v>n2o</v>
      </c>
      <c r="L1340" t="str">
        <f t="shared" si="126"/>
        <v>electricity.lignite.n2o.No control</v>
      </c>
      <c r="M1340" s="614">
        <f>IFERROR(INDEX('Control Tech'!$K$3:$K$196,MATCH(Calcs!L1340,'Control Tech'!$A$3:$A$196,0),1)/100,0)</f>
        <v>0</v>
      </c>
      <c r="N1340" s="613">
        <f t="shared" si="127"/>
        <v>1</v>
      </c>
      <c r="O1340">
        <f t="shared" si="128"/>
        <v>0.03</v>
      </c>
    </row>
    <row r="1341" spans="1:15" x14ac:dyDescent="0.25">
      <c r="A1341" t="s">
        <v>1666</v>
      </c>
      <c r="B1341" t="s">
        <v>1231</v>
      </c>
      <c r="C1341" t="s">
        <v>1291</v>
      </c>
      <c r="D1341" t="s">
        <v>1186</v>
      </c>
      <c r="E1341" t="s">
        <v>1195</v>
      </c>
      <c r="F1341" s="604">
        <v>1</v>
      </c>
      <c r="G1341" s="604">
        <v>1E-4</v>
      </c>
      <c r="H1341" s="651"/>
      <c r="I1341" t="str">
        <f t="shared" si="123"/>
        <v>electricity</v>
      </c>
      <c r="J1341" t="str">
        <f t="shared" si="124"/>
        <v>hard coal</v>
      </c>
      <c r="K1341" t="str">
        <f t="shared" si="125"/>
        <v>n2o</v>
      </c>
      <c r="L1341" t="str">
        <f t="shared" si="126"/>
        <v>electricity.hard coal.n2o.No control</v>
      </c>
      <c r="M1341" s="614">
        <f>IFERROR(INDEX('Control Tech'!$K$3:$K$196,MATCH(Calcs!L1341,'Control Tech'!$A$3:$A$196,0),1)/100,0)</f>
        <v>0</v>
      </c>
      <c r="N1341" s="613">
        <f t="shared" si="127"/>
        <v>1</v>
      </c>
      <c r="O1341">
        <f t="shared" si="128"/>
        <v>0.03</v>
      </c>
    </row>
    <row r="1342" spans="1:15" x14ac:dyDescent="0.25">
      <c r="A1342" t="s">
        <v>1666</v>
      </c>
      <c r="B1342" t="s">
        <v>1231</v>
      </c>
      <c r="C1342" t="s">
        <v>1292</v>
      </c>
      <c r="D1342" t="s">
        <v>1186</v>
      </c>
      <c r="E1342" t="s">
        <v>1195</v>
      </c>
      <c r="F1342" s="604">
        <v>1</v>
      </c>
      <c r="G1342" s="604">
        <v>1E-4</v>
      </c>
      <c r="H1342" s="651"/>
      <c r="I1342" t="str">
        <f t="shared" si="123"/>
        <v>electricity</v>
      </c>
      <c r="J1342" t="str">
        <f t="shared" si="124"/>
        <v>hard coal</v>
      </c>
      <c r="K1342" t="str">
        <f t="shared" si="125"/>
        <v>n2o</v>
      </c>
      <c r="L1342" t="str">
        <f t="shared" si="126"/>
        <v>electricity.hard coal.n2o.No control</v>
      </c>
      <c r="M1342" s="614">
        <f>IFERROR(INDEX('Control Tech'!$K$3:$K$196,MATCH(Calcs!L1342,'Control Tech'!$A$3:$A$196,0),1)/100,0)</f>
        <v>0</v>
      </c>
      <c r="N1342" s="613">
        <f t="shared" si="127"/>
        <v>1</v>
      </c>
      <c r="O1342">
        <f t="shared" si="128"/>
        <v>0.03</v>
      </c>
    </row>
    <row r="1343" spans="1:15" x14ac:dyDescent="0.25">
      <c r="A1343" t="s">
        <v>1666</v>
      </c>
      <c r="B1343" t="s">
        <v>1231</v>
      </c>
      <c r="C1343" t="s">
        <v>1293</v>
      </c>
      <c r="D1343" t="s">
        <v>1186</v>
      </c>
      <c r="E1343" t="s">
        <v>1195</v>
      </c>
      <c r="F1343" s="604">
        <v>1</v>
      </c>
      <c r="G1343" s="604">
        <v>1E-4</v>
      </c>
      <c r="H1343" s="651"/>
      <c r="I1343" t="str">
        <f t="shared" si="123"/>
        <v>electricity</v>
      </c>
      <c r="J1343" t="str">
        <f t="shared" si="124"/>
        <v>hard coal</v>
      </c>
      <c r="K1343" t="str">
        <f t="shared" si="125"/>
        <v>n2o</v>
      </c>
      <c r="L1343" t="str">
        <f t="shared" si="126"/>
        <v>electricity.hard coal.n2o.No control</v>
      </c>
      <c r="M1343" s="614">
        <f>IFERROR(INDEX('Control Tech'!$K$3:$K$196,MATCH(Calcs!L1343,'Control Tech'!$A$3:$A$196,0),1)/100,0)</f>
        <v>0</v>
      </c>
      <c r="N1343" s="613">
        <f t="shared" si="127"/>
        <v>1</v>
      </c>
      <c r="O1343">
        <f t="shared" si="128"/>
        <v>0.03</v>
      </c>
    </row>
    <row r="1344" spans="1:15" x14ac:dyDescent="0.25">
      <c r="A1344" t="s">
        <v>1666</v>
      </c>
      <c r="B1344" t="s">
        <v>1231</v>
      </c>
      <c r="C1344" t="s">
        <v>1294</v>
      </c>
      <c r="D1344" t="s">
        <v>1186</v>
      </c>
      <c r="E1344" t="s">
        <v>1195</v>
      </c>
      <c r="F1344" s="604">
        <v>1</v>
      </c>
      <c r="G1344" s="604">
        <v>1E-4</v>
      </c>
      <c r="H1344" s="651"/>
      <c r="I1344" t="str">
        <f t="shared" si="123"/>
        <v>electricity</v>
      </c>
      <c r="J1344" t="str">
        <f t="shared" si="124"/>
        <v>petroleum diesel</v>
      </c>
      <c r="K1344" t="str">
        <f t="shared" si="125"/>
        <v>n2o</v>
      </c>
      <c r="L1344" t="str">
        <f t="shared" si="126"/>
        <v>electricity.petroleum diesel.n2o.No control</v>
      </c>
      <c r="M1344" s="614">
        <f>IFERROR(INDEX('Control Tech'!$K$3:$K$196,MATCH(Calcs!L1344,'Control Tech'!$A$3:$A$196,0),1)/100,0)</f>
        <v>0</v>
      </c>
      <c r="N1344" s="613">
        <f t="shared" si="127"/>
        <v>1</v>
      </c>
      <c r="O1344">
        <f t="shared" si="128"/>
        <v>0</v>
      </c>
    </row>
    <row r="1345" spans="1:15" x14ac:dyDescent="0.25">
      <c r="A1345" t="s">
        <v>1666</v>
      </c>
      <c r="B1345" t="s">
        <v>1231</v>
      </c>
      <c r="C1345" t="s">
        <v>1410</v>
      </c>
      <c r="D1345" t="s">
        <v>1186</v>
      </c>
      <c r="E1345" t="s">
        <v>1195</v>
      </c>
      <c r="F1345" s="604">
        <v>1</v>
      </c>
      <c r="G1345" s="604">
        <v>1E-4</v>
      </c>
      <c r="H1345" s="651"/>
      <c r="I1345" t="str">
        <f t="shared" si="123"/>
        <v>electricity</v>
      </c>
      <c r="J1345" t="str">
        <f t="shared" si="124"/>
        <v>biomass</v>
      </c>
      <c r="K1345" t="str">
        <f t="shared" si="125"/>
        <v>n2o</v>
      </c>
      <c r="L1345" t="str">
        <f t="shared" si="126"/>
        <v>electricity.biomass.n2o.No control</v>
      </c>
      <c r="M1345" s="614">
        <f>IFERROR(INDEX('Control Tech'!$K$3:$K$196,MATCH(Calcs!L1345,'Control Tech'!$A$3:$A$196,0),1)/100,0)</f>
        <v>0</v>
      </c>
      <c r="N1345" s="613">
        <f t="shared" si="127"/>
        <v>1</v>
      </c>
      <c r="O1345">
        <f t="shared" si="128"/>
        <v>0</v>
      </c>
    </row>
    <row r="1346" spans="1:15" x14ac:dyDescent="0.25">
      <c r="A1346" t="s">
        <v>1666</v>
      </c>
      <c r="B1346" t="s">
        <v>1250</v>
      </c>
      <c r="C1346" t="s">
        <v>1409</v>
      </c>
      <c r="D1346" t="s">
        <v>1646</v>
      </c>
      <c r="E1346" t="s">
        <v>1195</v>
      </c>
      <c r="F1346" s="604">
        <v>1</v>
      </c>
      <c r="G1346" s="604">
        <v>4.0000000000000001E-3</v>
      </c>
      <c r="H1346" s="651"/>
      <c r="I1346" t="str">
        <f t="shared" si="123"/>
        <v>electricity</v>
      </c>
      <c r="J1346" t="str">
        <f t="shared" si="124"/>
        <v>biomass</v>
      </c>
      <c r="K1346" t="str">
        <f t="shared" si="125"/>
        <v>n2o</v>
      </c>
      <c r="L1346" t="str">
        <f t="shared" si="126"/>
        <v>electricity.biomass.n2o.Combustion modification in fluidized bed combustion</v>
      </c>
      <c r="M1346" s="614">
        <f>IFERROR(INDEX('Control Tech'!$K$3:$K$196,MATCH(Calcs!L1346,'Control Tech'!$A$3:$A$196,0),1)/100,0)</f>
        <v>0</v>
      </c>
      <c r="N1346" s="613">
        <f t="shared" si="127"/>
        <v>0</v>
      </c>
      <c r="O1346">
        <f t="shared" si="128"/>
        <v>0</v>
      </c>
    </row>
    <row r="1347" spans="1:15" x14ac:dyDescent="0.25">
      <c r="A1347" t="s">
        <v>1666</v>
      </c>
      <c r="B1347" t="s">
        <v>1250</v>
      </c>
      <c r="C1347" t="s">
        <v>1409</v>
      </c>
      <c r="D1347" t="s">
        <v>1647</v>
      </c>
      <c r="E1347" t="s">
        <v>1195</v>
      </c>
      <c r="F1347" s="604">
        <v>1</v>
      </c>
      <c r="G1347" s="604">
        <v>0.02</v>
      </c>
      <c r="H1347" s="651"/>
      <c r="I1347" t="str">
        <f t="shared" si="123"/>
        <v>electricity</v>
      </c>
      <c r="J1347" t="str">
        <f t="shared" si="124"/>
        <v>biomass</v>
      </c>
      <c r="K1347" t="str">
        <f t="shared" si="125"/>
        <v>n2o</v>
      </c>
      <c r="L1347" t="str">
        <f t="shared" si="126"/>
        <v>electricity.biomass.n2o.Fluidized bed combustion</v>
      </c>
      <c r="M1347" s="614">
        <f>IFERROR(INDEX('Control Tech'!$K$3:$K$196,MATCH(Calcs!L1347,'Control Tech'!$A$3:$A$196,0),1)/100,0)</f>
        <v>0</v>
      </c>
      <c r="N1347" s="613">
        <f t="shared" si="127"/>
        <v>0</v>
      </c>
      <c r="O1347">
        <f t="shared" si="128"/>
        <v>0</v>
      </c>
    </row>
    <row r="1348" spans="1:15" x14ac:dyDescent="0.25">
      <c r="A1348" t="s">
        <v>1666</v>
      </c>
      <c r="B1348" t="s">
        <v>1250</v>
      </c>
      <c r="C1348" t="s">
        <v>1409</v>
      </c>
      <c r="D1348" t="s">
        <v>1186</v>
      </c>
      <c r="E1348" t="s">
        <v>1195</v>
      </c>
      <c r="F1348" s="604">
        <v>1</v>
      </c>
      <c r="G1348" s="604">
        <v>4.0000000000000001E-3</v>
      </c>
      <c r="H1348" s="651"/>
      <c r="I1348" t="str">
        <f t="shared" si="123"/>
        <v>electricity</v>
      </c>
      <c r="J1348" t="str">
        <f t="shared" si="124"/>
        <v>biomass</v>
      </c>
      <c r="K1348" t="str">
        <f t="shared" si="125"/>
        <v>n2o</v>
      </c>
      <c r="L1348" t="str">
        <f t="shared" si="126"/>
        <v>electricity.biomass.n2o.No control</v>
      </c>
      <c r="M1348" s="614">
        <f>IFERROR(INDEX('Control Tech'!$K$3:$K$196,MATCH(Calcs!L1348,'Control Tech'!$A$3:$A$196,0),1)/100,0)</f>
        <v>0</v>
      </c>
      <c r="N1348" s="613">
        <f t="shared" si="127"/>
        <v>1</v>
      </c>
      <c r="O1348">
        <f t="shared" si="128"/>
        <v>0</v>
      </c>
    </row>
    <row r="1349" spans="1:15" x14ac:dyDescent="0.25">
      <c r="A1349" t="s">
        <v>1666</v>
      </c>
      <c r="B1349" t="s">
        <v>1250</v>
      </c>
      <c r="C1349" t="s">
        <v>1245</v>
      </c>
      <c r="D1349" t="s">
        <v>1186</v>
      </c>
      <c r="E1349" t="s">
        <v>1195</v>
      </c>
      <c r="F1349" s="604">
        <v>1</v>
      </c>
      <c r="G1349" s="604">
        <v>1.4E-3</v>
      </c>
      <c r="H1349" s="651"/>
      <c r="I1349" t="str">
        <f t="shared" si="123"/>
        <v>electricity</v>
      </c>
      <c r="J1349" t="str">
        <f t="shared" si="124"/>
        <v>hard coal</v>
      </c>
      <c r="K1349" t="str">
        <f t="shared" si="125"/>
        <v>n2o</v>
      </c>
      <c r="L1349" t="str">
        <f t="shared" si="126"/>
        <v>electricity.hard coal.n2o.No control</v>
      </c>
      <c r="M1349" s="614">
        <f>IFERROR(INDEX('Control Tech'!$K$3:$K$196,MATCH(Calcs!L1349,'Control Tech'!$A$3:$A$196,0),1)/100,0)</f>
        <v>0</v>
      </c>
      <c r="N1349" s="613">
        <f t="shared" si="127"/>
        <v>1</v>
      </c>
      <c r="O1349">
        <f t="shared" si="128"/>
        <v>0</v>
      </c>
    </row>
    <row r="1350" spans="1:15" x14ac:dyDescent="0.25">
      <c r="A1350" t="s">
        <v>1666</v>
      </c>
      <c r="B1350" t="s">
        <v>1250</v>
      </c>
      <c r="C1350" t="s">
        <v>92</v>
      </c>
      <c r="D1350" t="s">
        <v>1186</v>
      </c>
      <c r="E1350" t="s">
        <v>1195</v>
      </c>
      <c r="F1350" s="604">
        <v>1</v>
      </c>
      <c r="G1350" s="604">
        <v>5.9999999999999995E-4</v>
      </c>
      <c r="H1350" s="651"/>
      <c r="I1350" t="str">
        <f t="shared" ref="I1350:I1413" si="129">IFERROR(INDEX($U$3:$U$143,MATCH(B1350,$S$3:$S$143,0),1),"")</f>
        <v>electricity</v>
      </c>
      <c r="J1350" t="str">
        <f t="shared" ref="J1350:J1413" si="130">IFERROR(INDEX($V$3:$V$143,MATCH(CONCATENATE(B1350,".",C1350),$R$3:$R$143,0),1),"")</f>
        <v>petroleum diesel</v>
      </c>
      <c r="K1350" t="str">
        <f t="shared" ref="K1350:K1413" si="131">IF(OR(A1350="black carbon",A1350="oc",A1350="pm2.5",A1350="pm10"),"PM",A1350)</f>
        <v>n2o</v>
      </c>
      <c r="L1350" t="str">
        <f t="shared" ref="L1350:L1413" si="132">IFERROR(CONCATENATE(I1350,".",J1350,".",K1350,".",D1350),"")</f>
        <v>electricity.petroleum diesel.n2o.No control</v>
      </c>
      <c r="M1350" s="614">
        <f>IFERROR(INDEX('Control Tech'!$K$3:$K$196,MATCH(Calcs!L1350,'Control Tech'!$A$3:$A$196,0),1)/100,0)</f>
        <v>0</v>
      </c>
      <c r="N1350" s="613">
        <f t="shared" ref="N1350:N1413" si="133">IF(D1350="no control",1-SUMIFS($M$5:$M$3714,$B$5:$B$3714,B1350,$A$5:$A$3714,A1350,$C$5:$C$3714,C1350),M1350)</f>
        <v>1</v>
      </c>
      <c r="O1350">
        <f t="shared" ref="O1350:O1413" si="134">IF(I1350="electricity",INDEX($W$3:$W$143,MATCH(CONCATENATE(B1350,".",C1350),$R$3:$R$143,0),1),"")</f>
        <v>0</v>
      </c>
    </row>
    <row r="1351" spans="1:15" x14ac:dyDescent="0.25">
      <c r="A1351" t="s">
        <v>1666</v>
      </c>
      <c r="B1351" t="s">
        <v>1250</v>
      </c>
      <c r="C1351" t="s">
        <v>1264</v>
      </c>
      <c r="D1351" t="s">
        <v>1186</v>
      </c>
      <c r="E1351" t="s">
        <v>1195</v>
      </c>
      <c r="F1351" s="604">
        <v>1</v>
      </c>
      <c r="G1351" s="604">
        <v>1E-4</v>
      </c>
      <c r="H1351" s="651"/>
      <c r="I1351" t="str">
        <f t="shared" si="129"/>
        <v>electricity</v>
      </c>
      <c r="J1351" t="str">
        <f t="shared" si="130"/>
        <v>natural gas</v>
      </c>
      <c r="K1351" t="str">
        <f t="shared" si="131"/>
        <v>n2o</v>
      </c>
      <c r="L1351" t="str">
        <f t="shared" si="132"/>
        <v>electricity.natural gas.n2o.No control</v>
      </c>
      <c r="M1351" s="614">
        <f>IFERROR(INDEX('Control Tech'!$K$3:$K$196,MATCH(Calcs!L1351,'Control Tech'!$A$3:$A$196,0),1)/100,0)</f>
        <v>0</v>
      </c>
      <c r="N1351" s="613">
        <f t="shared" si="133"/>
        <v>1</v>
      </c>
      <c r="O1351">
        <f t="shared" si="134"/>
        <v>945.6</v>
      </c>
    </row>
    <row r="1352" spans="1:15" x14ac:dyDescent="0.25">
      <c r="A1352" t="s">
        <v>1666</v>
      </c>
      <c r="B1352" t="s">
        <v>1250</v>
      </c>
      <c r="C1352" t="s">
        <v>18</v>
      </c>
      <c r="D1352" t="s">
        <v>1186</v>
      </c>
      <c r="E1352" t="s">
        <v>1195</v>
      </c>
      <c r="F1352" s="604">
        <v>1</v>
      </c>
      <c r="G1352" s="604">
        <v>5.9999999999999995E-4</v>
      </c>
      <c r="H1352" s="651"/>
      <c r="I1352" t="str">
        <f t="shared" si="129"/>
        <v>electricity</v>
      </c>
      <c r="J1352" t="str">
        <f t="shared" si="130"/>
        <v>petroleum gasoline</v>
      </c>
      <c r="K1352" t="str">
        <f t="shared" si="131"/>
        <v>n2o</v>
      </c>
      <c r="L1352" t="str">
        <f t="shared" si="132"/>
        <v>electricity.petroleum gasoline.n2o.No control</v>
      </c>
      <c r="M1352" s="614">
        <f>IFERROR(INDEX('Control Tech'!$K$3:$K$196,MATCH(Calcs!L1352,'Control Tech'!$A$3:$A$196,0),1)/100,0)</f>
        <v>0</v>
      </c>
      <c r="N1352" s="613">
        <f t="shared" si="133"/>
        <v>1</v>
      </c>
      <c r="O1352">
        <f t="shared" si="134"/>
        <v>0</v>
      </c>
    </row>
    <row r="1353" spans="1:15" x14ac:dyDescent="0.25">
      <c r="A1353" t="s">
        <v>1666</v>
      </c>
      <c r="B1353" t="s">
        <v>1250</v>
      </c>
      <c r="C1353" t="s">
        <v>1294</v>
      </c>
      <c r="D1353" t="s">
        <v>1186</v>
      </c>
      <c r="E1353" t="s">
        <v>1195</v>
      </c>
      <c r="F1353" s="604">
        <v>1</v>
      </c>
      <c r="G1353" s="604">
        <v>5.9999999999999995E-4</v>
      </c>
      <c r="H1353" s="651"/>
      <c r="I1353" t="str">
        <f t="shared" si="129"/>
        <v>electricity</v>
      </c>
      <c r="J1353" t="str">
        <f t="shared" si="130"/>
        <v>petroleum diesel</v>
      </c>
      <c r="K1353" t="str">
        <f t="shared" si="131"/>
        <v>n2o</v>
      </c>
      <c r="L1353" t="str">
        <f t="shared" si="132"/>
        <v>electricity.petroleum diesel.n2o.No control</v>
      </c>
      <c r="M1353" s="614">
        <f>IFERROR(INDEX('Control Tech'!$K$3:$K$196,MATCH(Calcs!L1353,'Control Tech'!$A$3:$A$196,0),1)/100,0)</f>
        <v>0</v>
      </c>
      <c r="N1353" s="613">
        <f t="shared" si="133"/>
        <v>1</v>
      </c>
      <c r="O1353">
        <f t="shared" si="134"/>
        <v>0</v>
      </c>
    </row>
    <row r="1354" spans="1:15" x14ac:dyDescent="0.25">
      <c r="A1354" t="s">
        <v>1666</v>
      </c>
      <c r="B1354" t="s">
        <v>1250</v>
      </c>
      <c r="C1354" t="s">
        <v>1410</v>
      </c>
      <c r="D1354" t="s">
        <v>1646</v>
      </c>
      <c r="E1354" t="s">
        <v>1195</v>
      </c>
      <c r="F1354" s="604">
        <v>1</v>
      </c>
      <c r="G1354" s="604">
        <v>4.0000000000000001E-3</v>
      </c>
      <c r="H1354" s="651"/>
      <c r="I1354" t="str">
        <f t="shared" si="129"/>
        <v>electricity</v>
      </c>
      <c r="J1354" t="str">
        <f t="shared" si="130"/>
        <v>biomass</v>
      </c>
      <c r="K1354" t="str">
        <f t="shared" si="131"/>
        <v>n2o</v>
      </c>
      <c r="L1354" t="str">
        <f t="shared" si="132"/>
        <v>electricity.biomass.n2o.Combustion modification in fluidized bed combustion</v>
      </c>
      <c r="M1354" s="614">
        <f>IFERROR(INDEX('Control Tech'!$K$3:$K$196,MATCH(Calcs!L1354,'Control Tech'!$A$3:$A$196,0),1)/100,0)</f>
        <v>0</v>
      </c>
      <c r="N1354" s="613">
        <f t="shared" si="133"/>
        <v>0</v>
      </c>
      <c r="O1354">
        <f t="shared" si="134"/>
        <v>0</v>
      </c>
    </row>
    <row r="1355" spans="1:15" x14ac:dyDescent="0.25">
      <c r="A1355" t="s">
        <v>1666</v>
      </c>
      <c r="B1355" t="s">
        <v>1250</v>
      </c>
      <c r="C1355" t="s">
        <v>1410</v>
      </c>
      <c r="D1355" t="s">
        <v>1647</v>
      </c>
      <c r="E1355" t="s">
        <v>1195</v>
      </c>
      <c r="F1355" s="604">
        <v>1</v>
      </c>
      <c r="G1355" s="604">
        <v>0.02</v>
      </c>
      <c r="H1355" s="651"/>
      <c r="I1355" t="str">
        <f t="shared" si="129"/>
        <v>electricity</v>
      </c>
      <c r="J1355" t="str">
        <f t="shared" si="130"/>
        <v>biomass</v>
      </c>
      <c r="K1355" t="str">
        <f t="shared" si="131"/>
        <v>n2o</v>
      </c>
      <c r="L1355" t="str">
        <f t="shared" si="132"/>
        <v>electricity.biomass.n2o.Fluidized bed combustion</v>
      </c>
      <c r="M1355" s="614">
        <f>IFERROR(INDEX('Control Tech'!$K$3:$K$196,MATCH(Calcs!L1355,'Control Tech'!$A$3:$A$196,0),1)/100,0)</f>
        <v>0</v>
      </c>
      <c r="N1355" s="613">
        <f t="shared" si="133"/>
        <v>0</v>
      </c>
      <c r="O1355">
        <f t="shared" si="134"/>
        <v>0</v>
      </c>
    </row>
    <row r="1356" spans="1:15" x14ac:dyDescent="0.25">
      <c r="A1356" t="s">
        <v>1666</v>
      </c>
      <c r="B1356" t="s">
        <v>1250</v>
      </c>
      <c r="C1356" t="s">
        <v>1410</v>
      </c>
      <c r="D1356" t="s">
        <v>1186</v>
      </c>
      <c r="E1356" t="s">
        <v>1195</v>
      </c>
      <c r="F1356" s="604">
        <v>1</v>
      </c>
      <c r="G1356" s="604">
        <v>4.0000000000000001E-3</v>
      </c>
      <c r="H1356" s="651"/>
      <c r="I1356" t="str">
        <f t="shared" si="129"/>
        <v>electricity</v>
      </c>
      <c r="J1356" t="str">
        <f t="shared" si="130"/>
        <v>biomass</v>
      </c>
      <c r="K1356" t="str">
        <f t="shared" si="131"/>
        <v>n2o</v>
      </c>
      <c r="L1356" t="str">
        <f t="shared" si="132"/>
        <v>electricity.biomass.n2o.No control</v>
      </c>
      <c r="M1356" s="614">
        <f>IFERROR(INDEX('Control Tech'!$K$3:$K$196,MATCH(Calcs!L1356,'Control Tech'!$A$3:$A$196,0),1)/100,0)</f>
        <v>0</v>
      </c>
      <c r="N1356" s="613">
        <f t="shared" si="133"/>
        <v>1</v>
      </c>
      <c r="O1356">
        <f t="shared" si="134"/>
        <v>0</v>
      </c>
    </row>
    <row r="1357" spans="1:15" x14ac:dyDescent="0.25">
      <c r="A1357" t="s">
        <v>1666</v>
      </c>
      <c r="B1357" t="s">
        <v>1238</v>
      </c>
      <c r="C1357" t="s">
        <v>1205</v>
      </c>
      <c r="D1357" t="s">
        <v>1646</v>
      </c>
      <c r="E1357" t="s">
        <v>1195</v>
      </c>
      <c r="F1357" s="604">
        <v>1</v>
      </c>
      <c r="G1357" s="604">
        <v>4.0000000000000001E-3</v>
      </c>
      <c r="H1357" s="651"/>
      <c r="I1357" t="str">
        <f t="shared" si="129"/>
        <v>electricity</v>
      </c>
      <c r="J1357" t="str">
        <f t="shared" si="130"/>
        <v>lignite</v>
      </c>
      <c r="K1357" t="str">
        <f t="shared" si="131"/>
        <v>n2o</v>
      </c>
      <c r="L1357" t="str">
        <f t="shared" si="132"/>
        <v>electricity.lignite.n2o.Combustion modification in fluidized bed combustion</v>
      </c>
      <c r="M1357" s="614">
        <f>IFERROR(INDEX('Control Tech'!$K$3:$K$196,MATCH(Calcs!L1357,'Control Tech'!$A$3:$A$196,0),1)/100,0)</f>
        <v>0</v>
      </c>
      <c r="N1357" s="613">
        <f t="shared" si="133"/>
        <v>0</v>
      </c>
      <c r="O1357">
        <f t="shared" si="134"/>
        <v>0</v>
      </c>
    </row>
    <row r="1358" spans="1:15" x14ac:dyDescent="0.25">
      <c r="A1358" t="s">
        <v>1666</v>
      </c>
      <c r="B1358" t="s">
        <v>1238</v>
      </c>
      <c r="C1358" t="s">
        <v>1205</v>
      </c>
      <c r="D1358" t="s">
        <v>1647</v>
      </c>
      <c r="E1358" t="s">
        <v>1195</v>
      </c>
      <c r="F1358" s="604">
        <v>1</v>
      </c>
      <c r="G1358" s="604">
        <v>0.02</v>
      </c>
      <c r="H1358" s="651"/>
      <c r="I1358" t="str">
        <f t="shared" si="129"/>
        <v>electricity</v>
      </c>
      <c r="J1358" t="str">
        <f t="shared" si="130"/>
        <v>lignite</v>
      </c>
      <c r="K1358" t="str">
        <f t="shared" si="131"/>
        <v>n2o</v>
      </c>
      <c r="L1358" t="str">
        <f t="shared" si="132"/>
        <v>electricity.lignite.n2o.Fluidized bed combustion</v>
      </c>
      <c r="M1358" s="614">
        <f>IFERROR(INDEX('Control Tech'!$K$3:$K$196,MATCH(Calcs!L1358,'Control Tech'!$A$3:$A$196,0),1)/100,0)</f>
        <v>0</v>
      </c>
      <c r="N1358" s="613">
        <f t="shared" si="133"/>
        <v>0</v>
      </c>
      <c r="O1358">
        <f t="shared" si="134"/>
        <v>0</v>
      </c>
    </row>
    <row r="1359" spans="1:15" x14ac:dyDescent="0.25">
      <c r="A1359" t="s">
        <v>1666</v>
      </c>
      <c r="B1359" t="s">
        <v>1238</v>
      </c>
      <c r="C1359" t="s">
        <v>1205</v>
      </c>
      <c r="D1359" t="s">
        <v>1186</v>
      </c>
      <c r="E1359" t="s">
        <v>1195</v>
      </c>
      <c r="F1359" s="604">
        <v>1</v>
      </c>
      <c r="G1359" s="604">
        <v>1.4E-3</v>
      </c>
      <c r="H1359" s="651"/>
      <c r="I1359" t="str">
        <f t="shared" si="129"/>
        <v>electricity</v>
      </c>
      <c r="J1359" t="str">
        <f t="shared" si="130"/>
        <v>lignite</v>
      </c>
      <c r="K1359" t="str">
        <f t="shared" si="131"/>
        <v>n2o</v>
      </c>
      <c r="L1359" t="str">
        <f t="shared" si="132"/>
        <v>electricity.lignite.n2o.No control</v>
      </c>
      <c r="M1359" s="614">
        <f>IFERROR(INDEX('Control Tech'!$K$3:$K$196,MATCH(Calcs!L1359,'Control Tech'!$A$3:$A$196,0),1)/100,0)</f>
        <v>0</v>
      </c>
      <c r="N1359" s="613">
        <f t="shared" si="133"/>
        <v>1</v>
      </c>
      <c r="O1359">
        <f t="shared" si="134"/>
        <v>0</v>
      </c>
    </row>
    <row r="1360" spans="1:15" x14ac:dyDescent="0.25">
      <c r="A1360" t="s">
        <v>1666</v>
      </c>
      <c r="B1360" t="s">
        <v>1238</v>
      </c>
      <c r="C1360" t="s">
        <v>1240</v>
      </c>
      <c r="D1360" t="s">
        <v>1646</v>
      </c>
      <c r="E1360" t="s">
        <v>1195</v>
      </c>
      <c r="F1360" s="604">
        <v>1</v>
      </c>
      <c r="G1360" s="604">
        <v>4.0000000000000001E-3</v>
      </c>
      <c r="H1360" s="651"/>
      <c r="I1360" t="str">
        <f t="shared" si="129"/>
        <v>electricity</v>
      </c>
      <c r="J1360" t="str">
        <f t="shared" si="130"/>
        <v>lignite</v>
      </c>
      <c r="K1360" t="str">
        <f t="shared" si="131"/>
        <v>n2o</v>
      </c>
      <c r="L1360" t="str">
        <f t="shared" si="132"/>
        <v>electricity.lignite.n2o.Combustion modification in fluidized bed combustion</v>
      </c>
      <c r="M1360" s="614">
        <f>IFERROR(INDEX('Control Tech'!$K$3:$K$196,MATCH(Calcs!L1360,'Control Tech'!$A$3:$A$196,0),1)/100,0)</f>
        <v>0</v>
      </c>
      <c r="N1360" s="613">
        <f t="shared" si="133"/>
        <v>0</v>
      </c>
      <c r="O1360">
        <f t="shared" si="134"/>
        <v>0</v>
      </c>
    </row>
    <row r="1361" spans="1:15" x14ac:dyDescent="0.25">
      <c r="A1361" t="s">
        <v>1666</v>
      </c>
      <c r="B1361" t="s">
        <v>1238</v>
      </c>
      <c r="C1361" t="s">
        <v>1240</v>
      </c>
      <c r="D1361" t="s">
        <v>1647</v>
      </c>
      <c r="E1361" t="s">
        <v>1195</v>
      </c>
      <c r="F1361" s="604">
        <v>1</v>
      </c>
      <c r="G1361" s="604">
        <v>0.02</v>
      </c>
      <c r="H1361" s="651"/>
      <c r="I1361" t="str">
        <f t="shared" si="129"/>
        <v>electricity</v>
      </c>
      <c r="J1361" t="str">
        <f t="shared" si="130"/>
        <v>lignite</v>
      </c>
      <c r="K1361" t="str">
        <f t="shared" si="131"/>
        <v>n2o</v>
      </c>
      <c r="L1361" t="str">
        <f t="shared" si="132"/>
        <v>electricity.lignite.n2o.Fluidized bed combustion</v>
      </c>
      <c r="M1361" s="614">
        <f>IFERROR(INDEX('Control Tech'!$K$3:$K$196,MATCH(Calcs!L1361,'Control Tech'!$A$3:$A$196,0),1)/100,0)</f>
        <v>0</v>
      </c>
      <c r="N1361" s="613">
        <f t="shared" si="133"/>
        <v>0</v>
      </c>
      <c r="O1361">
        <f t="shared" si="134"/>
        <v>0</v>
      </c>
    </row>
    <row r="1362" spans="1:15" x14ac:dyDescent="0.25">
      <c r="A1362" t="s">
        <v>1666</v>
      </c>
      <c r="B1362" t="s">
        <v>1238</v>
      </c>
      <c r="C1362" t="s">
        <v>1240</v>
      </c>
      <c r="D1362" t="s">
        <v>1186</v>
      </c>
      <c r="E1362" t="s">
        <v>1195</v>
      </c>
      <c r="F1362" s="604">
        <v>1</v>
      </c>
      <c r="G1362" s="604">
        <v>1.4E-3</v>
      </c>
      <c r="H1362" s="651"/>
      <c r="I1362" t="str">
        <f t="shared" si="129"/>
        <v>electricity</v>
      </c>
      <c r="J1362" t="str">
        <f t="shared" si="130"/>
        <v>lignite</v>
      </c>
      <c r="K1362" t="str">
        <f t="shared" si="131"/>
        <v>n2o</v>
      </c>
      <c r="L1362" t="str">
        <f t="shared" si="132"/>
        <v>electricity.lignite.n2o.No control</v>
      </c>
      <c r="M1362" s="614">
        <f>IFERROR(INDEX('Control Tech'!$K$3:$K$196,MATCH(Calcs!L1362,'Control Tech'!$A$3:$A$196,0),1)/100,0)</f>
        <v>0</v>
      </c>
      <c r="N1362" s="613">
        <f t="shared" si="133"/>
        <v>1</v>
      </c>
      <c r="O1362">
        <f t="shared" si="134"/>
        <v>0</v>
      </c>
    </row>
    <row r="1363" spans="1:15" x14ac:dyDescent="0.25">
      <c r="A1363" t="s">
        <v>1666</v>
      </c>
      <c r="B1363" t="s">
        <v>1238</v>
      </c>
      <c r="C1363" t="s">
        <v>1291</v>
      </c>
      <c r="D1363" t="s">
        <v>1646</v>
      </c>
      <c r="E1363" t="s">
        <v>1195</v>
      </c>
      <c r="F1363" s="604">
        <v>1</v>
      </c>
      <c r="G1363" s="604">
        <v>4.0000000000000001E-3</v>
      </c>
      <c r="H1363" s="651"/>
      <c r="I1363" t="str">
        <f t="shared" si="129"/>
        <v>electricity</v>
      </c>
      <c r="J1363" t="str">
        <f t="shared" si="130"/>
        <v>hard coal</v>
      </c>
      <c r="K1363" t="str">
        <f t="shared" si="131"/>
        <v>n2o</v>
      </c>
      <c r="L1363" t="str">
        <f t="shared" si="132"/>
        <v>electricity.hard coal.n2o.Combustion modification in fluidized bed combustion</v>
      </c>
      <c r="M1363" s="614">
        <f>IFERROR(INDEX('Control Tech'!$K$3:$K$196,MATCH(Calcs!L1363,'Control Tech'!$A$3:$A$196,0),1)/100,0)</f>
        <v>0</v>
      </c>
      <c r="N1363" s="613">
        <f t="shared" si="133"/>
        <v>0</v>
      </c>
      <c r="O1363">
        <f t="shared" si="134"/>
        <v>308.68</v>
      </c>
    </row>
    <row r="1364" spans="1:15" x14ac:dyDescent="0.25">
      <c r="A1364" t="s">
        <v>1666</v>
      </c>
      <c r="B1364" t="s">
        <v>1238</v>
      </c>
      <c r="C1364" t="s">
        <v>1291</v>
      </c>
      <c r="D1364" t="s">
        <v>1647</v>
      </c>
      <c r="E1364" t="s">
        <v>1195</v>
      </c>
      <c r="F1364" s="604">
        <v>1</v>
      </c>
      <c r="G1364" s="604">
        <v>0.02</v>
      </c>
      <c r="H1364" s="651"/>
      <c r="I1364" t="str">
        <f t="shared" si="129"/>
        <v>electricity</v>
      </c>
      <c r="J1364" t="str">
        <f t="shared" si="130"/>
        <v>hard coal</v>
      </c>
      <c r="K1364" t="str">
        <f t="shared" si="131"/>
        <v>n2o</v>
      </c>
      <c r="L1364" t="str">
        <f t="shared" si="132"/>
        <v>electricity.hard coal.n2o.Fluidized bed combustion</v>
      </c>
      <c r="M1364" s="614">
        <f>IFERROR(INDEX('Control Tech'!$K$3:$K$196,MATCH(Calcs!L1364,'Control Tech'!$A$3:$A$196,0),1)/100,0)</f>
        <v>0</v>
      </c>
      <c r="N1364" s="613">
        <f t="shared" si="133"/>
        <v>0</v>
      </c>
      <c r="O1364">
        <f t="shared" si="134"/>
        <v>308.68</v>
      </c>
    </row>
    <row r="1365" spans="1:15" x14ac:dyDescent="0.25">
      <c r="A1365" t="s">
        <v>1666</v>
      </c>
      <c r="B1365" t="s">
        <v>1238</v>
      </c>
      <c r="C1365" t="s">
        <v>1291</v>
      </c>
      <c r="D1365" t="s">
        <v>1186</v>
      </c>
      <c r="E1365" t="s">
        <v>1195</v>
      </c>
      <c r="F1365" s="604">
        <v>1</v>
      </c>
      <c r="G1365" s="604">
        <v>1.4E-3</v>
      </c>
      <c r="H1365" s="651"/>
      <c r="I1365" t="str">
        <f t="shared" si="129"/>
        <v>electricity</v>
      </c>
      <c r="J1365" t="str">
        <f t="shared" si="130"/>
        <v>hard coal</v>
      </c>
      <c r="K1365" t="str">
        <f t="shared" si="131"/>
        <v>n2o</v>
      </c>
      <c r="L1365" t="str">
        <f t="shared" si="132"/>
        <v>electricity.hard coal.n2o.No control</v>
      </c>
      <c r="M1365" s="614">
        <f>IFERROR(INDEX('Control Tech'!$K$3:$K$196,MATCH(Calcs!L1365,'Control Tech'!$A$3:$A$196,0),1)/100,0)</f>
        <v>0</v>
      </c>
      <c r="N1365" s="613">
        <f t="shared" si="133"/>
        <v>1</v>
      </c>
      <c r="O1365">
        <f t="shared" si="134"/>
        <v>308.68</v>
      </c>
    </row>
    <row r="1366" spans="1:15" x14ac:dyDescent="0.25">
      <c r="A1366" t="s">
        <v>1666</v>
      </c>
      <c r="B1366" t="s">
        <v>1238</v>
      </c>
      <c r="C1366" t="s">
        <v>1292</v>
      </c>
      <c r="D1366" t="s">
        <v>1646</v>
      </c>
      <c r="E1366" t="s">
        <v>1195</v>
      </c>
      <c r="F1366" s="604">
        <v>1</v>
      </c>
      <c r="G1366" s="604">
        <v>4.0000000000000001E-3</v>
      </c>
      <c r="H1366" s="651"/>
      <c r="I1366" t="str">
        <f t="shared" si="129"/>
        <v>electricity</v>
      </c>
      <c r="J1366" t="str">
        <f t="shared" si="130"/>
        <v>hard coal</v>
      </c>
      <c r="K1366" t="str">
        <f t="shared" si="131"/>
        <v>n2o</v>
      </c>
      <c r="L1366" t="str">
        <f t="shared" si="132"/>
        <v>electricity.hard coal.n2o.Combustion modification in fluidized bed combustion</v>
      </c>
      <c r="M1366" s="614">
        <f>IFERROR(INDEX('Control Tech'!$K$3:$K$196,MATCH(Calcs!L1366,'Control Tech'!$A$3:$A$196,0),1)/100,0)</f>
        <v>0</v>
      </c>
      <c r="N1366" s="613">
        <f t="shared" si="133"/>
        <v>0</v>
      </c>
      <c r="O1366">
        <f t="shared" si="134"/>
        <v>0</v>
      </c>
    </row>
    <row r="1367" spans="1:15" x14ac:dyDescent="0.25">
      <c r="A1367" t="s">
        <v>1666</v>
      </c>
      <c r="B1367" t="s">
        <v>1238</v>
      </c>
      <c r="C1367" t="s">
        <v>1292</v>
      </c>
      <c r="D1367" t="s">
        <v>1647</v>
      </c>
      <c r="E1367" t="s">
        <v>1195</v>
      </c>
      <c r="F1367" s="604">
        <v>1</v>
      </c>
      <c r="G1367" s="604">
        <v>0.02</v>
      </c>
      <c r="H1367" s="651"/>
      <c r="I1367" t="str">
        <f t="shared" si="129"/>
        <v>electricity</v>
      </c>
      <c r="J1367" t="str">
        <f t="shared" si="130"/>
        <v>hard coal</v>
      </c>
      <c r="K1367" t="str">
        <f t="shared" si="131"/>
        <v>n2o</v>
      </c>
      <c r="L1367" t="str">
        <f t="shared" si="132"/>
        <v>electricity.hard coal.n2o.Fluidized bed combustion</v>
      </c>
      <c r="M1367" s="614">
        <f>IFERROR(INDEX('Control Tech'!$K$3:$K$196,MATCH(Calcs!L1367,'Control Tech'!$A$3:$A$196,0),1)/100,0)</f>
        <v>0</v>
      </c>
      <c r="N1367" s="613">
        <f t="shared" si="133"/>
        <v>0</v>
      </c>
      <c r="O1367">
        <f t="shared" si="134"/>
        <v>0</v>
      </c>
    </row>
    <row r="1368" spans="1:15" x14ac:dyDescent="0.25">
      <c r="A1368" t="s">
        <v>1666</v>
      </c>
      <c r="B1368" t="s">
        <v>1238</v>
      </c>
      <c r="C1368" t="s">
        <v>1292</v>
      </c>
      <c r="D1368" t="s">
        <v>1186</v>
      </c>
      <c r="E1368" t="s">
        <v>1195</v>
      </c>
      <c r="F1368" s="604">
        <v>1</v>
      </c>
      <c r="G1368" s="604">
        <v>1.4E-3</v>
      </c>
      <c r="H1368" s="651"/>
      <c r="I1368" t="str">
        <f t="shared" si="129"/>
        <v>electricity</v>
      </c>
      <c r="J1368" t="str">
        <f t="shared" si="130"/>
        <v>hard coal</v>
      </c>
      <c r="K1368" t="str">
        <f t="shared" si="131"/>
        <v>n2o</v>
      </c>
      <c r="L1368" t="str">
        <f t="shared" si="132"/>
        <v>electricity.hard coal.n2o.No control</v>
      </c>
      <c r="M1368" s="614">
        <f>IFERROR(INDEX('Control Tech'!$K$3:$K$196,MATCH(Calcs!L1368,'Control Tech'!$A$3:$A$196,0),1)/100,0)</f>
        <v>0</v>
      </c>
      <c r="N1368" s="613">
        <f t="shared" si="133"/>
        <v>1</v>
      </c>
      <c r="O1368">
        <f t="shared" si="134"/>
        <v>0</v>
      </c>
    </row>
    <row r="1369" spans="1:15" x14ac:dyDescent="0.25">
      <c r="A1369" t="s">
        <v>1666</v>
      </c>
      <c r="B1369" t="s">
        <v>1238</v>
      </c>
      <c r="C1369" t="s">
        <v>1293</v>
      </c>
      <c r="D1369" t="s">
        <v>1646</v>
      </c>
      <c r="E1369" t="s">
        <v>1195</v>
      </c>
      <c r="F1369" s="604">
        <v>1</v>
      </c>
      <c r="G1369" s="604">
        <v>4.0000000000000001E-3</v>
      </c>
      <c r="H1369" s="651"/>
      <c r="I1369" t="str">
        <f t="shared" si="129"/>
        <v>electricity</v>
      </c>
      <c r="J1369" t="str">
        <f t="shared" si="130"/>
        <v>hard coal</v>
      </c>
      <c r="K1369" t="str">
        <f t="shared" si="131"/>
        <v>n2o</v>
      </c>
      <c r="L1369" t="str">
        <f t="shared" si="132"/>
        <v>electricity.hard coal.n2o.Combustion modification in fluidized bed combustion</v>
      </c>
      <c r="M1369" s="614">
        <f>IFERROR(INDEX('Control Tech'!$K$3:$K$196,MATCH(Calcs!L1369,'Control Tech'!$A$3:$A$196,0),1)/100,0)</f>
        <v>0</v>
      </c>
      <c r="N1369" s="613">
        <f t="shared" si="133"/>
        <v>0</v>
      </c>
      <c r="O1369">
        <f t="shared" si="134"/>
        <v>0</v>
      </c>
    </row>
    <row r="1370" spans="1:15" x14ac:dyDescent="0.25">
      <c r="A1370" t="s">
        <v>1666</v>
      </c>
      <c r="B1370" t="s">
        <v>1238</v>
      </c>
      <c r="C1370" t="s">
        <v>1293</v>
      </c>
      <c r="D1370" t="s">
        <v>1647</v>
      </c>
      <c r="E1370" t="s">
        <v>1195</v>
      </c>
      <c r="F1370" s="604">
        <v>1</v>
      </c>
      <c r="G1370" s="604">
        <v>0.02</v>
      </c>
      <c r="H1370" s="651"/>
      <c r="I1370" t="str">
        <f t="shared" si="129"/>
        <v>electricity</v>
      </c>
      <c r="J1370" t="str">
        <f t="shared" si="130"/>
        <v>hard coal</v>
      </c>
      <c r="K1370" t="str">
        <f t="shared" si="131"/>
        <v>n2o</v>
      </c>
      <c r="L1370" t="str">
        <f t="shared" si="132"/>
        <v>electricity.hard coal.n2o.Fluidized bed combustion</v>
      </c>
      <c r="M1370" s="614">
        <f>IFERROR(INDEX('Control Tech'!$K$3:$K$196,MATCH(Calcs!L1370,'Control Tech'!$A$3:$A$196,0),1)/100,0)</f>
        <v>0</v>
      </c>
      <c r="N1370" s="613">
        <f t="shared" si="133"/>
        <v>0</v>
      </c>
      <c r="O1370">
        <f t="shared" si="134"/>
        <v>0</v>
      </c>
    </row>
    <row r="1371" spans="1:15" x14ac:dyDescent="0.25">
      <c r="A1371" t="s">
        <v>1666</v>
      </c>
      <c r="B1371" t="s">
        <v>1238</v>
      </c>
      <c r="C1371" t="s">
        <v>1293</v>
      </c>
      <c r="D1371" t="s">
        <v>1186</v>
      </c>
      <c r="E1371" t="s">
        <v>1195</v>
      </c>
      <c r="F1371" s="604">
        <v>1</v>
      </c>
      <c r="G1371" s="604">
        <v>1.4E-3</v>
      </c>
      <c r="H1371" s="651"/>
      <c r="I1371" t="str">
        <f t="shared" si="129"/>
        <v>electricity</v>
      </c>
      <c r="J1371" t="str">
        <f t="shared" si="130"/>
        <v>hard coal</v>
      </c>
      <c r="K1371" t="str">
        <f t="shared" si="131"/>
        <v>n2o</v>
      </c>
      <c r="L1371" t="str">
        <f t="shared" si="132"/>
        <v>electricity.hard coal.n2o.No control</v>
      </c>
      <c r="M1371" s="614">
        <f>IFERROR(INDEX('Control Tech'!$K$3:$K$196,MATCH(Calcs!L1371,'Control Tech'!$A$3:$A$196,0),1)/100,0)</f>
        <v>0</v>
      </c>
      <c r="N1371" s="613">
        <f t="shared" si="133"/>
        <v>1</v>
      </c>
      <c r="O1371">
        <f t="shared" si="134"/>
        <v>0</v>
      </c>
    </row>
    <row r="1372" spans="1:15" x14ac:dyDescent="0.25">
      <c r="A1372" t="s">
        <v>1666</v>
      </c>
      <c r="B1372" t="s">
        <v>1290</v>
      </c>
      <c r="C1372" t="s">
        <v>92</v>
      </c>
      <c r="D1372" t="s">
        <v>1186</v>
      </c>
      <c r="E1372" t="s">
        <v>1195</v>
      </c>
      <c r="F1372" s="604">
        <v>1</v>
      </c>
      <c r="G1372" s="604">
        <v>1.8E-3</v>
      </c>
      <c r="H1372" s="651"/>
      <c r="I1372" t="str">
        <f t="shared" si="129"/>
        <v>rail</v>
      </c>
      <c r="J1372" t="str">
        <f t="shared" si="130"/>
        <v>petroleum diesel</v>
      </c>
      <c r="K1372" t="str">
        <f t="shared" si="131"/>
        <v>n2o</v>
      </c>
      <c r="L1372" t="str">
        <f t="shared" si="132"/>
        <v>rail.petroleum diesel.n2o.No control</v>
      </c>
      <c r="M1372" s="614">
        <f>IFERROR(INDEX('Control Tech'!$K$3:$K$196,MATCH(Calcs!L1372,'Control Tech'!$A$3:$A$196,0),1)/100,0)</f>
        <v>0</v>
      </c>
      <c r="N1372" s="613">
        <f t="shared" si="133"/>
        <v>1</v>
      </c>
      <c r="O1372" t="str">
        <f t="shared" si="134"/>
        <v/>
      </c>
    </row>
    <row r="1373" spans="1:15" x14ac:dyDescent="0.25">
      <c r="A1373" t="s">
        <v>1666</v>
      </c>
      <c r="B1373" t="s">
        <v>1290</v>
      </c>
      <c r="C1373" t="s">
        <v>18</v>
      </c>
      <c r="D1373" t="s">
        <v>1186</v>
      </c>
      <c r="E1373" t="s">
        <v>1195</v>
      </c>
      <c r="F1373" s="604">
        <v>1</v>
      </c>
      <c r="G1373" s="604">
        <v>3.0999999999999999E-3</v>
      </c>
      <c r="H1373" s="651"/>
      <c r="I1373" t="str">
        <f t="shared" si="129"/>
        <v>rail</v>
      </c>
      <c r="J1373" t="str">
        <f t="shared" si="130"/>
        <v>petroleum gasoline</v>
      </c>
      <c r="K1373" t="str">
        <f t="shared" si="131"/>
        <v>n2o</v>
      </c>
      <c r="L1373" t="str">
        <f t="shared" si="132"/>
        <v>rail.petroleum gasoline.n2o.No control</v>
      </c>
      <c r="M1373" s="614">
        <f>IFERROR(INDEX('Control Tech'!$K$3:$K$196,MATCH(Calcs!L1373,'Control Tech'!$A$3:$A$196,0),1)/100,0)</f>
        <v>0</v>
      </c>
      <c r="N1373" s="613">
        <f t="shared" si="133"/>
        <v>1</v>
      </c>
      <c r="O1373" t="str">
        <f t="shared" si="134"/>
        <v/>
      </c>
    </row>
    <row r="1374" spans="1:15" x14ac:dyDescent="0.25">
      <c r="A1374" t="s">
        <v>1666</v>
      </c>
      <c r="B1374" t="s">
        <v>1241</v>
      </c>
      <c r="C1374" t="s">
        <v>1409</v>
      </c>
      <c r="D1374" t="s">
        <v>1186</v>
      </c>
      <c r="E1374" t="s">
        <v>1195</v>
      </c>
      <c r="F1374" s="604">
        <v>1</v>
      </c>
      <c r="G1374" s="604">
        <v>4.0000000000000001E-3</v>
      </c>
      <c r="H1374" s="651"/>
      <c r="I1374" t="str">
        <f t="shared" si="129"/>
        <v>buildings</v>
      </c>
      <c r="J1374" t="str">
        <f t="shared" si="130"/>
        <v/>
      </c>
      <c r="K1374" t="str">
        <f t="shared" si="131"/>
        <v>n2o</v>
      </c>
      <c r="L1374" t="str">
        <f t="shared" si="132"/>
        <v>buildings..n2o.No control</v>
      </c>
      <c r="M1374" s="614">
        <f>IFERROR(INDEX('Control Tech'!$K$3:$K$196,MATCH(Calcs!L1374,'Control Tech'!$A$3:$A$196,0),1)/100,0)</f>
        <v>0</v>
      </c>
      <c r="N1374" s="613">
        <f t="shared" si="133"/>
        <v>1</v>
      </c>
      <c r="O1374" t="str">
        <f t="shared" si="134"/>
        <v/>
      </c>
    </row>
    <row r="1375" spans="1:15" x14ac:dyDescent="0.25">
      <c r="A1375" t="s">
        <v>1666</v>
      </c>
      <c r="B1375" t="s">
        <v>1241</v>
      </c>
      <c r="C1375" t="s">
        <v>1205</v>
      </c>
      <c r="D1375" t="s">
        <v>1186</v>
      </c>
      <c r="E1375" t="s">
        <v>1195</v>
      </c>
      <c r="F1375" s="604">
        <v>1</v>
      </c>
      <c r="G1375" s="604">
        <v>1.4E-3</v>
      </c>
      <c r="H1375" s="651"/>
      <c r="I1375" t="str">
        <f t="shared" si="129"/>
        <v>buildings</v>
      </c>
      <c r="J1375" t="str">
        <f t="shared" si="130"/>
        <v>lignite</v>
      </c>
      <c r="K1375" t="str">
        <f t="shared" si="131"/>
        <v>n2o</v>
      </c>
      <c r="L1375" t="str">
        <f t="shared" si="132"/>
        <v>buildings.lignite.n2o.No control</v>
      </c>
      <c r="M1375" s="614">
        <f>IFERROR(INDEX('Control Tech'!$K$3:$K$196,MATCH(Calcs!L1375,'Control Tech'!$A$3:$A$196,0),1)/100,0)</f>
        <v>0</v>
      </c>
      <c r="N1375" s="613">
        <f t="shared" si="133"/>
        <v>1</v>
      </c>
      <c r="O1375" t="str">
        <f t="shared" si="134"/>
        <v/>
      </c>
    </row>
    <row r="1376" spans="1:15" x14ac:dyDescent="0.25">
      <c r="A1376" t="s">
        <v>1666</v>
      </c>
      <c r="B1376" t="s">
        <v>1241</v>
      </c>
      <c r="C1376" t="s">
        <v>1240</v>
      </c>
      <c r="D1376" t="s">
        <v>1186</v>
      </c>
      <c r="E1376" t="s">
        <v>1195</v>
      </c>
      <c r="F1376" s="604">
        <v>1</v>
      </c>
      <c r="G1376" s="604">
        <v>1.4E-3</v>
      </c>
      <c r="H1376" s="651"/>
      <c r="I1376" t="str">
        <f t="shared" si="129"/>
        <v>buildings</v>
      </c>
      <c r="J1376" t="str">
        <f t="shared" si="130"/>
        <v>lignite</v>
      </c>
      <c r="K1376" t="str">
        <f t="shared" si="131"/>
        <v>n2o</v>
      </c>
      <c r="L1376" t="str">
        <f t="shared" si="132"/>
        <v>buildings.lignite.n2o.No control</v>
      </c>
      <c r="M1376" s="614">
        <f>IFERROR(INDEX('Control Tech'!$K$3:$K$196,MATCH(Calcs!L1376,'Control Tech'!$A$3:$A$196,0),1)/100,0)</f>
        <v>0</v>
      </c>
      <c r="N1376" s="613">
        <f t="shared" si="133"/>
        <v>1</v>
      </c>
      <c r="O1376" t="str">
        <f t="shared" si="134"/>
        <v/>
      </c>
    </row>
    <row r="1377" spans="1:15" x14ac:dyDescent="0.25">
      <c r="A1377" t="s">
        <v>1666</v>
      </c>
      <c r="B1377" t="s">
        <v>1241</v>
      </c>
      <c r="C1377" t="s">
        <v>1245</v>
      </c>
      <c r="D1377" t="s">
        <v>1186</v>
      </c>
      <c r="E1377" t="s">
        <v>1195</v>
      </c>
      <c r="F1377" s="604">
        <v>1</v>
      </c>
      <c r="G1377" s="604">
        <v>1.4E-3</v>
      </c>
      <c r="H1377" s="651"/>
      <c r="I1377" t="str">
        <f t="shared" si="129"/>
        <v>buildings</v>
      </c>
      <c r="J1377" t="str">
        <f t="shared" si="130"/>
        <v>hard coal</v>
      </c>
      <c r="K1377" t="str">
        <f t="shared" si="131"/>
        <v>n2o</v>
      </c>
      <c r="L1377" t="str">
        <f t="shared" si="132"/>
        <v>buildings.hard coal.n2o.No control</v>
      </c>
      <c r="M1377" s="614">
        <f>IFERROR(INDEX('Control Tech'!$K$3:$K$196,MATCH(Calcs!L1377,'Control Tech'!$A$3:$A$196,0),1)/100,0)</f>
        <v>0</v>
      </c>
      <c r="N1377" s="613">
        <f t="shared" si="133"/>
        <v>1</v>
      </c>
      <c r="O1377" t="str">
        <f t="shared" si="134"/>
        <v/>
      </c>
    </row>
    <row r="1378" spans="1:15" x14ac:dyDescent="0.25">
      <c r="A1378" t="s">
        <v>1666</v>
      </c>
      <c r="B1378" t="s">
        <v>1241</v>
      </c>
      <c r="C1378" t="s">
        <v>92</v>
      </c>
      <c r="D1378" t="s">
        <v>1186</v>
      </c>
      <c r="E1378" t="s">
        <v>1195</v>
      </c>
      <c r="F1378" s="604">
        <v>1</v>
      </c>
      <c r="G1378" s="604">
        <v>5.9999999999999995E-4</v>
      </c>
      <c r="H1378" s="651"/>
      <c r="I1378" t="str">
        <f t="shared" si="129"/>
        <v>buildings</v>
      </c>
      <c r="J1378" t="str">
        <f t="shared" si="130"/>
        <v>petroleum diesel</v>
      </c>
      <c r="K1378" t="str">
        <f t="shared" si="131"/>
        <v>n2o</v>
      </c>
      <c r="L1378" t="str">
        <f t="shared" si="132"/>
        <v>buildings.petroleum diesel.n2o.No control</v>
      </c>
      <c r="M1378" s="614">
        <f>IFERROR(INDEX('Control Tech'!$K$3:$K$196,MATCH(Calcs!L1378,'Control Tech'!$A$3:$A$196,0),1)/100,0)</f>
        <v>0</v>
      </c>
      <c r="N1378" s="613">
        <f t="shared" si="133"/>
        <v>1</v>
      </c>
      <c r="O1378" t="str">
        <f t="shared" si="134"/>
        <v/>
      </c>
    </row>
    <row r="1379" spans="1:15" x14ac:dyDescent="0.25">
      <c r="A1379" t="s">
        <v>1666</v>
      </c>
      <c r="B1379" t="s">
        <v>1241</v>
      </c>
      <c r="C1379" t="s">
        <v>1264</v>
      </c>
      <c r="D1379" t="s">
        <v>1186</v>
      </c>
      <c r="E1379" t="s">
        <v>1195</v>
      </c>
      <c r="F1379" s="604">
        <v>1</v>
      </c>
      <c r="G1379" s="604">
        <v>1E-4</v>
      </c>
      <c r="H1379" s="651"/>
      <c r="I1379" t="str">
        <f t="shared" si="129"/>
        <v>buildings</v>
      </c>
      <c r="J1379" t="str">
        <f t="shared" si="130"/>
        <v>natural gas</v>
      </c>
      <c r="K1379" t="str">
        <f t="shared" si="131"/>
        <v>n2o</v>
      </c>
      <c r="L1379" t="str">
        <f t="shared" si="132"/>
        <v>buildings.natural gas.n2o.No control</v>
      </c>
      <c r="M1379" s="614">
        <f>IFERROR(INDEX('Control Tech'!$K$3:$K$196,MATCH(Calcs!L1379,'Control Tech'!$A$3:$A$196,0),1)/100,0)</f>
        <v>0</v>
      </c>
      <c r="N1379" s="613">
        <f t="shared" si="133"/>
        <v>1</v>
      </c>
      <c r="O1379" t="str">
        <f t="shared" si="134"/>
        <v/>
      </c>
    </row>
    <row r="1380" spans="1:15" x14ac:dyDescent="0.25">
      <c r="A1380" t="s">
        <v>1666</v>
      </c>
      <c r="B1380" t="s">
        <v>1241</v>
      </c>
      <c r="C1380" t="s">
        <v>18</v>
      </c>
      <c r="D1380" t="s">
        <v>1186</v>
      </c>
      <c r="E1380" t="s">
        <v>1195</v>
      </c>
      <c r="F1380" s="604">
        <v>1</v>
      </c>
      <c r="G1380" s="604">
        <v>5.9999999999999995E-4</v>
      </c>
      <c r="H1380" s="651"/>
      <c r="I1380" t="str">
        <f t="shared" si="129"/>
        <v>buildings</v>
      </c>
      <c r="J1380" t="str">
        <f t="shared" si="130"/>
        <v>petroleum gasoline</v>
      </c>
      <c r="K1380" t="str">
        <f t="shared" si="131"/>
        <v>n2o</v>
      </c>
      <c r="L1380" t="str">
        <f t="shared" si="132"/>
        <v>buildings.petroleum gasoline.n2o.No control</v>
      </c>
      <c r="M1380" s="614">
        <f>IFERROR(INDEX('Control Tech'!$K$3:$K$196,MATCH(Calcs!L1380,'Control Tech'!$A$3:$A$196,0),1)/100,0)</f>
        <v>0</v>
      </c>
      <c r="N1380" s="613">
        <f t="shared" si="133"/>
        <v>1</v>
      </c>
      <c r="O1380" t="str">
        <f t="shared" si="134"/>
        <v/>
      </c>
    </row>
    <row r="1381" spans="1:15" x14ac:dyDescent="0.25">
      <c r="A1381" t="s">
        <v>1666</v>
      </c>
      <c r="B1381" t="s">
        <v>1241</v>
      </c>
      <c r="C1381" t="s">
        <v>1291</v>
      </c>
      <c r="D1381" t="s">
        <v>1186</v>
      </c>
      <c r="E1381" t="s">
        <v>1195</v>
      </c>
      <c r="F1381" s="604">
        <v>1</v>
      </c>
      <c r="G1381" s="604">
        <v>1.4E-3</v>
      </c>
      <c r="H1381" s="651"/>
      <c r="I1381" t="str">
        <f t="shared" si="129"/>
        <v>buildings</v>
      </c>
      <c r="J1381" t="str">
        <f t="shared" si="130"/>
        <v>hard coal</v>
      </c>
      <c r="K1381" t="str">
        <f t="shared" si="131"/>
        <v>n2o</v>
      </c>
      <c r="L1381" t="str">
        <f t="shared" si="132"/>
        <v>buildings.hard coal.n2o.No control</v>
      </c>
      <c r="M1381" s="614">
        <f>IFERROR(INDEX('Control Tech'!$K$3:$K$196,MATCH(Calcs!L1381,'Control Tech'!$A$3:$A$196,0),1)/100,0)</f>
        <v>0</v>
      </c>
      <c r="N1381" s="613">
        <f t="shared" si="133"/>
        <v>1</v>
      </c>
      <c r="O1381" t="str">
        <f t="shared" si="134"/>
        <v/>
      </c>
    </row>
    <row r="1382" spans="1:15" x14ac:dyDescent="0.25">
      <c r="A1382" t="s">
        <v>1666</v>
      </c>
      <c r="B1382" t="s">
        <v>1241</v>
      </c>
      <c r="C1382" t="s">
        <v>1292</v>
      </c>
      <c r="D1382" t="s">
        <v>1186</v>
      </c>
      <c r="E1382" t="s">
        <v>1195</v>
      </c>
      <c r="F1382" s="604">
        <v>1</v>
      </c>
      <c r="G1382" s="604">
        <v>1.4E-3</v>
      </c>
      <c r="H1382" s="651"/>
      <c r="I1382" t="str">
        <f t="shared" si="129"/>
        <v>buildings</v>
      </c>
      <c r="J1382" t="str">
        <f t="shared" si="130"/>
        <v>hard coal</v>
      </c>
      <c r="K1382" t="str">
        <f t="shared" si="131"/>
        <v>n2o</v>
      </c>
      <c r="L1382" t="str">
        <f t="shared" si="132"/>
        <v>buildings.hard coal.n2o.No control</v>
      </c>
      <c r="M1382" s="614">
        <f>IFERROR(INDEX('Control Tech'!$K$3:$K$196,MATCH(Calcs!L1382,'Control Tech'!$A$3:$A$196,0),1)/100,0)</f>
        <v>0</v>
      </c>
      <c r="N1382" s="613">
        <f t="shared" si="133"/>
        <v>1</v>
      </c>
      <c r="O1382" t="str">
        <f t="shared" si="134"/>
        <v/>
      </c>
    </row>
    <row r="1383" spans="1:15" x14ac:dyDescent="0.25">
      <c r="A1383" t="s">
        <v>1666</v>
      </c>
      <c r="B1383" t="s">
        <v>1241</v>
      </c>
      <c r="C1383" t="s">
        <v>1293</v>
      </c>
      <c r="D1383" t="s">
        <v>1186</v>
      </c>
      <c r="E1383" t="s">
        <v>1195</v>
      </c>
      <c r="F1383" s="604">
        <v>1</v>
      </c>
      <c r="G1383" s="604">
        <v>1.4E-3</v>
      </c>
      <c r="H1383" s="651"/>
      <c r="I1383" t="str">
        <f t="shared" si="129"/>
        <v>buildings</v>
      </c>
      <c r="J1383" t="str">
        <f t="shared" si="130"/>
        <v>hard coal</v>
      </c>
      <c r="K1383" t="str">
        <f t="shared" si="131"/>
        <v>n2o</v>
      </c>
      <c r="L1383" t="str">
        <f t="shared" si="132"/>
        <v>buildings.hard coal.n2o.No control</v>
      </c>
      <c r="M1383" s="614">
        <f>IFERROR(INDEX('Control Tech'!$K$3:$K$196,MATCH(Calcs!L1383,'Control Tech'!$A$3:$A$196,0),1)/100,0)</f>
        <v>0</v>
      </c>
      <c r="N1383" s="613">
        <f t="shared" si="133"/>
        <v>1</v>
      </c>
      <c r="O1383" t="str">
        <f t="shared" si="134"/>
        <v/>
      </c>
    </row>
    <row r="1384" spans="1:15" x14ac:dyDescent="0.25">
      <c r="A1384" t="s">
        <v>1666</v>
      </c>
      <c r="B1384" t="s">
        <v>1241</v>
      </c>
      <c r="C1384" t="s">
        <v>1294</v>
      </c>
      <c r="D1384" t="s">
        <v>1186</v>
      </c>
      <c r="E1384" t="s">
        <v>1195</v>
      </c>
      <c r="F1384" s="604">
        <v>1</v>
      </c>
      <c r="G1384" s="604">
        <v>5.9999999999999995E-4</v>
      </c>
      <c r="H1384" s="651"/>
      <c r="I1384" t="str">
        <f t="shared" si="129"/>
        <v>buildings</v>
      </c>
      <c r="J1384" t="str">
        <f t="shared" si="130"/>
        <v>petroleum diesel</v>
      </c>
      <c r="K1384" t="str">
        <f t="shared" si="131"/>
        <v>n2o</v>
      </c>
      <c r="L1384" t="str">
        <f t="shared" si="132"/>
        <v>buildings.petroleum diesel.n2o.No control</v>
      </c>
      <c r="M1384" s="614">
        <f>IFERROR(INDEX('Control Tech'!$K$3:$K$196,MATCH(Calcs!L1384,'Control Tech'!$A$3:$A$196,0),1)/100,0)</f>
        <v>0</v>
      </c>
      <c r="N1384" s="613">
        <f t="shared" si="133"/>
        <v>1</v>
      </c>
      <c r="O1384" t="str">
        <f t="shared" si="134"/>
        <v/>
      </c>
    </row>
    <row r="1385" spans="1:15" x14ac:dyDescent="0.25">
      <c r="A1385" t="s">
        <v>1666</v>
      </c>
      <c r="B1385" t="s">
        <v>1241</v>
      </c>
      <c r="C1385" t="s">
        <v>1305</v>
      </c>
      <c r="D1385" t="s">
        <v>1186</v>
      </c>
      <c r="E1385" t="s">
        <v>1195</v>
      </c>
      <c r="F1385" s="604">
        <v>1</v>
      </c>
      <c r="G1385" s="604">
        <v>5.9999999999999995E-4</v>
      </c>
      <c r="H1385" s="651"/>
      <c r="I1385" t="str">
        <f t="shared" si="129"/>
        <v>buildings</v>
      </c>
      <c r="J1385" t="str">
        <f t="shared" si="130"/>
        <v>natural gas</v>
      </c>
      <c r="K1385" t="str">
        <f t="shared" si="131"/>
        <v>n2o</v>
      </c>
      <c r="L1385" t="str">
        <f t="shared" si="132"/>
        <v>buildings.natural gas.n2o.No control</v>
      </c>
      <c r="M1385" s="614">
        <f>IFERROR(INDEX('Control Tech'!$K$3:$K$196,MATCH(Calcs!L1385,'Control Tech'!$A$3:$A$196,0),1)/100,0)</f>
        <v>0</v>
      </c>
      <c r="N1385" s="613">
        <f t="shared" si="133"/>
        <v>1</v>
      </c>
      <c r="O1385" t="str">
        <f t="shared" si="134"/>
        <v/>
      </c>
    </row>
    <row r="1386" spans="1:15" x14ac:dyDescent="0.25">
      <c r="A1386" t="s">
        <v>1666</v>
      </c>
      <c r="B1386" t="s">
        <v>1241</v>
      </c>
      <c r="C1386" t="s">
        <v>1410</v>
      </c>
      <c r="D1386" t="s">
        <v>1186</v>
      </c>
      <c r="E1386" t="s">
        <v>1195</v>
      </c>
      <c r="F1386" s="604">
        <v>1</v>
      </c>
      <c r="G1386" s="604">
        <v>4.0000000000000001E-3</v>
      </c>
      <c r="H1386" s="651"/>
      <c r="I1386" t="str">
        <f t="shared" si="129"/>
        <v>buildings</v>
      </c>
      <c r="J1386" t="str">
        <f t="shared" si="130"/>
        <v/>
      </c>
      <c r="K1386" t="str">
        <f t="shared" si="131"/>
        <v>n2o</v>
      </c>
      <c r="L1386" t="str">
        <f t="shared" si="132"/>
        <v>buildings..n2o.No control</v>
      </c>
      <c r="M1386" s="614">
        <f>IFERROR(INDEX('Control Tech'!$K$3:$K$196,MATCH(Calcs!L1386,'Control Tech'!$A$3:$A$196,0),1)/100,0)</f>
        <v>0</v>
      </c>
      <c r="N1386" s="613">
        <f t="shared" si="133"/>
        <v>1</v>
      </c>
      <c r="O1386" t="str">
        <f t="shared" si="134"/>
        <v/>
      </c>
    </row>
    <row r="1387" spans="1:15" x14ac:dyDescent="0.25">
      <c r="A1387" t="s">
        <v>1690</v>
      </c>
      <c r="B1387" t="s">
        <v>1287</v>
      </c>
      <c r="C1387" t="s">
        <v>18</v>
      </c>
      <c r="D1387" t="s">
        <v>1186</v>
      </c>
      <c r="E1387" t="s">
        <v>1195</v>
      </c>
      <c r="F1387" s="604">
        <v>1</v>
      </c>
      <c r="G1387" s="604">
        <v>0.03</v>
      </c>
      <c r="H1387" s="651"/>
      <c r="I1387" t="str">
        <f t="shared" si="129"/>
        <v>aircraft</v>
      </c>
      <c r="J1387" t="str">
        <f t="shared" si="130"/>
        <v>petroleum gasoline</v>
      </c>
      <c r="K1387" t="str">
        <f t="shared" si="131"/>
        <v>nox</v>
      </c>
      <c r="L1387" t="str">
        <f t="shared" si="132"/>
        <v>aircraft.petroleum gasoline.nox.No control</v>
      </c>
      <c r="M1387" s="614">
        <f>IFERROR(INDEX('Control Tech'!$K$3:$K$196,MATCH(Calcs!L1387,'Control Tech'!$A$3:$A$196,0),1)/100,0)</f>
        <v>0</v>
      </c>
      <c r="N1387" s="613">
        <f t="shared" si="133"/>
        <v>1</v>
      </c>
      <c r="O1387" t="str">
        <f t="shared" si="134"/>
        <v/>
      </c>
    </row>
    <row r="1388" spans="1:15" x14ac:dyDescent="0.25">
      <c r="A1388" t="s">
        <v>1690</v>
      </c>
      <c r="B1388" t="s">
        <v>1301</v>
      </c>
      <c r="C1388" t="s">
        <v>92</v>
      </c>
      <c r="D1388" t="s">
        <v>1306</v>
      </c>
      <c r="E1388" t="s">
        <v>1195</v>
      </c>
      <c r="F1388" s="604">
        <v>1</v>
      </c>
      <c r="G1388" s="604">
        <v>0.7</v>
      </c>
      <c r="H1388" s="651"/>
      <c r="I1388" t="str">
        <f t="shared" si="129"/>
        <v>ships</v>
      </c>
      <c r="J1388" t="str">
        <f t="shared" si="130"/>
        <v>petroleum diesel</v>
      </c>
      <c r="K1388" t="str">
        <f t="shared" si="131"/>
        <v>nox</v>
      </c>
      <c r="L1388" t="str">
        <f t="shared" si="132"/>
        <v>ships.petroleum diesel.nox.Combustion modification on large vessels using marine diesel fuel</v>
      </c>
      <c r="M1388" s="614">
        <f>IFERROR(INDEX('Control Tech'!$K$3:$K$196,MATCH(Calcs!L1388,'Control Tech'!$A$3:$A$196,0),1)/100,0)</f>
        <v>0</v>
      </c>
      <c r="N1388" s="613">
        <f t="shared" si="133"/>
        <v>0</v>
      </c>
      <c r="O1388" t="str">
        <f t="shared" si="134"/>
        <v/>
      </c>
    </row>
    <row r="1389" spans="1:15" x14ac:dyDescent="0.25">
      <c r="A1389" t="s">
        <v>1690</v>
      </c>
      <c r="B1389" t="s">
        <v>1301</v>
      </c>
      <c r="C1389" t="s">
        <v>92</v>
      </c>
      <c r="D1389" t="s">
        <v>1186</v>
      </c>
      <c r="E1389" t="s">
        <v>1195</v>
      </c>
      <c r="F1389" s="604">
        <v>1</v>
      </c>
      <c r="G1389" s="604">
        <v>1.4</v>
      </c>
      <c r="H1389" s="651"/>
      <c r="I1389" t="str">
        <f t="shared" si="129"/>
        <v>ships</v>
      </c>
      <c r="J1389" t="str">
        <f t="shared" si="130"/>
        <v>petroleum diesel</v>
      </c>
      <c r="K1389" t="str">
        <f t="shared" si="131"/>
        <v>nox</v>
      </c>
      <c r="L1389" t="str">
        <f t="shared" si="132"/>
        <v>ships.petroleum diesel.nox.No control</v>
      </c>
      <c r="M1389" s="614">
        <f>IFERROR(INDEX('Control Tech'!$K$3:$K$196,MATCH(Calcs!L1389,'Control Tech'!$A$3:$A$196,0),1)/100,0)</f>
        <v>0</v>
      </c>
      <c r="N1389" s="613">
        <f t="shared" si="133"/>
        <v>1</v>
      </c>
      <c r="O1389" t="str">
        <f t="shared" si="134"/>
        <v/>
      </c>
    </row>
    <row r="1390" spans="1:15" x14ac:dyDescent="0.25">
      <c r="A1390" t="s">
        <v>1690</v>
      </c>
      <c r="B1390" t="s">
        <v>1301</v>
      </c>
      <c r="C1390" t="s">
        <v>92</v>
      </c>
      <c r="D1390" t="s">
        <v>1303</v>
      </c>
      <c r="E1390" t="s">
        <v>1195</v>
      </c>
      <c r="F1390" s="604">
        <v>1</v>
      </c>
      <c r="G1390" s="604">
        <v>0.14000000000000001</v>
      </c>
      <c r="H1390" s="651"/>
      <c r="I1390" t="str">
        <f t="shared" si="129"/>
        <v>ships</v>
      </c>
      <c r="J1390" t="str">
        <f t="shared" si="130"/>
        <v>petroleum diesel</v>
      </c>
      <c r="K1390" t="str">
        <f t="shared" si="131"/>
        <v>nox</v>
      </c>
      <c r="L1390" t="str">
        <f t="shared" si="132"/>
        <v>ships.petroleum diesel.nox.Selective catalytic reduction on large vessels using residual oil</v>
      </c>
      <c r="M1390" s="614">
        <f>IFERROR(INDEX('Control Tech'!$K$3:$K$196,MATCH(Calcs!L1390,'Control Tech'!$A$3:$A$196,0),1)/100,0)</f>
        <v>0</v>
      </c>
      <c r="N1390" s="613">
        <f t="shared" si="133"/>
        <v>0</v>
      </c>
      <c r="O1390" t="str">
        <f t="shared" si="134"/>
        <v/>
      </c>
    </row>
    <row r="1391" spans="1:15" x14ac:dyDescent="0.25">
      <c r="A1391" t="s">
        <v>1690</v>
      </c>
      <c r="B1391" t="s">
        <v>1301</v>
      </c>
      <c r="C1391" t="s">
        <v>1264</v>
      </c>
      <c r="D1391" t="s">
        <v>1306</v>
      </c>
      <c r="E1391" t="s">
        <v>1195</v>
      </c>
      <c r="F1391" s="604">
        <v>1</v>
      </c>
      <c r="G1391" s="604">
        <v>0</v>
      </c>
      <c r="H1391" s="651"/>
      <c r="I1391" t="str">
        <f t="shared" si="129"/>
        <v>ships</v>
      </c>
      <c r="J1391" t="str">
        <f t="shared" si="130"/>
        <v>natural gas</v>
      </c>
      <c r="K1391" t="str">
        <f t="shared" si="131"/>
        <v>nox</v>
      </c>
      <c r="L1391" t="str">
        <f t="shared" si="132"/>
        <v>ships.natural gas.nox.Combustion modification on large vessels using marine diesel fuel</v>
      </c>
      <c r="M1391" s="614">
        <f>IFERROR(INDEX('Control Tech'!$K$3:$K$196,MATCH(Calcs!L1391,'Control Tech'!$A$3:$A$196,0),1)/100,0)</f>
        <v>0</v>
      </c>
      <c r="N1391" s="613">
        <f t="shared" si="133"/>
        <v>0</v>
      </c>
      <c r="O1391" t="str">
        <f t="shared" si="134"/>
        <v/>
      </c>
    </row>
    <row r="1392" spans="1:15" x14ac:dyDescent="0.25">
      <c r="A1392" t="s">
        <v>1690</v>
      </c>
      <c r="B1392" t="s">
        <v>1301</v>
      </c>
      <c r="C1392" t="s">
        <v>1264</v>
      </c>
      <c r="D1392" t="s">
        <v>1186</v>
      </c>
      <c r="E1392" t="s">
        <v>1195</v>
      </c>
      <c r="F1392" s="604">
        <v>1</v>
      </c>
      <c r="G1392" s="604">
        <v>0</v>
      </c>
      <c r="H1392" s="651"/>
      <c r="I1392" t="str">
        <f t="shared" si="129"/>
        <v>ships</v>
      </c>
      <c r="J1392" t="str">
        <f t="shared" si="130"/>
        <v>natural gas</v>
      </c>
      <c r="K1392" t="str">
        <f t="shared" si="131"/>
        <v>nox</v>
      </c>
      <c r="L1392" t="str">
        <f t="shared" si="132"/>
        <v>ships.natural gas.nox.No control</v>
      </c>
      <c r="M1392" s="614">
        <f>IFERROR(INDEX('Control Tech'!$K$3:$K$196,MATCH(Calcs!L1392,'Control Tech'!$A$3:$A$196,0),1)/100,0)</f>
        <v>0</v>
      </c>
      <c r="N1392" s="613">
        <f t="shared" si="133"/>
        <v>1</v>
      </c>
      <c r="O1392" t="str">
        <f t="shared" si="134"/>
        <v/>
      </c>
    </row>
    <row r="1393" spans="1:15" x14ac:dyDescent="0.25">
      <c r="A1393" t="s">
        <v>1690</v>
      </c>
      <c r="B1393" t="s">
        <v>1301</v>
      </c>
      <c r="C1393" t="s">
        <v>1264</v>
      </c>
      <c r="D1393" t="s">
        <v>1303</v>
      </c>
      <c r="E1393" t="s">
        <v>1195</v>
      </c>
      <c r="F1393" s="604">
        <v>1</v>
      </c>
      <c r="G1393" s="604">
        <v>0</v>
      </c>
      <c r="H1393" s="651"/>
      <c r="I1393" t="str">
        <f t="shared" si="129"/>
        <v>ships</v>
      </c>
      <c r="J1393" t="str">
        <f t="shared" si="130"/>
        <v>natural gas</v>
      </c>
      <c r="K1393" t="str">
        <f t="shared" si="131"/>
        <v>nox</v>
      </c>
      <c r="L1393" t="str">
        <f t="shared" si="132"/>
        <v>ships.natural gas.nox.Selective catalytic reduction on large vessels using residual oil</v>
      </c>
      <c r="M1393" s="614">
        <f>IFERROR(INDEX('Control Tech'!$K$3:$K$196,MATCH(Calcs!L1393,'Control Tech'!$A$3:$A$196,0),1)/100,0)</f>
        <v>0</v>
      </c>
      <c r="N1393" s="613">
        <f t="shared" si="133"/>
        <v>0</v>
      </c>
      <c r="O1393" t="str">
        <f t="shared" si="134"/>
        <v/>
      </c>
    </row>
    <row r="1394" spans="1:15" x14ac:dyDescent="0.25">
      <c r="A1394" t="s">
        <v>1690</v>
      </c>
      <c r="B1394" t="s">
        <v>1301</v>
      </c>
      <c r="C1394" t="s">
        <v>1294</v>
      </c>
      <c r="D1394" t="s">
        <v>1302</v>
      </c>
      <c r="E1394" t="s">
        <v>1195</v>
      </c>
      <c r="F1394" s="604">
        <v>1</v>
      </c>
      <c r="G1394" s="604">
        <v>0.7</v>
      </c>
      <c r="H1394" s="651"/>
      <c r="I1394" t="str">
        <f t="shared" si="129"/>
        <v>ships</v>
      </c>
      <c r="J1394" t="str">
        <f t="shared" si="130"/>
        <v>petroleum diesel</v>
      </c>
      <c r="K1394" t="str">
        <f t="shared" si="131"/>
        <v>nox</v>
      </c>
      <c r="L1394" t="str">
        <f t="shared" si="132"/>
        <v>ships.petroleum diesel.nox.Combustion modification on large vessels using residual oil</v>
      </c>
      <c r="M1394" s="614">
        <f>IFERROR(INDEX('Control Tech'!$K$3:$K$196,MATCH(Calcs!L1394,'Control Tech'!$A$3:$A$196,0),1)/100,0)</f>
        <v>0</v>
      </c>
      <c r="N1394" s="613">
        <f t="shared" si="133"/>
        <v>0</v>
      </c>
      <c r="O1394" t="str">
        <f t="shared" si="134"/>
        <v/>
      </c>
    </row>
    <row r="1395" spans="1:15" x14ac:dyDescent="0.25">
      <c r="A1395" t="s">
        <v>1690</v>
      </c>
      <c r="B1395" t="s">
        <v>1301</v>
      </c>
      <c r="C1395" t="s">
        <v>1294</v>
      </c>
      <c r="D1395" t="s">
        <v>1186</v>
      </c>
      <c r="E1395" t="s">
        <v>1195</v>
      </c>
      <c r="F1395" s="604">
        <v>1</v>
      </c>
      <c r="G1395" s="604">
        <v>1.4</v>
      </c>
      <c r="H1395" s="651"/>
      <c r="I1395" t="str">
        <f t="shared" si="129"/>
        <v>ships</v>
      </c>
      <c r="J1395" t="str">
        <f t="shared" si="130"/>
        <v>petroleum diesel</v>
      </c>
      <c r="K1395" t="str">
        <f t="shared" si="131"/>
        <v>nox</v>
      </c>
      <c r="L1395" t="str">
        <f t="shared" si="132"/>
        <v>ships.petroleum diesel.nox.No control</v>
      </c>
      <c r="M1395" s="614">
        <f>IFERROR(INDEX('Control Tech'!$K$3:$K$196,MATCH(Calcs!L1395,'Control Tech'!$A$3:$A$196,0),1)/100,0)</f>
        <v>0</v>
      </c>
      <c r="N1395" s="613">
        <f t="shared" si="133"/>
        <v>1</v>
      </c>
      <c r="O1395" t="str">
        <f t="shared" si="134"/>
        <v/>
      </c>
    </row>
    <row r="1396" spans="1:15" x14ac:dyDescent="0.25">
      <c r="A1396" t="s">
        <v>1690</v>
      </c>
      <c r="B1396" t="s">
        <v>1301</v>
      </c>
      <c r="C1396" t="s">
        <v>1294</v>
      </c>
      <c r="D1396" t="s">
        <v>1303</v>
      </c>
      <c r="E1396" t="s">
        <v>1195</v>
      </c>
      <c r="F1396" s="604">
        <v>1</v>
      </c>
      <c r="G1396" s="604">
        <v>0.14000000000000001</v>
      </c>
      <c r="H1396" s="651"/>
      <c r="I1396" t="str">
        <f t="shared" si="129"/>
        <v>ships</v>
      </c>
      <c r="J1396" t="str">
        <f t="shared" si="130"/>
        <v>petroleum diesel</v>
      </c>
      <c r="K1396" t="str">
        <f t="shared" si="131"/>
        <v>nox</v>
      </c>
      <c r="L1396" t="str">
        <f t="shared" si="132"/>
        <v>ships.petroleum diesel.nox.Selective catalytic reduction on large vessels using residual oil</v>
      </c>
      <c r="M1396" s="614">
        <f>IFERROR(INDEX('Control Tech'!$K$3:$K$196,MATCH(Calcs!L1396,'Control Tech'!$A$3:$A$196,0),1)/100,0)</f>
        <v>0</v>
      </c>
      <c r="N1396" s="613">
        <f t="shared" si="133"/>
        <v>0</v>
      </c>
      <c r="O1396" t="str">
        <f t="shared" si="134"/>
        <v/>
      </c>
    </row>
    <row r="1397" spans="1:15" x14ac:dyDescent="0.25">
      <c r="A1397" t="s">
        <v>1690</v>
      </c>
      <c r="B1397" t="s">
        <v>1307</v>
      </c>
      <c r="C1397" t="s">
        <v>92</v>
      </c>
      <c r="D1397" t="s">
        <v>1308</v>
      </c>
      <c r="E1397" t="s">
        <v>1195</v>
      </c>
      <c r="F1397" s="604">
        <v>1</v>
      </c>
      <c r="G1397" s="604">
        <v>0.7</v>
      </c>
      <c r="H1397" s="651"/>
      <c r="I1397" t="str">
        <f t="shared" si="129"/>
        <v>ships</v>
      </c>
      <c r="J1397" t="str">
        <f t="shared" si="130"/>
        <v>petroleum diesel</v>
      </c>
      <c r="K1397" t="str">
        <f t="shared" si="131"/>
        <v>nox</v>
      </c>
      <c r="L1397" t="str">
        <f t="shared" si="132"/>
        <v>ships.petroleum diesel.nox.Combustion modification on medium vessels using marine diesel fuel</v>
      </c>
      <c r="M1397" s="614">
        <f>IFERROR(INDEX('Control Tech'!$K$3:$K$196,MATCH(Calcs!L1397,'Control Tech'!$A$3:$A$196,0),1)/100,0)</f>
        <v>0</v>
      </c>
      <c r="N1397" s="613">
        <f t="shared" si="133"/>
        <v>0</v>
      </c>
      <c r="O1397" t="str">
        <f t="shared" si="134"/>
        <v/>
      </c>
    </row>
    <row r="1398" spans="1:15" x14ac:dyDescent="0.25">
      <c r="A1398" t="s">
        <v>1690</v>
      </c>
      <c r="B1398" t="s">
        <v>1307</v>
      </c>
      <c r="C1398" t="s">
        <v>92</v>
      </c>
      <c r="D1398" t="s">
        <v>1186</v>
      </c>
      <c r="E1398" t="s">
        <v>1195</v>
      </c>
      <c r="F1398" s="604">
        <v>1</v>
      </c>
      <c r="G1398" s="604">
        <v>1.4</v>
      </c>
      <c r="H1398" s="651"/>
      <c r="I1398" t="str">
        <f t="shared" si="129"/>
        <v>ships</v>
      </c>
      <c r="J1398" t="str">
        <f t="shared" si="130"/>
        <v>petroleum diesel</v>
      </c>
      <c r="K1398" t="str">
        <f t="shared" si="131"/>
        <v>nox</v>
      </c>
      <c r="L1398" t="str">
        <f t="shared" si="132"/>
        <v>ships.petroleum diesel.nox.No control</v>
      </c>
      <c r="M1398" s="614">
        <f>IFERROR(INDEX('Control Tech'!$K$3:$K$196,MATCH(Calcs!L1398,'Control Tech'!$A$3:$A$196,0),1)/100,0)</f>
        <v>0</v>
      </c>
      <c r="N1398" s="613">
        <f t="shared" si="133"/>
        <v>1</v>
      </c>
      <c r="O1398" t="str">
        <f t="shared" si="134"/>
        <v/>
      </c>
    </row>
    <row r="1399" spans="1:15" x14ac:dyDescent="0.25">
      <c r="A1399" t="s">
        <v>1690</v>
      </c>
      <c r="B1399" t="s">
        <v>1307</v>
      </c>
      <c r="C1399" t="s">
        <v>92</v>
      </c>
      <c r="D1399" t="s">
        <v>1303</v>
      </c>
      <c r="E1399" t="s">
        <v>1195</v>
      </c>
      <c r="F1399" s="604">
        <v>1</v>
      </c>
      <c r="G1399" s="604">
        <v>0.14000000000000001</v>
      </c>
      <c r="H1399" s="651"/>
      <c r="I1399" t="str">
        <f t="shared" si="129"/>
        <v>ships</v>
      </c>
      <c r="J1399" t="str">
        <f t="shared" si="130"/>
        <v>petroleum diesel</v>
      </c>
      <c r="K1399" t="str">
        <f t="shared" si="131"/>
        <v>nox</v>
      </c>
      <c r="L1399" t="str">
        <f t="shared" si="132"/>
        <v>ships.petroleum diesel.nox.Selective catalytic reduction on large vessels using residual oil</v>
      </c>
      <c r="M1399" s="614">
        <f>IFERROR(INDEX('Control Tech'!$K$3:$K$196,MATCH(Calcs!L1399,'Control Tech'!$A$3:$A$196,0),1)/100,0)</f>
        <v>0</v>
      </c>
      <c r="N1399" s="613">
        <f t="shared" si="133"/>
        <v>0</v>
      </c>
      <c r="O1399" t="str">
        <f t="shared" si="134"/>
        <v/>
      </c>
    </row>
    <row r="1400" spans="1:15" x14ac:dyDescent="0.25">
      <c r="A1400" t="s">
        <v>1690</v>
      </c>
      <c r="B1400" t="s">
        <v>1307</v>
      </c>
      <c r="C1400" t="s">
        <v>1264</v>
      </c>
      <c r="D1400" t="s">
        <v>1308</v>
      </c>
      <c r="E1400" t="s">
        <v>1195</v>
      </c>
      <c r="F1400" s="604">
        <v>1</v>
      </c>
      <c r="G1400" s="604">
        <v>0</v>
      </c>
      <c r="H1400" s="651"/>
      <c r="I1400" t="str">
        <f t="shared" si="129"/>
        <v>ships</v>
      </c>
      <c r="J1400" t="str">
        <f t="shared" si="130"/>
        <v>natural gas</v>
      </c>
      <c r="K1400" t="str">
        <f t="shared" si="131"/>
        <v>nox</v>
      </c>
      <c r="L1400" t="str">
        <f t="shared" si="132"/>
        <v>ships.natural gas.nox.Combustion modification on medium vessels using marine diesel fuel</v>
      </c>
      <c r="M1400" s="614">
        <f>IFERROR(INDEX('Control Tech'!$K$3:$K$196,MATCH(Calcs!L1400,'Control Tech'!$A$3:$A$196,0),1)/100,0)</f>
        <v>0</v>
      </c>
      <c r="N1400" s="613">
        <f t="shared" si="133"/>
        <v>0</v>
      </c>
      <c r="O1400" t="str">
        <f t="shared" si="134"/>
        <v/>
      </c>
    </row>
    <row r="1401" spans="1:15" x14ac:dyDescent="0.25">
      <c r="A1401" t="s">
        <v>1690</v>
      </c>
      <c r="B1401" t="s">
        <v>1307</v>
      </c>
      <c r="C1401" t="s">
        <v>1264</v>
      </c>
      <c r="D1401" t="s">
        <v>1186</v>
      </c>
      <c r="E1401" t="s">
        <v>1195</v>
      </c>
      <c r="F1401" s="604">
        <v>1</v>
      </c>
      <c r="G1401" s="604">
        <v>0</v>
      </c>
      <c r="H1401" s="651"/>
      <c r="I1401" t="str">
        <f t="shared" si="129"/>
        <v>ships</v>
      </c>
      <c r="J1401" t="str">
        <f t="shared" si="130"/>
        <v>natural gas</v>
      </c>
      <c r="K1401" t="str">
        <f t="shared" si="131"/>
        <v>nox</v>
      </c>
      <c r="L1401" t="str">
        <f t="shared" si="132"/>
        <v>ships.natural gas.nox.No control</v>
      </c>
      <c r="M1401" s="614">
        <f>IFERROR(INDEX('Control Tech'!$K$3:$K$196,MATCH(Calcs!L1401,'Control Tech'!$A$3:$A$196,0),1)/100,0)</f>
        <v>0</v>
      </c>
      <c r="N1401" s="613">
        <f t="shared" si="133"/>
        <v>1</v>
      </c>
      <c r="O1401" t="str">
        <f t="shared" si="134"/>
        <v/>
      </c>
    </row>
    <row r="1402" spans="1:15" x14ac:dyDescent="0.25">
      <c r="A1402" t="s">
        <v>1690</v>
      </c>
      <c r="B1402" t="s">
        <v>1307</v>
      </c>
      <c r="C1402" t="s">
        <v>1264</v>
      </c>
      <c r="D1402" t="s">
        <v>1303</v>
      </c>
      <c r="E1402" t="s">
        <v>1195</v>
      </c>
      <c r="F1402" s="604">
        <v>1</v>
      </c>
      <c r="G1402" s="604">
        <v>0</v>
      </c>
      <c r="H1402" s="651"/>
      <c r="I1402" t="str">
        <f t="shared" si="129"/>
        <v>ships</v>
      </c>
      <c r="J1402" t="str">
        <f t="shared" si="130"/>
        <v>natural gas</v>
      </c>
      <c r="K1402" t="str">
        <f t="shared" si="131"/>
        <v>nox</v>
      </c>
      <c r="L1402" t="str">
        <f t="shared" si="132"/>
        <v>ships.natural gas.nox.Selective catalytic reduction on large vessels using residual oil</v>
      </c>
      <c r="M1402" s="614">
        <f>IFERROR(INDEX('Control Tech'!$K$3:$K$196,MATCH(Calcs!L1402,'Control Tech'!$A$3:$A$196,0),1)/100,0)</f>
        <v>0</v>
      </c>
      <c r="N1402" s="613">
        <f t="shared" si="133"/>
        <v>0</v>
      </c>
      <c r="O1402" t="str">
        <f t="shared" si="134"/>
        <v/>
      </c>
    </row>
    <row r="1403" spans="1:15" x14ac:dyDescent="0.25">
      <c r="A1403" t="s">
        <v>1690</v>
      </c>
      <c r="B1403" t="s">
        <v>1188</v>
      </c>
      <c r="C1403" t="s">
        <v>92</v>
      </c>
      <c r="D1403" t="s">
        <v>1310</v>
      </c>
      <c r="E1403" t="s">
        <v>1195</v>
      </c>
      <c r="F1403" s="604">
        <v>1</v>
      </c>
      <c r="G1403" s="604">
        <v>1.0449999999999999</v>
      </c>
      <c r="H1403" s="651"/>
      <c r="I1403" t="str">
        <f t="shared" si="129"/>
        <v>hdvs</v>
      </c>
      <c r="J1403" t="str">
        <f t="shared" si="130"/>
        <v>petroleum diesel</v>
      </c>
      <c r="K1403" t="str">
        <f t="shared" si="131"/>
        <v>nox</v>
      </c>
      <c r="L1403" t="str">
        <f t="shared" si="132"/>
        <v>hdvs.petroleum diesel.nox.EURO I</v>
      </c>
      <c r="M1403" s="614">
        <f>IFERROR(INDEX('Control Tech'!$K$3:$K$196,MATCH(Calcs!L1403,'Control Tech'!$A$3:$A$196,0),1)/100,0)</f>
        <v>0.03</v>
      </c>
      <c r="N1403" s="613">
        <f t="shared" si="133"/>
        <v>0.03</v>
      </c>
      <c r="O1403" t="str">
        <f t="shared" si="134"/>
        <v/>
      </c>
    </row>
    <row r="1404" spans="1:15" x14ac:dyDescent="0.25">
      <c r="A1404" t="s">
        <v>1690</v>
      </c>
      <c r="B1404" t="s">
        <v>1188</v>
      </c>
      <c r="C1404" t="s">
        <v>92</v>
      </c>
      <c r="D1404" t="s">
        <v>1311</v>
      </c>
      <c r="E1404" t="s">
        <v>1195</v>
      </c>
      <c r="F1404" s="604">
        <v>1</v>
      </c>
      <c r="G1404" s="604">
        <v>0.99</v>
      </c>
      <c r="H1404" s="651"/>
      <c r="I1404" t="str">
        <f t="shared" si="129"/>
        <v>hdvs</v>
      </c>
      <c r="J1404" t="str">
        <f t="shared" si="130"/>
        <v>petroleum diesel</v>
      </c>
      <c r="K1404" t="str">
        <f t="shared" si="131"/>
        <v>nox</v>
      </c>
      <c r="L1404" t="str">
        <f t="shared" si="132"/>
        <v>hdvs.petroleum diesel.nox.EURO II</v>
      </c>
      <c r="M1404" s="614">
        <f>IFERROR(INDEX('Control Tech'!$K$3:$K$196,MATCH(Calcs!L1404,'Control Tech'!$A$3:$A$196,0),1)/100,0)</f>
        <v>5.2499999999999998E-2</v>
      </c>
      <c r="N1404" s="613">
        <f t="shared" si="133"/>
        <v>5.2499999999999998E-2</v>
      </c>
      <c r="O1404" t="str">
        <f t="shared" si="134"/>
        <v/>
      </c>
    </row>
    <row r="1405" spans="1:15" x14ac:dyDescent="0.25">
      <c r="A1405" t="s">
        <v>1690</v>
      </c>
      <c r="B1405" t="s">
        <v>1188</v>
      </c>
      <c r="C1405" t="s">
        <v>92</v>
      </c>
      <c r="D1405" t="s">
        <v>1312</v>
      </c>
      <c r="E1405" t="s">
        <v>1195</v>
      </c>
      <c r="F1405" s="604">
        <v>1</v>
      </c>
      <c r="G1405" s="604">
        <v>0.99</v>
      </c>
      <c r="H1405" s="651"/>
      <c r="I1405" t="str">
        <f t="shared" si="129"/>
        <v>hdvs</v>
      </c>
      <c r="J1405" t="str">
        <f t="shared" si="130"/>
        <v>petroleum diesel</v>
      </c>
      <c r="K1405" t="str">
        <f t="shared" si="131"/>
        <v>nox</v>
      </c>
      <c r="L1405" t="str">
        <f t="shared" si="132"/>
        <v>hdvs.petroleum diesel.nox.EURO III</v>
      </c>
      <c r="M1405" s="614">
        <f>IFERROR(INDEX('Control Tech'!$K$3:$K$196,MATCH(Calcs!L1405,'Control Tech'!$A$3:$A$196,0),1)/100,0)</f>
        <v>0.6</v>
      </c>
      <c r="N1405" s="613">
        <f t="shared" si="133"/>
        <v>0.6</v>
      </c>
      <c r="O1405" t="str">
        <f t="shared" si="134"/>
        <v/>
      </c>
    </row>
    <row r="1406" spans="1:15" x14ac:dyDescent="0.25">
      <c r="A1406" t="s">
        <v>1690</v>
      </c>
      <c r="B1406" t="s">
        <v>1188</v>
      </c>
      <c r="C1406" t="s">
        <v>92</v>
      </c>
      <c r="D1406" t="s">
        <v>1313</v>
      </c>
      <c r="E1406" t="s">
        <v>1195</v>
      </c>
      <c r="F1406" s="604">
        <v>1</v>
      </c>
      <c r="G1406" s="604">
        <v>0.71499999999999997</v>
      </c>
      <c r="H1406" s="651"/>
      <c r="I1406" t="str">
        <f t="shared" si="129"/>
        <v>hdvs</v>
      </c>
      <c r="J1406" t="str">
        <f t="shared" si="130"/>
        <v>petroleum diesel</v>
      </c>
      <c r="K1406" t="str">
        <f t="shared" si="131"/>
        <v>nox</v>
      </c>
      <c r="L1406" t="str">
        <f t="shared" si="132"/>
        <v>hdvs.petroleum diesel.nox.EURO IV</v>
      </c>
      <c r="M1406" s="614">
        <f>IFERROR(INDEX('Control Tech'!$K$3:$K$196,MATCH(Calcs!L1406,'Control Tech'!$A$3:$A$196,0),1)/100,0)</f>
        <v>0.3</v>
      </c>
      <c r="N1406" s="613">
        <f t="shared" si="133"/>
        <v>0.3</v>
      </c>
      <c r="O1406" t="str">
        <f t="shared" si="134"/>
        <v/>
      </c>
    </row>
    <row r="1407" spans="1:15" x14ac:dyDescent="0.25">
      <c r="A1407" t="s">
        <v>1690</v>
      </c>
      <c r="B1407" t="s">
        <v>1188</v>
      </c>
      <c r="C1407" t="s">
        <v>92</v>
      </c>
      <c r="D1407" t="s">
        <v>1314</v>
      </c>
      <c r="E1407" t="s">
        <v>1195</v>
      </c>
      <c r="F1407" s="604">
        <v>1</v>
      </c>
      <c r="G1407" s="604">
        <v>0.33</v>
      </c>
      <c r="H1407" s="651"/>
      <c r="I1407" t="str">
        <f t="shared" si="129"/>
        <v>hdvs</v>
      </c>
      <c r="J1407" t="str">
        <f t="shared" si="130"/>
        <v>petroleum diesel</v>
      </c>
      <c r="K1407" t="str">
        <f t="shared" si="131"/>
        <v>nox</v>
      </c>
      <c r="L1407" t="str">
        <f t="shared" si="132"/>
        <v>hdvs.petroleum diesel.nox.EURO V</v>
      </c>
      <c r="M1407" s="614">
        <f>IFERROR(INDEX('Control Tech'!$K$3:$K$196,MATCH(Calcs!L1407,'Control Tech'!$A$3:$A$196,0),1)/100,0)</f>
        <v>0</v>
      </c>
      <c r="N1407" s="613">
        <f t="shared" si="133"/>
        <v>0</v>
      </c>
      <c r="O1407" t="str">
        <f t="shared" si="134"/>
        <v/>
      </c>
    </row>
    <row r="1408" spans="1:15" x14ac:dyDescent="0.25">
      <c r="A1408" t="s">
        <v>1690</v>
      </c>
      <c r="B1408" t="s">
        <v>1188</v>
      </c>
      <c r="C1408" t="s">
        <v>92</v>
      </c>
      <c r="D1408" t="s">
        <v>1315</v>
      </c>
      <c r="E1408" t="s">
        <v>1195</v>
      </c>
      <c r="F1408" s="604">
        <v>1</v>
      </c>
      <c r="G1408" s="604">
        <v>4.9500000000000002E-2</v>
      </c>
      <c r="H1408" s="651"/>
      <c r="I1408" t="str">
        <f t="shared" si="129"/>
        <v>hdvs</v>
      </c>
      <c r="J1408" t="str">
        <f t="shared" si="130"/>
        <v>petroleum diesel</v>
      </c>
      <c r="K1408" t="str">
        <f t="shared" si="131"/>
        <v>nox</v>
      </c>
      <c r="L1408" t="str">
        <f t="shared" si="132"/>
        <v>hdvs.petroleum diesel.nox.EURO VI</v>
      </c>
      <c r="M1408" s="614">
        <f>IFERROR(INDEX('Control Tech'!$K$3:$K$196,MATCH(Calcs!L1408,'Control Tech'!$A$3:$A$196,0),1)/100,0)</f>
        <v>0</v>
      </c>
      <c r="N1408" s="613">
        <f t="shared" si="133"/>
        <v>0</v>
      </c>
      <c r="O1408" t="str">
        <f t="shared" si="134"/>
        <v/>
      </c>
    </row>
    <row r="1409" spans="1:15" x14ac:dyDescent="0.25">
      <c r="A1409" t="s">
        <v>1690</v>
      </c>
      <c r="B1409" t="s">
        <v>1188</v>
      </c>
      <c r="C1409" t="s">
        <v>92</v>
      </c>
      <c r="D1409" t="s">
        <v>1316</v>
      </c>
      <c r="E1409" t="s">
        <v>1195</v>
      </c>
      <c r="F1409" s="604">
        <v>1</v>
      </c>
      <c r="G1409" s="604">
        <v>2.4750000000000001E-2</v>
      </c>
      <c r="H1409" s="651"/>
      <c r="I1409" t="str">
        <f t="shared" si="129"/>
        <v>hdvs</v>
      </c>
      <c r="J1409" t="str">
        <f t="shared" si="130"/>
        <v>petroleum diesel</v>
      </c>
      <c r="K1409" t="str">
        <f t="shared" si="131"/>
        <v>nox</v>
      </c>
      <c r="L1409" t="str">
        <f t="shared" si="132"/>
        <v>hdvs.petroleum diesel.nox.EURO VII</v>
      </c>
      <c r="M1409" s="614">
        <f>IFERROR(INDEX('Control Tech'!$K$3:$K$196,MATCH(Calcs!L1409,'Control Tech'!$A$3:$A$196,0),1)/100,0)</f>
        <v>0</v>
      </c>
      <c r="N1409" s="613">
        <f t="shared" si="133"/>
        <v>0</v>
      </c>
      <c r="O1409" t="str">
        <f t="shared" si="134"/>
        <v/>
      </c>
    </row>
    <row r="1410" spans="1:15" x14ac:dyDescent="0.25">
      <c r="A1410" t="s">
        <v>1690</v>
      </c>
      <c r="B1410" t="s">
        <v>1188</v>
      </c>
      <c r="C1410" t="s">
        <v>92</v>
      </c>
      <c r="D1410" t="s">
        <v>1186</v>
      </c>
      <c r="E1410" t="s">
        <v>1195</v>
      </c>
      <c r="F1410" s="604">
        <v>1</v>
      </c>
      <c r="G1410" s="604">
        <v>1.1000000000000001</v>
      </c>
      <c r="H1410" s="651"/>
      <c r="I1410" t="str">
        <f t="shared" si="129"/>
        <v>hdvs</v>
      </c>
      <c r="J1410" t="str">
        <f t="shared" si="130"/>
        <v>petroleum diesel</v>
      </c>
      <c r="K1410" t="str">
        <f t="shared" si="131"/>
        <v>nox</v>
      </c>
      <c r="L1410" t="str">
        <f t="shared" si="132"/>
        <v>hdvs.petroleum diesel.nox.No control</v>
      </c>
      <c r="M1410" s="614">
        <f>IFERROR(INDEX('Control Tech'!$K$3:$K$196,MATCH(Calcs!L1410,'Control Tech'!$A$3:$A$196,0),1)/100,0)</f>
        <v>0</v>
      </c>
      <c r="N1410" s="613">
        <f t="shared" si="133"/>
        <v>1.7500000000000071E-2</v>
      </c>
      <c r="O1410" t="str">
        <f t="shared" si="134"/>
        <v/>
      </c>
    </row>
    <row r="1411" spans="1:15" x14ac:dyDescent="0.25">
      <c r="A1411" t="s">
        <v>1690</v>
      </c>
      <c r="B1411" t="s">
        <v>1188</v>
      </c>
      <c r="C1411" t="s">
        <v>1264</v>
      </c>
      <c r="D1411" t="s">
        <v>1186</v>
      </c>
      <c r="E1411" t="s">
        <v>1195</v>
      </c>
      <c r="F1411" s="604">
        <v>1</v>
      </c>
      <c r="G1411" s="604">
        <v>0.8</v>
      </c>
      <c r="H1411" s="651"/>
      <c r="I1411" t="str">
        <f t="shared" si="129"/>
        <v>hdvs</v>
      </c>
      <c r="J1411" t="str">
        <f t="shared" si="130"/>
        <v>natural gas</v>
      </c>
      <c r="K1411" t="str">
        <f t="shared" si="131"/>
        <v>nox</v>
      </c>
      <c r="L1411" t="str">
        <f t="shared" si="132"/>
        <v>hdvs.natural gas.nox.No control</v>
      </c>
      <c r="M1411" s="614">
        <f>IFERROR(INDEX('Control Tech'!$K$3:$K$196,MATCH(Calcs!L1411,'Control Tech'!$A$3:$A$196,0),1)/100,0)</f>
        <v>0</v>
      </c>
      <c r="N1411" s="613">
        <f t="shared" si="133"/>
        <v>1</v>
      </c>
      <c r="O1411" t="str">
        <f t="shared" si="134"/>
        <v/>
      </c>
    </row>
    <row r="1412" spans="1:15" x14ac:dyDescent="0.25">
      <c r="A1412" t="s">
        <v>1690</v>
      </c>
      <c r="B1412" t="s">
        <v>1188</v>
      </c>
      <c r="C1412" t="s">
        <v>1264</v>
      </c>
      <c r="D1412" t="s">
        <v>1275</v>
      </c>
      <c r="E1412" t="s">
        <v>1195</v>
      </c>
      <c r="F1412" s="604">
        <v>1</v>
      </c>
      <c r="G1412" s="604">
        <v>0.14399999999999999</v>
      </c>
      <c r="H1412" s="651"/>
      <c r="I1412" t="str">
        <f t="shared" si="129"/>
        <v>hdvs</v>
      </c>
      <c r="J1412" t="str">
        <f t="shared" si="130"/>
        <v>natural gas</v>
      </c>
      <c r="K1412" t="str">
        <f t="shared" si="131"/>
        <v>nox</v>
      </c>
      <c r="L1412" t="str">
        <f t="shared" si="132"/>
        <v>hdvs.natural gas.nox.Stage 1</v>
      </c>
      <c r="M1412" s="614">
        <f>IFERROR(INDEX('Control Tech'!$K$3:$K$196,MATCH(Calcs!L1412,'Control Tech'!$A$3:$A$196,0),1)/100,0)</f>
        <v>0</v>
      </c>
      <c r="N1412" s="613">
        <f t="shared" si="133"/>
        <v>0</v>
      </c>
      <c r="O1412" t="str">
        <f t="shared" si="134"/>
        <v/>
      </c>
    </row>
    <row r="1413" spans="1:15" x14ac:dyDescent="0.25">
      <c r="A1413" t="s">
        <v>1690</v>
      </c>
      <c r="B1413" t="s">
        <v>1188</v>
      </c>
      <c r="C1413" t="s">
        <v>1264</v>
      </c>
      <c r="D1413" t="s">
        <v>1276</v>
      </c>
      <c r="E1413" t="s">
        <v>1195</v>
      </c>
      <c r="F1413" s="604">
        <v>1</v>
      </c>
      <c r="G1413" s="604">
        <v>0.08</v>
      </c>
      <c r="H1413" s="651"/>
      <c r="I1413" t="str">
        <f t="shared" si="129"/>
        <v>hdvs</v>
      </c>
      <c r="J1413" t="str">
        <f t="shared" si="130"/>
        <v>natural gas</v>
      </c>
      <c r="K1413" t="str">
        <f t="shared" si="131"/>
        <v>nox</v>
      </c>
      <c r="L1413" t="str">
        <f t="shared" si="132"/>
        <v>hdvs.natural gas.nox.Stage 2</v>
      </c>
      <c r="M1413" s="614">
        <f>IFERROR(INDEX('Control Tech'!$K$3:$K$196,MATCH(Calcs!L1413,'Control Tech'!$A$3:$A$196,0),1)/100,0)</f>
        <v>0</v>
      </c>
      <c r="N1413" s="613">
        <f t="shared" si="133"/>
        <v>0</v>
      </c>
      <c r="O1413" t="str">
        <f t="shared" si="134"/>
        <v/>
      </c>
    </row>
    <row r="1414" spans="1:15" x14ac:dyDescent="0.25">
      <c r="A1414" t="s">
        <v>1690</v>
      </c>
      <c r="B1414" t="s">
        <v>1188</v>
      </c>
      <c r="C1414" t="s">
        <v>1264</v>
      </c>
      <c r="D1414" t="s">
        <v>1277</v>
      </c>
      <c r="E1414" t="s">
        <v>1195</v>
      </c>
      <c r="F1414" s="604">
        <v>1</v>
      </c>
      <c r="G1414" s="604">
        <v>5.6000000000000001E-2</v>
      </c>
      <c r="H1414" s="651"/>
      <c r="I1414" t="str">
        <f t="shared" ref="I1414:I1477" si="135">IFERROR(INDEX($U$3:$U$143,MATCH(B1414,$S$3:$S$143,0),1),"")</f>
        <v>hdvs</v>
      </c>
      <c r="J1414" t="str">
        <f t="shared" ref="J1414:J1477" si="136">IFERROR(INDEX($V$3:$V$143,MATCH(CONCATENATE(B1414,".",C1414),$R$3:$R$143,0),1),"")</f>
        <v>natural gas</v>
      </c>
      <c r="K1414" t="str">
        <f t="shared" ref="K1414:K1477" si="137">IF(OR(A1414="black carbon",A1414="oc",A1414="pm2.5",A1414="pm10"),"PM",A1414)</f>
        <v>nox</v>
      </c>
      <c r="L1414" t="str">
        <f t="shared" ref="L1414:L1477" si="138">IFERROR(CONCATENATE(I1414,".",J1414,".",K1414,".",D1414),"")</f>
        <v>hdvs.natural gas.nox.Stage 3</v>
      </c>
      <c r="M1414" s="614">
        <f>IFERROR(INDEX('Control Tech'!$K$3:$K$196,MATCH(Calcs!L1414,'Control Tech'!$A$3:$A$196,0),1)/100,0)</f>
        <v>0</v>
      </c>
      <c r="N1414" s="613">
        <f t="shared" ref="N1414:N1477" si="139">IF(D1414="no control",1-SUMIFS($M$5:$M$3714,$B$5:$B$3714,B1414,$A$5:$A$3714,A1414,$C$5:$C$3714,C1414),M1414)</f>
        <v>0</v>
      </c>
      <c r="O1414" t="str">
        <f t="shared" ref="O1414:O1477" si="140">IF(I1414="electricity",INDEX($W$3:$W$143,MATCH(CONCATENATE(B1414,".",C1414),$R$3:$R$143,0),1),"")</f>
        <v/>
      </c>
    </row>
    <row r="1415" spans="1:15" x14ac:dyDescent="0.25">
      <c r="A1415" t="s">
        <v>1690</v>
      </c>
      <c r="B1415" t="s">
        <v>1188</v>
      </c>
      <c r="C1415" t="s">
        <v>18</v>
      </c>
      <c r="D1415" t="s">
        <v>1186</v>
      </c>
      <c r="E1415" t="s">
        <v>1195</v>
      </c>
      <c r="F1415" s="604">
        <v>1</v>
      </c>
      <c r="G1415" s="604">
        <v>0.8</v>
      </c>
      <c r="H1415" s="651"/>
      <c r="I1415" t="str">
        <f t="shared" si="135"/>
        <v>hdvs</v>
      </c>
      <c r="J1415" t="str">
        <f t="shared" si="136"/>
        <v>petroleum gasoline</v>
      </c>
      <c r="K1415" t="str">
        <f t="shared" si="137"/>
        <v>nox</v>
      </c>
      <c r="L1415" t="str">
        <f t="shared" si="138"/>
        <v>hdvs.petroleum gasoline.nox.No control</v>
      </c>
      <c r="M1415" s="614">
        <f>IFERROR(INDEX('Control Tech'!$K$3:$K$196,MATCH(Calcs!L1415,'Control Tech'!$A$3:$A$196,0),1)/100,0)</f>
        <v>0</v>
      </c>
      <c r="N1415" s="613">
        <f t="shared" si="139"/>
        <v>1</v>
      </c>
      <c r="O1415" t="str">
        <f t="shared" si="140"/>
        <v/>
      </c>
    </row>
    <row r="1416" spans="1:15" x14ac:dyDescent="0.25">
      <c r="A1416" t="s">
        <v>1690</v>
      </c>
      <c r="B1416" t="s">
        <v>1188</v>
      </c>
      <c r="C1416" t="s">
        <v>18</v>
      </c>
      <c r="D1416" t="s">
        <v>1275</v>
      </c>
      <c r="E1416" t="s">
        <v>1195</v>
      </c>
      <c r="F1416" s="604">
        <v>1</v>
      </c>
      <c r="G1416" s="604">
        <v>0.14399999999999999</v>
      </c>
      <c r="H1416" s="651"/>
      <c r="I1416" t="str">
        <f t="shared" si="135"/>
        <v>hdvs</v>
      </c>
      <c r="J1416" t="str">
        <f t="shared" si="136"/>
        <v>petroleum gasoline</v>
      </c>
      <c r="K1416" t="str">
        <f t="shared" si="137"/>
        <v>nox</v>
      </c>
      <c r="L1416" t="str">
        <f t="shared" si="138"/>
        <v>hdvs.petroleum gasoline.nox.Stage 1</v>
      </c>
      <c r="M1416" s="614">
        <f>IFERROR(INDEX('Control Tech'!$K$3:$K$196,MATCH(Calcs!L1416,'Control Tech'!$A$3:$A$196,0),1)/100,0)</f>
        <v>0</v>
      </c>
      <c r="N1416" s="613">
        <f t="shared" si="139"/>
        <v>0</v>
      </c>
      <c r="O1416" t="str">
        <f t="shared" si="140"/>
        <v/>
      </c>
    </row>
    <row r="1417" spans="1:15" x14ac:dyDescent="0.25">
      <c r="A1417" t="s">
        <v>1690</v>
      </c>
      <c r="B1417" t="s">
        <v>1188</v>
      </c>
      <c r="C1417" t="s">
        <v>18</v>
      </c>
      <c r="D1417" t="s">
        <v>1276</v>
      </c>
      <c r="E1417" t="s">
        <v>1195</v>
      </c>
      <c r="F1417" s="604">
        <v>1</v>
      </c>
      <c r="G1417" s="604">
        <v>0.08</v>
      </c>
      <c r="H1417" s="651"/>
      <c r="I1417" t="str">
        <f t="shared" si="135"/>
        <v>hdvs</v>
      </c>
      <c r="J1417" t="str">
        <f t="shared" si="136"/>
        <v>petroleum gasoline</v>
      </c>
      <c r="K1417" t="str">
        <f t="shared" si="137"/>
        <v>nox</v>
      </c>
      <c r="L1417" t="str">
        <f t="shared" si="138"/>
        <v>hdvs.petroleum gasoline.nox.Stage 2</v>
      </c>
      <c r="M1417" s="614">
        <f>IFERROR(INDEX('Control Tech'!$K$3:$K$196,MATCH(Calcs!L1417,'Control Tech'!$A$3:$A$196,0),1)/100,0)</f>
        <v>0</v>
      </c>
      <c r="N1417" s="613">
        <f t="shared" si="139"/>
        <v>0</v>
      </c>
      <c r="O1417" t="str">
        <f t="shared" si="140"/>
        <v/>
      </c>
    </row>
    <row r="1418" spans="1:15" x14ac:dyDescent="0.25">
      <c r="A1418" t="s">
        <v>1690</v>
      </c>
      <c r="B1418" t="s">
        <v>1188</v>
      </c>
      <c r="C1418" t="s">
        <v>18</v>
      </c>
      <c r="D1418" t="s">
        <v>1277</v>
      </c>
      <c r="E1418" t="s">
        <v>1195</v>
      </c>
      <c r="F1418" s="604">
        <v>1</v>
      </c>
      <c r="G1418" s="604">
        <v>5.6000000000000001E-2</v>
      </c>
      <c r="H1418" s="651"/>
      <c r="I1418" t="str">
        <f t="shared" si="135"/>
        <v>hdvs</v>
      </c>
      <c r="J1418" t="str">
        <f t="shared" si="136"/>
        <v>petroleum gasoline</v>
      </c>
      <c r="K1418" t="str">
        <f t="shared" si="137"/>
        <v>nox</v>
      </c>
      <c r="L1418" t="str">
        <f t="shared" si="138"/>
        <v>hdvs.petroleum gasoline.nox.Stage 3</v>
      </c>
      <c r="M1418" s="614">
        <f>IFERROR(INDEX('Control Tech'!$K$3:$K$196,MATCH(Calcs!L1418,'Control Tech'!$A$3:$A$196,0),1)/100,0)</f>
        <v>0</v>
      </c>
      <c r="N1418" s="613">
        <f t="shared" si="139"/>
        <v>0</v>
      </c>
      <c r="O1418" t="str">
        <f t="shared" si="140"/>
        <v/>
      </c>
    </row>
    <row r="1419" spans="1:15" x14ac:dyDescent="0.25">
      <c r="A1419" t="s">
        <v>1690</v>
      </c>
      <c r="B1419" t="s">
        <v>1188</v>
      </c>
      <c r="C1419" t="s">
        <v>1305</v>
      </c>
      <c r="D1419" t="s">
        <v>1186</v>
      </c>
      <c r="E1419" t="s">
        <v>1195</v>
      </c>
      <c r="F1419" s="604">
        <v>1</v>
      </c>
      <c r="G1419" s="604">
        <v>0.8</v>
      </c>
      <c r="H1419" s="651"/>
      <c r="I1419" t="str">
        <f t="shared" si="135"/>
        <v>hdvs</v>
      </c>
      <c r="J1419" t="str">
        <f t="shared" si="136"/>
        <v>natural gas</v>
      </c>
      <c r="K1419" t="str">
        <f t="shared" si="137"/>
        <v>nox</v>
      </c>
      <c r="L1419" t="str">
        <f t="shared" si="138"/>
        <v>hdvs.natural gas.nox.No control</v>
      </c>
      <c r="M1419" s="614">
        <f>IFERROR(INDEX('Control Tech'!$K$3:$K$196,MATCH(Calcs!L1419,'Control Tech'!$A$3:$A$196,0),1)/100,0)</f>
        <v>0</v>
      </c>
      <c r="N1419" s="613">
        <f t="shared" si="139"/>
        <v>1</v>
      </c>
      <c r="O1419" t="str">
        <f t="shared" si="140"/>
        <v/>
      </c>
    </row>
    <row r="1420" spans="1:15" x14ac:dyDescent="0.25">
      <c r="A1420" t="s">
        <v>1690</v>
      </c>
      <c r="B1420" t="s">
        <v>1188</v>
      </c>
      <c r="C1420" t="s">
        <v>1305</v>
      </c>
      <c r="D1420" t="s">
        <v>1275</v>
      </c>
      <c r="E1420" t="s">
        <v>1195</v>
      </c>
      <c r="F1420" s="604">
        <v>1</v>
      </c>
      <c r="G1420" s="604">
        <v>0.14399999999999999</v>
      </c>
      <c r="H1420" s="651"/>
      <c r="I1420" t="str">
        <f t="shared" si="135"/>
        <v>hdvs</v>
      </c>
      <c r="J1420" t="str">
        <f t="shared" si="136"/>
        <v>natural gas</v>
      </c>
      <c r="K1420" t="str">
        <f t="shared" si="137"/>
        <v>nox</v>
      </c>
      <c r="L1420" t="str">
        <f t="shared" si="138"/>
        <v>hdvs.natural gas.nox.Stage 1</v>
      </c>
      <c r="M1420" s="614">
        <f>IFERROR(INDEX('Control Tech'!$K$3:$K$196,MATCH(Calcs!L1420,'Control Tech'!$A$3:$A$196,0),1)/100,0)</f>
        <v>0</v>
      </c>
      <c r="N1420" s="613">
        <f t="shared" si="139"/>
        <v>0</v>
      </c>
      <c r="O1420" t="str">
        <f t="shared" si="140"/>
        <v/>
      </c>
    </row>
    <row r="1421" spans="1:15" x14ac:dyDescent="0.25">
      <c r="A1421" t="s">
        <v>1690</v>
      </c>
      <c r="B1421" t="s">
        <v>1188</v>
      </c>
      <c r="C1421" t="s">
        <v>1305</v>
      </c>
      <c r="D1421" t="s">
        <v>1276</v>
      </c>
      <c r="E1421" t="s">
        <v>1195</v>
      </c>
      <c r="F1421" s="604">
        <v>1</v>
      </c>
      <c r="G1421" s="604">
        <v>0.08</v>
      </c>
      <c r="H1421" s="651"/>
      <c r="I1421" t="str">
        <f t="shared" si="135"/>
        <v>hdvs</v>
      </c>
      <c r="J1421" t="str">
        <f t="shared" si="136"/>
        <v>natural gas</v>
      </c>
      <c r="K1421" t="str">
        <f t="shared" si="137"/>
        <v>nox</v>
      </c>
      <c r="L1421" t="str">
        <f t="shared" si="138"/>
        <v>hdvs.natural gas.nox.Stage 2</v>
      </c>
      <c r="M1421" s="614">
        <f>IFERROR(INDEX('Control Tech'!$K$3:$K$196,MATCH(Calcs!L1421,'Control Tech'!$A$3:$A$196,0),1)/100,0)</f>
        <v>0</v>
      </c>
      <c r="N1421" s="613">
        <f t="shared" si="139"/>
        <v>0</v>
      </c>
      <c r="O1421" t="str">
        <f t="shared" si="140"/>
        <v/>
      </c>
    </row>
    <row r="1422" spans="1:15" x14ac:dyDescent="0.25">
      <c r="A1422" t="s">
        <v>1690</v>
      </c>
      <c r="B1422" t="s">
        <v>1188</v>
      </c>
      <c r="C1422" t="s">
        <v>1305</v>
      </c>
      <c r="D1422" t="s">
        <v>1277</v>
      </c>
      <c r="E1422" t="s">
        <v>1195</v>
      </c>
      <c r="F1422" s="604">
        <v>1</v>
      </c>
      <c r="G1422" s="604">
        <v>5.6000000000000001E-2</v>
      </c>
      <c r="H1422" s="651"/>
      <c r="I1422" t="str">
        <f t="shared" si="135"/>
        <v>hdvs</v>
      </c>
      <c r="J1422" t="str">
        <f t="shared" si="136"/>
        <v>natural gas</v>
      </c>
      <c r="K1422" t="str">
        <f t="shared" si="137"/>
        <v>nox</v>
      </c>
      <c r="L1422" t="str">
        <f t="shared" si="138"/>
        <v>hdvs.natural gas.nox.Stage 3</v>
      </c>
      <c r="M1422" s="614">
        <f>IFERROR(INDEX('Control Tech'!$K$3:$K$196,MATCH(Calcs!L1422,'Control Tech'!$A$3:$A$196,0),1)/100,0)</f>
        <v>0</v>
      </c>
      <c r="N1422" s="613">
        <f t="shared" si="139"/>
        <v>0</v>
      </c>
      <c r="O1422" t="str">
        <f t="shared" si="140"/>
        <v/>
      </c>
    </row>
    <row r="1423" spans="1:15" x14ac:dyDescent="0.25">
      <c r="A1423" t="s">
        <v>1690</v>
      </c>
      <c r="B1423" t="s">
        <v>1248</v>
      </c>
      <c r="C1423" t="s">
        <v>1409</v>
      </c>
      <c r="D1423" t="s">
        <v>1667</v>
      </c>
      <c r="E1423" t="s">
        <v>1195</v>
      </c>
      <c r="F1423" s="604">
        <v>1</v>
      </c>
      <c r="G1423" s="604">
        <v>6.5000000000000002E-2</v>
      </c>
      <c r="H1423" s="651"/>
      <c r="I1423" t="str">
        <f t="shared" si="135"/>
        <v>industry</v>
      </c>
      <c r="J1423" t="str">
        <f t="shared" si="136"/>
        <v>biomass</v>
      </c>
      <c r="K1423" t="str">
        <f t="shared" si="137"/>
        <v>nox</v>
      </c>
      <c r="L1423" t="str">
        <f t="shared" si="138"/>
        <v>industry.biomass.nox.Combustion modification on solid fuels fired industrial boilers and furnaces</v>
      </c>
      <c r="M1423" s="614">
        <f>IFERROR(INDEX('Control Tech'!$K$3:$K$196,MATCH(Calcs!L1423,'Control Tech'!$A$3:$A$196,0),1)/100,0)</f>
        <v>0</v>
      </c>
      <c r="N1423" s="613">
        <f t="shared" si="139"/>
        <v>0</v>
      </c>
      <c r="O1423" t="str">
        <f t="shared" si="140"/>
        <v/>
      </c>
    </row>
    <row r="1424" spans="1:15" x14ac:dyDescent="0.25">
      <c r="A1424" t="s">
        <v>1690</v>
      </c>
      <c r="B1424" t="s">
        <v>1248</v>
      </c>
      <c r="C1424" t="s">
        <v>1409</v>
      </c>
      <c r="D1424" t="s">
        <v>1186</v>
      </c>
      <c r="E1424" t="s">
        <v>1195</v>
      </c>
      <c r="F1424" s="604">
        <v>1</v>
      </c>
      <c r="G1424" s="604">
        <v>0.13</v>
      </c>
      <c r="H1424" s="651"/>
      <c r="I1424" t="str">
        <f t="shared" si="135"/>
        <v>industry</v>
      </c>
      <c r="J1424" t="str">
        <f t="shared" si="136"/>
        <v>biomass</v>
      </c>
      <c r="K1424" t="str">
        <f t="shared" si="137"/>
        <v>nox</v>
      </c>
      <c r="L1424" t="str">
        <f t="shared" si="138"/>
        <v>industry.biomass.nox.No control</v>
      </c>
      <c r="M1424" s="614">
        <f>IFERROR(INDEX('Control Tech'!$K$3:$K$196,MATCH(Calcs!L1424,'Control Tech'!$A$3:$A$196,0),1)/100,0)</f>
        <v>0</v>
      </c>
      <c r="N1424" s="613">
        <f t="shared" si="139"/>
        <v>1</v>
      </c>
      <c r="O1424" t="str">
        <f t="shared" si="140"/>
        <v/>
      </c>
    </row>
    <row r="1425" spans="1:15" x14ac:dyDescent="0.25">
      <c r="A1425" t="s">
        <v>1690</v>
      </c>
      <c r="B1425" t="s">
        <v>1248</v>
      </c>
      <c r="C1425" t="s">
        <v>1205</v>
      </c>
      <c r="D1425" t="s">
        <v>1552</v>
      </c>
      <c r="E1425" t="s">
        <v>1195</v>
      </c>
      <c r="F1425" s="604">
        <v>1</v>
      </c>
      <c r="G1425" s="604">
        <v>0.04</v>
      </c>
      <c r="H1425" s="651"/>
      <c r="I1425" t="str">
        <f t="shared" si="135"/>
        <v>industry</v>
      </c>
      <c r="J1425" t="str">
        <f t="shared" si="136"/>
        <v>lignite</v>
      </c>
      <c r="K1425" t="str">
        <f t="shared" si="137"/>
        <v>nox</v>
      </c>
      <c r="L1425" t="str">
        <f t="shared" si="138"/>
        <v>industry.lignite.nox.Combustion modification and selective catalytic reduction on solid fuels fired industrial boilers and furnaces</v>
      </c>
      <c r="M1425" s="614">
        <f>IFERROR(INDEX('Control Tech'!$K$3:$K$196,MATCH(Calcs!L1425,'Control Tech'!$A$3:$A$196,0),1)/100,0)</f>
        <v>0</v>
      </c>
      <c r="N1425" s="613">
        <f t="shared" si="139"/>
        <v>0</v>
      </c>
      <c r="O1425" t="str">
        <f t="shared" si="140"/>
        <v/>
      </c>
    </row>
    <row r="1426" spans="1:15" x14ac:dyDescent="0.25">
      <c r="A1426" t="s">
        <v>1690</v>
      </c>
      <c r="B1426" t="s">
        <v>1248</v>
      </c>
      <c r="C1426" t="s">
        <v>1205</v>
      </c>
      <c r="D1426" t="s">
        <v>1645</v>
      </c>
      <c r="E1426" t="s">
        <v>1195</v>
      </c>
      <c r="F1426" s="604">
        <v>1</v>
      </c>
      <c r="G1426" s="604">
        <v>0.06</v>
      </c>
      <c r="H1426" s="651"/>
      <c r="I1426" t="str">
        <f t="shared" si="135"/>
        <v>industry</v>
      </c>
      <c r="J1426" t="str">
        <f t="shared" si="136"/>
        <v>lignite</v>
      </c>
      <c r="K1426" t="str">
        <f t="shared" si="137"/>
        <v>nox</v>
      </c>
      <c r="L1426" t="str">
        <f t="shared" si="138"/>
        <v>industry.lignite.nox.Combustion modification and selective non-catalytic reduction on solid fuels fired industrial boilers and furnaces</v>
      </c>
      <c r="M1426" s="614">
        <f>IFERROR(INDEX('Control Tech'!$K$3:$K$196,MATCH(Calcs!L1426,'Control Tech'!$A$3:$A$196,0),1)/100,0)</f>
        <v>0</v>
      </c>
      <c r="N1426" s="613">
        <f t="shared" si="139"/>
        <v>0</v>
      </c>
      <c r="O1426" t="str">
        <f t="shared" si="140"/>
        <v/>
      </c>
    </row>
    <row r="1427" spans="1:15" x14ac:dyDescent="0.25">
      <c r="A1427" t="s">
        <v>1690</v>
      </c>
      <c r="B1427" t="s">
        <v>1248</v>
      </c>
      <c r="C1427" t="s">
        <v>1205</v>
      </c>
      <c r="D1427" t="s">
        <v>1667</v>
      </c>
      <c r="E1427" t="s">
        <v>1195</v>
      </c>
      <c r="F1427" s="604">
        <v>1</v>
      </c>
      <c r="G1427" s="604">
        <v>0.1</v>
      </c>
      <c r="H1427" s="651"/>
      <c r="I1427" t="str">
        <f t="shared" si="135"/>
        <v>industry</v>
      </c>
      <c r="J1427" t="str">
        <f t="shared" si="136"/>
        <v>lignite</v>
      </c>
      <c r="K1427" t="str">
        <f t="shared" si="137"/>
        <v>nox</v>
      </c>
      <c r="L1427" t="str">
        <f t="shared" si="138"/>
        <v>industry.lignite.nox.Combustion modification on solid fuels fired industrial boilers and furnaces</v>
      </c>
      <c r="M1427" s="614">
        <f>IFERROR(INDEX('Control Tech'!$K$3:$K$196,MATCH(Calcs!L1427,'Control Tech'!$A$3:$A$196,0),1)/100,0)</f>
        <v>0</v>
      </c>
      <c r="N1427" s="613">
        <f t="shared" si="139"/>
        <v>0</v>
      </c>
      <c r="O1427" t="str">
        <f t="shared" si="140"/>
        <v/>
      </c>
    </row>
    <row r="1428" spans="1:15" x14ac:dyDescent="0.25">
      <c r="A1428" t="s">
        <v>1690</v>
      </c>
      <c r="B1428" t="s">
        <v>1248</v>
      </c>
      <c r="C1428" t="s">
        <v>1205</v>
      </c>
      <c r="D1428" t="s">
        <v>1186</v>
      </c>
      <c r="E1428" t="s">
        <v>1195</v>
      </c>
      <c r="F1428" s="604">
        <v>1</v>
      </c>
      <c r="G1428" s="604">
        <v>0.2</v>
      </c>
      <c r="H1428" s="651"/>
      <c r="I1428" t="str">
        <f t="shared" si="135"/>
        <v>industry</v>
      </c>
      <c r="J1428" t="str">
        <f t="shared" si="136"/>
        <v>lignite</v>
      </c>
      <c r="K1428" t="str">
        <f t="shared" si="137"/>
        <v>nox</v>
      </c>
      <c r="L1428" t="str">
        <f t="shared" si="138"/>
        <v>industry.lignite.nox.No control</v>
      </c>
      <c r="M1428" s="614">
        <f>IFERROR(INDEX('Control Tech'!$K$3:$K$196,MATCH(Calcs!L1428,'Control Tech'!$A$3:$A$196,0),1)/100,0)</f>
        <v>0</v>
      </c>
      <c r="N1428" s="613">
        <f t="shared" si="139"/>
        <v>1</v>
      </c>
      <c r="O1428" t="str">
        <f t="shared" si="140"/>
        <v/>
      </c>
    </row>
    <row r="1429" spans="1:15" x14ac:dyDescent="0.25">
      <c r="A1429" t="s">
        <v>1690</v>
      </c>
      <c r="B1429" t="s">
        <v>1248</v>
      </c>
      <c r="C1429" t="s">
        <v>1240</v>
      </c>
      <c r="D1429" t="s">
        <v>1552</v>
      </c>
      <c r="E1429" t="s">
        <v>1195</v>
      </c>
      <c r="F1429" s="604">
        <v>1</v>
      </c>
      <c r="G1429" s="604">
        <v>0.04</v>
      </c>
      <c r="H1429" s="651"/>
      <c r="I1429" t="str">
        <f t="shared" si="135"/>
        <v>industry</v>
      </c>
      <c r="J1429" t="str">
        <f t="shared" si="136"/>
        <v>lignite</v>
      </c>
      <c r="K1429" t="str">
        <f t="shared" si="137"/>
        <v>nox</v>
      </c>
      <c r="L1429" t="str">
        <f t="shared" si="138"/>
        <v>industry.lignite.nox.Combustion modification and selective catalytic reduction on solid fuels fired industrial boilers and furnaces</v>
      </c>
      <c r="M1429" s="614">
        <f>IFERROR(INDEX('Control Tech'!$K$3:$K$196,MATCH(Calcs!L1429,'Control Tech'!$A$3:$A$196,0),1)/100,0)</f>
        <v>0</v>
      </c>
      <c r="N1429" s="613">
        <f t="shared" si="139"/>
        <v>0</v>
      </c>
      <c r="O1429" t="str">
        <f t="shared" si="140"/>
        <v/>
      </c>
    </row>
    <row r="1430" spans="1:15" x14ac:dyDescent="0.25">
      <c r="A1430" t="s">
        <v>1690</v>
      </c>
      <c r="B1430" t="s">
        <v>1248</v>
      </c>
      <c r="C1430" t="s">
        <v>1240</v>
      </c>
      <c r="D1430" t="s">
        <v>1645</v>
      </c>
      <c r="E1430" t="s">
        <v>1195</v>
      </c>
      <c r="F1430" s="604">
        <v>1</v>
      </c>
      <c r="G1430" s="604">
        <v>0.06</v>
      </c>
      <c r="H1430" s="651"/>
      <c r="I1430" t="str">
        <f t="shared" si="135"/>
        <v>industry</v>
      </c>
      <c r="J1430" t="str">
        <f t="shared" si="136"/>
        <v>lignite</v>
      </c>
      <c r="K1430" t="str">
        <f t="shared" si="137"/>
        <v>nox</v>
      </c>
      <c r="L1430" t="str">
        <f t="shared" si="138"/>
        <v>industry.lignite.nox.Combustion modification and selective non-catalytic reduction on solid fuels fired industrial boilers and furnaces</v>
      </c>
      <c r="M1430" s="614">
        <f>IFERROR(INDEX('Control Tech'!$K$3:$K$196,MATCH(Calcs!L1430,'Control Tech'!$A$3:$A$196,0),1)/100,0)</f>
        <v>0</v>
      </c>
      <c r="N1430" s="613">
        <f t="shared" si="139"/>
        <v>0</v>
      </c>
      <c r="O1430" t="str">
        <f t="shared" si="140"/>
        <v/>
      </c>
    </row>
    <row r="1431" spans="1:15" x14ac:dyDescent="0.25">
      <c r="A1431" t="s">
        <v>1690</v>
      </c>
      <c r="B1431" t="s">
        <v>1248</v>
      </c>
      <c r="C1431" t="s">
        <v>1240</v>
      </c>
      <c r="D1431" t="s">
        <v>1667</v>
      </c>
      <c r="E1431" t="s">
        <v>1195</v>
      </c>
      <c r="F1431" s="604">
        <v>1</v>
      </c>
      <c r="G1431" s="604">
        <v>0.1</v>
      </c>
      <c r="H1431" s="651"/>
      <c r="I1431" t="str">
        <f t="shared" si="135"/>
        <v>industry</v>
      </c>
      <c r="J1431" t="str">
        <f t="shared" si="136"/>
        <v>lignite</v>
      </c>
      <c r="K1431" t="str">
        <f t="shared" si="137"/>
        <v>nox</v>
      </c>
      <c r="L1431" t="str">
        <f t="shared" si="138"/>
        <v>industry.lignite.nox.Combustion modification on solid fuels fired industrial boilers and furnaces</v>
      </c>
      <c r="M1431" s="614">
        <f>IFERROR(INDEX('Control Tech'!$K$3:$K$196,MATCH(Calcs!L1431,'Control Tech'!$A$3:$A$196,0),1)/100,0)</f>
        <v>0</v>
      </c>
      <c r="N1431" s="613">
        <f t="shared" si="139"/>
        <v>0</v>
      </c>
      <c r="O1431" t="str">
        <f t="shared" si="140"/>
        <v/>
      </c>
    </row>
    <row r="1432" spans="1:15" x14ac:dyDescent="0.25">
      <c r="A1432" t="s">
        <v>1690</v>
      </c>
      <c r="B1432" t="s">
        <v>1248</v>
      </c>
      <c r="C1432" t="s">
        <v>1240</v>
      </c>
      <c r="D1432" t="s">
        <v>1186</v>
      </c>
      <c r="E1432" t="s">
        <v>1195</v>
      </c>
      <c r="F1432" s="604">
        <v>1</v>
      </c>
      <c r="G1432" s="604">
        <v>0.2</v>
      </c>
      <c r="H1432" s="651"/>
      <c r="I1432" t="str">
        <f t="shared" si="135"/>
        <v>industry</v>
      </c>
      <c r="J1432" t="str">
        <f t="shared" si="136"/>
        <v>lignite</v>
      </c>
      <c r="K1432" t="str">
        <f t="shared" si="137"/>
        <v>nox</v>
      </c>
      <c r="L1432" t="str">
        <f t="shared" si="138"/>
        <v>industry.lignite.nox.No control</v>
      </c>
      <c r="M1432" s="614">
        <f>IFERROR(INDEX('Control Tech'!$K$3:$K$196,MATCH(Calcs!L1432,'Control Tech'!$A$3:$A$196,0),1)/100,0)</f>
        <v>0</v>
      </c>
      <c r="N1432" s="613">
        <f t="shared" si="139"/>
        <v>1</v>
      </c>
      <c r="O1432" t="str">
        <f t="shared" si="140"/>
        <v/>
      </c>
    </row>
    <row r="1433" spans="1:15" x14ac:dyDescent="0.25">
      <c r="A1433" t="s">
        <v>1690</v>
      </c>
      <c r="B1433" t="s">
        <v>1248</v>
      </c>
      <c r="C1433" t="s">
        <v>1245</v>
      </c>
      <c r="D1433" t="s">
        <v>1186</v>
      </c>
      <c r="E1433" t="s">
        <v>1195</v>
      </c>
      <c r="F1433" s="604">
        <v>1</v>
      </c>
      <c r="G1433" s="604">
        <v>0.03</v>
      </c>
      <c r="H1433" s="651"/>
      <c r="I1433" t="str">
        <f t="shared" si="135"/>
        <v>industry</v>
      </c>
      <c r="J1433" t="str">
        <f t="shared" si="136"/>
        <v>hard coal</v>
      </c>
      <c r="K1433" t="str">
        <f t="shared" si="137"/>
        <v>nox</v>
      </c>
      <c r="L1433" t="str">
        <f t="shared" si="138"/>
        <v>industry.hard coal.nox.No control</v>
      </c>
      <c r="M1433" s="614">
        <f>IFERROR(INDEX('Control Tech'!$K$3:$K$196,MATCH(Calcs!L1433,'Control Tech'!$A$3:$A$196,0),1)/100,0)</f>
        <v>0</v>
      </c>
      <c r="N1433" s="613">
        <f t="shared" si="139"/>
        <v>1</v>
      </c>
      <c r="O1433" t="str">
        <f t="shared" si="140"/>
        <v/>
      </c>
    </row>
    <row r="1434" spans="1:15" x14ac:dyDescent="0.25">
      <c r="A1434" t="s">
        <v>1690</v>
      </c>
      <c r="B1434" t="s">
        <v>1248</v>
      </c>
      <c r="C1434" t="s">
        <v>92</v>
      </c>
      <c r="D1434" t="s">
        <v>1671</v>
      </c>
      <c r="E1434" t="s">
        <v>1195</v>
      </c>
      <c r="F1434" s="604">
        <v>1</v>
      </c>
      <c r="G1434" s="604">
        <v>7.4999999999999997E-2</v>
      </c>
      <c r="H1434" s="651"/>
      <c r="I1434" t="str">
        <f t="shared" si="135"/>
        <v>industry</v>
      </c>
      <c r="J1434" t="str">
        <f t="shared" si="136"/>
        <v>petroleum diesel</v>
      </c>
      <c r="K1434" t="str">
        <f t="shared" si="137"/>
        <v>nox</v>
      </c>
      <c r="L1434" t="str">
        <f t="shared" si="138"/>
        <v>industry.petroleum diesel.nox.Combustion modification on oil and gas industrial boilers and furnaces</v>
      </c>
      <c r="M1434" s="614">
        <f>IFERROR(INDEX('Control Tech'!$K$3:$K$196,MATCH(Calcs!L1434,'Control Tech'!$A$3:$A$196,0),1)/100,0)</f>
        <v>0</v>
      </c>
      <c r="N1434" s="613">
        <f t="shared" si="139"/>
        <v>0</v>
      </c>
      <c r="O1434" t="str">
        <f t="shared" si="140"/>
        <v/>
      </c>
    </row>
    <row r="1435" spans="1:15" x14ac:dyDescent="0.25">
      <c r="A1435" t="s">
        <v>1690</v>
      </c>
      <c r="B1435" t="s">
        <v>1248</v>
      </c>
      <c r="C1435" t="s">
        <v>92</v>
      </c>
      <c r="D1435" t="s">
        <v>1186</v>
      </c>
      <c r="E1435" t="s">
        <v>1195</v>
      </c>
      <c r="F1435" s="604">
        <v>1</v>
      </c>
      <c r="G1435" s="604">
        <v>0.15</v>
      </c>
      <c r="H1435" s="651"/>
      <c r="I1435" t="str">
        <f t="shared" si="135"/>
        <v>industry</v>
      </c>
      <c r="J1435" t="str">
        <f t="shared" si="136"/>
        <v>petroleum diesel</v>
      </c>
      <c r="K1435" t="str">
        <f t="shared" si="137"/>
        <v>nox</v>
      </c>
      <c r="L1435" t="str">
        <f t="shared" si="138"/>
        <v>industry.petroleum diesel.nox.No control</v>
      </c>
      <c r="M1435" s="614">
        <f>IFERROR(INDEX('Control Tech'!$K$3:$K$196,MATCH(Calcs!L1435,'Control Tech'!$A$3:$A$196,0),1)/100,0)</f>
        <v>0</v>
      </c>
      <c r="N1435" s="613">
        <f t="shared" si="139"/>
        <v>1</v>
      </c>
      <c r="O1435" t="str">
        <f t="shared" si="140"/>
        <v/>
      </c>
    </row>
    <row r="1436" spans="1:15" x14ac:dyDescent="0.25">
      <c r="A1436" t="s">
        <v>1690</v>
      </c>
      <c r="B1436" t="s">
        <v>1248</v>
      </c>
      <c r="C1436" t="s">
        <v>1264</v>
      </c>
      <c r="D1436" t="s">
        <v>1547</v>
      </c>
      <c r="E1436" t="s">
        <v>1195</v>
      </c>
      <c r="F1436" s="604">
        <v>1</v>
      </c>
      <c r="G1436" s="604">
        <v>0.02</v>
      </c>
      <c r="H1436" s="651"/>
      <c r="I1436" t="str">
        <f t="shared" si="135"/>
        <v>industry</v>
      </c>
      <c r="J1436" t="str">
        <f t="shared" si="136"/>
        <v>natural gas</v>
      </c>
      <c r="K1436" t="str">
        <f t="shared" si="137"/>
        <v>nox</v>
      </c>
      <c r="L1436" t="str">
        <f t="shared" si="138"/>
        <v>industry.natural gas.nox.Combustion modification and selective catalytic reduction on oil and gas industrial boilers and furnaces</v>
      </c>
      <c r="M1436" s="614">
        <f>IFERROR(INDEX('Control Tech'!$K$3:$K$196,MATCH(Calcs!L1436,'Control Tech'!$A$3:$A$196,0),1)/100,0)</f>
        <v>0</v>
      </c>
      <c r="N1436" s="613">
        <f t="shared" si="139"/>
        <v>0</v>
      </c>
      <c r="O1436" t="str">
        <f t="shared" si="140"/>
        <v/>
      </c>
    </row>
    <row r="1437" spans="1:15" x14ac:dyDescent="0.25">
      <c r="A1437" t="s">
        <v>1690</v>
      </c>
      <c r="B1437" t="s">
        <v>1248</v>
      </c>
      <c r="C1437" t="s">
        <v>1264</v>
      </c>
      <c r="D1437" t="s">
        <v>1651</v>
      </c>
      <c r="E1437" t="s">
        <v>1195</v>
      </c>
      <c r="F1437" s="604">
        <v>1</v>
      </c>
      <c r="G1437" s="604">
        <v>0.03</v>
      </c>
      <c r="H1437" s="651"/>
      <c r="I1437" t="str">
        <f t="shared" si="135"/>
        <v>industry</v>
      </c>
      <c r="J1437" t="str">
        <f t="shared" si="136"/>
        <v>natural gas</v>
      </c>
      <c r="K1437" t="str">
        <f t="shared" si="137"/>
        <v>nox</v>
      </c>
      <c r="L1437" t="str">
        <f t="shared" si="138"/>
        <v>industry.natural gas.nox.Combustion modification and selective non-catalytic reduction on oil and gas industrial boilers and furnaces</v>
      </c>
      <c r="M1437" s="614">
        <f>IFERROR(INDEX('Control Tech'!$K$3:$K$196,MATCH(Calcs!L1437,'Control Tech'!$A$3:$A$196,0),1)/100,0)</f>
        <v>0</v>
      </c>
      <c r="N1437" s="613">
        <f t="shared" si="139"/>
        <v>0</v>
      </c>
      <c r="O1437" t="str">
        <f t="shared" si="140"/>
        <v/>
      </c>
    </row>
    <row r="1438" spans="1:15" x14ac:dyDescent="0.25">
      <c r="A1438" t="s">
        <v>1690</v>
      </c>
      <c r="B1438" t="s">
        <v>1248</v>
      </c>
      <c r="C1438" t="s">
        <v>1264</v>
      </c>
      <c r="D1438" t="s">
        <v>1671</v>
      </c>
      <c r="E1438" t="s">
        <v>1195</v>
      </c>
      <c r="F1438" s="604">
        <v>1</v>
      </c>
      <c r="G1438" s="604">
        <v>0.05</v>
      </c>
      <c r="H1438" s="651"/>
      <c r="I1438" t="str">
        <f t="shared" si="135"/>
        <v>industry</v>
      </c>
      <c r="J1438" t="str">
        <f t="shared" si="136"/>
        <v>natural gas</v>
      </c>
      <c r="K1438" t="str">
        <f t="shared" si="137"/>
        <v>nox</v>
      </c>
      <c r="L1438" t="str">
        <f t="shared" si="138"/>
        <v>industry.natural gas.nox.Combustion modification on oil and gas industrial boilers and furnaces</v>
      </c>
      <c r="M1438" s="614">
        <f>IFERROR(INDEX('Control Tech'!$K$3:$K$196,MATCH(Calcs!L1438,'Control Tech'!$A$3:$A$196,0),1)/100,0)</f>
        <v>0</v>
      </c>
      <c r="N1438" s="613">
        <f t="shared" si="139"/>
        <v>0</v>
      </c>
      <c r="O1438" t="str">
        <f t="shared" si="140"/>
        <v/>
      </c>
    </row>
    <row r="1439" spans="1:15" x14ac:dyDescent="0.25">
      <c r="A1439" t="s">
        <v>1690</v>
      </c>
      <c r="B1439" t="s">
        <v>1248</v>
      </c>
      <c r="C1439" t="s">
        <v>1264</v>
      </c>
      <c r="D1439" t="s">
        <v>1186</v>
      </c>
      <c r="E1439" t="s">
        <v>1195</v>
      </c>
      <c r="F1439" s="604">
        <v>1</v>
      </c>
      <c r="G1439" s="604">
        <v>0.1</v>
      </c>
      <c r="H1439" s="651"/>
      <c r="I1439" t="str">
        <f t="shared" si="135"/>
        <v>industry</v>
      </c>
      <c r="J1439" t="str">
        <f t="shared" si="136"/>
        <v>natural gas</v>
      </c>
      <c r="K1439" t="str">
        <f t="shared" si="137"/>
        <v>nox</v>
      </c>
      <c r="L1439" t="str">
        <f t="shared" si="138"/>
        <v>industry.natural gas.nox.No control</v>
      </c>
      <c r="M1439" s="614">
        <f>IFERROR(INDEX('Control Tech'!$K$3:$K$196,MATCH(Calcs!L1439,'Control Tech'!$A$3:$A$196,0),1)/100,0)</f>
        <v>0</v>
      </c>
      <c r="N1439" s="613">
        <f t="shared" si="139"/>
        <v>1</v>
      </c>
      <c r="O1439" t="str">
        <f t="shared" si="140"/>
        <v/>
      </c>
    </row>
    <row r="1440" spans="1:15" x14ac:dyDescent="0.25">
      <c r="A1440" t="s">
        <v>1690</v>
      </c>
      <c r="B1440" t="s">
        <v>1248</v>
      </c>
      <c r="C1440" t="s">
        <v>18</v>
      </c>
      <c r="D1440" t="s">
        <v>1671</v>
      </c>
      <c r="E1440" t="s">
        <v>1195</v>
      </c>
      <c r="F1440" s="604">
        <v>1</v>
      </c>
      <c r="G1440" s="604">
        <v>3.5000000000000003E-2</v>
      </c>
      <c r="H1440" s="651"/>
      <c r="I1440" t="str">
        <f t="shared" si="135"/>
        <v>industry</v>
      </c>
      <c r="J1440" t="str">
        <f t="shared" si="136"/>
        <v>petroleum gasoline</v>
      </c>
      <c r="K1440" t="str">
        <f t="shared" si="137"/>
        <v>nox</v>
      </c>
      <c r="L1440" t="str">
        <f t="shared" si="138"/>
        <v>industry.petroleum gasoline.nox.Combustion modification on oil and gas industrial boilers and furnaces</v>
      </c>
      <c r="M1440" s="614">
        <f>IFERROR(INDEX('Control Tech'!$K$3:$K$196,MATCH(Calcs!L1440,'Control Tech'!$A$3:$A$196,0),1)/100,0)</f>
        <v>0</v>
      </c>
      <c r="N1440" s="613">
        <f t="shared" si="139"/>
        <v>0</v>
      </c>
      <c r="O1440" t="str">
        <f t="shared" si="140"/>
        <v/>
      </c>
    </row>
    <row r="1441" spans="1:15" x14ac:dyDescent="0.25">
      <c r="A1441" t="s">
        <v>1690</v>
      </c>
      <c r="B1441" t="s">
        <v>1248</v>
      </c>
      <c r="C1441" t="s">
        <v>18</v>
      </c>
      <c r="D1441" t="s">
        <v>1186</v>
      </c>
      <c r="E1441" t="s">
        <v>1195</v>
      </c>
      <c r="F1441" s="604">
        <v>1</v>
      </c>
      <c r="G1441" s="604">
        <v>7.0000000000000007E-2</v>
      </c>
      <c r="H1441" s="651"/>
      <c r="I1441" t="str">
        <f t="shared" si="135"/>
        <v>industry</v>
      </c>
      <c r="J1441" t="str">
        <f t="shared" si="136"/>
        <v>petroleum gasoline</v>
      </c>
      <c r="K1441" t="str">
        <f t="shared" si="137"/>
        <v>nox</v>
      </c>
      <c r="L1441" t="str">
        <f t="shared" si="138"/>
        <v>industry.petroleum gasoline.nox.No control</v>
      </c>
      <c r="M1441" s="614">
        <f>IFERROR(INDEX('Control Tech'!$K$3:$K$196,MATCH(Calcs!L1441,'Control Tech'!$A$3:$A$196,0),1)/100,0)</f>
        <v>0</v>
      </c>
      <c r="N1441" s="613">
        <f t="shared" si="139"/>
        <v>1</v>
      </c>
      <c r="O1441" t="str">
        <f t="shared" si="140"/>
        <v/>
      </c>
    </row>
    <row r="1442" spans="1:15" x14ac:dyDescent="0.25">
      <c r="A1442" t="s">
        <v>1690</v>
      </c>
      <c r="B1442" t="s">
        <v>1248</v>
      </c>
      <c r="C1442" t="s">
        <v>1291</v>
      </c>
      <c r="D1442" t="s">
        <v>1552</v>
      </c>
      <c r="E1442" t="s">
        <v>1195</v>
      </c>
      <c r="F1442" s="604">
        <v>1</v>
      </c>
      <c r="G1442" s="604">
        <v>4.5999999999999999E-2</v>
      </c>
      <c r="H1442" s="651"/>
      <c r="I1442" t="str">
        <f t="shared" si="135"/>
        <v>industry</v>
      </c>
      <c r="J1442" t="str">
        <f t="shared" si="136"/>
        <v>hard coal</v>
      </c>
      <c r="K1442" t="str">
        <f t="shared" si="137"/>
        <v>nox</v>
      </c>
      <c r="L1442" t="str">
        <f t="shared" si="138"/>
        <v>industry.hard coal.nox.Combustion modification and selective catalytic reduction on solid fuels fired industrial boilers and furnaces</v>
      </c>
      <c r="M1442" s="614">
        <f>IFERROR(INDEX('Control Tech'!$K$3:$K$196,MATCH(Calcs!L1442,'Control Tech'!$A$3:$A$196,0),1)/100,0)</f>
        <v>0</v>
      </c>
      <c r="N1442" s="613">
        <f t="shared" si="139"/>
        <v>0</v>
      </c>
      <c r="O1442" t="str">
        <f t="shared" si="140"/>
        <v/>
      </c>
    </row>
    <row r="1443" spans="1:15" x14ac:dyDescent="0.25">
      <c r="A1443" t="s">
        <v>1690</v>
      </c>
      <c r="B1443" t="s">
        <v>1248</v>
      </c>
      <c r="C1443" t="s">
        <v>1291</v>
      </c>
      <c r="D1443" t="s">
        <v>1645</v>
      </c>
      <c r="E1443" t="s">
        <v>1195</v>
      </c>
      <c r="F1443" s="604">
        <v>1</v>
      </c>
      <c r="G1443" s="604">
        <v>6.9000000000000006E-2</v>
      </c>
      <c r="H1443" s="651"/>
      <c r="I1443" t="str">
        <f t="shared" si="135"/>
        <v>industry</v>
      </c>
      <c r="J1443" t="str">
        <f t="shared" si="136"/>
        <v>hard coal</v>
      </c>
      <c r="K1443" t="str">
        <f t="shared" si="137"/>
        <v>nox</v>
      </c>
      <c r="L1443" t="str">
        <f t="shared" si="138"/>
        <v>industry.hard coal.nox.Combustion modification and selective non-catalytic reduction on solid fuels fired industrial boilers and furnaces</v>
      </c>
      <c r="M1443" s="614">
        <f>IFERROR(INDEX('Control Tech'!$K$3:$K$196,MATCH(Calcs!L1443,'Control Tech'!$A$3:$A$196,0),1)/100,0)</f>
        <v>0</v>
      </c>
      <c r="N1443" s="613">
        <f t="shared" si="139"/>
        <v>0</v>
      </c>
      <c r="O1443" t="str">
        <f t="shared" si="140"/>
        <v/>
      </c>
    </row>
    <row r="1444" spans="1:15" x14ac:dyDescent="0.25">
      <c r="A1444" t="s">
        <v>1690</v>
      </c>
      <c r="B1444" t="s">
        <v>1248</v>
      </c>
      <c r="C1444" t="s">
        <v>1291</v>
      </c>
      <c r="D1444" t="s">
        <v>1667</v>
      </c>
      <c r="E1444" t="s">
        <v>1195</v>
      </c>
      <c r="F1444" s="604">
        <v>1</v>
      </c>
      <c r="G1444" s="604">
        <v>0.115</v>
      </c>
      <c r="H1444" s="651"/>
      <c r="I1444" t="str">
        <f t="shared" si="135"/>
        <v>industry</v>
      </c>
      <c r="J1444" t="str">
        <f t="shared" si="136"/>
        <v>hard coal</v>
      </c>
      <c r="K1444" t="str">
        <f t="shared" si="137"/>
        <v>nox</v>
      </c>
      <c r="L1444" t="str">
        <f t="shared" si="138"/>
        <v>industry.hard coal.nox.Combustion modification on solid fuels fired industrial boilers and furnaces</v>
      </c>
      <c r="M1444" s="614">
        <f>IFERROR(INDEX('Control Tech'!$K$3:$K$196,MATCH(Calcs!L1444,'Control Tech'!$A$3:$A$196,0),1)/100,0)</f>
        <v>0</v>
      </c>
      <c r="N1444" s="613">
        <f t="shared" si="139"/>
        <v>0</v>
      </c>
      <c r="O1444" t="str">
        <f t="shared" si="140"/>
        <v/>
      </c>
    </row>
    <row r="1445" spans="1:15" x14ac:dyDescent="0.25">
      <c r="A1445" t="s">
        <v>1690</v>
      </c>
      <c r="B1445" t="s">
        <v>1248</v>
      </c>
      <c r="C1445" t="s">
        <v>1291</v>
      </c>
      <c r="D1445" t="s">
        <v>1186</v>
      </c>
      <c r="E1445" t="s">
        <v>1195</v>
      </c>
      <c r="F1445" s="604">
        <v>1</v>
      </c>
      <c r="G1445" s="604">
        <v>0.23</v>
      </c>
      <c r="H1445" s="651"/>
      <c r="I1445" t="str">
        <f t="shared" si="135"/>
        <v>industry</v>
      </c>
      <c r="J1445" t="str">
        <f t="shared" si="136"/>
        <v>hard coal</v>
      </c>
      <c r="K1445" t="str">
        <f t="shared" si="137"/>
        <v>nox</v>
      </c>
      <c r="L1445" t="str">
        <f t="shared" si="138"/>
        <v>industry.hard coal.nox.No control</v>
      </c>
      <c r="M1445" s="614">
        <f>IFERROR(INDEX('Control Tech'!$K$3:$K$196,MATCH(Calcs!L1445,'Control Tech'!$A$3:$A$196,0),1)/100,0)</f>
        <v>0</v>
      </c>
      <c r="N1445" s="613">
        <f t="shared" si="139"/>
        <v>1</v>
      </c>
      <c r="O1445" t="str">
        <f t="shared" si="140"/>
        <v/>
      </c>
    </row>
    <row r="1446" spans="1:15" x14ac:dyDescent="0.25">
      <c r="A1446" t="s">
        <v>1690</v>
      </c>
      <c r="B1446" t="s">
        <v>1248</v>
      </c>
      <c r="C1446" t="s">
        <v>1292</v>
      </c>
      <c r="D1446" t="s">
        <v>1552</v>
      </c>
      <c r="E1446" t="s">
        <v>1195</v>
      </c>
      <c r="F1446" s="604">
        <v>1</v>
      </c>
      <c r="G1446" s="604">
        <v>4.5999999999999999E-2</v>
      </c>
      <c r="H1446" s="651"/>
      <c r="I1446" t="str">
        <f t="shared" si="135"/>
        <v>industry</v>
      </c>
      <c r="J1446" t="str">
        <f t="shared" si="136"/>
        <v>hard coal</v>
      </c>
      <c r="K1446" t="str">
        <f t="shared" si="137"/>
        <v>nox</v>
      </c>
      <c r="L1446" t="str">
        <f t="shared" si="138"/>
        <v>industry.hard coal.nox.Combustion modification and selective catalytic reduction on solid fuels fired industrial boilers and furnaces</v>
      </c>
      <c r="M1446" s="614">
        <f>IFERROR(INDEX('Control Tech'!$K$3:$K$196,MATCH(Calcs!L1446,'Control Tech'!$A$3:$A$196,0),1)/100,0)</f>
        <v>0</v>
      </c>
      <c r="N1446" s="613">
        <f t="shared" si="139"/>
        <v>0</v>
      </c>
      <c r="O1446" t="str">
        <f t="shared" si="140"/>
        <v/>
      </c>
    </row>
    <row r="1447" spans="1:15" x14ac:dyDescent="0.25">
      <c r="A1447" t="s">
        <v>1690</v>
      </c>
      <c r="B1447" t="s">
        <v>1248</v>
      </c>
      <c r="C1447" t="s">
        <v>1292</v>
      </c>
      <c r="D1447" t="s">
        <v>1645</v>
      </c>
      <c r="E1447" t="s">
        <v>1195</v>
      </c>
      <c r="F1447" s="604">
        <v>1</v>
      </c>
      <c r="G1447" s="604">
        <v>6.9000000000000006E-2</v>
      </c>
      <c r="H1447" s="651"/>
      <c r="I1447" t="str">
        <f t="shared" si="135"/>
        <v>industry</v>
      </c>
      <c r="J1447" t="str">
        <f t="shared" si="136"/>
        <v>hard coal</v>
      </c>
      <c r="K1447" t="str">
        <f t="shared" si="137"/>
        <v>nox</v>
      </c>
      <c r="L1447" t="str">
        <f t="shared" si="138"/>
        <v>industry.hard coal.nox.Combustion modification and selective non-catalytic reduction on solid fuels fired industrial boilers and furnaces</v>
      </c>
      <c r="M1447" s="614">
        <f>IFERROR(INDEX('Control Tech'!$K$3:$K$196,MATCH(Calcs!L1447,'Control Tech'!$A$3:$A$196,0),1)/100,0)</f>
        <v>0</v>
      </c>
      <c r="N1447" s="613">
        <f t="shared" si="139"/>
        <v>0</v>
      </c>
      <c r="O1447" t="str">
        <f t="shared" si="140"/>
        <v/>
      </c>
    </row>
    <row r="1448" spans="1:15" x14ac:dyDescent="0.25">
      <c r="A1448" t="s">
        <v>1690</v>
      </c>
      <c r="B1448" t="s">
        <v>1248</v>
      </c>
      <c r="C1448" t="s">
        <v>1292</v>
      </c>
      <c r="D1448" t="s">
        <v>1667</v>
      </c>
      <c r="E1448" t="s">
        <v>1195</v>
      </c>
      <c r="F1448" s="604">
        <v>1</v>
      </c>
      <c r="G1448" s="604">
        <v>0.115</v>
      </c>
      <c r="H1448" s="651"/>
      <c r="I1448" t="str">
        <f t="shared" si="135"/>
        <v>industry</v>
      </c>
      <c r="J1448" t="str">
        <f t="shared" si="136"/>
        <v>hard coal</v>
      </c>
      <c r="K1448" t="str">
        <f t="shared" si="137"/>
        <v>nox</v>
      </c>
      <c r="L1448" t="str">
        <f t="shared" si="138"/>
        <v>industry.hard coal.nox.Combustion modification on solid fuels fired industrial boilers and furnaces</v>
      </c>
      <c r="M1448" s="614">
        <f>IFERROR(INDEX('Control Tech'!$K$3:$K$196,MATCH(Calcs!L1448,'Control Tech'!$A$3:$A$196,0),1)/100,0)</f>
        <v>0</v>
      </c>
      <c r="N1448" s="613">
        <f t="shared" si="139"/>
        <v>0</v>
      </c>
      <c r="O1448" t="str">
        <f t="shared" si="140"/>
        <v/>
      </c>
    </row>
    <row r="1449" spans="1:15" x14ac:dyDescent="0.25">
      <c r="A1449" t="s">
        <v>1690</v>
      </c>
      <c r="B1449" t="s">
        <v>1248</v>
      </c>
      <c r="C1449" t="s">
        <v>1292</v>
      </c>
      <c r="D1449" t="s">
        <v>1186</v>
      </c>
      <c r="E1449" t="s">
        <v>1195</v>
      </c>
      <c r="F1449" s="604">
        <v>1</v>
      </c>
      <c r="G1449" s="604">
        <v>0.23</v>
      </c>
      <c r="H1449" s="651"/>
      <c r="I1449" t="str">
        <f t="shared" si="135"/>
        <v>industry</v>
      </c>
      <c r="J1449" t="str">
        <f t="shared" si="136"/>
        <v>hard coal</v>
      </c>
      <c r="K1449" t="str">
        <f t="shared" si="137"/>
        <v>nox</v>
      </c>
      <c r="L1449" t="str">
        <f t="shared" si="138"/>
        <v>industry.hard coal.nox.No control</v>
      </c>
      <c r="M1449" s="614">
        <f>IFERROR(INDEX('Control Tech'!$K$3:$K$196,MATCH(Calcs!L1449,'Control Tech'!$A$3:$A$196,0),1)/100,0)</f>
        <v>0</v>
      </c>
      <c r="N1449" s="613">
        <f t="shared" si="139"/>
        <v>1</v>
      </c>
      <c r="O1449" t="str">
        <f t="shared" si="140"/>
        <v/>
      </c>
    </row>
    <row r="1450" spans="1:15" x14ac:dyDescent="0.25">
      <c r="A1450" t="s">
        <v>1690</v>
      </c>
      <c r="B1450" t="s">
        <v>1248</v>
      </c>
      <c r="C1450" t="s">
        <v>1293</v>
      </c>
      <c r="D1450" t="s">
        <v>1552</v>
      </c>
      <c r="E1450" t="s">
        <v>1195</v>
      </c>
      <c r="F1450" s="604">
        <v>1</v>
      </c>
      <c r="G1450" s="604">
        <v>4.5999999999999999E-2</v>
      </c>
      <c r="H1450" s="651"/>
      <c r="I1450" t="str">
        <f t="shared" si="135"/>
        <v>industry</v>
      </c>
      <c r="J1450" t="str">
        <f t="shared" si="136"/>
        <v>hard coal</v>
      </c>
      <c r="K1450" t="str">
        <f t="shared" si="137"/>
        <v>nox</v>
      </c>
      <c r="L1450" t="str">
        <f t="shared" si="138"/>
        <v>industry.hard coal.nox.Combustion modification and selective catalytic reduction on solid fuels fired industrial boilers and furnaces</v>
      </c>
      <c r="M1450" s="614">
        <f>IFERROR(INDEX('Control Tech'!$K$3:$K$196,MATCH(Calcs!L1450,'Control Tech'!$A$3:$A$196,0),1)/100,0)</f>
        <v>0</v>
      </c>
      <c r="N1450" s="613">
        <f t="shared" si="139"/>
        <v>0</v>
      </c>
      <c r="O1450" t="str">
        <f t="shared" si="140"/>
        <v/>
      </c>
    </row>
    <row r="1451" spans="1:15" x14ac:dyDescent="0.25">
      <c r="A1451" t="s">
        <v>1690</v>
      </c>
      <c r="B1451" t="s">
        <v>1248</v>
      </c>
      <c r="C1451" t="s">
        <v>1293</v>
      </c>
      <c r="D1451" t="s">
        <v>1645</v>
      </c>
      <c r="E1451" t="s">
        <v>1195</v>
      </c>
      <c r="F1451" s="604">
        <v>1</v>
      </c>
      <c r="G1451" s="604">
        <v>6.9000000000000006E-2</v>
      </c>
      <c r="H1451" s="651"/>
      <c r="I1451" t="str">
        <f t="shared" si="135"/>
        <v>industry</v>
      </c>
      <c r="J1451" t="str">
        <f t="shared" si="136"/>
        <v>hard coal</v>
      </c>
      <c r="K1451" t="str">
        <f t="shared" si="137"/>
        <v>nox</v>
      </c>
      <c r="L1451" t="str">
        <f t="shared" si="138"/>
        <v>industry.hard coal.nox.Combustion modification and selective non-catalytic reduction on solid fuels fired industrial boilers and furnaces</v>
      </c>
      <c r="M1451" s="614">
        <f>IFERROR(INDEX('Control Tech'!$K$3:$K$196,MATCH(Calcs!L1451,'Control Tech'!$A$3:$A$196,0),1)/100,0)</f>
        <v>0</v>
      </c>
      <c r="N1451" s="613">
        <f t="shared" si="139"/>
        <v>0</v>
      </c>
      <c r="O1451" t="str">
        <f t="shared" si="140"/>
        <v/>
      </c>
    </row>
    <row r="1452" spans="1:15" x14ac:dyDescent="0.25">
      <c r="A1452" t="s">
        <v>1690</v>
      </c>
      <c r="B1452" t="s">
        <v>1248</v>
      </c>
      <c r="C1452" t="s">
        <v>1293</v>
      </c>
      <c r="D1452" t="s">
        <v>1667</v>
      </c>
      <c r="E1452" t="s">
        <v>1195</v>
      </c>
      <c r="F1452" s="604">
        <v>1</v>
      </c>
      <c r="G1452" s="604">
        <v>0.115</v>
      </c>
      <c r="H1452" s="651"/>
      <c r="I1452" t="str">
        <f t="shared" si="135"/>
        <v>industry</v>
      </c>
      <c r="J1452" t="str">
        <f t="shared" si="136"/>
        <v>hard coal</v>
      </c>
      <c r="K1452" t="str">
        <f t="shared" si="137"/>
        <v>nox</v>
      </c>
      <c r="L1452" t="str">
        <f t="shared" si="138"/>
        <v>industry.hard coal.nox.Combustion modification on solid fuels fired industrial boilers and furnaces</v>
      </c>
      <c r="M1452" s="614">
        <f>IFERROR(INDEX('Control Tech'!$K$3:$K$196,MATCH(Calcs!L1452,'Control Tech'!$A$3:$A$196,0),1)/100,0)</f>
        <v>0</v>
      </c>
      <c r="N1452" s="613">
        <f t="shared" si="139"/>
        <v>0</v>
      </c>
      <c r="O1452" t="str">
        <f t="shared" si="140"/>
        <v/>
      </c>
    </row>
    <row r="1453" spans="1:15" x14ac:dyDescent="0.25">
      <c r="A1453" t="s">
        <v>1690</v>
      </c>
      <c r="B1453" t="s">
        <v>1248</v>
      </c>
      <c r="C1453" t="s">
        <v>1293</v>
      </c>
      <c r="D1453" t="s">
        <v>1186</v>
      </c>
      <c r="E1453" t="s">
        <v>1195</v>
      </c>
      <c r="F1453" s="604">
        <v>1</v>
      </c>
      <c r="G1453" s="604">
        <v>0.23</v>
      </c>
      <c r="H1453" s="651"/>
      <c r="I1453" t="str">
        <f t="shared" si="135"/>
        <v>industry</v>
      </c>
      <c r="J1453" t="str">
        <f t="shared" si="136"/>
        <v>hard coal</v>
      </c>
      <c r="K1453" t="str">
        <f t="shared" si="137"/>
        <v>nox</v>
      </c>
      <c r="L1453" t="str">
        <f t="shared" si="138"/>
        <v>industry.hard coal.nox.No control</v>
      </c>
      <c r="M1453" s="614">
        <f>IFERROR(INDEX('Control Tech'!$K$3:$K$196,MATCH(Calcs!L1453,'Control Tech'!$A$3:$A$196,0),1)/100,0)</f>
        <v>0</v>
      </c>
      <c r="N1453" s="613">
        <f t="shared" si="139"/>
        <v>1</v>
      </c>
      <c r="O1453" t="str">
        <f t="shared" si="140"/>
        <v/>
      </c>
    </row>
    <row r="1454" spans="1:15" x14ac:dyDescent="0.25">
      <c r="A1454" t="s">
        <v>1690</v>
      </c>
      <c r="B1454" t="s">
        <v>1248</v>
      </c>
      <c r="C1454" t="s">
        <v>1294</v>
      </c>
      <c r="D1454" t="s">
        <v>1547</v>
      </c>
      <c r="E1454" t="s">
        <v>1195</v>
      </c>
      <c r="F1454" s="604">
        <v>1</v>
      </c>
      <c r="G1454" s="604">
        <v>3.7999999999999999E-2</v>
      </c>
      <c r="H1454" s="651"/>
      <c r="I1454" t="str">
        <f t="shared" si="135"/>
        <v>industry</v>
      </c>
      <c r="J1454" t="str">
        <f t="shared" si="136"/>
        <v>petroleum diesel</v>
      </c>
      <c r="K1454" t="str">
        <f t="shared" si="137"/>
        <v>nox</v>
      </c>
      <c r="L1454" t="str">
        <f t="shared" si="138"/>
        <v>industry.petroleum diesel.nox.Combustion modification and selective catalytic reduction on oil and gas industrial boilers and furnaces</v>
      </c>
      <c r="M1454" s="614">
        <f>IFERROR(INDEX('Control Tech'!$K$3:$K$196,MATCH(Calcs!L1454,'Control Tech'!$A$3:$A$196,0),1)/100,0)</f>
        <v>0</v>
      </c>
      <c r="N1454" s="613">
        <f t="shared" si="139"/>
        <v>0</v>
      </c>
      <c r="O1454" t="str">
        <f t="shared" si="140"/>
        <v/>
      </c>
    </row>
    <row r="1455" spans="1:15" x14ac:dyDescent="0.25">
      <c r="A1455" t="s">
        <v>1690</v>
      </c>
      <c r="B1455" t="s">
        <v>1248</v>
      </c>
      <c r="C1455" t="s">
        <v>1294</v>
      </c>
      <c r="D1455" t="s">
        <v>1645</v>
      </c>
      <c r="E1455" t="s">
        <v>1195</v>
      </c>
      <c r="F1455" s="604">
        <v>1</v>
      </c>
      <c r="G1455" s="604">
        <v>5.7000000000000002E-2</v>
      </c>
      <c r="H1455" s="651"/>
      <c r="I1455" t="str">
        <f t="shared" si="135"/>
        <v>industry</v>
      </c>
      <c r="J1455" t="str">
        <f t="shared" si="136"/>
        <v>petroleum diesel</v>
      </c>
      <c r="K1455" t="str">
        <f t="shared" si="137"/>
        <v>nox</v>
      </c>
      <c r="L1455" t="str">
        <f t="shared" si="138"/>
        <v>industry.petroleum diesel.nox.Combustion modification and selective non-catalytic reduction on solid fuels fired industrial boilers and furnaces</v>
      </c>
      <c r="M1455" s="614">
        <f>IFERROR(INDEX('Control Tech'!$K$3:$K$196,MATCH(Calcs!L1455,'Control Tech'!$A$3:$A$196,0),1)/100,0)</f>
        <v>0</v>
      </c>
      <c r="N1455" s="613">
        <f t="shared" si="139"/>
        <v>0</v>
      </c>
      <c r="O1455" t="str">
        <f t="shared" si="140"/>
        <v/>
      </c>
    </row>
    <row r="1456" spans="1:15" x14ac:dyDescent="0.25">
      <c r="A1456" t="s">
        <v>1690</v>
      </c>
      <c r="B1456" t="s">
        <v>1248</v>
      </c>
      <c r="C1456" t="s">
        <v>1294</v>
      </c>
      <c r="D1456" t="s">
        <v>1671</v>
      </c>
      <c r="E1456" t="s">
        <v>1195</v>
      </c>
      <c r="F1456" s="604">
        <v>1</v>
      </c>
      <c r="G1456" s="604">
        <v>9.5000000000000001E-2</v>
      </c>
      <c r="H1456" s="651"/>
      <c r="I1456" t="str">
        <f t="shared" si="135"/>
        <v>industry</v>
      </c>
      <c r="J1456" t="str">
        <f t="shared" si="136"/>
        <v>petroleum diesel</v>
      </c>
      <c r="K1456" t="str">
        <f t="shared" si="137"/>
        <v>nox</v>
      </c>
      <c r="L1456" t="str">
        <f t="shared" si="138"/>
        <v>industry.petroleum diesel.nox.Combustion modification on oil and gas industrial boilers and furnaces</v>
      </c>
      <c r="M1456" s="614">
        <f>IFERROR(INDEX('Control Tech'!$K$3:$K$196,MATCH(Calcs!L1456,'Control Tech'!$A$3:$A$196,0),1)/100,0)</f>
        <v>0</v>
      </c>
      <c r="N1456" s="613">
        <f t="shared" si="139"/>
        <v>0</v>
      </c>
      <c r="O1456" t="str">
        <f t="shared" si="140"/>
        <v/>
      </c>
    </row>
    <row r="1457" spans="1:15" x14ac:dyDescent="0.25">
      <c r="A1457" t="s">
        <v>1690</v>
      </c>
      <c r="B1457" t="s">
        <v>1248</v>
      </c>
      <c r="C1457" t="s">
        <v>1294</v>
      </c>
      <c r="D1457" t="s">
        <v>1186</v>
      </c>
      <c r="E1457" t="s">
        <v>1195</v>
      </c>
      <c r="F1457" s="604">
        <v>1</v>
      </c>
      <c r="G1457" s="604">
        <v>0.19</v>
      </c>
      <c r="H1457" s="651"/>
      <c r="I1457" t="str">
        <f t="shared" si="135"/>
        <v>industry</v>
      </c>
      <c r="J1457" t="str">
        <f t="shared" si="136"/>
        <v>petroleum diesel</v>
      </c>
      <c r="K1457" t="str">
        <f t="shared" si="137"/>
        <v>nox</v>
      </c>
      <c r="L1457" t="str">
        <f t="shared" si="138"/>
        <v>industry.petroleum diesel.nox.No control</v>
      </c>
      <c r="M1457" s="614">
        <f>IFERROR(INDEX('Control Tech'!$K$3:$K$196,MATCH(Calcs!L1457,'Control Tech'!$A$3:$A$196,0),1)/100,0)</f>
        <v>0</v>
      </c>
      <c r="N1457" s="613">
        <f t="shared" si="139"/>
        <v>1</v>
      </c>
      <c r="O1457" t="str">
        <f t="shared" si="140"/>
        <v/>
      </c>
    </row>
    <row r="1458" spans="1:15" x14ac:dyDescent="0.25">
      <c r="A1458" t="s">
        <v>1690</v>
      </c>
      <c r="B1458" t="s">
        <v>1248</v>
      </c>
      <c r="C1458" t="s">
        <v>1305</v>
      </c>
      <c r="D1458" t="s">
        <v>1671</v>
      </c>
      <c r="E1458" t="s">
        <v>1195</v>
      </c>
      <c r="F1458" s="604">
        <v>1</v>
      </c>
      <c r="G1458" s="604">
        <v>3.5000000000000003E-2</v>
      </c>
      <c r="H1458" s="651"/>
      <c r="I1458" t="str">
        <f t="shared" si="135"/>
        <v>industry</v>
      </c>
      <c r="J1458" t="str">
        <f t="shared" si="136"/>
        <v>natural gas</v>
      </c>
      <c r="K1458" t="str">
        <f t="shared" si="137"/>
        <v>nox</v>
      </c>
      <c r="L1458" t="str">
        <f t="shared" si="138"/>
        <v>industry.natural gas.nox.Combustion modification on oil and gas industrial boilers and furnaces</v>
      </c>
      <c r="M1458" s="614">
        <f>IFERROR(INDEX('Control Tech'!$K$3:$K$196,MATCH(Calcs!L1458,'Control Tech'!$A$3:$A$196,0),1)/100,0)</f>
        <v>0</v>
      </c>
      <c r="N1458" s="613">
        <f t="shared" si="139"/>
        <v>0</v>
      </c>
      <c r="O1458" t="str">
        <f t="shared" si="140"/>
        <v/>
      </c>
    </row>
    <row r="1459" spans="1:15" x14ac:dyDescent="0.25">
      <c r="A1459" t="s">
        <v>1690</v>
      </c>
      <c r="B1459" t="s">
        <v>1248</v>
      </c>
      <c r="C1459" t="s">
        <v>1305</v>
      </c>
      <c r="D1459" t="s">
        <v>1186</v>
      </c>
      <c r="E1459" t="s">
        <v>1195</v>
      </c>
      <c r="F1459" s="604">
        <v>1</v>
      </c>
      <c r="G1459" s="604">
        <v>7.0000000000000007E-2</v>
      </c>
      <c r="H1459" s="651"/>
      <c r="I1459" t="str">
        <f t="shared" si="135"/>
        <v>industry</v>
      </c>
      <c r="J1459" t="str">
        <f t="shared" si="136"/>
        <v>natural gas</v>
      </c>
      <c r="K1459" t="str">
        <f t="shared" si="137"/>
        <v>nox</v>
      </c>
      <c r="L1459" t="str">
        <f t="shared" si="138"/>
        <v>industry.natural gas.nox.No control</v>
      </c>
      <c r="M1459" s="614">
        <f>IFERROR(INDEX('Control Tech'!$K$3:$K$196,MATCH(Calcs!L1459,'Control Tech'!$A$3:$A$196,0),1)/100,0)</f>
        <v>0</v>
      </c>
      <c r="N1459" s="613">
        <f t="shared" si="139"/>
        <v>1</v>
      </c>
      <c r="O1459" t="str">
        <f t="shared" si="140"/>
        <v/>
      </c>
    </row>
    <row r="1460" spans="1:15" x14ac:dyDescent="0.25">
      <c r="A1460" t="s">
        <v>1690</v>
      </c>
      <c r="B1460" t="s">
        <v>1248</v>
      </c>
      <c r="C1460" t="s">
        <v>1410</v>
      </c>
      <c r="D1460" t="s">
        <v>1552</v>
      </c>
      <c r="E1460" t="s">
        <v>1195</v>
      </c>
      <c r="F1460" s="604">
        <v>1</v>
      </c>
      <c r="G1460" s="604">
        <v>2.5999999999999999E-2</v>
      </c>
      <c r="H1460" s="651"/>
      <c r="I1460" t="str">
        <f t="shared" si="135"/>
        <v>industry</v>
      </c>
      <c r="J1460" t="str">
        <f t="shared" si="136"/>
        <v>biomass</v>
      </c>
      <c r="K1460" t="str">
        <f t="shared" si="137"/>
        <v>nox</v>
      </c>
      <c r="L1460" t="str">
        <f t="shared" si="138"/>
        <v>industry.biomass.nox.Combustion modification and selective catalytic reduction on solid fuels fired industrial boilers and furnaces</v>
      </c>
      <c r="M1460" s="614">
        <f>IFERROR(INDEX('Control Tech'!$K$3:$K$196,MATCH(Calcs!L1460,'Control Tech'!$A$3:$A$196,0),1)/100,0)</f>
        <v>0</v>
      </c>
      <c r="N1460" s="613">
        <f t="shared" si="139"/>
        <v>0</v>
      </c>
      <c r="O1460" t="str">
        <f t="shared" si="140"/>
        <v/>
      </c>
    </row>
    <row r="1461" spans="1:15" x14ac:dyDescent="0.25">
      <c r="A1461" t="s">
        <v>1690</v>
      </c>
      <c r="B1461" t="s">
        <v>1248</v>
      </c>
      <c r="C1461" t="s">
        <v>1410</v>
      </c>
      <c r="D1461" t="s">
        <v>1645</v>
      </c>
      <c r="E1461" t="s">
        <v>1195</v>
      </c>
      <c r="F1461" s="604">
        <v>1</v>
      </c>
      <c r="G1461" s="604">
        <v>3.9E-2</v>
      </c>
      <c r="H1461" s="651"/>
      <c r="I1461" t="str">
        <f t="shared" si="135"/>
        <v>industry</v>
      </c>
      <c r="J1461" t="str">
        <f t="shared" si="136"/>
        <v>biomass</v>
      </c>
      <c r="K1461" t="str">
        <f t="shared" si="137"/>
        <v>nox</v>
      </c>
      <c r="L1461" t="str">
        <f t="shared" si="138"/>
        <v>industry.biomass.nox.Combustion modification and selective non-catalytic reduction on solid fuels fired industrial boilers and furnaces</v>
      </c>
      <c r="M1461" s="614">
        <f>IFERROR(INDEX('Control Tech'!$K$3:$K$196,MATCH(Calcs!L1461,'Control Tech'!$A$3:$A$196,0),1)/100,0)</f>
        <v>0</v>
      </c>
      <c r="N1461" s="613">
        <f t="shared" si="139"/>
        <v>0</v>
      </c>
      <c r="O1461" t="str">
        <f t="shared" si="140"/>
        <v/>
      </c>
    </row>
    <row r="1462" spans="1:15" x14ac:dyDescent="0.25">
      <c r="A1462" t="s">
        <v>1690</v>
      </c>
      <c r="B1462" t="s">
        <v>1248</v>
      </c>
      <c r="C1462" t="s">
        <v>1410</v>
      </c>
      <c r="D1462" t="s">
        <v>1667</v>
      </c>
      <c r="E1462" t="s">
        <v>1195</v>
      </c>
      <c r="F1462" s="604">
        <v>1</v>
      </c>
      <c r="G1462" s="604">
        <v>6.5000000000000002E-2</v>
      </c>
      <c r="H1462" s="651"/>
      <c r="I1462" t="str">
        <f t="shared" si="135"/>
        <v>industry</v>
      </c>
      <c r="J1462" t="str">
        <f t="shared" si="136"/>
        <v>biomass</v>
      </c>
      <c r="K1462" t="str">
        <f t="shared" si="137"/>
        <v>nox</v>
      </c>
      <c r="L1462" t="str">
        <f t="shared" si="138"/>
        <v>industry.biomass.nox.Combustion modification on solid fuels fired industrial boilers and furnaces</v>
      </c>
      <c r="M1462" s="614">
        <f>IFERROR(INDEX('Control Tech'!$K$3:$K$196,MATCH(Calcs!L1462,'Control Tech'!$A$3:$A$196,0),1)/100,0)</f>
        <v>0</v>
      </c>
      <c r="N1462" s="613">
        <f t="shared" si="139"/>
        <v>0</v>
      </c>
      <c r="O1462" t="str">
        <f t="shared" si="140"/>
        <v/>
      </c>
    </row>
    <row r="1463" spans="1:15" x14ac:dyDescent="0.25">
      <c r="A1463" t="s">
        <v>1690</v>
      </c>
      <c r="B1463" t="s">
        <v>1248</v>
      </c>
      <c r="C1463" t="s">
        <v>1410</v>
      </c>
      <c r="D1463" t="s">
        <v>1186</v>
      </c>
      <c r="E1463" t="s">
        <v>1195</v>
      </c>
      <c r="F1463" s="604">
        <v>1</v>
      </c>
      <c r="G1463" s="604">
        <v>0.13</v>
      </c>
      <c r="H1463" s="651"/>
      <c r="I1463" t="str">
        <f t="shared" si="135"/>
        <v>industry</v>
      </c>
      <c r="J1463" t="str">
        <f t="shared" si="136"/>
        <v>biomass</v>
      </c>
      <c r="K1463" t="str">
        <f t="shared" si="137"/>
        <v>nox</v>
      </c>
      <c r="L1463" t="str">
        <f t="shared" si="138"/>
        <v>industry.biomass.nox.No control</v>
      </c>
      <c r="M1463" s="614">
        <f>IFERROR(INDEX('Control Tech'!$K$3:$K$196,MATCH(Calcs!L1463,'Control Tech'!$A$3:$A$196,0),1)/100,0)</f>
        <v>0</v>
      </c>
      <c r="N1463" s="613">
        <f t="shared" si="139"/>
        <v>1</v>
      </c>
      <c r="O1463" t="str">
        <f t="shared" si="140"/>
        <v/>
      </c>
    </row>
    <row r="1464" spans="1:15" x14ac:dyDescent="0.25">
      <c r="A1464" t="s">
        <v>1690</v>
      </c>
      <c r="B1464" t="s">
        <v>1248</v>
      </c>
      <c r="C1464" t="s">
        <v>1688</v>
      </c>
      <c r="D1464" t="s">
        <v>1186</v>
      </c>
      <c r="E1464" t="s">
        <v>1195</v>
      </c>
      <c r="F1464" s="604">
        <v>1</v>
      </c>
      <c r="G1464" s="604">
        <v>0</v>
      </c>
      <c r="H1464" s="651"/>
      <c r="I1464" t="str">
        <f t="shared" si="135"/>
        <v>industry</v>
      </c>
      <c r="J1464" t="str">
        <f t="shared" si="136"/>
        <v/>
      </c>
      <c r="K1464" t="str">
        <f t="shared" si="137"/>
        <v>nox</v>
      </c>
      <c r="L1464" t="str">
        <f t="shared" si="138"/>
        <v>industry..nox.No control</v>
      </c>
      <c r="M1464" s="614">
        <f>IFERROR(INDEX('Control Tech'!$K$3:$K$196,MATCH(Calcs!L1464,'Control Tech'!$A$3:$A$196,0),1)/100,0)</f>
        <v>0</v>
      </c>
      <c r="N1464" s="613">
        <f t="shared" si="139"/>
        <v>1</v>
      </c>
      <c r="O1464" t="str">
        <f t="shared" si="140"/>
        <v/>
      </c>
    </row>
    <row r="1465" spans="1:15" x14ac:dyDescent="0.25">
      <c r="A1465" t="s">
        <v>1690</v>
      </c>
      <c r="B1465" t="s">
        <v>1191</v>
      </c>
      <c r="C1465" t="s">
        <v>92</v>
      </c>
      <c r="D1465" t="s">
        <v>1266</v>
      </c>
      <c r="E1465" t="s">
        <v>1195</v>
      </c>
      <c r="F1465" s="604">
        <v>1</v>
      </c>
      <c r="G1465" s="604">
        <v>0.36749999999999999</v>
      </c>
      <c r="H1465" s="651"/>
      <c r="I1465" t="str">
        <f t="shared" si="135"/>
        <v>ldvs</v>
      </c>
      <c r="J1465" t="str">
        <f t="shared" si="136"/>
        <v>petroleum diesel</v>
      </c>
      <c r="K1465" t="str">
        <f t="shared" si="137"/>
        <v>nox</v>
      </c>
      <c r="L1465" t="str">
        <f t="shared" si="138"/>
        <v>ldvs.petroleum diesel.nox.EURO 1</v>
      </c>
      <c r="M1465" s="614">
        <f>IFERROR(INDEX('Control Tech'!$K$3:$K$196,MATCH(Calcs!L1465,'Control Tech'!$A$3:$A$196,0),1)/100,0)</f>
        <v>0</v>
      </c>
      <c r="N1465" s="613">
        <f t="shared" si="139"/>
        <v>0</v>
      </c>
      <c r="O1465" t="str">
        <f t="shared" si="140"/>
        <v/>
      </c>
    </row>
    <row r="1466" spans="1:15" x14ac:dyDescent="0.25">
      <c r="A1466" t="s">
        <v>1690</v>
      </c>
      <c r="B1466" t="s">
        <v>1191</v>
      </c>
      <c r="C1466" t="s">
        <v>92</v>
      </c>
      <c r="D1466" t="s">
        <v>1267</v>
      </c>
      <c r="E1466" t="s">
        <v>1195</v>
      </c>
      <c r="F1466" s="604">
        <v>1</v>
      </c>
      <c r="G1466" s="604">
        <v>0.38500000000000001</v>
      </c>
      <c r="H1466" s="651"/>
      <c r="I1466" t="str">
        <f t="shared" si="135"/>
        <v>ldvs</v>
      </c>
      <c r="J1466" t="str">
        <f t="shared" si="136"/>
        <v>petroleum diesel</v>
      </c>
      <c r="K1466" t="str">
        <f t="shared" si="137"/>
        <v>nox</v>
      </c>
      <c r="L1466" t="str">
        <f t="shared" si="138"/>
        <v>ldvs.petroleum diesel.nox.EURO 2</v>
      </c>
      <c r="M1466" s="614">
        <f>IFERROR(INDEX('Control Tech'!$K$3:$K$196,MATCH(Calcs!L1466,'Control Tech'!$A$3:$A$196,0),1)/100,0)</f>
        <v>0.52500000000000002</v>
      </c>
      <c r="N1466" s="613">
        <f t="shared" si="139"/>
        <v>0.52500000000000002</v>
      </c>
      <c r="O1466" t="str">
        <f t="shared" si="140"/>
        <v/>
      </c>
    </row>
    <row r="1467" spans="1:15" x14ac:dyDescent="0.25">
      <c r="A1467" t="s">
        <v>1690</v>
      </c>
      <c r="B1467" t="s">
        <v>1191</v>
      </c>
      <c r="C1467" t="s">
        <v>92</v>
      </c>
      <c r="D1467" t="s">
        <v>1268</v>
      </c>
      <c r="E1467" t="s">
        <v>1195</v>
      </c>
      <c r="F1467" s="604">
        <v>1</v>
      </c>
      <c r="G1467" s="604">
        <v>0.40250000000000002</v>
      </c>
      <c r="H1467" s="651"/>
      <c r="I1467" t="str">
        <f t="shared" si="135"/>
        <v>ldvs</v>
      </c>
      <c r="J1467" t="str">
        <f t="shared" si="136"/>
        <v>petroleum diesel</v>
      </c>
      <c r="K1467" t="str">
        <f t="shared" si="137"/>
        <v>nox</v>
      </c>
      <c r="L1467" t="str">
        <f t="shared" si="138"/>
        <v>ldvs.petroleum diesel.nox.EURO 3</v>
      </c>
      <c r="M1467" s="614">
        <f>IFERROR(INDEX('Control Tech'!$K$3:$K$196,MATCH(Calcs!L1467,'Control Tech'!$A$3:$A$196,0),1)/100,0)</f>
        <v>0.35249999999999998</v>
      </c>
      <c r="N1467" s="613">
        <f t="shared" si="139"/>
        <v>0.35249999999999998</v>
      </c>
      <c r="O1467" t="str">
        <f t="shared" si="140"/>
        <v/>
      </c>
    </row>
    <row r="1468" spans="1:15" x14ac:dyDescent="0.25">
      <c r="A1468" t="s">
        <v>1690</v>
      </c>
      <c r="B1468" t="s">
        <v>1191</v>
      </c>
      <c r="C1468" t="s">
        <v>92</v>
      </c>
      <c r="D1468" t="s">
        <v>1269</v>
      </c>
      <c r="E1468" t="s">
        <v>1195</v>
      </c>
      <c r="F1468" s="604">
        <v>1</v>
      </c>
      <c r="G1468" s="604">
        <v>0.38500000000000001</v>
      </c>
      <c r="H1468" s="651"/>
      <c r="I1468" t="str">
        <f t="shared" si="135"/>
        <v>ldvs</v>
      </c>
      <c r="J1468" t="str">
        <f t="shared" si="136"/>
        <v>petroleum diesel</v>
      </c>
      <c r="K1468" t="str">
        <f t="shared" si="137"/>
        <v>nox</v>
      </c>
      <c r="L1468" t="str">
        <f t="shared" si="138"/>
        <v>ldvs.petroleum diesel.nox.EURO 4</v>
      </c>
      <c r="M1468" s="614">
        <f>IFERROR(INDEX('Control Tech'!$K$3:$K$196,MATCH(Calcs!L1468,'Control Tech'!$A$3:$A$196,0),1)/100,0)</f>
        <v>0.1225</v>
      </c>
      <c r="N1468" s="613">
        <f t="shared" si="139"/>
        <v>0.1225</v>
      </c>
      <c r="O1468" t="str">
        <f t="shared" si="140"/>
        <v/>
      </c>
    </row>
    <row r="1469" spans="1:15" x14ac:dyDescent="0.25">
      <c r="A1469" t="s">
        <v>1690</v>
      </c>
      <c r="B1469" t="s">
        <v>1191</v>
      </c>
      <c r="C1469" t="s">
        <v>92</v>
      </c>
      <c r="D1469" t="s">
        <v>1270</v>
      </c>
      <c r="E1469" t="s">
        <v>1195</v>
      </c>
      <c r="F1469" s="604">
        <v>1</v>
      </c>
      <c r="G1469" s="604">
        <v>0.35</v>
      </c>
      <c r="H1469" s="651"/>
      <c r="I1469" t="str">
        <f t="shared" si="135"/>
        <v>ldvs</v>
      </c>
      <c r="J1469" t="str">
        <f t="shared" si="136"/>
        <v>petroleum diesel</v>
      </c>
      <c r="K1469" t="str">
        <f t="shared" si="137"/>
        <v>nox</v>
      </c>
      <c r="L1469" t="str">
        <f t="shared" si="138"/>
        <v>ldvs.petroleum diesel.nox.EURO 5</v>
      </c>
      <c r="M1469" s="614">
        <f>IFERROR(INDEX('Control Tech'!$K$3:$K$196,MATCH(Calcs!L1469,'Control Tech'!$A$3:$A$196,0),1)/100,0)</f>
        <v>0</v>
      </c>
      <c r="N1469" s="613">
        <f t="shared" si="139"/>
        <v>0</v>
      </c>
      <c r="O1469" t="str">
        <f t="shared" si="140"/>
        <v/>
      </c>
    </row>
    <row r="1470" spans="1:15" x14ac:dyDescent="0.25">
      <c r="A1470" t="s">
        <v>1690</v>
      </c>
      <c r="B1470" t="s">
        <v>1191</v>
      </c>
      <c r="C1470" t="s">
        <v>92</v>
      </c>
      <c r="D1470" t="s">
        <v>1271</v>
      </c>
      <c r="E1470" t="s">
        <v>1195</v>
      </c>
      <c r="F1470" s="604">
        <v>1</v>
      </c>
      <c r="G1470" s="604">
        <v>0.17499999999999999</v>
      </c>
      <c r="H1470" s="651"/>
      <c r="I1470" t="str">
        <f t="shared" si="135"/>
        <v>ldvs</v>
      </c>
      <c r="J1470" t="str">
        <f t="shared" si="136"/>
        <v>petroleum diesel</v>
      </c>
      <c r="K1470" t="str">
        <f t="shared" si="137"/>
        <v>nox</v>
      </c>
      <c r="L1470" t="str">
        <f t="shared" si="138"/>
        <v>ldvs.petroleum diesel.nox.EURO 6</v>
      </c>
      <c r="M1470" s="614">
        <f>IFERROR(INDEX('Control Tech'!$K$3:$K$196,MATCH(Calcs!L1470,'Control Tech'!$A$3:$A$196,0),1)/100,0)</f>
        <v>0</v>
      </c>
      <c r="N1470" s="613">
        <f t="shared" si="139"/>
        <v>0</v>
      </c>
      <c r="O1470" t="str">
        <f t="shared" si="140"/>
        <v/>
      </c>
    </row>
    <row r="1471" spans="1:15" x14ac:dyDescent="0.25">
      <c r="A1471" t="s">
        <v>1690</v>
      </c>
      <c r="B1471" t="s">
        <v>1191</v>
      </c>
      <c r="C1471" t="s">
        <v>92</v>
      </c>
      <c r="D1471" t="s">
        <v>1318</v>
      </c>
      <c r="E1471" t="s">
        <v>1195</v>
      </c>
      <c r="F1471" s="604">
        <v>1</v>
      </c>
      <c r="G1471" s="604">
        <v>6.0199999999999997E-2</v>
      </c>
      <c r="H1471" s="651"/>
      <c r="I1471" t="str">
        <f t="shared" si="135"/>
        <v>ldvs</v>
      </c>
      <c r="J1471" t="str">
        <f t="shared" si="136"/>
        <v>petroleum diesel</v>
      </c>
      <c r="K1471" t="str">
        <f t="shared" si="137"/>
        <v>nox</v>
      </c>
      <c r="L1471" t="str">
        <f t="shared" si="138"/>
        <v>ldvs.petroleum diesel.nox.EURO 6a/b</v>
      </c>
      <c r="M1471" s="614">
        <f>IFERROR(INDEX('Control Tech'!$K$3:$K$196,MATCH(Calcs!L1471,'Control Tech'!$A$3:$A$196,0),1)/100,0)</f>
        <v>0</v>
      </c>
      <c r="N1471" s="613">
        <f t="shared" si="139"/>
        <v>0</v>
      </c>
      <c r="O1471" t="str">
        <f t="shared" si="140"/>
        <v/>
      </c>
    </row>
    <row r="1472" spans="1:15" x14ac:dyDescent="0.25">
      <c r="A1472" t="s">
        <v>1690</v>
      </c>
      <c r="B1472" t="s">
        <v>1191</v>
      </c>
      <c r="C1472" t="s">
        <v>92</v>
      </c>
      <c r="D1472" t="s">
        <v>1317</v>
      </c>
      <c r="E1472" t="s">
        <v>1195</v>
      </c>
      <c r="F1472" s="604">
        <v>1</v>
      </c>
      <c r="G1472" s="604">
        <v>5.2499999999999998E-2</v>
      </c>
      <c r="H1472" s="651"/>
      <c r="I1472" t="str">
        <f t="shared" si="135"/>
        <v>ldvs</v>
      </c>
      <c r="J1472" t="str">
        <f t="shared" si="136"/>
        <v>petroleum diesel</v>
      </c>
      <c r="K1472" t="str">
        <f t="shared" si="137"/>
        <v>nox</v>
      </c>
      <c r="L1472" t="str">
        <f t="shared" si="138"/>
        <v>ldvs.petroleum diesel.nox.EURO 7 on light duty diesel road vehicles</v>
      </c>
      <c r="M1472" s="614">
        <f>IFERROR(INDEX('Control Tech'!$K$3:$K$196,MATCH(Calcs!L1472,'Control Tech'!$A$3:$A$196,0),1)/100,0)</f>
        <v>0</v>
      </c>
      <c r="N1472" s="613">
        <f t="shared" si="139"/>
        <v>0</v>
      </c>
      <c r="O1472" t="str">
        <f t="shared" si="140"/>
        <v/>
      </c>
    </row>
    <row r="1473" spans="1:15" x14ac:dyDescent="0.25">
      <c r="A1473" t="s">
        <v>1690</v>
      </c>
      <c r="B1473" t="s">
        <v>1191</v>
      </c>
      <c r="C1473" t="s">
        <v>92</v>
      </c>
      <c r="D1473" t="s">
        <v>1186</v>
      </c>
      <c r="E1473" t="s">
        <v>1195</v>
      </c>
      <c r="F1473" s="604">
        <v>1</v>
      </c>
      <c r="G1473" s="604">
        <v>0.35</v>
      </c>
      <c r="H1473" s="651"/>
      <c r="I1473" t="str">
        <f t="shared" si="135"/>
        <v>ldvs</v>
      </c>
      <c r="J1473" t="str">
        <f t="shared" si="136"/>
        <v>petroleum diesel</v>
      </c>
      <c r="K1473" t="str">
        <f t="shared" si="137"/>
        <v>nox</v>
      </c>
      <c r="L1473" t="str">
        <f t="shared" si="138"/>
        <v>ldvs.petroleum diesel.nox.No control</v>
      </c>
      <c r="M1473" s="614">
        <f>IFERROR(INDEX('Control Tech'!$K$3:$K$196,MATCH(Calcs!L1473,'Control Tech'!$A$3:$A$196,0),1)/100,0)</f>
        <v>0</v>
      </c>
      <c r="N1473" s="613">
        <f t="shared" si="139"/>
        <v>0</v>
      </c>
      <c r="O1473" t="str">
        <f t="shared" si="140"/>
        <v/>
      </c>
    </row>
    <row r="1474" spans="1:15" x14ac:dyDescent="0.25">
      <c r="A1474" t="s">
        <v>1690</v>
      </c>
      <c r="B1474" t="s">
        <v>1191</v>
      </c>
      <c r="C1474" t="s">
        <v>1264</v>
      </c>
      <c r="D1474" t="s">
        <v>1266</v>
      </c>
      <c r="E1474" t="s">
        <v>1195</v>
      </c>
      <c r="F1474" s="604">
        <v>1</v>
      </c>
      <c r="G1474" s="604">
        <v>0.1885</v>
      </c>
      <c r="H1474" s="651"/>
      <c r="I1474" t="str">
        <f t="shared" si="135"/>
        <v>ldvs</v>
      </c>
      <c r="J1474" t="str">
        <f t="shared" si="136"/>
        <v>natural gas</v>
      </c>
      <c r="K1474" t="str">
        <f t="shared" si="137"/>
        <v>nox</v>
      </c>
      <c r="L1474" t="str">
        <f t="shared" si="138"/>
        <v>ldvs.natural gas.nox.EURO 1</v>
      </c>
      <c r="M1474" s="614">
        <f>IFERROR(INDEX('Control Tech'!$K$3:$K$196,MATCH(Calcs!L1474,'Control Tech'!$A$3:$A$196,0),1)/100,0)</f>
        <v>0</v>
      </c>
      <c r="N1474" s="613">
        <f t="shared" si="139"/>
        <v>0</v>
      </c>
      <c r="O1474" t="str">
        <f t="shared" si="140"/>
        <v/>
      </c>
    </row>
    <row r="1475" spans="1:15" x14ac:dyDescent="0.25">
      <c r="A1475" t="s">
        <v>1690</v>
      </c>
      <c r="B1475" t="s">
        <v>1191</v>
      </c>
      <c r="C1475" t="s">
        <v>1264</v>
      </c>
      <c r="D1475" t="s">
        <v>1267</v>
      </c>
      <c r="E1475" t="s">
        <v>1195</v>
      </c>
      <c r="F1475" s="604">
        <v>1</v>
      </c>
      <c r="G1475" s="604">
        <v>8.4500000000000006E-2</v>
      </c>
      <c r="H1475" s="651"/>
      <c r="I1475" t="str">
        <f t="shared" si="135"/>
        <v>ldvs</v>
      </c>
      <c r="J1475" t="str">
        <f t="shared" si="136"/>
        <v>natural gas</v>
      </c>
      <c r="K1475" t="str">
        <f t="shared" si="137"/>
        <v>nox</v>
      </c>
      <c r="L1475" t="str">
        <f t="shared" si="138"/>
        <v>ldvs.natural gas.nox.EURO 2</v>
      </c>
      <c r="M1475" s="614">
        <f>IFERROR(INDEX('Control Tech'!$K$3:$K$196,MATCH(Calcs!L1475,'Control Tech'!$A$3:$A$196,0),1)/100,0)</f>
        <v>0</v>
      </c>
      <c r="N1475" s="613">
        <f t="shared" si="139"/>
        <v>0</v>
      </c>
      <c r="O1475" t="str">
        <f t="shared" si="140"/>
        <v/>
      </c>
    </row>
    <row r="1476" spans="1:15" x14ac:dyDescent="0.25">
      <c r="A1476" t="s">
        <v>1690</v>
      </c>
      <c r="B1476" t="s">
        <v>1191</v>
      </c>
      <c r="C1476" t="s">
        <v>1264</v>
      </c>
      <c r="D1476" t="s">
        <v>1268</v>
      </c>
      <c r="E1476" t="s">
        <v>1195</v>
      </c>
      <c r="F1476" s="604">
        <v>1</v>
      </c>
      <c r="G1476" s="604">
        <v>5.1999999999999998E-2</v>
      </c>
      <c r="H1476" s="651"/>
      <c r="I1476" t="str">
        <f t="shared" si="135"/>
        <v>ldvs</v>
      </c>
      <c r="J1476" t="str">
        <f t="shared" si="136"/>
        <v>natural gas</v>
      </c>
      <c r="K1476" t="str">
        <f t="shared" si="137"/>
        <v>nox</v>
      </c>
      <c r="L1476" t="str">
        <f t="shared" si="138"/>
        <v>ldvs.natural gas.nox.EURO 3</v>
      </c>
      <c r="M1476" s="614">
        <f>IFERROR(INDEX('Control Tech'!$K$3:$K$196,MATCH(Calcs!L1476,'Control Tech'!$A$3:$A$196,0),1)/100,0)</f>
        <v>0</v>
      </c>
      <c r="N1476" s="613">
        <f t="shared" si="139"/>
        <v>0</v>
      </c>
      <c r="O1476" t="str">
        <f t="shared" si="140"/>
        <v/>
      </c>
    </row>
    <row r="1477" spans="1:15" x14ac:dyDescent="0.25">
      <c r="A1477" t="s">
        <v>1690</v>
      </c>
      <c r="B1477" t="s">
        <v>1191</v>
      </c>
      <c r="C1477" t="s">
        <v>1264</v>
      </c>
      <c r="D1477" t="s">
        <v>1269</v>
      </c>
      <c r="E1477" t="s">
        <v>1195</v>
      </c>
      <c r="F1477" s="604">
        <v>1</v>
      </c>
      <c r="G1477" s="604">
        <v>2.5999999999999999E-2</v>
      </c>
      <c r="H1477" s="651"/>
      <c r="I1477" t="str">
        <f t="shared" si="135"/>
        <v>ldvs</v>
      </c>
      <c r="J1477" t="str">
        <f t="shared" si="136"/>
        <v>natural gas</v>
      </c>
      <c r="K1477" t="str">
        <f t="shared" si="137"/>
        <v>nox</v>
      </c>
      <c r="L1477" t="str">
        <f t="shared" si="138"/>
        <v>ldvs.natural gas.nox.EURO 4</v>
      </c>
      <c r="M1477" s="614">
        <f>IFERROR(INDEX('Control Tech'!$K$3:$K$196,MATCH(Calcs!L1477,'Control Tech'!$A$3:$A$196,0),1)/100,0)</f>
        <v>0</v>
      </c>
      <c r="N1477" s="613">
        <f t="shared" si="139"/>
        <v>0</v>
      </c>
      <c r="O1477" t="str">
        <f t="shared" si="140"/>
        <v/>
      </c>
    </row>
    <row r="1478" spans="1:15" x14ac:dyDescent="0.25">
      <c r="A1478" t="s">
        <v>1690</v>
      </c>
      <c r="B1478" t="s">
        <v>1191</v>
      </c>
      <c r="C1478" t="s">
        <v>1264</v>
      </c>
      <c r="D1478" t="s">
        <v>1270</v>
      </c>
      <c r="E1478" t="s">
        <v>1195</v>
      </c>
      <c r="F1478" s="604">
        <v>1</v>
      </c>
      <c r="G1478" s="604">
        <v>1.95E-2</v>
      </c>
      <c r="H1478" s="651"/>
      <c r="I1478" t="str">
        <f t="shared" ref="I1478:I1541" si="141">IFERROR(INDEX($U$3:$U$143,MATCH(B1478,$S$3:$S$143,0),1),"")</f>
        <v>ldvs</v>
      </c>
      <c r="J1478" t="str">
        <f t="shared" ref="J1478:J1541" si="142">IFERROR(INDEX($V$3:$V$143,MATCH(CONCATENATE(B1478,".",C1478),$R$3:$R$143,0),1),"")</f>
        <v>natural gas</v>
      </c>
      <c r="K1478" t="str">
        <f t="shared" ref="K1478:K1541" si="143">IF(OR(A1478="black carbon",A1478="oc",A1478="pm2.5",A1478="pm10"),"PM",A1478)</f>
        <v>nox</v>
      </c>
      <c r="L1478" t="str">
        <f t="shared" ref="L1478:L1541" si="144">IFERROR(CONCATENATE(I1478,".",J1478,".",K1478,".",D1478),"")</f>
        <v>ldvs.natural gas.nox.EURO 5</v>
      </c>
      <c r="M1478" s="614">
        <f>IFERROR(INDEX('Control Tech'!$K$3:$K$196,MATCH(Calcs!L1478,'Control Tech'!$A$3:$A$196,0),1)/100,0)</f>
        <v>0</v>
      </c>
      <c r="N1478" s="613">
        <f t="shared" ref="N1478:N1541" si="145">IF(D1478="no control",1-SUMIFS($M$5:$M$3714,$B$5:$B$3714,B1478,$A$5:$A$3714,A1478,$C$5:$C$3714,C1478),M1478)</f>
        <v>0</v>
      </c>
      <c r="O1478" t="str">
        <f t="shared" ref="O1478:O1541" si="146">IF(I1478="electricity",INDEX($W$3:$W$143,MATCH(CONCATENATE(B1478,".",C1478),$R$3:$R$143,0),1),"")</f>
        <v/>
      </c>
    </row>
    <row r="1479" spans="1:15" x14ac:dyDescent="0.25">
      <c r="A1479" t="s">
        <v>1690</v>
      </c>
      <c r="B1479" t="s">
        <v>1191</v>
      </c>
      <c r="C1479" t="s">
        <v>1264</v>
      </c>
      <c r="D1479" t="s">
        <v>1271</v>
      </c>
      <c r="E1479" t="s">
        <v>1195</v>
      </c>
      <c r="F1479" s="604">
        <v>1</v>
      </c>
      <c r="G1479" s="604">
        <v>1.2999999999999999E-2</v>
      </c>
      <c r="H1479" s="651"/>
      <c r="I1479" t="str">
        <f t="shared" si="141"/>
        <v>ldvs</v>
      </c>
      <c r="J1479" t="str">
        <f t="shared" si="142"/>
        <v>natural gas</v>
      </c>
      <c r="K1479" t="str">
        <f t="shared" si="143"/>
        <v>nox</v>
      </c>
      <c r="L1479" t="str">
        <f t="shared" si="144"/>
        <v>ldvs.natural gas.nox.EURO 6</v>
      </c>
      <c r="M1479" s="614">
        <f>IFERROR(INDEX('Control Tech'!$K$3:$K$196,MATCH(Calcs!L1479,'Control Tech'!$A$3:$A$196,0),1)/100,0)</f>
        <v>0</v>
      </c>
      <c r="N1479" s="613">
        <f t="shared" si="145"/>
        <v>0</v>
      </c>
      <c r="O1479" t="str">
        <f t="shared" si="146"/>
        <v/>
      </c>
    </row>
    <row r="1480" spans="1:15" x14ac:dyDescent="0.25">
      <c r="A1480" t="s">
        <v>1690</v>
      </c>
      <c r="B1480" t="s">
        <v>1191</v>
      </c>
      <c r="C1480" t="s">
        <v>1264</v>
      </c>
      <c r="D1480" t="s">
        <v>1186</v>
      </c>
      <c r="E1480" t="s">
        <v>1195</v>
      </c>
      <c r="F1480" s="604">
        <v>1</v>
      </c>
      <c r="G1480" s="604">
        <v>0.65</v>
      </c>
      <c r="H1480" s="651"/>
      <c r="I1480" t="str">
        <f t="shared" si="141"/>
        <v>ldvs</v>
      </c>
      <c r="J1480" t="str">
        <f t="shared" si="142"/>
        <v>natural gas</v>
      </c>
      <c r="K1480" t="str">
        <f t="shared" si="143"/>
        <v>nox</v>
      </c>
      <c r="L1480" t="str">
        <f t="shared" si="144"/>
        <v>ldvs.natural gas.nox.No control</v>
      </c>
      <c r="M1480" s="614">
        <f>IFERROR(INDEX('Control Tech'!$K$3:$K$196,MATCH(Calcs!L1480,'Control Tech'!$A$3:$A$196,0),1)/100,0)</f>
        <v>0</v>
      </c>
      <c r="N1480" s="613">
        <f t="shared" si="145"/>
        <v>1</v>
      </c>
      <c r="O1480" t="str">
        <f t="shared" si="146"/>
        <v/>
      </c>
    </row>
    <row r="1481" spans="1:15" x14ac:dyDescent="0.25">
      <c r="A1481" t="s">
        <v>1690</v>
      </c>
      <c r="B1481" t="s">
        <v>1191</v>
      </c>
      <c r="C1481" t="s">
        <v>18</v>
      </c>
      <c r="D1481" t="s">
        <v>1266</v>
      </c>
      <c r="E1481" t="s">
        <v>1195</v>
      </c>
      <c r="F1481" s="604">
        <v>1</v>
      </c>
      <c r="G1481" s="604">
        <v>0.22040000000000001</v>
      </c>
      <c r="H1481" s="651"/>
      <c r="I1481" t="str">
        <f t="shared" si="141"/>
        <v>ldvs</v>
      </c>
      <c r="J1481" t="str">
        <f t="shared" si="142"/>
        <v>petroleum gasoline</v>
      </c>
      <c r="K1481" t="str">
        <f t="shared" si="143"/>
        <v>nox</v>
      </c>
      <c r="L1481" t="str">
        <f t="shared" si="144"/>
        <v>ldvs.petroleum gasoline.nox.EURO 1</v>
      </c>
      <c r="M1481" s="614">
        <f>IFERROR(INDEX('Control Tech'!$K$3:$K$196,MATCH(Calcs!L1481,'Control Tech'!$A$3:$A$196,0),1)/100,0)</f>
        <v>0.27</v>
      </c>
      <c r="N1481" s="613">
        <f t="shared" si="145"/>
        <v>0.27</v>
      </c>
      <c r="O1481" t="str">
        <f t="shared" si="146"/>
        <v/>
      </c>
    </row>
    <row r="1482" spans="1:15" x14ac:dyDescent="0.25">
      <c r="A1482" t="s">
        <v>1690</v>
      </c>
      <c r="B1482" t="s">
        <v>1191</v>
      </c>
      <c r="C1482" t="s">
        <v>18</v>
      </c>
      <c r="D1482" t="s">
        <v>1267</v>
      </c>
      <c r="E1482" t="s">
        <v>1195</v>
      </c>
      <c r="F1482" s="604">
        <v>1</v>
      </c>
      <c r="G1482" s="604">
        <v>9.8799999999999999E-2</v>
      </c>
      <c r="H1482" s="651"/>
      <c r="I1482" t="str">
        <f t="shared" si="141"/>
        <v>ldvs</v>
      </c>
      <c r="J1482" t="str">
        <f t="shared" si="142"/>
        <v>petroleum gasoline</v>
      </c>
      <c r="K1482" t="str">
        <f t="shared" si="143"/>
        <v>nox</v>
      </c>
      <c r="L1482" t="str">
        <f t="shared" si="144"/>
        <v>ldvs.petroleum gasoline.nox.EURO 2</v>
      </c>
      <c r="M1482" s="614">
        <f>IFERROR(INDEX('Control Tech'!$K$3:$K$196,MATCH(Calcs!L1482,'Control Tech'!$A$3:$A$196,0),1)/100,0)</f>
        <v>0.21</v>
      </c>
      <c r="N1482" s="613">
        <f t="shared" si="145"/>
        <v>0.21</v>
      </c>
      <c r="O1482" t="str">
        <f t="shared" si="146"/>
        <v/>
      </c>
    </row>
    <row r="1483" spans="1:15" x14ac:dyDescent="0.25">
      <c r="A1483" t="s">
        <v>1690</v>
      </c>
      <c r="B1483" t="s">
        <v>1191</v>
      </c>
      <c r="C1483" t="s">
        <v>18</v>
      </c>
      <c r="D1483" t="s">
        <v>1268</v>
      </c>
      <c r="E1483" t="s">
        <v>1195</v>
      </c>
      <c r="F1483" s="604">
        <v>1</v>
      </c>
      <c r="G1483" s="604">
        <v>6.08E-2</v>
      </c>
      <c r="H1483" s="651"/>
      <c r="I1483" t="str">
        <f t="shared" si="141"/>
        <v>ldvs</v>
      </c>
      <c r="J1483" t="str">
        <f t="shared" si="142"/>
        <v>petroleum gasoline</v>
      </c>
      <c r="K1483" t="str">
        <f t="shared" si="143"/>
        <v>nox</v>
      </c>
      <c r="L1483" t="str">
        <f t="shared" si="144"/>
        <v>ldvs.petroleum gasoline.nox.EURO 3</v>
      </c>
      <c r="M1483" s="614">
        <f>IFERROR(INDEX('Control Tech'!$K$3:$K$196,MATCH(Calcs!L1483,'Control Tech'!$A$3:$A$196,0),1)/100,0)</f>
        <v>0.35249999999999998</v>
      </c>
      <c r="N1483" s="613">
        <f t="shared" si="145"/>
        <v>0.35249999999999998</v>
      </c>
      <c r="O1483" t="str">
        <f t="shared" si="146"/>
        <v/>
      </c>
    </row>
    <row r="1484" spans="1:15" x14ac:dyDescent="0.25">
      <c r="A1484" t="s">
        <v>1690</v>
      </c>
      <c r="B1484" t="s">
        <v>1191</v>
      </c>
      <c r="C1484" t="s">
        <v>18</v>
      </c>
      <c r="D1484" t="s">
        <v>1269</v>
      </c>
      <c r="E1484" t="s">
        <v>1195</v>
      </c>
      <c r="F1484" s="604">
        <v>1</v>
      </c>
      <c r="G1484" s="604">
        <v>3.04E-2</v>
      </c>
      <c r="H1484" s="651"/>
      <c r="I1484" t="str">
        <f t="shared" si="141"/>
        <v>ldvs</v>
      </c>
      <c r="J1484" t="str">
        <f t="shared" si="142"/>
        <v>petroleum gasoline</v>
      </c>
      <c r="K1484" t="str">
        <f t="shared" si="143"/>
        <v>nox</v>
      </c>
      <c r="L1484" t="str">
        <f t="shared" si="144"/>
        <v>ldvs.petroleum gasoline.nox.EURO 4</v>
      </c>
      <c r="M1484" s="614">
        <f>IFERROR(INDEX('Control Tech'!$K$3:$K$196,MATCH(Calcs!L1484,'Control Tech'!$A$3:$A$196,0),1)/100,0)</f>
        <v>0.1225</v>
      </c>
      <c r="N1484" s="613">
        <f t="shared" si="145"/>
        <v>0.1225</v>
      </c>
      <c r="O1484" t="str">
        <f t="shared" si="146"/>
        <v/>
      </c>
    </row>
    <row r="1485" spans="1:15" x14ac:dyDescent="0.25">
      <c r="A1485" t="s">
        <v>1690</v>
      </c>
      <c r="B1485" t="s">
        <v>1191</v>
      </c>
      <c r="C1485" t="s">
        <v>18</v>
      </c>
      <c r="D1485" t="s">
        <v>1270</v>
      </c>
      <c r="E1485" t="s">
        <v>1195</v>
      </c>
      <c r="F1485" s="604">
        <v>1</v>
      </c>
      <c r="G1485" s="604">
        <v>2.2800000000000001E-2</v>
      </c>
      <c r="H1485" s="651"/>
      <c r="I1485" t="str">
        <f t="shared" si="141"/>
        <v>ldvs</v>
      </c>
      <c r="J1485" t="str">
        <f t="shared" si="142"/>
        <v>petroleum gasoline</v>
      </c>
      <c r="K1485" t="str">
        <f t="shared" si="143"/>
        <v>nox</v>
      </c>
      <c r="L1485" t="str">
        <f t="shared" si="144"/>
        <v>ldvs.petroleum gasoline.nox.EURO 5</v>
      </c>
      <c r="M1485" s="614">
        <f>IFERROR(INDEX('Control Tech'!$K$3:$K$196,MATCH(Calcs!L1485,'Control Tech'!$A$3:$A$196,0),1)/100,0)</f>
        <v>0</v>
      </c>
      <c r="N1485" s="613">
        <f t="shared" si="145"/>
        <v>0</v>
      </c>
      <c r="O1485" t="str">
        <f t="shared" si="146"/>
        <v/>
      </c>
    </row>
    <row r="1486" spans="1:15" x14ac:dyDescent="0.25">
      <c r="A1486" t="s">
        <v>1690</v>
      </c>
      <c r="B1486" t="s">
        <v>1191</v>
      </c>
      <c r="C1486" t="s">
        <v>18</v>
      </c>
      <c r="D1486" t="s">
        <v>1271</v>
      </c>
      <c r="E1486" t="s">
        <v>1195</v>
      </c>
      <c r="F1486" s="604">
        <v>1</v>
      </c>
      <c r="G1486" s="604">
        <v>1.52E-2</v>
      </c>
      <c r="H1486" s="651"/>
      <c r="I1486" t="str">
        <f t="shared" si="141"/>
        <v>ldvs</v>
      </c>
      <c r="J1486" t="str">
        <f t="shared" si="142"/>
        <v>petroleum gasoline</v>
      </c>
      <c r="K1486" t="str">
        <f t="shared" si="143"/>
        <v>nox</v>
      </c>
      <c r="L1486" t="str">
        <f t="shared" si="144"/>
        <v>ldvs.petroleum gasoline.nox.EURO 6</v>
      </c>
      <c r="M1486" s="614">
        <f>IFERROR(INDEX('Control Tech'!$K$3:$K$196,MATCH(Calcs!L1486,'Control Tech'!$A$3:$A$196,0),1)/100,0)</f>
        <v>0</v>
      </c>
      <c r="N1486" s="613">
        <f t="shared" si="145"/>
        <v>0</v>
      </c>
      <c r="O1486" t="str">
        <f t="shared" si="146"/>
        <v/>
      </c>
    </row>
    <row r="1487" spans="1:15" x14ac:dyDescent="0.25">
      <c r="A1487" t="s">
        <v>1690</v>
      </c>
      <c r="B1487" t="s">
        <v>1191</v>
      </c>
      <c r="C1487" t="s">
        <v>18</v>
      </c>
      <c r="D1487" t="s">
        <v>1186</v>
      </c>
      <c r="E1487" t="s">
        <v>1195</v>
      </c>
      <c r="F1487" s="604">
        <v>1</v>
      </c>
      <c r="G1487" s="604">
        <v>0.76</v>
      </c>
      <c r="H1487" s="651"/>
      <c r="I1487" t="str">
        <f t="shared" si="141"/>
        <v>ldvs</v>
      </c>
      <c r="J1487" t="str">
        <f t="shared" si="142"/>
        <v>petroleum gasoline</v>
      </c>
      <c r="K1487" t="str">
        <f t="shared" si="143"/>
        <v>nox</v>
      </c>
      <c r="L1487" t="str">
        <f t="shared" si="144"/>
        <v>ldvs.petroleum gasoline.nox.No control</v>
      </c>
      <c r="M1487" s="614">
        <f>IFERROR(INDEX('Control Tech'!$K$3:$K$196,MATCH(Calcs!L1487,'Control Tech'!$A$3:$A$196,0),1)/100,0)</f>
        <v>0</v>
      </c>
      <c r="N1487" s="613">
        <f t="shared" si="145"/>
        <v>4.4999999999999929E-2</v>
      </c>
      <c r="O1487" t="str">
        <f t="shared" si="146"/>
        <v/>
      </c>
    </row>
    <row r="1488" spans="1:15" x14ac:dyDescent="0.25">
      <c r="A1488" t="s">
        <v>1690</v>
      </c>
      <c r="B1488" t="s">
        <v>1191</v>
      </c>
      <c r="C1488" t="s">
        <v>1305</v>
      </c>
      <c r="D1488" t="s">
        <v>1266</v>
      </c>
      <c r="E1488" t="s">
        <v>1195</v>
      </c>
      <c r="F1488" s="604">
        <v>1</v>
      </c>
      <c r="G1488" s="604">
        <v>0.22040000000000001</v>
      </c>
      <c r="H1488" s="651"/>
      <c r="I1488" t="str">
        <f t="shared" si="141"/>
        <v>ldvs</v>
      </c>
      <c r="J1488" t="str">
        <f t="shared" si="142"/>
        <v>natural gas</v>
      </c>
      <c r="K1488" t="str">
        <f t="shared" si="143"/>
        <v>nox</v>
      </c>
      <c r="L1488" t="str">
        <f t="shared" si="144"/>
        <v>ldvs.natural gas.nox.EURO 1</v>
      </c>
      <c r="M1488" s="614">
        <f>IFERROR(INDEX('Control Tech'!$K$3:$K$196,MATCH(Calcs!L1488,'Control Tech'!$A$3:$A$196,0),1)/100,0)</f>
        <v>0</v>
      </c>
      <c r="N1488" s="613">
        <f t="shared" si="145"/>
        <v>0</v>
      </c>
      <c r="O1488" t="str">
        <f t="shared" si="146"/>
        <v/>
      </c>
    </row>
    <row r="1489" spans="1:15" x14ac:dyDescent="0.25">
      <c r="A1489" t="s">
        <v>1690</v>
      </c>
      <c r="B1489" t="s">
        <v>1191</v>
      </c>
      <c r="C1489" t="s">
        <v>1305</v>
      </c>
      <c r="D1489" t="s">
        <v>1267</v>
      </c>
      <c r="E1489" t="s">
        <v>1195</v>
      </c>
      <c r="F1489" s="604">
        <v>1</v>
      </c>
      <c r="G1489" s="604">
        <v>9.8799999999999999E-2</v>
      </c>
      <c r="H1489" s="651"/>
      <c r="I1489" t="str">
        <f t="shared" si="141"/>
        <v>ldvs</v>
      </c>
      <c r="J1489" t="str">
        <f t="shared" si="142"/>
        <v>natural gas</v>
      </c>
      <c r="K1489" t="str">
        <f t="shared" si="143"/>
        <v>nox</v>
      </c>
      <c r="L1489" t="str">
        <f t="shared" si="144"/>
        <v>ldvs.natural gas.nox.EURO 2</v>
      </c>
      <c r="M1489" s="614">
        <f>IFERROR(INDEX('Control Tech'!$K$3:$K$196,MATCH(Calcs!L1489,'Control Tech'!$A$3:$A$196,0),1)/100,0)</f>
        <v>0</v>
      </c>
      <c r="N1489" s="613">
        <f t="shared" si="145"/>
        <v>0</v>
      </c>
      <c r="O1489" t="str">
        <f t="shared" si="146"/>
        <v/>
      </c>
    </row>
    <row r="1490" spans="1:15" x14ac:dyDescent="0.25">
      <c r="A1490" t="s">
        <v>1690</v>
      </c>
      <c r="B1490" t="s">
        <v>1191</v>
      </c>
      <c r="C1490" t="s">
        <v>1305</v>
      </c>
      <c r="D1490" t="s">
        <v>1268</v>
      </c>
      <c r="E1490" t="s">
        <v>1195</v>
      </c>
      <c r="F1490" s="604">
        <v>1</v>
      </c>
      <c r="G1490" s="604">
        <v>6.08E-2</v>
      </c>
      <c r="H1490" s="651"/>
      <c r="I1490" t="str">
        <f t="shared" si="141"/>
        <v>ldvs</v>
      </c>
      <c r="J1490" t="str">
        <f t="shared" si="142"/>
        <v>natural gas</v>
      </c>
      <c r="K1490" t="str">
        <f t="shared" si="143"/>
        <v>nox</v>
      </c>
      <c r="L1490" t="str">
        <f t="shared" si="144"/>
        <v>ldvs.natural gas.nox.EURO 3</v>
      </c>
      <c r="M1490" s="614">
        <f>IFERROR(INDEX('Control Tech'!$K$3:$K$196,MATCH(Calcs!L1490,'Control Tech'!$A$3:$A$196,0),1)/100,0)</f>
        <v>0</v>
      </c>
      <c r="N1490" s="613">
        <f t="shared" si="145"/>
        <v>0</v>
      </c>
      <c r="O1490" t="str">
        <f t="shared" si="146"/>
        <v/>
      </c>
    </row>
    <row r="1491" spans="1:15" x14ac:dyDescent="0.25">
      <c r="A1491" t="s">
        <v>1690</v>
      </c>
      <c r="B1491" t="s">
        <v>1191</v>
      </c>
      <c r="C1491" t="s">
        <v>1305</v>
      </c>
      <c r="D1491" t="s">
        <v>1269</v>
      </c>
      <c r="E1491" t="s">
        <v>1195</v>
      </c>
      <c r="F1491" s="604">
        <v>1</v>
      </c>
      <c r="G1491" s="604">
        <v>3.04E-2</v>
      </c>
      <c r="H1491" s="651"/>
      <c r="I1491" t="str">
        <f t="shared" si="141"/>
        <v>ldvs</v>
      </c>
      <c r="J1491" t="str">
        <f t="shared" si="142"/>
        <v>natural gas</v>
      </c>
      <c r="K1491" t="str">
        <f t="shared" si="143"/>
        <v>nox</v>
      </c>
      <c r="L1491" t="str">
        <f t="shared" si="144"/>
        <v>ldvs.natural gas.nox.EURO 4</v>
      </c>
      <c r="M1491" s="614">
        <f>IFERROR(INDEX('Control Tech'!$K$3:$K$196,MATCH(Calcs!L1491,'Control Tech'!$A$3:$A$196,0),1)/100,0)</f>
        <v>0</v>
      </c>
      <c r="N1491" s="613">
        <f t="shared" si="145"/>
        <v>0</v>
      </c>
      <c r="O1491" t="str">
        <f t="shared" si="146"/>
        <v/>
      </c>
    </row>
    <row r="1492" spans="1:15" x14ac:dyDescent="0.25">
      <c r="A1492" t="s">
        <v>1690</v>
      </c>
      <c r="B1492" t="s">
        <v>1191</v>
      </c>
      <c r="C1492" t="s">
        <v>1305</v>
      </c>
      <c r="D1492" t="s">
        <v>1270</v>
      </c>
      <c r="E1492" t="s">
        <v>1195</v>
      </c>
      <c r="F1492" s="604">
        <v>1</v>
      </c>
      <c r="G1492" s="604">
        <v>2.2800000000000001E-2</v>
      </c>
      <c r="H1492" s="651"/>
      <c r="I1492" t="str">
        <f t="shared" si="141"/>
        <v>ldvs</v>
      </c>
      <c r="J1492" t="str">
        <f t="shared" si="142"/>
        <v>natural gas</v>
      </c>
      <c r="K1492" t="str">
        <f t="shared" si="143"/>
        <v>nox</v>
      </c>
      <c r="L1492" t="str">
        <f t="shared" si="144"/>
        <v>ldvs.natural gas.nox.EURO 5</v>
      </c>
      <c r="M1492" s="614">
        <f>IFERROR(INDEX('Control Tech'!$K$3:$K$196,MATCH(Calcs!L1492,'Control Tech'!$A$3:$A$196,0),1)/100,0)</f>
        <v>0</v>
      </c>
      <c r="N1492" s="613">
        <f t="shared" si="145"/>
        <v>0</v>
      </c>
      <c r="O1492" t="str">
        <f t="shared" si="146"/>
        <v/>
      </c>
    </row>
    <row r="1493" spans="1:15" x14ac:dyDescent="0.25">
      <c r="A1493" t="s">
        <v>1690</v>
      </c>
      <c r="B1493" t="s">
        <v>1191</v>
      </c>
      <c r="C1493" t="s">
        <v>1305</v>
      </c>
      <c r="D1493" t="s">
        <v>1271</v>
      </c>
      <c r="E1493" t="s">
        <v>1195</v>
      </c>
      <c r="F1493" s="604">
        <v>1</v>
      </c>
      <c r="G1493" s="604">
        <v>1.52E-2</v>
      </c>
      <c r="H1493" s="651"/>
      <c r="I1493" t="str">
        <f t="shared" si="141"/>
        <v>ldvs</v>
      </c>
      <c r="J1493" t="str">
        <f t="shared" si="142"/>
        <v>natural gas</v>
      </c>
      <c r="K1493" t="str">
        <f t="shared" si="143"/>
        <v>nox</v>
      </c>
      <c r="L1493" t="str">
        <f t="shared" si="144"/>
        <v>ldvs.natural gas.nox.EURO 6</v>
      </c>
      <c r="M1493" s="614">
        <f>IFERROR(INDEX('Control Tech'!$K$3:$K$196,MATCH(Calcs!L1493,'Control Tech'!$A$3:$A$196,0),1)/100,0)</f>
        <v>0</v>
      </c>
      <c r="N1493" s="613">
        <f t="shared" si="145"/>
        <v>0</v>
      </c>
      <c r="O1493" t="str">
        <f t="shared" si="146"/>
        <v/>
      </c>
    </row>
    <row r="1494" spans="1:15" x14ac:dyDescent="0.25">
      <c r="A1494" t="s">
        <v>1690</v>
      </c>
      <c r="B1494" t="s">
        <v>1191</v>
      </c>
      <c r="C1494" t="s">
        <v>1305</v>
      </c>
      <c r="D1494" t="s">
        <v>1186</v>
      </c>
      <c r="E1494" t="s">
        <v>1195</v>
      </c>
      <c r="F1494" s="604">
        <v>1</v>
      </c>
      <c r="G1494" s="604">
        <v>0.76</v>
      </c>
      <c r="H1494" s="651"/>
      <c r="I1494" t="str">
        <f t="shared" si="141"/>
        <v>ldvs</v>
      </c>
      <c r="J1494" t="str">
        <f t="shared" si="142"/>
        <v>natural gas</v>
      </c>
      <c r="K1494" t="str">
        <f t="shared" si="143"/>
        <v>nox</v>
      </c>
      <c r="L1494" t="str">
        <f t="shared" si="144"/>
        <v>ldvs.natural gas.nox.No control</v>
      </c>
      <c r="M1494" s="614">
        <f>IFERROR(INDEX('Control Tech'!$K$3:$K$196,MATCH(Calcs!L1494,'Control Tech'!$A$3:$A$196,0),1)/100,0)</f>
        <v>0</v>
      </c>
      <c r="N1494" s="613">
        <f t="shared" si="145"/>
        <v>1</v>
      </c>
      <c r="O1494" t="str">
        <f t="shared" si="146"/>
        <v/>
      </c>
    </row>
    <row r="1495" spans="1:15" x14ac:dyDescent="0.25">
      <c r="A1495" t="s">
        <v>1690</v>
      </c>
      <c r="B1495" t="s">
        <v>1233</v>
      </c>
      <c r="C1495" t="s">
        <v>1409</v>
      </c>
      <c r="D1495" t="s">
        <v>1186</v>
      </c>
      <c r="E1495" t="s">
        <v>1195</v>
      </c>
      <c r="F1495" s="604">
        <v>1</v>
      </c>
      <c r="G1495" s="604">
        <v>6.5000000000000002E-2</v>
      </c>
      <c r="H1495" s="651"/>
      <c r="I1495" t="str">
        <f t="shared" si="141"/>
        <v>electricity</v>
      </c>
      <c r="J1495" t="str">
        <f t="shared" si="142"/>
        <v>biomass</v>
      </c>
      <c r="K1495" t="str">
        <f t="shared" si="143"/>
        <v>nox</v>
      </c>
      <c r="L1495" t="str">
        <f t="shared" si="144"/>
        <v>electricity.biomass.nox.No control</v>
      </c>
      <c r="M1495" s="614">
        <f>IFERROR(INDEX('Control Tech'!$K$3:$K$196,MATCH(Calcs!L1495,'Control Tech'!$A$3:$A$196,0),1)/100,0)</f>
        <v>0</v>
      </c>
      <c r="N1495" s="613">
        <f t="shared" si="145"/>
        <v>1</v>
      </c>
      <c r="O1495">
        <f t="shared" si="146"/>
        <v>0</v>
      </c>
    </row>
    <row r="1496" spans="1:15" x14ac:dyDescent="0.25">
      <c r="A1496" t="s">
        <v>1690</v>
      </c>
      <c r="B1496" t="s">
        <v>1233</v>
      </c>
      <c r="C1496" t="s">
        <v>1205</v>
      </c>
      <c r="D1496" t="s">
        <v>1186</v>
      </c>
      <c r="E1496" t="s">
        <v>1195</v>
      </c>
      <c r="F1496" s="604">
        <v>1</v>
      </c>
      <c r="G1496" s="604">
        <v>0.1</v>
      </c>
      <c r="H1496" s="651"/>
      <c r="I1496" t="str">
        <f t="shared" si="141"/>
        <v>electricity</v>
      </c>
      <c r="J1496" t="str">
        <f t="shared" si="142"/>
        <v>lignite</v>
      </c>
      <c r="K1496" t="str">
        <f t="shared" si="143"/>
        <v>nox</v>
      </c>
      <c r="L1496" t="str">
        <f t="shared" si="144"/>
        <v>electricity.lignite.nox.No control</v>
      </c>
      <c r="M1496" s="614">
        <f>IFERROR(INDEX('Control Tech'!$K$3:$K$196,MATCH(Calcs!L1496,'Control Tech'!$A$3:$A$196,0),1)/100,0)</f>
        <v>0</v>
      </c>
      <c r="N1496" s="613">
        <f t="shared" si="145"/>
        <v>1</v>
      </c>
      <c r="O1496">
        <f t="shared" si="146"/>
        <v>0</v>
      </c>
    </row>
    <row r="1497" spans="1:15" x14ac:dyDescent="0.25">
      <c r="A1497" t="s">
        <v>1690</v>
      </c>
      <c r="B1497" t="s">
        <v>1233</v>
      </c>
      <c r="C1497" t="s">
        <v>1205</v>
      </c>
      <c r="D1497" t="s">
        <v>1670</v>
      </c>
      <c r="E1497" t="s">
        <v>1195</v>
      </c>
      <c r="F1497" s="604">
        <v>1</v>
      </c>
      <c r="G1497" s="604">
        <v>0.02</v>
      </c>
      <c r="H1497" s="651"/>
      <c r="I1497" t="str">
        <f t="shared" si="141"/>
        <v>electricity</v>
      </c>
      <c r="J1497" t="str">
        <f t="shared" si="142"/>
        <v>lignite</v>
      </c>
      <c r="K1497" t="str">
        <f t="shared" si="143"/>
        <v>nox</v>
      </c>
      <c r="L1497" t="str">
        <f t="shared" si="144"/>
        <v>electricity.lignite.nox.Selective catalytic reduction on new brown coal power plants</v>
      </c>
      <c r="M1497" s="614">
        <f>IFERROR(INDEX('Control Tech'!$K$3:$K$196,MATCH(Calcs!L1497,'Control Tech'!$A$3:$A$196,0),1)/100,0)</f>
        <v>0</v>
      </c>
      <c r="N1497" s="613">
        <f t="shared" si="145"/>
        <v>0</v>
      </c>
      <c r="O1497">
        <f t="shared" si="146"/>
        <v>0</v>
      </c>
    </row>
    <row r="1498" spans="1:15" x14ac:dyDescent="0.25">
      <c r="A1498" t="s">
        <v>1690</v>
      </c>
      <c r="B1498" t="s">
        <v>1233</v>
      </c>
      <c r="C1498" t="s">
        <v>1240</v>
      </c>
      <c r="D1498" t="s">
        <v>1186</v>
      </c>
      <c r="E1498" t="s">
        <v>1195</v>
      </c>
      <c r="F1498" s="604">
        <v>1</v>
      </c>
      <c r="G1498" s="604">
        <v>0.1</v>
      </c>
      <c r="H1498" s="651"/>
      <c r="I1498" t="str">
        <f t="shared" si="141"/>
        <v>electricity</v>
      </c>
      <c r="J1498" t="str">
        <f t="shared" si="142"/>
        <v>lignite</v>
      </c>
      <c r="K1498" t="str">
        <f t="shared" si="143"/>
        <v>nox</v>
      </c>
      <c r="L1498" t="str">
        <f t="shared" si="144"/>
        <v>electricity.lignite.nox.No control</v>
      </c>
      <c r="M1498" s="614">
        <f>IFERROR(INDEX('Control Tech'!$K$3:$K$196,MATCH(Calcs!L1498,'Control Tech'!$A$3:$A$196,0),1)/100,0)</f>
        <v>0</v>
      </c>
      <c r="N1498" s="613">
        <f t="shared" si="145"/>
        <v>1</v>
      </c>
      <c r="O1498">
        <f t="shared" si="146"/>
        <v>0</v>
      </c>
    </row>
    <row r="1499" spans="1:15" x14ac:dyDescent="0.25">
      <c r="A1499" t="s">
        <v>1690</v>
      </c>
      <c r="B1499" t="s">
        <v>1233</v>
      </c>
      <c r="C1499" t="s">
        <v>1240</v>
      </c>
      <c r="D1499" t="s">
        <v>1670</v>
      </c>
      <c r="E1499" t="s">
        <v>1195</v>
      </c>
      <c r="F1499" s="604">
        <v>1</v>
      </c>
      <c r="G1499" s="604">
        <v>0.02</v>
      </c>
      <c r="H1499" s="651"/>
      <c r="I1499" t="str">
        <f t="shared" si="141"/>
        <v>electricity</v>
      </c>
      <c r="J1499" t="str">
        <f t="shared" si="142"/>
        <v>lignite</v>
      </c>
      <c r="K1499" t="str">
        <f t="shared" si="143"/>
        <v>nox</v>
      </c>
      <c r="L1499" t="str">
        <f t="shared" si="144"/>
        <v>electricity.lignite.nox.Selective catalytic reduction on new brown coal power plants</v>
      </c>
      <c r="M1499" s="614">
        <f>IFERROR(INDEX('Control Tech'!$K$3:$K$196,MATCH(Calcs!L1499,'Control Tech'!$A$3:$A$196,0),1)/100,0)</f>
        <v>0</v>
      </c>
      <c r="N1499" s="613">
        <f t="shared" si="145"/>
        <v>0</v>
      </c>
      <c r="O1499">
        <f t="shared" si="146"/>
        <v>0</v>
      </c>
    </row>
    <row r="1500" spans="1:15" x14ac:dyDescent="0.25">
      <c r="A1500" t="s">
        <v>1690</v>
      </c>
      <c r="B1500" t="s">
        <v>1233</v>
      </c>
      <c r="C1500" t="s">
        <v>1264</v>
      </c>
      <c r="D1500" t="s">
        <v>1186</v>
      </c>
      <c r="E1500" t="s">
        <v>1195</v>
      </c>
      <c r="F1500" s="604">
        <v>1</v>
      </c>
      <c r="G1500" s="604">
        <v>0.03</v>
      </c>
      <c r="H1500" s="651"/>
      <c r="I1500" t="str">
        <f t="shared" si="141"/>
        <v>electricity</v>
      </c>
      <c r="J1500" t="str">
        <f t="shared" si="142"/>
        <v>natural gas</v>
      </c>
      <c r="K1500" t="str">
        <f t="shared" si="143"/>
        <v>nox</v>
      </c>
      <c r="L1500" t="str">
        <f t="shared" si="144"/>
        <v>electricity.natural gas.nox.No control</v>
      </c>
      <c r="M1500" s="614">
        <f>IFERROR(INDEX('Control Tech'!$K$3:$K$196,MATCH(Calcs!L1500,'Control Tech'!$A$3:$A$196,0),1)/100,0)</f>
        <v>0</v>
      </c>
      <c r="N1500" s="613">
        <f t="shared" si="145"/>
        <v>1</v>
      </c>
      <c r="O1500">
        <f t="shared" si="146"/>
        <v>336.62</v>
      </c>
    </row>
    <row r="1501" spans="1:15" x14ac:dyDescent="0.25">
      <c r="A1501" t="s">
        <v>1690</v>
      </c>
      <c r="B1501" t="s">
        <v>1233</v>
      </c>
      <c r="C1501" t="s">
        <v>1264</v>
      </c>
      <c r="D1501" t="s">
        <v>1549</v>
      </c>
      <c r="E1501" t="s">
        <v>1195</v>
      </c>
      <c r="F1501" s="604">
        <v>1</v>
      </c>
      <c r="G1501" s="604">
        <v>6.0000000000000001E-3</v>
      </c>
      <c r="H1501" s="651"/>
      <c r="I1501" t="str">
        <f t="shared" si="141"/>
        <v>electricity</v>
      </c>
      <c r="J1501" t="str">
        <f t="shared" si="142"/>
        <v>natural gas</v>
      </c>
      <c r="K1501" t="str">
        <f t="shared" si="143"/>
        <v>nox</v>
      </c>
      <c r="L1501" t="str">
        <f t="shared" si="144"/>
        <v>electricity.natural gas.nox.Selective catalytic reduction on new oil and gas power plants</v>
      </c>
      <c r="M1501" s="614">
        <f>IFERROR(INDEX('Control Tech'!$K$3:$K$196,MATCH(Calcs!L1501,'Control Tech'!$A$3:$A$196,0),1)/100,0)</f>
        <v>0</v>
      </c>
      <c r="N1501" s="613">
        <f t="shared" si="145"/>
        <v>0</v>
      </c>
      <c r="O1501">
        <f t="shared" si="146"/>
        <v>336.62</v>
      </c>
    </row>
    <row r="1502" spans="1:15" x14ac:dyDescent="0.25">
      <c r="A1502" t="s">
        <v>1690</v>
      </c>
      <c r="B1502" t="s">
        <v>1233</v>
      </c>
      <c r="C1502" t="s">
        <v>1291</v>
      </c>
      <c r="D1502" t="s">
        <v>1186</v>
      </c>
      <c r="E1502" t="s">
        <v>1195</v>
      </c>
      <c r="F1502" s="604">
        <v>1</v>
      </c>
      <c r="G1502" s="604">
        <v>0.15</v>
      </c>
      <c r="H1502" s="651"/>
      <c r="I1502" t="str">
        <f t="shared" si="141"/>
        <v>electricity</v>
      </c>
      <c r="J1502" t="str">
        <f t="shared" si="142"/>
        <v>hard coal</v>
      </c>
      <c r="K1502" t="str">
        <f t="shared" si="143"/>
        <v>nox</v>
      </c>
      <c r="L1502" t="str">
        <f t="shared" si="144"/>
        <v>electricity.hard coal.nox.No control</v>
      </c>
      <c r="M1502" s="614">
        <f>IFERROR(INDEX('Control Tech'!$K$3:$K$196,MATCH(Calcs!L1502,'Control Tech'!$A$3:$A$196,0),1)/100,0)</f>
        <v>0</v>
      </c>
      <c r="N1502" s="613">
        <f t="shared" si="145"/>
        <v>1</v>
      </c>
      <c r="O1502">
        <f t="shared" si="146"/>
        <v>56.62</v>
      </c>
    </row>
    <row r="1503" spans="1:15" x14ac:dyDescent="0.25">
      <c r="A1503" t="s">
        <v>1690</v>
      </c>
      <c r="B1503" t="s">
        <v>1233</v>
      </c>
      <c r="C1503" t="s">
        <v>1291</v>
      </c>
      <c r="D1503" t="s">
        <v>1553</v>
      </c>
      <c r="E1503" t="s">
        <v>1195</v>
      </c>
      <c r="F1503" s="604">
        <v>1</v>
      </c>
      <c r="G1503" s="604">
        <v>0.03</v>
      </c>
      <c r="H1503" s="651"/>
      <c r="I1503" t="str">
        <f t="shared" si="141"/>
        <v>electricity</v>
      </c>
      <c r="J1503" t="str">
        <f t="shared" si="142"/>
        <v>hard coal</v>
      </c>
      <c r="K1503" t="str">
        <f t="shared" si="143"/>
        <v>nox</v>
      </c>
      <c r="L1503" t="str">
        <f t="shared" si="144"/>
        <v>electricity.hard coal.nox.Selective catalytic reduction on new hard coal power plants</v>
      </c>
      <c r="M1503" s="614">
        <f>IFERROR(INDEX('Control Tech'!$K$3:$K$196,MATCH(Calcs!L1503,'Control Tech'!$A$3:$A$196,0),1)/100,0)</f>
        <v>0</v>
      </c>
      <c r="N1503" s="613">
        <f t="shared" si="145"/>
        <v>0</v>
      </c>
      <c r="O1503">
        <f t="shared" si="146"/>
        <v>56.62</v>
      </c>
    </row>
    <row r="1504" spans="1:15" x14ac:dyDescent="0.25">
      <c r="A1504" t="s">
        <v>1690</v>
      </c>
      <c r="B1504" t="s">
        <v>1233</v>
      </c>
      <c r="C1504" t="s">
        <v>1292</v>
      </c>
      <c r="D1504" t="s">
        <v>1186</v>
      </c>
      <c r="E1504" t="s">
        <v>1195</v>
      </c>
      <c r="F1504" s="604">
        <v>1</v>
      </c>
      <c r="G1504" s="604">
        <v>0.15</v>
      </c>
      <c r="H1504" s="651"/>
      <c r="I1504" t="str">
        <f t="shared" si="141"/>
        <v>electricity</v>
      </c>
      <c r="J1504" t="str">
        <f t="shared" si="142"/>
        <v>hard coal</v>
      </c>
      <c r="K1504" t="str">
        <f t="shared" si="143"/>
        <v>nox</v>
      </c>
      <c r="L1504" t="str">
        <f t="shared" si="144"/>
        <v>electricity.hard coal.nox.No control</v>
      </c>
      <c r="M1504" s="614">
        <f>IFERROR(INDEX('Control Tech'!$K$3:$K$196,MATCH(Calcs!L1504,'Control Tech'!$A$3:$A$196,0),1)/100,0)</f>
        <v>0</v>
      </c>
      <c r="N1504" s="613">
        <f t="shared" si="145"/>
        <v>1</v>
      </c>
      <c r="O1504">
        <f t="shared" si="146"/>
        <v>0</v>
      </c>
    </row>
    <row r="1505" spans="1:15" x14ac:dyDescent="0.25">
      <c r="A1505" t="s">
        <v>1690</v>
      </c>
      <c r="B1505" t="s">
        <v>1233</v>
      </c>
      <c r="C1505" t="s">
        <v>1292</v>
      </c>
      <c r="D1505" t="s">
        <v>1553</v>
      </c>
      <c r="E1505" t="s">
        <v>1195</v>
      </c>
      <c r="F1505" s="604">
        <v>1</v>
      </c>
      <c r="G1505" s="604">
        <v>0.03</v>
      </c>
      <c r="H1505" s="651"/>
      <c r="I1505" t="str">
        <f t="shared" si="141"/>
        <v>electricity</v>
      </c>
      <c r="J1505" t="str">
        <f t="shared" si="142"/>
        <v>hard coal</v>
      </c>
      <c r="K1505" t="str">
        <f t="shared" si="143"/>
        <v>nox</v>
      </c>
      <c r="L1505" t="str">
        <f t="shared" si="144"/>
        <v>electricity.hard coal.nox.Selective catalytic reduction on new hard coal power plants</v>
      </c>
      <c r="M1505" s="614">
        <f>IFERROR(INDEX('Control Tech'!$K$3:$K$196,MATCH(Calcs!L1505,'Control Tech'!$A$3:$A$196,0),1)/100,0)</f>
        <v>0</v>
      </c>
      <c r="N1505" s="613">
        <f t="shared" si="145"/>
        <v>0</v>
      </c>
      <c r="O1505">
        <f t="shared" si="146"/>
        <v>0</v>
      </c>
    </row>
    <row r="1506" spans="1:15" x14ac:dyDescent="0.25">
      <c r="A1506" t="s">
        <v>1690</v>
      </c>
      <c r="B1506" t="s">
        <v>1233</v>
      </c>
      <c r="C1506" t="s">
        <v>1293</v>
      </c>
      <c r="D1506" t="s">
        <v>1186</v>
      </c>
      <c r="E1506" t="s">
        <v>1195</v>
      </c>
      <c r="F1506" s="604">
        <v>1</v>
      </c>
      <c r="G1506" s="604">
        <v>0.15</v>
      </c>
      <c r="H1506" s="651"/>
      <c r="I1506" t="str">
        <f t="shared" si="141"/>
        <v>electricity</v>
      </c>
      <c r="J1506" t="str">
        <f t="shared" si="142"/>
        <v>hard coal</v>
      </c>
      <c r="K1506" t="str">
        <f t="shared" si="143"/>
        <v>nox</v>
      </c>
      <c r="L1506" t="str">
        <f t="shared" si="144"/>
        <v>electricity.hard coal.nox.No control</v>
      </c>
      <c r="M1506" s="614">
        <f>IFERROR(INDEX('Control Tech'!$K$3:$K$196,MATCH(Calcs!L1506,'Control Tech'!$A$3:$A$196,0),1)/100,0)</f>
        <v>0</v>
      </c>
      <c r="N1506" s="613">
        <f t="shared" si="145"/>
        <v>1</v>
      </c>
      <c r="O1506">
        <f t="shared" si="146"/>
        <v>0</v>
      </c>
    </row>
    <row r="1507" spans="1:15" x14ac:dyDescent="0.25">
      <c r="A1507" t="s">
        <v>1690</v>
      </c>
      <c r="B1507" t="s">
        <v>1233</v>
      </c>
      <c r="C1507" t="s">
        <v>1293</v>
      </c>
      <c r="D1507" t="s">
        <v>1553</v>
      </c>
      <c r="E1507" t="s">
        <v>1195</v>
      </c>
      <c r="F1507" s="604">
        <v>1</v>
      </c>
      <c r="G1507" s="604">
        <v>0.03</v>
      </c>
      <c r="H1507" s="651"/>
      <c r="I1507" t="str">
        <f t="shared" si="141"/>
        <v>electricity</v>
      </c>
      <c r="J1507" t="str">
        <f t="shared" si="142"/>
        <v>hard coal</v>
      </c>
      <c r="K1507" t="str">
        <f t="shared" si="143"/>
        <v>nox</v>
      </c>
      <c r="L1507" t="str">
        <f t="shared" si="144"/>
        <v>electricity.hard coal.nox.Selective catalytic reduction on new hard coal power plants</v>
      </c>
      <c r="M1507" s="614">
        <f>IFERROR(INDEX('Control Tech'!$K$3:$K$196,MATCH(Calcs!L1507,'Control Tech'!$A$3:$A$196,0),1)/100,0)</f>
        <v>0</v>
      </c>
      <c r="N1507" s="613">
        <f t="shared" si="145"/>
        <v>0</v>
      </c>
      <c r="O1507">
        <f t="shared" si="146"/>
        <v>0</v>
      </c>
    </row>
    <row r="1508" spans="1:15" x14ac:dyDescent="0.25">
      <c r="A1508" t="s">
        <v>1690</v>
      </c>
      <c r="B1508" t="s">
        <v>1237</v>
      </c>
      <c r="C1508" t="s">
        <v>1409</v>
      </c>
      <c r="D1508" t="s">
        <v>1186</v>
      </c>
      <c r="E1508" t="s">
        <v>1195</v>
      </c>
      <c r="F1508" s="604">
        <v>1</v>
      </c>
      <c r="G1508" s="604">
        <v>8.9999999999999993E-3</v>
      </c>
      <c r="H1508" s="651"/>
      <c r="I1508" t="str">
        <f t="shared" si="141"/>
        <v>electricity</v>
      </c>
      <c r="J1508" t="str">
        <f t="shared" si="142"/>
        <v>biomass</v>
      </c>
      <c r="K1508" t="str">
        <f t="shared" si="143"/>
        <v>nox</v>
      </c>
      <c r="L1508" t="str">
        <f t="shared" si="144"/>
        <v>electricity.biomass.nox.No control</v>
      </c>
      <c r="M1508" s="614">
        <f>IFERROR(INDEX('Control Tech'!$K$3:$K$196,MATCH(Calcs!L1508,'Control Tech'!$A$3:$A$196,0),1)/100,0)</f>
        <v>0</v>
      </c>
      <c r="N1508" s="613">
        <f t="shared" si="145"/>
        <v>1</v>
      </c>
      <c r="O1508">
        <f t="shared" si="146"/>
        <v>0</v>
      </c>
    </row>
    <row r="1509" spans="1:15" x14ac:dyDescent="0.25">
      <c r="A1509" t="s">
        <v>1690</v>
      </c>
      <c r="B1509" t="s">
        <v>1237</v>
      </c>
      <c r="C1509" t="s">
        <v>1205</v>
      </c>
      <c r="D1509" t="s">
        <v>1186</v>
      </c>
      <c r="E1509" t="s">
        <v>1195</v>
      </c>
      <c r="F1509" s="604">
        <v>1</v>
      </c>
      <c r="G1509" s="604">
        <v>8.9999999999999993E-3</v>
      </c>
      <c r="H1509" s="651"/>
      <c r="I1509" t="str">
        <f t="shared" si="141"/>
        <v>electricity</v>
      </c>
      <c r="J1509" t="str">
        <f t="shared" si="142"/>
        <v>lignite</v>
      </c>
      <c r="K1509" t="str">
        <f t="shared" si="143"/>
        <v>nox</v>
      </c>
      <c r="L1509" t="str">
        <f t="shared" si="144"/>
        <v>electricity.lignite.nox.No control</v>
      </c>
      <c r="M1509" s="614">
        <f>IFERROR(INDEX('Control Tech'!$K$3:$K$196,MATCH(Calcs!L1509,'Control Tech'!$A$3:$A$196,0),1)/100,0)</f>
        <v>0</v>
      </c>
      <c r="N1509" s="613">
        <f t="shared" si="145"/>
        <v>1</v>
      </c>
      <c r="O1509">
        <f t="shared" si="146"/>
        <v>0</v>
      </c>
    </row>
    <row r="1510" spans="1:15" x14ac:dyDescent="0.25">
      <c r="A1510" t="s">
        <v>1690</v>
      </c>
      <c r="B1510" t="s">
        <v>1237</v>
      </c>
      <c r="C1510" t="s">
        <v>1240</v>
      </c>
      <c r="D1510" t="s">
        <v>1186</v>
      </c>
      <c r="E1510" t="s">
        <v>1195</v>
      </c>
      <c r="F1510" s="604">
        <v>1</v>
      </c>
      <c r="G1510" s="604">
        <v>8.9999999999999993E-3</v>
      </c>
      <c r="H1510" s="651"/>
      <c r="I1510" t="str">
        <f t="shared" si="141"/>
        <v>electricity</v>
      </c>
      <c r="J1510" t="str">
        <f t="shared" si="142"/>
        <v>lignite</v>
      </c>
      <c r="K1510" t="str">
        <f t="shared" si="143"/>
        <v>nox</v>
      </c>
      <c r="L1510" t="str">
        <f t="shared" si="144"/>
        <v>electricity.lignite.nox.No control</v>
      </c>
      <c r="M1510" s="614">
        <f>IFERROR(INDEX('Control Tech'!$K$3:$K$196,MATCH(Calcs!L1510,'Control Tech'!$A$3:$A$196,0),1)/100,0)</f>
        <v>0</v>
      </c>
      <c r="N1510" s="613">
        <f t="shared" si="145"/>
        <v>1</v>
      </c>
      <c r="O1510">
        <f t="shared" si="146"/>
        <v>0</v>
      </c>
    </row>
    <row r="1511" spans="1:15" x14ac:dyDescent="0.25">
      <c r="A1511" t="s">
        <v>1690</v>
      </c>
      <c r="B1511" t="s">
        <v>1237</v>
      </c>
      <c r="C1511" t="s">
        <v>1264</v>
      </c>
      <c r="D1511" t="s">
        <v>1186</v>
      </c>
      <c r="E1511" t="s">
        <v>1195</v>
      </c>
      <c r="F1511" s="604">
        <v>1</v>
      </c>
      <c r="G1511" s="604">
        <v>0.03</v>
      </c>
      <c r="H1511" s="651"/>
      <c r="I1511" t="str">
        <f t="shared" si="141"/>
        <v>electricity</v>
      </c>
      <c r="J1511" t="str">
        <f t="shared" si="142"/>
        <v>natural gas</v>
      </c>
      <c r="K1511" t="str">
        <f t="shared" si="143"/>
        <v>nox</v>
      </c>
      <c r="L1511" t="str">
        <f t="shared" si="144"/>
        <v>electricity.natural gas.nox.No control</v>
      </c>
      <c r="M1511" s="614">
        <f>IFERROR(INDEX('Control Tech'!$K$3:$K$196,MATCH(Calcs!L1511,'Control Tech'!$A$3:$A$196,0),1)/100,0)</f>
        <v>0</v>
      </c>
      <c r="N1511" s="613">
        <f t="shared" si="145"/>
        <v>1</v>
      </c>
      <c r="O1511">
        <f t="shared" si="146"/>
        <v>0</v>
      </c>
    </row>
    <row r="1512" spans="1:15" x14ac:dyDescent="0.25">
      <c r="A1512" t="s">
        <v>1690</v>
      </c>
      <c r="B1512" t="s">
        <v>1237</v>
      </c>
      <c r="C1512" t="s">
        <v>1291</v>
      </c>
      <c r="D1512" t="s">
        <v>1186</v>
      </c>
      <c r="E1512" t="s">
        <v>1195</v>
      </c>
      <c r="F1512" s="604">
        <v>1</v>
      </c>
      <c r="G1512" s="604">
        <v>8.9999999999999993E-3</v>
      </c>
      <c r="H1512" s="651"/>
      <c r="I1512" t="str">
        <f t="shared" si="141"/>
        <v>electricity</v>
      </c>
      <c r="J1512" t="str">
        <f t="shared" si="142"/>
        <v>hard coal</v>
      </c>
      <c r="K1512" t="str">
        <f t="shared" si="143"/>
        <v>nox</v>
      </c>
      <c r="L1512" t="str">
        <f t="shared" si="144"/>
        <v>electricity.hard coal.nox.No control</v>
      </c>
      <c r="M1512" s="614">
        <f>IFERROR(INDEX('Control Tech'!$K$3:$K$196,MATCH(Calcs!L1512,'Control Tech'!$A$3:$A$196,0),1)/100,0)</f>
        <v>0</v>
      </c>
      <c r="N1512" s="613">
        <f t="shared" si="145"/>
        <v>1</v>
      </c>
      <c r="O1512">
        <f t="shared" si="146"/>
        <v>0</v>
      </c>
    </row>
    <row r="1513" spans="1:15" x14ac:dyDescent="0.25">
      <c r="A1513" t="s">
        <v>1690</v>
      </c>
      <c r="B1513" t="s">
        <v>1237</v>
      </c>
      <c r="C1513" t="s">
        <v>1292</v>
      </c>
      <c r="D1513" t="s">
        <v>1186</v>
      </c>
      <c r="E1513" t="s">
        <v>1195</v>
      </c>
      <c r="F1513" s="604">
        <v>1</v>
      </c>
      <c r="G1513" s="604">
        <v>8.9999999999999993E-3</v>
      </c>
      <c r="H1513" s="651"/>
      <c r="I1513" t="str">
        <f t="shared" si="141"/>
        <v>electricity</v>
      </c>
      <c r="J1513" t="str">
        <f t="shared" si="142"/>
        <v>hard coal</v>
      </c>
      <c r="K1513" t="str">
        <f t="shared" si="143"/>
        <v>nox</v>
      </c>
      <c r="L1513" t="str">
        <f t="shared" si="144"/>
        <v>electricity.hard coal.nox.No control</v>
      </c>
      <c r="M1513" s="614">
        <f>IFERROR(INDEX('Control Tech'!$K$3:$K$196,MATCH(Calcs!L1513,'Control Tech'!$A$3:$A$196,0),1)/100,0)</f>
        <v>0</v>
      </c>
      <c r="N1513" s="613">
        <f t="shared" si="145"/>
        <v>1</v>
      </c>
      <c r="O1513">
        <f t="shared" si="146"/>
        <v>0</v>
      </c>
    </row>
    <row r="1514" spans="1:15" x14ac:dyDescent="0.25">
      <c r="A1514" t="s">
        <v>1690</v>
      </c>
      <c r="B1514" t="s">
        <v>1237</v>
      </c>
      <c r="C1514" t="s">
        <v>1293</v>
      </c>
      <c r="D1514" t="s">
        <v>1186</v>
      </c>
      <c r="E1514" t="s">
        <v>1195</v>
      </c>
      <c r="F1514" s="604">
        <v>1</v>
      </c>
      <c r="G1514" s="604">
        <v>8.9999999999999993E-3</v>
      </c>
      <c r="H1514" s="651"/>
      <c r="I1514" t="str">
        <f t="shared" si="141"/>
        <v>electricity</v>
      </c>
      <c r="J1514" t="str">
        <f t="shared" si="142"/>
        <v>hard coal</v>
      </c>
      <c r="K1514" t="str">
        <f t="shared" si="143"/>
        <v>nox</v>
      </c>
      <c r="L1514" t="str">
        <f t="shared" si="144"/>
        <v>electricity.hard coal.nox.No control</v>
      </c>
      <c r="M1514" s="614">
        <f>IFERROR(INDEX('Control Tech'!$K$3:$K$196,MATCH(Calcs!L1514,'Control Tech'!$A$3:$A$196,0),1)/100,0)</f>
        <v>0</v>
      </c>
      <c r="N1514" s="613">
        <f t="shared" si="145"/>
        <v>1</v>
      </c>
      <c r="O1514">
        <f t="shared" si="146"/>
        <v>0</v>
      </c>
    </row>
    <row r="1515" spans="1:15" x14ac:dyDescent="0.25">
      <c r="A1515" t="s">
        <v>1690</v>
      </c>
      <c r="B1515" t="s">
        <v>1192</v>
      </c>
      <c r="C1515" t="s">
        <v>1264</v>
      </c>
      <c r="D1515" t="s">
        <v>1186</v>
      </c>
      <c r="E1515" t="s">
        <v>1195</v>
      </c>
      <c r="F1515" s="604">
        <v>1</v>
      </c>
      <c r="G1515" s="604">
        <v>0.13</v>
      </c>
      <c r="H1515" s="651"/>
      <c r="I1515" t="str">
        <f t="shared" si="141"/>
        <v>motorbikes</v>
      </c>
      <c r="J1515" t="str">
        <f t="shared" si="142"/>
        <v>natural gas</v>
      </c>
      <c r="K1515" t="str">
        <f t="shared" si="143"/>
        <v>nox</v>
      </c>
      <c r="L1515" t="str">
        <f t="shared" si="144"/>
        <v>motorbikes.natural gas.nox.No control</v>
      </c>
      <c r="M1515" s="614">
        <f>IFERROR(INDEX('Control Tech'!$K$3:$K$196,MATCH(Calcs!L1515,'Control Tech'!$A$3:$A$196,0),1)/100,0)</f>
        <v>0</v>
      </c>
      <c r="N1515" s="613">
        <f t="shared" si="145"/>
        <v>1</v>
      </c>
      <c r="O1515" t="str">
        <f t="shared" si="146"/>
        <v/>
      </c>
    </row>
    <row r="1516" spans="1:15" x14ac:dyDescent="0.25">
      <c r="A1516" t="s">
        <v>1690</v>
      </c>
      <c r="B1516" t="s">
        <v>1192</v>
      </c>
      <c r="C1516" t="s">
        <v>1264</v>
      </c>
      <c r="D1516" t="s">
        <v>1281</v>
      </c>
      <c r="E1516" t="s">
        <v>1195</v>
      </c>
      <c r="F1516" s="604">
        <v>1</v>
      </c>
      <c r="G1516" s="604">
        <v>0.13</v>
      </c>
      <c r="H1516" s="651"/>
      <c r="I1516" t="str">
        <f t="shared" si="141"/>
        <v>motorbikes</v>
      </c>
      <c r="J1516" t="str">
        <f t="shared" si="142"/>
        <v>natural gas</v>
      </c>
      <c r="K1516" t="str">
        <f t="shared" si="143"/>
        <v>nox</v>
      </c>
      <c r="L1516" t="str">
        <f t="shared" si="144"/>
        <v>motorbikes.natural gas.nox.Stage 1 (4-stroke)</v>
      </c>
      <c r="M1516" s="614">
        <f>IFERROR(INDEX('Control Tech'!$K$3:$K$196,MATCH(Calcs!L1516,'Control Tech'!$A$3:$A$196,0),1)/100,0)</f>
        <v>0</v>
      </c>
      <c r="N1516" s="613">
        <f t="shared" si="145"/>
        <v>0</v>
      </c>
      <c r="O1516" t="str">
        <f t="shared" si="146"/>
        <v/>
      </c>
    </row>
    <row r="1517" spans="1:15" x14ac:dyDescent="0.25">
      <c r="A1517" t="s">
        <v>1690</v>
      </c>
      <c r="B1517" t="s">
        <v>1192</v>
      </c>
      <c r="C1517" t="s">
        <v>1264</v>
      </c>
      <c r="D1517" t="s">
        <v>1282</v>
      </c>
      <c r="E1517" t="s">
        <v>1195</v>
      </c>
      <c r="F1517" s="604">
        <v>1</v>
      </c>
      <c r="G1517" s="604">
        <v>0.1157</v>
      </c>
      <c r="H1517" s="651"/>
      <c r="I1517" t="str">
        <f t="shared" si="141"/>
        <v>motorbikes</v>
      </c>
      <c r="J1517" t="str">
        <f t="shared" si="142"/>
        <v>natural gas</v>
      </c>
      <c r="K1517" t="str">
        <f t="shared" si="143"/>
        <v>nox</v>
      </c>
      <c r="L1517" t="str">
        <f t="shared" si="144"/>
        <v>motorbikes.natural gas.nox.Stage 2 (4-stroke)</v>
      </c>
      <c r="M1517" s="614">
        <f>IFERROR(INDEX('Control Tech'!$K$3:$K$196,MATCH(Calcs!L1517,'Control Tech'!$A$3:$A$196,0),1)/100,0)</f>
        <v>0</v>
      </c>
      <c r="N1517" s="613">
        <f t="shared" si="145"/>
        <v>0</v>
      </c>
      <c r="O1517" t="str">
        <f t="shared" si="146"/>
        <v/>
      </c>
    </row>
    <row r="1518" spans="1:15" x14ac:dyDescent="0.25">
      <c r="A1518" t="s">
        <v>1690</v>
      </c>
      <c r="B1518" t="s">
        <v>1192</v>
      </c>
      <c r="C1518" t="s">
        <v>1264</v>
      </c>
      <c r="D1518" t="s">
        <v>1283</v>
      </c>
      <c r="E1518" t="s">
        <v>1195</v>
      </c>
      <c r="F1518" s="604">
        <v>1</v>
      </c>
      <c r="G1518" s="604">
        <v>5.8500000000000003E-2</v>
      </c>
      <c r="H1518" s="651"/>
      <c r="I1518" t="str">
        <f t="shared" si="141"/>
        <v>motorbikes</v>
      </c>
      <c r="J1518" t="str">
        <f t="shared" si="142"/>
        <v>natural gas</v>
      </c>
      <c r="K1518" t="str">
        <f t="shared" si="143"/>
        <v>nox</v>
      </c>
      <c r="L1518" t="str">
        <f t="shared" si="144"/>
        <v>motorbikes.natural gas.nox.Stage 3 (4-stroke)</v>
      </c>
      <c r="M1518" s="614">
        <f>IFERROR(INDEX('Control Tech'!$K$3:$K$196,MATCH(Calcs!L1518,'Control Tech'!$A$3:$A$196,0),1)/100,0)</f>
        <v>0</v>
      </c>
      <c r="N1518" s="613">
        <f t="shared" si="145"/>
        <v>0</v>
      </c>
      <c r="O1518" t="str">
        <f t="shared" si="146"/>
        <v/>
      </c>
    </row>
    <row r="1519" spans="1:15" x14ac:dyDescent="0.25">
      <c r="A1519" t="s">
        <v>1690</v>
      </c>
      <c r="B1519" t="s">
        <v>1192</v>
      </c>
      <c r="C1519" t="s">
        <v>18</v>
      </c>
      <c r="D1519" t="s">
        <v>1186</v>
      </c>
      <c r="E1519" t="s">
        <v>1195</v>
      </c>
      <c r="F1519" s="604">
        <v>1</v>
      </c>
      <c r="G1519" s="604">
        <v>0.13</v>
      </c>
      <c r="H1519" s="651"/>
      <c r="I1519" t="str">
        <f t="shared" si="141"/>
        <v>motorbikes</v>
      </c>
      <c r="J1519" t="str">
        <f t="shared" si="142"/>
        <v>petroleum gasoline</v>
      </c>
      <c r="K1519" t="str">
        <f t="shared" si="143"/>
        <v>nox</v>
      </c>
      <c r="L1519" t="str">
        <f t="shared" si="144"/>
        <v>motorbikes.petroleum gasoline.nox.No control</v>
      </c>
      <c r="M1519" s="614">
        <f>IFERROR(INDEX('Control Tech'!$K$3:$K$196,MATCH(Calcs!L1519,'Control Tech'!$A$3:$A$196,0),1)/100,0)</f>
        <v>0</v>
      </c>
      <c r="N1519" s="613">
        <f t="shared" si="145"/>
        <v>0.80679999999999996</v>
      </c>
      <c r="O1519" t="str">
        <f t="shared" si="146"/>
        <v/>
      </c>
    </row>
    <row r="1520" spans="1:15" x14ac:dyDescent="0.25">
      <c r="A1520" t="s">
        <v>1690</v>
      </c>
      <c r="B1520" t="s">
        <v>1192</v>
      </c>
      <c r="C1520" t="s">
        <v>18</v>
      </c>
      <c r="D1520" t="s">
        <v>1281</v>
      </c>
      <c r="E1520" t="s">
        <v>1195</v>
      </c>
      <c r="F1520" s="604">
        <v>1</v>
      </c>
      <c r="G1520" s="604">
        <v>0.13</v>
      </c>
      <c r="H1520" s="651"/>
      <c r="I1520" t="str">
        <f t="shared" si="141"/>
        <v>motorbikes</v>
      </c>
      <c r="J1520" t="str">
        <f t="shared" si="142"/>
        <v>petroleum gasoline</v>
      </c>
      <c r="K1520" t="str">
        <f t="shared" si="143"/>
        <v>nox</v>
      </c>
      <c r="L1520" t="str">
        <f t="shared" si="144"/>
        <v>motorbikes.petroleum gasoline.nox.Stage 1 (4-stroke)</v>
      </c>
      <c r="M1520" s="614">
        <f>IFERROR(INDEX('Control Tech'!$K$3:$K$196,MATCH(Calcs!L1520,'Control Tech'!$A$3:$A$196,0),1)/100,0)</f>
        <v>0.19320000000000001</v>
      </c>
      <c r="N1520" s="613">
        <f t="shared" si="145"/>
        <v>0.19320000000000001</v>
      </c>
      <c r="O1520" t="str">
        <f t="shared" si="146"/>
        <v/>
      </c>
    </row>
    <row r="1521" spans="1:15" x14ac:dyDescent="0.25">
      <c r="A1521" t="s">
        <v>1690</v>
      </c>
      <c r="B1521" t="s">
        <v>1192</v>
      </c>
      <c r="C1521" t="s">
        <v>18</v>
      </c>
      <c r="D1521" t="s">
        <v>1282</v>
      </c>
      <c r="E1521" t="s">
        <v>1195</v>
      </c>
      <c r="F1521" s="604">
        <v>1</v>
      </c>
      <c r="G1521" s="604">
        <v>0.1157</v>
      </c>
      <c r="H1521" s="651"/>
      <c r="I1521" t="str">
        <f t="shared" si="141"/>
        <v>motorbikes</v>
      </c>
      <c r="J1521" t="str">
        <f t="shared" si="142"/>
        <v>petroleum gasoline</v>
      </c>
      <c r="K1521" t="str">
        <f t="shared" si="143"/>
        <v>nox</v>
      </c>
      <c r="L1521" t="str">
        <f t="shared" si="144"/>
        <v>motorbikes.petroleum gasoline.nox.Stage 2 (4-stroke)</v>
      </c>
      <c r="M1521" s="614">
        <f>IFERROR(INDEX('Control Tech'!$K$3:$K$196,MATCH(Calcs!L1521,'Control Tech'!$A$3:$A$196,0),1)/100,0)</f>
        <v>0</v>
      </c>
      <c r="N1521" s="613">
        <f t="shared" si="145"/>
        <v>0</v>
      </c>
      <c r="O1521" t="str">
        <f t="shared" si="146"/>
        <v/>
      </c>
    </row>
    <row r="1522" spans="1:15" x14ac:dyDescent="0.25">
      <c r="A1522" t="s">
        <v>1690</v>
      </c>
      <c r="B1522" t="s">
        <v>1192</v>
      </c>
      <c r="C1522" t="s">
        <v>18</v>
      </c>
      <c r="D1522" t="s">
        <v>1283</v>
      </c>
      <c r="E1522" t="s">
        <v>1195</v>
      </c>
      <c r="F1522" s="604">
        <v>1</v>
      </c>
      <c r="G1522" s="604">
        <v>5.8500000000000003E-2</v>
      </c>
      <c r="H1522" s="651"/>
      <c r="I1522" t="str">
        <f t="shared" si="141"/>
        <v>motorbikes</v>
      </c>
      <c r="J1522" t="str">
        <f t="shared" si="142"/>
        <v>petroleum gasoline</v>
      </c>
      <c r="K1522" t="str">
        <f t="shared" si="143"/>
        <v>nox</v>
      </c>
      <c r="L1522" t="str">
        <f t="shared" si="144"/>
        <v>motorbikes.petroleum gasoline.nox.Stage 3 (4-stroke)</v>
      </c>
      <c r="M1522" s="614">
        <f>IFERROR(INDEX('Control Tech'!$K$3:$K$196,MATCH(Calcs!L1522,'Control Tech'!$A$3:$A$196,0),1)/100,0)</f>
        <v>0</v>
      </c>
      <c r="N1522" s="613">
        <f t="shared" si="145"/>
        <v>0</v>
      </c>
      <c r="O1522" t="str">
        <f t="shared" si="146"/>
        <v/>
      </c>
    </row>
    <row r="1523" spans="1:15" x14ac:dyDescent="0.25">
      <c r="A1523" t="s">
        <v>1690</v>
      </c>
      <c r="B1523" t="s">
        <v>1192</v>
      </c>
      <c r="C1523" t="s">
        <v>1305</v>
      </c>
      <c r="D1523" t="s">
        <v>1186</v>
      </c>
      <c r="E1523" t="s">
        <v>1195</v>
      </c>
      <c r="F1523" s="604">
        <v>1</v>
      </c>
      <c r="G1523" s="604">
        <v>0.13</v>
      </c>
      <c r="H1523" s="651"/>
      <c r="I1523" t="str">
        <f t="shared" si="141"/>
        <v>motorbikes</v>
      </c>
      <c r="J1523" t="str">
        <f t="shared" si="142"/>
        <v>natural gas</v>
      </c>
      <c r="K1523" t="str">
        <f t="shared" si="143"/>
        <v>nox</v>
      </c>
      <c r="L1523" t="str">
        <f t="shared" si="144"/>
        <v>motorbikes.natural gas.nox.No control</v>
      </c>
      <c r="M1523" s="614">
        <f>IFERROR(INDEX('Control Tech'!$K$3:$K$196,MATCH(Calcs!L1523,'Control Tech'!$A$3:$A$196,0),1)/100,0)</f>
        <v>0</v>
      </c>
      <c r="N1523" s="613">
        <f t="shared" si="145"/>
        <v>1</v>
      </c>
      <c r="O1523" t="str">
        <f t="shared" si="146"/>
        <v/>
      </c>
    </row>
    <row r="1524" spans="1:15" x14ac:dyDescent="0.25">
      <c r="A1524" t="s">
        <v>1690</v>
      </c>
      <c r="B1524" t="s">
        <v>1192</v>
      </c>
      <c r="C1524" t="s">
        <v>1305</v>
      </c>
      <c r="D1524" t="s">
        <v>1281</v>
      </c>
      <c r="E1524" t="s">
        <v>1195</v>
      </c>
      <c r="F1524" s="604">
        <v>1</v>
      </c>
      <c r="G1524" s="604">
        <v>0.13</v>
      </c>
      <c r="H1524" s="651"/>
      <c r="I1524" t="str">
        <f t="shared" si="141"/>
        <v>motorbikes</v>
      </c>
      <c r="J1524" t="str">
        <f t="shared" si="142"/>
        <v>natural gas</v>
      </c>
      <c r="K1524" t="str">
        <f t="shared" si="143"/>
        <v>nox</v>
      </c>
      <c r="L1524" t="str">
        <f t="shared" si="144"/>
        <v>motorbikes.natural gas.nox.Stage 1 (4-stroke)</v>
      </c>
      <c r="M1524" s="614">
        <f>IFERROR(INDEX('Control Tech'!$K$3:$K$196,MATCH(Calcs!L1524,'Control Tech'!$A$3:$A$196,0),1)/100,0)</f>
        <v>0</v>
      </c>
      <c r="N1524" s="613">
        <f t="shared" si="145"/>
        <v>0</v>
      </c>
      <c r="O1524" t="str">
        <f t="shared" si="146"/>
        <v/>
      </c>
    </row>
    <row r="1525" spans="1:15" x14ac:dyDescent="0.25">
      <c r="A1525" t="s">
        <v>1690</v>
      </c>
      <c r="B1525" t="s">
        <v>1192</v>
      </c>
      <c r="C1525" t="s">
        <v>1305</v>
      </c>
      <c r="D1525" t="s">
        <v>1282</v>
      </c>
      <c r="E1525" t="s">
        <v>1195</v>
      </c>
      <c r="F1525" s="604">
        <v>1</v>
      </c>
      <c r="G1525" s="604">
        <v>0.1157</v>
      </c>
      <c r="H1525" s="651"/>
      <c r="I1525" t="str">
        <f t="shared" si="141"/>
        <v>motorbikes</v>
      </c>
      <c r="J1525" t="str">
        <f t="shared" si="142"/>
        <v>natural gas</v>
      </c>
      <c r="K1525" t="str">
        <f t="shared" si="143"/>
        <v>nox</v>
      </c>
      <c r="L1525" t="str">
        <f t="shared" si="144"/>
        <v>motorbikes.natural gas.nox.Stage 2 (4-stroke)</v>
      </c>
      <c r="M1525" s="614">
        <f>IFERROR(INDEX('Control Tech'!$K$3:$K$196,MATCH(Calcs!L1525,'Control Tech'!$A$3:$A$196,0),1)/100,0)</f>
        <v>0</v>
      </c>
      <c r="N1525" s="613">
        <f t="shared" si="145"/>
        <v>0</v>
      </c>
      <c r="O1525" t="str">
        <f t="shared" si="146"/>
        <v/>
      </c>
    </row>
    <row r="1526" spans="1:15" x14ac:dyDescent="0.25">
      <c r="A1526" t="s">
        <v>1690</v>
      </c>
      <c r="B1526" t="s">
        <v>1192</v>
      </c>
      <c r="C1526" t="s">
        <v>1305</v>
      </c>
      <c r="D1526" t="s">
        <v>1283</v>
      </c>
      <c r="E1526" t="s">
        <v>1195</v>
      </c>
      <c r="F1526" s="604">
        <v>1</v>
      </c>
      <c r="G1526" s="604">
        <v>5.8500000000000003E-2</v>
      </c>
      <c r="H1526" s="651"/>
      <c r="I1526" t="str">
        <f t="shared" si="141"/>
        <v>motorbikes</v>
      </c>
      <c r="J1526" t="str">
        <f t="shared" si="142"/>
        <v>natural gas</v>
      </c>
      <c r="K1526" t="str">
        <f t="shared" si="143"/>
        <v>nox</v>
      </c>
      <c r="L1526" t="str">
        <f t="shared" si="144"/>
        <v>motorbikes.natural gas.nox.Stage 3 (4-stroke)</v>
      </c>
      <c r="M1526" s="614">
        <f>IFERROR(INDEX('Control Tech'!$K$3:$K$196,MATCH(Calcs!L1526,'Control Tech'!$A$3:$A$196,0),1)/100,0)</f>
        <v>0</v>
      </c>
      <c r="N1526" s="613">
        <f t="shared" si="145"/>
        <v>0</v>
      </c>
      <c r="O1526" t="str">
        <f t="shared" si="146"/>
        <v/>
      </c>
    </row>
    <row r="1527" spans="1:15" x14ac:dyDescent="0.25">
      <c r="A1527" t="s">
        <v>1690</v>
      </c>
      <c r="B1527" t="s">
        <v>1247</v>
      </c>
      <c r="C1527" t="s">
        <v>1409</v>
      </c>
      <c r="D1527" t="s">
        <v>1667</v>
      </c>
      <c r="E1527" t="s">
        <v>1195</v>
      </c>
      <c r="F1527" s="604">
        <v>1</v>
      </c>
      <c r="G1527" s="604">
        <v>6.5000000000000002E-2</v>
      </c>
      <c r="H1527" s="651"/>
      <c r="I1527" t="str">
        <f t="shared" si="141"/>
        <v>industry</v>
      </c>
      <c r="J1527" t="str">
        <f t="shared" si="142"/>
        <v/>
      </c>
      <c r="K1527" t="str">
        <f t="shared" si="143"/>
        <v>nox</v>
      </c>
      <c r="L1527" t="str">
        <f t="shared" si="144"/>
        <v>industry..nox.Combustion modification on solid fuels fired industrial boilers and furnaces</v>
      </c>
      <c r="M1527" s="614">
        <f>IFERROR(INDEX('Control Tech'!$K$3:$K$196,MATCH(Calcs!L1527,'Control Tech'!$A$3:$A$196,0),1)/100,0)</f>
        <v>0</v>
      </c>
      <c r="N1527" s="613">
        <f t="shared" si="145"/>
        <v>0</v>
      </c>
      <c r="O1527" t="str">
        <f t="shared" si="146"/>
        <v/>
      </c>
    </row>
    <row r="1528" spans="1:15" x14ac:dyDescent="0.25">
      <c r="A1528" t="s">
        <v>1690</v>
      </c>
      <c r="B1528" t="s">
        <v>1247</v>
      </c>
      <c r="C1528" t="s">
        <v>1409</v>
      </c>
      <c r="D1528" t="s">
        <v>1186</v>
      </c>
      <c r="E1528" t="s">
        <v>1195</v>
      </c>
      <c r="F1528" s="604">
        <v>1</v>
      </c>
      <c r="G1528" s="604">
        <v>0.13</v>
      </c>
      <c r="H1528" s="651"/>
      <c r="I1528" t="str">
        <f t="shared" si="141"/>
        <v>industry</v>
      </c>
      <c r="J1528" t="str">
        <f t="shared" si="142"/>
        <v/>
      </c>
      <c r="K1528" t="str">
        <f t="shared" si="143"/>
        <v>nox</v>
      </c>
      <c r="L1528" t="str">
        <f t="shared" si="144"/>
        <v>industry..nox.No control</v>
      </c>
      <c r="M1528" s="614">
        <f>IFERROR(INDEX('Control Tech'!$K$3:$K$196,MATCH(Calcs!L1528,'Control Tech'!$A$3:$A$196,0),1)/100,0)</f>
        <v>0</v>
      </c>
      <c r="N1528" s="613">
        <f t="shared" si="145"/>
        <v>1</v>
      </c>
      <c r="O1528" t="str">
        <f t="shared" si="146"/>
        <v/>
      </c>
    </row>
    <row r="1529" spans="1:15" x14ac:dyDescent="0.25">
      <c r="A1529" t="s">
        <v>1690</v>
      </c>
      <c r="B1529" t="s">
        <v>1247</v>
      </c>
      <c r="C1529" t="s">
        <v>1245</v>
      </c>
      <c r="D1529" t="s">
        <v>1186</v>
      </c>
      <c r="E1529" t="s">
        <v>1195</v>
      </c>
      <c r="F1529" s="604">
        <v>1</v>
      </c>
      <c r="G1529" s="604">
        <v>0.14000000000000001</v>
      </c>
      <c r="H1529" s="651"/>
      <c r="I1529" t="str">
        <f t="shared" si="141"/>
        <v>industry</v>
      </c>
      <c r="J1529" t="str">
        <f t="shared" si="142"/>
        <v>hard coal</v>
      </c>
      <c r="K1529" t="str">
        <f t="shared" si="143"/>
        <v>nox</v>
      </c>
      <c r="L1529" t="str">
        <f t="shared" si="144"/>
        <v>industry.hard coal.nox.No control</v>
      </c>
      <c r="M1529" s="614">
        <f>IFERROR(INDEX('Control Tech'!$K$3:$K$196,MATCH(Calcs!L1529,'Control Tech'!$A$3:$A$196,0),1)/100,0)</f>
        <v>0</v>
      </c>
      <c r="N1529" s="613">
        <f t="shared" si="145"/>
        <v>1</v>
      </c>
      <c r="O1529" t="str">
        <f t="shared" si="146"/>
        <v/>
      </c>
    </row>
    <row r="1530" spans="1:15" x14ac:dyDescent="0.25">
      <c r="A1530" t="s">
        <v>1690</v>
      </c>
      <c r="B1530" t="s">
        <v>1247</v>
      </c>
      <c r="C1530" t="s">
        <v>92</v>
      </c>
      <c r="D1530" t="s">
        <v>1671</v>
      </c>
      <c r="E1530" t="s">
        <v>1195</v>
      </c>
      <c r="F1530" s="604">
        <v>1</v>
      </c>
      <c r="G1530" s="604">
        <v>7.4999999999999997E-2</v>
      </c>
      <c r="H1530" s="651"/>
      <c r="I1530" t="str">
        <f t="shared" si="141"/>
        <v>industry</v>
      </c>
      <c r="J1530" t="str">
        <f t="shared" si="142"/>
        <v>petroleum diesel</v>
      </c>
      <c r="K1530" t="str">
        <f t="shared" si="143"/>
        <v>nox</v>
      </c>
      <c r="L1530" t="str">
        <f t="shared" si="144"/>
        <v>industry.petroleum diesel.nox.Combustion modification on oil and gas industrial boilers and furnaces</v>
      </c>
      <c r="M1530" s="614">
        <f>IFERROR(INDEX('Control Tech'!$K$3:$K$196,MATCH(Calcs!L1530,'Control Tech'!$A$3:$A$196,0),1)/100,0)</f>
        <v>0</v>
      </c>
      <c r="N1530" s="613">
        <f t="shared" si="145"/>
        <v>0</v>
      </c>
      <c r="O1530" t="str">
        <f t="shared" si="146"/>
        <v/>
      </c>
    </row>
    <row r="1531" spans="1:15" x14ac:dyDescent="0.25">
      <c r="A1531" t="s">
        <v>1690</v>
      </c>
      <c r="B1531" t="s">
        <v>1247</v>
      </c>
      <c r="C1531" t="s">
        <v>92</v>
      </c>
      <c r="D1531" t="s">
        <v>1186</v>
      </c>
      <c r="E1531" t="s">
        <v>1195</v>
      </c>
      <c r="F1531" s="604">
        <v>1</v>
      </c>
      <c r="G1531" s="604">
        <v>0.15</v>
      </c>
      <c r="H1531" s="651"/>
      <c r="I1531" t="str">
        <f t="shared" si="141"/>
        <v>industry</v>
      </c>
      <c r="J1531" t="str">
        <f t="shared" si="142"/>
        <v>petroleum diesel</v>
      </c>
      <c r="K1531" t="str">
        <f t="shared" si="143"/>
        <v>nox</v>
      </c>
      <c r="L1531" t="str">
        <f t="shared" si="144"/>
        <v>industry.petroleum diesel.nox.No control</v>
      </c>
      <c r="M1531" s="614">
        <f>IFERROR(INDEX('Control Tech'!$K$3:$K$196,MATCH(Calcs!L1531,'Control Tech'!$A$3:$A$196,0),1)/100,0)</f>
        <v>0</v>
      </c>
      <c r="N1531" s="613">
        <f t="shared" si="145"/>
        <v>1</v>
      </c>
      <c r="O1531" t="str">
        <f t="shared" si="146"/>
        <v/>
      </c>
    </row>
    <row r="1532" spans="1:15" x14ac:dyDescent="0.25">
      <c r="A1532" t="s">
        <v>1690</v>
      </c>
      <c r="B1532" t="s">
        <v>1247</v>
      </c>
      <c r="C1532" t="s">
        <v>1264</v>
      </c>
      <c r="D1532" t="s">
        <v>1547</v>
      </c>
      <c r="E1532" t="s">
        <v>1195</v>
      </c>
      <c r="F1532" s="604">
        <v>1</v>
      </c>
      <c r="G1532" s="604">
        <v>0.02</v>
      </c>
      <c r="H1532" s="651"/>
      <c r="I1532" t="str">
        <f t="shared" si="141"/>
        <v>industry</v>
      </c>
      <c r="J1532" t="str">
        <f t="shared" si="142"/>
        <v>natural gas</v>
      </c>
      <c r="K1532" t="str">
        <f t="shared" si="143"/>
        <v>nox</v>
      </c>
      <c r="L1532" t="str">
        <f t="shared" si="144"/>
        <v>industry.natural gas.nox.Combustion modification and selective catalytic reduction on oil and gas industrial boilers and furnaces</v>
      </c>
      <c r="M1532" s="614">
        <f>IFERROR(INDEX('Control Tech'!$K$3:$K$196,MATCH(Calcs!L1532,'Control Tech'!$A$3:$A$196,0),1)/100,0)</f>
        <v>0</v>
      </c>
      <c r="N1532" s="613">
        <f t="shared" si="145"/>
        <v>0</v>
      </c>
      <c r="O1532" t="str">
        <f t="shared" si="146"/>
        <v/>
      </c>
    </row>
    <row r="1533" spans="1:15" x14ac:dyDescent="0.25">
      <c r="A1533" t="s">
        <v>1690</v>
      </c>
      <c r="B1533" t="s">
        <v>1247</v>
      </c>
      <c r="C1533" t="s">
        <v>1264</v>
      </c>
      <c r="D1533" t="s">
        <v>1651</v>
      </c>
      <c r="E1533" t="s">
        <v>1195</v>
      </c>
      <c r="F1533" s="604">
        <v>1</v>
      </c>
      <c r="G1533" s="604">
        <v>0.03</v>
      </c>
      <c r="H1533" s="651"/>
      <c r="I1533" t="str">
        <f t="shared" si="141"/>
        <v>industry</v>
      </c>
      <c r="J1533" t="str">
        <f t="shared" si="142"/>
        <v>natural gas</v>
      </c>
      <c r="K1533" t="str">
        <f t="shared" si="143"/>
        <v>nox</v>
      </c>
      <c r="L1533" t="str">
        <f t="shared" si="144"/>
        <v>industry.natural gas.nox.Combustion modification and selective non-catalytic reduction on oil and gas industrial boilers and furnaces</v>
      </c>
      <c r="M1533" s="614">
        <f>IFERROR(INDEX('Control Tech'!$K$3:$K$196,MATCH(Calcs!L1533,'Control Tech'!$A$3:$A$196,0),1)/100,0)</f>
        <v>0</v>
      </c>
      <c r="N1533" s="613">
        <f t="shared" si="145"/>
        <v>0</v>
      </c>
      <c r="O1533" t="str">
        <f t="shared" si="146"/>
        <v/>
      </c>
    </row>
    <row r="1534" spans="1:15" x14ac:dyDescent="0.25">
      <c r="A1534" t="s">
        <v>1690</v>
      </c>
      <c r="B1534" t="s">
        <v>1247</v>
      </c>
      <c r="C1534" t="s">
        <v>1264</v>
      </c>
      <c r="D1534" t="s">
        <v>1671</v>
      </c>
      <c r="E1534" t="s">
        <v>1195</v>
      </c>
      <c r="F1534" s="604">
        <v>1</v>
      </c>
      <c r="G1534" s="604">
        <v>0.05</v>
      </c>
      <c r="H1534" s="651"/>
      <c r="I1534" t="str">
        <f t="shared" si="141"/>
        <v>industry</v>
      </c>
      <c r="J1534" t="str">
        <f t="shared" si="142"/>
        <v>natural gas</v>
      </c>
      <c r="K1534" t="str">
        <f t="shared" si="143"/>
        <v>nox</v>
      </c>
      <c r="L1534" t="str">
        <f t="shared" si="144"/>
        <v>industry.natural gas.nox.Combustion modification on oil and gas industrial boilers and furnaces</v>
      </c>
      <c r="M1534" s="614">
        <f>IFERROR(INDEX('Control Tech'!$K$3:$K$196,MATCH(Calcs!L1534,'Control Tech'!$A$3:$A$196,0),1)/100,0)</f>
        <v>0</v>
      </c>
      <c r="N1534" s="613">
        <f t="shared" si="145"/>
        <v>0</v>
      </c>
      <c r="O1534" t="str">
        <f t="shared" si="146"/>
        <v/>
      </c>
    </row>
    <row r="1535" spans="1:15" x14ac:dyDescent="0.25">
      <c r="A1535" t="s">
        <v>1690</v>
      </c>
      <c r="B1535" t="s">
        <v>1247</v>
      </c>
      <c r="C1535" t="s">
        <v>1264</v>
      </c>
      <c r="D1535" t="s">
        <v>1186</v>
      </c>
      <c r="E1535" t="s">
        <v>1195</v>
      </c>
      <c r="F1535" s="604">
        <v>1</v>
      </c>
      <c r="G1535" s="604">
        <v>0.1</v>
      </c>
      <c r="H1535" s="651"/>
      <c r="I1535" t="str">
        <f t="shared" si="141"/>
        <v>industry</v>
      </c>
      <c r="J1535" t="str">
        <f t="shared" si="142"/>
        <v>natural gas</v>
      </c>
      <c r="K1535" t="str">
        <f t="shared" si="143"/>
        <v>nox</v>
      </c>
      <c r="L1535" t="str">
        <f t="shared" si="144"/>
        <v>industry.natural gas.nox.No control</v>
      </c>
      <c r="M1535" s="614">
        <f>IFERROR(INDEX('Control Tech'!$K$3:$K$196,MATCH(Calcs!L1535,'Control Tech'!$A$3:$A$196,0),1)/100,0)</f>
        <v>0</v>
      </c>
      <c r="N1535" s="613">
        <f t="shared" si="145"/>
        <v>1</v>
      </c>
      <c r="O1535" t="str">
        <f t="shared" si="146"/>
        <v/>
      </c>
    </row>
    <row r="1536" spans="1:15" x14ac:dyDescent="0.25">
      <c r="A1536" t="s">
        <v>1690</v>
      </c>
      <c r="B1536" t="s">
        <v>1247</v>
      </c>
      <c r="C1536" t="s">
        <v>18</v>
      </c>
      <c r="D1536" t="s">
        <v>1671</v>
      </c>
      <c r="E1536" t="s">
        <v>1195</v>
      </c>
      <c r="F1536" s="604">
        <v>1</v>
      </c>
      <c r="G1536" s="604">
        <v>3.5000000000000003E-2</v>
      </c>
      <c r="H1536" s="651"/>
      <c r="I1536" t="str">
        <f t="shared" si="141"/>
        <v>industry</v>
      </c>
      <c r="J1536" t="str">
        <f t="shared" si="142"/>
        <v>petroleum gasoline</v>
      </c>
      <c r="K1536" t="str">
        <f t="shared" si="143"/>
        <v>nox</v>
      </c>
      <c r="L1536" t="str">
        <f t="shared" si="144"/>
        <v>industry.petroleum gasoline.nox.Combustion modification on oil and gas industrial boilers and furnaces</v>
      </c>
      <c r="M1536" s="614">
        <f>IFERROR(INDEX('Control Tech'!$K$3:$K$196,MATCH(Calcs!L1536,'Control Tech'!$A$3:$A$196,0),1)/100,0)</f>
        <v>0</v>
      </c>
      <c r="N1536" s="613">
        <f t="shared" si="145"/>
        <v>0</v>
      </c>
      <c r="O1536" t="str">
        <f t="shared" si="146"/>
        <v/>
      </c>
    </row>
    <row r="1537" spans="1:15" x14ac:dyDescent="0.25">
      <c r="A1537" t="s">
        <v>1690</v>
      </c>
      <c r="B1537" t="s">
        <v>1247</v>
      </c>
      <c r="C1537" t="s">
        <v>18</v>
      </c>
      <c r="D1537" t="s">
        <v>1186</v>
      </c>
      <c r="E1537" t="s">
        <v>1195</v>
      </c>
      <c r="F1537" s="604">
        <v>1</v>
      </c>
      <c r="G1537" s="604">
        <v>7.0000000000000007E-2</v>
      </c>
      <c r="H1537" s="651"/>
      <c r="I1537" t="str">
        <f t="shared" si="141"/>
        <v>industry</v>
      </c>
      <c r="J1537" t="str">
        <f t="shared" si="142"/>
        <v>petroleum gasoline</v>
      </c>
      <c r="K1537" t="str">
        <f t="shared" si="143"/>
        <v>nox</v>
      </c>
      <c r="L1537" t="str">
        <f t="shared" si="144"/>
        <v>industry.petroleum gasoline.nox.No control</v>
      </c>
      <c r="M1537" s="614">
        <f>IFERROR(INDEX('Control Tech'!$K$3:$K$196,MATCH(Calcs!L1537,'Control Tech'!$A$3:$A$196,0),1)/100,0)</f>
        <v>0</v>
      </c>
      <c r="N1537" s="613">
        <f t="shared" si="145"/>
        <v>1</v>
      </c>
      <c r="O1537" t="str">
        <f t="shared" si="146"/>
        <v/>
      </c>
    </row>
    <row r="1538" spans="1:15" x14ac:dyDescent="0.25">
      <c r="A1538" t="s">
        <v>1690</v>
      </c>
      <c r="B1538" t="s">
        <v>1247</v>
      </c>
      <c r="C1538" t="s">
        <v>1294</v>
      </c>
      <c r="D1538" t="s">
        <v>1547</v>
      </c>
      <c r="E1538" t="s">
        <v>1195</v>
      </c>
      <c r="F1538" s="604">
        <v>1</v>
      </c>
      <c r="G1538" s="604">
        <v>3.7999999999999999E-2</v>
      </c>
      <c r="H1538" s="651"/>
      <c r="I1538" t="str">
        <f t="shared" si="141"/>
        <v>industry</v>
      </c>
      <c r="J1538" t="str">
        <f t="shared" si="142"/>
        <v>petroleum diesel</v>
      </c>
      <c r="K1538" t="str">
        <f t="shared" si="143"/>
        <v>nox</v>
      </c>
      <c r="L1538" t="str">
        <f t="shared" si="144"/>
        <v>industry.petroleum diesel.nox.Combustion modification and selective catalytic reduction on oil and gas industrial boilers and furnaces</v>
      </c>
      <c r="M1538" s="614">
        <f>IFERROR(INDEX('Control Tech'!$K$3:$K$196,MATCH(Calcs!L1538,'Control Tech'!$A$3:$A$196,0),1)/100,0)</f>
        <v>0</v>
      </c>
      <c r="N1538" s="613">
        <f t="shared" si="145"/>
        <v>0</v>
      </c>
      <c r="O1538" t="str">
        <f t="shared" si="146"/>
        <v/>
      </c>
    </row>
    <row r="1539" spans="1:15" x14ac:dyDescent="0.25">
      <c r="A1539" t="s">
        <v>1690</v>
      </c>
      <c r="B1539" t="s">
        <v>1247</v>
      </c>
      <c r="C1539" t="s">
        <v>1294</v>
      </c>
      <c r="D1539" t="s">
        <v>1645</v>
      </c>
      <c r="E1539" t="s">
        <v>1195</v>
      </c>
      <c r="F1539" s="604">
        <v>1</v>
      </c>
      <c r="G1539" s="604">
        <v>5.7000000000000002E-2</v>
      </c>
      <c r="H1539" s="651"/>
      <c r="I1539" t="str">
        <f t="shared" si="141"/>
        <v>industry</v>
      </c>
      <c r="J1539" t="str">
        <f t="shared" si="142"/>
        <v>petroleum diesel</v>
      </c>
      <c r="K1539" t="str">
        <f t="shared" si="143"/>
        <v>nox</v>
      </c>
      <c r="L1539" t="str">
        <f t="shared" si="144"/>
        <v>industry.petroleum diesel.nox.Combustion modification and selective non-catalytic reduction on solid fuels fired industrial boilers and furnaces</v>
      </c>
      <c r="M1539" s="614">
        <f>IFERROR(INDEX('Control Tech'!$K$3:$K$196,MATCH(Calcs!L1539,'Control Tech'!$A$3:$A$196,0),1)/100,0)</f>
        <v>0</v>
      </c>
      <c r="N1539" s="613">
        <f t="shared" si="145"/>
        <v>0</v>
      </c>
      <c r="O1539" t="str">
        <f t="shared" si="146"/>
        <v/>
      </c>
    </row>
    <row r="1540" spans="1:15" x14ac:dyDescent="0.25">
      <c r="A1540" t="s">
        <v>1690</v>
      </c>
      <c r="B1540" t="s">
        <v>1247</v>
      </c>
      <c r="C1540" t="s">
        <v>1294</v>
      </c>
      <c r="D1540" t="s">
        <v>1671</v>
      </c>
      <c r="E1540" t="s">
        <v>1195</v>
      </c>
      <c r="F1540" s="604">
        <v>1</v>
      </c>
      <c r="G1540" s="604">
        <v>9.5000000000000001E-2</v>
      </c>
      <c r="H1540" s="651"/>
      <c r="I1540" t="str">
        <f t="shared" si="141"/>
        <v>industry</v>
      </c>
      <c r="J1540" t="str">
        <f t="shared" si="142"/>
        <v>petroleum diesel</v>
      </c>
      <c r="K1540" t="str">
        <f t="shared" si="143"/>
        <v>nox</v>
      </c>
      <c r="L1540" t="str">
        <f t="shared" si="144"/>
        <v>industry.petroleum diesel.nox.Combustion modification on oil and gas industrial boilers and furnaces</v>
      </c>
      <c r="M1540" s="614">
        <f>IFERROR(INDEX('Control Tech'!$K$3:$K$196,MATCH(Calcs!L1540,'Control Tech'!$A$3:$A$196,0),1)/100,0)</f>
        <v>0</v>
      </c>
      <c r="N1540" s="613">
        <f t="shared" si="145"/>
        <v>0</v>
      </c>
      <c r="O1540" t="str">
        <f t="shared" si="146"/>
        <v/>
      </c>
    </row>
    <row r="1541" spans="1:15" x14ac:dyDescent="0.25">
      <c r="A1541" t="s">
        <v>1690</v>
      </c>
      <c r="B1541" t="s">
        <v>1247</v>
      </c>
      <c r="C1541" t="s">
        <v>1294</v>
      </c>
      <c r="D1541" t="s">
        <v>1186</v>
      </c>
      <c r="E1541" t="s">
        <v>1195</v>
      </c>
      <c r="F1541" s="604">
        <v>1</v>
      </c>
      <c r="G1541" s="604">
        <v>0.19</v>
      </c>
      <c r="H1541" s="651"/>
      <c r="I1541" t="str">
        <f t="shared" si="141"/>
        <v>industry</v>
      </c>
      <c r="J1541" t="str">
        <f t="shared" si="142"/>
        <v>petroleum diesel</v>
      </c>
      <c r="K1541" t="str">
        <f t="shared" si="143"/>
        <v>nox</v>
      </c>
      <c r="L1541" t="str">
        <f t="shared" si="144"/>
        <v>industry.petroleum diesel.nox.No control</v>
      </c>
      <c r="M1541" s="614">
        <f>IFERROR(INDEX('Control Tech'!$K$3:$K$196,MATCH(Calcs!L1541,'Control Tech'!$A$3:$A$196,0),1)/100,0)</f>
        <v>0</v>
      </c>
      <c r="N1541" s="613">
        <f t="shared" si="145"/>
        <v>1</v>
      </c>
      <c r="O1541" t="str">
        <f t="shared" si="146"/>
        <v/>
      </c>
    </row>
    <row r="1542" spans="1:15" x14ac:dyDescent="0.25">
      <c r="A1542" t="s">
        <v>1690</v>
      </c>
      <c r="B1542" t="s">
        <v>1247</v>
      </c>
      <c r="C1542" t="s">
        <v>1305</v>
      </c>
      <c r="D1542" t="s">
        <v>1671</v>
      </c>
      <c r="E1542" t="s">
        <v>1195</v>
      </c>
      <c r="F1542" s="604">
        <v>1</v>
      </c>
      <c r="G1542" s="604">
        <v>3.5000000000000003E-2</v>
      </c>
      <c r="H1542" s="651"/>
      <c r="I1542" t="str">
        <f t="shared" ref="I1542:I1605" si="147">IFERROR(INDEX($U$3:$U$143,MATCH(B1542,$S$3:$S$143,0),1),"")</f>
        <v>industry</v>
      </c>
      <c r="J1542" t="str">
        <f t="shared" ref="J1542:J1605" si="148">IFERROR(INDEX($V$3:$V$143,MATCH(CONCATENATE(B1542,".",C1542),$R$3:$R$143,0),1),"")</f>
        <v>natural gas</v>
      </c>
      <c r="K1542" t="str">
        <f t="shared" ref="K1542:K1605" si="149">IF(OR(A1542="black carbon",A1542="oc",A1542="pm2.5",A1542="pm10"),"PM",A1542)</f>
        <v>nox</v>
      </c>
      <c r="L1542" t="str">
        <f t="shared" ref="L1542:L1605" si="150">IFERROR(CONCATENATE(I1542,".",J1542,".",K1542,".",D1542),"")</f>
        <v>industry.natural gas.nox.Combustion modification on oil and gas industrial boilers and furnaces</v>
      </c>
      <c r="M1542" s="614">
        <f>IFERROR(INDEX('Control Tech'!$K$3:$K$196,MATCH(Calcs!L1542,'Control Tech'!$A$3:$A$196,0),1)/100,0)</f>
        <v>0</v>
      </c>
      <c r="N1542" s="613">
        <f t="shared" ref="N1542:N1605" si="151">IF(D1542="no control",1-SUMIFS($M$5:$M$3714,$B$5:$B$3714,B1542,$A$5:$A$3714,A1542,$C$5:$C$3714,C1542),M1542)</f>
        <v>0</v>
      </c>
      <c r="O1542" t="str">
        <f t="shared" ref="O1542:O1605" si="152">IF(I1542="electricity",INDEX($W$3:$W$143,MATCH(CONCATENATE(B1542,".",C1542),$R$3:$R$143,0),1),"")</f>
        <v/>
      </c>
    </row>
    <row r="1543" spans="1:15" x14ac:dyDescent="0.25">
      <c r="A1543" t="s">
        <v>1690</v>
      </c>
      <c r="B1543" t="s">
        <v>1247</v>
      </c>
      <c r="C1543" t="s">
        <v>1305</v>
      </c>
      <c r="D1543" t="s">
        <v>1186</v>
      </c>
      <c r="E1543" t="s">
        <v>1195</v>
      </c>
      <c r="F1543" s="604">
        <v>1</v>
      </c>
      <c r="G1543" s="604">
        <v>7.0000000000000007E-2</v>
      </c>
      <c r="H1543" s="651"/>
      <c r="I1543" t="str">
        <f t="shared" si="147"/>
        <v>industry</v>
      </c>
      <c r="J1543" t="str">
        <f t="shared" si="148"/>
        <v>natural gas</v>
      </c>
      <c r="K1543" t="str">
        <f t="shared" si="149"/>
        <v>nox</v>
      </c>
      <c r="L1543" t="str">
        <f t="shared" si="150"/>
        <v>industry.natural gas.nox.No control</v>
      </c>
      <c r="M1543" s="614">
        <f>IFERROR(INDEX('Control Tech'!$K$3:$K$196,MATCH(Calcs!L1543,'Control Tech'!$A$3:$A$196,0),1)/100,0)</f>
        <v>0</v>
      </c>
      <c r="N1543" s="613">
        <f t="shared" si="151"/>
        <v>1</v>
      </c>
      <c r="O1543" t="str">
        <f t="shared" si="152"/>
        <v/>
      </c>
    </row>
    <row r="1544" spans="1:15" x14ac:dyDescent="0.25">
      <c r="A1544" t="s">
        <v>1690</v>
      </c>
      <c r="B1544" t="s">
        <v>1247</v>
      </c>
      <c r="C1544" t="s">
        <v>1410</v>
      </c>
      <c r="D1544" t="s">
        <v>1552</v>
      </c>
      <c r="E1544" t="s">
        <v>1195</v>
      </c>
      <c r="F1544" s="604">
        <v>1</v>
      </c>
      <c r="G1544" s="604">
        <v>2.5999999999999999E-2</v>
      </c>
      <c r="H1544" s="651"/>
      <c r="I1544" t="str">
        <f t="shared" si="147"/>
        <v>industry</v>
      </c>
      <c r="J1544" t="str">
        <f t="shared" si="148"/>
        <v/>
      </c>
      <c r="K1544" t="str">
        <f t="shared" si="149"/>
        <v>nox</v>
      </c>
      <c r="L1544" t="str">
        <f t="shared" si="150"/>
        <v>industry..nox.Combustion modification and selective catalytic reduction on solid fuels fired industrial boilers and furnaces</v>
      </c>
      <c r="M1544" s="614">
        <f>IFERROR(INDEX('Control Tech'!$K$3:$K$196,MATCH(Calcs!L1544,'Control Tech'!$A$3:$A$196,0),1)/100,0)</f>
        <v>0</v>
      </c>
      <c r="N1544" s="613">
        <f t="shared" si="151"/>
        <v>0</v>
      </c>
      <c r="O1544" t="str">
        <f t="shared" si="152"/>
        <v/>
      </c>
    </row>
    <row r="1545" spans="1:15" x14ac:dyDescent="0.25">
      <c r="A1545" t="s">
        <v>1690</v>
      </c>
      <c r="B1545" t="s">
        <v>1247</v>
      </c>
      <c r="C1545" t="s">
        <v>1410</v>
      </c>
      <c r="D1545" t="s">
        <v>1645</v>
      </c>
      <c r="E1545" t="s">
        <v>1195</v>
      </c>
      <c r="F1545" s="604">
        <v>1</v>
      </c>
      <c r="G1545" s="604">
        <v>3.9E-2</v>
      </c>
      <c r="H1545" s="651"/>
      <c r="I1545" t="str">
        <f t="shared" si="147"/>
        <v>industry</v>
      </c>
      <c r="J1545" t="str">
        <f t="shared" si="148"/>
        <v/>
      </c>
      <c r="K1545" t="str">
        <f t="shared" si="149"/>
        <v>nox</v>
      </c>
      <c r="L1545" t="str">
        <f t="shared" si="150"/>
        <v>industry..nox.Combustion modification and selective non-catalytic reduction on solid fuels fired industrial boilers and furnaces</v>
      </c>
      <c r="M1545" s="614">
        <f>IFERROR(INDEX('Control Tech'!$K$3:$K$196,MATCH(Calcs!L1545,'Control Tech'!$A$3:$A$196,0),1)/100,0)</f>
        <v>0</v>
      </c>
      <c r="N1545" s="613">
        <f t="shared" si="151"/>
        <v>0</v>
      </c>
      <c r="O1545" t="str">
        <f t="shared" si="152"/>
        <v/>
      </c>
    </row>
    <row r="1546" spans="1:15" x14ac:dyDescent="0.25">
      <c r="A1546" t="s">
        <v>1690</v>
      </c>
      <c r="B1546" t="s">
        <v>1247</v>
      </c>
      <c r="C1546" t="s">
        <v>1410</v>
      </c>
      <c r="D1546" t="s">
        <v>1667</v>
      </c>
      <c r="E1546" t="s">
        <v>1195</v>
      </c>
      <c r="F1546" s="604">
        <v>1</v>
      </c>
      <c r="G1546" s="604">
        <v>6.5000000000000002E-2</v>
      </c>
      <c r="H1546" s="651"/>
      <c r="I1546" t="str">
        <f t="shared" si="147"/>
        <v>industry</v>
      </c>
      <c r="J1546" t="str">
        <f t="shared" si="148"/>
        <v/>
      </c>
      <c r="K1546" t="str">
        <f t="shared" si="149"/>
        <v>nox</v>
      </c>
      <c r="L1546" t="str">
        <f t="shared" si="150"/>
        <v>industry..nox.Combustion modification on solid fuels fired industrial boilers and furnaces</v>
      </c>
      <c r="M1546" s="614">
        <f>IFERROR(INDEX('Control Tech'!$K$3:$K$196,MATCH(Calcs!L1546,'Control Tech'!$A$3:$A$196,0),1)/100,0)</f>
        <v>0</v>
      </c>
      <c r="N1546" s="613">
        <f t="shared" si="151"/>
        <v>0</v>
      </c>
      <c r="O1546" t="str">
        <f t="shared" si="152"/>
        <v/>
      </c>
    </row>
    <row r="1547" spans="1:15" x14ac:dyDescent="0.25">
      <c r="A1547" t="s">
        <v>1690</v>
      </c>
      <c r="B1547" t="s">
        <v>1247</v>
      </c>
      <c r="C1547" t="s">
        <v>1410</v>
      </c>
      <c r="D1547" t="s">
        <v>1186</v>
      </c>
      <c r="E1547" t="s">
        <v>1195</v>
      </c>
      <c r="F1547" s="604">
        <v>1</v>
      </c>
      <c r="G1547" s="604">
        <v>0.13</v>
      </c>
      <c r="H1547" s="651"/>
      <c r="I1547" t="str">
        <f t="shared" si="147"/>
        <v>industry</v>
      </c>
      <c r="J1547" t="str">
        <f t="shared" si="148"/>
        <v/>
      </c>
      <c r="K1547" t="str">
        <f t="shared" si="149"/>
        <v>nox</v>
      </c>
      <c r="L1547" t="str">
        <f t="shared" si="150"/>
        <v>industry..nox.No control</v>
      </c>
      <c r="M1547" s="614">
        <f>IFERROR(INDEX('Control Tech'!$K$3:$K$196,MATCH(Calcs!L1547,'Control Tech'!$A$3:$A$196,0),1)/100,0)</f>
        <v>0</v>
      </c>
      <c r="N1547" s="613">
        <f t="shared" si="151"/>
        <v>1</v>
      </c>
      <c r="O1547" t="str">
        <f t="shared" si="152"/>
        <v/>
      </c>
    </row>
    <row r="1548" spans="1:15" x14ac:dyDescent="0.25">
      <c r="A1548" t="s">
        <v>1690</v>
      </c>
      <c r="B1548" t="s">
        <v>1247</v>
      </c>
      <c r="C1548" t="s">
        <v>1688</v>
      </c>
      <c r="D1548" t="s">
        <v>1186</v>
      </c>
      <c r="E1548" t="s">
        <v>1195</v>
      </c>
      <c r="F1548" s="604">
        <v>1</v>
      </c>
      <c r="G1548" s="604">
        <v>0</v>
      </c>
      <c r="H1548" s="651"/>
      <c r="I1548" t="str">
        <f t="shared" si="147"/>
        <v>industry</v>
      </c>
      <c r="J1548" t="str">
        <f t="shared" si="148"/>
        <v/>
      </c>
      <c r="K1548" t="str">
        <f t="shared" si="149"/>
        <v>nox</v>
      </c>
      <c r="L1548" t="str">
        <f t="shared" si="150"/>
        <v>industry..nox.No control</v>
      </c>
      <c r="M1548" s="614">
        <f>IFERROR(INDEX('Control Tech'!$K$3:$K$196,MATCH(Calcs!L1548,'Control Tech'!$A$3:$A$196,0),1)/100,0)</f>
        <v>0</v>
      </c>
      <c r="N1548" s="613">
        <f t="shared" si="151"/>
        <v>1</v>
      </c>
      <c r="O1548" t="str">
        <f t="shared" si="152"/>
        <v/>
      </c>
    </row>
    <row r="1549" spans="1:15" x14ac:dyDescent="0.25">
      <c r="A1549" t="s">
        <v>1690</v>
      </c>
      <c r="B1549" t="s">
        <v>1221</v>
      </c>
      <c r="C1549" t="s">
        <v>1205</v>
      </c>
      <c r="D1549" t="s">
        <v>1552</v>
      </c>
      <c r="E1549" t="s">
        <v>1195</v>
      </c>
      <c r="F1549" s="604">
        <v>1</v>
      </c>
      <c r="G1549" s="604">
        <v>0.04</v>
      </c>
      <c r="H1549" s="651"/>
      <c r="I1549" t="str">
        <f t="shared" si="147"/>
        <v>industry</v>
      </c>
      <c r="J1549" t="str">
        <f t="shared" si="148"/>
        <v>lignite</v>
      </c>
      <c r="K1549" t="str">
        <f t="shared" si="149"/>
        <v>nox</v>
      </c>
      <c r="L1549" t="str">
        <f t="shared" si="150"/>
        <v>industry.lignite.nox.Combustion modification and selective catalytic reduction on solid fuels fired industrial boilers and furnaces</v>
      </c>
      <c r="M1549" s="614">
        <f>IFERROR(INDEX('Control Tech'!$K$3:$K$196,MATCH(Calcs!L1549,'Control Tech'!$A$3:$A$196,0),1)/100,0)</f>
        <v>0</v>
      </c>
      <c r="N1549" s="613">
        <f t="shared" si="151"/>
        <v>0</v>
      </c>
      <c r="O1549" t="str">
        <f t="shared" si="152"/>
        <v/>
      </c>
    </row>
    <row r="1550" spans="1:15" x14ac:dyDescent="0.25">
      <c r="A1550" t="s">
        <v>1690</v>
      </c>
      <c r="B1550" t="s">
        <v>1221</v>
      </c>
      <c r="C1550" t="s">
        <v>1205</v>
      </c>
      <c r="D1550" t="s">
        <v>1645</v>
      </c>
      <c r="E1550" t="s">
        <v>1195</v>
      </c>
      <c r="F1550" s="604">
        <v>1</v>
      </c>
      <c r="G1550" s="604">
        <v>0.06</v>
      </c>
      <c r="H1550" s="651"/>
      <c r="I1550" t="str">
        <f t="shared" si="147"/>
        <v>industry</v>
      </c>
      <c r="J1550" t="str">
        <f t="shared" si="148"/>
        <v>lignite</v>
      </c>
      <c r="K1550" t="str">
        <f t="shared" si="149"/>
        <v>nox</v>
      </c>
      <c r="L1550" t="str">
        <f t="shared" si="150"/>
        <v>industry.lignite.nox.Combustion modification and selective non-catalytic reduction on solid fuels fired industrial boilers and furnaces</v>
      </c>
      <c r="M1550" s="614">
        <f>IFERROR(INDEX('Control Tech'!$K$3:$K$196,MATCH(Calcs!L1550,'Control Tech'!$A$3:$A$196,0),1)/100,0)</f>
        <v>0</v>
      </c>
      <c r="N1550" s="613">
        <f t="shared" si="151"/>
        <v>0</v>
      </c>
      <c r="O1550" t="str">
        <f t="shared" si="152"/>
        <v/>
      </c>
    </row>
    <row r="1551" spans="1:15" x14ac:dyDescent="0.25">
      <c r="A1551" t="s">
        <v>1690</v>
      </c>
      <c r="B1551" t="s">
        <v>1221</v>
      </c>
      <c r="C1551" t="s">
        <v>1205</v>
      </c>
      <c r="D1551" t="s">
        <v>1667</v>
      </c>
      <c r="E1551" t="s">
        <v>1195</v>
      </c>
      <c r="F1551" s="604">
        <v>1</v>
      </c>
      <c r="G1551" s="604">
        <v>0.1</v>
      </c>
      <c r="H1551" s="651"/>
      <c r="I1551" t="str">
        <f t="shared" si="147"/>
        <v>industry</v>
      </c>
      <c r="J1551" t="str">
        <f t="shared" si="148"/>
        <v>lignite</v>
      </c>
      <c r="K1551" t="str">
        <f t="shared" si="149"/>
        <v>nox</v>
      </c>
      <c r="L1551" t="str">
        <f t="shared" si="150"/>
        <v>industry.lignite.nox.Combustion modification on solid fuels fired industrial boilers and furnaces</v>
      </c>
      <c r="M1551" s="614">
        <f>IFERROR(INDEX('Control Tech'!$K$3:$K$196,MATCH(Calcs!L1551,'Control Tech'!$A$3:$A$196,0),1)/100,0)</f>
        <v>0</v>
      </c>
      <c r="N1551" s="613">
        <f t="shared" si="151"/>
        <v>0</v>
      </c>
      <c r="O1551" t="str">
        <f t="shared" si="152"/>
        <v/>
      </c>
    </row>
    <row r="1552" spans="1:15" x14ac:dyDescent="0.25">
      <c r="A1552" t="s">
        <v>1690</v>
      </c>
      <c r="B1552" t="s">
        <v>1221</v>
      </c>
      <c r="C1552" t="s">
        <v>1205</v>
      </c>
      <c r="D1552" t="s">
        <v>1186</v>
      </c>
      <c r="E1552" t="s">
        <v>1195</v>
      </c>
      <c r="F1552" s="604">
        <v>1</v>
      </c>
      <c r="G1552" s="604">
        <v>0.2</v>
      </c>
      <c r="H1552" s="651"/>
      <c r="I1552" t="str">
        <f t="shared" si="147"/>
        <v>industry</v>
      </c>
      <c r="J1552" t="str">
        <f t="shared" si="148"/>
        <v>lignite</v>
      </c>
      <c r="K1552" t="str">
        <f t="shared" si="149"/>
        <v>nox</v>
      </c>
      <c r="L1552" t="str">
        <f t="shared" si="150"/>
        <v>industry.lignite.nox.No control</v>
      </c>
      <c r="M1552" s="614">
        <f>IFERROR(INDEX('Control Tech'!$K$3:$K$196,MATCH(Calcs!L1552,'Control Tech'!$A$3:$A$196,0),1)/100,0)</f>
        <v>0</v>
      </c>
      <c r="N1552" s="613">
        <f t="shared" si="151"/>
        <v>1</v>
      </c>
      <c r="O1552" t="str">
        <f t="shared" si="152"/>
        <v/>
      </c>
    </row>
    <row r="1553" spans="1:15" x14ac:dyDescent="0.25">
      <c r="A1553" t="s">
        <v>1690</v>
      </c>
      <c r="B1553" t="s">
        <v>1221</v>
      </c>
      <c r="C1553" t="s">
        <v>1240</v>
      </c>
      <c r="D1553" t="s">
        <v>1552</v>
      </c>
      <c r="E1553" t="s">
        <v>1195</v>
      </c>
      <c r="F1553" s="604">
        <v>1</v>
      </c>
      <c r="G1553" s="604">
        <v>0.04</v>
      </c>
      <c r="H1553" s="651"/>
      <c r="I1553" t="str">
        <f t="shared" si="147"/>
        <v>industry</v>
      </c>
      <c r="J1553" t="str">
        <f t="shared" si="148"/>
        <v>lignite</v>
      </c>
      <c r="K1553" t="str">
        <f t="shared" si="149"/>
        <v>nox</v>
      </c>
      <c r="L1553" t="str">
        <f t="shared" si="150"/>
        <v>industry.lignite.nox.Combustion modification and selective catalytic reduction on solid fuels fired industrial boilers and furnaces</v>
      </c>
      <c r="M1553" s="614">
        <f>IFERROR(INDEX('Control Tech'!$K$3:$K$196,MATCH(Calcs!L1553,'Control Tech'!$A$3:$A$196,0),1)/100,0)</f>
        <v>0</v>
      </c>
      <c r="N1553" s="613">
        <f t="shared" si="151"/>
        <v>0</v>
      </c>
      <c r="O1553" t="str">
        <f t="shared" si="152"/>
        <v/>
      </c>
    </row>
    <row r="1554" spans="1:15" x14ac:dyDescent="0.25">
      <c r="A1554" t="s">
        <v>1690</v>
      </c>
      <c r="B1554" t="s">
        <v>1221</v>
      </c>
      <c r="C1554" t="s">
        <v>1240</v>
      </c>
      <c r="D1554" t="s">
        <v>1645</v>
      </c>
      <c r="E1554" t="s">
        <v>1195</v>
      </c>
      <c r="F1554" s="604">
        <v>1</v>
      </c>
      <c r="G1554" s="604">
        <v>0.06</v>
      </c>
      <c r="H1554" s="651"/>
      <c r="I1554" t="str">
        <f t="shared" si="147"/>
        <v>industry</v>
      </c>
      <c r="J1554" t="str">
        <f t="shared" si="148"/>
        <v>lignite</v>
      </c>
      <c r="K1554" t="str">
        <f t="shared" si="149"/>
        <v>nox</v>
      </c>
      <c r="L1554" t="str">
        <f t="shared" si="150"/>
        <v>industry.lignite.nox.Combustion modification and selective non-catalytic reduction on solid fuels fired industrial boilers and furnaces</v>
      </c>
      <c r="M1554" s="614">
        <f>IFERROR(INDEX('Control Tech'!$K$3:$K$196,MATCH(Calcs!L1554,'Control Tech'!$A$3:$A$196,0),1)/100,0)</f>
        <v>0</v>
      </c>
      <c r="N1554" s="613">
        <f t="shared" si="151"/>
        <v>0</v>
      </c>
      <c r="O1554" t="str">
        <f t="shared" si="152"/>
        <v/>
      </c>
    </row>
    <row r="1555" spans="1:15" x14ac:dyDescent="0.25">
      <c r="A1555" t="s">
        <v>1690</v>
      </c>
      <c r="B1555" t="s">
        <v>1221</v>
      </c>
      <c r="C1555" t="s">
        <v>1240</v>
      </c>
      <c r="D1555" t="s">
        <v>1667</v>
      </c>
      <c r="E1555" t="s">
        <v>1195</v>
      </c>
      <c r="F1555" s="604">
        <v>1</v>
      </c>
      <c r="G1555" s="604">
        <v>0.1</v>
      </c>
      <c r="H1555" s="651"/>
      <c r="I1555" t="str">
        <f t="shared" si="147"/>
        <v>industry</v>
      </c>
      <c r="J1555" t="str">
        <f t="shared" si="148"/>
        <v>lignite</v>
      </c>
      <c r="K1555" t="str">
        <f t="shared" si="149"/>
        <v>nox</v>
      </c>
      <c r="L1555" t="str">
        <f t="shared" si="150"/>
        <v>industry.lignite.nox.Combustion modification on solid fuels fired industrial boilers and furnaces</v>
      </c>
      <c r="M1555" s="614">
        <f>IFERROR(INDEX('Control Tech'!$K$3:$K$196,MATCH(Calcs!L1555,'Control Tech'!$A$3:$A$196,0),1)/100,0)</f>
        <v>0</v>
      </c>
      <c r="N1555" s="613">
        <f t="shared" si="151"/>
        <v>0</v>
      </c>
      <c r="O1555" t="str">
        <f t="shared" si="152"/>
        <v/>
      </c>
    </row>
    <row r="1556" spans="1:15" x14ac:dyDescent="0.25">
      <c r="A1556" t="s">
        <v>1690</v>
      </c>
      <c r="B1556" t="s">
        <v>1221</v>
      </c>
      <c r="C1556" t="s">
        <v>1240</v>
      </c>
      <c r="D1556" t="s">
        <v>1186</v>
      </c>
      <c r="E1556" t="s">
        <v>1195</v>
      </c>
      <c r="F1556" s="604">
        <v>1</v>
      </c>
      <c r="G1556" s="604">
        <v>0.2</v>
      </c>
      <c r="H1556" s="651"/>
      <c r="I1556" t="str">
        <f t="shared" si="147"/>
        <v>industry</v>
      </c>
      <c r="J1556" t="str">
        <f t="shared" si="148"/>
        <v>lignite</v>
      </c>
      <c r="K1556" t="str">
        <f t="shared" si="149"/>
        <v>nox</v>
      </c>
      <c r="L1556" t="str">
        <f t="shared" si="150"/>
        <v>industry.lignite.nox.No control</v>
      </c>
      <c r="M1556" s="614">
        <f>IFERROR(INDEX('Control Tech'!$K$3:$K$196,MATCH(Calcs!L1556,'Control Tech'!$A$3:$A$196,0),1)/100,0)</f>
        <v>0</v>
      </c>
      <c r="N1556" s="613">
        <f t="shared" si="151"/>
        <v>1</v>
      </c>
      <c r="O1556" t="str">
        <f t="shared" si="152"/>
        <v/>
      </c>
    </row>
    <row r="1557" spans="1:15" x14ac:dyDescent="0.25">
      <c r="A1557" t="s">
        <v>1690</v>
      </c>
      <c r="B1557" t="s">
        <v>1221</v>
      </c>
      <c r="C1557" t="s">
        <v>1291</v>
      </c>
      <c r="D1557" t="s">
        <v>1552</v>
      </c>
      <c r="E1557" t="s">
        <v>1195</v>
      </c>
      <c r="F1557" s="604">
        <v>1</v>
      </c>
      <c r="G1557" s="604">
        <v>4.5999999999999999E-2</v>
      </c>
      <c r="H1557" s="651"/>
      <c r="I1557" t="str">
        <f t="shared" si="147"/>
        <v>industry</v>
      </c>
      <c r="J1557" t="str">
        <f t="shared" si="148"/>
        <v>hard coal</v>
      </c>
      <c r="K1557" t="str">
        <f t="shared" si="149"/>
        <v>nox</v>
      </c>
      <c r="L1557" t="str">
        <f t="shared" si="150"/>
        <v>industry.hard coal.nox.Combustion modification and selective catalytic reduction on solid fuels fired industrial boilers and furnaces</v>
      </c>
      <c r="M1557" s="614">
        <f>IFERROR(INDEX('Control Tech'!$K$3:$K$196,MATCH(Calcs!L1557,'Control Tech'!$A$3:$A$196,0),1)/100,0)</f>
        <v>0</v>
      </c>
      <c r="N1557" s="613">
        <f t="shared" si="151"/>
        <v>0</v>
      </c>
      <c r="O1557" t="str">
        <f t="shared" si="152"/>
        <v/>
      </c>
    </row>
    <row r="1558" spans="1:15" x14ac:dyDescent="0.25">
      <c r="A1558" t="s">
        <v>1690</v>
      </c>
      <c r="B1558" t="s">
        <v>1221</v>
      </c>
      <c r="C1558" t="s">
        <v>1291</v>
      </c>
      <c r="D1558" t="s">
        <v>1645</v>
      </c>
      <c r="E1558" t="s">
        <v>1195</v>
      </c>
      <c r="F1558" s="604">
        <v>1</v>
      </c>
      <c r="G1558" s="604">
        <v>6.9000000000000006E-2</v>
      </c>
      <c r="H1558" s="651"/>
      <c r="I1558" t="str">
        <f t="shared" si="147"/>
        <v>industry</v>
      </c>
      <c r="J1558" t="str">
        <f t="shared" si="148"/>
        <v>hard coal</v>
      </c>
      <c r="K1558" t="str">
        <f t="shared" si="149"/>
        <v>nox</v>
      </c>
      <c r="L1558" t="str">
        <f t="shared" si="150"/>
        <v>industry.hard coal.nox.Combustion modification and selective non-catalytic reduction on solid fuels fired industrial boilers and furnaces</v>
      </c>
      <c r="M1558" s="614">
        <f>IFERROR(INDEX('Control Tech'!$K$3:$K$196,MATCH(Calcs!L1558,'Control Tech'!$A$3:$A$196,0),1)/100,0)</f>
        <v>0</v>
      </c>
      <c r="N1558" s="613">
        <f t="shared" si="151"/>
        <v>0</v>
      </c>
      <c r="O1558" t="str">
        <f t="shared" si="152"/>
        <v/>
      </c>
    </row>
    <row r="1559" spans="1:15" x14ac:dyDescent="0.25">
      <c r="A1559" t="s">
        <v>1690</v>
      </c>
      <c r="B1559" t="s">
        <v>1221</v>
      </c>
      <c r="C1559" t="s">
        <v>1291</v>
      </c>
      <c r="D1559" t="s">
        <v>1667</v>
      </c>
      <c r="E1559" t="s">
        <v>1195</v>
      </c>
      <c r="F1559" s="604">
        <v>1</v>
      </c>
      <c r="G1559" s="604">
        <v>0.115</v>
      </c>
      <c r="H1559" s="651"/>
      <c r="I1559" t="str">
        <f t="shared" si="147"/>
        <v>industry</v>
      </c>
      <c r="J1559" t="str">
        <f t="shared" si="148"/>
        <v>hard coal</v>
      </c>
      <c r="K1559" t="str">
        <f t="shared" si="149"/>
        <v>nox</v>
      </c>
      <c r="L1559" t="str">
        <f t="shared" si="150"/>
        <v>industry.hard coal.nox.Combustion modification on solid fuels fired industrial boilers and furnaces</v>
      </c>
      <c r="M1559" s="614">
        <f>IFERROR(INDEX('Control Tech'!$K$3:$K$196,MATCH(Calcs!L1559,'Control Tech'!$A$3:$A$196,0),1)/100,0)</f>
        <v>0</v>
      </c>
      <c r="N1559" s="613">
        <f t="shared" si="151"/>
        <v>0</v>
      </c>
      <c r="O1559" t="str">
        <f t="shared" si="152"/>
        <v/>
      </c>
    </row>
    <row r="1560" spans="1:15" x14ac:dyDescent="0.25">
      <c r="A1560" t="s">
        <v>1690</v>
      </c>
      <c r="B1560" t="s">
        <v>1221</v>
      </c>
      <c r="C1560" t="s">
        <v>1291</v>
      </c>
      <c r="D1560" t="s">
        <v>1186</v>
      </c>
      <c r="E1560" t="s">
        <v>1195</v>
      </c>
      <c r="F1560" s="604">
        <v>1</v>
      </c>
      <c r="G1560" s="604">
        <v>0.23</v>
      </c>
      <c r="H1560" s="651"/>
      <c r="I1560" t="str">
        <f t="shared" si="147"/>
        <v>industry</v>
      </c>
      <c r="J1560" t="str">
        <f t="shared" si="148"/>
        <v>hard coal</v>
      </c>
      <c r="K1560" t="str">
        <f t="shared" si="149"/>
        <v>nox</v>
      </c>
      <c r="L1560" t="str">
        <f t="shared" si="150"/>
        <v>industry.hard coal.nox.No control</v>
      </c>
      <c r="M1560" s="614">
        <f>IFERROR(INDEX('Control Tech'!$K$3:$K$196,MATCH(Calcs!L1560,'Control Tech'!$A$3:$A$196,0),1)/100,0)</f>
        <v>0</v>
      </c>
      <c r="N1560" s="613">
        <f t="shared" si="151"/>
        <v>1</v>
      </c>
      <c r="O1560" t="str">
        <f t="shared" si="152"/>
        <v/>
      </c>
    </row>
    <row r="1561" spans="1:15" x14ac:dyDescent="0.25">
      <c r="A1561" t="s">
        <v>1690</v>
      </c>
      <c r="B1561" t="s">
        <v>1221</v>
      </c>
      <c r="C1561" t="s">
        <v>1292</v>
      </c>
      <c r="D1561" t="s">
        <v>1552</v>
      </c>
      <c r="E1561" t="s">
        <v>1195</v>
      </c>
      <c r="F1561" s="604">
        <v>1</v>
      </c>
      <c r="G1561" s="604">
        <v>4.5999999999999999E-2</v>
      </c>
      <c r="H1561" s="651"/>
      <c r="I1561" t="str">
        <f t="shared" si="147"/>
        <v>industry</v>
      </c>
      <c r="J1561" t="str">
        <f t="shared" si="148"/>
        <v>hard coal</v>
      </c>
      <c r="K1561" t="str">
        <f t="shared" si="149"/>
        <v>nox</v>
      </c>
      <c r="L1561" t="str">
        <f t="shared" si="150"/>
        <v>industry.hard coal.nox.Combustion modification and selective catalytic reduction on solid fuels fired industrial boilers and furnaces</v>
      </c>
      <c r="M1561" s="614">
        <f>IFERROR(INDEX('Control Tech'!$K$3:$K$196,MATCH(Calcs!L1561,'Control Tech'!$A$3:$A$196,0),1)/100,0)</f>
        <v>0</v>
      </c>
      <c r="N1561" s="613">
        <f t="shared" si="151"/>
        <v>0</v>
      </c>
      <c r="O1561" t="str">
        <f t="shared" si="152"/>
        <v/>
      </c>
    </row>
    <row r="1562" spans="1:15" x14ac:dyDescent="0.25">
      <c r="A1562" t="s">
        <v>1690</v>
      </c>
      <c r="B1562" t="s">
        <v>1221</v>
      </c>
      <c r="C1562" t="s">
        <v>1292</v>
      </c>
      <c r="D1562" t="s">
        <v>1645</v>
      </c>
      <c r="E1562" t="s">
        <v>1195</v>
      </c>
      <c r="F1562" s="604">
        <v>1</v>
      </c>
      <c r="G1562" s="604">
        <v>6.9000000000000006E-2</v>
      </c>
      <c r="H1562" s="651"/>
      <c r="I1562" t="str">
        <f t="shared" si="147"/>
        <v>industry</v>
      </c>
      <c r="J1562" t="str">
        <f t="shared" si="148"/>
        <v>hard coal</v>
      </c>
      <c r="K1562" t="str">
        <f t="shared" si="149"/>
        <v>nox</v>
      </c>
      <c r="L1562" t="str">
        <f t="shared" si="150"/>
        <v>industry.hard coal.nox.Combustion modification and selective non-catalytic reduction on solid fuels fired industrial boilers and furnaces</v>
      </c>
      <c r="M1562" s="614">
        <f>IFERROR(INDEX('Control Tech'!$K$3:$K$196,MATCH(Calcs!L1562,'Control Tech'!$A$3:$A$196,0),1)/100,0)</f>
        <v>0</v>
      </c>
      <c r="N1562" s="613">
        <f t="shared" si="151"/>
        <v>0</v>
      </c>
      <c r="O1562" t="str">
        <f t="shared" si="152"/>
        <v/>
      </c>
    </row>
    <row r="1563" spans="1:15" x14ac:dyDescent="0.25">
      <c r="A1563" t="s">
        <v>1690</v>
      </c>
      <c r="B1563" t="s">
        <v>1221</v>
      </c>
      <c r="C1563" t="s">
        <v>1292</v>
      </c>
      <c r="D1563" t="s">
        <v>1667</v>
      </c>
      <c r="E1563" t="s">
        <v>1195</v>
      </c>
      <c r="F1563" s="604">
        <v>1</v>
      </c>
      <c r="G1563" s="604">
        <v>0.115</v>
      </c>
      <c r="H1563" s="651"/>
      <c r="I1563" t="str">
        <f t="shared" si="147"/>
        <v>industry</v>
      </c>
      <c r="J1563" t="str">
        <f t="shared" si="148"/>
        <v>hard coal</v>
      </c>
      <c r="K1563" t="str">
        <f t="shared" si="149"/>
        <v>nox</v>
      </c>
      <c r="L1563" t="str">
        <f t="shared" si="150"/>
        <v>industry.hard coal.nox.Combustion modification on solid fuels fired industrial boilers and furnaces</v>
      </c>
      <c r="M1563" s="614">
        <f>IFERROR(INDEX('Control Tech'!$K$3:$K$196,MATCH(Calcs!L1563,'Control Tech'!$A$3:$A$196,0),1)/100,0)</f>
        <v>0</v>
      </c>
      <c r="N1563" s="613">
        <f t="shared" si="151"/>
        <v>0</v>
      </c>
      <c r="O1563" t="str">
        <f t="shared" si="152"/>
        <v/>
      </c>
    </row>
    <row r="1564" spans="1:15" x14ac:dyDescent="0.25">
      <c r="A1564" t="s">
        <v>1690</v>
      </c>
      <c r="B1564" t="s">
        <v>1221</v>
      </c>
      <c r="C1564" t="s">
        <v>1292</v>
      </c>
      <c r="D1564" t="s">
        <v>1186</v>
      </c>
      <c r="E1564" t="s">
        <v>1195</v>
      </c>
      <c r="F1564" s="604">
        <v>1</v>
      </c>
      <c r="G1564" s="604">
        <v>0.23</v>
      </c>
      <c r="H1564" s="651"/>
      <c r="I1564" t="str">
        <f t="shared" si="147"/>
        <v>industry</v>
      </c>
      <c r="J1564" t="str">
        <f t="shared" si="148"/>
        <v>hard coal</v>
      </c>
      <c r="K1564" t="str">
        <f t="shared" si="149"/>
        <v>nox</v>
      </c>
      <c r="L1564" t="str">
        <f t="shared" si="150"/>
        <v>industry.hard coal.nox.No control</v>
      </c>
      <c r="M1564" s="614">
        <f>IFERROR(INDEX('Control Tech'!$K$3:$K$196,MATCH(Calcs!L1564,'Control Tech'!$A$3:$A$196,0),1)/100,0)</f>
        <v>0</v>
      </c>
      <c r="N1564" s="613">
        <f t="shared" si="151"/>
        <v>1</v>
      </c>
      <c r="O1564" t="str">
        <f t="shared" si="152"/>
        <v/>
      </c>
    </row>
    <row r="1565" spans="1:15" x14ac:dyDescent="0.25">
      <c r="A1565" t="s">
        <v>1690</v>
      </c>
      <c r="B1565" t="s">
        <v>1221</v>
      </c>
      <c r="C1565" t="s">
        <v>1293</v>
      </c>
      <c r="D1565" t="s">
        <v>1552</v>
      </c>
      <c r="E1565" t="s">
        <v>1195</v>
      </c>
      <c r="F1565" s="604">
        <v>1</v>
      </c>
      <c r="G1565" s="604">
        <v>4.5999999999999999E-2</v>
      </c>
      <c r="H1565" s="651"/>
      <c r="I1565" t="str">
        <f t="shared" si="147"/>
        <v>industry</v>
      </c>
      <c r="J1565" t="str">
        <f t="shared" si="148"/>
        <v>hard coal</v>
      </c>
      <c r="K1565" t="str">
        <f t="shared" si="149"/>
        <v>nox</v>
      </c>
      <c r="L1565" t="str">
        <f t="shared" si="150"/>
        <v>industry.hard coal.nox.Combustion modification and selective catalytic reduction on solid fuels fired industrial boilers and furnaces</v>
      </c>
      <c r="M1565" s="614">
        <f>IFERROR(INDEX('Control Tech'!$K$3:$K$196,MATCH(Calcs!L1565,'Control Tech'!$A$3:$A$196,0),1)/100,0)</f>
        <v>0</v>
      </c>
      <c r="N1565" s="613">
        <f t="shared" si="151"/>
        <v>0</v>
      </c>
      <c r="O1565" t="str">
        <f t="shared" si="152"/>
        <v/>
      </c>
    </row>
    <row r="1566" spans="1:15" x14ac:dyDescent="0.25">
      <c r="A1566" t="s">
        <v>1690</v>
      </c>
      <c r="B1566" t="s">
        <v>1221</v>
      </c>
      <c r="C1566" t="s">
        <v>1293</v>
      </c>
      <c r="D1566" t="s">
        <v>1645</v>
      </c>
      <c r="E1566" t="s">
        <v>1195</v>
      </c>
      <c r="F1566" s="604">
        <v>1</v>
      </c>
      <c r="G1566" s="604">
        <v>6.9000000000000006E-2</v>
      </c>
      <c r="H1566" s="651"/>
      <c r="I1566" t="str">
        <f t="shared" si="147"/>
        <v>industry</v>
      </c>
      <c r="J1566" t="str">
        <f t="shared" si="148"/>
        <v>hard coal</v>
      </c>
      <c r="K1566" t="str">
        <f t="shared" si="149"/>
        <v>nox</v>
      </c>
      <c r="L1566" t="str">
        <f t="shared" si="150"/>
        <v>industry.hard coal.nox.Combustion modification and selective non-catalytic reduction on solid fuels fired industrial boilers and furnaces</v>
      </c>
      <c r="M1566" s="614">
        <f>IFERROR(INDEX('Control Tech'!$K$3:$K$196,MATCH(Calcs!L1566,'Control Tech'!$A$3:$A$196,0),1)/100,0)</f>
        <v>0</v>
      </c>
      <c r="N1566" s="613">
        <f t="shared" si="151"/>
        <v>0</v>
      </c>
      <c r="O1566" t="str">
        <f t="shared" si="152"/>
        <v/>
      </c>
    </row>
    <row r="1567" spans="1:15" x14ac:dyDescent="0.25">
      <c r="A1567" t="s">
        <v>1690</v>
      </c>
      <c r="B1567" t="s">
        <v>1221</v>
      </c>
      <c r="C1567" t="s">
        <v>1293</v>
      </c>
      <c r="D1567" t="s">
        <v>1667</v>
      </c>
      <c r="E1567" t="s">
        <v>1195</v>
      </c>
      <c r="F1567" s="604">
        <v>1</v>
      </c>
      <c r="G1567" s="604">
        <v>0.115</v>
      </c>
      <c r="H1567" s="651"/>
      <c r="I1567" t="str">
        <f t="shared" si="147"/>
        <v>industry</v>
      </c>
      <c r="J1567" t="str">
        <f t="shared" si="148"/>
        <v>hard coal</v>
      </c>
      <c r="K1567" t="str">
        <f t="shared" si="149"/>
        <v>nox</v>
      </c>
      <c r="L1567" t="str">
        <f t="shared" si="150"/>
        <v>industry.hard coal.nox.Combustion modification on solid fuels fired industrial boilers and furnaces</v>
      </c>
      <c r="M1567" s="614">
        <f>IFERROR(INDEX('Control Tech'!$K$3:$K$196,MATCH(Calcs!L1567,'Control Tech'!$A$3:$A$196,0),1)/100,0)</f>
        <v>0</v>
      </c>
      <c r="N1567" s="613">
        <f t="shared" si="151"/>
        <v>0</v>
      </c>
      <c r="O1567" t="str">
        <f t="shared" si="152"/>
        <v/>
      </c>
    </row>
    <row r="1568" spans="1:15" x14ac:dyDescent="0.25">
      <c r="A1568" t="s">
        <v>1690</v>
      </c>
      <c r="B1568" t="s">
        <v>1221</v>
      </c>
      <c r="C1568" t="s">
        <v>1293</v>
      </c>
      <c r="D1568" t="s">
        <v>1186</v>
      </c>
      <c r="E1568" t="s">
        <v>1195</v>
      </c>
      <c r="F1568" s="604">
        <v>1</v>
      </c>
      <c r="G1568" s="604">
        <v>0.23</v>
      </c>
      <c r="H1568" s="651"/>
      <c r="I1568" t="str">
        <f t="shared" si="147"/>
        <v>industry</v>
      </c>
      <c r="J1568" t="str">
        <f t="shared" si="148"/>
        <v>hard coal</v>
      </c>
      <c r="K1568" t="str">
        <f t="shared" si="149"/>
        <v>nox</v>
      </c>
      <c r="L1568" t="str">
        <f t="shared" si="150"/>
        <v>industry.hard coal.nox.No control</v>
      </c>
      <c r="M1568" s="614">
        <f>IFERROR(INDEX('Control Tech'!$K$3:$K$196,MATCH(Calcs!L1568,'Control Tech'!$A$3:$A$196,0),1)/100,0)</f>
        <v>0</v>
      </c>
      <c r="N1568" s="613">
        <f t="shared" si="151"/>
        <v>1</v>
      </c>
      <c r="O1568" t="str">
        <f t="shared" si="152"/>
        <v/>
      </c>
    </row>
    <row r="1569" spans="1:15" x14ac:dyDescent="0.25">
      <c r="A1569" t="s">
        <v>1690</v>
      </c>
      <c r="B1569" t="s">
        <v>1222</v>
      </c>
      <c r="C1569" t="s">
        <v>1205</v>
      </c>
      <c r="D1569" t="s">
        <v>1552</v>
      </c>
      <c r="E1569" t="s">
        <v>1195</v>
      </c>
      <c r="F1569" s="604">
        <v>1</v>
      </c>
      <c r="G1569" s="604">
        <v>0.04</v>
      </c>
      <c r="H1569" s="651"/>
      <c r="I1569" t="str">
        <f t="shared" si="147"/>
        <v>industry</v>
      </c>
      <c r="J1569" t="str">
        <f t="shared" si="148"/>
        <v>lignite</v>
      </c>
      <c r="K1569" t="str">
        <f t="shared" si="149"/>
        <v>nox</v>
      </c>
      <c r="L1569" t="str">
        <f t="shared" si="150"/>
        <v>industry.lignite.nox.Combustion modification and selective catalytic reduction on solid fuels fired industrial boilers and furnaces</v>
      </c>
      <c r="M1569" s="614">
        <f>IFERROR(INDEX('Control Tech'!$K$3:$K$196,MATCH(Calcs!L1569,'Control Tech'!$A$3:$A$196,0),1)/100,0)</f>
        <v>0</v>
      </c>
      <c r="N1569" s="613">
        <f t="shared" si="151"/>
        <v>0</v>
      </c>
      <c r="O1569" t="str">
        <f t="shared" si="152"/>
        <v/>
      </c>
    </row>
    <row r="1570" spans="1:15" x14ac:dyDescent="0.25">
      <c r="A1570" t="s">
        <v>1690</v>
      </c>
      <c r="B1570" t="s">
        <v>1222</v>
      </c>
      <c r="C1570" t="s">
        <v>1205</v>
      </c>
      <c r="D1570" t="s">
        <v>1645</v>
      </c>
      <c r="E1570" t="s">
        <v>1195</v>
      </c>
      <c r="F1570" s="604">
        <v>1</v>
      </c>
      <c r="G1570" s="604">
        <v>0.06</v>
      </c>
      <c r="H1570" s="651"/>
      <c r="I1570" t="str">
        <f t="shared" si="147"/>
        <v>industry</v>
      </c>
      <c r="J1570" t="str">
        <f t="shared" si="148"/>
        <v>lignite</v>
      </c>
      <c r="K1570" t="str">
        <f t="shared" si="149"/>
        <v>nox</v>
      </c>
      <c r="L1570" t="str">
        <f t="shared" si="150"/>
        <v>industry.lignite.nox.Combustion modification and selective non-catalytic reduction on solid fuels fired industrial boilers and furnaces</v>
      </c>
      <c r="M1570" s="614">
        <f>IFERROR(INDEX('Control Tech'!$K$3:$K$196,MATCH(Calcs!L1570,'Control Tech'!$A$3:$A$196,0),1)/100,0)</f>
        <v>0</v>
      </c>
      <c r="N1570" s="613">
        <f t="shared" si="151"/>
        <v>0</v>
      </c>
      <c r="O1570" t="str">
        <f t="shared" si="152"/>
        <v/>
      </c>
    </row>
    <row r="1571" spans="1:15" x14ac:dyDescent="0.25">
      <c r="A1571" t="s">
        <v>1690</v>
      </c>
      <c r="B1571" t="s">
        <v>1222</v>
      </c>
      <c r="C1571" t="s">
        <v>1205</v>
      </c>
      <c r="D1571" t="s">
        <v>1667</v>
      </c>
      <c r="E1571" t="s">
        <v>1195</v>
      </c>
      <c r="F1571" s="604">
        <v>1</v>
      </c>
      <c r="G1571" s="604">
        <v>0.1</v>
      </c>
      <c r="H1571" s="651"/>
      <c r="I1571" t="str">
        <f t="shared" si="147"/>
        <v>industry</v>
      </c>
      <c r="J1571" t="str">
        <f t="shared" si="148"/>
        <v>lignite</v>
      </c>
      <c r="K1571" t="str">
        <f t="shared" si="149"/>
        <v>nox</v>
      </c>
      <c r="L1571" t="str">
        <f t="shared" si="150"/>
        <v>industry.lignite.nox.Combustion modification on solid fuels fired industrial boilers and furnaces</v>
      </c>
      <c r="M1571" s="614">
        <f>IFERROR(INDEX('Control Tech'!$K$3:$K$196,MATCH(Calcs!L1571,'Control Tech'!$A$3:$A$196,0),1)/100,0)</f>
        <v>0</v>
      </c>
      <c r="N1571" s="613">
        <f t="shared" si="151"/>
        <v>0</v>
      </c>
      <c r="O1571" t="str">
        <f t="shared" si="152"/>
        <v/>
      </c>
    </row>
    <row r="1572" spans="1:15" x14ac:dyDescent="0.25">
      <c r="A1572" t="s">
        <v>1690</v>
      </c>
      <c r="B1572" t="s">
        <v>1222</v>
      </c>
      <c r="C1572" t="s">
        <v>1205</v>
      </c>
      <c r="D1572" t="s">
        <v>1186</v>
      </c>
      <c r="E1572" t="s">
        <v>1195</v>
      </c>
      <c r="F1572" s="604">
        <v>1</v>
      </c>
      <c r="G1572" s="604">
        <v>0.2</v>
      </c>
      <c r="H1572" s="651"/>
      <c r="I1572" t="str">
        <f t="shared" si="147"/>
        <v>industry</v>
      </c>
      <c r="J1572" t="str">
        <f t="shared" si="148"/>
        <v>lignite</v>
      </c>
      <c r="K1572" t="str">
        <f t="shared" si="149"/>
        <v>nox</v>
      </c>
      <c r="L1572" t="str">
        <f t="shared" si="150"/>
        <v>industry.lignite.nox.No control</v>
      </c>
      <c r="M1572" s="614">
        <f>IFERROR(INDEX('Control Tech'!$K$3:$K$196,MATCH(Calcs!L1572,'Control Tech'!$A$3:$A$196,0),1)/100,0)</f>
        <v>0</v>
      </c>
      <c r="N1572" s="613">
        <f t="shared" si="151"/>
        <v>1</v>
      </c>
      <c r="O1572" t="str">
        <f t="shared" si="152"/>
        <v/>
      </c>
    </row>
    <row r="1573" spans="1:15" x14ac:dyDescent="0.25">
      <c r="A1573" t="s">
        <v>1690</v>
      </c>
      <c r="B1573" t="s">
        <v>1222</v>
      </c>
      <c r="C1573" t="s">
        <v>1240</v>
      </c>
      <c r="D1573" t="s">
        <v>1552</v>
      </c>
      <c r="E1573" t="s">
        <v>1195</v>
      </c>
      <c r="F1573" s="604">
        <v>1</v>
      </c>
      <c r="G1573" s="604">
        <v>0.04</v>
      </c>
      <c r="H1573" s="651"/>
      <c r="I1573" t="str">
        <f t="shared" si="147"/>
        <v>industry</v>
      </c>
      <c r="J1573" t="str">
        <f t="shared" si="148"/>
        <v>lignite</v>
      </c>
      <c r="K1573" t="str">
        <f t="shared" si="149"/>
        <v>nox</v>
      </c>
      <c r="L1573" t="str">
        <f t="shared" si="150"/>
        <v>industry.lignite.nox.Combustion modification and selective catalytic reduction on solid fuels fired industrial boilers and furnaces</v>
      </c>
      <c r="M1573" s="614">
        <f>IFERROR(INDEX('Control Tech'!$K$3:$K$196,MATCH(Calcs!L1573,'Control Tech'!$A$3:$A$196,0),1)/100,0)</f>
        <v>0</v>
      </c>
      <c r="N1573" s="613">
        <f t="shared" si="151"/>
        <v>0</v>
      </c>
      <c r="O1573" t="str">
        <f t="shared" si="152"/>
        <v/>
      </c>
    </row>
    <row r="1574" spans="1:15" x14ac:dyDescent="0.25">
      <c r="A1574" t="s">
        <v>1690</v>
      </c>
      <c r="B1574" t="s">
        <v>1222</v>
      </c>
      <c r="C1574" t="s">
        <v>1240</v>
      </c>
      <c r="D1574" t="s">
        <v>1645</v>
      </c>
      <c r="E1574" t="s">
        <v>1195</v>
      </c>
      <c r="F1574" s="604">
        <v>1</v>
      </c>
      <c r="G1574" s="604">
        <v>0.06</v>
      </c>
      <c r="H1574" s="651"/>
      <c r="I1574" t="str">
        <f t="shared" si="147"/>
        <v>industry</v>
      </c>
      <c r="J1574" t="str">
        <f t="shared" si="148"/>
        <v>lignite</v>
      </c>
      <c r="K1574" t="str">
        <f t="shared" si="149"/>
        <v>nox</v>
      </c>
      <c r="L1574" t="str">
        <f t="shared" si="150"/>
        <v>industry.lignite.nox.Combustion modification and selective non-catalytic reduction on solid fuels fired industrial boilers and furnaces</v>
      </c>
      <c r="M1574" s="614">
        <f>IFERROR(INDEX('Control Tech'!$K$3:$K$196,MATCH(Calcs!L1574,'Control Tech'!$A$3:$A$196,0),1)/100,0)</f>
        <v>0</v>
      </c>
      <c r="N1574" s="613">
        <f t="shared" si="151"/>
        <v>0</v>
      </c>
      <c r="O1574" t="str">
        <f t="shared" si="152"/>
        <v/>
      </c>
    </row>
    <row r="1575" spans="1:15" x14ac:dyDescent="0.25">
      <c r="A1575" t="s">
        <v>1690</v>
      </c>
      <c r="B1575" t="s">
        <v>1222</v>
      </c>
      <c r="C1575" t="s">
        <v>1240</v>
      </c>
      <c r="D1575" t="s">
        <v>1667</v>
      </c>
      <c r="E1575" t="s">
        <v>1195</v>
      </c>
      <c r="F1575" s="604">
        <v>1</v>
      </c>
      <c r="G1575" s="604">
        <v>0.1</v>
      </c>
      <c r="H1575" s="651"/>
      <c r="I1575" t="str">
        <f t="shared" si="147"/>
        <v>industry</v>
      </c>
      <c r="J1575" t="str">
        <f t="shared" si="148"/>
        <v>lignite</v>
      </c>
      <c r="K1575" t="str">
        <f t="shared" si="149"/>
        <v>nox</v>
      </c>
      <c r="L1575" t="str">
        <f t="shared" si="150"/>
        <v>industry.lignite.nox.Combustion modification on solid fuels fired industrial boilers and furnaces</v>
      </c>
      <c r="M1575" s="614">
        <f>IFERROR(INDEX('Control Tech'!$K$3:$K$196,MATCH(Calcs!L1575,'Control Tech'!$A$3:$A$196,0),1)/100,0)</f>
        <v>0</v>
      </c>
      <c r="N1575" s="613">
        <f t="shared" si="151"/>
        <v>0</v>
      </c>
      <c r="O1575" t="str">
        <f t="shared" si="152"/>
        <v/>
      </c>
    </row>
    <row r="1576" spans="1:15" x14ac:dyDescent="0.25">
      <c r="A1576" t="s">
        <v>1690</v>
      </c>
      <c r="B1576" t="s">
        <v>1222</v>
      </c>
      <c r="C1576" t="s">
        <v>1240</v>
      </c>
      <c r="D1576" t="s">
        <v>1186</v>
      </c>
      <c r="E1576" t="s">
        <v>1195</v>
      </c>
      <c r="F1576" s="604">
        <v>1</v>
      </c>
      <c r="G1576" s="604">
        <v>0.2</v>
      </c>
      <c r="H1576" s="651"/>
      <c r="I1576" t="str">
        <f t="shared" si="147"/>
        <v>industry</v>
      </c>
      <c r="J1576" t="str">
        <f t="shared" si="148"/>
        <v>lignite</v>
      </c>
      <c r="K1576" t="str">
        <f t="shared" si="149"/>
        <v>nox</v>
      </c>
      <c r="L1576" t="str">
        <f t="shared" si="150"/>
        <v>industry.lignite.nox.No control</v>
      </c>
      <c r="M1576" s="614">
        <f>IFERROR(INDEX('Control Tech'!$K$3:$K$196,MATCH(Calcs!L1576,'Control Tech'!$A$3:$A$196,0),1)/100,0)</f>
        <v>0</v>
      </c>
      <c r="N1576" s="613">
        <f t="shared" si="151"/>
        <v>1</v>
      </c>
      <c r="O1576" t="str">
        <f t="shared" si="152"/>
        <v/>
      </c>
    </row>
    <row r="1577" spans="1:15" x14ac:dyDescent="0.25">
      <c r="A1577" t="s">
        <v>1690</v>
      </c>
      <c r="B1577" t="s">
        <v>1222</v>
      </c>
      <c r="C1577" t="s">
        <v>1291</v>
      </c>
      <c r="D1577" t="s">
        <v>1552</v>
      </c>
      <c r="E1577" t="s">
        <v>1195</v>
      </c>
      <c r="F1577" s="604">
        <v>1</v>
      </c>
      <c r="G1577" s="604">
        <v>4.5999999999999999E-2</v>
      </c>
      <c r="H1577" s="651"/>
      <c r="I1577" t="str">
        <f t="shared" si="147"/>
        <v>industry</v>
      </c>
      <c r="J1577" t="str">
        <f t="shared" si="148"/>
        <v>hard coal</v>
      </c>
      <c r="K1577" t="str">
        <f t="shared" si="149"/>
        <v>nox</v>
      </c>
      <c r="L1577" t="str">
        <f t="shared" si="150"/>
        <v>industry.hard coal.nox.Combustion modification and selective catalytic reduction on solid fuels fired industrial boilers and furnaces</v>
      </c>
      <c r="M1577" s="614">
        <f>IFERROR(INDEX('Control Tech'!$K$3:$K$196,MATCH(Calcs!L1577,'Control Tech'!$A$3:$A$196,0),1)/100,0)</f>
        <v>0</v>
      </c>
      <c r="N1577" s="613">
        <f t="shared" si="151"/>
        <v>0</v>
      </c>
      <c r="O1577" t="str">
        <f t="shared" si="152"/>
        <v/>
      </c>
    </row>
    <row r="1578" spans="1:15" x14ac:dyDescent="0.25">
      <c r="A1578" t="s">
        <v>1690</v>
      </c>
      <c r="B1578" t="s">
        <v>1222</v>
      </c>
      <c r="C1578" t="s">
        <v>1291</v>
      </c>
      <c r="D1578" t="s">
        <v>1645</v>
      </c>
      <c r="E1578" t="s">
        <v>1195</v>
      </c>
      <c r="F1578" s="604">
        <v>1</v>
      </c>
      <c r="G1578" s="604">
        <v>6.9000000000000006E-2</v>
      </c>
      <c r="H1578" s="651"/>
      <c r="I1578" t="str">
        <f t="shared" si="147"/>
        <v>industry</v>
      </c>
      <c r="J1578" t="str">
        <f t="shared" si="148"/>
        <v>hard coal</v>
      </c>
      <c r="K1578" t="str">
        <f t="shared" si="149"/>
        <v>nox</v>
      </c>
      <c r="L1578" t="str">
        <f t="shared" si="150"/>
        <v>industry.hard coal.nox.Combustion modification and selective non-catalytic reduction on solid fuels fired industrial boilers and furnaces</v>
      </c>
      <c r="M1578" s="614">
        <f>IFERROR(INDEX('Control Tech'!$K$3:$K$196,MATCH(Calcs!L1578,'Control Tech'!$A$3:$A$196,0),1)/100,0)</f>
        <v>0</v>
      </c>
      <c r="N1578" s="613">
        <f t="shared" si="151"/>
        <v>0</v>
      </c>
      <c r="O1578" t="str">
        <f t="shared" si="152"/>
        <v/>
      </c>
    </row>
    <row r="1579" spans="1:15" x14ac:dyDescent="0.25">
      <c r="A1579" t="s">
        <v>1690</v>
      </c>
      <c r="B1579" t="s">
        <v>1222</v>
      </c>
      <c r="C1579" t="s">
        <v>1291</v>
      </c>
      <c r="D1579" t="s">
        <v>1667</v>
      </c>
      <c r="E1579" t="s">
        <v>1195</v>
      </c>
      <c r="F1579" s="604">
        <v>1</v>
      </c>
      <c r="G1579" s="604">
        <v>0.115</v>
      </c>
      <c r="H1579" s="651"/>
      <c r="I1579" t="str">
        <f t="shared" si="147"/>
        <v>industry</v>
      </c>
      <c r="J1579" t="str">
        <f t="shared" si="148"/>
        <v>hard coal</v>
      </c>
      <c r="K1579" t="str">
        <f t="shared" si="149"/>
        <v>nox</v>
      </c>
      <c r="L1579" t="str">
        <f t="shared" si="150"/>
        <v>industry.hard coal.nox.Combustion modification on solid fuels fired industrial boilers and furnaces</v>
      </c>
      <c r="M1579" s="614">
        <f>IFERROR(INDEX('Control Tech'!$K$3:$K$196,MATCH(Calcs!L1579,'Control Tech'!$A$3:$A$196,0),1)/100,0)</f>
        <v>0</v>
      </c>
      <c r="N1579" s="613">
        <f t="shared" si="151"/>
        <v>0</v>
      </c>
      <c r="O1579" t="str">
        <f t="shared" si="152"/>
        <v/>
      </c>
    </row>
    <row r="1580" spans="1:15" x14ac:dyDescent="0.25">
      <c r="A1580" t="s">
        <v>1690</v>
      </c>
      <c r="B1580" t="s">
        <v>1222</v>
      </c>
      <c r="C1580" t="s">
        <v>1291</v>
      </c>
      <c r="D1580" t="s">
        <v>1186</v>
      </c>
      <c r="E1580" t="s">
        <v>1195</v>
      </c>
      <c r="F1580" s="604">
        <v>1</v>
      </c>
      <c r="G1580" s="604">
        <v>0.23</v>
      </c>
      <c r="H1580" s="651"/>
      <c r="I1580" t="str">
        <f t="shared" si="147"/>
        <v>industry</v>
      </c>
      <c r="J1580" t="str">
        <f t="shared" si="148"/>
        <v>hard coal</v>
      </c>
      <c r="K1580" t="str">
        <f t="shared" si="149"/>
        <v>nox</v>
      </c>
      <c r="L1580" t="str">
        <f t="shared" si="150"/>
        <v>industry.hard coal.nox.No control</v>
      </c>
      <c r="M1580" s="614">
        <f>IFERROR(INDEX('Control Tech'!$K$3:$K$196,MATCH(Calcs!L1580,'Control Tech'!$A$3:$A$196,0),1)/100,0)</f>
        <v>0</v>
      </c>
      <c r="N1580" s="613">
        <f t="shared" si="151"/>
        <v>1</v>
      </c>
      <c r="O1580" t="str">
        <f t="shared" si="152"/>
        <v/>
      </c>
    </row>
    <row r="1581" spans="1:15" x14ac:dyDescent="0.25">
      <c r="A1581" t="s">
        <v>1690</v>
      </c>
      <c r="B1581" t="s">
        <v>1222</v>
      </c>
      <c r="C1581" t="s">
        <v>1292</v>
      </c>
      <c r="D1581" t="s">
        <v>1552</v>
      </c>
      <c r="E1581" t="s">
        <v>1195</v>
      </c>
      <c r="F1581" s="604">
        <v>1</v>
      </c>
      <c r="G1581" s="604">
        <v>4.5999999999999999E-2</v>
      </c>
      <c r="H1581" s="651"/>
      <c r="I1581" t="str">
        <f t="shared" si="147"/>
        <v>industry</v>
      </c>
      <c r="J1581" t="str">
        <f t="shared" si="148"/>
        <v>hard coal</v>
      </c>
      <c r="K1581" t="str">
        <f t="shared" si="149"/>
        <v>nox</v>
      </c>
      <c r="L1581" t="str">
        <f t="shared" si="150"/>
        <v>industry.hard coal.nox.Combustion modification and selective catalytic reduction on solid fuels fired industrial boilers and furnaces</v>
      </c>
      <c r="M1581" s="614">
        <f>IFERROR(INDEX('Control Tech'!$K$3:$K$196,MATCH(Calcs!L1581,'Control Tech'!$A$3:$A$196,0),1)/100,0)</f>
        <v>0</v>
      </c>
      <c r="N1581" s="613">
        <f t="shared" si="151"/>
        <v>0</v>
      </c>
      <c r="O1581" t="str">
        <f t="shared" si="152"/>
        <v/>
      </c>
    </row>
    <row r="1582" spans="1:15" x14ac:dyDescent="0.25">
      <c r="A1582" t="s">
        <v>1690</v>
      </c>
      <c r="B1582" t="s">
        <v>1222</v>
      </c>
      <c r="C1582" t="s">
        <v>1292</v>
      </c>
      <c r="D1582" t="s">
        <v>1645</v>
      </c>
      <c r="E1582" t="s">
        <v>1195</v>
      </c>
      <c r="F1582" s="604">
        <v>1</v>
      </c>
      <c r="G1582" s="604">
        <v>6.9000000000000006E-2</v>
      </c>
      <c r="H1582" s="651"/>
      <c r="I1582" t="str">
        <f t="shared" si="147"/>
        <v>industry</v>
      </c>
      <c r="J1582" t="str">
        <f t="shared" si="148"/>
        <v>hard coal</v>
      </c>
      <c r="K1582" t="str">
        <f t="shared" si="149"/>
        <v>nox</v>
      </c>
      <c r="L1582" t="str">
        <f t="shared" si="150"/>
        <v>industry.hard coal.nox.Combustion modification and selective non-catalytic reduction on solid fuels fired industrial boilers and furnaces</v>
      </c>
      <c r="M1582" s="614">
        <f>IFERROR(INDEX('Control Tech'!$K$3:$K$196,MATCH(Calcs!L1582,'Control Tech'!$A$3:$A$196,0),1)/100,0)</f>
        <v>0</v>
      </c>
      <c r="N1582" s="613">
        <f t="shared" si="151"/>
        <v>0</v>
      </c>
      <c r="O1582" t="str">
        <f t="shared" si="152"/>
        <v/>
      </c>
    </row>
    <row r="1583" spans="1:15" x14ac:dyDescent="0.25">
      <c r="A1583" t="s">
        <v>1690</v>
      </c>
      <c r="B1583" t="s">
        <v>1222</v>
      </c>
      <c r="C1583" t="s">
        <v>1292</v>
      </c>
      <c r="D1583" t="s">
        <v>1667</v>
      </c>
      <c r="E1583" t="s">
        <v>1195</v>
      </c>
      <c r="F1583" s="604">
        <v>1</v>
      </c>
      <c r="G1583" s="604">
        <v>0.115</v>
      </c>
      <c r="H1583" s="651"/>
      <c r="I1583" t="str">
        <f t="shared" si="147"/>
        <v>industry</v>
      </c>
      <c r="J1583" t="str">
        <f t="shared" si="148"/>
        <v>hard coal</v>
      </c>
      <c r="K1583" t="str">
        <f t="shared" si="149"/>
        <v>nox</v>
      </c>
      <c r="L1583" t="str">
        <f t="shared" si="150"/>
        <v>industry.hard coal.nox.Combustion modification on solid fuels fired industrial boilers and furnaces</v>
      </c>
      <c r="M1583" s="614">
        <f>IFERROR(INDEX('Control Tech'!$K$3:$K$196,MATCH(Calcs!L1583,'Control Tech'!$A$3:$A$196,0),1)/100,0)</f>
        <v>0</v>
      </c>
      <c r="N1583" s="613">
        <f t="shared" si="151"/>
        <v>0</v>
      </c>
      <c r="O1583" t="str">
        <f t="shared" si="152"/>
        <v/>
      </c>
    </row>
    <row r="1584" spans="1:15" x14ac:dyDescent="0.25">
      <c r="A1584" t="s">
        <v>1690</v>
      </c>
      <c r="B1584" t="s">
        <v>1222</v>
      </c>
      <c r="C1584" t="s">
        <v>1292</v>
      </c>
      <c r="D1584" t="s">
        <v>1186</v>
      </c>
      <c r="E1584" t="s">
        <v>1195</v>
      </c>
      <c r="F1584" s="604">
        <v>1</v>
      </c>
      <c r="G1584" s="604">
        <v>0.23</v>
      </c>
      <c r="H1584" s="651"/>
      <c r="I1584" t="str">
        <f t="shared" si="147"/>
        <v>industry</v>
      </c>
      <c r="J1584" t="str">
        <f t="shared" si="148"/>
        <v>hard coal</v>
      </c>
      <c r="K1584" t="str">
        <f t="shared" si="149"/>
        <v>nox</v>
      </c>
      <c r="L1584" t="str">
        <f t="shared" si="150"/>
        <v>industry.hard coal.nox.No control</v>
      </c>
      <c r="M1584" s="614">
        <f>IFERROR(INDEX('Control Tech'!$K$3:$K$196,MATCH(Calcs!L1584,'Control Tech'!$A$3:$A$196,0),1)/100,0)</f>
        <v>0</v>
      </c>
      <c r="N1584" s="613">
        <f t="shared" si="151"/>
        <v>1</v>
      </c>
      <c r="O1584" t="str">
        <f t="shared" si="152"/>
        <v/>
      </c>
    </row>
    <row r="1585" spans="1:15" x14ac:dyDescent="0.25">
      <c r="A1585" t="s">
        <v>1690</v>
      </c>
      <c r="B1585" t="s">
        <v>1222</v>
      </c>
      <c r="C1585" t="s">
        <v>1293</v>
      </c>
      <c r="D1585" t="s">
        <v>1552</v>
      </c>
      <c r="E1585" t="s">
        <v>1195</v>
      </c>
      <c r="F1585" s="604">
        <v>1</v>
      </c>
      <c r="G1585" s="604">
        <v>4.5999999999999999E-2</v>
      </c>
      <c r="H1585" s="651"/>
      <c r="I1585" t="str">
        <f t="shared" si="147"/>
        <v>industry</v>
      </c>
      <c r="J1585" t="str">
        <f t="shared" si="148"/>
        <v>hard coal</v>
      </c>
      <c r="K1585" t="str">
        <f t="shared" si="149"/>
        <v>nox</v>
      </c>
      <c r="L1585" t="str">
        <f t="shared" si="150"/>
        <v>industry.hard coal.nox.Combustion modification and selective catalytic reduction on solid fuels fired industrial boilers and furnaces</v>
      </c>
      <c r="M1585" s="614">
        <f>IFERROR(INDEX('Control Tech'!$K$3:$K$196,MATCH(Calcs!L1585,'Control Tech'!$A$3:$A$196,0),1)/100,0)</f>
        <v>0</v>
      </c>
      <c r="N1585" s="613">
        <f t="shared" si="151"/>
        <v>0</v>
      </c>
      <c r="O1585" t="str">
        <f t="shared" si="152"/>
        <v/>
      </c>
    </row>
    <row r="1586" spans="1:15" x14ac:dyDescent="0.25">
      <c r="A1586" t="s">
        <v>1690</v>
      </c>
      <c r="B1586" t="s">
        <v>1222</v>
      </c>
      <c r="C1586" t="s">
        <v>1293</v>
      </c>
      <c r="D1586" t="s">
        <v>1645</v>
      </c>
      <c r="E1586" t="s">
        <v>1195</v>
      </c>
      <c r="F1586" s="604">
        <v>1</v>
      </c>
      <c r="G1586" s="604">
        <v>6.9000000000000006E-2</v>
      </c>
      <c r="H1586" s="651"/>
      <c r="I1586" t="str">
        <f t="shared" si="147"/>
        <v>industry</v>
      </c>
      <c r="J1586" t="str">
        <f t="shared" si="148"/>
        <v>hard coal</v>
      </c>
      <c r="K1586" t="str">
        <f t="shared" si="149"/>
        <v>nox</v>
      </c>
      <c r="L1586" t="str">
        <f t="shared" si="150"/>
        <v>industry.hard coal.nox.Combustion modification and selective non-catalytic reduction on solid fuels fired industrial boilers and furnaces</v>
      </c>
      <c r="M1586" s="614">
        <f>IFERROR(INDEX('Control Tech'!$K$3:$K$196,MATCH(Calcs!L1586,'Control Tech'!$A$3:$A$196,0),1)/100,0)</f>
        <v>0</v>
      </c>
      <c r="N1586" s="613">
        <f t="shared" si="151"/>
        <v>0</v>
      </c>
      <c r="O1586" t="str">
        <f t="shared" si="152"/>
        <v/>
      </c>
    </row>
    <row r="1587" spans="1:15" x14ac:dyDescent="0.25">
      <c r="A1587" t="s">
        <v>1690</v>
      </c>
      <c r="B1587" t="s">
        <v>1222</v>
      </c>
      <c r="C1587" t="s">
        <v>1293</v>
      </c>
      <c r="D1587" t="s">
        <v>1667</v>
      </c>
      <c r="E1587" t="s">
        <v>1195</v>
      </c>
      <c r="F1587" s="604">
        <v>1</v>
      </c>
      <c r="G1587" s="604">
        <v>0.115</v>
      </c>
      <c r="H1587" s="651"/>
      <c r="I1587" t="str">
        <f t="shared" si="147"/>
        <v>industry</v>
      </c>
      <c r="J1587" t="str">
        <f t="shared" si="148"/>
        <v>hard coal</v>
      </c>
      <c r="K1587" t="str">
        <f t="shared" si="149"/>
        <v>nox</v>
      </c>
      <c r="L1587" t="str">
        <f t="shared" si="150"/>
        <v>industry.hard coal.nox.Combustion modification on solid fuels fired industrial boilers and furnaces</v>
      </c>
      <c r="M1587" s="614">
        <f>IFERROR(INDEX('Control Tech'!$K$3:$K$196,MATCH(Calcs!L1587,'Control Tech'!$A$3:$A$196,0),1)/100,0)</f>
        <v>0</v>
      </c>
      <c r="N1587" s="613">
        <f t="shared" si="151"/>
        <v>0</v>
      </c>
      <c r="O1587" t="str">
        <f t="shared" si="152"/>
        <v/>
      </c>
    </row>
    <row r="1588" spans="1:15" x14ac:dyDescent="0.25">
      <c r="A1588" t="s">
        <v>1690</v>
      </c>
      <c r="B1588" t="s">
        <v>1222</v>
      </c>
      <c r="C1588" t="s">
        <v>1293</v>
      </c>
      <c r="D1588" t="s">
        <v>1186</v>
      </c>
      <c r="E1588" t="s">
        <v>1195</v>
      </c>
      <c r="F1588" s="604">
        <v>1</v>
      </c>
      <c r="G1588" s="604">
        <v>0.23</v>
      </c>
      <c r="H1588" s="651"/>
      <c r="I1588" t="str">
        <f t="shared" si="147"/>
        <v>industry</v>
      </c>
      <c r="J1588" t="str">
        <f t="shared" si="148"/>
        <v>hard coal</v>
      </c>
      <c r="K1588" t="str">
        <f t="shared" si="149"/>
        <v>nox</v>
      </c>
      <c r="L1588" t="str">
        <f t="shared" si="150"/>
        <v>industry.hard coal.nox.No control</v>
      </c>
      <c r="M1588" s="614">
        <f>IFERROR(INDEX('Control Tech'!$K$3:$K$196,MATCH(Calcs!L1588,'Control Tech'!$A$3:$A$196,0),1)/100,0)</f>
        <v>0</v>
      </c>
      <c r="N1588" s="613">
        <f t="shared" si="151"/>
        <v>1</v>
      </c>
      <c r="O1588" t="str">
        <f t="shared" si="152"/>
        <v/>
      </c>
    </row>
    <row r="1589" spans="1:15" x14ac:dyDescent="0.25">
      <c r="A1589" t="s">
        <v>1690</v>
      </c>
      <c r="B1589" t="s">
        <v>1249</v>
      </c>
      <c r="C1589" t="s">
        <v>1409</v>
      </c>
      <c r="D1589" t="s">
        <v>1677</v>
      </c>
      <c r="E1589" t="s">
        <v>1195</v>
      </c>
      <c r="F1589" s="604">
        <v>1</v>
      </c>
      <c r="G1589" s="604">
        <v>6.5000000000000002E-2</v>
      </c>
      <c r="H1589" s="651"/>
      <c r="I1589" t="str">
        <f t="shared" si="147"/>
        <v>electricity</v>
      </c>
      <c r="J1589" t="str">
        <f t="shared" si="148"/>
        <v>biomass</v>
      </c>
      <c r="K1589" t="str">
        <f t="shared" si="149"/>
        <v>nox</v>
      </c>
      <c r="L1589" t="str">
        <f t="shared" si="150"/>
        <v>electricity.biomass.nox.Combustion modification on existing hard coal power plants</v>
      </c>
      <c r="M1589" s="614">
        <f>IFERROR(INDEX('Control Tech'!$K$3:$K$196,MATCH(Calcs!L1589,'Control Tech'!$A$3:$A$196,0),1)/100,0)</f>
        <v>0</v>
      </c>
      <c r="N1589" s="613">
        <f t="shared" si="151"/>
        <v>0</v>
      </c>
      <c r="O1589">
        <f t="shared" si="152"/>
        <v>0</v>
      </c>
    </row>
    <row r="1590" spans="1:15" x14ac:dyDescent="0.25">
      <c r="A1590" t="s">
        <v>1690</v>
      </c>
      <c r="B1590" t="s">
        <v>1249</v>
      </c>
      <c r="C1590" t="s">
        <v>1409</v>
      </c>
      <c r="D1590" t="s">
        <v>1186</v>
      </c>
      <c r="E1590" t="s">
        <v>1195</v>
      </c>
      <c r="F1590" s="604">
        <v>1</v>
      </c>
      <c r="G1590" s="604">
        <v>0.13</v>
      </c>
      <c r="H1590" s="651"/>
      <c r="I1590" t="str">
        <f t="shared" si="147"/>
        <v>electricity</v>
      </c>
      <c r="J1590" t="str">
        <f t="shared" si="148"/>
        <v>biomass</v>
      </c>
      <c r="K1590" t="str">
        <f t="shared" si="149"/>
        <v>nox</v>
      </c>
      <c r="L1590" t="str">
        <f t="shared" si="150"/>
        <v>electricity.biomass.nox.No control</v>
      </c>
      <c r="M1590" s="614">
        <f>IFERROR(INDEX('Control Tech'!$K$3:$K$196,MATCH(Calcs!L1590,'Control Tech'!$A$3:$A$196,0),1)/100,0)</f>
        <v>0</v>
      </c>
      <c r="N1590" s="613">
        <f t="shared" si="151"/>
        <v>1</v>
      </c>
      <c r="O1590">
        <f t="shared" si="152"/>
        <v>0</v>
      </c>
    </row>
    <row r="1591" spans="1:15" x14ac:dyDescent="0.25">
      <c r="A1591" t="s">
        <v>1690</v>
      </c>
      <c r="B1591" t="s">
        <v>1249</v>
      </c>
      <c r="C1591" t="s">
        <v>1409</v>
      </c>
      <c r="D1591" t="s">
        <v>1686</v>
      </c>
      <c r="E1591" t="s">
        <v>1195</v>
      </c>
      <c r="F1591" s="604">
        <v>1</v>
      </c>
      <c r="G1591" s="604">
        <v>3.9E-2</v>
      </c>
      <c r="H1591" s="651"/>
      <c r="I1591" t="str">
        <f t="shared" si="147"/>
        <v>electricity</v>
      </c>
      <c r="J1591" t="str">
        <f t="shared" si="148"/>
        <v>biomass</v>
      </c>
      <c r="K1591" t="str">
        <f t="shared" si="149"/>
        <v>nox</v>
      </c>
      <c r="L1591" t="str">
        <f t="shared" si="150"/>
        <v>electricity.biomass.nox.Selective non-catalytic reduction on other biomass and waste fuels for existing powerplants</v>
      </c>
      <c r="M1591" s="614">
        <f>IFERROR(INDEX('Control Tech'!$K$3:$K$196,MATCH(Calcs!L1591,'Control Tech'!$A$3:$A$196,0),1)/100,0)</f>
        <v>0</v>
      </c>
      <c r="N1591" s="613">
        <f t="shared" si="151"/>
        <v>0</v>
      </c>
      <c r="O1591">
        <f t="shared" si="152"/>
        <v>0</v>
      </c>
    </row>
    <row r="1592" spans="1:15" x14ac:dyDescent="0.25">
      <c r="A1592" t="s">
        <v>1690</v>
      </c>
      <c r="B1592" t="s">
        <v>1249</v>
      </c>
      <c r="C1592" t="s">
        <v>1245</v>
      </c>
      <c r="D1592" t="s">
        <v>1186</v>
      </c>
      <c r="E1592" t="s">
        <v>1195</v>
      </c>
      <c r="F1592" s="604">
        <v>1</v>
      </c>
      <c r="G1592" s="604">
        <v>0.14000000000000001</v>
      </c>
      <c r="H1592" s="651"/>
      <c r="I1592" t="str">
        <f t="shared" si="147"/>
        <v>electricity</v>
      </c>
      <c r="J1592" t="str">
        <f t="shared" si="148"/>
        <v>coal</v>
      </c>
      <c r="K1592" t="str">
        <f t="shared" si="149"/>
        <v>nox</v>
      </c>
      <c r="L1592" t="str">
        <f t="shared" si="150"/>
        <v>electricity.coal.nox.No control</v>
      </c>
      <c r="M1592" s="614">
        <f>IFERROR(INDEX('Control Tech'!$K$3:$K$196,MATCH(Calcs!L1592,'Control Tech'!$A$3:$A$196,0),1)/100,0)</f>
        <v>0</v>
      </c>
      <c r="N1592" s="613">
        <f t="shared" si="151"/>
        <v>1</v>
      </c>
      <c r="O1592">
        <f t="shared" si="152"/>
        <v>0</v>
      </c>
    </row>
    <row r="1593" spans="1:15" x14ac:dyDescent="0.25">
      <c r="A1593" t="s">
        <v>1690</v>
      </c>
      <c r="B1593" t="s">
        <v>1249</v>
      </c>
      <c r="C1593" t="s">
        <v>92</v>
      </c>
      <c r="D1593" t="s">
        <v>1674</v>
      </c>
      <c r="E1593" t="s">
        <v>1195</v>
      </c>
      <c r="F1593" s="604">
        <v>1</v>
      </c>
      <c r="G1593" s="604">
        <v>2.8000000000000001E-2</v>
      </c>
      <c r="H1593" s="651"/>
      <c r="I1593" t="str">
        <f t="shared" si="147"/>
        <v>electricity</v>
      </c>
      <c r="J1593" t="str">
        <f t="shared" si="148"/>
        <v>petroleum diesel</v>
      </c>
      <c r="K1593" t="str">
        <f t="shared" si="149"/>
        <v>nox</v>
      </c>
      <c r="L1593" t="str">
        <f t="shared" si="150"/>
        <v>electricity.petroleum diesel.nox.Combustion modification on existing oil and gas power plants</v>
      </c>
      <c r="M1593" s="614">
        <f>IFERROR(INDEX('Control Tech'!$K$3:$K$196,MATCH(Calcs!L1593,'Control Tech'!$A$3:$A$196,0),1)/100,0)</f>
        <v>0</v>
      </c>
      <c r="N1593" s="613">
        <f t="shared" si="151"/>
        <v>0</v>
      </c>
      <c r="O1593">
        <f t="shared" si="152"/>
        <v>0</v>
      </c>
    </row>
    <row r="1594" spans="1:15" x14ac:dyDescent="0.25">
      <c r="A1594" t="s">
        <v>1690</v>
      </c>
      <c r="B1594" t="s">
        <v>1249</v>
      </c>
      <c r="C1594" t="s">
        <v>92</v>
      </c>
      <c r="D1594" t="s">
        <v>1186</v>
      </c>
      <c r="E1594" t="s">
        <v>1195</v>
      </c>
      <c r="F1594" s="604">
        <v>1</v>
      </c>
      <c r="G1594" s="604">
        <v>0.08</v>
      </c>
      <c r="H1594" s="651"/>
      <c r="I1594" t="str">
        <f t="shared" si="147"/>
        <v>electricity</v>
      </c>
      <c r="J1594" t="str">
        <f t="shared" si="148"/>
        <v>petroleum diesel</v>
      </c>
      <c r="K1594" t="str">
        <f t="shared" si="149"/>
        <v>nox</v>
      </c>
      <c r="L1594" t="str">
        <f t="shared" si="150"/>
        <v>electricity.petroleum diesel.nox.No control</v>
      </c>
      <c r="M1594" s="614">
        <f>IFERROR(INDEX('Control Tech'!$K$3:$K$196,MATCH(Calcs!L1594,'Control Tech'!$A$3:$A$196,0),1)/100,0)</f>
        <v>0</v>
      </c>
      <c r="N1594" s="613">
        <f t="shared" si="151"/>
        <v>1</v>
      </c>
      <c r="O1594">
        <f t="shared" si="152"/>
        <v>0</v>
      </c>
    </row>
    <row r="1595" spans="1:15" x14ac:dyDescent="0.25">
      <c r="A1595" t="s">
        <v>1690</v>
      </c>
      <c r="B1595" t="s">
        <v>1249</v>
      </c>
      <c r="C1595" t="s">
        <v>1264</v>
      </c>
      <c r="D1595" t="s">
        <v>1548</v>
      </c>
      <c r="E1595" t="s">
        <v>1195</v>
      </c>
      <c r="F1595" s="604">
        <v>1</v>
      </c>
      <c r="G1595" s="604">
        <v>0.03</v>
      </c>
      <c r="H1595" s="651"/>
      <c r="I1595" t="str">
        <f t="shared" si="147"/>
        <v>electricity</v>
      </c>
      <c r="J1595" t="str">
        <f t="shared" si="148"/>
        <v>natural gas</v>
      </c>
      <c r="K1595" t="str">
        <f t="shared" si="149"/>
        <v>nox</v>
      </c>
      <c r="L1595" t="str">
        <f t="shared" si="150"/>
        <v>electricity.natural gas.nox.Combustion modification and selective catalytic reduction on existing oil and gas power plants</v>
      </c>
      <c r="M1595" s="614">
        <f>IFERROR(INDEX('Control Tech'!$K$3:$K$196,MATCH(Calcs!L1595,'Control Tech'!$A$3:$A$196,0),1)/100,0)</f>
        <v>0</v>
      </c>
      <c r="N1595" s="613">
        <f t="shared" si="151"/>
        <v>0</v>
      </c>
      <c r="O1595">
        <f t="shared" si="152"/>
        <v>100.6</v>
      </c>
    </row>
    <row r="1596" spans="1:15" x14ac:dyDescent="0.25">
      <c r="A1596" t="s">
        <v>1690</v>
      </c>
      <c r="B1596" t="s">
        <v>1249</v>
      </c>
      <c r="C1596" t="s">
        <v>1264</v>
      </c>
      <c r="D1596" t="s">
        <v>1674</v>
      </c>
      <c r="E1596" t="s">
        <v>1195</v>
      </c>
      <c r="F1596" s="604">
        <v>1</v>
      </c>
      <c r="G1596" s="604">
        <v>5.2499999999999998E-2</v>
      </c>
      <c r="H1596" s="651"/>
      <c r="I1596" t="str">
        <f t="shared" si="147"/>
        <v>electricity</v>
      </c>
      <c r="J1596" t="str">
        <f t="shared" si="148"/>
        <v>natural gas</v>
      </c>
      <c r="K1596" t="str">
        <f t="shared" si="149"/>
        <v>nox</v>
      </c>
      <c r="L1596" t="str">
        <f t="shared" si="150"/>
        <v>electricity.natural gas.nox.Combustion modification on existing oil and gas power plants</v>
      </c>
      <c r="M1596" s="614">
        <f>IFERROR(INDEX('Control Tech'!$K$3:$K$196,MATCH(Calcs!L1596,'Control Tech'!$A$3:$A$196,0),1)/100,0)</f>
        <v>0.11269999999999999</v>
      </c>
      <c r="N1596" s="613">
        <f t="shared" si="151"/>
        <v>0.11269999999999999</v>
      </c>
      <c r="O1596">
        <f t="shared" si="152"/>
        <v>100.6</v>
      </c>
    </row>
    <row r="1597" spans="1:15" x14ac:dyDescent="0.25">
      <c r="A1597" t="s">
        <v>1690</v>
      </c>
      <c r="B1597" t="s">
        <v>1249</v>
      </c>
      <c r="C1597" t="s">
        <v>1264</v>
      </c>
      <c r="D1597" t="s">
        <v>1186</v>
      </c>
      <c r="E1597" t="s">
        <v>1195</v>
      </c>
      <c r="F1597" s="604">
        <v>1</v>
      </c>
      <c r="G1597" s="604">
        <v>0.15</v>
      </c>
      <c r="H1597" s="651"/>
      <c r="I1597" t="str">
        <f t="shared" si="147"/>
        <v>electricity</v>
      </c>
      <c r="J1597" t="str">
        <f t="shared" si="148"/>
        <v>natural gas</v>
      </c>
      <c r="K1597" t="str">
        <f t="shared" si="149"/>
        <v>nox</v>
      </c>
      <c r="L1597" t="str">
        <f t="shared" si="150"/>
        <v>electricity.natural gas.nox.No control</v>
      </c>
      <c r="M1597" s="614">
        <f>IFERROR(INDEX('Control Tech'!$K$3:$K$196,MATCH(Calcs!L1597,'Control Tech'!$A$3:$A$196,0),1)/100,0)</f>
        <v>0</v>
      </c>
      <c r="N1597" s="613">
        <f t="shared" si="151"/>
        <v>0.88729999999999998</v>
      </c>
      <c r="O1597">
        <f t="shared" si="152"/>
        <v>100.6</v>
      </c>
    </row>
    <row r="1598" spans="1:15" x14ac:dyDescent="0.25">
      <c r="A1598" t="s">
        <v>1690</v>
      </c>
      <c r="B1598" t="s">
        <v>1249</v>
      </c>
      <c r="C1598" t="s">
        <v>18</v>
      </c>
      <c r="D1598" t="s">
        <v>1674</v>
      </c>
      <c r="E1598" t="s">
        <v>1195</v>
      </c>
      <c r="F1598" s="604">
        <v>1</v>
      </c>
      <c r="G1598" s="604">
        <v>2.4500000000000001E-2</v>
      </c>
      <c r="H1598" s="651"/>
      <c r="I1598" t="str">
        <f t="shared" si="147"/>
        <v>electricity</v>
      </c>
      <c r="J1598" t="str">
        <f t="shared" si="148"/>
        <v>petroleum gasoline</v>
      </c>
      <c r="K1598" t="str">
        <f t="shared" si="149"/>
        <v>nox</v>
      </c>
      <c r="L1598" t="str">
        <f t="shared" si="150"/>
        <v>electricity.petroleum gasoline.nox.Combustion modification on existing oil and gas power plants</v>
      </c>
      <c r="M1598" s="614">
        <f>IFERROR(INDEX('Control Tech'!$K$3:$K$196,MATCH(Calcs!L1598,'Control Tech'!$A$3:$A$196,0),1)/100,0)</f>
        <v>0</v>
      </c>
      <c r="N1598" s="613">
        <f t="shared" si="151"/>
        <v>0</v>
      </c>
      <c r="O1598">
        <f t="shared" si="152"/>
        <v>0</v>
      </c>
    </row>
    <row r="1599" spans="1:15" x14ac:dyDescent="0.25">
      <c r="A1599" t="s">
        <v>1690</v>
      </c>
      <c r="B1599" t="s">
        <v>1249</v>
      </c>
      <c r="C1599" t="s">
        <v>18</v>
      </c>
      <c r="D1599" t="s">
        <v>1186</v>
      </c>
      <c r="E1599" t="s">
        <v>1195</v>
      </c>
      <c r="F1599" s="604">
        <v>1</v>
      </c>
      <c r="G1599" s="604">
        <v>7.0000000000000007E-2</v>
      </c>
      <c r="H1599" s="651"/>
      <c r="I1599" t="str">
        <f t="shared" si="147"/>
        <v>electricity</v>
      </c>
      <c r="J1599" t="str">
        <f t="shared" si="148"/>
        <v>petroleum gasoline</v>
      </c>
      <c r="K1599" t="str">
        <f t="shared" si="149"/>
        <v>nox</v>
      </c>
      <c r="L1599" t="str">
        <f t="shared" si="150"/>
        <v>electricity.petroleum gasoline.nox.No control</v>
      </c>
      <c r="M1599" s="614">
        <f>IFERROR(INDEX('Control Tech'!$K$3:$K$196,MATCH(Calcs!L1599,'Control Tech'!$A$3:$A$196,0),1)/100,0)</f>
        <v>0</v>
      </c>
      <c r="N1599" s="613">
        <f t="shared" si="151"/>
        <v>1</v>
      </c>
      <c r="O1599">
        <f t="shared" si="152"/>
        <v>0</v>
      </c>
    </row>
    <row r="1600" spans="1:15" x14ac:dyDescent="0.25">
      <c r="A1600" t="s">
        <v>1690</v>
      </c>
      <c r="B1600" t="s">
        <v>1249</v>
      </c>
      <c r="C1600" t="s">
        <v>1294</v>
      </c>
      <c r="D1600" t="s">
        <v>1548</v>
      </c>
      <c r="E1600" t="s">
        <v>1195</v>
      </c>
      <c r="F1600" s="604">
        <v>1</v>
      </c>
      <c r="G1600" s="604">
        <v>0.04</v>
      </c>
      <c r="H1600" s="651"/>
      <c r="I1600" t="str">
        <f t="shared" si="147"/>
        <v>electricity</v>
      </c>
      <c r="J1600" t="str">
        <f t="shared" si="148"/>
        <v>petroleum diesel</v>
      </c>
      <c r="K1600" t="str">
        <f t="shared" si="149"/>
        <v>nox</v>
      </c>
      <c r="L1600" t="str">
        <f t="shared" si="150"/>
        <v>electricity.petroleum diesel.nox.Combustion modification and selective catalytic reduction on existing oil and gas power plants</v>
      </c>
      <c r="M1600" s="614">
        <f>IFERROR(INDEX('Control Tech'!$K$3:$K$196,MATCH(Calcs!L1600,'Control Tech'!$A$3:$A$196,0),1)/100,0)</f>
        <v>0</v>
      </c>
      <c r="N1600" s="613">
        <f t="shared" si="151"/>
        <v>0</v>
      </c>
      <c r="O1600">
        <f t="shared" si="152"/>
        <v>241.77</v>
      </c>
    </row>
    <row r="1601" spans="1:15" x14ac:dyDescent="0.25">
      <c r="A1601" t="s">
        <v>1690</v>
      </c>
      <c r="B1601" t="s">
        <v>1249</v>
      </c>
      <c r="C1601" t="s">
        <v>1294</v>
      </c>
      <c r="D1601" t="s">
        <v>1674</v>
      </c>
      <c r="E1601" t="s">
        <v>1195</v>
      </c>
      <c r="F1601" s="604">
        <v>1</v>
      </c>
      <c r="G1601" s="604">
        <v>7.0000000000000007E-2</v>
      </c>
      <c r="H1601" s="651"/>
      <c r="I1601" t="str">
        <f t="shared" si="147"/>
        <v>electricity</v>
      </c>
      <c r="J1601" t="str">
        <f t="shared" si="148"/>
        <v>petroleum diesel</v>
      </c>
      <c r="K1601" t="str">
        <f t="shared" si="149"/>
        <v>nox</v>
      </c>
      <c r="L1601" t="str">
        <f t="shared" si="150"/>
        <v>electricity.petroleum diesel.nox.Combustion modification on existing oil and gas power plants</v>
      </c>
      <c r="M1601" s="614">
        <f>IFERROR(INDEX('Control Tech'!$K$3:$K$196,MATCH(Calcs!L1601,'Control Tech'!$A$3:$A$196,0),1)/100,0)</f>
        <v>0</v>
      </c>
      <c r="N1601" s="613">
        <f t="shared" si="151"/>
        <v>0</v>
      </c>
      <c r="O1601">
        <f t="shared" si="152"/>
        <v>241.77</v>
      </c>
    </row>
    <row r="1602" spans="1:15" x14ac:dyDescent="0.25">
      <c r="A1602" t="s">
        <v>1690</v>
      </c>
      <c r="B1602" t="s">
        <v>1249</v>
      </c>
      <c r="C1602" t="s">
        <v>1294</v>
      </c>
      <c r="D1602" t="s">
        <v>1186</v>
      </c>
      <c r="E1602" t="s">
        <v>1195</v>
      </c>
      <c r="F1602" s="604">
        <v>1</v>
      </c>
      <c r="G1602" s="604">
        <v>0.2</v>
      </c>
      <c r="H1602" s="651"/>
      <c r="I1602" t="str">
        <f t="shared" si="147"/>
        <v>electricity</v>
      </c>
      <c r="J1602" t="str">
        <f t="shared" si="148"/>
        <v>petroleum diesel</v>
      </c>
      <c r="K1602" t="str">
        <f t="shared" si="149"/>
        <v>nox</v>
      </c>
      <c r="L1602" t="str">
        <f t="shared" si="150"/>
        <v>electricity.petroleum diesel.nox.No control</v>
      </c>
      <c r="M1602" s="614">
        <f>IFERROR(INDEX('Control Tech'!$K$3:$K$196,MATCH(Calcs!L1602,'Control Tech'!$A$3:$A$196,0),1)/100,0)</f>
        <v>0</v>
      </c>
      <c r="N1602" s="613">
        <f t="shared" si="151"/>
        <v>1</v>
      </c>
      <c r="O1602">
        <f t="shared" si="152"/>
        <v>241.77</v>
      </c>
    </row>
    <row r="1603" spans="1:15" x14ac:dyDescent="0.25">
      <c r="A1603" t="s">
        <v>1690</v>
      </c>
      <c r="B1603" t="s">
        <v>1249</v>
      </c>
      <c r="C1603" t="s">
        <v>1410</v>
      </c>
      <c r="D1603" t="s">
        <v>1677</v>
      </c>
      <c r="E1603" t="s">
        <v>1195</v>
      </c>
      <c r="F1603" s="604">
        <v>1</v>
      </c>
      <c r="G1603" s="604">
        <v>6.5000000000000002E-2</v>
      </c>
      <c r="H1603" s="651"/>
      <c r="I1603" t="str">
        <f t="shared" si="147"/>
        <v>electricity</v>
      </c>
      <c r="J1603" t="str">
        <f t="shared" si="148"/>
        <v>biomass</v>
      </c>
      <c r="K1603" t="str">
        <f t="shared" si="149"/>
        <v>nox</v>
      </c>
      <c r="L1603" t="str">
        <f t="shared" si="150"/>
        <v>electricity.biomass.nox.Combustion modification on existing hard coal power plants</v>
      </c>
      <c r="M1603" s="614">
        <f>IFERROR(INDEX('Control Tech'!$K$3:$K$196,MATCH(Calcs!L1603,'Control Tech'!$A$3:$A$196,0),1)/100,0)</f>
        <v>0</v>
      </c>
      <c r="N1603" s="613">
        <f t="shared" si="151"/>
        <v>0</v>
      </c>
      <c r="O1603">
        <f t="shared" si="152"/>
        <v>0</v>
      </c>
    </row>
    <row r="1604" spans="1:15" x14ac:dyDescent="0.25">
      <c r="A1604" t="s">
        <v>1690</v>
      </c>
      <c r="B1604" t="s">
        <v>1249</v>
      </c>
      <c r="C1604" t="s">
        <v>1410</v>
      </c>
      <c r="D1604" t="s">
        <v>1186</v>
      </c>
      <c r="E1604" t="s">
        <v>1195</v>
      </c>
      <c r="F1604" s="604">
        <v>1</v>
      </c>
      <c r="G1604" s="604">
        <v>0.13</v>
      </c>
      <c r="H1604" s="651"/>
      <c r="I1604" t="str">
        <f t="shared" si="147"/>
        <v>electricity</v>
      </c>
      <c r="J1604" t="str">
        <f t="shared" si="148"/>
        <v>biomass</v>
      </c>
      <c r="K1604" t="str">
        <f t="shared" si="149"/>
        <v>nox</v>
      </c>
      <c r="L1604" t="str">
        <f t="shared" si="150"/>
        <v>electricity.biomass.nox.No control</v>
      </c>
      <c r="M1604" s="614">
        <f>IFERROR(INDEX('Control Tech'!$K$3:$K$196,MATCH(Calcs!L1604,'Control Tech'!$A$3:$A$196,0),1)/100,0)</f>
        <v>0</v>
      </c>
      <c r="N1604" s="613">
        <f t="shared" si="151"/>
        <v>1</v>
      </c>
      <c r="O1604">
        <f t="shared" si="152"/>
        <v>0</v>
      </c>
    </row>
    <row r="1605" spans="1:15" x14ac:dyDescent="0.25">
      <c r="A1605" t="s">
        <v>1690</v>
      </c>
      <c r="B1605" t="s">
        <v>1249</v>
      </c>
      <c r="C1605" t="s">
        <v>1410</v>
      </c>
      <c r="D1605" t="s">
        <v>1686</v>
      </c>
      <c r="E1605" t="s">
        <v>1195</v>
      </c>
      <c r="F1605" s="604">
        <v>1</v>
      </c>
      <c r="G1605" s="604">
        <v>3.9E-2</v>
      </c>
      <c r="H1605" s="651"/>
      <c r="I1605" t="str">
        <f t="shared" si="147"/>
        <v>electricity</v>
      </c>
      <c r="J1605" t="str">
        <f t="shared" si="148"/>
        <v>biomass</v>
      </c>
      <c r="K1605" t="str">
        <f t="shared" si="149"/>
        <v>nox</v>
      </c>
      <c r="L1605" t="str">
        <f t="shared" si="150"/>
        <v>electricity.biomass.nox.Selective non-catalytic reduction on other biomass and waste fuels for existing powerplants</v>
      </c>
      <c r="M1605" s="614">
        <f>IFERROR(INDEX('Control Tech'!$K$3:$K$196,MATCH(Calcs!L1605,'Control Tech'!$A$3:$A$196,0),1)/100,0)</f>
        <v>0</v>
      </c>
      <c r="N1605" s="613">
        <f t="shared" si="151"/>
        <v>0</v>
      </c>
      <c r="O1605">
        <f t="shared" si="152"/>
        <v>0</v>
      </c>
    </row>
    <row r="1606" spans="1:15" x14ac:dyDescent="0.25">
      <c r="A1606" t="s">
        <v>1690</v>
      </c>
      <c r="B1606" t="s">
        <v>1228</v>
      </c>
      <c r="C1606" t="s">
        <v>1205</v>
      </c>
      <c r="D1606" t="s">
        <v>1669</v>
      </c>
      <c r="E1606" t="s">
        <v>1195</v>
      </c>
      <c r="F1606" s="604">
        <v>1</v>
      </c>
      <c r="G1606" s="604">
        <v>5.3999999999999999E-2</v>
      </c>
      <c r="H1606" s="651"/>
      <c r="I1606" t="str">
        <f t="shared" ref="I1606:I1669" si="153">IFERROR(INDEX($U$3:$U$143,MATCH(B1606,$S$3:$S$143,0),1),"")</f>
        <v>electricity</v>
      </c>
      <c r="J1606" t="str">
        <f t="shared" ref="J1606:J1669" si="154">IFERROR(INDEX($V$3:$V$143,MATCH(CONCATENATE(B1606,".",C1606),$R$3:$R$143,0),1),"")</f>
        <v>lignite</v>
      </c>
      <c r="K1606" t="str">
        <f t="shared" ref="K1606:K1669" si="155">IF(OR(A1606="black carbon",A1606="oc",A1606="pm2.5",A1606="pm10"),"PM",A1606)</f>
        <v>nox</v>
      </c>
      <c r="L1606" t="str">
        <f t="shared" ref="L1606:L1669" si="156">IFERROR(CONCATENATE(I1606,".",J1606,".",K1606,".",D1606),"")</f>
        <v>electricity.lignite.nox.Combustion modification and selective catalytic reduction on existing brown coal power plants</v>
      </c>
      <c r="M1606" s="614">
        <f>IFERROR(INDEX('Control Tech'!$K$3:$K$196,MATCH(Calcs!L1606,'Control Tech'!$A$3:$A$196,0),1)/100,0)</f>
        <v>0</v>
      </c>
      <c r="N1606" s="613">
        <f t="shared" ref="N1606:N1669" si="157">IF(D1606="no control",1-SUMIFS($M$5:$M$3714,$B$5:$B$3714,B1606,$A$5:$A$3714,A1606,$C$5:$C$3714,C1606),M1606)</f>
        <v>0</v>
      </c>
      <c r="O1606">
        <f t="shared" ref="O1606:O1669" si="158">IF(I1606="electricity",INDEX($W$3:$W$143,MATCH(CONCATENATE(B1606,".",C1606),$R$3:$R$143,0),1),"")</f>
        <v>0</v>
      </c>
    </row>
    <row r="1607" spans="1:15" x14ac:dyDescent="0.25">
      <c r="A1607" t="s">
        <v>1690</v>
      </c>
      <c r="B1607" t="s">
        <v>1228</v>
      </c>
      <c r="C1607" t="s">
        <v>1205</v>
      </c>
      <c r="D1607" t="s">
        <v>1668</v>
      </c>
      <c r="E1607" t="s">
        <v>1195</v>
      </c>
      <c r="F1607" s="604">
        <v>1</v>
      </c>
      <c r="G1607" s="604">
        <v>9.4500000000000001E-2</v>
      </c>
      <c r="H1607" s="651"/>
      <c r="I1607" t="str">
        <f t="shared" si="153"/>
        <v>electricity</v>
      </c>
      <c r="J1607" t="str">
        <f t="shared" si="154"/>
        <v>lignite</v>
      </c>
      <c r="K1607" t="str">
        <f t="shared" si="155"/>
        <v>nox</v>
      </c>
      <c r="L1607" t="str">
        <f t="shared" si="156"/>
        <v>electricity.lignite.nox.Combustion modification on existing brown coal power plants</v>
      </c>
      <c r="M1607" s="614">
        <f>IFERROR(INDEX('Control Tech'!$K$3:$K$196,MATCH(Calcs!L1607,'Control Tech'!$A$3:$A$196,0),1)/100,0)</f>
        <v>0</v>
      </c>
      <c r="N1607" s="613">
        <f t="shared" si="157"/>
        <v>0</v>
      </c>
      <c r="O1607">
        <f t="shared" si="158"/>
        <v>0</v>
      </c>
    </row>
    <row r="1608" spans="1:15" x14ac:dyDescent="0.25">
      <c r="A1608" t="s">
        <v>1690</v>
      </c>
      <c r="B1608" t="s">
        <v>1228</v>
      </c>
      <c r="C1608" t="s">
        <v>1205</v>
      </c>
      <c r="D1608" t="s">
        <v>1186</v>
      </c>
      <c r="E1608" t="s">
        <v>1195</v>
      </c>
      <c r="F1608" s="604">
        <v>1</v>
      </c>
      <c r="G1608" s="604">
        <v>0.27</v>
      </c>
      <c r="H1608" s="651"/>
      <c r="I1608" t="str">
        <f t="shared" si="153"/>
        <v>electricity</v>
      </c>
      <c r="J1608" t="str">
        <f t="shared" si="154"/>
        <v>lignite</v>
      </c>
      <c r="K1608" t="str">
        <f t="shared" si="155"/>
        <v>nox</v>
      </c>
      <c r="L1608" t="str">
        <f t="shared" si="156"/>
        <v>electricity.lignite.nox.No control</v>
      </c>
      <c r="M1608" s="614">
        <f>IFERROR(INDEX('Control Tech'!$K$3:$K$196,MATCH(Calcs!L1608,'Control Tech'!$A$3:$A$196,0),1)/100,0)</f>
        <v>0</v>
      </c>
      <c r="N1608" s="613">
        <f t="shared" si="157"/>
        <v>1</v>
      </c>
      <c r="O1608">
        <f t="shared" si="158"/>
        <v>0</v>
      </c>
    </row>
    <row r="1609" spans="1:15" x14ac:dyDescent="0.25">
      <c r="A1609" t="s">
        <v>1690</v>
      </c>
      <c r="B1609" t="s">
        <v>1228</v>
      </c>
      <c r="C1609" t="s">
        <v>1240</v>
      </c>
      <c r="D1609" t="s">
        <v>1669</v>
      </c>
      <c r="E1609" t="s">
        <v>1195</v>
      </c>
      <c r="F1609" s="604">
        <v>1</v>
      </c>
      <c r="G1609" s="604">
        <v>5.3999999999999999E-2</v>
      </c>
      <c r="H1609" s="651"/>
      <c r="I1609" t="str">
        <f t="shared" si="153"/>
        <v>electricity</v>
      </c>
      <c r="J1609" t="str">
        <f t="shared" si="154"/>
        <v>lignite</v>
      </c>
      <c r="K1609" t="str">
        <f t="shared" si="155"/>
        <v>nox</v>
      </c>
      <c r="L1609" t="str">
        <f t="shared" si="156"/>
        <v>electricity.lignite.nox.Combustion modification and selective catalytic reduction on existing brown coal power plants</v>
      </c>
      <c r="M1609" s="614">
        <f>IFERROR(INDEX('Control Tech'!$K$3:$K$196,MATCH(Calcs!L1609,'Control Tech'!$A$3:$A$196,0),1)/100,0)</f>
        <v>0</v>
      </c>
      <c r="N1609" s="613">
        <f t="shared" si="157"/>
        <v>0</v>
      </c>
      <c r="O1609">
        <f t="shared" si="158"/>
        <v>0</v>
      </c>
    </row>
    <row r="1610" spans="1:15" x14ac:dyDescent="0.25">
      <c r="A1610" t="s">
        <v>1690</v>
      </c>
      <c r="B1610" t="s">
        <v>1228</v>
      </c>
      <c r="C1610" t="s">
        <v>1240</v>
      </c>
      <c r="D1610" t="s">
        <v>1668</v>
      </c>
      <c r="E1610" t="s">
        <v>1195</v>
      </c>
      <c r="F1610" s="604">
        <v>1</v>
      </c>
      <c r="G1610" s="604">
        <v>9.4500000000000001E-2</v>
      </c>
      <c r="H1610" s="651"/>
      <c r="I1610" t="str">
        <f t="shared" si="153"/>
        <v>electricity</v>
      </c>
      <c r="J1610" t="str">
        <f t="shared" si="154"/>
        <v>lignite</v>
      </c>
      <c r="K1610" t="str">
        <f t="shared" si="155"/>
        <v>nox</v>
      </c>
      <c r="L1610" t="str">
        <f t="shared" si="156"/>
        <v>electricity.lignite.nox.Combustion modification on existing brown coal power plants</v>
      </c>
      <c r="M1610" s="614">
        <f>IFERROR(INDEX('Control Tech'!$K$3:$K$196,MATCH(Calcs!L1610,'Control Tech'!$A$3:$A$196,0),1)/100,0)</f>
        <v>0</v>
      </c>
      <c r="N1610" s="613">
        <f t="shared" si="157"/>
        <v>0</v>
      </c>
      <c r="O1610">
        <f t="shared" si="158"/>
        <v>0</v>
      </c>
    </row>
    <row r="1611" spans="1:15" x14ac:dyDescent="0.25">
      <c r="A1611" t="s">
        <v>1690</v>
      </c>
      <c r="B1611" t="s">
        <v>1228</v>
      </c>
      <c r="C1611" t="s">
        <v>1240</v>
      </c>
      <c r="D1611" t="s">
        <v>1186</v>
      </c>
      <c r="E1611" t="s">
        <v>1195</v>
      </c>
      <c r="F1611" s="604">
        <v>1</v>
      </c>
      <c r="G1611" s="604">
        <v>0.27</v>
      </c>
      <c r="H1611" s="651"/>
      <c r="I1611" t="str">
        <f t="shared" si="153"/>
        <v>electricity</v>
      </c>
      <c r="J1611" t="str">
        <f t="shared" si="154"/>
        <v>lignite</v>
      </c>
      <c r="K1611" t="str">
        <f t="shared" si="155"/>
        <v>nox</v>
      </c>
      <c r="L1611" t="str">
        <f t="shared" si="156"/>
        <v>electricity.lignite.nox.No control</v>
      </c>
      <c r="M1611" s="614">
        <f>IFERROR(INDEX('Control Tech'!$K$3:$K$196,MATCH(Calcs!L1611,'Control Tech'!$A$3:$A$196,0),1)/100,0)</f>
        <v>0</v>
      </c>
      <c r="N1611" s="613">
        <f t="shared" si="157"/>
        <v>1</v>
      </c>
      <c r="O1611">
        <f t="shared" si="158"/>
        <v>0</v>
      </c>
    </row>
    <row r="1612" spans="1:15" x14ac:dyDescent="0.25">
      <c r="A1612" t="s">
        <v>1690</v>
      </c>
      <c r="B1612" t="s">
        <v>1228</v>
      </c>
      <c r="C1612" t="s">
        <v>1291</v>
      </c>
      <c r="D1612" t="s">
        <v>1678</v>
      </c>
      <c r="E1612" t="s">
        <v>1195</v>
      </c>
      <c r="F1612" s="604">
        <v>1</v>
      </c>
      <c r="G1612" s="604">
        <v>0.06</v>
      </c>
      <c r="H1612" s="651"/>
      <c r="I1612" t="str">
        <f t="shared" si="153"/>
        <v>electricity</v>
      </c>
      <c r="J1612" t="str">
        <f t="shared" si="154"/>
        <v>hard coal</v>
      </c>
      <c r="K1612" t="str">
        <f t="shared" si="155"/>
        <v>nox</v>
      </c>
      <c r="L1612" t="str">
        <f t="shared" si="156"/>
        <v>electricity.hard coal.nox.Combustion modification and selective catalytic reduction on existing hard coal power plants</v>
      </c>
      <c r="M1612" s="614">
        <f>IFERROR(INDEX('Control Tech'!$K$3:$K$196,MATCH(Calcs!L1612,'Control Tech'!$A$3:$A$196,0),1)/100,0)</f>
        <v>0</v>
      </c>
      <c r="N1612" s="613">
        <f t="shared" si="157"/>
        <v>0</v>
      </c>
      <c r="O1612">
        <f t="shared" si="158"/>
        <v>46.12</v>
      </c>
    </row>
    <row r="1613" spans="1:15" x14ac:dyDescent="0.25">
      <c r="A1613" t="s">
        <v>1690</v>
      </c>
      <c r="B1613" t="s">
        <v>1228</v>
      </c>
      <c r="C1613" t="s">
        <v>1291</v>
      </c>
      <c r="D1613" t="s">
        <v>1677</v>
      </c>
      <c r="E1613" t="s">
        <v>1195</v>
      </c>
      <c r="F1613" s="604">
        <v>1</v>
      </c>
      <c r="G1613" s="604">
        <v>0.15</v>
      </c>
      <c r="H1613" s="651"/>
      <c r="I1613" t="str">
        <f t="shared" si="153"/>
        <v>electricity</v>
      </c>
      <c r="J1613" t="str">
        <f t="shared" si="154"/>
        <v>hard coal</v>
      </c>
      <c r="K1613" t="str">
        <f t="shared" si="155"/>
        <v>nox</v>
      </c>
      <c r="L1613" t="str">
        <f t="shared" si="156"/>
        <v>electricity.hard coal.nox.Combustion modification on existing hard coal power plants</v>
      </c>
      <c r="M1613" s="614">
        <f>IFERROR(INDEX('Control Tech'!$K$3:$K$196,MATCH(Calcs!L1613,'Control Tech'!$A$3:$A$196,0),1)/100,0)</f>
        <v>0</v>
      </c>
      <c r="N1613" s="613">
        <f t="shared" si="157"/>
        <v>0</v>
      </c>
      <c r="O1613">
        <f t="shared" si="158"/>
        <v>46.12</v>
      </c>
    </row>
    <row r="1614" spans="1:15" x14ac:dyDescent="0.25">
      <c r="A1614" t="s">
        <v>1690</v>
      </c>
      <c r="B1614" t="s">
        <v>1228</v>
      </c>
      <c r="C1614" t="s">
        <v>1291</v>
      </c>
      <c r="D1614" t="s">
        <v>1186</v>
      </c>
      <c r="E1614" t="s">
        <v>1195</v>
      </c>
      <c r="F1614" s="604">
        <v>1</v>
      </c>
      <c r="G1614" s="604">
        <v>0.3</v>
      </c>
      <c r="H1614" s="651"/>
      <c r="I1614" t="str">
        <f t="shared" si="153"/>
        <v>electricity</v>
      </c>
      <c r="J1614" t="str">
        <f t="shared" si="154"/>
        <v>hard coal</v>
      </c>
      <c r="K1614" t="str">
        <f t="shared" si="155"/>
        <v>nox</v>
      </c>
      <c r="L1614" t="str">
        <f t="shared" si="156"/>
        <v>electricity.hard coal.nox.No control</v>
      </c>
      <c r="M1614" s="614">
        <f>IFERROR(INDEX('Control Tech'!$K$3:$K$196,MATCH(Calcs!L1614,'Control Tech'!$A$3:$A$196,0),1)/100,0)</f>
        <v>0</v>
      </c>
      <c r="N1614" s="613">
        <f t="shared" si="157"/>
        <v>1</v>
      </c>
      <c r="O1614">
        <f t="shared" si="158"/>
        <v>46.12</v>
      </c>
    </row>
    <row r="1615" spans="1:15" x14ac:dyDescent="0.25">
      <c r="A1615" t="s">
        <v>1690</v>
      </c>
      <c r="B1615" t="s">
        <v>1228</v>
      </c>
      <c r="C1615" t="s">
        <v>1292</v>
      </c>
      <c r="D1615" t="s">
        <v>1678</v>
      </c>
      <c r="E1615" t="s">
        <v>1195</v>
      </c>
      <c r="F1615" s="604">
        <v>1</v>
      </c>
      <c r="G1615" s="604">
        <v>0.06</v>
      </c>
      <c r="H1615" s="651"/>
      <c r="I1615" t="str">
        <f t="shared" si="153"/>
        <v>electricity</v>
      </c>
      <c r="J1615" t="str">
        <f t="shared" si="154"/>
        <v>hard coal</v>
      </c>
      <c r="K1615" t="str">
        <f t="shared" si="155"/>
        <v>nox</v>
      </c>
      <c r="L1615" t="str">
        <f t="shared" si="156"/>
        <v>electricity.hard coal.nox.Combustion modification and selective catalytic reduction on existing hard coal power plants</v>
      </c>
      <c r="M1615" s="614">
        <f>IFERROR(INDEX('Control Tech'!$K$3:$K$196,MATCH(Calcs!L1615,'Control Tech'!$A$3:$A$196,0),1)/100,0)</f>
        <v>0</v>
      </c>
      <c r="N1615" s="613">
        <f t="shared" si="157"/>
        <v>0</v>
      </c>
      <c r="O1615">
        <f t="shared" si="158"/>
        <v>0</v>
      </c>
    </row>
    <row r="1616" spans="1:15" x14ac:dyDescent="0.25">
      <c r="A1616" t="s">
        <v>1690</v>
      </c>
      <c r="B1616" t="s">
        <v>1228</v>
      </c>
      <c r="C1616" t="s">
        <v>1292</v>
      </c>
      <c r="D1616" t="s">
        <v>1677</v>
      </c>
      <c r="E1616" t="s">
        <v>1195</v>
      </c>
      <c r="F1616" s="604">
        <v>1</v>
      </c>
      <c r="G1616" s="604">
        <v>0.15</v>
      </c>
      <c r="H1616" s="651"/>
      <c r="I1616" t="str">
        <f t="shared" si="153"/>
        <v>electricity</v>
      </c>
      <c r="J1616" t="str">
        <f t="shared" si="154"/>
        <v>hard coal</v>
      </c>
      <c r="K1616" t="str">
        <f t="shared" si="155"/>
        <v>nox</v>
      </c>
      <c r="L1616" t="str">
        <f t="shared" si="156"/>
        <v>electricity.hard coal.nox.Combustion modification on existing hard coal power plants</v>
      </c>
      <c r="M1616" s="614">
        <f>IFERROR(INDEX('Control Tech'!$K$3:$K$196,MATCH(Calcs!L1616,'Control Tech'!$A$3:$A$196,0),1)/100,0)</f>
        <v>0</v>
      </c>
      <c r="N1616" s="613">
        <f t="shared" si="157"/>
        <v>0</v>
      </c>
      <c r="O1616">
        <f t="shared" si="158"/>
        <v>0</v>
      </c>
    </row>
    <row r="1617" spans="1:15" x14ac:dyDescent="0.25">
      <c r="A1617" t="s">
        <v>1690</v>
      </c>
      <c r="B1617" t="s">
        <v>1228</v>
      </c>
      <c r="C1617" t="s">
        <v>1292</v>
      </c>
      <c r="D1617" t="s">
        <v>1186</v>
      </c>
      <c r="E1617" t="s">
        <v>1195</v>
      </c>
      <c r="F1617" s="604">
        <v>1</v>
      </c>
      <c r="G1617" s="604">
        <v>0.3</v>
      </c>
      <c r="H1617" s="651"/>
      <c r="I1617" t="str">
        <f t="shared" si="153"/>
        <v>electricity</v>
      </c>
      <c r="J1617" t="str">
        <f t="shared" si="154"/>
        <v>hard coal</v>
      </c>
      <c r="K1617" t="str">
        <f t="shared" si="155"/>
        <v>nox</v>
      </c>
      <c r="L1617" t="str">
        <f t="shared" si="156"/>
        <v>electricity.hard coal.nox.No control</v>
      </c>
      <c r="M1617" s="614">
        <f>IFERROR(INDEX('Control Tech'!$K$3:$K$196,MATCH(Calcs!L1617,'Control Tech'!$A$3:$A$196,0),1)/100,0)</f>
        <v>0</v>
      </c>
      <c r="N1617" s="613">
        <f t="shared" si="157"/>
        <v>1</v>
      </c>
      <c r="O1617">
        <f t="shared" si="158"/>
        <v>0</v>
      </c>
    </row>
    <row r="1618" spans="1:15" x14ac:dyDescent="0.25">
      <c r="A1618" t="s">
        <v>1690</v>
      </c>
      <c r="B1618" t="s">
        <v>1228</v>
      </c>
      <c r="C1618" t="s">
        <v>1293</v>
      </c>
      <c r="D1618" t="s">
        <v>1678</v>
      </c>
      <c r="E1618" t="s">
        <v>1195</v>
      </c>
      <c r="F1618" s="604">
        <v>1</v>
      </c>
      <c r="G1618" s="604">
        <v>0.06</v>
      </c>
      <c r="H1618" s="651"/>
      <c r="I1618" t="str">
        <f t="shared" si="153"/>
        <v>electricity</v>
      </c>
      <c r="J1618" t="str">
        <f t="shared" si="154"/>
        <v>hard coal</v>
      </c>
      <c r="K1618" t="str">
        <f t="shared" si="155"/>
        <v>nox</v>
      </c>
      <c r="L1618" t="str">
        <f t="shared" si="156"/>
        <v>electricity.hard coal.nox.Combustion modification and selective catalytic reduction on existing hard coal power plants</v>
      </c>
      <c r="M1618" s="614">
        <f>IFERROR(INDEX('Control Tech'!$K$3:$K$196,MATCH(Calcs!L1618,'Control Tech'!$A$3:$A$196,0),1)/100,0)</f>
        <v>0</v>
      </c>
      <c r="N1618" s="613">
        <f t="shared" si="157"/>
        <v>0</v>
      </c>
      <c r="O1618">
        <f t="shared" si="158"/>
        <v>0</v>
      </c>
    </row>
    <row r="1619" spans="1:15" x14ac:dyDescent="0.25">
      <c r="A1619" t="s">
        <v>1690</v>
      </c>
      <c r="B1619" t="s">
        <v>1228</v>
      </c>
      <c r="C1619" t="s">
        <v>1293</v>
      </c>
      <c r="D1619" t="s">
        <v>1677</v>
      </c>
      <c r="E1619" t="s">
        <v>1195</v>
      </c>
      <c r="F1619" s="604">
        <v>1</v>
      </c>
      <c r="G1619" s="604">
        <v>0.15</v>
      </c>
      <c r="H1619" s="651"/>
      <c r="I1619" t="str">
        <f t="shared" si="153"/>
        <v>electricity</v>
      </c>
      <c r="J1619" t="str">
        <f t="shared" si="154"/>
        <v>hard coal</v>
      </c>
      <c r="K1619" t="str">
        <f t="shared" si="155"/>
        <v>nox</v>
      </c>
      <c r="L1619" t="str">
        <f t="shared" si="156"/>
        <v>electricity.hard coal.nox.Combustion modification on existing hard coal power plants</v>
      </c>
      <c r="M1619" s="614">
        <f>IFERROR(INDEX('Control Tech'!$K$3:$K$196,MATCH(Calcs!L1619,'Control Tech'!$A$3:$A$196,0),1)/100,0)</f>
        <v>0</v>
      </c>
      <c r="N1619" s="613">
        <f t="shared" si="157"/>
        <v>0</v>
      </c>
      <c r="O1619">
        <f t="shared" si="158"/>
        <v>0</v>
      </c>
    </row>
    <row r="1620" spans="1:15" x14ac:dyDescent="0.25">
      <c r="A1620" t="s">
        <v>1690</v>
      </c>
      <c r="B1620" t="s">
        <v>1228</v>
      </c>
      <c r="C1620" t="s">
        <v>1293</v>
      </c>
      <c r="D1620" t="s">
        <v>1186</v>
      </c>
      <c r="E1620" t="s">
        <v>1195</v>
      </c>
      <c r="F1620" s="604">
        <v>1</v>
      </c>
      <c r="G1620" s="604">
        <v>0.3</v>
      </c>
      <c r="H1620" s="651"/>
      <c r="I1620" t="str">
        <f t="shared" si="153"/>
        <v>electricity</v>
      </c>
      <c r="J1620" t="str">
        <f t="shared" si="154"/>
        <v>hard coal</v>
      </c>
      <c r="K1620" t="str">
        <f t="shared" si="155"/>
        <v>nox</v>
      </c>
      <c r="L1620" t="str">
        <f t="shared" si="156"/>
        <v>electricity.hard coal.nox.No control</v>
      </c>
      <c r="M1620" s="614">
        <f>IFERROR(INDEX('Control Tech'!$K$3:$K$196,MATCH(Calcs!L1620,'Control Tech'!$A$3:$A$196,0),1)/100,0)</f>
        <v>0</v>
      </c>
      <c r="N1620" s="613">
        <f t="shared" si="157"/>
        <v>1</v>
      </c>
      <c r="O1620">
        <f t="shared" si="158"/>
        <v>0</v>
      </c>
    </row>
    <row r="1621" spans="1:15" x14ac:dyDescent="0.25">
      <c r="A1621" t="s">
        <v>1690</v>
      </c>
      <c r="B1621" t="s">
        <v>1231</v>
      </c>
      <c r="C1621" t="s">
        <v>1409</v>
      </c>
      <c r="D1621" t="s">
        <v>1186</v>
      </c>
      <c r="E1621" t="s">
        <v>1195</v>
      </c>
      <c r="F1621" s="604">
        <v>1</v>
      </c>
      <c r="G1621" s="604">
        <v>8.9999999999999993E-3</v>
      </c>
      <c r="H1621" s="651"/>
      <c r="I1621" t="str">
        <f t="shared" si="153"/>
        <v>electricity</v>
      </c>
      <c r="J1621" t="str">
        <f t="shared" si="154"/>
        <v>biomass</v>
      </c>
      <c r="K1621" t="str">
        <f t="shared" si="155"/>
        <v>nox</v>
      </c>
      <c r="L1621" t="str">
        <f t="shared" si="156"/>
        <v>electricity.biomass.nox.No control</v>
      </c>
      <c r="M1621" s="614">
        <f>IFERROR(INDEX('Control Tech'!$K$3:$K$196,MATCH(Calcs!L1621,'Control Tech'!$A$3:$A$196,0),1)/100,0)</f>
        <v>0</v>
      </c>
      <c r="N1621" s="613">
        <f t="shared" si="157"/>
        <v>1</v>
      </c>
      <c r="O1621">
        <f t="shared" si="158"/>
        <v>0</v>
      </c>
    </row>
    <row r="1622" spans="1:15" x14ac:dyDescent="0.25">
      <c r="A1622" t="s">
        <v>1690</v>
      </c>
      <c r="B1622" t="s">
        <v>1231</v>
      </c>
      <c r="C1622" t="s">
        <v>1205</v>
      </c>
      <c r="D1622" t="s">
        <v>1186</v>
      </c>
      <c r="E1622" t="s">
        <v>1195</v>
      </c>
      <c r="F1622" s="604">
        <v>1</v>
      </c>
      <c r="G1622" s="604">
        <v>8.9999999999999993E-3</v>
      </c>
      <c r="H1622" s="651"/>
      <c r="I1622" t="str">
        <f t="shared" si="153"/>
        <v>electricity</v>
      </c>
      <c r="J1622" t="str">
        <f t="shared" si="154"/>
        <v>lignite</v>
      </c>
      <c r="K1622" t="str">
        <f t="shared" si="155"/>
        <v>nox</v>
      </c>
      <c r="L1622" t="str">
        <f t="shared" si="156"/>
        <v>electricity.lignite.nox.No control</v>
      </c>
      <c r="M1622" s="614">
        <f>IFERROR(INDEX('Control Tech'!$K$3:$K$196,MATCH(Calcs!L1622,'Control Tech'!$A$3:$A$196,0),1)/100,0)</f>
        <v>0</v>
      </c>
      <c r="N1622" s="613">
        <f t="shared" si="157"/>
        <v>1</v>
      </c>
      <c r="O1622">
        <f t="shared" si="158"/>
        <v>0.03</v>
      </c>
    </row>
    <row r="1623" spans="1:15" x14ac:dyDescent="0.25">
      <c r="A1623" t="s">
        <v>1690</v>
      </c>
      <c r="B1623" t="s">
        <v>1231</v>
      </c>
      <c r="C1623" t="s">
        <v>1240</v>
      </c>
      <c r="D1623" t="s">
        <v>1186</v>
      </c>
      <c r="E1623" t="s">
        <v>1195</v>
      </c>
      <c r="F1623" s="604">
        <v>1</v>
      </c>
      <c r="G1623" s="604">
        <v>8.9999999999999993E-3</v>
      </c>
      <c r="H1623" s="651"/>
      <c r="I1623" t="str">
        <f t="shared" si="153"/>
        <v>electricity</v>
      </c>
      <c r="J1623" t="str">
        <f t="shared" si="154"/>
        <v>lignite</v>
      </c>
      <c r="K1623" t="str">
        <f t="shared" si="155"/>
        <v>nox</v>
      </c>
      <c r="L1623" t="str">
        <f t="shared" si="156"/>
        <v>electricity.lignite.nox.No control</v>
      </c>
      <c r="M1623" s="614">
        <f>IFERROR(INDEX('Control Tech'!$K$3:$K$196,MATCH(Calcs!L1623,'Control Tech'!$A$3:$A$196,0),1)/100,0)</f>
        <v>0</v>
      </c>
      <c r="N1623" s="613">
        <f t="shared" si="157"/>
        <v>1</v>
      </c>
      <c r="O1623">
        <f t="shared" si="158"/>
        <v>0.03</v>
      </c>
    </row>
    <row r="1624" spans="1:15" x14ac:dyDescent="0.25">
      <c r="A1624" t="s">
        <v>1690</v>
      </c>
      <c r="B1624" t="s">
        <v>1231</v>
      </c>
      <c r="C1624" t="s">
        <v>1291</v>
      </c>
      <c r="D1624" t="s">
        <v>1186</v>
      </c>
      <c r="E1624" t="s">
        <v>1195</v>
      </c>
      <c r="F1624" s="604">
        <v>1</v>
      </c>
      <c r="G1624" s="604">
        <v>8.9999999999999993E-3</v>
      </c>
      <c r="H1624" s="651"/>
      <c r="I1624" t="str">
        <f t="shared" si="153"/>
        <v>electricity</v>
      </c>
      <c r="J1624" t="str">
        <f t="shared" si="154"/>
        <v>hard coal</v>
      </c>
      <c r="K1624" t="str">
        <f t="shared" si="155"/>
        <v>nox</v>
      </c>
      <c r="L1624" t="str">
        <f t="shared" si="156"/>
        <v>electricity.hard coal.nox.No control</v>
      </c>
      <c r="M1624" s="614">
        <f>IFERROR(INDEX('Control Tech'!$K$3:$K$196,MATCH(Calcs!L1624,'Control Tech'!$A$3:$A$196,0),1)/100,0)</f>
        <v>0</v>
      </c>
      <c r="N1624" s="613">
        <f t="shared" si="157"/>
        <v>1</v>
      </c>
      <c r="O1624">
        <f t="shared" si="158"/>
        <v>0.03</v>
      </c>
    </row>
    <row r="1625" spans="1:15" x14ac:dyDescent="0.25">
      <c r="A1625" t="s">
        <v>1690</v>
      </c>
      <c r="B1625" t="s">
        <v>1231</v>
      </c>
      <c r="C1625" t="s">
        <v>1292</v>
      </c>
      <c r="D1625" t="s">
        <v>1186</v>
      </c>
      <c r="E1625" t="s">
        <v>1195</v>
      </c>
      <c r="F1625" s="604">
        <v>1</v>
      </c>
      <c r="G1625" s="604">
        <v>8.9999999999999993E-3</v>
      </c>
      <c r="H1625" s="651"/>
      <c r="I1625" t="str">
        <f t="shared" si="153"/>
        <v>electricity</v>
      </c>
      <c r="J1625" t="str">
        <f t="shared" si="154"/>
        <v>hard coal</v>
      </c>
      <c r="K1625" t="str">
        <f t="shared" si="155"/>
        <v>nox</v>
      </c>
      <c r="L1625" t="str">
        <f t="shared" si="156"/>
        <v>electricity.hard coal.nox.No control</v>
      </c>
      <c r="M1625" s="614">
        <f>IFERROR(INDEX('Control Tech'!$K$3:$K$196,MATCH(Calcs!L1625,'Control Tech'!$A$3:$A$196,0),1)/100,0)</f>
        <v>0</v>
      </c>
      <c r="N1625" s="613">
        <f t="shared" si="157"/>
        <v>1</v>
      </c>
      <c r="O1625">
        <f t="shared" si="158"/>
        <v>0.03</v>
      </c>
    </row>
    <row r="1626" spans="1:15" x14ac:dyDescent="0.25">
      <c r="A1626" t="s">
        <v>1690</v>
      </c>
      <c r="B1626" t="s">
        <v>1231</v>
      </c>
      <c r="C1626" t="s">
        <v>1293</v>
      </c>
      <c r="D1626" t="s">
        <v>1186</v>
      </c>
      <c r="E1626" t="s">
        <v>1195</v>
      </c>
      <c r="F1626" s="604">
        <v>1</v>
      </c>
      <c r="G1626" s="604">
        <v>8.9999999999999993E-3</v>
      </c>
      <c r="H1626" s="651"/>
      <c r="I1626" t="str">
        <f t="shared" si="153"/>
        <v>electricity</v>
      </c>
      <c r="J1626" t="str">
        <f t="shared" si="154"/>
        <v>hard coal</v>
      </c>
      <c r="K1626" t="str">
        <f t="shared" si="155"/>
        <v>nox</v>
      </c>
      <c r="L1626" t="str">
        <f t="shared" si="156"/>
        <v>electricity.hard coal.nox.No control</v>
      </c>
      <c r="M1626" s="614">
        <f>IFERROR(INDEX('Control Tech'!$K$3:$K$196,MATCH(Calcs!L1626,'Control Tech'!$A$3:$A$196,0),1)/100,0)</f>
        <v>0</v>
      </c>
      <c r="N1626" s="613">
        <f t="shared" si="157"/>
        <v>1</v>
      </c>
      <c r="O1626">
        <f t="shared" si="158"/>
        <v>0.03</v>
      </c>
    </row>
    <row r="1627" spans="1:15" x14ac:dyDescent="0.25">
      <c r="A1627" t="s">
        <v>1690</v>
      </c>
      <c r="B1627" t="s">
        <v>1231</v>
      </c>
      <c r="C1627" t="s">
        <v>1294</v>
      </c>
      <c r="D1627" t="s">
        <v>1186</v>
      </c>
      <c r="E1627" t="s">
        <v>1195</v>
      </c>
      <c r="F1627" s="604">
        <v>1</v>
      </c>
      <c r="G1627" s="604">
        <v>0.1</v>
      </c>
      <c r="H1627" s="651"/>
      <c r="I1627" t="str">
        <f t="shared" si="153"/>
        <v>electricity</v>
      </c>
      <c r="J1627" t="str">
        <f t="shared" si="154"/>
        <v>petroleum diesel</v>
      </c>
      <c r="K1627" t="str">
        <f t="shared" si="155"/>
        <v>nox</v>
      </c>
      <c r="L1627" t="str">
        <f t="shared" si="156"/>
        <v>electricity.petroleum diesel.nox.No control</v>
      </c>
      <c r="M1627" s="614">
        <f>IFERROR(INDEX('Control Tech'!$K$3:$K$196,MATCH(Calcs!L1627,'Control Tech'!$A$3:$A$196,0),1)/100,0)</f>
        <v>0</v>
      </c>
      <c r="N1627" s="613">
        <f t="shared" si="157"/>
        <v>1</v>
      </c>
      <c r="O1627">
        <f t="shared" si="158"/>
        <v>0</v>
      </c>
    </row>
    <row r="1628" spans="1:15" x14ac:dyDescent="0.25">
      <c r="A1628" t="s">
        <v>1690</v>
      </c>
      <c r="B1628" t="s">
        <v>1231</v>
      </c>
      <c r="C1628" t="s">
        <v>1410</v>
      </c>
      <c r="D1628" t="s">
        <v>1186</v>
      </c>
      <c r="E1628" t="s">
        <v>1195</v>
      </c>
      <c r="F1628" s="604">
        <v>1</v>
      </c>
      <c r="G1628" s="604">
        <v>8.9999999999999993E-3</v>
      </c>
      <c r="H1628" s="651"/>
      <c r="I1628" t="str">
        <f t="shared" si="153"/>
        <v>electricity</v>
      </c>
      <c r="J1628" t="str">
        <f t="shared" si="154"/>
        <v>biomass</v>
      </c>
      <c r="K1628" t="str">
        <f t="shared" si="155"/>
        <v>nox</v>
      </c>
      <c r="L1628" t="str">
        <f t="shared" si="156"/>
        <v>electricity.biomass.nox.No control</v>
      </c>
      <c r="M1628" s="614">
        <f>IFERROR(INDEX('Control Tech'!$K$3:$K$196,MATCH(Calcs!L1628,'Control Tech'!$A$3:$A$196,0),1)/100,0)</f>
        <v>0</v>
      </c>
      <c r="N1628" s="613">
        <f t="shared" si="157"/>
        <v>1</v>
      </c>
      <c r="O1628">
        <f t="shared" si="158"/>
        <v>0</v>
      </c>
    </row>
    <row r="1629" spans="1:15" x14ac:dyDescent="0.25">
      <c r="A1629" t="s">
        <v>1690</v>
      </c>
      <c r="B1629" t="s">
        <v>1250</v>
      </c>
      <c r="C1629" t="s">
        <v>1409</v>
      </c>
      <c r="D1629" t="s">
        <v>1186</v>
      </c>
      <c r="E1629" t="s">
        <v>1195</v>
      </c>
      <c r="F1629" s="604">
        <v>1</v>
      </c>
      <c r="G1629" s="604">
        <v>6.5000000000000002E-2</v>
      </c>
      <c r="H1629" s="651"/>
      <c r="I1629" t="str">
        <f t="shared" si="153"/>
        <v>electricity</v>
      </c>
      <c r="J1629" t="str">
        <f t="shared" si="154"/>
        <v>biomass</v>
      </c>
      <c r="K1629" t="str">
        <f t="shared" si="155"/>
        <v>nox</v>
      </c>
      <c r="L1629" t="str">
        <f t="shared" si="156"/>
        <v>electricity.biomass.nox.No control</v>
      </c>
      <c r="M1629" s="614">
        <f>IFERROR(INDEX('Control Tech'!$K$3:$K$196,MATCH(Calcs!L1629,'Control Tech'!$A$3:$A$196,0),1)/100,0)</f>
        <v>0</v>
      </c>
      <c r="N1629" s="613">
        <f t="shared" si="157"/>
        <v>1</v>
      </c>
      <c r="O1629">
        <f t="shared" si="158"/>
        <v>0</v>
      </c>
    </row>
    <row r="1630" spans="1:15" x14ac:dyDescent="0.25">
      <c r="A1630" t="s">
        <v>1690</v>
      </c>
      <c r="B1630" t="s">
        <v>1250</v>
      </c>
      <c r="C1630" t="s">
        <v>1409</v>
      </c>
      <c r="D1630" t="s">
        <v>1687</v>
      </c>
      <c r="E1630" t="s">
        <v>1195</v>
      </c>
      <c r="F1630" s="604">
        <v>1</v>
      </c>
      <c r="G1630" s="604">
        <v>3.9E-2</v>
      </c>
      <c r="H1630" s="651"/>
      <c r="I1630" t="str">
        <f t="shared" si="153"/>
        <v>electricity</v>
      </c>
      <c r="J1630" t="str">
        <f t="shared" si="154"/>
        <v>biomass</v>
      </c>
      <c r="K1630" t="str">
        <f t="shared" si="155"/>
        <v>nox</v>
      </c>
      <c r="L1630" t="str">
        <f t="shared" si="156"/>
        <v>electricity.biomass.nox.Selective non-catalytic reduction on other biomass and waste fuels for new powerplants</v>
      </c>
      <c r="M1630" s="614">
        <f>IFERROR(INDEX('Control Tech'!$K$3:$K$196,MATCH(Calcs!L1630,'Control Tech'!$A$3:$A$196,0),1)/100,0)</f>
        <v>0</v>
      </c>
      <c r="N1630" s="613">
        <f t="shared" si="157"/>
        <v>0</v>
      </c>
      <c r="O1630">
        <f t="shared" si="158"/>
        <v>0</v>
      </c>
    </row>
    <row r="1631" spans="1:15" x14ac:dyDescent="0.25">
      <c r="A1631" t="s">
        <v>1690</v>
      </c>
      <c r="B1631" t="s">
        <v>1250</v>
      </c>
      <c r="C1631" t="s">
        <v>1245</v>
      </c>
      <c r="D1631" t="s">
        <v>1186</v>
      </c>
      <c r="E1631" t="s">
        <v>1195</v>
      </c>
      <c r="F1631" s="604">
        <v>1</v>
      </c>
      <c r="G1631" s="604">
        <v>6.5000000000000002E-2</v>
      </c>
      <c r="H1631" s="651"/>
      <c r="I1631" t="str">
        <f t="shared" si="153"/>
        <v>electricity</v>
      </c>
      <c r="J1631" t="str">
        <f t="shared" si="154"/>
        <v>hard coal</v>
      </c>
      <c r="K1631" t="str">
        <f t="shared" si="155"/>
        <v>nox</v>
      </c>
      <c r="L1631" t="str">
        <f t="shared" si="156"/>
        <v>electricity.hard coal.nox.No control</v>
      </c>
      <c r="M1631" s="614">
        <f>IFERROR(INDEX('Control Tech'!$K$3:$K$196,MATCH(Calcs!L1631,'Control Tech'!$A$3:$A$196,0),1)/100,0)</f>
        <v>0</v>
      </c>
      <c r="N1631" s="613">
        <f t="shared" si="157"/>
        <v>1</v>
      </c>
      <c r="O1631">
        <f t="shared" si="158"/>
        <v>0</v>
      </c>
    </row>
    <row r="1632" spans="1:15" x14ac:dyDescent="0.25">
      <c r="A1632" t="s">
        <v>1690</v>
      </c>
      <c r="B1632" t="s">
        <v>1250</v>
      </c>
      <c r="C1632" t="s">
        <v>92</v>
      </c>
      <c r="D1632" t="s">
        <v>1186</v>
      </c>
      <c r="E1632" t="s">
        <v>1195</v>
      </c>
      <c r="F1632" s="604">
        <v>1</v>
      </c>
      <c r="G1632" s="604">
        <v>0.05</v>
      </c>
      <c r="H1632" s="651"/>
      <c r="I1632" t="str">
        <f t="shared" si="153"/>
        <v>electricity</v>
      </c>
      <c r="J1632" t="str">
        <f t="shared" si="154"/>
        <v>petroleum diesel</v>
      </c>
      <c r="K1632" t="str">
        <f t="shared" si="155"/>
        <v>nox</v>
      </c>
      <c r="L1632" t="str">
        <f t="shared" si="156"/>
        <v>electricity.petroleum diesel.nox.No control</v>
      </c>
      <c r="M1632" s="614">
        <f>IFERROR(INDEX('Control Tech'!$K$3:$K$196,MATCH(Calcs!L1632,'Control Tech'!$A$3:$A$196,0),1)/100,0)</f>
        <v>0</v>
      </c>
      <c r="N1632" s="613">
        <f t="shared" si="157"/>
        <v>1</v>
      </c>
      <c r="O1632">
        <f t="shared" si="158"/>
        <v>0</v>
      </c>
    </row>
    <row r="1633" spans="1:15" x14ac:dyDescent="0.25">
      <c r="A1633" t="s">
        <v>1690</v>
      </c>
      <c r="B1633" t="s">
        <v>1250</v>
      </c>
      <c r="C1633" t="s">
        <v>1264</v>
      </c>
      <c r="D1633" t="s">
        <v>1186</v>
      </c>
      <c r="E1633" t="s">
        <v>1195</v>
      </c>
      <c r="F1633" s="604">
        <v>1</v>
      </c>
      <c r="G1633" s="604">
        <v>0.03</v>
      </c>
      <c r="H1633" s="651"/>
      <c r="I1633" t="str">
        <f t="shared" si="153"/>
        <v>electricity</v>
      </c>
      <c r="J1633" t="str">
        <f t="shared" si="154"/>
        <v>natural gas</v>
      </c>
      <c r="K1633" t="str">
        <f t="shared" si="155"/>
        <v>nox</v>
      </c>
      <c r="L1633" t="str">
        <f t="shared" si="156"/>
        <v>electricity.natural gas.nox.No control</v>
      </c>
      <c r="M1633" s="614">
        <f>IFERROR(INDEX('Control Tech'!$K$3:$K$196,MATCH(Calcs!L1633,'Control Tech'!$A$3:$A$196,0),1)/100,0)</f>
        <v>0</v>
      </c>
      <c r="N1633" s="613">
        <f t="shared" si="157"/>
        <v>1</v>
      </c>
      <c r="O1633">
        <f t="shared" si="158"/>
        <v>945.6</v>
      </c>
    </row>
    <row r="1634" spans="1:15" x14ac:dyDescent="0.25">
      <c r="A1634" t="s">
        <v>1690</v>
      </c>
      <c r="B1634" t="s">
        <v>1250</v>
      </c>
      <c r="C1634" t="s">
        <v>1264</v>
      </c>
      <c r="D1634" t="s">
        <v>1549</v>
      </c>
      <c r="E1634" t="s">
        <v>1195</v>
      </c>
      <c r="F1634" s="604">
        <v>1</v>
      </c>
      <c r="G1634" s="604">
        <v>6.0000000000000001E-3</v>
      </c>
      <c r="H1634" s="651"/>
      <c r="I1634" t="str">
        <f t="shared" si="153"/>
        <v>electricity</v>
      </c>
      <c r="J1634" t="str">
        <f t="shared" si="154"/>
        <v>natural gas</v>
      </c>
      <c r="K1634" t="str">
        <f t="shared" si="155"/>
        <v>nox</v>
      </c>
      <c r="L1634" t="str">
        <f t="shared" si="156"/>
        <v>electricity.natural gas.nox.Selective catalytic reduction on new oil and gas power plants</v>
      </c>
      <c r="M1634" s="614">
        <f>IFERROR(INDEX('Control Tech'!$K$3:$K$196,MATCH(Calcs!L1634,'Control Tech'!$A$3:$A$196,0),1)/100,0)</f>
        <v>0</v>
      </c>
      <c r="N1634" s="613">
        <f t="shared" si="157"/>
        <v>0</v>
      </c>
      <c r="O1634">
        <f t="shared" si="158"/>
        <v>945.6</v>
      </c>
    </row>
    <row r="1635" spans="1:15" x14ac:dyDescent="0.25">
      <c r="A1635" t="s">
        <v>1690</v>
      </c>
      <c r="B1635" t="s">
        <v>1250</v>
      </c>
      <c r="C1635" t="s">
        <v>18</v>
      </c>
      <c r="D1635" t="s">
        <v>1186</v>
      </c>
      <c r="E1635" t="s">
        <v>1195</v>
      </c>
      <c r="F1635" s="604">
        <v>1</v>
      </c>
      <c r="G1635" s="604">
        <v>7.0000000000000007E-2</v>
      </c>
      <c r="H1635" s="651"/>
      <c r="I1635" t="str">
        <f t="shared" si="153"/>
        <v>electricity</v>
      </c>
      <c r="J1635" t="str">
        <f t="shared" si="154"/>
        <v>petroleum gasoline</v>
      </c>
      <c r="K1635" t="str">
        <f t="shared" si="155"/>
        <v>nox</v>
      </c>
      <c r="L1635" t="str">
        <f t="shared" si="156"/>
        <v>electricity.petroleum gasoline.nox.No control</v>
      </c>
      <c r="M1635" s="614">
        <f>IFERROR(INDEX('Control Tech'!$K$3:$K$196,MATCH(Calcs!L1635,'Control Tech'!$A$3:$A$196,0),1)/100,0)</f>
        <v>0</v>
      </c>
      <c r="N1635" s="613">
        <f t="shared" si="157"/>
        <v>1</v>
      </c>
      <c r="O1635">
        <f t="shared" si="158"/>
        <v>0</v>
      </c>
    </row>
    <row r="1636" spans="1:15" x14ac:dyDescent="0.25">
      <c r="A1636" t="s">
        <v>1690</v>
      </c>
      <c r="B1636" t="s">
        <v>1250</v>
      </c>
      <c r="C1636" t="s">
        <v>1294</v>
      </c>
      <c r="D1636" t="s">
        <v>1186</v>
      </c>
      <c r="E1636" t="s">
        <v>1195</v>
      </c>
      <c r="F1636" s="604">
        <v>1</v>
      </c>
      <c r="G1636" s="604">
        <v>0.1</v>
      </c>
      <c r="H1636" s="651"/>
      <c r="I1636" t="str">
        <f t="shared" si="153"/>
        <v>electricity</v>
      </c>
      <c r="J1636" t="str">
        <f t="shared" si="154"/>
        <v>petroleum diesel</v>
      </c>
      <c r="K1636" t="str">
        <f t="shared" si="155"/>
        <v>nox</v>
      </c>
      <c r="L1636" t="str">
        <f t="shared" si="156"/>
        <v>electricity.petroleum diesel.nox.No control</v>
      </c>
      <c r="M1636" s="614">
        <f>IFERROR(INDEX('Control Tech'!$K$3:$K$196,MATCH(Calcs!L1636,'Control Tech'!$A$3:$A$196,0),1)/100,0)</f>
        <v>0</v>
      </c>
      <c r="N1636" s="613">
        <f t="shared" si="157"/>
        <v>1</v>
      </c>
      <c r="O1636">
        <f t="shared" si="158"/>
        <v>0</v>
      </c>
    </row>
    <row r="1637" spans="1:15" x14ac:dyDescent="0.25">
      <c r="A1637" t="s">
        <v>1690</v>
      </c>
      <c r="B1637" t="s">
        <v>1250</v>
      </c>
      <c r="C1637" t="s">
        <v>1294</v>
      </c>
      <c r="D1637" t="s">
        <v>1549</v>
      </c>
      <c r="E1637" t="s">
        <v>1195</v>
      </c>
      <c r="F1637" s="604">
        <v>1</v>
      </c>
      <c r="G1637" s="604">
        <v>0.02</v>
      </c>
      <c r="H1637" s="651"/>
      <c r="I1637" t="str">
        <f t="shared" si="153"/>
        <v>electricity</v>
      </c>
      <c r="J1637" t="str">
        <f t="shared" si="154"/>
        <v>petroleum diesel</v>
      </c>
      <c r="K1637" t="str">
        <f t="shared" si="155"/>
        <v>nox</v>
      </c>
      <c r="L1637" t="str">
        <f t="shared" si="156"/>
        <v>electricity.petroleum diesel.nox.Selective catalytic reduction on new oil and gas power plants</v>
      </c>
      <c r="M1637" s="614">
        <f>IFERROR(INDEX('Control Tech'!$K$3:$K$196,MATCH(Calcs!L1637,'Control Tech'!$A$3:$A$196,0),1)/100,0)</f>
        <v>0</v>
      </c>
      <c r="N1637" s="613">
        <f t="shared" si="157"/>
        <v>0</v>
      </c>
      <c r="O1637">
        <f t="shared" si="158"/>
        <v>0</v>
      </c>
    </row>
    <row r="1638" spans="1:15" x14ac:dyDescent="0.25">
      <c r="A1638" t="s">
        <v>1690</v>
      </c>
      <c r="B1638" t="s">
        <v>1250</v>
      </c>
      <c r="C1638" t="s">
        <v>1410</v>
      </c>
      <c r="D1638" t="s">
        <v>1186</v>
      </c>
      <c r="E1638" t="s">
        <v>1195</v>
      </c>
      <c r="F1638" s="604">
        <v>1</v>
      </c>
      <c r="G1638" s="604">
        <v>6.5000000000000002E-2</v>
      </c>
      <c r="H1638" s="651"/>
      <c r="I1638" t="str">
        <f t="shared" si="153"/>
        <v>electricity</v>
      </c>
      <c r="J1638" t="str">
        <f t="shared" si="154"/>
        <v>biomass</v>
      </c>
      <c r="K1638" t="str">
        <f t="shared" si="155"/>
        <v>nox</v>
      </c>
      <c r="L1638" t="str">
        <f t="shared" si="156"/>
        <v>electricity.biomass.nox.No control</v>
      </c>
      <c r="M1638" s="614">
        <f>IFERROR(INDEX('Control Tech'!$K$3:$K$196,MATCH(Calcs!L1638,'Control Tech'!$A$3:$A$196,0),1)/100,0)</f>
        <v>0</v>
      </c>
      <c r="N1638" s="613">
        <f t="shared" si="157"/>
        <v>1</v>
      </c>
      <c r="O1638">
        <f t="shared" si="158"/>
        <v>0</v>
      </c>
    </row>
    <row r="1639" spans="1:15" x14ac:dyDescent="0.25">
      <c r="A1639" t="s">
        <v>1690</v>
      </c>
      <c r="B1639" t="s">
        <v>1250</v>
      </c>
      <c r="C1639" t="s">
        <v>1410</v>
      </c>
      <c r="D1639" t="s">
        <v>1553</v>
      </c>
      <c r="E1639" t="s">
        <v>1195</v>
      </c>
      <c r="F1639" s="604">
        <v>1</v>
      </c>
      <c r="G1639" s="604">
        <v>1.2999999999999999E-2</v>
      </c>
      <c r="H1639" s="651"/>
      <c r="I1639" t="str">
        <f t="shared" si="153"/>
        <v>electricity</v>
      </c>
      <c r="J1639" t="str">
        <f t="shared" si="154"/>
        <v>biomass</v>
      </c>
      <c r="K1639" t="str">
        <f t="shared" si="155"/>
        <v>nox</v>
      </c>
      <c r="L1639" t="str">
        <f t="shared" si="156"/>
        <v>electricity.biomass.nox.Selective catalytic reduction on new hard coal power plants</v>
      </c>
      <c r="M1639" s="614">
        <f>IFERROR(INDEX('Control Tech'!$K$3:$K$196,MATCH(Calcs!L1639,'Control Tech'!$A$3:$A$196,0),1)/100,0)</f>
        <v>0</v>
      </c>
      <c r="N1639" s="613">
        <f t="shared" si="157"/>
        <v>0</v>
      </c>
      <c r="O1639">
        <f t="shared" si="158"/>
        <v>0</v>
      </c>
    </row>
    <row r="1640" spans="1:15" x14ac:dyDescent="0.25">
      <c r="A1640" t="s">
        <v>1690</v>
      </c>
      <c r="B1640" t="s">
        <v>1250</v>
      </c>
      <c r="C1640" t="s">
        <v>1410</v>
      </c>
      <c r="D1640" t="s">
        <v>1687</v>
      </c>
      <c r="E1640" t="s">
        <v>1195</v>
      </c>
      <c r="F1640" s="604">
        <v>1</v>
      </c>
      <c r="G1640" s="604">
        <v>3.9E-2</v>
      </c>
      <c r="H1640" s="651"/>
      <c r="I1640" t="str">
        <f t="shared" si="153"/>
        <v>electricity</v>
      </c>
      <c r="J1640" t="str">
        <f t="shared" si="154"/>
        <v>biomass</v>
      </c>
      <c r="K1640" t="str">
        <f t="shared" si="155"/>
        <v>nox</v>
      </c>
      <c r="L1640" t="str">
        <f t="shared" si="156"/>
        <v>electricity.biomass.nox.Selective non-catalytic reduction on other biomass and waste fuels for new powerplants</v>
      </c>
      <c r="M1640" s="614">
        <f>IFERROR(INDEX('Control Tech'!$K$3:$K$196,MATCH(Calcs!L1640,'Control Tech'!$A$3:$A$196,0),1)/100,0)</f>
        <v>0</v>
      </c>
      <c r="N1640" s="613">
        <f t="shared" si="157"/>
        <v>0</v>
      </c>
      <c r="O1640">
        <f t="shared" si="158"/>
        <v>0</v>
      </c>
    </row>
    <row r="1641" spans="1:15" x14ac:dyDescent="0.25">
      <c r="A1641" t="s">
        <v>1690</v>
      </c>
      <c r="B1641" t="s">
        <v>1238</v>
      </c>
      <c r="C1641" t="s">
        <v>1205</v>
      </c>
      <c r="D1641" t="s">
        <v>1186</v>
      </c>
      <c r="E1641" t="s">
        <v>1195</v>
      </c>
      <c r="F1641" s="604">
        <v>1</v>
      </c>
      <c r="G1641" s="604">
        <v>0.1</v>
      </c>
      <c r="H1641" s="651"/>
      <c r="I1641" t="str">
        <f t="shared" si="153"/>
        <v>electricity</v>
      </c>
      <c r="J1641" t="str">
        <f t="shared" si="154"/>
        <v>lignite</v>
      </c>
      <c r="K1641" t="str">
        <f t="shared" si="155"/>
        <v>nox</v>
      </c>
      <c r="L1641" t="str">
        <f t="shared" si="156"/>
        <v>electricity.lignite.nox.No control</v>
      </c>
      <c r="M1641" s="614">
        <f>IFERROR(INDEX('Control Tech'!$K$3:$K$196,MATCH(Calcs!L1641,'Control Tech'!$A$3:$A$196,0),1)/100,0)</f>
        <v>0</v>
      </c>
      <c r="N1641" s="613">
        <f t="shared" si="157"/>
        <v>1</v>
      </c>
      <c r="O1641">
        <f t="shared" si="158"/>
        <v>0</v>
      </c>
    </row>
    <row r="1642" spans="1:15" x14ac:dyDescent="0.25">
      <c r="A1642" t="s">
        <v>1690</v>
      </c>
      <c r="B1642" t="s">
        <v>1238</v>
      </c>
      <c r="C1642" t="s">
        <v>1205</v>
      </c>
      <c r="D1642" t="s">
        <v>1670</v>
      </c>
      <c r="E1642" t="s">
        <v>1195</v>
      </c>
      <c r="F1642" s="604">
        <v>1</v>
      </c>
      <c r="G1642" s="604">
        <v>0.02</v>
      </c>
      <c r="H1642" s="651"/>
      <c r="I1642" t="str">
        <f t="shared" si="153"/>
        <v>electricity</v>
      </c>
      <c r="J1642" t="str">
        <f t="shared" si="154"/>
        <v>lignite</v>
      </c>
      <c r="K1642" t="str">
        <f t="shared" si="155"/>
        <v>nox</v>
      </c>
      <c r="L1642" t="str">
        <f t="shared" si="156"/>
        <v>electricity.lignite.nox.Selective catalytic reduction on new brown coal power plants</v>
      </c>
      <c r="M1642" s="614">
        <f>IFERROR(INDEX('Control Tech'!$K$3:$K$196,MATCH(Calcs!L1642,'Control Tech'!$A$3:$A$196,0),1)/100,0)</f>
        <v>0</v>
      </c>
      <c r="N1642" s="613">
        <f t="shared" si="157"/>
        <v>0</v>
      </c>
      <c r="O1642">
        <f t="shared" si="158"/>
        <v>0</v>
      </c>
    </row>
    <row r="1643" spans="1:15" x14ac:dyDescent="0.25">
      <c r="A1643" t="s">
        <v>1690</v>
      </c>
      <c r="B1643" t="s">
        <v>1238</v>
      </c>
      <c r="C1643" t="s">
        <v>1240</v>
      </c>
      <c r="D1643" t="s">
        <v>1186</v>
      </c>
      <c r="E1643" t="s">
        <v>1195</v>
      </c>
      <c r="F1643" s="604">
        <v>1</v>
      </c>
      <c r="G1643" s="604">
        <v>0.1</v>
      </c>
      <c r="H1643" s="651"/>
      <c r="I1643" t="str">
        <f t="shared" si="153"/>
        <v>electricity</v>
      </c>
      <c r="J1643" t="str">
        <f t="shared" si="154"/>
        <v>lignite</v>
      </c>
      <c r="K1643" t="str">
        <f t="shared" si="155"/>
        <v>nox</v>
      </c>
      <c r="L1643" t="str">
        <f t="shared" si="156"/>
        <v>electricity.lignite.nox.No control</v>
      </c>
      <c r="M1643" s="614">
        <f>IFERROR(INDEX('Control Tech'!$K$3:$K$196,MATCH(Calcs!L1643,'Control Tech'!$A$3:$A$196,0),1)/100,0)</f>
        <v>0</v>
      </c>
      <c r="N1643" s="613">
        <f t="shared" si="157"/>
        <v>1</v>
      </c>
      <c r="O1643">
        <f t="shared" si="158"/>
        <v>0</v>
      </c>
    </row>
    <row r="1644" spans="1:15" x14ac:dyDescent="0.25">
      <c r="A1644" t="s">
        <v>1690</v>
      </c>
      <c r="B1644" t="s">
        <v>1238</v>
      </c>
      <c r="C1644" t="s">
        <v>1240</v>
      </c>
      <c r="D1644" t="s">
        <v>1670</v>
      </c>
      <c r="E1644" t="s">
        <v>1195</v>
      </c>
      <c r="F1644" s="604">
        <v>1</v>
      </c>
      <c r="G1644" s="604">
        <v>0.02</v>
      </c>
      <c r="H1644" s="651"/>
      <c r="I1644" t="str">
        <f t="shared" si="153"/>
        <v>electricity</v>
      </c>
      <c r="J1644" t="str">
        <f t="shared" si="154"/>
        <v>lignite</v>
      </c>
      <c r="K1644" t="str">
        <f t="shared" si="155"/>
        <v>nox</v>
      </c>
      <c r="L1644" t="str">
        <f t="shared" si="156"/>
        <v>electricity.lignite.nox.Selective catalytic reduction on new brown coal power plants</v>
      </c>
      <c r="M1644" s="614">
        <f>IFERROR(INDEX('Control Tech'!$K$3:$K$196,MATCH(Calcs!L1644,'Control Tech'!$A$3:$A$196,0),1)/100,0)</f>
        <v>0</v>
      </c>
      <c r="N1644" s="613">
        <f t="shared" si="157"/>
        <v>0</v>
      </c>
      <c r="O1644">
        <f t="shared" si="158"/>
        <v>0</v>
      </c>
    </row>
    <row r="1645" spans="1:15" x14ac:dyDescent="0.25">
      <c r="A1645" t="s">
        <v>1690</v>
      </c>
      <c r="B1645" t="s">
        <v>1238</v>
      </c>
      <c r="C1645" t="s">
        <v>1291</v>
      </c>
      <c r="D1645" t="s">
        <v>1186</v>
      </c>
      <c r="E1645" t="s">
        <v>1195</v>
      </c>
      <c r="F1645" s="604">
        <v>1</v>
      </c>
      <c r="G1645" s="604">
        <v>0.15</v>
      </c>
      <c r="H1645" s="651"/>
      <c r="I1645" t="str">
        <f t="shared" si="153"/>
        <v>electricity</v>
      </c>
      <c r="J1645" t="str">
        <f t="shared" si="154"/>
        <v>hard coal</v>
      </c>
      <c r="K1645" t="str">
        <f t="shared" si="155"/>
        <v>nox</v>
      </c>
      <c r="L1645" t="str">
        <f t="shared" si="156"/>
        <v>electricity.hard coal.nox.No control</v>
      </c>
      <c r="M1645" s="614">
        <f>IFERROR(INDEX('Control Tech'!$K$3:$K$196,MATCH(Calcs!L1645,'Control Tech'!$A$3:$A$196,0),1)/100,0)</f>
        <v>0</v>
      </c>
      <c r="N1645" s="613">
        <f t="shared" si="157"/>
        <v>1</v>
      </c>
      <c r="O1645">
        <f t="shared" si="158"/>
        <v>308.68</v>
      </c>
    </row>
    <row r="1646" spans="1:15" x14ac:dyDescent="0.25">
      <c r="A1646" t="s">
        <v>1690</v>
      </c>
      <c r="B1646" t="s">
        <v>1238</v>
      </c>
      <c r="C1646" t="s">
        <v>1291</v>
      </c>
      <c r="D1646" t="s">
        <v>1553</v>
      </c>
      <c r="E1646" t="s">
        <v>1195</v>
      </c>
      <c r="F1646" s="604">
        <v>1</v>
      </c>
      <c r="G1646" s="604">
        <v>0.03</v>
      </c>
      <c r="H1646" s="651"/>
      <c r="I1646" t="str">
        <f t="shared" si="153"/>
        <v>electricity</v>
      </c>
      <c r="J1646" t="str">
        <f t="shared" si="154"/>
        <v>hard coal</v>
      </c>
      <c r="K1646" t="str">
        <f t="shared" si="155"/>
        <v>nox</v>
      </c>
      <c r="L1646" t="str">
        <f t="shared" si="156"/>
        <v>electricity.hard coal.nox.Selective catalytic reduction on new hard coal power plants</v>
      </c>
      <c r="M1646" s="614">
        <f>IFERROR(INDEX('Control Tech'!$K$3:$K$196,MATCH(Calcs!L1646,'Control Tech'!$A$3:$A$196,0),1)/100,0)</f>
        <v>0</v>
      </c>
      <c r="N1646" s="613">
        <f t="shared" si="157"/>
        <v>0</v>
      </c>
      <c r="O1646">
        <f t="shared" si="158"/>
        <v>308.68</v>
      </c>
    </row>
    <row r="1647" spans="1:15" x14ac:dyDescent="0.25">
      <c r="A1647" t="s">
        <v>1690</v>
      </c>
      <c r="B1647" t="s">
        <v>1238</v>
      </c>
      <c r="C1647" t="s">
        <v>1292</v>
      </c>
      <c r="D1647" t="s">
        <v>1186</v>
      </c>
      <c r="E1647" t="s">
        <v>1195</v>
      </c>
      <c r="F1647" s="604">
        <v>1</v>
      </c>
      <c r="G1647" s="604">
        <v>0.15</v>
      </c>
      <c r="H1647" s="651"/>
      <c r="I1647" t="str">
        <f t="shared" si="153"/>
        <v>electricity</v>
      </c>
      <c r="J1647" t="str">
        <f t="shared" si="154"/>
        <v>hard coal</v>
      </c>
      <c r="K1647" t="str">
        <f t="shared" si="155"/>
        <v>nox</v>
      </c>
      <c r="L1647" t="str">
        <f t="shared" si="156"/>
        <v>electricity.hard coal.nox.No control</v>
      </c>
      <c r="M1647" s="614">
        <f>IFERROR(INDEX('Control Tech'!$K$3:$K$196,MATCH(Calcs!L1647,'Control Tech'!$A$3:$A$196,0),1)/100,0)</f>
        <v>0</v>
      </c>
      <c r="N1647" s="613">
        <f t="shared" si="157"/>
        <v>1</v>
      </c>
      <c r="O1647">
        <f t="shared" si="158"/>
        <v>0</v>
      </c>
    </row>
    <row r="1648" spans="1:15" x14ac:dyDescent="0.25">
      <c r="A1648" t="s">
        <v>1690</v>
      </c>
      <c r="B1648" t="s">
        <v>1238</v>
      </c>
      <c r="C1648" t="s">
        <v>1292</v>
      </c>
      <c r="D1648" t="s">
        <v>1553</v>
      </c>
      <c r="E1648" t="s">
        <v>1195</v>
      </c>
      <c r="F1648" s="604">
        <v>1</v>
      </c>
      <c r="G1648" s="604">
        <v>0.03</v>
      </c>
      <c r="H1648" s="651"/>
      <c r="I1648" t="str">
        <f t="shared" si="153"/>
        <v>electricity</v>
      </c>
      <c r="J1648" t="str">
        <f t="shared" si="154"/>
        <v>hard coal</v>
      </c>
      <c r="K1648" t="str">
        <f t="shared" si="155"/>
        <v>nox</v>
      </c>
      <c r="L1648" t="str">
        <f t="shared" si="156"/>
        <v>electricity.hard coal.nox.Selective catalytic reduction on new hard coal power plants</v>
      </c>
      <c r="M1648" s="614">
        <f>IFERROR(INDEX('Control Tech'!$K$3:$K$196,MATCH(Calcs!L1648,'Control Tech'!$A$3:$A$196,0),1)/100,0)</f>
        <v>0</v>
      </c>
      <c r="N1648" s="613">
        <f t="shared" si="157"/>
        <v>0</v>
      </c>
      <c r="O1648">
        <f t="shared" si="158"/>
        <v>0</v>
      </c>
    </row>
    <row r="1649" spans="1:15" x14ac:dyDescent="0.25">
      <c r="A1649" t="s">
        <v>1690</v>
      </c>
      <c r="B1649" t="s">
        <v>1238</v>
      </c>
      <c r="C1649" t="s">
        <v>1293</v>
      </c>
      <c r="D1649" t="s">
        <v>1186</v>
      </c>
      <c r="E1649" t="s">
        <v>1195</v>
      </c>
      <c r="F1649" s="604">
        <v>1</v>
      </c>
      <c r="G1649" s="604">
        <v>0.15</v>
      </c>
      <c r="H1649" s="651"/>
      <c r="I1649" t="str">
        <f t="shared" si="153"/>
        <v>electricity</v>
      </c>
      <c r="J1649" t="str">
        <f t="shared" si="154"/>
        <v>hard coal</v>
      </c>
      <c r="K1649" t="str">
        <f t="shared" si="155"/>
        <v>nox</v>
      </c>
      <c r="L1649" t="str">
        <f t="shared" si="156"/>
        <v>electricity.hard coal.nox.No control</v>
      </c>
      <c r="M1649" s="614">
        <f>IFERROR(INDEX('Control Tech'!$K$3:$K$196,MATCH(Calcs!L1649,'Control Tech'!$A$3:$A$196,0),1)/100,0)</f>
        <v>0</v>
      </c>
      <c r="N1649" s="613">
        <f t="shared" si="157"/>
        <v>1</v>
      </c>
      <c r="O1649">
        <f t="shared" si="158"/>
        <v>0</v>
      </c>
    </row>
    <row r="1650" spans="1:15" x14ac:dyDescent="0.25">
      <c r="A1650" t="s">
        <v>1690</v>
      </c>
      <c r="B1650" t="s">
        <v>1238</v>
      </c>
      <c r="C1650" t="s">
        <v>1293</v>
      </c>
      <c r="D1650" t="s">
        <v>1553</v>
      </c>
      <c r="E1650" t="s">
        <v>1195</v>
      </c>
      <c r="F1650" s="604">
        <v>1</v>
      </c>
      <c r="G1650" s="604">
        <v>0.03</v>
      </c>
      <c r="H1650" s="651"/>
      <c r="I1650" t="str">
        <f t="shared" si="153"/>
        <v>electricity</v>
      </c>
      <c r="J1650" t="str">
        <f t="shared" si="154"/>
        <v>hard coal</v>
      </c>
      <c r="K1650" t="str">
        <f t="shared" si="155"/>
        <v>nox</v>
      </c>
      <c r="L1650" t="str">
        <f t="shared" si="156"/>
        <v>electricity.hard coal.nox.Selective catalytic reduction on new hard coal power plants</v>
      </c>
      <c r="M1650" s="614">
        <f>IFERROR(INDEX('Control Tech'!$K$3:$K$196,MATCH(Calcs!L1650,'Control Tech'!$A$3:$A$196,0),1)/100,0)</f>
        <v>0</v>
      </c>
      <c r="N1650" s="613">
        <f t="shared" si="157"/>
        <v>0</v>
      </c>
      <c r="O1650">
        <f t="shared" si="158"/>
        <v>0</v>
      </c>
    </row>
    <row r="1651" spans="1:15" x14ac:dyDescent="0.25">
      <c r="A1651" t="s">
        <v>1690</v>
      </c>
      <c r="B1651" t="s">
        <v>1689</v>
      </c>
      <c r="C1651" t="s">
        <v>1688</v>
      </c>
      <c r="D1651" t="s">
        <v>1186</v>
      </c>
      <c r="E1651" t="s">
        <v>1195</v>
      </c>
      <c r="F1651" s="604">
        <v>1</v>
      </c>
      <c r="G1651" s="604">
        <v>0</v>
      </c>
      <c r="H1651" s="651"/>
      <c r="I1651" t="str">
        <f t="shared" si="153"/>
        <v/>
      </c>
      <c r="J1651" t="str">
        <f t="shared" si="154"/>
        <v/>
      </c>
      <c r="K1651" t="str">
        <f t="shared" si="155"/>
        <v>nox</v>
      </c>
      <c r="L1651" t="str">
        <f t="shared" si="156"/>
        <v>..nox.No control</v>
      </c>
      <c r="M1651" s="614">
        <f>IFERROR(INDEX('Control Tech'!$K$3:$K$196,MATCH(Calcs!L1651,'Control Tech'!$A$3:$A$196,0),1)/100,0)</f>
        <v>0</v>
      </c>
      <c r="N1651" s="613">
        <f t="shared" si="157"/>
        <v>1</v>
      </c>
      <c r="O1651" t="str">
        <f t="shared" si="158"/>
        <v/>
      </c>
    </row>
    <row r="1652" spans="1:15" x14ac:dyDescent="0.25">
      <c r="A1652" t="s">
        <v>1690</v>
      </c>
      <c r="B1652" t="s">
        <v>1290</v>
      </c>
      <c r="C1652" t="s">
        <v>92</v>
      </c>
      <c r="D1652" t="s">
        <v>1186</v>
      </c>
      <c r="E1652" t="s">
        <v>1195</v>
      </c>
      <c r="F1652" s="604">
        <v>1</v>
      </c>
      <c r="G1652" s="604">
        <v>1.1000000000000001</v>
      </c>
      <c r="H1652" s="651"/>
      <c r="I1652" t="str">
        <f t="shared" si="153"/>
        <v>rail</v>
      </c>
      <c r="J1652" t="str">
        <f t="shared" si="154"/>
        <v>petroleum diesel</v>
      </c>
      <c r="K1652" t="str">
        <f t="shared" si="155"/>
        <v>nox</v>
      </c>
      <c r="L1652" t="str">
        <f t="shared" si="156"/>
        <v>rail.petroleum diesel.nox.No control</v>
      </c>
      <c r="M1652" s="614">
        <f>IFERROR(INDEX('Control Tech'!$K$3:$K$196,MATCH(Calcs!L1652,'Control Tech'!$A$3:$A$196,0),1)/100,0)</f>
        <v>0</v>
      </c>
      <c r="N1652" s="613">
        <f t="shared" si="157"/>
        <v>1</v>
      </c>
      <c r="O1652" t="str">
        <f t="shared" si="158"/>
        <v/>
      </c>
    </row>
    <row r="1653" spans="1:15" x14ac:dyDescent="0.25">
      <c r="A1653" t="s">
        <v>1690</v>
      </c>
      <c r="B1653" t="s">
        <v>1290</v>
      </c>
      <c r="C1653" t="s">
        <v>92</v>
      </c>
      <c r="D1653" t="s">
        <v>1275</v>
      </c>
      <c r="E1653" t="s">
        <v>1195</v>
      </c>
      <c r="F1653" s="604">
        <v>1</v>
      </c>
      <c r="G1653" s="604">
        <v>0.72599999999999998</v>
      </c>
      <c r="H1653" s="651"/>
      <c r="I1653" t="str">
        <f t="shared" si="153"/>
        <v>rail</v>
      </c>
      <c r="J1653" t="str">
        <f t="shared" si="154"/>
        <v>petroleum diesel</v>
      </c>
      <c r="K1653" t="str">
        <f t="shared" si="155"/>
        <v>nox</v>
      </c>
      <c r="L1653" t="str">
        <f t="shared" si="156"/>
        <v>rail.petroleum diesel.nox.Stage 1</v>
      </c>
      <c r="M1653" s="614">
        <f>IFERROR(INDEX('Control Tech'!$K$3:$K$196,MATCH(Calcs!L1653,'Control Tech'!$A$3:$A$196,0),1)/100,0)</f>
        <v>0</v>
      </c>
      <c r="N1653" s="613">
        <f t="shared" si="157"/>
        <v>0</v>
      </c>
      <c r="O1653" t="str">
        <f t="shared" si="158"/>
        <v/>
      </c>
    </row>
    <row r="1654" spans="1:15" x14ac:dyDescent="0.25">
      <c r="A1654" t="s">
        <v>1690</v>
      </c>
      <c r="B1654" t="s">
        <v>1290</v>
      </c>
      <c r="C1654" t="s">
        <v>92</v>
      </c>
      <c r="D1654" t="s">
        <v>1276</v>
      </c>
      <c r="E1654" t="s">
        <v>1195</v>
      </c>
      <c r="F1654" s="604">
        <v>1</v>
      </c>
      <c r="G1654" s="604">
        <v>0.66</v>
      </c>
      <c r="H1654" s="651"/>
      <c r="I1654" t="str">
        <f t="shared" si="153"/>
        <v>rail</v>
      </c>
      <c r="J1654" t="str">
        <f t="shared" si="154"/>
        <v>petroleum diesel</v>
      </c>
      <c r="K1654" t="str">
        <f t="shared" si="155"/>
        <v>nox</v>
      </c>
      <c r="L1654" t="str">
        <f t="shared" si="156"/>
        <v>rail.petroleum diesel.nox.Stage 2</v>
      </c>
      <c r="M1654" s="614">
        <f>IFERROR(INDEX('Control Tech'!$K$3:$K$196,MATCH(Calcs!L1654,'Control Tech'!$A$3:$A$196,0),1)/100,0)</f>
        <v>0</v>
      </c>
      <c r="N1654" s="613">
        <f t="shared" si="157"/>
        <v>0</v>
      </c>
      <c r="O1654" t="str">
        <f t="shared" si="158"/>
        <v/>
      </c>
    </row>
    <row r="1655" spans="1:15" x14ac:dyDescent="0.25">
      <c r="A1655" t="s">
        <v>1690</v>
      </c>
      <c r="B1655" t="s">
        <v>1290</v>
      </c>
      <c r="C1655" t="s">
        <v>92</v>
      </c>
      <c r="D1655" t="s">
        <v>1297</v>
      </c>
      <c r="E1655" t="s">
        <v>1195</v>
      </c>
      <c r="F1655" s="604">
        <v>1</v>
      </c>
      <c r="G1655" s="604">
        <v>0.495</v>
      </c>
      <c r="H1655" s="651"/>
      <c r="I1655" t="str">
        <f t="shared" si="153"/>
        <v>rail</v>
      </c>
      <c r="J1655" t="str">
        <f t="shared" si="154"/>
        <v>petroleum diesel</v>
      </c>
      <c r="K1655" t="str">
        <f t="shared" si="155"/>
        <v>nox</v>
      </c>
      <c r="L1655" t="str">
        <f t="shared" si="156"/>
        <v>rail.petroleum diesel.nox.Stage 3A</v>
      </c>
      <c r="M1655" s="614">
        <f>IFERROR(INDEX('Control Tech'!$K$3:$K$196,MATCH(Calcs!L1655,'Control Tech'!$A$3:$A$196,0),1)/100,0)</f>
        <v>0</v>
      </c>
      <c r="N1655" s="613">
        <f t="shared" si="157"/>
        <v>0</v>
      </c>
      <c r="O1655" t="str">
        <f t="shared" si="158"/>
        <v/>
      </c>
    </row>
    <row r="1656" spans="1:15" x14ac:dyDescent="0.25">
      <c r="A1656" t="s">
        <v>1690</v>
      </c>
      <c r="B1656" t="s">
        <v>1290</v>
      </c>
      <c r="C1656" t="s">
        <v>92</v>
      </c>
      <c r="D1656" t="s">
        <v>1309</v>
      </c>
      <c r="E1656" t="s">
        <v>1195</v>
      </c>
      <c r="F1656" s="604">
        <v>1</v>
      </c>
      <c r="G1656" s="604">
        <v>0</v>
      </c>
      <c r="H1656" s="651"/>
      <c r="I1656" t="str">
        <f t="shared" si="153"/>
        <v>rail</v>
      </c>
      <c r="J1656" t="str">
        <f t="shared" si="154"/>
        <v>petroleum diesel</v>
      </c>
      <c r="K1656" t="str">
        <f t="shared" si="155"/>
        <v>nox</v>
      </c>
      <c r="L1656" t="str">
        <f t="shared" si="156"/>
        <v>rail.petroleum diesel.nox.Stage 3A with DPF</v>
      </c>
      <c r="M1656" s="614">
        <f>IFERROR(INDEX('Control Tech'!$K$3:$K$196,MATCH(Calcs!L1656,'Control Tech'!$A$3:$A$196,0),1)/100,0)</f>
        <v>0</v>
      </c>
      <c r="N1656" s="613">
        <f t="shared" si="157"/>
        <v>0</v>
      </c>
      <c r="O1656" t="str">
        <f t="shared" si="158"/>
        <v/>
      </c>
    </row>
    <row r="1657" spans="1:15" x14ac:dyDescent="0.25">
      <c r="A1657" t="s">
        <v>1690</v>
      </c>
      <c r="B1657" t="s">
        <v>1290</v>
      </c>
      <c r="C1657" t="s">
        <v>92</v>
      </c>
      <c r="D1657" t="s">
        <v>1298</v>
      </c>
      <c r="E1657" t="s">
        <v>1195</v>
      </c>
      <c r="F1657" s="604">
        <v>1</v>
      </c>
      <c r="G1657" s="604">
        <v>0.33</v>
      </c>
      <c r="H1657" s="651"/>
      <c r="I1657" t="str">
        <f t="shared" si="153"/>
        <v>rail</v>
      </c>
      <c r="J1657" t="str">
        <f t="shared" si="154"/>
        <v>petroleum diesel</v>
      </c>
      <c r="K1657" t="str">
        <f t="shared" si="155"/>
        <v>nox</v>
      </c>
      <c r="L1657" t="str">
        <f t="shared" si="156"/>
        <v>rail.petroleum diesel.nox.Stage 3B</v>
      </c>
      <c r="M1657" s="614">
        <f>IFERROR(INDEX('Control Tech'!$K$3:$K$196,MATCH(Calcs!L1657,'Control Tech'!$A$3:$A$196,0),1)/100,0)</f>
        <v>0</v>
      </c>
      <c r="N1657" s="613">
        <f t="shared" si="157"/>
        <v>0</v>
      </c>
      <c r="O1657" t="str">
        <f t="shared" si="158"/>
        <v/>
      </c>
    </row>
    <row r="1658" spans="1:15" x14ac:dyDescent="0.25">
      <c r="A1658" t="s">
        <v>1690</v>
      </c>
      <c r="B1658" t="s">
        <v>1290</v>
      </c>
      <c r="C1658" t="s">
        <v>92</v>
      </c>
      <c r="D1658" t="s">
        <v>1299</v>
      </c>
      <c r="E1658" t="s">
        <v>1195</v>
      </c>
      <c r="F1658" s="604">
        <v>1</v>
      </c>
      <c r="G1658" s="604">
        <v>0.20899999999999999</v>
      </c>
      <c r="H1658" s="651"/>
      <c r="I1658" t="str">
        <f t="shared" si="153"/>
        <v>rail</v>
      </c>
      <c r="J1658" t="str">
        <f t="shared" si="154"/>
        <v>petroleum diesel</v>
      </c>
      <c r="K1658" t="str">
        <f t="shared" si="155"/>
        <v>nox</v>
      </c>
      <c r="L1658" t="str">
        <f t="shared" si="156"/>
        <v>rail.petroleum diesel.nox.Stage 4</v>
      </c>
      <c r="M1658" s="614">
        <f>IFERROR(INDEX('Control Tech'!$K$3:$K$196,MATCH(Calcs!L1658,'Control Tech'!$A$3:$A$196,0),1)/100,0)</f>
        <v>0</v>
      </c>
      <c r="N1658" s="613">
        <f t="shared" si="157"/>
        <v>0</v>
      </c>
      <c r="O1658" t="str">
        <f t="shared" si="158"/>
        <v/>
      </c>
    </row>
    <row r="1659" spans="1:15" x14ac:dyDescent="0.25">
      <c r="A1659" t="s">
        <v>1690</v>
      </c>
      <c r="B1659" t="s">
        <v>1290</v>
      </c>
      <c r="C1659" t="s">
        <v>92</v>
      </c>
      <c r="D1659" t="s">
        <v>1300</v>
      </c>
      <c r="E1659" t="s">
        <v>1195</v>
      </c>
      <c r="F1659" s="604">
        <v>1</v>
      </c>
      <c r="G1659" s="604">
        <v>4.9500000000000002E-2</v>
      </c>
      <c r="H1659" s="651"/>
      <c r="I1659" t="str">
        <f t="shared" si="153"/>
        <v>rail</v>
      </c>
      <c r="J1659" t="str">
        <f t="shared" si="154"/>
        <v>petroleum diesel</v>
      </c>
      <c r="K1659" t="str">
        <f t="shared" si="155"/>
        <v>nox</v>
      </c>
      <c r="L1659" t="str">
        <f t="shared" si="156"/>
        <v>rail.petroleum diesel.nox.Stage 5</v>
      </c>
      <c r="M1659" s="614">
        <f>IFERROR(INDEX('Control Tech'!$K$3:$K$196,MATCH(Calcs!L1659,'Control Tech'!$A$3:$A$196,0),1)/100,0)</f>
        <v>0</v>
      </c>
      <c r="N1659" s="613">
        <f t="shared" si="157"/>
        <v>0</v>
      </c>
      <c r="O1659" t="str">
        <f t="shared" si="158"/>
        <v/>
      </c>
    </row>
    <row r="1660" spans="1:15" x14ac:dyDescent="0.25">
      <c r="A1660" t="s">
        <v>1690</v>
      </c>
      <c r="B1660" t="s">
        <v>1290</v>
      </c>
      <c r="C1660" t="s">
        <v>18</v>
      </c>
      <c r="D1660" t="s">
        <v>1266</v>
      </c>
      <c r="E1660" t="s">
        <v>1195</v>
      </c>
      <c r="F1660" s="604">
        <v>1</v>
      </c>
      <c r="G1660" s="604">
        <v>0.23200000000000001</v>
      </c>
      <c r="H1660" s="651"/>
      <c r="I1660" t="str">
        <f t="shared" si="153"/>
        <v>rail</v>
      </c>
      <c r="J1660" t="str">
        <f t="shared" si="154"/>
        <v>petroleum gasoline</v>
      </c>
      <c r="K1660" t="str">
        <f t="shared" si="155"/>
        <v>nox</v>
      </c>
      <c r="L1660" t="str">
        <f t="shared" si="156"/>
        <v>rail.petroleum gasoline.nox.EURO 1</v>
      </c>
      <c r="M1660" s="614">
        <f>IFERROR(INDEX('Control Tech'!$K$3:$K$196,MATCH(Calcs!L1660,'Control Tech'!$A$3:$A$196,0),1)/100,0)</f>
        <v>0</v>
      </c>
      <c r="N1660" s="613">
        <f t="shared" si="157"/>
        <v>0</v>
      </c>
      <c r="O1660" t="str">
        <f t="shared" si="158"/>
        <v/>
      </c>
    </row>
    <row r="1661" spans="1:15" x14ac:dyDescent="0.25">
      <c r="A1661" t="s">
        <v>1690</v>
      </c>
      <c r="B1661" t="s">
        <v>1290</v>
      </c>
      <c r="C1661" t="s">
        <v>18</v>
      </c>
      <c r="D1661" t="s">
        <v>1267</v>
      </c>
      <c r="E1661" t="s">
        <v>1195</v>
      </c>
      <c r="F1661" s="604">
        <v>1</v>
      </c>
      <c r="G1661" s="604">
        <v>0.104</v>
      </c>
      <c r="H1661" s="651"/>
      <c r="I1661" t="str">
        <f t="shared" si="153"/>
        <v>rail</v>
      </c>
      <c r="J1661" t="str">
        <f t="shared" si="154"/>
        <v>petroleum gasoline</v>
      </c>
      <c r="K1661" t="str">
        <f t="shared" si="155"/>
        <v>nox</v>
      </c>
      <c r="L1661" t="str">
        <f t="shared" si="156"/>
        <v>rail.petroleum gasoline.nox.EURO 2</v>
      </c>
      <c r="M1661" s="614">
        <f>IFERROR(INDEX('Control Tech'!$K$3:$K$196,MATCH(Calcs!L1661,'Control Tech'!$A$3:$A$196,0),1)/100,0)</f>
        <v>0</v>
      </c>
      <c r="N1661" s="613">
        <f t="shared" si="157"/>
        <v>0</v>
      </c>
      <c r="O1661" t="str">
        <f t="shared" si="158"/>
        <v/>
      </c>
    </row>
    <row r="1662" spans="1:15" x14ac:dyDescent="0.25">
      <c r="A1662" t="s">
        <v>1690</v>
      </c>
      <c r="B1662" t="s">
        <v>1290</v>
      </c>
      <c r="C1662" t="s">
        <v>18</v>
      </c>
      <c r="D1662" t="s">
        <v>1268</v>
      </c>
      <c r="E1662" t="s">
        <v>1195</v>
      </c>
      <c r="F1662" s="604">
        <v>1</v>
      </c>
      <c r="G1662" s="604">
        <v>6.4000000000000001E-2</v>
      </c>
      <c r="H1662" s="651"/>
      <c r="I1662" t="str">
        <f t="shared" si="153"/>
        <v>rail</v>
      </c>
      <c r="J1662" t="str">
        <f t="shared" si="154"/>
        <v>petroleum gasoline</v>
      </c>
      <c r="K1662" t="str">
        <f t="shared" si="155"/>
        <v>nox</v>
      </c>
      <c r="L1662" t="str">
        <f t="shared" si="156"/>
        <v>rail.petroleum gasoline.nox.EURO 3</v>
      </c>
      <c r="M1662" s="614">
        <f>IFERROR(INDEX('Control Tech'!$K$3:$K$196,MATCH(Calcs!L1662,'Control Tech'!$A$3:$A$196,0),1)/100,0)</f>
        <v>0</v>
      </c>
      <c r="N1662" s="613">
        <f t="shared" si="157"/>
        <v>0</v>
      </c>
      <c r="O1662" t="str">
        <f t="shared" si="158"/>
        <v/>
      </c>
    </row>
    <row r="1663" spans="1:15" x14ac:dyDescent="0.25">
      <c r="A1663" t="s">
        <v>1690</v>
      </c>
      <c r="B1663" t="s">
        <v>1290</v>
      </c>
      <c r="C1663" t="s">
        <v>18</v>
      </c>
      <c r="D1663" t="s">
        <v>1269</v>
      </c>
      <c r="E1663" t="s">
        <v>1195</v>
      </c>
      <c r="F1663" s="604">
        <v>1</v>
      </c>
      <c r="G1663" s="604">
        <v>3.2000000000000001E-2</v>
      </c>
      <c r="H1663" s="651"/>
      <c r="I1663" t="str">
        <f t="shared" si="153"/>
        <v>rail</v>
      </c>
      <c r="J1663" t="str">
        <f t="shared" si="154"/>
        <v>petroleum gasoline</v>
      </c>
      <c r="K1663" t="str">
        <f t="shared" si="155"/>
        <v>nox</v>
      </c>
      <c r="L1663" t="str">
        <f t="shared" si="156"/>
        <v>rail.petroleum gasoline.nox.EURO 4</v>
      </c>
      <c r="M1663" s="614">
        <f>IFERROR(INDEX('Control Tech'!$K$3:$K$196,MATCH(Calcs!L1663,'Control Tech'!$A$3:$A$196,0),1)/100,0)</f>
        <v>0</v>
      </c>
      <c r="N1663" s="613">
        <f t="shared" si="157"/>
        <v>0</v>
      </c>
      <c r="O1663" t="str">
        <f t="shared" si="158"/>
        <v/>
      </c>
    </row>
    <row r="1664" spans="1:15" x14ac:dyDescent="0.25">
      <c r="A1664" t="s">
        <v>1690</v>
      </c>
      <c r="B1664" t="s">
        <v>1290</v>
      </c>
      <c r="C1664" t="s">
        <v>18</v>
      </c>
      <c r="D1664" t="s">
        <v>1270</v>
      </c>
      <c r="E1664" t="s">
        <v>1195</v>
      </c>
      <c r="F1664" s="604">
        <v>1</v>
      </c>
      <c r="G1664" s="604">
        <v>2.4E-2</v>
      </c>
      <c r="H1664" s="651"/>
      <c r="I1664" t="str">
        <f t="shared" si="153"/>
        <v>rail</v>
      </c>
      <c r="J1664" t="str">
        <f t="shared" si="154"/>
        <v>petroleum gasoline</v>
      </c>
      <c r="K1664" t="str">
        <f t="shared" si="155"/>
        <v>nox</v>
      </c>
      <c r="L1664" t="str">
        <f t="shared" si="156"/>
        <v>rail.petroleum gasoline.nox.EURO 5</v>
      </c>
      <c r="M1664" s="614">
        <f>IFERROR(INDEX('Control Tech'!$K$3:$K$196,MATCH(Calcs!L1664,'Control Tech'!$A$3:$A$196,0),1)/100,0)</f>
        <v>0</v>
      </c>
      <c r="N1664" s="613">
        <f t="shared" si="157"/>
        <v>0</v>
      </c>
      <c r="O1664" t="str">
        <f t="shared" si="158"/>
        <v/>
      </c>
    </row>
    <row r="1665" spans="1:15" x14ac:dyDescent="0.25">
      <c r="A1665" t="s">
        <v>1690</v>
      </c>
      <c r="B1665" t="s">
        <v>1290</v>
      </c>
      <c r="C1665" t="s">
        <v>18</v>
      </c>
      <c r="D1665" t="s">
        <v>1271</v>
      </c>
      <c r="E1665" t="s">
        <v>1195</v>
      </c>
      <c r="F1665" s="604">
        <v>1</v>
      </c>
      <c r="G1665" s="604">
        <v>1.6E-2</v>
      </c>
      <c r="H1665" s="651"/>
      <c r="I1665" t="str">
        <f t="shared" si="153"/>
        <v>rail</v>
      </c>
      <c r="J1665" t="str">
        <f t="shared" si="154"/>
        <v>petroleum gasoline</v>
      </c>
      <c r="K1665" t="str">
        <f t="shared" si="155"/>
        <v>nox</v>
      </c>
      <c r="L1665" t="str">
        <f t="shared" si="156"/>
        <v>rail.petroleum gasoline.nox.EURO 6</v>
      </c>
      <c r="M1665" s="614">
        <f>IFERROR(INDEX('Control Tech'!$K$3:$K$196,MATCH(Calcs!L1665,'Control Tech'!$A$3:$A$196,0),1)/100,0)</f>
        <v>0</v>
      </c>
      <c r="N1665" s="613">
        <f t="shared" si="157"/>
        <v>0</v>
      </c>
      <c r="O1665" t="str">
        <f t="shared" si="158"/>
        <v/>
      </c>
    </row>
    <row r="1666" spans="1:15" x14ac:dyDescent="0.25">
      <c r="A1666" t="s">
        <v>1690</v>
      </c>
      <c r="B1666" t="s">
        <v>1290</v>
      </c>
      <c r="C1666" t="s">
        <v>18</v>
      </c>
      <c r="D1666" t="s">
        <v>1186</v>
      </c>
      <c r="E1666" t="s">
        <v>1195</v>
      </c>
      <c r="F1666" s="604">
        <v>1</v>
      </c>
      <c r="G1666" s="604">
        <v>0.8</v>
      </c>
      <c r="H1666" s="651"/>
      <c r="I1666" t="str">
        <f t="shared" si="153"/>
        <v>rail</v>
      </c>
      <c r="J1666" t="str">
        <f t="shared" si="154"/>
        <v>petroleum gasoline</v>
      </c>
      <c r="K1666" t="str">
        <f t="shared" si="155"/>
        <v>nox</v>
      </c>
      <c r="L1666" t="str">
        <f t="shared" si="156"/>
        <v>rail.petroleum gasoline.nox.No control</v>
      </c>
      <c r="M1666" s="614">
        <f>IFERROR(INDEX('Control Tech'!$K$3:$K$196,MATCH(Calcs!L1666,'Control Tech'!$A$3:$A$196,0),1)/100,0)</f>
        <v>0</v>
      </c>
      <c r="N1666" s="613">
        <f t="shared" si="157"/>
        <v>1</v>
      </c>
      <c r="O1666" t="str">
        <f t="shared" si="158"/>
        <v/>
      </c>
    </row>
    <row r="1667" spans="1:15" x14ac:dyDescent="0.25">
      <c r="A1667" t="s">
        <v>1690</v>
      </c>
      <c r="B1667" t="s">
        <v>1241</v>
      </c>
      <c r="C1667" t="s">
        <v>1409</v>
      </c>
      <c r="D1667" t="s">
        <v>1186</v>
      </c>
      <c r="E1667" t="s">
        <v>1195</v>
      </c>
      <c r="F1667" s="604">
        <v>1</v>
      </c>
      <c r="G1667" s="604">
        <v>0.06</v>
      </c>
      <c r="H1667" s="651"/>
      <c r="I1667" t="str">
        <f t="shared" si="153"/>
        <v>buildings</v>
      </c>
      <c r="J1667" t="str">
        <f t="shared" si="154"/>
        <v/>
      </c>
      <c r="K1667" t="str">
        <f t="shared" si="155"/>
        <v>nox</v>
      </c>
      <c r="L1667" t="str">
        <f t="shared" si="156"/>
        <v>buildings..nox.No control</v>
      </c>
      <c r="M1667" s="614">
        <f>IFERROR(INDEX('Control Tech'!$K$3:$K$196,MATCH(Calcs!L1667,'Control Tech'!$A$3:$A$196,0),1)/100,0)</f>
        <v>0</v>
      </c>
      <c r="N1667" s="613">
        <f t="shared" si="157"/>
        <v>1</v>
      </c>
      <c r="O1667" t="str">
        <f t="shared" si="158"/>
        <v/>
      </c>
    </row>
    <row r="1668" spans="1:15" x14ac:dyDescent="0.25">
      <c r="A1668" t="s">
        <v>1690</v>
      </c>
      <c r="B1668" t="s">
        <v>1241</v>
      </c>
      <c r="C1668" t="s">
        <v>1205</v>
      </c>
      <c r="D1668" t="s">
        <v>1186</v>
      </c>
      <c r="E1668" t="s">
        <v>1195</v>
      </c>
      <c r="F1668" s="604">
        <v>1</v>
      </c>
      <c r="G1668" s="604">
        <v>7.0000000000000007E-2</v>
      </c>
      <c r="H1668" s="651"/>
      <c r="I1668" t="str">
        <f t="shared" si="153"/>
        <v>buildings</v>
      </c>
      <c r="J1668" t="str">
        <f t="shared" si="154"/>
        <v>lignite</v>
      </c>
      <c r="K1668" t="str">
        <f t="shared" si="155"/>
        <v>nox</v>
      </c>
      <c r="L1668" t="str">
        <f t="shared" si="156"/>
        <v>buildings.lignite.nox.No control</v>
      </c>
      <c r="M1668" s="614">
        <f>IFERROR(INDEX('Control Tech'!$K$3:$K$196,MATCH(Calcs!L1668,'Control Tech'!$A$3:$A$196,0),1)/100,0)</f>
        <v>0</v>
      </c>
      <c r="N1668" s="613">
        <f t="shared" si="157"/>
        <v>1</v>
      </c>
      <c r="O1668" t="str">
        <f t="shared" si="158"/>
        <v/>
      </c>
    </row>
    <row r="1669" spans="1:15" x14ac:dyDescent="0.25">
      <c r="A1669" t="s">
        <v>1690</v>
      </c>
      <c r="B1669" t="s">
        <v>1241</v>
      </c>
      <c r="C1669" t="s">
        <v>1240</v>
      </c>
      <c r="D1669" t="s">
        <v>1186</v>
      </c>
      <c r="E1669" t="s">
        <v>1195</v>
      </c>
      <c r="F1669" s="604">
        <v>1</v>
      </c>
      <c r="G1669" s="604">
        <v>7.0000000000000007E-2</v>
      </c>
      <c r="H1669" s="651"/>
      <c r="I1669" t="str">
        <f t="shared" si="153"/>
        <v>buildings</v>
      </c>
      <c r="J1669" t="str">
        <f t="shared" si="154"/>
        <v>lignite</v>
      </c>
      <c r="K1669" t="str">
        <f t="shared" si="155"/>
        <v>nox</v>
      </c>
      <c r="L1669" t="str">
        <f t="shared" si="156"/>
        <v>buildings.lignite.nox.No control</v>
      </c>
      <c r="M1669" s="614">
        <f>IFERROR(INDEX('Control Tech'!$K$3:$K$196,MATCH(Calcs!L1669,'Control Tech'!$A$3:$A$196,0),1)/100,0)</f>
        <v>0</v>
      </c>
      <c r="N1669" s="613">
        <f t="shared" si="157"/>
        <v>1</v>
      </c>
      <c r="O1669" t="str">
        <f t="shared" si="158"/>
        <v/>
      </c>
    </row>
    <row r="1670" spans="1:15" x14ac:dyDescent="0.25">
      <c r="A1670" t="s">
        <v>1690</v>
      </c>
      <c r="B1670" t="s">
        <v>1241</v>
      </c>
      <c r="C1670" t="s">
        <v>1245</v>
      </c>
      <c r="D1670" t="s">
        <v>1186</v>
      </c>
      <c r="E1670" t="s">
        <v>1195</v>
      </c>
      <c r="F1670" s="604">
        <v>1</v>
      </c>
      <c r="G1670" s="604">
        <v>0.08</v>
      </c>
      <c r="H1670" s="651"/>
      <c r="I1670" t="str">
        <f t="shared" ref="I1670:I1733" si="159">IFERROR(INDEX($U$3:$U$143,MATCH(B1670,$S$3:$S$143,0),1),"")</f>
        <v>buildings</v>
      </c>
      <c r="J1670" t="str">
        <f t="shared" ref="J1670:J1733" si="160">IFERROR(INDEX($V$3:$V$143,MATCH(CONCATENATE(B1670,".",C1670),$R$3:$R$143,0),1),"")</f>
        <v>hard coal</v>
      </c>
      <c r="K1670" t="str">
        <f t="shared" ref="K1670:K1733" si="161">IF(OR(A1670="black carbon",A1670="oc",A1670="pm2.5",A1670="pm10"),"PM",A1670)</f>
        <v>nox</v>
      </c>
      <c r="L1670" t="str">
        <f t="shared" ref="L1670:L1733" si="162">IFERROR(CONCATENATE(I1670,".",J1670,".",K1670,".",D1670),"")</f>
        <v>buildings.hard coal.nox.No control</v>
      </c>
      <c r="M1670" s="614">
        <f>IFERROR(INDEX('Control Tech'!$K$3:$K$196,MATCH(Calcs!L1670,'Control Tech'!$A$3:$A$196,0),1)/100,0)</f>
        <v>0</v>
      </c>
      <c r="N1670" s="613">
        <f t="shared" ref="N1670:N1733" si="163">IF(D1670="no control",1-SUMIFS($M$5:$M$3714,$B$5:$B$3714,B1670,$A$5:$A$3714,A1670,$C$5:$C$3714,C1670),M1670)</f>
        <v>1</v>
      </c>
      <c r="O1670" t="str">
        <f t="shared" ref="O1670:O1733" si="164">IF(I1670="electricity",INDEX($W$3:$W$143,MATCH(CONCATENATE(B1670,".",C1670),$R$3:$R$143,0),1),"")</f>
        <v/>
      </c>
    </row>
    <row r="1671" spans="1:15" x14ac:dyDescent="0.25">
      <c r="A1671" t="s">
        <v>1690</v>
      </c>
      <c r="B1671" t="s">
        <v>1241</v>
      </c>
      <c r="C1671" t="s">
        <v>92</v>
      </c>
      <c r="D1671" t="s">
        <v>1676</v>
      </c>
      <c r="E1671" t="s">
        <v>1195</v>
      </c>
      <c r="F1671" s="604">
        <v>1</v>
      </c>
      <c r="G1671" s="604">
        <v>4.2000000000000003E-2</v>
      </c>
      <c r="H1671" s="651"/>
      <c r="I1671" t="str">
        <f t="shared" si="159"/>
        <v>buildings</v>
      </c>
      <c r="J1671" t="str">
        <f t="shared" si="160"/>
        <v>petroleum diesel</v>
      </c>
      <c r="K1671" t="str">
        <f t="shared" si="161"/>
        <v>nox</v>
      </c>
      <c r="L1671" t="str">
        <f t="shared" si="162"/>
        <v>buildings.petroleum diesel.nox.Combustion modification on gasoil use in commercial and residential sectors</v>
      </c>
      <c r="M1671" s="614">
        <f>IFERROR(INDEX('Control Tech'!$K$3:$K$196,MATCH(Calcs!L1671,'Control Tech'!$A$3:$A$196,0),1)/100,0)</f>
        <v>0</v>
      </c>
      <c r="N1671" s="613">
        <f t="shared" si="163"/>
        <v>0</v>
      </c>
      <c r="O1671" t="str">
        <f t="shared" si="164"/>
        <v/>
      </c>
    </row>
    <row r="1672" spans="1:15" x14ac:dyDescent="0.25">
      <c r="A1672" t="s">
        <v>1690</v>
      </c>
      <c r="B1672" t="s">
        <v>1241</v>
      </c>
      <c r="C1672" t="s">
        <v>92</v>
      </c>
      <c r="D1672" t="s">
        <v>1675</v>
      </c>
      <c r="E1672" t="s">
        <v>1195</v>
      </c>
      <c r="F1672" s="604">
        <v>1</v>
      </c>
      <c r="G1672" s="604">
        <v>5.28E-2</v>
      </c>
      <c r="H1672" s="651"/>
      <c r="I1672" t="str">
        <f t="shared" si="159"/>
        <v>buildings</v>
      </c>
      <c r="J1672" t="str">
        <f t="shared" si="160"/>
        <v>petroleum diesel</v>
      </c>
      <c r="K1672" t="str">
        <f t="shared" si="161"/>
        <v>nox</v>
      </c>
      <c r="L1672" t="str">
        <f t="shared" si="162"/>
        <v>buildings.petroleum diesel.nox.Combustion modification on gasoil use in commercial sector</v>
      </c>
      <c r="M1672" s="614">
        <f>IFERROR(INDEX('Control Tech'!$K$3:$K$196,MATCH(Calcs!L1672,'Control Tech'!$A$3:$A$196,0),1)/100,0)</f>
        <v>0</v>
      </c>
      <c r="N1672" s="613">
        <f t="shared" si="163"/>
        <v>0</v>
      </c>
      <c r="O1672" t="str">
        <f t="shared" si="164"/>
        <v/>
      </c>
    </row>
    <row r="1673" spans="1:15" x14ac:dyDescent="0.25">
      <c r="A1673" t="s">
        <v>1690</v>
      </c>
      <c r="B1673" t="s">
        <v>1241</v>
      </c>
      <c r="C1673" t="s">
        <v>92</v>
      </c>
      <c r="D1673" t="s">
        <v>1186</v>
      </c>
      <c r="E1673" t="s">
        <v>1195</v>
      </c>
      <c r="F1673" s="604">
        <v>1</v>
      </c>
      <c r="G1673" s="604">
        <v>0.06</v>
      </c>
      <c r="H1673" s="651"/>
      <c r="I1673" t="str">
        <f t="shared" si="159"/>
        <v>buildings</v>
      </c>
      <c r="J1673" t="str">
        <f t="shared" si="160"/>
        <v>petroleum diesel</v>
      </c>
      <c r="K1673" t="str">
        <f t="shared" si="161"/>
        <v>nox</v>
      </c>
      <c r="L1673" t="str">
        <f t="shared" si="162"/>
        <v>buildings.petroleum diesel.nox.No control</v>
      </c>
      <c r="M1673" s="614">
        <f>IFERROR(INDEX('Control Tech'!$K$3:$K$196,MATCH(Calcs!L1673,'Control Tech'!$A$3:$A$196,0),1)/100,0)</f>
        <v>0</v>
      </c>
      <c r="N1673" s="613">
        <f t="shared" si="163"/>
        <v>1</v>
      </c>
      <c r="O1673" t="str">
        <f t="shared" si="164"/>
        <v/>
      </c>
    </row>
    <row r="1674" spans="1:15" x14ac:dyDescent="0.25">
      <c r="A1674" t="s">
        <v>1690</v>
      </c>
      <c r="B1674" t="s">
        <v>1241</v>
      </c>
      <c r="C1674" t="s">
        <v>1264</v>
      </c>
      <c r="D1674" t="s">
        <v>1672</v>
      </c>
      <c r="E1674" t="s">
        <v>1195</v>
      </c>
      <c r="F1674" s="604">
        <v>1</v>
      </c>
      <c r="G1674" s="604">
        <v>4.6800000000000001E-2</v>
      </c>
      <c r="H1674" s="651"/>
      <c r="I1674" t="str">
        <f t="shared" si="159"/>
        <v>buildings</v>
      </c>
      <c r="J1674" t="str">
        <f t="shared" si="160"/>
        <v>natural gas</v>
      </c>
      <c r="K1674" t="str">
        <f t="shared" si="161"/>
        <v>nox</v>
      </c>
      <c r="L1674" t="str">
        <f t="shared" si="162"/>
        <v>buildings.natural gas.nox.Comb. modification on gas use in commercial sector</v>
      </c>
      <c r="M1674" s="614">
        <f>IFERROR(INDEX('Control Tech'!$K$3:$K$196,MATCH(Calcs!L1674,'Control Tech'!$A$3:$A$196,0),1)/100,0)</f>
        <v>0</v>
      </c>
      <c r="N1674" s="613">
        <f t="shared" si="163"/>
        <v>0</v>
      </c>
      <c r="O1674" t="str">
        <f t="shared" si="164"/>
        <v/>
      </c>
    </row>
    <row r="1675" spans="1:15" x14ac:dyDescent="0.25">
      <c r="A1675" t="s">
        <v>1690</v>
      </c>
      <c r="B1675" t="s">
        <v>1241</v>
      </c>
      <c r="C1675" t="s">
        <v>1264</v>
      </c>
      <c r="D1675" t="s">
        <v>1673</v>
      </c>
      <c r="E1675" t="s">
        <v>1195</v>
      </c>
      <c r="F1675" s="604">
        <v>1</v>
      </c>
      <c r="G1675" s="604">
        <v>0.03</v>
      </c>
      <c r="H1675" s="651"/>
      <c r="I1675" t="str">
        <f t="shared" si="159"/>
        <v>buildings</v>
      </c>
      <c r="J1675" t="str">
        <f t="shared" si="160"/>
        <v>natural gas</v>
      </c>
      <c r="K1675" t="str">
        <f t="shared" si="161"/>
        <v>nox</v>
      </c>
      <c r="L1675" t="str">
        <f t="shared" si="162"/>
        <v>buildings.natural gas.nox.Combustion modification on gas use in commercial and residential sectors</v>
      </c>
      <c r="M1675" s="614">
        <f>IFERROR(INDEX('Control Tech'!$K$3:$K$196,MATCH(Calcs!L1675,'Control Tech'!$A$3:$A$196,0),1)/100,0)</f>
        <v>0</v>
      </c>
      <c r="N1675" s="613">
        <f t="shared" si="163"/>
        <v>0</v>
      </c>
      <c r="O1675" t="str">
        <f t="shared" si="164"/>
        <v/>
      </c>
    </row>
    <row r="1676" spans="1:15" x14ac:dyDescent="0.25">
      <c r="A1676" t="s">
        <v>1690</v>
      </c>
      <c r="B1676" t="s">
        <v>1241</v>
      </c>
      <c r="C1676" t="s">
        <v>1264</v>
      </c>
      <c r="D1676" t="s">
        <v>1186</v>
      </c>
      <c r="E1676" t="s">
        <v>1195</v>
      </c>
      <c r="F1676" s="604">
        <v>1</v>
      </c>
      <c r="G1676" s="604">
        <v>0.06</v>
      </c>
      <c r="H1676" s="651"/>
      <c r="I1676" t="str">
        <f t="shared" si="159"/>
        <v>buildings</v>
      </c>
      <c r="J1676" t="str">
        <f t="shared" si="160"/>
        <v>natural gas</v>
      </c>
      <c r="K1676" t="str">
        <f t="shared" si="161"/>
        <v>nox</v>
      </c>
      <c r="L1676" t="str">
        <f t="shared" si="162"/>
        <v>buildings.natural gas.nox.No control</v>
      </c>
      <c r="M1676" s="614">
        <f>IFERROR(INDEX('Control Tech'!$K$3:$K$196,MATCH(Calcs!L1676,'Control Tech'!$A$3:$A$196,0),1)/100,0)</f>
        <v>0</v>
      </c>
      <c r="N1676" s="613">
        <f t="shared" si="163"/>
        <v>1</v>
      </c>
      <c r="O1676" t="str">
        <f t="shared" si="164"/>
        <v/>
      </c>
    </row>
    <row r="1677" spans="1:15" x14ac:dyDescent="0.25">
      <c r="A1677" t="s">
        <v>1690</v>
      </c>
      <c r="B1677" t="s">
        <v>1241</v>
      </c>
      <c r="C1677" t="s">
        <v>18</v>
      </c>
      <c r="D1677" t="s">
        <v>1676</v>
      </c>
      <c r="E1677" t="s">
        <v>1195</v>
      </c>
      <c r="F1677" s="604">
        <v>1</v>
      </c>
      <c r="G1677" s="604">
        <v>4.2000000000000003E-2</v>
      </c>
      <c r="H1677" s="651"/>
      <c r="I1677" t="str">
        <f t="shared" si="159"/>
        <v>buildings</v>
      </c>
      <c r="J1677" t="str">
        <f t="shared" si="160"/>
        <v>petroleum gasoline</v>
      </c>
      <c r="K1677" t="str">
        <f t="shared" si="161"/>
        <v>nox</v>
      </c>
      <c r="L1677" t="str">
        <f t="shared" si="162"/>
        <v>buildings.petroleum gasoline.nox.Combustion modification on gasoil use in commercial and residential sectors</v>
      </c>
      <c r="M1677" s="614">
        <f>IFERROR(INDEX('Control Tech'!$K$3:$K$196,MATCH(Calcs!L1677,'Control Tech'!$A$3:$A$196,0),1)/100,0)</f>
        <v>0</v>
      </c>
      <c r="N1677" s="613">
        <f t="shared" si="163"/>
        <v>0</v>
      </c>
      <c r="O1677" t="str">
        <f t="shared" si="164"/>
        <v/>
      </c>
    </row>
    <row r="1678" spans="1:15" x14ac:dyDescent="0.25">
      <c r="A1678" t="s">
        <v>1690</v>
      </c>
      <c r="B1678" t="s">
        <v>1241</v>
      </c>
      <c r="C1678" t="s">
        <v>18</v>
      </c>
      <c r="D1678" t="s">
        <v>1675</v>
      </c>
      <c r="E1678" t="s">
        <v>1195</v>
      </c>
      <c r="F1678" s="604">
        <v>1</v>
      </c>
      <c r="G1678" s="604">
        <v>5.28E-2</v>
      </c>
      <c r="H1678" s="651"/>
      <c r="I1678" t="str">
        <f t="shared" si="159"/>
        <v>buildings</v>
      </c>
      <c r="J1678" t="str">
        <f t="shared" si="160"/>
        <v>petroleum gasoline</v>
      </c>
      <c r="K1678" t="str">
        <f t="shared" si="161"/>
        <v>nox</v>
      </c>
      <c r="L1678" t="str">
        <f t="shared" si="162"/>
        <v>buildings.petroleum gasoline.nox.Combustion modification on gasoil use in commercial sector</v>
      </c>
      <c r="M1678" s="614">
        <f>IFERROR(INDEX('Control Tech'!$K$3:$K$196,MATCH(Calcs!L1678,'Control Tech'!$A$3:$A$196,0),1)/100,0)</f>
        <v>0</v>
      </c>
      <c r="N1678" s="613">
        <f t="shared" si="163"/>
        <v>0</v>
      </c>
      <c r="O1678" t="str">
        <f t="shared" si="164"/>
        <v/>
      </c>
    </row>
    <row r="1679" spans="1:15" x14ac:dyDescent="0.25">
      <c r="A1679" t="s">
        <v>1690</v>
      </c>
      <c r="B1679" t="s">
        <v>1241</v>
      </c>
      <c r="C1679" t="s">
        <v>18</v>
      </c>
      <c r="D1679" t="s">
        <v>1186</v>
      </c>
      <c r="E1679" t="s">
        <v>1195</v>
      </c>
      <c r="F1679" s="604">
        <v>1</v>
      </c>
      <c r="G1679" s="604">
        <v>0.06</v>
      </c>
      <c r="H1679" s="651"/>
      <c r="I1679" t="str">
        <f t="shared" si="159"/>
        <v>buildings</v>
      </c>
      <c r="J1679" t="str">
        <f t="shared" si="160"/>
        <v>petroleum gasoline</v>
      </c>
      <c r="K1679" t="str">
        <f t="shared" si="161"/>
        <v>nox</v>
      </c>
      <c r="L1679" t="str">
        <f t="shared" si="162"/>
        <v>buildings.petroleum gasoline.nox.No control</v>
      </c>
      <c r="M1679" s="614">
        <f>IFERROR(INDEX('Control Tech'!$K$3:$K$196,MATCH(Calcs!L1679,'Control Tech'!$A$3:$A$196,0),1)/100,0)</f>
        <v>0</v>
      </c>
      <c r="N1679" s="613">
        <f t="shared" si="163"/>
        <v>1</v>
      </c>
      <c r="O1679" t="str">
        <f t="shared" si="164"/>
        <v/>
      </c>
    </row>
    <row r="1680" spans="1:15" x14ac:dyDescent="0.25">
      <c r="A1680" t="s">
        <v>1690</v>
      </c>
      <c r="B1680" t="s">
        <v>1241</v>
      </c>
      <c r="C1680" t="s">
        <v>1291</v>
      </c>
      <c r="D1680" t="s">
        <v>1186</v>
      </c>
      <c r="E1680" t="s">
        <v>1195</v>
      </c>
      <c r="F1680" s="604">
        <v>1</v>
      </c>
      <c r="G1680" s="604">
        <v>0.08</v>
      </c>
      <c r="H1680" s="651"/>
      <c r="I1680" t="str">
        <f t="shared" si="159"/>
        <v>buildings</v>
      </c>
      <c r="J1680" t="str">
        <f t="shared" si="160"/>
        <v>hard coal</v>
      </c>
      <c r="K1680" t="str">
        <f t="shared" si="161"/>
        <v>nox</v>
      </c>
      <c r="L1680" t="str">
        <f t="shared" si="162"/>
        <v>buildings.hard coal.nox.No control</v>
      </c>
      <c r="M1680" s="614">
        <f>IFERROR(INDEX('Control Tech'!$K$3:$K$196,MATCH(Calcs!L1680,'Control Tech'!$A$3:$A$196,0),1)/100,0)</f>
        <v>0</v>
      </c>
      <c r="N1680" s="613">
        <f t="shared" si="163"/>
        <v>1</v>
      </c>
      <c r="O1680" t="str">
        <f t="shared" si="164"/>
        <v/>
      </c>
    </row>
    <row r="1681" spans="1:15" x14ac:dyDescent="0.25">
      <c r="A1681" t="s">
        <v>1690</v>
      </c>
      <c r="B1681" t="s">
        <v>1241</v>
      </c>
      <c r="C1681" t="s">
        <v>1292</v>
      </c>
      <c r="D1681" t="s">
        <v>1186</v>
      </c>
      <c r="E1681" t="s">
        <v>1195</v>
      </c>
      <c r="F1681" s="604">
        <v>1</v>
      </c>
      <c r="G1681" s="604">
        <v>0.08</v>
      </c>
      <c r="H1681" s="651"/>
      <c r="I1681" t="str">
        <f t="shared" si="159"/>
        <v>buildings</v>
      </c>
      <c r="J1681" t="str">
        <f t="shared" si="160"/>
        <v>hard coal</v>
      </c>
      <c r="K1681" t="str">
        <f t="shared" si="161"/>
        <v>nox</v>
      </c>
      <c r="L1681" t="str">
        <f t="shared" si="162"/>
        <v>buildings.hard coal.nox.No control</v>
      </c>
      <c r="M1681" s="614">
        <f>IFERROR(INDEX('Control Tech'!$K$3:$K$196,MATCH(Calcs!L1681,'Control Tech'!$A$3:$A$196,0),1)/100,0)</f>
        <v>0</v>
      </c>
      <c r="N1681" s="613">
        <f t="shared" si="163"/>
        <v>1</v>
      </c>
      <c r="O1681" t="str">
        <f t="shared" si="164"/>
        <v/>
      </c>
    </row>
    <row r="1682" spans="1:15" x14ac:dyDescent="0.25">
      <c r="A1682" t="s">
        <v>1690</v>
      </c>
      <c r="B1682" t="s">
        <v>1241</v>
      </c>
      <c r="C1682" t="s">
        <v>1293</v>
      </c>
      <c r="D1682" t="s">
        <v>1186</v>
      </c>
      <c r="E1682" t="s">
        <v>1195</v>
      </c>
      <c r="F1682" s="604">
        <v>1</v>
      </c>
      <c r="G1682" s="604">
        <v>0.08</v>
      </c>
      <c r="H1682" s="651"/>
      <c r="I1682" t="str">
        <f t="shared" si="159"/>
        <v>buildings</v>
      </c>
      <c r="J1682" t="str">
        <f t="shared" si="160"/>
        <v>hard coal</v>
      </c>
      <c r="K1682" t="str">
        <f t="shared" si="161"/>
        <v>nox</v>
      </c>
      <c r="L1682" t="str">
        <f t="shared" si="162"/>
        <v>buildings.hard coal.nox.No control</v>
      </c>
      <c r="M1682" s="614">
        <f>IFERROR(INDEX('Control Tech'!$K$3:$K$196,MATCH(Calcs!L1682,'Control Tech'!$A$3:$A$196,0),1)/100,0)</f>
        <v>0</v>
      </c>
      <c r="N1682" s="613">
        <f t="shared" si="163"/>
        <v>1</v>
      </c>
      <c r="O1682" t="str">
        <f t="shared" si="164"/>
        <v/>
      </c>
    </row>
    <row r="1683" spans="1:15" x14ac:dyDescent="0.25">
      <c r="A1683" t="s">
        <v>1690</v>
      </c>
      <c r="B1683" t="s">
        <v>1241</v>
      </c>
      <c r="C1683" t="s">
        <v>1294</v>
      </c>
      <c r="D1683" t="s">
        <v>1679</v>
      </c>
      <c r="E1683" t="s">
        <v>1195</v>
      </c>
      <c r="F1683" s="604">
        <v>1</v>
      </c>
      <c r="G1683" s="604">
        <v>0.08</v>
      </c>
      <c r="H1683" s="651"/>
      <c r="I1683" t="str">
        <f t="shared" si="159"/>
        <v>buildings</v>
      </c>
      <c r="J1683" t="str">
        <f t="shared" si="160"/>
        <v>petroleum diesel</v>
      </c>
      <c r="K1683" t="str">
        <f t="shared" si="161"/>
        <v>nox</v>
      </c>
      <c r="L1683" t="str">
        <f t="shared" si="162"/>
        <v>buildings.petroleum diesel.nox.Combustion modification on heavy fuel oil use in commercial sector</v>
      </c>
      <c r="M1683" s="614">
        <f>IFERROR(INDEX('Control Tech'!$K$3:$K$196,MATCH(Calcs!L1683,'Control Tech'!$A$3:$A$196,0),1)/100,0)</f>
        <v>0</v>
      </c>
      <c r="N1683" s="613">
        <f t="shared" si="163"/>
        <v>0</v>
      </c>
      <c r="O1683" t="str">
        <f t="shared" si="164"/>
        <v/>
      </c>
    </row>
    <row r="1684" spans="1:15" x14ac:dyDescent="0.25">
      <c r="A1684" t="s">
        <v>1690</v>
      </c>
      <c r="B1684" t="s">
        <v>1241</v>
      </c>
      <c r="C1684" t="s">
        <v>1294</v>
      </c>
      <c r="D1684" t="s">
        <v>1186</v>
      </c>
      <c r="E1684" t="s">
        <v>1195</v>
      </c>
      <c r="F1684" s="604">
        <v>1</v>
      </c>
      <c r="G1684" s="604">
        <v>0.16</v>
      </c>
      <c r="H1684" s="651"/>
      <c r="I1684" t="str">
        <f t="shared" si="159"/>
        <v>buildings</v>
      </c>
      <c r="J1684" t="str">
        <f t="shared" si="160"/>
        <v>petroleum diesel</v>
      </c>
      <c r="K1684" t="str">
        <f t="shared" si="161"/>
        <v>nox</v>
      </c>
      <c r="L1684" t="str">
        <f t="shared" si="162"/>
        <v>buildings.petroleum diesel.nox.No control</v>
      </c>
      <c r="M1684" s="614">
        <f>IFERROR(INDEX('Control Tech'!$K$3:$K$196,MATCH(Calcs!L1684,'Control Tech'!$A$3:$A$196,0),1)/100,0)</f>
        <v>0</v>
      </c>
      <c r="N1684" s="613">
        <f t="shared" si="163"/>
        <v>1</v>
      </c>
      <c r="O1684" t="str">
        <f t="shared" si="164"/>
        <v/>
      </c>
    </row>
    <row r="1685" spans="1:15" x14ac:dyDescent="0.25">
      <c r="A1685" t="s">
        <v>1690</v>
      </c>
      <c r="B1685" t="s">
        <v>1241</v>
      </c>
      <c r="C1685" t="s">
        <v>1305</v>
      </c>
      <c r="D1685" t="s">
        <v>1676</v>
      </c>
      <c r="E1685" t="s">
        <v>1195</v>
      </c>
      <c r="F1685" s="604">
        <v>1</v>
      </c>
      <c r="G1685" s="604">
        <v>4.2000000000000003E-2</v>
      </c>
      <c r="H1685" s="651"/>
      <c r="I1685" t="str">
        <f t="shared" si="159"/>
        <v>buildings</v>
      </c>
      <c r="J1685" t="str">
        <f t="shared" si="160"/>
        <v>natural gas</v>
      </c>
      <c r="K1685" t="str">
        <f t="shared" si="161"/>
        <v>nox</v>
      </c>
      <c r="L1685" t="str">
        <f t="shared" si="162"/>
        <v>buildings.natural gas.nox.Combustion modification on gasoil use in commercial and residential sectors</v>
      </c>
      <c r="M1685" s="614">
        <f>IFERROR(INDEX('Control Tech'!$K$3:$K$196,MATCH(Calcs!L1685,'Control Tech'!$A$3:$A$196,0),1)/100,0)</f>
        <v>0</v>
      </c>
      <c r="N1685" s="613">
        <f t="shared" si="163"/>
        <v>0</v>
      </c>
      <c r="O1685" t="str">
        <f t="shared" si="164"/>
        <v/>
      </c>
    </row>
    <row r="1686" spans="1:15" x14ac:dyDescent="0.25">
      <c r="A1686" t="s">
        <v>1690</v>
      </c>
      <c r="B1686" t="s">
        <v>1241</v>
      </c>
      <c r="C1686" t="s">
        <v>1305</v>
      </c>
      <c r="D1686" t="s">
        <v>1675</v>
      </c>
      <c r="E1686" t="s">
        <v>1195</v>
      </c>
      <c r="F1686" s="604">
        <v>1</v>
      </c>
      <c r="G1686" s="604">
        <v>5.28E-2</v>
      </c>
      <c r="H1686" s="651"/>
      <c r="I1686" t="str">
        <f t="shared" si="159"/>
        <v>buildings</v>
      </c>
      <c r="J1686" t="str">
        <f t="shared" si="160"/>
        <v>natural gas</v>
      </c>
      <c r="K1686" t="str">
        <f t="shared" si="161"/>
        <v>nox</v>
      </c>
      <c r="L1686" t="str">
        <f t="shared" si="162"/>
        <v>buildings.natural gas.nox.Combustion modification on gasoil use in commercial sector</v>
      </c>
      <c r="M1686" s="614">
        <f>IFERROR(INDEX('Control Tech'!$K$3:$K$196,MATCH(Calcs!L1686,'Control Tech'!$A$3:$A$196,0),1)/100,0)</f>
        <v>0</v>
      </c>
      <c r="N1686" s="613">
        <f t="shared" si="163"/>
        <v>0</v>
      </c>
      <c r="O1686" t="str">
        <f t="shared" si="164"/>
        <v/>
      </c>
    </row>
    <row r="1687" spans="1:15" x14ac:dyDescent="0.25">
      <c r="A1687" t="s">
        <v>1690</v>
      </c>
      <c r="B1687" t="s">
        <v>1241</v>
      </c>
      <c r="C1687" t="s">
        <v>1305</v>
      </c>
      <c r="D1687" t="s">
        <v>1186</v>
      </c>
      <c r="E1687" t="s">
        <v>1195</v>
      </c>
      <c r="F1687" s="604">
        <v>1</v>
      </c>
      <c r="G1687" s="604">
        <v>0.06</v>
      </c>
      <c r="H1687" s="651"/>
      <c r="I1687" t="str">
        <f t="shared" si="159"/>
        <v>buildings</v>
      </c>
      <c r="J1687" t="str">
        <f t="shared" si="160"/>
        <v>natural gas</v>
      </c>
      <c r="K1687" t="str">
        <f t="shared" si="161"/>
        <v>nox</v>
      </c>
      <c r="L1687" t="str">
        <f t="shared" si="162"/>
        <v>buildings.natural gas.nox.No control</v>
      </c>
      <c r="M1687" s="614">
        <f>IFERROR(INDEX('Control Tech'!$K$3:$K$196,MATCH(Calcs!L1687,'Control Tech'!$A$3:$A$196,0),1)/100,0)</f>
        <v>0</v>
      </c>
      <c r="N1687" s="613">
        <f t="shared" si="163"/>
        <v>1</v>
      </c>
      <c r="O1687" t="str">
        <f t="shared" si="164"/>
        <v/>
      </c>
    </row>
    <row r="1688" spans="1:15" x14ac:dyDescent="0.25">
      <c r="A1688" t="s">
        <v>1690</v>
      </c>
      <c r="B1688" t="s">
        <v>1241</v>
      </c>
      <c r="C1688" t="s">
        <v>1410</v>
      </c>
      <c r="D1688" t="s">
        <v>1186</v>
      </c>
      <c r="E1688" t="s">
        <v>1195</v>
      </c>
      <c r="F1688" s="604">
        <v>1</v>
      </c>
      <c r="G1688" s="604">
        <v>0.06</v>
      </c>
      <c r="H1688" s="651"/>
      <c r="I1688" t="str">
        <f t="shared" si="159"/>
        <v>buildings</v>
      </c>
      <c r="J1688" t="str">
        <f t="shared" si="160"/>
        <v/>
      </c>
      <c r="K1688" t="str">
        <f t="shared" si="161"/>
        <v>nox</v>
      </c>
      <c r="L1688" t="str">
        <f t="shared" si="162"/>
        <v>buildings..nox.No control</v>
      </c>
      <c r="M1688" s="614">
        <f>IFERROR(INDEX('Control Tech'!$K$3:$K$196,MATCH(Calcs!L1688,'Control Tech'!$A$3:$A$196,0),1)/100,0)</f>
        <v>0</v>
      </c>
      <c r="N1688" s="613">
        <f t="shared" si="163"/>
        <v>1</v>
      </c>
      <c r="O1688" t="str">
        <f t="shared" si="164"/>
        <v/>
      </c>
    </row>
    <row r="1689" spans="1:15" x14ac:dyDescent="0.25">
      <c r="A1689" t="s">
        <v>1690</v>
      </c>
      <c r="B1689" t="s">
        <v>1241</v>
      </c>
      <c r="C1689" t="s">
        <v>1688</v>
      </c>
      <c r="D1689" t="s">
        <v>1186</v>
      </c>
      <c r="E1689" t="s">
        <v>1195</v>
      </c>
      <c r="F1689" s="604">
        <v>1</v>
      </c>
      <c r="G1689" s="604">
        <v>0</v>
      </c>
      <c r="H1689" s="651"/>
      <c r="I1689" t="str">
        <f t="shared" si="159"/>
        <v>buildings</v>
      </c>
      <c r="J1689" t="str">
        <f t="shared" si="160"/>
        <v/>
      </c>
      <c r="K1689" t="str">
        <f t="shared" si="161"/>
        <v>nox</v>
      </c>
      <c r="L1689" t="str">
        <f t="shared" si="162"/>
        <v>buildings..nox.No control</v>
      </c>
      <c r="M1689" s="614">
        <f>IFERROR(INDEX('Control Tech'!$K$3:$K$196,MATCH(Calcs!L1689,'Control Tech'!$A$3:$A$196,0),1)/100,0)</f>
        <v>0</v>
      </c>
      <c r="N1689" s="613">
        <f t="shared" si="163"/>
        <v>1</v>
      </c>
      <c r="O1689" t="str">
        <f t="shared" si="164"/>
        <v/>
      </c>
    </row>
    <row r="1690" spans="1:15" x14ac:dyDescent="0.25">
      <c r="A1690" t="s">
        <v>1912</v>
      </c>
      <c r="B1690" t="s">
        <v>1287</v>
      </c>
      <c r="C1690" t="s">
        <v>18</v>
      </c>
      <c r="D1690" t="s">
        <v>1186</v>
      </c>
      <c r="E1690" t="s">
        <v>1195</v>
      </c>
      <c r="F1690" s="604">
        <v>1</v>
      </c>
      <c r="G1690" s="604">
        <v>2.1000000000000001E-4</v>
      </c>
      <c r="H1690" s="651"/>
      <c r="I1690" t="str">
        <f t="shared" si="159"/>
        <v>aircraft</v>
      </c>
      <c r="J1690" t="str">
        <f t="shared" si="160"/>
        <v>petroleum gasoline</v>
      </c>
      <c r="K1690" t="str">
        <f t="shared" si="161"/>
        <v>PM</v>
      </c>
      <c r="L1690" t="str">
        <f t="shared" si="162"/>
        <v>aircraft.petroleum gasoline.PM.No control</v>
      </c>
      <c r="M1690" s="614">
        <f>IFERROR(INDEX('Control Tech'!$K$3:$K$196,MATCH(Calcs!L1690,'Control Tech'!$A$3:$A$196,0),1)/100,0)</f>
        <v>0</v>
      </c>
      <c r="N1690" s="613">
        <f t="shared" si="163"/>
        <v>1</v>
      </c>
      <c r="O1690" t="str">
        <f t="shared" si="164"/>
        <v/>
      </c>
    </row>
    <row r="1691" spans="1:15" x14ac:dyDescent="0.25">
      <c r="A1691" t="s">
        <v>1912</v>
      </c>
      <c r="B1691" t="s">
        <v>1301</v>
      </c>
      <c r="C1691" t="s">
        <v>92</v>
      </c>
      <c r="D1691" t="s">
        <v>1306</v>
      </c>
      <c r="E1691" t="s">
        <v>1195</v>
      </c>
      <c r="F1691" s="604">
        <v>1</v>
      </c>
      <c r="G1691" s="604">
        <v>4.5799999999999999E-3</v>
      </c>
      <c r="H1691" s="651"/>
      <c r="I1691" t="str">
        <f t="shared" si="159"/>
        <v>ships</v>
      </c>
      <c r="J1691" t="str">
        <f t="shared" si="160"/>
        <v>petroleum diesel</v>
      </c>
      <c r="K1691" t="str">
        <f t="shared" si="161"/>
        <v>PM</v>
      </c>
      <c r="L1691" t="str">
        <f t="shared" si="162"/>
        <v>ships.petroleum diesel.PM.Combustion modification on large vessels using marine diesel fuel</v>
      </c>
      <c r="M1691" s="614">
        <f>IFERROR(INDEX('Control Tech'!$K$3:$K$196,MATCH(Calcs!L1691,'Control Tech'!$A$3:$A$196,0),1)/100,0)</f>
        <v>0</v>
      </c>
      <c r="N1691" s="613">
        <f t="shared" si="163"/>
        <v>0</v>
      </c>
      <c r="O1691" t="str">
        <f t="shared" si="164"/>
        <v/>
      </c>
    </row>
    <row r="1692" spans="1:15" x14ac:dyDescent="0.25">
      <c r="A1692" t="s">
        <v>1912</v>
      </c>
      <c r="B1692" t="s">
        <v>1301</v>
      </c>
      <c r="C1692" t="s">
        <v>92</v>
      </c>
      <c r="D1692" t="s">
        <v>1186</v>
      </c>
      <c r="E1692" t="s">
        <v>1195</v>
      </c>
      <c r="F1692" s="604">
        <v>1</v>
      </c>
      <c r="G1692" s="604">
        <v>7.4400000000000004E-3</v>
      </c>
      <c r="H1692" s="651"/>
      <c r="I1692" t="str">
        <f t="shared" si="159"/>
        <v>ships</v>
      </c>
      <c r="J1692" t="str">
        <f t="shared" si="160"/>
        <v>petroleum diesel</v>
      </c>
      <c r="K1692" t="str">
        <f t="shared" si="161"/>
        <v>PM</v>
      </c>
      <c r="L1692" t="str">
        <f t="shared" si="162"/>
        <v>ships.petroleum diesel.PM.No control</v>
      </c>
      <c r="M1692" s="614">
        <f>IFERROR(INDEX('Control Tech'!$K$3:$K$196,MATCH(Calcs!L1692,'Control Tech'!$A$3:$A$196,0),1)/100,0)</f>
        <v>0</v>
      </c>
      <c r="N1692" s="613">
        <f t="shared" si="163"/>
        <v>1</v>
      </c>
      <c r="O1692" t="str">
        <f t="shared" si="164"/>
        <v/>
      </c>
    </row>
    <row r="1693" spans="1:15" x14ac:dyDescent="0.25">
      <c r="A1693" t="s">
        <v>1912</v>
      </c>
      <c r="B1693" t="s">
        <v>1301</v>
      </c>
      <c r="C1693" t="s">
        <v>92</v>
      </c>
      <c r="D1693" t="s">
        <v>1303</v>
      </c>
      <c r="E1693" t="s">
        <v>1195</v>
      </c>
      <c r="F1693" s="604">
        <v>1</v>
      </c>
      <c r="G1693" s="604">
        <v>4.5799999999999999E-3</v>
      </c>
      <c r="H1693" s="651"/>
      <c r="I1693" t="str">
        <f t="shared" si="159"/>
        <v>ships</v>
      </c>
      <c r="J1693" t="str">
        <f t="shared" si="160"/>
        <v>petroleum diesel</v>
      </c>
      <c r="K1693" t="str">
        <f t="shared" si="161"/>
        <v>PM</v>
      </c>
      <c r="L1693" t="str">
        <f t="shared" si="162"/>
        <v>ships.petroleum diesel.PM.Selective catalytic reduction on large vessels using residual oil</v>
      </c>
      <c r="M1693" s="614">
        <f>IFERROR(INDEX('Control Tech'!$K$3:$K$196,MATCH(Calcs!L1693,'Control Tech'!$A$3:$A$196,0),1)/100,0)</f>
        <v>0</v>
      </c>
      <c r="N1693" s="613">
        <f t="shared" si="163"/>
        <v>0</v>
      </c>
      <c r="O1693" t="str">
        <f t="shared" si="164"/>
        <v/>
      </c>
    </row>
    <row r="1694" spans="1:15" x14ac:dyDescent="0.25">
      <c r="A1694" t="s">
        <v>1912</v>
      </c>
      <c r="B1694" t="s">
        <v>1301</v>
      </c>
      <c r="C1694" t="s">
        <v>1294</v>
      </c>
      <c r="D1694" t="s">
        <v>1302</v>
      </c>
      <c r="E1694" t="s">
        <v>1195</v>
      </c>
      <c r="F1694" s="604">
        <v>1</v>
      </c>
      <c r="G1694" s="604">
        <v>1.7510000000000001E-2</v>
      </c>
      <c r="H1694" s="651"/>
      <c r="I1694" t="str">
        <f t="shared" si="159"/>
        <v>ships</v>
      </c>
      <c r="J1694" t="str">
        <f t="shared" si="160"/>
        <v>petroleum diesel</v>
      </c>
      <c r="K1694" t="str">
        <f t="shared" si="161"/>
        <v>PM</v>
      </c>
      <c r="L1694" t="str">
        <f t="shared" si="162"/>
        <v>ships.petroleum diesel.PM.Combustion modification on large vessels using residual oil</v>
      </c>
      <c r="M1694" s="614">
        <f>IFERROR(INDEX('Control Tech'!$K$3:$K$196,MATCH(Calcs!L1694,'Control Tech'!$A$3:$A$196,0),1)/100,0)</f>
        <v>0</v>
      </c>
      <c r="N1694" s="613">
        <f t="shared" si="163"/>
        <v>0</v>
      </c>
      <c r="O1694" t="str">
        <f t="shared" si="164"/>
        <v/>
      </c>
    </row>
    <row r="1695" spans="1:15" x14ac:dyDescent="0.25">
      <c r="A1695" t="s">
        <v>1912</v>
      </c>
      <c r="B1695" t="s">
        <v>1301</v>
      </c>
      <c r="C1695" t="s">
        <v>1294</v>
      </c>
      <c r="D1695" t="s">
        <v>1186</v>
      </c>
      <c r="E1695" t="s">
        <v>1195</v>
      </c>
      <c r="F1695" s="604">
        <v>1</v>
      </c>
      <c r="G1695" s="604">
        <v>3.7929999999999998E-2</v>
      </c>
      <c r="H1695" s="651"/>
      <c r="I1695" t="str">
        <f t="shared" si="159"/>
        <v>ships</v>
      </c>
      <c r="J1695" t="str">
        <f t="shared" si="160"/>
        <v>petroleum diesel</v>
      </c>
      <c r="K1695" t="str">
        <f t="shared" si="161"/>
        <v>PM</v>
      </c>
      <c r="L1695" t="str">
        <f t="shared" si="162"/>
        <v>ships.petroleum diesel.PM.No control</v>
      </c>
      <c r="M1695" s="614">
        <f>IFERROR(INDEX('Control Tech'!$K$3:$K$196,MATCH(Calcs!L1695,'Control Tech'!$A$3:$A$196,0),1)/100,0)</f>
        <v>0</v>
      </c>
      <c r="N1695" s="613">
        <f t="shared" si="163"/>
        <v>1</v>
      </c>
      <c r="O1695" t="str">
        <f t="shared" si="164"/>
        <v/>
      </c>
    </row>
    <row r="1696" spans="1:15" x14ac:dyDescent="0.25">
      <c r="A1696" t="s">
        <v>1912</v>
      </c>
      <c r="B1696" t="s">
        <v>1301</v>
      </c>
      <c r="C1696" t="s">
        <v>1294</v>
      </c>
      <c r="D1696" t="s">
        <v>1303</v>
      </c>
      <c r="E1696" t="s">
        <v>1195</v>
      </c>
      <c r="F1696" s="604">
        <v>1</v>
      </c>
      <c r="G1696" s="604">
        <v>2.334E-2</v>
      </c>
      <c r="H1696" s="651"/>
      <c r="I1696" t="str">
        <f t="shared" si="159"/>
        <v>ships</v>
      </c>
      <c r="J1696" t="str">
        <f t="shared" si="160"/>
        <v>petroleum diesel</v>
      </c>
      <c r="K1696" t="str">
        <f t="shared" si="161"/>
        <v>PM</v>
      </c>
      <c r="L1696" t="str">
        <f t="shared" si="162"/>
        <v>ships.petroleum diesel.PM.Selective catalytic reduction on large vessels using residual oil</v>
      </c>
      <c r="M1696" s="614">
        <f>IFERROR(INDEX('Control Tech'!$K$3:$K$196,MATCH(Calcs!L1696,'Control Tech'!$A$3:$A$196,0),1)/100,0)</f>
        <v>0</v>
      </c>
      <c r="N1696" s="613">
        <f t="shared" si="163"/>
        <v>0</v>
      </c>
      <c r="O1696" t="str">
        <f t="shared" si="164"/>
        <v/>
      </c>
    </row>
    <row r="1697" spans="1:15" x14ac:dyDescent="0.25">
      <c r="A1697" t="s">
        <v>1912</v>
      </c>
      <c r="B1697" t="s">
        <v>1307</v>
      </c>
      <c r="C1697" t="s">
        <v>92</v>
      </c>
      <c r="D1697" t="s">
        <v>1308</v>
      </c>
      <c r="E1697" t="s">
        <v>1195</v>
      </c>
      <c r="F1697" s="604">
        <v>1</v>
      </c>
      <c r="G1697" s="604">
        <v>4.5799999999999999E-3</v>
      </c>
      <c r="H1697" s="651"/>
      <c r="I1697" t="str">
        <f t="shared" si="159"/>
        <v>ships</v>
      </c>
      <c r="J1697" t="str">
        <f t="shared" si="160"/>
        <v>petroleum diesel</v>
      </c>
      <c r="K1697" t="str">
        <f t="shared" si="161"/>
        <v>PM</v>
      </c>
      <c r="L1697" t="str">
        <f t="shared" si="162"/>
        <v>ships.petroleum diesel.PM.Combustion modification on medium vessels using marine diesel fuel</v>
      </c>
      <c r="M1697" s="614">
        <f>IFERROR(INDEX('Control Tech'!$K$3:$K$196,MATCH(Calcs!L1697,'Control Tech'!$A$3:$A$196,0),1)/100,0)</f>
        <v>0</v>
      </c>
      <c r="N1697" s="613">
        <f t="shared" si="163"/>
        <v>0</v>
      </c>
      <c r="O1697" t="str">
        <f t="shared" si="164"/>
        <v/>
      </c>
    </row>
    <row r="1698" spans="1:15" x14ac:dyDescent="0.25">
      <c r="A1698" t="s">
        <v>1912</v>
      </c>
      <c r="B1698" t="s">
        <v>1307</v>
      </c>
      <c r="C1698" t="s">
        <v>92</v>
      </c>
      <c r="D1698" t="s">
        <v>1186</v>
      </c>
      <c r="E1698" t="s">
        <v>1195</v>
      </c>
      <c r="F1698" s="604">
        <v>1</v>
      </c>
      <c r="G1698" s="604">
        <v>7.4400000000000004E-3</v>
      </c>
      <c r="H1698" s="651"/>
      <c r="I1698" t="str">
        <f t="shared" si="159"/>
        <v>ships</v>
      </c>
      <c r="J1698" t="str">
        <f t="shared" si="160"/>
        <v>petroleum diesel</v>
      </c>
      <c r="K1698" t="str">
        <f t="shared" si="161"/>
        <v>PM</v>
      </c>
      <c r="L1698" t="str">
        <f t="shared" si="162"/>
        <v>ships.petroleum diesel.PM.No control</v>
      </c>
      <c r="M1698" s="614">
        <f>IFERROR(INDEX('Control Tech'!$K$3:$K$196,MATCH(Calcs!L1698,'Control Tech'!$A$3:$A$196,0),1)/100,0)</f>
        <v>0</v>
      </c>
      <c r="N1698" s="613">
        <f t="shared" si="163"/>
        <v>1</v>
      </c>
      <c r="O1698" t="str">
        <f t="shared" si="164"/>
        <v/>
      </c>
    </row>
    <row r="1699" spans="1:15" x14ac:dyDescent="0.25">
      <c r="A1699" t="s">
        <v>1912</v>
      </c>
      <c r="B1699" t="s">
        <v>1200</v>
      </c>
      <c r="C1699" t="s">
        <v>1193</v>
      </c>
      <c r="D1699" t="s">
        <v>1201</v>
      </c>
      <c r="E1699" t="s">
        <v>1195</v>
      </c>
      <c r="F1699" s="604">
        <v>1</v>
      </c>
      <c r="G1699" s="604">
        <v>8.6800000000000002E-3</v>
      </c>
      <c r="H1699" s="651"/>
      <c r="I1699" t="str">
        <f t="shared" si="159"/>
        <v>buildings</v>
      </c>
      <c r="J1699" t="str">
        <f t="shared" si="160"/>
        <v>biomass</v>
      </c>
      <c r="K1699" t="str">
        <f t="shared" si="161"/>
        <v>PM</v>
      </c>
      <c r="L1699" t="str">
        <f t="shared" si="162"/>
        <v>buildings.biomass.PM.Fan assisted cooking stove</v>
      </c>
      <c r="M1699" s="614">
        <f>IFERROR(INDEX('Control Tech'!$K$3:$K$196,MATCH(Calcs!L1699,'Control Tech'!$A$3:$A$196,0),1)/100,0)</f>
        <v>0</v>
      </c>
      <c r="N1699" s="613">
        <f t="shared" si="163"/>
        <v>0</v>
      </c>
      <c r="O1699" t="str">
        <f t="shared" si="164"/>
        <v/>
      </c>
    </row>
    <row r="1700" spans="1:15" x14ac:dyDescent="0.25">
      <c r="A1700" t="s">
        <v>1912</v>
      </c>
      <c r="B1700" t="s">
        <v>1200</v>
      </c>
      <c r="C1700" t="s">
        <v>1193</v>
      </c>
      <c r="D1700" t="s">
        <v>1202</v>
      </c>
      <c r="E1700" t="s">
        <v>1195</v>
      </c>
      <c r="F1700" s="604">
        <v>1</v>
      </c>
      <c r="G1700" s="604">
        <v>6.8169999999999994E-2</v>
      </c>
      <c r="H1700" s="651"/>
      <c r="I1700" t="str">
        <f t="shared" si="159"/>
        <v>buildings</v>
      </c>
      <c r="J1700" t="str">
        <f t="shared" si="160"/>
        <v>biomass</v>
      </c>
      <c r="K1700" t="str">
        <f t="shared" si="161"/>
        <v>PM</v>
      </c>
      <c r="L1700" t="str">
        <f t="shared" si="162"/>
        <v>buildings.biomass.PM.Improved stove - biomass</v>
      </c>
      <c r="M1700" s="614">
        <f>IFERROR(INDEX('Control Tech'!$K$3:$K$196,MATCH(Calcs!L1700,'Control Tech'!$A$3:$A$196,0),1)/100,0)</f>
        <v>4.9800000000000004E-2</v>
      </c>
      <c r="N1700" s="613">
        <f t="shared" si="163"/>
        <v>4.9800000000000004E-2</v>
      </c>
      <c r="O1700" t="str">
        <f t="shared" si="164"/>
        <v/>
      </c>
    </row>
    <row r="1701" spans="1:15" x14ac:dyDescent="0.25">
      <c r="A1701" t="s">
        <v>1912</v>
      </c>
      <c r="B1701" t="s">
        <v>1200</v>
      </c>
      <c r="C1701" t="s">
        <v>1193</v>
      </c>
      <c r="D1701" t="s">
        <v>1203</v>
      </c>
      <c r="E1701" t="s">
        <v>1195</v>
      </c>
      <c r="F1701" s="604">
        <v>1</v>
      </c>
      <c r="G1701" s="604">
        <v>3.3459999999999997E-2</v>
      </c>
      <c r="H1701" s="651"/>
      <c r="I1701" t="str">
        <f t="shared" si="159"/>
        <v>buildings</v>
      </c>
      <c r="J1701" t="str">
        <f t="shared" si="160"/>
        <v>biomass</v>
      </c>
      <c r="K1701" t="str">
        <f t="shared" si="161"/>
        <v>PM</v>
      </c>
      <c r="L1701" t="str">
        <f t="shared" si="162"/>
        <v>buildings.biomass.PM.New stove - biomass</v>
      </c>
      <c r="M1701" s="614">
        <f>IFERROR(INDEX('Control Tech'!$K$3:$K$196,MATCH(Calcs!L1701,'Control Tech'!$A$3:$A$196,0),1)/100,0)</f>
        <v>0</v>
      </c>
      <c r="N1701" s="613">
        <f t="shared" si="163"/>
        <v>0</v>
      </c>
      <c r="O1701" t="str">
        <f t="shared" si="164"/>
        <v/>
      </c>
    </row>
    <row r="1702" spans="1:15" x14ac:dyDescent="0.25">
      <c r="A1702" t="s">
        <v>1912</v>
      </c>
      <c r="B1702" t="s">
        <v>1200</v>
      </c>
      <c r="C1702" t="s">
        <v>1193</v>
      </c>
      <c r="D1702" t="s">
        <v>1186</v>
      </c>
      <c r="E1702" t="s">
        <v>1195</v>
      </c>
      <c r="F1702" s="604">
        <v>1</v>
      </c>
      <c r="G1702" s="604">
        <v>0.21337999999999999</v>
      </c>
      <c r="H1702" s="651"/>
      <c r="I1702" t="str">
        <f t="shared" si="159"/>
        <v>buildings</v>
      </c>
      <c r="J1702" t="str">
        <f t="shared" si="160"/>
        <v>biomass</v>
      </c>
      <c r="K1702" t="str">
        <f t="shared" si="161"/>
        <v>PM</v>
      </c>
      <c r="L1702" t="str">
        <f t="shared" si="162"/>
        <v>buildings.biomass.PM.No control</v>
      </c>
      <c r="M1702" s="614">
        <f>IFERROR(INDEX('Control Tech'!$K$3:$K$196,MATCH(Calcs!L1702,'Control Tech'!$A$3:$A$196,0),1)/100,0)</f>
        <v>0</v>
      </c>
      <c r="N1702" s="613">
        <f t="shared" si="163"/>
        <v>0.95020000000000004</v>
      </c>
      <c r="O1702" t="str">
        <f t="shared" si="164"/>
        <v/>
      </c>
    </row>
    <row r="1703" spans="1:15" x14ac:dyDescent="0.25">
      <c r="A1703" t="s">
        <v>1912</v>
      </c>
      <c r="B1703" t="s">
        <v>1200</v>
      </c>
      <c r="C1703" t="s">
        <v>1205</v>
      </c>
      <c r="D1703" t="s">
        <v>1214</v>
      </c>
      <c r="E1703" t="s">
        <v>1195</v>
      </c>
      <c r="F1703" s="604">
        <v>1</v>
      </c>
      <c r="G1703" s="604">
        <v>1.49E-2</v>
      </c>
      <c r="H1703" s="651"/>
      <c r="I1703" t="str">
        <f t="shared" si="159"/>
        <v>buildings</v>
      </c>
      <c r="J1703" t="str">
        <f t="shared" si="160"/>
        <v>lignite</v>
      </c>
      <c r="K1703" t="str">
        <f t="shared" si="161"/>
        <v>PM</v>
      </c>
      <c r="L1703" t="str">
        <f t="shared" si="162"/>
        <v>buildings.lignite.PM.Briquette stove</v>
      </c>
      <c r="M1703" s="614">
        <f>IFERROR(INDEX('Control Tech'!$K$3:$K$196,MATCH(Calcs!L1703,'Control Tech'!$A$3:$A$196,0),1)/100,0)</f>
        <v>0</v>
      </c>
      <c r="N1703" s="613">
        <f t="shared" si="163"/>
        <v>0</v>
      </c>
      <c r="O1703" t="str">
        <f t="shared" si="164"/>
        <v/>
      </c>
    </row>
    <row r="1704" spans="1:15" x14ac:dyDescent="0.25">
      <c r="A1704" t="s">
        <v>1912</v>
      </c>
      <c r="B1704" t="s">
        <v>1200</v>
      </c>
      <c r="C1704" t="s">
        <v>1205</v>
      </c>
      <c r="D1704" t="s">
        <v>1215</v>
      </c>
      <c r="E1704" t="s">
        <v>1195</v>
      </c>
      <c r="F1704" s="604">
        <v>1</v>
      </c>
      <c r="G1704" s="604">
        <v>0.13200000000000001</v>
      </c>
      <c r="H1704" s="651"/>
      <c r="I1704" t="str">
        <f t="shared" si="159"/>
        <v>buildings</v>
      </c>
      <c r="J1704" t="str">
        <f t="shared" si="160"/>
        <v>lignite</v>
      </c>
      <c r="K1704" t="str">
        <f t="shared" si="161"/>
        <v>PM</v>
      </c>
      <c r="L1704" t="str">
        <f t="shared" si="162"/>
        <v>buildings.lignite.PM.Improved stove - coal</v>
      </c>
      <c r="M1704" s="614">
        <f>IFERROR(INDEX('Control Tech'!$K$3:$K$196,MATCH(Calcs!L1704,'Control Tech'!$A$3:$A$196,0),1)/100,0)</f>
        <v>0</v>
      </c>
      <c r="N1704" s="613">
        <f t="shared" si="163"/>
        <v>0</v>
      </c>
      <c r="O1704" t="str">
        <f t="shared" si="164"/>
        <v/>
      </c>
    </row>
    <row r="1705" spans="1:15" x14ac:dyDescent="0.25">
      <c r="A1705" t="s">
        <v>1912</v>
      </c>
      <c r="B1705" t="s">
        <v>1200</v>
      </c>
      <c r="C1705" t="s">
        <v>1205</v>
      </c>
      <c r="D1705" t="s">
        <v>1216</v>
      </c>
      <c r="E1705" t="s">
        <v>1195</v>
      </c>
      <c r="F1705" s="604">
        <v>1</v>
      </c>
      <c r="G1705" s="604">
        <v>7.1999999999999995E-2</v>
      </c>
      <c r="H1705" s="651"/>
      <c r="I1705" t="str">
        <f t="shared" si="159"/>
        <v>buildings</v>
      </c>
      <c r="J1705" t="str">
        <f t="shared" si="160"/>
        <v>lignite</v>
      </c>
      <c r="K1705" t="str">
        <f t="shared" si="161"/>
        <v>PM</v>
      </c>
      <c r="L1705" t="str">
        <f t="shared" si="162"/>
        <v>buildings.lignite.PM.New stove - coal</v>
      </c>
      <c r="M1705" s="614">
        <f>IFERROR(INDEX('Control Tech'!$K$3:$K$196,MATCH(Calcs!L1705,'Control Tech'!$A$3:$A$196,0),1)/100,0)</f>
        <v>0</v>
      </c>
      <c r="N1705" s="613">
        <f t="shared" si="163"/>
        <v>0</v>
      </c>
      <c r="O1705" t="str">
        <f t="shared" si="164"/>
        <v/>
      </c>
    </row>
    <row r="1706" spans="1:15" x14ac:dyDescent="0.25">
      <c r="A1706" t="s">
        <v>1912</v>
      </c>
      <c r="B1706" t="s">
        <v>1200</v>
      </c>
      <c r="C1706" t="s">
        <v>1205</v>
      </c>
      <c r="D1706" t="s">
        <v>1186</v>
      </c>
      <c r="E1706" t="s">
        <v>1195</v>
      </c>
      <c r="F1706" s="604">
        <v>1</v>
      </c>
      <c r="G1706" s="604">
        <v>0.24</v>
      </c>
      <c r="H1706" s="651"/>
      <c r="I1706" t="str">
        <f t="shared" si="159"/>
        <v>buildings</v>
      </c>
      <c r="J1706" t="str">
        <f t="shared" si="160"/>
        <v>lignite</v>
      </c>
      <c r="K1706" t="str">
        <f t="shared" si="161"/>
        <v>PM</v>
      </c>
      <c r="L1706" t="str">
        <f t="shared" si="162"/>
        <v>buildings.lignite.PM.No control</v>
      </c>
      <c r="M1706" s="614">
        <f>IFERROR(INDEX('Control Tech'!$K$3:$K$196,MATCH(Calcs!L1706,'Control Tech'!$A$3:$A$196,0),1)/100,0)</f>
        <v>0</v>
      </c>
      <c r="N1706" s="613">
        <f t="shared" si="163"/>
        <v>1</v>
      </c>
      <c r="O1706" t="str">
        <f t="shared" si="164"/>
        <v/>
      </c>
    </row>
    <row r="1707" spans="1:15" x14ac:dyDescent="0.25">
      <c r="A1707" t="s">
        <v>1912</v>
      </c>
      <c r="B1707" t="s">
        <v>1200</v>
      </c>
      <c r="C1707" t="s">
        <v>1240</v>
      </c>
      <c r="D1707" t="s">
        <v>1214</v>
      </c>
      <c r="E1707" t="s">
        <v>1195</v>
      </c>
      <c r="F1707" s="604">
        <v>1</v>
      </c>
      <c r="G1707" s="604">
        <v>1.49E-2</v>
      </c>
      <c r="H1707" s="651"/>
      <c r="I1707" t="str">
        <f t="shared" si="159"/>
        <v>buildings</v>
      </c>
      <c r="J1707" t="str">
        <f t="shared" si="160"/>
        <v>lignite</v>
      </c>
      <c r="K1707" t="str">
        <f t="shared" si="161"/>
        <v>PM</v>
      </c>
      <c r="L1707" t="str">
        <f t="shared" si="162"/>
        <v>buildings.lignite.PM.Briquette stove</v>
      </c>
      <c r="M1707" s="614">
        <f>IFERROR(INDEX('Control Tech'!$K$3:$K$196,MATCH(Calcs!L1707,'Control Tech'!$A$3:$A$196,0),1)/100,0)</f>
        <v>0</v>
      </c>
      <c r="N1707" s="613">
        <f t="shared" si="163"/>
        <v>0</v>
      </c>
      <c r="O1707" t="str">
        <f t="shared" si="164"/>
        <v/>
      </c>
    </row>
    <row r="1708" spans="1:15" x14ac:dyDescent="0.25">
      <c r="A1708" t="s">
        <v>1912</v>
      </c>
      <c r="B1708" t="s">
        <v>1200</v>
      </c>
      <c r="C1708" t="s">
        <v>1240</v>
      </c>
      <c r="D1708" t="s">
        <v>1215</v>
      </c>
      <c r="E1708" t="s">
        <v>1195</v>
      </c>
      <c r="F1708" s="604">
        <v>1</v>
      </c>
      <c r="G1708" s="604">
        <v>0.13200000000000001</v>
      </c>
      <c r="H1708" s="651"/>
      <c r="I1708" t="str">
        <f t="shared" si="159"/>
        <v>buildings</v>
      </c>
      <c r="J1708" t="str">
        <f t="shared" si="160"/>
        <v>lignite</v>
      </c>
      <c r="K1708" t="str">
        <f t="shared" si="161"/>
        <v>PM</v>
      </c>
      <c r="L1708" t="str">
        <f t="shared" si="162"/>
        <v>buildings.lignite.PM.Improved stove - coal</v>
      </c>
      <c r="M1708" s="614">
        <f>IFERROR(INDEX('Control Tech'!$K$3:$K$196,MATCH(Calcs!L1708,'Control Tech'!$A$3:$A$196,0),1)/100,0)</f>
        <v>0</v>
      </c>
      <c r="N1708" s="613">
        <f t="shared" si="163"/>
        <v>0</v>
      </c>
      <c r="O1708" t="str">
        <f t="shared" si="164"/>
        <v/>
      </c>
    </row>
    <row r="1709" spans="1:15" x14ac:dyDescent="0.25">
      <c r="A1709" t="s">
        <v>1912</v>
      </c>
      <c r="B1709" t="s">
        <v>1200</v>
      </c>
      <c r="C1709" t="s">
        <v>1240</v>
      </c>
      <c r="D1709" t="s">
        <v>1216</v>
      </c>
      <c r="E1709" t="s">
        <v>1195</v>
      </c>
      <c r="F1709" s="604">
        <v>1</v>
      </c>
      <c r="G1709" s="604">
        <v>7.1999999999999995E-2</v>
      </c>
      <c r="H1709" s="651"/>
      <c r="I1709" t="str">
        <f t="shared" si="159"/>
        <v>buildings</v>
      </c>
      <c r="J1709" t="str">
        <f t="shared" si="160"/>
        <v>lignite</v>
      </c>
      <c r="K1709" t="str">
        <f t="shared" si="161"/>
        <v>PM</v>
      </c>
      <c r="L1709" t="str">
        <f t="shared" si="162"/>
        <v>buildings.lignite.PM.New stove - coal</v>
      </c>
      <c r="M1709" s="614">
        <f>IFERROR(INDEX('Control Tech'!$K$3:$K$196,MATCH(Calcs!L1709,'Control Tech'!$A$3:$A$196,0),1)/100,0)</f>
        <v>0</v>
      </c>
      <c r="N1709" s="613">
        <f t="shared" si="163"/>
        <v>0</v>
      </c>
      <c r="O1709" t="str">
        <f t="shared" si="164"/>
        <v/>
      </c>
    </row>
    <row r="1710" spans="1:15" x14ac:dyDescent="0.25">
      <c r="A1710" t="s">
        <v>1912</v>
      </c>
      <c r="B1710" t="s">
        <v>1200</v>
      </c>
      <c r="C1710" t="s">
        <v>1240</v>
      </c>
      <c r="D1710" t="s">
        <v>1186</v>
      </c>
      <c r="E1710" t="s">
        <v>1195</v>
      </c>
      <c r="F1710" s="604">
        <v>1</v>
      </c>
      <c r="G1710" s="604">
        <v>0.24</v>
      </c>
      <c r="H1710" s="651"/>
      <c r="I1710" t="str">
        <f t="shared" si="159"/>
        <v>buildings</v>
      </c>
      <c r="J1710" t="str">
        <f t="shared" si="160"/>
        <v>lignite</v>
      </c>
      <c r="K1710" t="str">
        <f t="shared" si="161"/>
        <v>PM</v>
      </c>
      <c r="L1710" t="str">
        <f t="shared" si="162"/>
        <v>buildings.lignite.PM.No control</v>
      </c>
      <c r="M1710" s="614">
        <f>IFERROR(INDEX('Control Tech'!$K$3:$K$196,MATCH(Calcs!L1710,'Control Tech'!$A$3:$A$196,0),1)/100,0)</f>
        <v>0</v>
      </c>
      <c r="N1710" s="613">
        <f t="shared" si="163"/>
        <v>1</v>
      </c>
      <c r="O1710" t="str">
        <f t="shared" si="164"/>
        <v/>
      </c>
    </row>
    <row r="1711" spans="1:15" x14ac:dyDescent="0.25">
      <c r="A1711" t="s">
        <v>1912</v>
      </c>
      <c r="B1711" t="s">
        <v>1200</v>
      </c>
      <c r="C1711" t="s">
        <v>1245</v>
      </c>
      <c r="D1711" t="s">
        <v>1215</v>
      </c>
      <c r="E1711" t="s">
        <v>1195</v>
      </c>
      <c r="F1711" s="604">
        <v>1</v>
      </c>
      <c r="G1711" s="604">
        <v>0</v>
      </c>
      <c r="H1711" s="651"/>
      <c r="I1711" t="str">
        <f t="shared" si="159"/>
        <v>buildings</v>
      </c>
      <c r="J1711" t="str">
        <f t="shared" si="160"/>
        <v>hard coal</v>
      </c>
      <c r="K1711" t="str">
        <f t="shared" si="161"/>
        <v>PM</v>
      </c>
      <c r="L1711" t="str">
        <f t="shared" si="162"/>
        <v>buildings.hard coal.PM.Improved stove - coal</v>
      </c>
      <c r="M1711" s="614">
        <f>IFERROR(INDEX('Control Tech'!$K$3:$K$196,MATCH(Calcs!L1711,'Control Tech'!$A$3:$A$196,0),1)/100,0)</f>
        <v>0</v>
      </c>
      <c r="N1711" s="613">
        <f t="shared" si="163"/>
        <v>0</v>
      </c>
      <c r="O1711" t="str">
        <f t="shared" si="164"/>
        <v/>
      </c>
    </row>
    <row r="1712" spans="1:15" x14ac:dyDescent="0.25">
      <c r="A1712" t="s">
        <v>1912</v>
      </c>
      <c r="B1712" t="s">
        <v>1200</v>
      </c>
      <c r="C1712" t="s">
        <v>1245</v>
      </c>
      <c r="D1712" t="s">
        <v>1216</v>
      </c>
      <c r="E1712" t="s">
        <v>1195</v>
      </c>
      <c r="F1712" s="604">
        <v>1</v>
      </c>
      <c r="G1712" s="604">
        <v>0</v>
      </c>
      <c r="H1712" s="651"/>
      <c r="I1712" t="str">
        <f t="shared" si="159"/>
        <v>buildings</v>
      </c>
      <c r="J1712" t="str">
        <f t="shared" si="160"/>
        <v>hard coal</v>
      </c>
      <c r="K1712" t="str">
        <f t="shared" si="161"/>
        <v>PM</v>
      </c>
      <c r="L1712" t="str">
        <f t="shared" si="162"/>
        <v>buildings.hard coal.PM.New stove - coal</v>
      </c>
      <c r="M1712" s="614">
        <f>IFERROR(INDEX('Control Tech'!$K$3:$K$196,MATCH(Calcs!L1712,'Control Tech'!$A$3:$A$196,0),1)/100,0)</f>
        <v>0</v>
      </c>
      <c r="N1712" s="613">
        <f t="shared" si="163"/>
        <v>0</v>
      </c>
      <c r="O1712" t="str">
        <f t="shared" si="164"/>
        <v/>
      </c>
    </row>
    <row r="1713" spans="1:15" x14ac:dyDescent="0.25">
      <c r="A1713" t="s">
        <v>1912</v>
      </c>
      <c r="B1713" t="s">
        <v>1200</v>
      </c>
      <c r="C1713" t="s">
        <v>1245</v>
      </c>
      <c r="D1713" t="s">
        <v>1186</v>
      </c>
      <c r="E1713" t="s">
        <v>1195</v>
      </c>
      <c r="F1713" s="604">
        <v>1</v>
      </c>
      <c r="G1713" s="604">
        <v>0</v>
      </c>
      <c r="H1713" s="651"/>
      <c r="I1713" t="str">
        <f t="shared" si="159"/>
        <v>buildings</v>
      </c>
      <c r="J1713" t="str">
        <f t="shared" si="160"/>
        <v>hard coal</v>
      </c>
      <c r="K1713" t="str">
        <f t="shared" si="161"/>
        <v>PM</v>
      </c>
      <c r="L1713" t="str">
        <f t="shared" si="162"/>
        <v>buildings.hard coal.PM.No control</v>
      </c>
      <c r="M1713" s="614">
        <f>IFERROR(INDEX('Control Tech'!$K$3:$K$196,MATCH(Calcs!L1713,'Control Tech'!$A$3:$A$196,0),1)/100,0)</f>
        <v>0</v>
      </c>
      <c r="N1713" s="613">
        <f t="shared" si="163"/>
        <v>1</v>
      </c>
      <c r="O1713" t="str">
        <f t="shared" si="164"/>
        <v/>
      </c>
    </row>
    <row r="1714" spans="1:15" x14ac:dyDescent="0.25">
      <c r="A1714" t="s">
        <v>1912</v>
      </c>
      <c r="B1714" t="s">
        <v>1200</v>
      </c>
      <c r="C1714" t="s">
        <v>1251</v>
      </c>
      <c r="D1714" t="s">
        <v>1201</v>
      </c>
      <c r="E1714" t="s">
        <v>1195</v>
      </c>
      <c r="F1714" s="604">
        <v>1</v>
      </c>
      <c r="G1714" s="604">
        <v>8.6800000000000002E-3</v>
      </c>
      <c r="H1714" s="651"/>
      <c r="I1714" t="str">
        <f t="shared" si="159"/>
        <v>buildings</v>
      </c>
      <c r="J1714" t="str">
        <f t="shared" si="160"/>
        <v>biomass</v>
      </c>
      <c r="K1714" t="str">
        <f t="shared" si="161"/>
        <v>PM</v>
      </c>
      <c r="L1714" t="str">
        <f t="shared" si="162"/>
        <v>buildings.biomass.PM.Fan assisted cooking stove</v>
      </c>
      <c r="M1714" s="614">
        <f>IFERROR(INDEX('Control Tech'!$K$3:$K$196,MATCH(Calcs!L1714,'Control Tech'!$A$3:$A$196,0),1)/100,0)</f>
        <v>0</v>
      </c>
      <c r="N1714" s="613">
        <f t="shared" si="163"/>
        <v>0</v>
      </c>
      <c r="O1714" t="str">
        <f t="shared" si="164"/>
        <v/>
      </c>
    </row>
    <row r="1715" spans="1:15" x14ac:dyDescent="0.25">
      <c r="A1715" t="s">
        <v>1912</v>
      </c>
      <c r="B1715" t="s">
        <v>1200</v>
      </c>
      <c r="C1715" t="s">
        <v>1251</v>
      </c>
      <c r="D1715" t="s">
        <v>1202</v>
      </c>
      <c r="E1715" t="s">
        <v>1195</v>
      </c>
      <c r="F1715" s="604">
        <v>1</v>
      </c>
      <c r="G1715" s="604">
        <v>3.4689999999999999E-2</v>
      </c>
      <c r="H1715" s="651"/>
      <c r="I1715" t="str">
        <f t="shared" si="159"/>
        <v>buildings</v>
      </c>
      <c r="J1715" t="str">
        <f t="shared" si="160"/>
        <v>biomass</v>
      </c>
      <c r="K1715" t="str">
        <f t="shared" si="161"/>
        <v>PM</v>
      </c>
      <c r="L1715" t="str">
        <f t="shared" si="162"/>
        <v>buildings.biomass.PM.Improved stove - biomass</v>
      </c>
      <c r="M1715" s="614">
        <f>IFERROR(INDEX('Control Tech'!$K$3:$K$196,MATCH(Calcs!L1715,'Control Tech'!$A$3:$A$196,0),1)/100,0)</f>
        <v>4.9800000000000004E-2</v>
      </c>
      <c r="N1715" s="613">
        <f t="shared" si="163"/>
        <v>4.9800000000000004E-2</v>
      </c>
      <c r="O1715" t="str">
        <f t="shared" si="164"/>
        <v/>
      </c>
    </row>
    <row r="1716" spans="1:15" x14ac:dyDescent="0.25">
      <c r="A1716" t="s">
        <v>1912</v>
      </c>
      <c r="B1716" t="s">
        <v>1200</v>
      </c>
      <c r="C1716" t="s">
        <v>1251</v>
      </c>
      <c r="D1716" t="s">
        <v>1203</v>
      </c>
      <c r="E1716" t="s">
        <v>1195</v>
      </c>
      <c r="F1716" s="604">
        <v>1</v>
      </c>
      <c r="G1716" s="604">
        <v>1.8579999999999999E-2</v>
      </c>
      <c r="H1716" s="651"/>
      <c r="I1716" t="str">
        <f t="shared" si="159"/>
        <v>buildings</v>
      </c>
      <c r="J1716" t="str">
        <f t="shared" si="160"/>
        <v>biomass</v>
      </c>
      <c r="K1716" t="str">
        <f t="shared" si="161"/>
        <v>PM</v>
      </c>
      <c r="L1716" t="str">
        <f t="shared" si="162"/>
        <v>buildings.biomass.PM.New stove - biomass</v>
      </c>
      <c r="M1716" s="614">
        <f>IFERROR(INDEX('Control Tech'!$K$3:$K$196,MATCH(Calcs!L1716,'Control Tech'!$A$3:$A$196,0),1)/100,0)</f>
        <v>0</v>
      </c>
      <c r="N1716" s="613">
        <f t="shared" si="163"/>
        <v>0</v>
      </c>
      <c r="O1716" t="str">
        <f t="shared" si="164"/>
        <v/>
      </c>
    </row>
    <row r="1717" spans="1:15" x14ac:dyDescent="0.25">
      <c r="A1717" t="s">
        <v>1912</v>
      </c>
      <c r="B1717" t="s">
        <v>1200</v>
      </c>
      <c r="C1717" t="s">
        <v>1251</v>
      </c>
      <c r="D1717" t="s">
        <v>1186</v>
      </c>
      <c r="E1717" t="s">
        <v>1195</v>
      </c>
      <c r="F1717" s="604">
        <v>1</v>
      </c>
      <c r="G1717" s="604">
        <v>0.12503</v>
      </c>
      <c r="H1717" s="651"/>
      <c r="I1717" t="str">
        <f t="shared" si="159"/>
        <v>buildings</v>
      </c>
      <c r="J1717" t="str">
        <f t="shared" si="160"/>
        <v>biomass</v>
      </c>
      <c r="K1717" t="str">
        <f t="shared" si="161"/>
        <v>PM</v>
      </c>
      <c r="L1717" t="str">
        <f t="shared" si="162"/>
        <v>buildings.biomass.PM.No control</v>
      </c>
      <c r="M1717" s="614">
        <f>IFERROR(INDEX('Control Tech'!$K$3:$K$196,MATCH(Calcs!L1717,'Control Tech'!$A$3:$A$196,0),1)/100,0)</f>
        <v>0</v>
      </c>
      <c r="N1717" s="613">
        <f t="shared" si="163"/>
        <v>0.95020000000000004</v>
      </c>
      <c r="O1717" t="str">
        <f t="shared" si="164"/>
        <v/>
      </c>
    </row>
    <row r="1718" spans="1:15" x14ac:dyDescent="0.25">
      <c r="A1718" t="s">
        <v>1912</v>
      </c>
      <c r="B1718" t="s">
        <v>1200</v>
      </c>
      <c r="C1718" t="s">
        <v>1252</v>
      </c>
      <c r="D1718" t="s">
        <v>1201</v>
      </c>
      <c r="E1718" t="s">
        <v>1195</v>
      </c>
      <c r="F1718" s="604">
        <v>1</v>
      </c>
      <c r="G1718" s="604">
        <v>8.6800000000000002E-3</v>
      </c>
      <c r="H1718" s="651"/>
      <c r="I1718" t="str">
        <f t="shared" si="159"/>
        <v>buildings</v>
      </c>
      <c r="J1718" t="str">
        <f t="shared" si="160"/>
        <v>biomass</v>
      </c>
      <c r="K1718" t="str">
        <f t="shared" si="161"/>
        <v>PM</v>
      </c>
      <c r="L1718" t="str">
        <f t="shared" si="162"/>
        <v>buildings.biomass.PM.Fan assisted cooking stove</v>
      </c>
      <c r="M1718" s="614">
        <f>IFERROR(INDEX('Control Tech'!$K$3:$K$196,MATCH(Calcs!L1718,'Control Tech'!$A$3:$A$196,0),1)/100,0)</f>
        <v>0</v>
      </c>
      <c r="N1718" s="613">
        <f t="shared" si="163"/>
        <v>0</v>
      </c>
      <c r="O1718" t="str">
        <f t="shared" si="164"/>
        <v/>
      </c>
    </row>
    <row r="1719" spans="1:15" x14ac:dyDescent="0.25">
      <c r="A1719" t="s">
        <v>1912</v>
      </c>
      <c r="B1719" t="s">
        <v>1200</v>
      </c>
      <c r="C1719" t="s">
        <v>1252</v>
      </c>
      <c r="D1719" t="s">
        <v>1202</v>
      </c>
      <c r="E1719" t="s">
        <v>1195</v>
      </c>
      <c r="F1719" s="604">
        <v>1</v>
      </c>
      <c r="G1719" s="604">
        <v>6.2719999999999998E-2</v>
      </c>
      <c r="H1719" s="651"/>
      <c r="I1719" t="str">
        <f t="shared" si="159"/>
        <v>buildings</v>
      </c>
      <c r="J1719" t="str">
        <f t="shared" si="160"/>
        <v>biomass</v>
      </c>
      <c r="K1719" t="str">
        <f t="shared" si="161"/>
        <v>PM</v>
      </c>
      <c r="L1719" t="str">
        <f t="shared" si="162"/>
        <v>buildings.biomass.PM.Improved stove - biomass</v>
      </c>
      <c r="M1719" s="614">
        <f>IFERROR(INDEX('Control Tech'!$K$3:$K$196,MATCH(Calcs!L1719,'Control Tech'!$A$3:$A$196,0),1)/100,0)</f>
        <v>4.9800000000000004E-2</v>
      </c>
      <c r="N1719" s="613">
        <f t="shared" si="163"/>
        <v>4.9800000000000004E-2</v>
      </c>
      <c r="O1719" t="str">
        <f t="shared" si="164"/>
        <v/>
      </c>
    </row>
    <row r="1720" spans="1:15" x14ac:dyDescent="0.25">
      <c r="A1720" t="s">
        <v>1912</v>
      </c>
      <c r="B1720" t="s">
        <v>1200</v>
      </c>
      <c r="C1720" t="s">
        <v>1252</v>
      </c>
      <c r="D1720" t="s">
        <v>1203</v>
      </c>
      <c r="E1720" t="s">
        <v>1195</v>
      </c>
      <c r="F1720" s="604">
        <v>1</v>
      </c>
      <c r="G1720" s="604">
        <v>3.3799999999999997E-2</v>
      </c>
      <c r="H1720" s="651"/>
      <c r="I1720" t="str">
        <f t="shared" si="159"/>
        <v>buildings</v>
      </c>
      <c r="J1720" t="str">
        <f t="shared" si="160"/>
        <v>biomass</v>
      </c>
      <c r="K1720" t="str">
        <f t="shared" si="161"/>
        <v>PM</v>
      </c>
      <c r="L1720" t="str">
        <f t="shared" si="162"/>
        <v>buildings.biomass.PM.New stove - biomass</v>
      </c>
      <c r="M1720" s="614">
        <f>IFERROR(INDEX('Control Tech'!$K$3:$K$196,MATCH(Calcs!L1720,'Control Tech'!$A$3:$A$196,0),1)/100,0)</f>
        <v>0</v>
      </c>
      <c r="N1720" s="613">
        <f t="shared" si="163"/>
        <v>0</v>
      </c>
      <c r="O1720" t="str">
        <f t="shared" si="164"/>
        <v/>
      </c>
    </row>
    <row r="1721" spans="1:15" x14ac:dyDescent="0.25">
      <c r="A1721" t="s">
        <v>1912</v>
      </c>
      <c r="B1721" t="s">
        <v>1200</v>
      </c>
      <c r="C1721" t="s">
        <v>1252</v>
      </c>
      <c r="D1721" t="s">
        <v>1186</v>
      </c>
      <c r="E1721" t="s">
        <v>1195</v>
      </c>
      <c r="F1721" s="604">
        <v>1</v>
      </c>
      <c r="G1721" s="604">
        <v>0.22828999999999999</v>
      </c>
      <c r="H1721" s="651"/>
      <c r="I1721" t="str">
        <f t="shared" si="159"/>
        <v>buildings</v>
      </c>
      <c r="J1721" t="str">
        <f t="shared" si="160"/>
        <v>biomass</v>
      </c>
      <c r="K1721" t="str">
        <f t="shared" si="161"/>
        <v>PM</v>
      </c>
      <c r="L1721" t="str">
        <f t="shared" si="162"/>
        <v>buildings.biomass.PM.No control</v>
      </c>
      <c r="M1721" s="614">
        <f>IFERROR(INDEX('Control Tech'!$K$3:$K$196,MATCH(Calcs!L1721,'Control Tech'!$A$3:$A$196,0),1)/100,0)</f>
        <v>0</v>
      </c>
      <c r="N1721" s="613">
        <f t="shared" si="163"/>
        <v>0.95020000000000004</v>
      </c>
      <c r="O1721" t="str">
        <f t="shared" si="164"/>
        <v/>
      </c>
    </row>
    <row r="1722" spans="1:15" x14ac:dyDescent="0.25">
      <c r="A1722" t="s">
        <v>1912</v>
      </c>
      <c r="B1722" t="s">
        <v>1200</v>
      </c>
      <c r="C1722" t="s">
        <v>1291</v>
      </c>
      <c r="D1722" t="s">
        <v>1214</v>
      </c>
      <c r="E1722" t="s">
        <v>1195</v>
      </c>
      <c r="F1722" s="604">
        <v>1</v>
      </c>
      <c r="G1722" s="604">
        <v>1.49E-2</v>
      </c>
      <c r="H1722" s="651"/>
      <c r="I1722" t="str">
        <f t="shared" si="159"/>
        <v>buildings</v>
      </c>
      <c r="J1722" t="str">
        <f t="shared" si="160"/>
        <v>hard coal</v>
      </c>
      <c r="K1722" t="str">
        <f t="shared" si="161"/>
        <v>PM</v>
      </c>
      <c r="L1722" t="str">
        <f t="shared" si="162"/>
        <v>buildings.hard coal.PM.Briquette stove</v>
      </c>
      <c r="M1722" s="614">
        <f>IFERROR(INDEX('Control Tech'!$K$3:$K$196,MATCH(Calcs!L1722,'Control Tech'!$A$3:$A$196,0),1)/100,0)</f>
        <v>0</v>
      </c>
      <c r="N1722" s="613">
        <f t="shared" si="163"/>
        <v>0</v>
      </c>
      <c r="O1722" t="str">
        <f t="shared" si="164"/>
        <v/>
      </c>
    </row>
    <row r="1723" spans="1:15" x14ac:dyDescent="0.25">
      <c r="A1723" t="s">
        <v>1912</v>
      </c>
      <c r="B1723" t="s">
        <v>1200</v>
      </c>
      <c r="C1723" t="s">
        <v>1291</v>
      </c>
      <c r="D1723" t="s">
        <v>1215</v>
      </c>
      <c r="E1723" t="s">
        <v>1195</v>
      </c>
      <c r="F1723" s="604">
        <v>1</v>
      </c>
      <c r="G1723" s="604">
        <v>5.9400000000000001E-2</v>
      </c>
      <c r="H1723" s="651"/>
      <c r="I1723" t="str">
        <f t="shared" si="159"/>
        <v>buildings</v>
      </c>
      <c r="J1723" t="str">
        <f t="shared" si="160"/>
        <v>hard coal</v>
      </c>
      <c r="K1723" t="str">
        <f t="shared" si="161"/>
        <v>PM</v>
      </c>
      <c r="L1723" t="str">
        <f t="shared" si="162"/>
        <v>buildings.hard coal.PM.Improved stove - coal</v>
      </c>
      <c r="M1723" s="614">
        <f>IFERROR(INDEX('Control Tech'!$K$3:$K$196,MATCH(Calcs!L1723,'Control Tech'!$A$3:$A$196,0),1)/100,0)</f>
        <v>0</v>
      </c>
      <c r="N1723" s="613">
        <f t="shared" si="163"/>
        <v>0</v>
      </c>
      <c r="O1723" t="str">
        <f t="shared" si="164"/>
        <v/>
      </c>
    </row>
    <row r="1724" spans="1:15" x14ac:dyDescent="0.25">
      <c r="A1724" t="s">
        <v>1912</v>
      </c>
      <c r="B1724" t="s">
        <v>1200</v>
      </c>
      <c r="C1724" t="s">
        <v>1291</v>
      </c>
      <c r="D1724" t="s">
        <v>1216</v>
      </c>
      <c r="E1724" t="s">
        <v>1195</v>
      </c>
      <c r="F1724" s="604">
        <v>1</v>
      </c>
      <c r="G1724" s="604">
        <v>3.2399999999999998E-2</v>
      </c>
      <c r="H1724" s="651"/>
      <c r="I1724" t="str">
        <f t="shared" si="159"/>
        <v>buildings</v>
      </c>
      <c r="J1724" t="str">
        <f t="shared" si="160"/>
        <v>hard coal</v>
      </c>
      <c r="K1724" t="str">
        <f t="shared" si="161"/>
        <v>PM</v>
      </c>
      <c r="L1724" t="str">
        <f t="shared" si="162"/>
        <v>buildings.hard coal.PM.New stove - coal</v>
      </c>
      <c r="M1724" s="614">
        <f>IFERROR(INDEX('Control Tech'!$K$3:$K$196,MATCH(Calcs!L1724,'Control Tech'!$A$3:$A$196,0),1)/100,0)</f>
        <v>0</v>
      </c>
      <c r="N1724" s="613">
        <f t="shared" si="163"/>
        <v>0</v>
      </c>
      <c r="O1724" t="str">
        <f t="shared" si="164"/>
        <v/>
      </c>
    </row>
    <row r="1725" spans="1:15" x14ac:dyDescent="0.25">
      <c r="A1725" t="s">
        <v>1912</v>
      </c>
      <c r="B1725" t="s">
        <v>1200</v>
      </c>
      <c r="C1725" t="s">
        <v>1291</v>
      </c>
      <c r="D1725" t="s">
        <v>1186</v>
      </c>
      <c r="E1725" t="s">
        <v>1195</v>
      </c>
      <c r="F1725" s="604">
        <v>1</v>
      </c>
      <c r="G1725" s="604">
        <v>0.108</v>
      </c>
      <c r="H1725" s="651"/>
      <c r="I1725" t="str">
        <f t="shared" si="159"/>
        <v>buildings</v>
      </c>
      <c r="J1725" t="str">
        <f t="shared" si="160"/>
        <v>hard coal</v>
      </c>
      <c r="K1725" t="str">
        <f t="shared" si="161"/>
        <v>PM</v>
      </c>
      <c r="L1725" t="str">
        <f t="shared" si="162"/>
        <v>buildings.hard coal.PM.No control</v>
      </c>
      <c r="M1725" s="614">
        <f>IFERROR(INDEX('Control Tech'!$K$3:$K$196,MATCH(Calcs!L1725,'Control Tech'!$A$3:$A$196,0),1)/100,0)</f>
        <v>0</v>
      </c>
      <c r="N1725" s="613">
        <f t="shared" si="163"/>
        <v>1</v>
      </c>
      <c r="O1725" t="str">
        <f t="shared" si="164"/>
        <v/>
      </c>
    </row>
    <row r="1726" spans="1:15" x14ac:dyDescent="0.25">
      <c r="A1726" t="s">
        <v>1912</v>
      </c>
      <c r="B1726" t="s">
        <v>1200</v>
      </c>
      <c r="C1726" t="s">
        <v>1292</v>
      </c>
      <c r="D1726" t="s">
        <v>1214</v>
      </c>
      <c r="E1726" t="s">
        <v>1195</v>
      </c>
      <c r="F1726" s="604">
        <v>1</v>
      </c>
      <c r="G1726" s="604">
        <v>1.49E-2</v>
      </c>
      <c r="H1726" s="651"/>
      <c r="I1726" t="str">
        <f t="shared" si="159"/>
        <v>buildings</v>
      </c>
      <c r="J1726" t="str">
        <f t="shared" si="160"/>
        <v>hard coal</v>
      </c>
      <c r="K1726" t="str">
        <f t="shared" si="161"/>
        <v>PM</v>
      </c>
      <c r="L1726" t="str">
        <f t="shared" si="162"/>
        <v>buildings.hard coal.PM.Briquette stove</v>
      </c>
      <c r="M1726" s="614">
        <f>IFERROR(INDEX('Control Tech'!$K$3:$K$196,MATCH(Calcs!L1726,'Control Tech'!$A$3:$A$196,0),1)/100,0)</f>
        <v>0</v>
      </c>
      <c r="N1726" s="613">
        <f t="shared" si="163"/>
        <v>0</v>
      </c>
      <c r="O1726" t="str">
        <f t="shared" si="164"/>
        <v/>
      </c>
    </row>
    <row r="1727" spans="1:15" x14ac:dyDescent="0.25">
      <c r="A1727" t="s">
        <v>1912</v>
      </c>
      <c r="B1727" t="s">
        <v>1200</v>
      </c>
      <c r="C1727" t="s">
        <v>1292</v>
      </c>
      <c r="D1727" t="s">
        <v>1215</v>
      </c>
      <c r="E1727" t="s">
        <v>1195</v>
      </c>
      <c r="F1727" s="604">
        <v>1</v>
      </c>
      <c r="G1727" s="604">
        <v>5.9400000000000001E-2</v>
      </c>
      <c r="H1727" s="651"/>
      <c r="I1727" t="str">
        <f t="shared" si="159"/>
        <v>buildings</v>
      </c>
      <c r="J1727" t="str">
        <f t="shared" si="160"/>
        <v>hard coal</v>
      </c>
      <c r="K1727" t="str">
        <f t="shared" si="161"/>
        <v>PM</v>
      </c>
      <c r="L1727" t="str">
        <f t="shared" si="162"/>
        <v>buildings.hard coal.PM.Improved stove - coal</v>
      </c>
      <c r="M1727" s="614">
        <f>IFERROR(INDEX('Control Tech'!$K$3:$K$196,MATCH(Calcs!L1727,'Control Tech'!$A$3:$A$196,0),1)/100,0)</f>
        <v>0</v>
      </c>
      <c r="N1727" s="613">
        <f t="shared" si="163"/>
        <v>0</v>
      </c>
      <c r="O1727" t="str">
        <f t="shared" si="164"/>
        <v/>
      </c>
    </row>
    <row r="1728" spans="1:15" x14ac:dyDescent="0.25">
      <c r="A1728" t="s">
        <v>1912</v>
      </c>
      <c r="B1728" t="s">
        <v>1200</v>
      </c>
      <c r="C1728" t="s">
        <v>1292</v>
      </c>
      <c r="D1728" t="s">
        <v>1216</v>
      </c>
      <c r="E1728" t="s">
        <v>1195</v>
      </c>
      <c r="F1728" s="604">
        <v>1</v>
      </c>
      <c r="G1728" s="604">
        <v>3.2399999999999998E-2</v>
      </c>
      <c r="H1728" s="651"/>
      <c r="I1728" t="str">
        <f t="shared" si="159"/>
        <v>buildings</v>
      </c>
      <c r="J1728" t="str">
        <f t="shared" si="160"/>
        <v>hard coal</v>
      </c>
      <c r="K1728" t="str">
        <f t="shared" si="161"/>
        <v>PM</v>
      </c>
      <c r="L1728" t="str">
        <f t="shared" si="162"/>
        <v>buildings.hard coal.PM.New stove - coal</v>
      </c>
      <c r="M1728" s="614">
        <f>IFERROR(INDEX('Control Tech'!$K$3:$K$196,MATCH(Calcs!L1728,'Control Tech'!$A$3:$A$196,0),1)/100,0)</f>
        <v>0</v>
      </c>
      <c r="N1728" s="613">
        <f t="shared" si="163"/>
        <v>0</v>
      </c>
      <c r="O1728" t="str">
        <f t="shared" si="164"/>
        <v/>
      </c>
    </row>
    <row r="1729" spans="1:15" x14ac:dyDescent="0.25">
      <c r="A1729" t="s">
        <v>1912</v>
      </c>
      <c r="B1729" t="s">
        <v>1200</v>
      </c>
      <c r="C1729" t="s">
        <v>1292</v>
      </c>
      <c r="D1729" t="s">
        <v>1186</v>
      </c>
      <c r="E1729" t="s">
        <v>1195</v>
      </c>
      <c r="F1729" s="604">
        <v>1</v>
      </c>
      <c r="G1729" s="604">
        <v>0.108</v>
      </c>
      <c r="H1729" s="651"/>
      <c r="I1729" t="str">
        <f t="shared" si="159"/>
        <v>buildings</v>
      </c>
      <c r="J1729" t="str">
        <f t="shared" si="160"/>
        <v>hard coal</v>
      </c>
      <c r="K1729" t="str">
        <f t="shared" si="161"/>
        <v>PM</v>
      </c>
      <c r="L1729" t="str">
        <f t="shared" si="162"/>
        <v>buildings.hard coal.PM.No control</v>
      </c>
      <c r="M1729" s="614">
        <f>IFERROR(INDEX('Control Tech'!$K$3:$K$196,MATCH(Calcs!L1729,'Control Tech'!$A$3:$A$196,0),1)/100,0)</f>
        <v>0</v>
      </c>
      <c r="N1729" s="613">
        <f t="shared" si="163"/>
        <v>1</v>
      </c>
      <c r="O1729" t="str">
        <f t="shared" si="164"/>
        <v/>
      </c>
    </row>
    <row r="1730" spans="1:15" x14ac:dyDescent="0.25">
      <c r="A1730" t="s">
        <v>1912</v>
      </c>
      <c r="B1730" t="s">
        <v>1200</v>
      </c>
      <c r="C1730" t="s">
        <v>1293</v>
      </c>
      <c r="D1730" t="s">
        <v>1214</v>
      </c>
      <c r="E1730" t="s">
        <v>1195</v>
      </c>
      <c r="F1730" s="604">
        <v>1</v>
      </c>
      <c r="G1730" s="604">
        <v>1.49E-2</v>
      </c>
      <c r="H1730" s="651"/>
      <c r="I1730" t="str">
        <f t="shared" si="159"/>
        <v>buildings</v>
      </c>
      <c r="J1730" t="str">
        <f t="shared" si="160"/>
        <v>hard coal</v>
      </c>
      <c r="K1730" t="str">
        <f t="shared" si="161"/>
        <v>PM</v>
      </c>
      <c r="L1730" t="str">
        <f t="shared" si="162"/>
        <v>buildings.hard coal.PM.Briquette stove</v>
      </c>
      <c r="M1730" s="614">
        <f>IFERROR(INDEX('Control Tech'!$K$3:$K$196,MATCH(Calcs!L1730,'Control Tech'!$A$3:$A$196,0),1)/100,0)</f>
        <v>0</v>
      </c>
      <c r="N1730" s="613">
        <f t="shared" si="163"/>
        <v>0</v>
      </c>
      <c r="O1730" t="str">
        <f t="shared" si="164"/>
        <v/>
      </c>
    </row>
    <row r="1731" spans="1:15" x14ac:dyDescent="0.25">
      <c r="A1731" t="s">
        <v>1912</v>
      </c>
      <c r="B1731" t="s">
        <v>1200</v>
      </c>
      <c r="C1731" t="s">
        <v>1293</v>
      </c>
      <c r="D1731" t="s">
        <v>1215</v>
      </c>
      <c r="E1731" t="s">
        <v>1195</v>
      </c>
      <c r="F1731" s="604">
        <v>1</v>
      </c>
      <c r="G1731" s="604">
        <v>5.9400000000000001E-2</v>
      </c>
      <c r="H1731" s="651"/>
      <c r="I1731" t="str">
        <f t="shared" si="159"/>
        <v>buildings</v>
      </c>
      <c r="J1731" t="str">
        <f t="shared" si="160"/>
        <v>hard coal</v>
      </c>
      <c r="K1731" t="str">
        <f t="shared" si="161"/>
        <v>PM</v>
      </c>
      <c r="L1731" t="str">
        <f t="shared" si="162"/>
        <v>buildings.hard coal.PM.Improved stove - coal</v>
      </c>
      <c r="M1731" s="614">
        <f>IFERROR(INDEX('Control Tech'!$K$3:$K$196,MATCH(Calcs!L1731,'Control Tech'!$A$3:$A$196,0),1)/100,0)</f>
        <v>0</v>
      </c>
      <c r="N1731" s="613">
        <f t="shared" si="163"/>
        <v>0</v>
      </c>
      <c r="O1731" t="str">
        <f t="shared" si="164"/>
        <v/>
      </c>
    </row>
    <row r="1732" spans="1:15" x14ac:dyDescent="0.25">
      <c r="A1732" t="s">
        <v>1912</v>
      </c>
      <c r="B1732" t="s">
        <v>1200</v>
      </c>
      <c r="C1732" t="s">
        <v>1293</v>
      </c>
      <c r="D1732" t="s">
        <v>1216</v>
      </c>
      <c r="E1732" t="s">
        <v>1195</v>
      </c>
      <c r="F1732" s="604">
        <v>1</v>
      </c>
      <c r="G1732" s="604">
        <v>3.2399999999999998E-2</v>
      </c>
      <c r="H1732" s="651"/>
      <c r="I1732" t="str">
        <f t="shared" si="159"/>
        <v>buildings</v>
      </c>
      <c r="J1732" t="str">
        <f t="shared" si="160"/>
        <v>hard coal</v>
      </c>
      <c r="K1732" t="str">
        <f t="shared" si="161"/>
        <v>PM</v>
      </c>
      <c r="L1732" t="str">
        <f t="shared" si="162"/>
        <v>buildings.hard coal.PM.New stove - coal</v>
      </c>
      <c r="M1732" s="614">
        <f>IFERROR(INDEX('Control Tech'!$K$3:$K$196,MATCH(Calcs!L1732,'Control Tech'!$A$3:$A$196,0),1)/100,0)</f>
        <v>0</v>
      </c>
      <c r="N1732" s="613">
        <f t="shared" si="163"/>
        <v>0</v>
      </c>
      <c r="O1732" t="str">
        <f t="shared" si="164"/>
        <v/>
      </c>
    </row>
    <row r="1733" spans="1:15" x14ac:dyDescent="0.25">
      <c r="A1733" t="s">
        <v>1912</v>
      </c>
      <c r="B1733" t="s">
        <v>1200</v>
      </c>
      <c r="C1733" t="s">
        <v>1293</v>
      </c>
      <c r="D1733" t="s">
        <v>1186</v>
      </c>
      <c r="E1733" t="s">
        <v>1195</v>
      </c>
      <c r="F1733" s="604">
        <v>1</v>
      </c>
      <c r="G1733" s="604">
        <v>0.108</v>
      </c>
      <c r="H1733" s="651"/>
      <c r="I1733" t="str">
        <f t="shared" si="159"/>
        <v>buildings</v>
      </c>
      <c r="J1733" t="str">
        <f t="shared" si="160"/>
        <v>hard coal</v>
      </c>
      <c r="K1733" t="str">
        <f t="shared" si="161"/>
        <v>PM</v>
      </c>
      <c r="L1733" t="str">
        <f t="shared" si="162"/>
        <v>buildings.hard coal.PM.No control</v>
      </c>
      <c r="M1733" s="614">
        <f>IFERROR(INDEX('Control Tech'!$K$3:$K$196,MATCH(Calcs!L1733,'Control Tech'!$A$3:$A$196,0),1)/100,0)</f>
        <v>0</v>
      </c>
      <c r="N1733" s="613">
        <f t="shared" si="163"/>
        <v>1</v>
      </c>
      <c r="O1733" t="str">
        <f t="shared" si="164"/>
        <v/>
      </c>
    </row>
    <row r="1734" spans="1:15" x14ac:dyDescent="0.25">
      <c r="A1734" t="s">
        <v>1912</v>
      </c>
      <c r="B1734" t="s">
        <v>1204</v>
      </c>
      <c r="C1734" t="s">
        <v>1193</v>
      </c>
      <c r="D1734" t="s">
        <v>1202</v>
      </c>
      <c r="E1734" t="s">
        <v>1195</v>
      </c>
      <c r="F1734" s="604">
        <v>1</v>
      </c>
      <c r="G1734" s="604">
        <v>8.3650000000000002E-2</v>
      </c>
      <c r="H1734" s="651"/>
      <c r="I1734" t="str">
        <f t="shared" ref="I1734:I1797" si="165">IFERROR(INDEX($U$3:$U$143,MATCH(B1734,$S$3:$S$143,0),1),"")</f>
        <v>buildings</v>
      </c>
      <c r="J1734" t="str">
        <f t="shared" ref="J1734:J1797" si="166">IFERROR(INDEX($V$3:$V$143,MATCH(CONCATENATE(B1734,".",C1734),$R$3:$R$143,0),1),"")</f>
        <v>biomass</v>
      </c>
      <c r="K1734" t="str">
        <f t="shared" ref="K1734:K1797" si="167">IF(OR(A1734="black carbon",A1734="oc",A1734="pm2.5",A1734="pm10"),"PM",A1734)</f>
        <v>PM</v>
      </c>
      <c r="L1734" t="str">
        <f t="shared" ref="L1734:L1797" si="168">IFERROR(CONCATENATE(I1734,".",J1734,".",K1734,".",D1734),"")</f>
        <v>buildings.biomass.PM.Improved stove - biomass</v>
      </c>
      <c r="M1734" s="614">
        <f>IFERROR(INDEX('Control Tech'!$K$3:$K$196,MATCH(Calcs!L1734,'Control Tech'!$A$3:$A$196,0),1)/100,0)</f>
        <v>4.9800000000000004E-2</v>
      </c>
      <c r="N1734" s="613">
        <f t="shared" ref="N1734:N1797" si="169">IF(D1734="no control",1-SUMIFS($M$5:$M$3714,$B$5:$B$3714,B1734,$A$5:$A$3714,A1734,$C$5:$C$3714,C1734),M1734)</f>
        <v>4.9800000000000004E-2</v>
      </c>
      <c r="O1734" t="str">
        <f t="shared" ref="O1734:O1797" si="170">IF(I1734="electricity",INDEX($W$3:$W$143,MATCH(CONCATENATE(B1734,".",C1734),$R$3:$R$143,0),1),"")</f>
        <v/>
      </c>
    </row>
    <row r="1735" spans="1:15" x14ac:dyDescent="0.25">
      <c r="A1735" t="s">
        <v>1912</v>
      </c>
      <c r="B1735" t="s">
        <v>1204</v>
      </c>
      <c r="C1735" t="s">
        <v>1193</v>
      </c>
      <c r="D1735" t="s">
        <v>1203</v>
      </c>
      <c r="E1735" t="s">
        <v>1195</v>
      </c>
      <c r="F1735" s="604">
        <v>1</v>
      </c>
      <c r="G1735" s="604">
        <v>4.1919999999999999E-2</v>
      </c>
      <c r="H1735" s="651"/>
      <c r="I1735" t="str">
        <f t="shared" si="165"/>
        <v>buildings</v>
      </c>
      <c r="J1735" t="str">
        <f t="shared" si="166"/>
        <v>biomass</v>
      </c>
      <c r="K1735" t="str">
        <f t="shared" si="167"/>
        <v>PM</v>
      </c>
      <c r="L1735" t="str">
        <f t="shared" si="168"/>
        <v>buildings.biomass.PM.New stove - biomass</v>
      </c>
      <c r="M1735" s="614">
        <f>IFERROR(INDEX('Control Tech'!$K$3:$K$196,MATCH(Calcs!L1735,'Control Tech'!$A$3:$A$196,0),1)/100,0)</f>
        <v>0</v>
      </c>
      <c r="N1735" s="613">
        <f t="shared" si="169"/>
        <v>0</v>
      </c>
      <c r="O1735" t="str">
        <f t="shared" si="170"/>
        <v/>
      </c>
    </row>
    <row r="1736" spans="1:15" x14ac:dyDescent="0.25">
      <c r="A1736" t="s">
        <v>1912</v>
      </c>
      <c r="B1736" t="s">
        <v>1204</v>
      </c>
      <c r="C1736" t="s">
        <v>1193</v>
      </c>
      <c r="D1736" t="s">
        <v>1186</v>
      </c>
      <c r="E1736" t="s">
        <v>1195</v>
      </c>
      <c r="F1736" s="604">
        <v>1</v>
      </c>
      <c r="G1736" s="604">
        <v>0.27098</v>
      </c>
      <c r="H1736" s="651"/>
      <c r="I1736" t="str">
        <f t="shared" si="165"/>
        <v>buildings</v>
      </c>
      <c r="J1736" t="str">
        <f t="shared" si="166"/>
        <v>biomass</v>
      </c>
      <c r="K1736" t="str">
        <f t="shared" si="167"/>
        <v>PM</v>
      </c>
      <c r="L1736" t="str">
        <f t="shared" si="168"/>
        <v>buildings.biomass.PM.No control</v>
      </c>
      <c r="M1736" s="614">
        <f>IFERROR(INDEX('Control Tech'!$K$3:$K$196,MATCH(Calcs!L1736,'Control Tech'!$A$3:$A$196,0),1)/100,0)</f>
        <v>0</v>
      </c>
      <c r="N1736" s="613">
        <f t="shared" si="169"/>
        <v>0.95020000000000004</v>
      </c>
      <c r="O1736" t="str">
        <f t="shared" si="170"/>
        <v/>
      </c>
    </row>
    <row r="1737" spans="1:15" x14ac:dyDescent="0.25">
      <c r="A1737" t="s">
        <v>1912</v>
      </c>
      <c r="B1737" t="s">
        <v>1204</v>
      </c>
      <c r="C1737" t="s">
        <v>1205</v>
      </c>
      <c r="D1737" t="s">
        <v>1214</v>
      </c>
      <c r="E1737" t="s">
        <v>1195</v>
      </c>
      <c r="F1737" s="604">
        <v>1</v>
      </c>
      <c r="G1737" s="604">
        <v>1.49E-2</v>
      </c>
      <c r="H1737" s="651"/>
      <c r="I1737" t="str">
        <f t="shared" si="165"/>
        <v>buildings</v>
      </c>
      <c r="J1737" t="str">
        <f t="shared" si="166"/>
        <v>lignite</v>
      </c>
      <c r="K1737" t="str">
        <f t="shared" si="167"/>
        <v>PM</v>
      </c>
      <c r="L1737" t="str">
        <f t="shared" si="168"/>
        <v>buildings.lignite.PM.Briquette stove</v>
      </c>
      <c r="M1737" s="614">
        <f>IFERROR(INDEX('Control Tech'!$K$3:$K$196,MATCH(Calcs!L1737,'Control Tech'!$A$3:$A$196,0),1)/100,0)</f>
        <v>0</v>
      </c>
      <c r="N1737" s="613">
        <f t="shared" si="169"/>
        <v>0</v>
      </c>
      <c r="O1737" t="str">
        <f t="shared" si="170"/>
        <v/>
      </c>
    </row>
    <row r="1738" spans="1:15" x14ac:dyDescent="0.25">
      <c r="A1738" t="s">
        <v>1912</v>
      </c>
      <c r="B1738" t="s">
        <v>1204</v>
      </c>
      <c r="C1738" t="s">
        <v>1205</v>
      </c>
      <c r="D1738" t="s">
        <v>1215</v>
      </c>
      <c r="E1738" t="s">
        <v>1195</v>
      </c>
      <c r="F1738" s="604">
        <v>1</v>
      </c>
      <c r="G1738" s="604">
        <v>0.13200000000000001</v>
      </c>
      <c r="H1738" s="651"/>
      <c r="I1738" t="str">
        <f t="shared" si="165"/>
        <v>buildings</v>
      </c>
      <c r="J1738" t="str">
        <f t="shared" si="166"/>
        <v>lignite</v>
      </c>
      <c r="K1738" t="str">
        <f t="shared" si="167"/>
        <v>PM</v>
      </c>
      <c r="L1738" t="str">
        <f t="shared" si="168"/>
        <v>buildings.lignite.PM.Improved stove - coal</v>
      </c>
      <c r="M1738" s="614">
        <f>IFERROR(INDEX('Control Tech'!$K$3:$K$196,MATCH(Calcs!L1738,'Control Tech'!$A$3:$A$196,0),1)/100,0)</f>
        <v>0</v>
      </c>
      <c r="N1738" s="613">
        <f t="shared" si="169"/>
        <v>0</v>
      </c>
      <c r="O1738" t="str">
        <f t="shared" si="170"/>
        <v/>
      </c>
    </row>
    <row r="1739" spans="1:15" x14ac:dyDescent="0.25">
      <c r="A1739" t="s">
        <v>1912</v>
      </c>
      <c r="B1739" t="s">
        <v>1204</v>
      </c>
      <c r="C1739" t="s">
        <v>1205</v>
      </c>
      <c r="D1739" t="s">
        <v>1216</v>
      </c>
      <c r="E1739" t="s">
        <v>1195</v>
      </c>
      <c r="F1739" s="604">
        <v>1</v>
      </c>
      <c r="G1739" s="604">
        <v>7.1999999999999995E-2</v>
      </c>
      <c r="H1739" s="651"/>
      <c r="I1739" t="str">
        <f t="shared" si="165"/>
        <v>buildings</v>
      </c>
      <c r="J1739" t="str">
        <f t="shared" si="166"/>
        <v>lignite</v>
      </c>
      <c r="K1739" t="str">
        <f t="shared" si="167"/>
        <v>PM</v>
      </c>
      <c r="L1739" t="str">
        <f t="shared" si="168"/>
        <v>buildings.lignite.PM.New stove - coal</v>
      </c>
      <c r="M1739" s="614">
        <f>IFERROR(INDEX('Control Tech'!$K$3:$K$196,MATCH(Calcs!L1739,'Control Tech'!$A$3:$A$196,0),1)/100,0)</f>
        <v>0</v>
      </c>
      <c r="N1739" s="613">
        <f t="shared" si="169"/>
        <v>0</v>
      </c>
      <c r="O1739" t="str">
        <f t="shared" si="170"/>
        <v/>
      </c>
    </row>
    <row r="1740" spans="1:15" x14ac:dyDescent="0.25">
      <c r="A1740" t="s">
        <v>1912</v>
      </c>
      <c r="B1740" t="s">
        <v>1204</v>
      </c>
      <c r="C1740" t="s">
        <v>1205</v>
      </c>
      <c r="D1740" t="s">
        <v>1186</v>
      </c>
      <c r="E1740" t="s">
        <v>1195</v>
      </c>
      <c r="F1740" s="604">
        <v>1</v>
      </c>
      <c r="G1740" s="604">
        <v>0.24</v>
      </c>
      <c r="H1740" s="651"/>
      <c r="I1740" t="str">
        <f t="shared" si="165"/>
        <v>buildings</v>
      </c>
      <c r="J1740" t="str">
        <f t="shared" si="166"/>
        <v>lignite</v>
      </c>
      <c r="K1740" t="str">
        <f t="shared" si="167"/>
        <v>PM</v>
      </c>
      <c r="L1740" t="str">
        <f t="shared" si="168"/>
        <v>buildings.lignite.PM.No control</v>
      </c>
      <c r="M1740" s="614">
        <f>IFERROR(INDEX('Control Tech'!$K$3:$K$196,MATCH(Calcs!L1740,'Control Tech'!$A$3:$A$196,0),1)/100,0)</f>
        <v>0</v>
      </c>
      <c r="N1740" s="613">
        <f t="shared" si="169"/>
        <v>1</v>
      </c>
      <c r="O1740" t="str">
        <f t="shared" si="170"/>
        <v/>
      </c>
    </row>
    <row r="1741" spans="1:15" x14ac:dyDescent="0.25">
      <c r="A1741" t="s">
        <v>1912</v>
      </c>
      <c r="B1741" t="s">
        <v>1204</v>
      </c>
      <c r="C1741" t="s">
        <v>1240</v>
      </c>
      <c r="D1741" t="s">
        <v>1214</v>
      </c>
      <c r="E1741" t="s">
        <v>1195</v>
      </c>
      <c r="F1741" s="604">
        <v>1</v>
      </c>
      <c r="G1741" s="604">
        <v>1.49E-2</v>
      </c>
      <c r="H1741" s="651"/>
      <c r="I1741" t="str">
        <f t="shared" si="165"/>
        <v>buildings</v>
      </c>
      <c r="J1741" t="str">
        <f t="shared" si="166"/>
        <v>lignite</v>
      </c>
      <c r="K1741" t="str">
        <f t="shared" si="167"/>
        <v>PM</v>
      </c>
      <c r="L1741" t="str">
        <f t="shared" si="168"/>
        <v>buildings.lignite.PM.Briquette stove</v>
      </c>
      <c r="M1741" s="614">
        <f>IFERROR(INDEX('Control Tech'!$K$3:$K$196,MATCH(Calcs!L1741,'Control Tech'!$A$3:$A$196,0),1)/100,0)</f>
        <v>0</v>
      </c>
      <c r="N1741" s="613">
        <f t="shared" si="169"/>
        <v>0</v>
      </c>
      <c r="O1741" t="str">
        <f t="shared" si="170"/>
        <v/>
      </c>
    </row>
    <row r="1742" spans="1:15" x14ac:dyDescent="0.25">
      <c r="A1742" t="s">
        <v>1912</v>
      </c>
      <c r="B1742" t="s">
        <v>1204</v>
      </c>
      <c r="C1742" t="s">
        <v>1240</v>
      </c>
      <c r="D1742" t="s">
        <v>1215</v>
      </c>
      <c r="E1742" t="s">
        <v>1195</v>
      </c>
      <c r="F1742" s="604">
        <v>1</v>
      </c>
      <c r="G1742" s="604">
        <v>0.13200000000000001</v>
      </c>
      <c r="H1742" s="651"/>
      <c r="I1742" t="str">
        <f t="shared" si="165"/>
        <v>buildings</v>
      </c>
      <c r="J1742" t="str">
        <f t="shared" si="166"/>
        <v>lignite</v>
      </c>
      <c r="K1742" t="str">
        <f t="shared" si="167"/>
        <v>PM</v>
      </c>
      <c r="L1742" t="str">
        <f t="shared" si="168"/>
        <v>buildings.lignite.PM.Improved stove - coal</v>
      </c>
      <c r="M1742" s="614">
        <f>IFERROR(INDEX('Control Tech'!$K$3:$K$196,MATCH(Calcs!L1742,'Control Tech'!$A$3:$A$196,0),1)/100,0)</f>
        <v>0</v>
      </c>
      <c r="N1742" s="613">
        <f t="shared" si="169"/>
        <v>0</v>
      </c>
      <c r="O1742" t="str">
        <f t="shared" si="170"/>
        <v/>
      </c>
    </row>
    <row r="1743" spans="1:15" x14ac:dyDescent="0.25">
      <c r="A1743" t="s">
        <v>1912</v>
      </c>
      <c r="B1743" t="s">
        <v>1204</v>
      </c>
      <c r="C1743" t="s">
        <v>1240</v>
      </c>
      <c r="D1743" t="s">
        <v>1216</v>
      </c>
      <c r="E1743" t="s">
        <v>1195</v>
      </c>
      <c r="F1743" s="604">
        <v>1</v>
      </c>
      <c r="G1743" s="604">
        <v>7.1999999999999995E-2</v>
      </c>
      <c r="H1743" s="651"/>
      <c r="I1743" t="str">
        <f t="shared" si="165"/>
        <v>buildings</v>
      </c>
      <c r="J1743" t="str">
        <f t="shared" si="166"/>
        <v>lignite</v>
      </c>
      <c r="K1743" t="str">
        <f t="shared" si="167"/>
        <v>PM</v>
      </c>
      <c r="L1743" t="str">
        <f t="shared" si="168"/>
        <v>buildings.lignite.PM.New stove - coal</v>
      </c>
      <c r="M1743" s="614">
        <f>IFERROR(INDEX('Control Tech'!$K$3:$K$196,MATCH(Calcs!L1743,'Control Tech'!$A$3:$A$196,0),1)/100,0)</f>
        <v>0</v>
      </c>
      <c r="N1743" s="613">
        <f t="shared" si="169"/>
        <v>0</v>
      </c>
      <c r="O1743" t="str">
        <f t="shared" si="170"/>
        <v/>
      </c>
    </row>
    <row r="1744" spans="1:15" x14ac:dyDescent="0.25">
      <c r="A1744" t="s">
        <v>1912</v>
      </c>
      <c r="B1744" t="s">
        <v>1204</v>
      </c>
      <c r="C1744" t="s">
        <v>1240</v>
      </c>
      <c r="D1744" t="s">
        <v>1186</v>
      </c>
      <c r="E1744" t="s">
        <v>1195</v>
      </c>
      <c r="F1744" s="604">
        <v>1</v>
      </c>
      <c r="G1744" s="604">
        <v>0.24</v>
      </c>
      <c r="H1744" s="651"/>
      <c r="I1744" t="str">
        <f t="shared" si="165"/>
        <v>buildings</v>
      </c>
      <c r="J1744" t="str">
        <f t="shared" si="166"/>
        <v>lignite</v>
      </c>
      <c r="K1744" t="str">
        <f t="shared" si="167"/>
        <v>PM</v>
      </c>
      <c r="L1744" t="str">
        <f t="shared" si="168"/>
        <v>buildings.lignite.PM.No control</v>
      </c>
      <c r="M1744" s="614">
        <f>IFERROR(INDEX('Control Tech'!$K$3:$K$196,MATCH(Calcs!L1744,'Control Tech'!$A$3:$A$196,0),1)/100,0)</f>
        <v>0</v>
      </c>
      <c r="N1744" s="613">
        <f t="shared" si="169"/>
        <v>1</v>
      </c>
      <c r="O1744" t="str">
        <f t="shared" si="170"/>
        <v/>
      </c>
    </row>
    <row r="1745" spans="1:15" x14ac:dyDescent="0.25">
      <c r="A1745" t="s">
        <v>1912</v>
      </c>
      <c r="B1745" t="s">
        <v>1204</v>
      </c>
      <c r="C1745" t="s">
        <v>1245</v>
      </c>
      <c r="D1745" t="s">
        <v>1215</v>
      </c>
      <c r="E1745" t="s">
        <v>1195</v>
      </c>
      <c r="F1745" s="604">
        <v>1</v>
      </c>
      <c r="G1745" s="604">
        <v>0</v>
      </c>
      <c r="H1745" s="651"/>
      <c r="I1745" t="str">
        <f t="shared" si="165"/>
        <v>buildings</v>
      </c>
      <c r="J1745" t="str">
        <f t="shared" si="166"/>
        <v>hard coal</v>
      </c>
      <c r="K1745" t="str">
        <f t="shared" si="167"/>
        <v>PM</v>
      </c>
      <c r="L1745" t="str">
        <f t="shared" si="168"/>
        <v>buildings.hard coal.PM.Improved stove - coal</v>
      </c>
      <c r="M1745" s="614">
        <f>IFERROR(INDEX('Control Tech'!$K$3:$K$196,MATCH(Calcs!L1745,'Control Tech'!$A$3:$A$196,0),1)/100,0)</f>
        <v>0</v>
      </c>
      <c r="N1745" s="613">
        <f t="shared" si="169"/>
        <v>0</v>
      </c>
      <c r="O1745" t="str">
        <f t="shared" si="170"/>
        <v/>
      </c>
    </row>
    <row r="1746" spans="1:15" x14ac:dyDescent="0.25">
      <c r="A1746" t="s">
        <v>1912</v>
      </c>
      <c r="B1746" t="s">
        <v>1204</v>
      </c>
      <c r="C1746" t="s">
        <v>1245</v>
      </c>
      <c r="D1746" t="s">
        <v>1216</v>
      </c>
      <c r="E1746" t="s">
        <v>1195</v>
      </c>
      <c r="F1746" s="604">
        <v>1</v>
      </c>
      <c r="G1746" s="604">
        <v>0</v>
      </c>
      <c r="H1746" s="651"/>
      <c r="I1746" t="str">
        <f t="shared" si="165"/>
        <v>buildings</v>
      </c>
      <c r="J1746" t="str">
        <f t="shared" si="166"/>
        <v>hard coal</v>
      </c>
      <c r="K1746" t="str">
        <f t="shared" si="167"/>
        <v>PM</v>
      </c>
      <c r="L1746" t="str">
        <f t="shared" si="168"/>
        <v>buildings.hard coal.PM.New stove - coal</v>
      </c>
      <c r="M1746" s="614">
        <f>IFERROR(INDEX('Control Tech'!$K$3:$K$196,MATCH(Calcs!L1746,'Control Tech'!$A$3:$A$196,0),1)/100,0)</f>
        <v>0</v>
      </c>
      <c r="N1746" s="613">
        <f t="shared" si="169"/>
        <v>0</v>
      </c>
      <c r="O1746" t="str">
        <f t="shared" si="170"/>
        <v/>
      </c>
    </row>
    <row r="1747" spans="1:15" x14ac:dyDescent="0.25">
      <c r="A1747" t="s">
        <v>1912</v>
      </c>
      <c r="B1747" t="s">
        <v>1204</v>
      </c>
      <c r="C1747" t="s">
        <v>1245</v>
      </c>
      <c r="D1747" t="s">
        <v>1186</v>
      </c>
      <c r="E1747" t="s">
        <v>1195</v>
      </c>
      <c r="F1747" s="604">
        <v>1</v>
      </c>
      <c r="G1747" s="604">
        <v>0</v>
      </c>
      <c r="H1747" s="651"/>
      <c r="I1747" t="str">
        <f t="shared" si="165"/>
        <v>buildings</v>
      </c>
      <c r="J1747" t="str">
        <f t="shared" si="166"/>
        <v>hard coal</v>
      </c>
      <c r="K1747" t="str">
        <f t="shared" si="167"/>
        <v>PM</v>
      </c>
      <c r="L1747" t="str">
        <f t="shared" si="168"/>
        <v>buildings.hard coal.PM.No control</v>
      </c>
      <c r="M1747" s="614">
        <f>IFERROR(INDEX('Control Tech'!$K$3:$K$196,MATCH(Calcs!L1747,'Control Tech'!$A$3:$A$196,0),1)/100,0)</f>
        <v>0</v>
      </c>
      <c r="N1747" s="613">
        <f t="shared" si="169"/>
        <v>1</v>
      </c>
      <c r="O1747" t="str">
        <f t="shared" si="170"/>
        <v/>
      </c>
    </row>
    <row r="1748" spans="1:15" x14ac:dyDescent="0.25">
      <c r="A1748" t="s">
        <v>1912</v>
      </c>
      <c r="B1748" t="s">
        <v>1204</v>
      </c>
      <c r="C1748" t="s">
        <v>1251</v>
      </c>
      <c r="D1748" t="s">
        <v>1202</v>
      </c>
      <c r="E1748" t="s">
        <v>1195</v>
      </c>
      <c r="F1748" s="604">
        <v>1</v>
      </c>
      <c r="G1748" s="604">
        <v>4.3360000000000003E-2</v>
      </c>
      <c r="H1748" s="651"/>
      <c r="I1748" t="str">
        <f t="shared" si="165"/>
        <v>buildings</v>
      </c>
      <c r="J1748" t="str">
        <f t="shared" si="166"/>
        <v>biomass</v>
      </c>
      <c r="K1748" t="str">
        <f t="shared" si="167"/>
        <v>PM</v>
      </c>
      <c r="L1748" t="str">
        <f t="shared" si="168"/>
        <v>buildings.biomass.PM.Improved stove - biomass</v>
      </c>
      <c r="M1748" s="614">
        <f>IFERROR(INDEX('Control Tech'!$K$3:$K$196,MATCH(Calcs!L1748,'Control Tech'!$A$3:$A$196,0),1)/100,0)</f>
        <v>4.9800000000000004E-2</v>
      </c>
      <c r="N1748" s="613">
        <f t="shared" si="169"/>
        <v>4.9800000000000004E-2</v>
      </c>
      <c r="O1748" t="str">
        <f t="shared" si="170"/>
        <v/>
      </c>
    </row>
    <row r="1749" spans="1:15" x14ac:dyDescent="0.25">
      <c r="A1749" t="s">
        <v>1912</v>
      </c>
      <c r="B1749" t="s">
        <v>1204</v>
      </c>
      <c r="C1749" t="s">
        <v>1251</v>
      </c>
      <c r="D1749" t="s">
        <v>1203</v>
      </c>
      <c r="E1749" t="s">
        <v>1195</v>
      </c>
      <c r="F1749" s="604">
        <v>1</v>
      </c>
      <c r="G1749" s="604">
        <v>2.3220000000000001E-2</v>
      </c>
      <c r="H1749" s="651"/>
      <c r="I1749" t="str">
        <f t="shared" si="165"/>
        <v>buildings</v>
      </c>
      <c r="J1749" t="str">
        <f t="shared" si="166"/>
        <v>biomass</v>
      </c>
      <c r="K1749" t="str">
        <f t="shared" si="167"/>
        <v>PM</v>
      </c>
      <c r="L1749" t="str">
        <f t="shared" si="168"/>
        <v>buildings.biomass.PM.New stove - biomass</v>
      </c>
      <c r="M1749" s="614">
        <f>IFERROR(INDEX('Control Tech'!$K$3:$K$196,MATCH(Calcs!L1749,'Control Tech'!$A$3:$A$196,0),1)/100,0)</f>
        <v>0</v>
      </c>
      <c r="N1749" s="613">
        <f t="shared" si="169"/>
        <v>0</v>
      </c>
      <c r="O1749" t="str">
        <f t="shared" si="170"/>
        <v/>
      </c>
    </row>
    <row r="1750" spans="1:15" x14ac:dyDescent="0.25">
      <c r="A1750" t="s">
        <v>1912</v>
      </c>
      <c r="B1750" t="s">
        <v>1204</v>
      </c>
      <c r="C1750" t="s">
        <v>1251</v>
      </c>
      <c r="D1750" t="s">
        <v>1186</v>
      </c>
      <c r="E1750" t="s">
        <v>1195</v>
      </c>
      <c r="F1750" s="604">
        <v>1</v>
      </c>
      <c r="G1750" s="604">
        <v>0.15628</v>
      </c>
      <c r="H1750" s="651"/>
      <c r="I1750" t="str">
        <f t="shared" si="165"/>
        <v>buildings</v>
      </c>
      <c r="J1750" t="str">
        <f t="shared" si="166"/>
        <v>biomass</v>
      </c>
      <c r="K1750" t="str">
        <f t="shared" si="167"/>
        <v>PM</v>
      </c>
      <c r="L1750" t="str">
        <f t="shared" si="168"/>
        <v>buildings.biomass.PM.No control</v>
      </c>
      <c r="M1750" s="614">
        <f>IFERROR(INDEX('Control Tech'!$K$3:$K$196,MATCH(Calcs!L1750,'Control Tech'!$A$3:$A$196,0),1)/100,0)</f>
        <v>0</v>
      </c>
      <c r="N1750" s="613">
        <f t="shared" si="169"/>
        <v>0.95020000000000004</v>
      </c>
      <c r="O1750" t="str">
        <f t="shared" si="170"/>
        <v/>
      </c>
    </row>
    <row r="1751" spans="1:15" x14ac:dyDescent="0.25">
      <c r="A1751" t="s">
        <v>1912</v>
      </c>
      <c r="B1751" t="s">
        <v>1204</v>
      </c>
      <c r="C1751" t="s">
        <v>1252</v>
      </c>
      <c r="D1751" t="s">
        <v>1202</v>
      </c>
      <c r="E1751" t="s">
        <v>1195</v>
      </c>
      <c r="F1751" s="604">
        <v>1</v>
      </c>
      <c r="G1751" s="604">
        <v>0.13322000000000001</v>
      </c>
      <c r="H1751" s="651"/>
      <c r="I1751" t="str">
        <f t="shared" si="165"/>
        <v>buildings</v>
      </c>
      <c r="J1751" t="str">
        <f t="shared" si="166"/>
        <v>biomass</v>
      </c>
      <c r="K1751" t="str">
        <f t="shared" si="167"/>
        <v>PM</v>
      </c>
      <c r="L1751" t="str">
        <f t="shared" si="168"/>
        <v>buildings.biomass.PM.Improved stove - biomass</v>
      </c>
      <c r="M1751" s="614">
        <f>IFERROR(INDEX('Control Tech'!$K$3:$K$196,MATCH(Calcs!L1751,'Control Tech'!$A$3:$A$196,0),1)/100,0)</f>
        <v>4.9800000000000004E-2</v>
      </c>
      <c r="N1751" s="613">
        <f t="shared" si="169"/>
        <v>4.9800000000000004E-2</v>
      </c>
      <c r="O1751" t="str">
        <f t="shared" si="170"/>
        <v/>
      </c>
    </row>
    <row r="1752" spans="1:15" x14ac:dyDescent="0.25">
      <c r="A1752" t="s">
        <v>1912</v>
      </c>
      <c r="B1752" t="s">
        <v>1204</v>
      </c>
      <c r="C1752" t="s">
        <v>1252</v>
      </c>
      <c r="D1752" t="s">
        <v>1203</v>
      </c>
      <c r="E1752" t="s">
        <v>1195</v>
      </c>
      <c r="F1752" s="604">
        <v>1</v>
      </c>
      <c r="G1752" s="604">
        <v>6.7110000000000003E-2</v>
      </c>
      <c r="H1752" s="651"/>
      <c r="I1752" t="str">
        <f t="shared" si="165"/>
        <v>buildings</v>
      </c>
      <c r="J1752" t="str">
        <f t="shared" si="166"/>
        <v>biomass</v>
      </c>
      <c r="K1752" t="str">
        <f t="shared" si="167"/>
        <v>PM</v>
      </c>
      <c r="L1752" t="str">
        <f t="shared" si="168"/>
        <v>buildings.biomass.PM.New stove - biomass</v>
      </c>
      <c r="M1752" s="614">
        <f>IFERROR(INDEX('Control Tech'!$K$3:$K$196,MATCH(Calcs!L1752,'Control Tech'!$A$3:$A$196,0),1)/100,0)</f>
        <v>0</v>
      </c>
      <c r="N1752" s="613">
        <f t="shared" si="169"/>
        <v>0</v>
      </c>
      <c r="O1752" t="str">
        <f t="shared" si="170"/>
        <v/>
      </c>
    </row>
    <row r="1753" spans="1:15" x14ac:dyDescent="0.25">
      <c r="A1753" t="s">
        <v>1912</v>
      </c>
      <c r="B1753" t="s">
        <v>1204</v>
      </c>
      <c r="C1753" t="s">
        <v>1252</v>
      </c>
      <c r="D1753" t="s">
        <v>1261</v>
      </c>
      <c r="E1753" t="s">
        <v>1195</v>
      </c>
      <c r="F1753" s="604">
        <v>1</v>
      </c>
      <c r="G1753" s="604">
        <v>1.421E-2</v>
      </c>
      <c r="H1753" s="651"/>
      <c r="I1753" t="str">
        <f t="shared" si="165"/>
        <v>buildings</v>
      </c>
      <c r="J1753" t="str">
        <f t="shared" si="166"/>
        <v>biomass</v>
      </c>
      <c r="K1753" t="str">
        <f t="shared" si="167"/>
        <v>PM</v>
      </c>
      <c r="L1753" t="str">
        <f t="shared" si="168"/>
        <v>buildings.biomass.PM.New stove with electrostatic precipitator</v>
      </c>
      <c r="M1753" s="614">
        <f>IFERROR(INDEX('Control Tech'!$K$3:$K$196,MATCH(Calcs!L1753,'Control Tech'!$A$3:$A$196,0),1)/100,0)</f>
        <v>0</v>
      </c>
      <c r="N1753" s="613">
        <f t="shared" si="169"/>
        <v>0</v>
      </c>
      <c r="O1753" t="str">
        <f t="shared" si="170"/>
        <v/>
      </c>
    </row>
    <row r="1754" spans="1:15" x14ac:dyDescent="0.25">
      <c r="A1754" t="s">
        <v>1912</v>
      </c>
      <c r="B1754" t="s">
        <v>1204</v>
      </c>
      <c r="C1754" t="s">
        <v>1252</v>
      </c>
      <c r="D1754" t="s">
        <v>1186</v>
      </c>
      <c r="E1754" t="s">
        <v>1195</v>
      </c>
      <c r="F1754" s="604">
        <v>1</v>
      </c>
      <c r="G1754" s="604">
        <v>0.43528</v>
      </c>
      <c r="H1754" s="651"/>
      <c r="I1754" t="str">
        <f t="shared" si="165"/>
        <v>buildings</v>
      </c>
      <c r="J1754" t="str">
        <f t="shared" si="166"/>
        <v>biomass</v>
      </c>
      <c r="K1754" t="str">
        <f t="shared" si="167"/>
        <v>PM</v>
      </c>
      <c r="L1754" t="str">
        <f t="shared" si="168"/>
        <v>buildings.biomass.PM.No control</v>
      </c>
      <c r="M1754" s="614">
        <f>IFERROR(INDEX('Control Tech'!$K$3:$K$196,MATCH(Calcs!L1754,'Control Tech'!$A$3:$A$196,0),1)/100,0)</f>
        <v>0</v>
      </c>
      <c r="N1754" s="613">
        <f t="shared" si="169"/>
        <v>0.95020000000000004</v>
      </c>
      <c r="O1754" t="str">
        <f t="shared" si="170"/>
        <v/>
      </c>
    </row>
    <row r="1755" spans="1:15" x14ac:dyDescent="0.25">
      <c r="A1755" t="s">
        <v>1912</v>
      </c>
      <c r="B1755" t="s">
        <v>1204</v>
      </c>
      <c r="C1755" t="s">
        <v>1252</v>
      </c>
      <c r="D1755" t="s">
        <v>1262</v>
      </c>
      <c r="E1755" t="s">
        <v>1195</v>
      </c>
      <c r="F1755" s="604">
        <v>1</v>
      </c>
      <c r="G1755" s="604">
        <v>6.79E-3</v>
      </c>
      <c r="H1755" s="651"/>
      <c r="I1755" t="str">
        <f t="shared" si="165"/>
        <v>buildings</v>
      </c>
      <c r="J1755" t="str">
        <f t="shared" si="166"/>
        <v>biomass</v>
      </c>
      <c r="K1755" t="str">
        <f t="shared" si="167"/>
        <v>PM</v>
      </c>
      <c r="L1755" t="str">
        <f t="shared" si="168"/>
        <v>buildings.biomass.PM.Pellet stove</v>
      </c>
      <c r="M1755" s="614">
        <f>IFERROR(INDEX('Control Tech'!$K$3:$K$196,MATCH(Calcs!L1755,'Control Tech'!$A$3:$A$196,0),1)/100,0)</f>
        <v>0</v>
      </c>
      <c r="N1755" s="613">
        <f t="shared" si="169"/>
        <v>0</v>
      </c>
      <c r="O1755" t="str">
        <f t="shared" si="170"/>
        <v/>
      </c>
    </row>
    <row r="1756" spans="1:15" x14ac:dyDescent="0.25">
      <c r="A1756" t="s">
        <v>1912</v>
      </c>
      <c r="B1756" t="s">
        <v>1204</v>
      </c>
      <c r="C1756" t="s">
        <v>1252</v>
      </c>
      <c r="D1756" t="s">
        <v>1263</v>
      </c>
      <c r="E1756" t="s">
        <v>1195</v>
      </c>
      <c r="F1756" s="604">
        <v>1</v>
      </c>
      <c r="G1756" s="604">
        <v>1.3500000000000001E-3</v>
      </c>
      <c r="H1756" s="651"/>
      <c r="I1756" t="str">
        <f t="shared" si="165"/>
        <v>buildings</v>
      </c>
      <c r="J1756" t="str">
        <f t="shared" si="166"/>
        <v>biomass</v>
      </c>
      <c r="K1756" t="str">
        <f t="shared" si="167"/>
        <v>PM</v>
      </c>
      <c r="L1756" t="str">
        <f t="shared" si="168"/>
        <v>buildings.biomass.PM.Pellet stove with electrostatic precipitator</v>
      </c>
      <c r="M1756" s="614">
        <f>IFERROR(INDEX('Control Tech'!$K$3:$K$196,MATCH(Calcs!L1756,'Control Tech'!$A$3:$A$196,0),1)/100,0)</f>
        <v>0</v>
      </c>
      <c r="N1756" s="613">
        <f t="shared" si="169"/>
        <v>0</v>
      </c>
      <c r="O1756" t="str">
        <f t="shared" si="170"/>
        <v/>
      </c>
    </row>
    <row r="1757" spans="1:15" x14ac:dyDescent="0.25">
      <c r="A1757" t="s">
        <v>1912</v>
      </c>
      <c r="B1757" t="s">
        <v>1204</v>
      </c>
      <c r="C1757" t="s">
        <v>1291</v>
      </c>
      <c r="D1757" t="s">
        <v>1214</v>
      </c>
      <c r="E1757" t="s">
        <v>1195</v>
      </c>
      <c r="F1757" s="604">
        <v>1</v>
      </c>
      <c r="G1757" s="604">
        <v>1.49E-2</v>
      </c>
      <c r="H1757" s="651"/>
      <c r="I1757" t="str">
        <f t="shared" si="165"/>
        <v>buildings</v>
      </c>
      <c r="J1757" t="str">
        <f t="shared" si="166"/>
        <v>hard coal</v>
      </c>
      <c r="K1757" t="str">
        <f t="shared" si="167"/>
        <v>PM</v>
      </c>
      <c r="L1757" t="str">
        <f t="shared" si="168"/>
        <v>buildings.hard coal.PM.Briquette stove</v>
      </c>
      <c r="M1757" s="614">
        <f>IFERROR(INDEX('Control Tech'!$K$3:$K$196,MATCH(Calcs!L1757,'Control Tech'!$A$3:$A$196,0),1)/100,0)</f>
        <v>0</v>
      </c>
      <c r="N1757" s="613">
        <f t="shared" si="169"/>
        <v>0</v>
      </c>
      <c r="O1757" t="str">
        <f t="shared" si="170"/>
        <v/>
      </c>
    </row>
    <row r="1758" spans="1:15" x14ac:dyDescent="0.25">
      <c r="A1758" t="s">
        <v>1912</v>
      </c>
      <c r="B1758" t="s">
        <v>1204</v>
      </c>
      <c r="C1758" t="s">
        <v>1291</v>
      </c>
      <c r="D1758" t="s">
        <v>1215</v>
      </c>
      <c r="E1758" t="s">
        <v>1195</v>
      </c>
      <c r="F1758" s="604">
        <v>1</v>
      </c>
      <c r="G1758" s="604">
        <v>9.6799999999999997E-2</v>
      </c>
      <c r="H1758" s="651"/>
      <c r="I1758" t="str">
        <f t="shared" si="165"/>
        <v>buildings</v>
      </c>
      <c r="J1758" t="str">
        <f t="shared" si="166"/>
        <v>hard coal</v>
      </c>
      <c r="K1758" t="str">
        <f t="shared" si="167"/>
        <v>PM</v>
      </c>
      <c r="L1758" t="str">
        <f t="shared" si="168"/>
        <v>buildings.hard coal.PM.Improved stove - coal</v>
      </c>
      <c r="M1758" s="614">
        <f>IFERROR(INDEX('Control Tech'!$K$3:$K$196,MATCH(Calcs!L1758,'Control Tech'!$A$3:$A$196,0),1)/100,0)</f>
        <v>0</v>
      </c>
      <c r="N1758" s="613">
        <f t="shared" si="169"/>
        <v>0</v>
      </c>
      <c r="O1758" t="str">
        <f t="shared" si="170"/>
        <v/>
      </c>
    </row>
    <row r="1759" spans="1:15" x14ac:dyDescent="0.25">
      <c r="A1759" t="s">
        <v>1912</v>
      </c>
      <c r="B1759" t="s">
        <v>1204</v>
      </c>
      <c r="C1759" t="s">
        <v>1291</v>
      </c>
      <c r="D1759" t="s">
        <v>1216</v>
      </c>
      <c r="E1759" t="s">
        <v>1195</v>
      </c>
      <c r="F1759" s="604">
        <v>1</v>
      </c>
      <c r="G1759" s="604">
        <v>5.28E-2</v>
      </c>
      <c r="H1759" s="651"/>
      <c r="I1759" t="str">
        <f t="shared" si="165"/>
        <v>buildings</v>
      </c>
      <c r="J1759" t="str">
        <f t="shared" si="166"/>
        <v>hard coal</v>
      </c>
      <c r="K1759" t="str">
        <f t="shared" si="167"/>
        <v>PM</v>
      </c>
      <c r="L1759" t="str">
        <f t="shared" si="168"/>
        <v>buildings.hard coal.PM.New stove - coal</v>
      </c>
      <c r="M1759" s="614">
        <f>IFERROR(INDEX('Control Tech'!$K$3:$K$196,MATCH(Calcs!L1759,'Control Tech'!$A$3:$A$196,0),1)/100,0)</f>
        <v>0</v>
      </c>
      <c r="N1759" s="613">
        <f t="shared" si="169"/>
        <v>0</v>
      </c>
      <c r="O1759" t="str">
        <f t="shared" si="170"/>
        <v/>
      </c>
    </row>
    <row r="1760" spans="1:15" x14ac:dyDescent="0.25">
      <c r="A1760" t="s">
        <v>1912</v>
      </c>
      <c r="B1760" t="s">
        <v>1204</v>
      </c>
      <c r="C1760" t="s">
        <v>1291</v>
      </c>
      <c r="D1760" t="s">
        <v>1186</v>
      </c>
      <c r="E1760" t="s">
        <v>1195</v>
      </c>
      <c r="F1760" s="604">
        <v>1</v>
      </c>
      <c r="G1760" s="604">
        <v>0.17599999999999999</v>
      </c>
      <c r="H1760" s="651"/>
      <c r="I1760" t="str">
        <f t="shared" si="165"/>
        <v>buildings</v>
      </c>
      <c r="J1760" t="str">
        <f t="shared" si="166"/>
        <v>hard coal</v>
      </c>
      <c r="K1760" t="str">
        <f t="shared" si="167"/>
        <v>PM</v>
      </c>
      <c r="L1760" t="str">
        <f t="shared" si="168"/>
        <v>buildings.hard coal.PM.No control</v>
      </c>
      <c r="M1760" s="614">
        <f>IFERROR(INDEX('Control Tech'!$K$3:$K$196,MATCH(Calcs!L1760,'Control Tech'!$A$3:$A$196,0),1)/100,0)</f>
        <v>0</v>
      </c>
      <c r="N1760" s="613">
        <f t="shared" si="169"/>
        <v>1</v>
      </c>
      <c r="O1760" t="str">
        <f t="shared" si="170"/>
        <v/>
      </c>
    </row>
    <row r="1761" spans="1:15" x14ac:dyDescent="0.25">
      <c r="A1761" t="s">
        <v>1912</v>
      </c>
      <c r="B1761" t="s">
        <v>1204</v>
      </c>
      <c r="C1761" t="s">
        <v>1292</v>
      </c>
      <c r="D1761" t="s">
        <v>1214</v>
      </c>
      <c r="E1761" t="s">
        <v>1195</v>
      </c>
      <c r="F1761" s="604">
        <v>1</v>
      </c>
      <c r="G1761" s="604">
        <v>1.49E-2</v>
      </c>
      <c r="H1761" s="651"/>
      <c r="I1761" t="str">
        <f t="shared" si="165"/>
        <v>buildings</v>
      </c>
      <c r="J1761" t="str">
        <f t="shared" si="166"/>
        <v>hard coal</v>
      </c>
      <c r="K1761" t="str">
        <f t="shared" si="167"/>
        <v>PM</v>
      </c>
      <c r="L1761" t="str">
        <f t="shared" si="168"/>
        <v>buildings.hard coal.PM.Briquette stove</v>
      </c>
      <c r="M1761" s="614">
        <f>IFERROR(INDEX('Control Tech'!$K$3:$K$196,MATCH(Calcs!L1761,'Control Tech'!$A$3:$A$196,0),1)/100,0)</f>
        <v>0</v>
      </c>
      <c r="N1761" s="613">
        <f t="shared" si="169"/>
        <v>0</v>
      </c>
      <c r="O1761" t="str">
        <f t="shared" si="170"/>
        <v/>
      </c>
    </row>
    <row r="1762" spans="1:15" x14ac:dyDescent="0.25">
      <c r="A1762" t="s">
        <v>1912</v>
      </c>
      <c r="B1762" t="s">
        <v>1204</v>
      </c>
      <c r="C1762" t="s">
        <v>1292</v>
      </c>
      <c r="D1762" t="s">
        <v>1215</v>
      </c>
      <c r="E1762" t="s">
        <v>1195</v>
      </c>
      <c r="F1762" s="604">
        <v>1</v>
      </c>
      <c r="G1762" s="604">
        <v>9.6799999999999997E-2</v>
      </c>
      <c r="H1762" s="651"/>
      <c r="I1762" t="str">
        <f t="shared" si="165"/>
        <v>buildings</v>
      </c>
      <c r="J1762" t="str">
        <f t="shared" si="166"/>
        <v>hard coal</v>
      </c>
      <c r="K1762" t="str">
        <f t="shared" si="167"/>
        <v>PM</v>
      </c>
      <c r="L1762" t="str">
        <f t="shared" si="168"/>
        <v>buildings.hard coal.PM.Improved stove - coal</v>
      </c>
      <c r="M1762" s="614">
        <f>IFERROR(INDEX('Control Tech'!$K$3:$K$196,MATCH(Calcs!L1762,'Control Tech'!$A$3:$A$196,0),1)/100,0)</f>
        <v>0</v>
      </c>
      <c r="N1762" s="613">
        <f t="shared" si="169"/>
        <v>0</v>
      </c>
      <c r="O1762" t="str">
        <f t="shared" si="170"/>
        <v/>
      </c>
    </row>
    <row r="1763" spans="1:15" x14ac:dyDescent="0.25">
      <c r="A1763" t="s">
        <v>1912</v>
      </c>
      <c r="B1763" t="s">
        <v>1204</v>
      </c>
      <c r="C1763" t="s">
        <v>1292</v>
      </c>
      <c r="D1763" t="s">
        <v>1216</v>
      </c>
      <c r="E1763" t="s">
        <v>1195</v>
      </c>
      <c r="F1763" s="604">
        <v>1</v>
      </c>
      <c r="G1763" s="604">
        <v>5.28E-2</v>
      </c>
      <c r="H1763" s="651"/>
      <c r="I1763" t="str">
        <f t="shared" si="165"/>
        <v>buildings</v>
      </c>
      <c r="J1763" t="str">
        <f t="shared" si="166"/>
        <v>hard coal</v>
      </c>
      <c r="K1763" t="str">
        <f t="shared" si="167"/>
        <v>PM</v>
      </c>
      <c r="L1763" t="str">
        <f t="shared" si="168"/>
        <v>buildings.hard coal.PM.New stove - coal</v>
      </c>
      <c r="M1763" s="614">
        <f>IFERROR(INDEX('Control Tech'!$K$3:$K$196,MATCH(Calcs!L1763,'Control Tech'!$A$3:$A$196,0),1)/100,0)</f>
        <v>0</v>
      </c>
      <c r="N1763" s="613">
        <f t="shared" si="169"/>
        <v>0</v>
      </c>
      <c r="O1763" t="str">
        <f t="shared" si="170"/>
        <v/>
      </c>
    </row>
    <row r="1764" spans="1:15" x14ac:dyDescent="0.25">
      <c r="A1764" t="s">
        <v>1912</v>
      </c>
      <c r="B1764" t="s">
        <v>1204</v>
      </c>
      <c r="C1764" t="s">
        <v>1292</v>
      </c>
      <c r="D1764" t="s">
        <v>1186</v>
      </c>
      <c r="E1764" t="s">
        <v>1195</v>
      </c>
      <c r="F1764" s="604">
        <v>1</v>
      </c>
      <c r="G1764" s="604">
        <v>0.17599999999999999</v>
      </c>
      <c r="H1764" s="651"/>
      <c r="I1764" t="str">
        <f t="shared" si="165"/>
        <v>buildings</v>
      </c>
      <c r="J1764" t="str">
        <f t="shared" si="166"/>
        <v>hard coal</v>
      </c>
      <c r="K1764" t="str">
        <f t="shared" si="167"/>
        <v>PM</v>
      </c>
      <c r="L1764" t="str">
        <f t="shared" si="168"/>
        <v>buildings.hard coal.PM.No control</v>
      </c>
      <c r="M1764" s="614">
        <f>IFERROR(INDEX('Control Tech'!$K$3:$K$196,MATCH(Calcs!L1764,'Control Tech'!$A$3:$A$196,0),1)/100,0)</f>
        <v>0</v>
      </c>
      <c r="N1764" s="613">
        <f t="shared" si="169"/>
        <v>1</v>
      </c>
      <c r="O1764" t="str">
        <f t="shared" si="170"/>
        <v/>
      </c>
    </row>
    <row r="1765" spans="1:15" x14ac:dyDescent="0.25">
      <c r="A1765" t="s">
        <v>1912</v>
      </c>
      <c r="B1765" t="s">
        <v>1204</v>
      </c>
      <c r="C1765" t="s">
        <v>1293</v>
      </c>
      <c r="D1765" t="s">
        <v>1214</v>
      </c>
      <c r="E1765" t="s">
        <v>1195</v>
      </c>
      <c r="F1765" s="604">
        <v>1</v>
      </c>
      <c r="G1765" s="604">
        <v>1.49E-2</v>
      </c>
      <c r="H1765" s="651"/>
      <c r="I1765" t="str">
        <f t="shared" si="165"/>
        <v>buildings</v>
      </c>
      <c r="J1765" t="str">
        <f t="shared" si="166"/>
        <v>hard coal</v>
      </c>
      <c r="K1765" t="str">
        <f t="shared" si="167"/>
        <v>PM</v>
      </c>
      <c r="L1765" t="str">
        <f t="shared" si="168"/>
        <v>buildings.hard coal.PM.Briquette stove</v>
      </c>
      <c r="M1765" s="614">
        <f>IFERROR(INDEX('Control Tech'!$K$3:$K$196,MATCH(Calcs!L1765,'Control Tech'!$A$3:$A$196,0),1)/100,0)</f>
        <v>0</v>
      </c>
      <c r="N1765" s="613">
        <f t="shared" si="169"/>
        <v>0</v>
      </c>
      <c r="O1765" t="str">
        <f t="shared" si="170"/>
        <v/>
      </c>
    </row>
    <row r="1766" spans="1:15" x14ac:dyDescent="0.25">
      <c r="A1766" t="s">
        <v>1912</v>
      </c>
      <c r="B1766" t="s">
        <v>1204</v>
      </c>
      <c r="C1766" t="s">
        <v>1293</v>
      </c>
      <c r="D1766" t="s">
        <v>1215</v>
      </c>
      <c r="E1766" t="s">
        <v>1195</v>
      </c>
      <c r="F1766" s="604">
        <v>1</v>
      </c>
      <c r="G1766" s="604">
        <v>9.6799999999999997E-2</v>
      </c>
      <c r="H1766" s="651"/>
      <c r="I1766" t="str">
        <f t="shared" si="165"/>
        <v>buildings</v>
      </c>
      <c r="J1766" t="str">
        <f t="shared" si="166"/>
        <v>hard coal</v>
      </c>
      <c r="K1766" t="str">
        <f t="shared" si="167"/>
        <v>PM</v>
      </c>
      <c r="L1766" t="str">
        <f t="shared" si="168"/>
        <v>buildings.hard coal.PM.Improved stove - coal</v>
      </c>
      <c r="M1766" s="614">
        <f>IFERROR(INDEX('Control Tech'!$K$3:$K$196,MATCH(Calcs!L1766,'Control Tech'!$A$3:$A$196,0),1)/100,0)</f>
        <v>0</v>
      </c>
      <c r="N1766" s="613">
        <f t="shared" si="169"/>
        <v>0</v>
      </c>
      <c r="O1766" t="str">
        <f t="shared" si="170"/>
        <v/>
      </c>
    </row>
    <row r="1767" spans="1:15" x14ac:dyDescent="0.25">
      <c r="A1767" t="s">
        <v>1912</v>
      </c>
      <c r="B1767" t="s">
        <v>1204</v>
      </c>
      <c r="C1767" t="s">
        <v>1293</v>
      </c>
      <c r="D1767" t="s">
        <v>1216</v>
      </c>
      <c r="E1767" t="s">
        <v>1195</v>
      </c>
      <c r="F1767" s="604">
        <v>1</v>
      </c>
      <c r="G1767" s="604">
        <v>5.28E-2</v>
      </c>
      <c r="H1767" s="651"/>
      <c r="I1767" t="str">
        <f t="shared" si="165"/>
        <v>buildings</v>
      </c>
      <c r="J1767" t="str">
        <f t="shared" si="166"/>
        <v>hard coal</v>
      </c>
      <c r="K1767" t="str">
        <f t="shared" si="167"/>
        <v>PM</v>
      </c>
      <c r="L1767" t="str">
        <f t="shared" si="168"/>
        <v>buildings.hard coal.PM.New stove - coal</v>
      </c>
      <c r="M1767" s="614">
        <f>IFERROR(INDEX('Control Tech'!$K$3:$K$196,MATCH(Calcs!L1767,'Control Tech'!$A$3:$A$196,0),1)/100,0)</f>
        <v>0</v>
      </c>
      <c r="N1767" s="613">
        <f t="shared" si="169"/>
        <v>0</v>
      </c>
      <c r="O1767" t="str">
        <f t="shared" si="170"/>
        <v/>
      </c>
    </row>
    <row r="1768" spans="1:15" x14ac:dyDescent="0.25">
      <c r="A1768" t="s">
        <v>1912</v>
      </c>
      <c r="B1768" t="s">
        <v>1204</v>
      </c>
      <c r="C1768" t="s">
        <v>1293</v>
      </c>
      <c r="D1768" t="s">
        <v>1186</v>
      </c>
      <c r="E1768" t="s">
        <v>1195</v>
      </c>
      <c r="F1768" s="604">
        <v>1</v>
      </c>
      <c r="G1768" s="604">
        <v>0.17599999999999999</v>
      </c>
      <c r="H1768" s="651"/>
      <c r="I1768" t="str">
        <f t="shared" si="165"/>
        <v>buildings</v>
      </c>
      <c r="J1768" t="str">
        <f t="shared" si="166"/>
        <v>hard coal</v>
      </c>
      <c r="K1768" t="str">
        <f t="shared" si="167"/>
        <v>PM</v>
      </c>
      <c r="L1768" t="str">
        <f t="shared" si="168"/>
        <v>buildings.hard coal.PM.No control</v>
      </c>
      <c r="M1768" s="614">
        <f>IFERROR(INDEX('Control Tech'!$K$3:$K$196,MATCH(Calcs!L1768,'Control Tech'!$A$3:$A$196,0),1)/100,0)</f>
        <v>0</v>
      </c>
      <c r="N1768" s="613">
        <f t="shared" si="169"/>
        <v>1</v>
      </c>
      <c r="O1768" t="str">
        <f t="shared" si="170"/>
        <v/>
      </c>
    </row>
    <row r="1769" spans="1:15" x14ac:dyDescent="0.25">
      <c r="A1769" t="s">
        <v>1912</v>
      </c>
      <c r="B1769" t="s">
        <v>1188</v>
      </c>
      <c r="C1769" t="s">
        <v>92</v>
      </c>
      <c r="D1769" t="s">
        <v>1310</v>
      </c>
      <c r="E1769" t="s">
        <v>1195</v>
      </c>
      <c r="F1769" s="604">
        <v>1</v>
      </c>
      <c r="G1769" s="604">
        <v>1.865E-2</v>
      </c>
      <c r="H1769" s="651"/>
      <c r="I1769" t="str">
        <f t="shared" si="165"/>
        <v>hdvs</v>
      </c>
      <c r="J1769" t="str">
        <f t="shared" si="166"/>
        <v>petroleum diesel</v>
      </c>
      <c r="K1769" t="str">
        <f t="shared" si="167"/>
        <v>PM</v>
      </c>
      <c r="L1769" t="str">
        <f t="shared" si="168"/>
        <v>hdvs.petroleum diesel.PM.EURO I</v>
      </c>
      <c r="M1769" s="614">
        <f>IFERROR(INDEX('Control Tech'!$K$3:$K$196,MATCH(Calcs!L1769,'Control Tech'!$A$3:$A$196,0),1)/100,0)</f>
        <v>0.03</v>
      </c>
      <c r="N1769" s="613">
        <f t="shared" si="169"/>
        <v>0.03</v>
      </c>
      <c r="O1769" t="str">
        <f t="shared" si="170"/>
        <v/>
      </c>
    </row>
    <row r="1770" spans="1:15" x14ac:dyDescent="0.25">
      <c r="A1770" t="s">
        <v>1912</v>
      </c>
      <c r="B1770" t="s">
        <v>1188</v>
      </c>
      <c r="C1770" t="s">
        <v>92</v>
      </c>
      <c r="D1770" t="s">
        <v>1311</v>
      </c>
      <c r="E1770" t="s">
        <v>1195</v>
      </c>
      <c r="F1770" s="604">
        <v>1</v>
      </c>
      <c r="G1770" s="604">
        <v>1.0059999999999999E-2</v>
      </c>
      <c r="H1770" s="651"/>
      <c r="I1770" t="str">
        <f t="shared" si="165"/>
        <v>hdvs</v>
      </c>
      <c r="J1770" t="str">
        <f t="shared" si="166"/>
        <v>petroleum diesel</v>
      </c>
      <c r="K1770" t="str">
        <f t="shared" si="167"/>
        <v>PM</v>
      </c>
      <c r="L1770" t="str">
        <f t="shared" si="168"/>
        <v>hdvs.petroleum diesel.PM.EURO II</v>
      </c>
      <c r="M1770" s="614">
        <f>IFERROR(INDEX('Control Tech'!$K$3:$K$196,MATCH(Calcs!L1770,'Control Tech'!$A$3:$A$196,0),1)/100,0)</f>
        <v>5.2499999999999998E-2</v>
      </c>
      <c r="N1770" s="613">
        <f t="shared" si="169"/>
        <v>5.2499999999999998E-2</v>
      </c>
      <c r="O1770" t="str">
        <f t="shared" si="170"/>
        <v/>
      </c>
    </row>
    <row r="1771" spans="1:15" x14ac:dyDescent="0.25">
      <c r="A1771" t="s">
        <v>1912</v>
      </c>
      <c r="B1771" t="s">
        <v>1188</v>
      </c>
      <c r="C1771" t="s">
        <v>92</v>
      </c>
      <c r="D1771" t="s">
        <v>1312</v>
      </c>
      <c r="E1771" t="s">
        <v>1195</v>
      </c>
      <c r="F1771" s="604">
        <v>1</v>
      </c>
      <c r="G1771" s="604">
        <v>6.6600000000000001E-3</v>
      </c>
      <c r="H1771" s="651"/>
      <c r="I1771" t="str">
        <f t="shared" si="165"/>
        <v>hdvs</v>
      </c>
      <c r="J1771" t="str">
        <f t="shared" si="166"/>
        <v>petroleum diesel</v>
      </c>
      <c r="K1771" t="str">
        <f t="shared" si="167"/>
        <v>PM</v>
      </c>
      <c r="L1771" t="str">
        <f t="shared" si="168"/>
        <v>hdvs.petroleum diesel.PM.EURO III</v>
      </c>
      <c r="M1771" s="614">
        <f>IFERROR(INDEX('Control Tech'!$K$3:$K$196,MATCH(Calcs!L1771,'Control Tech'!$A$3:$A$196,0),1)/100,0)</f>
        <v>0.6</v>
      </c>
      <c r="N1771" s="613">
        <f t="shared" si="169"/>
        <v>0.6</v>
      </c>
      <c r="O1771" t="str">
        <f t="shared" si="170"/>
        <v/>
      </c>
    </row>
    <row r="1772" spans="1:15" x14ac:dyDescent="0.25">
      <c r="A1772" t="s">
        <v>1912</v>
      </c>
      <c r="B1772" t="s">
        <v>1188</v>
      </c>
      <c r="C1772" t="s">
        <v>92</v>
      </c>
      <c r="D1772" t="s">
        <v>1313</v>
      </c>
      <c r="E1772" t="s">
        <v>1195</v>
      </c>
      <c r="F1772" s="604">
        <v>1</v>
      </c>
      <c r="G1772" s="604">
        <v>1.17E-3</v>
      </c>
      <c r="H1772" s="651"/>
      <c r="I1772" t="str">
        <f t="shared" si="165"/>
        <v>hdvs</v>
      </c>
      <c r="J1772" t="str">
        <f t="shared" si="166"/>
        <v>petroleum diesel</v>
      </c>
      <c r="K1772" t="str">
        <f t="shared" si="167"/>
        <v>PM</v>
      </c>
      <c r="L1772" t="str">
        <f t="shared" si="168"/>
        <v>hdvs.petroleum diesel.PM.EURO IV</v>
      </c>
      <c r="M1772" s="614">
        <f>IFERROR(INDEX('Control Tech'!$K$3:$K$196,MATCH(Calcs!L1772,'Control Tech'!$A$3:$A$196,0),1)/100,0)</f>
        <v>0.3</v>
      </c>
      <c r="N1772" s="613">
        <f t="shared" si="169"/>
        <v>0.3</v>
      </c>
      <c r="O1772" t="str">
        <f t="shared" si="170"/>
        <v/>
      </c>
    </row>
    <row r="1773" spans="1:15" x14ac:dyDescent="0.25">
      <c r="A1773" t="s">
        <v>1912</v>
      </c>
      <c r="B1773" t="s">
        <v>1188</v>
      </c>
      <c r="C1773" t="s">
        <v>92</v>
      </c>
      <c r="D1773" t="s">
        <v>1314</v>
      </c>
      <c r="E1773" t="s">
        <v>1195</v>
      </c>
      <c r="F1773" s="604">
        <v>1</v>
      </c>
      <c r="G1773" s="604">
        <v>1.1800000000000001E-3</v>
      </c>
      <c r="H1773" s="651"/>
      <c r="I1773" t="str">
        <f t="shared" si="165"/>
        <v>hdvs</v>
      </c>
      <c r="J1773" t="str">
        <f t="shared" si="166"/>
        <v>petroleum diesel</v>
      </c>
      <c r="K1773" t="str">
        <f t="shared" si="167"/>
        <v>PM</v>
      </c>
      <c r="L1773" t="str">
        <f t="shared" si="168"/>
        <v>hdvs.petroleum diesel.PM.EURO V</v>
      </c>
      <c r="M1773" s="614">
        <f>IFERROR(INDEX('Control Tech'!$K$3:$K$196,MATCH(Calcs!L1773,'Control Tech'!$A$3:$A$196,0),1)/100,0)</f>
        <v>0</v>
      </c>
      <c r="N1773" s="613">
        <f t="shared" si="169"/>
        <v>0</v>
      </c>
      <c r="O1773" t="str">
        <f t="shared" si="170"/>
        <v/>
      </c>
    </row>
    <row r="1774" spans="1:15" x14ac:dyDescent="0.25">
      <c r="A1774" t="s">
        <v>1912</v>
      </c>
      <c r="B1774" t="s">
        <v>1188</v>
      </c>
      <c r="C1774" t="s">
        <v>92</v>
      </c>
      <c r="D1774" t="s">
        <v>1315</v>
      </c>
      <c r="E1774" t="s">
        <v>1195</v>
      </c>
      <c r="F1774" s="604">
        <v>1</v>
      </c>
      <c r="G1774" s="604">
        <v>1.4999999999999999E-4</v>
      </c>
      <c r="H1774" s="651"/>
      <c r="I1774" t="str">
        <f t="shared" si="165"/>
        <v>hdvs</v>
      </c>
      <c r="J1774" t="str">
        <f t="shared" si="166"/>
        <v>petroleum diesel</v>
      </c>
      <c r="K1774" t="str">
        <f t="shared" si="167"/>
        <v>PM</v>
      </c>
      <c r="L1774" t="str">
        <f t="shared" si="168"/>
        <v>hdvs.petroleum diesel.PM.EURO VI</v>
      </c>
      <c r="M1774" s="614">
        <f>IFERROR(INDEX('Control Tech'!$K$3:$K$196,MATCH(Calcs!L1774,'Control Tech'!$A$3:$A$196,0),1)/100,0)</f>
        <v>0</v>
      </c>
      <c r="N1774" s="613">
        <f t="shared" si="169"/>
        <v>0</v>
      </c>
      <c r="O1774" t="str">
        <f t="shared" si="170"/>
        <v/>
      </c>
    </row>
    <row r="1775" spans="1:15" x14ac:dyDescent="0.25">
      <c r="A1775" t="s">
        <v>1912</v>
      </c>
      <c r="B1775" t="s">
        <v>1188</v>
      </c>
      <c r="C1775" t="s">
        <v>92</v>
      </c>
      <c r="D1775" t="s">
        <v>1316</v>
      </c>
      <c r="E1775" t="s">
        <v>1195</v>
      </c>
      <c r="F1775" s="604">
        <v>1</v>
      </c>
      <c r="G1775" s="604">
        <v>1.4999999999999999E-4</v>
      </c>
      <c r="H1775" s="651"/>
      <c r="I1775" t="str">
        <f t="shared" si="165"/>
        <v>hdvs</v>
      </c>
      <c r="J1775" t="str">
        <f t="shared" si="166"/>
        <v>petroleum diesel</v>
      </c>
      <c r="K1775" t="str">
        <f t="shared" si="167"/>
        <v>PM</v>
      </c>
      <c r="L1775" t="str">
        <f t="shared" si="168"/>
        <v>hdvs.petroleum diesel.PM.EURO VII</v>
      </c>
      <c r="M1775" s="614">
        <f>IFERROR(INDEX('Control Tech'!$K$3:$K$196,MATCH(Calcs!L1775,'Control Tech'!$A$3:$A$196,0),1)/100,0)</f>
        <v>0</v>
      </c>
      <c r="N1775" s="613">
        <f t="shared" si="169"/>
        <v>0</v>
      </c>
      <c r="O1775" t="str">
        <f t="shared" si="170"/>
        <v/>
      </c>
    </row>
    <row r="1776" spans="1:15" x14ac:dyDescent="0.25">
      <c r="A1776" t="s">
        <v>1912</v>
      </c>
      <c r="B1776" t="s">
        <v>1188</v>
      </c>
      <c r="C1776" t="s">
        <v>92</v>
      </c>
      <c r="D1776" t="s">
        <v>1186</v>
      </c>
      <c r="E1776" t="s">
        <v>1195</v>
      </c>
      <c r="F1776" s="604">
        <v>1</v>
      </c>
      <c r="G1776" s="604">
        <v>3.7310000000000003E-2</v>
      </c>
      <c r="H1776" s="651"/>
      <c r="I1776" t="str">
        <f t="shared" si="165"/>
        <v>hdvs</v>
      </c>
      <c r="J1776" t="str">
        <f t="shared" si="166"/>
        <v>petroleum diesel</v>
      </c>
      <c r="K1776" t="str">
        <f t="shared" si="167"/>
        <v>PM</v>
      </c>
      <c r="L1776" t="str">
        <f t="shared" si="168"/>
        <v>hdvs.petroleum diesel.PM.No control</v>
      </c>
      <c r="M1776" s="614">
        <f>IFERROR(INDEX('Control Tech'!$K$3:$K$196,MATCH(Calcs!L1776,'Control Tech'!$A$3:$A$196,0),1)/100,0)</f>
        <v>0</v>
      </c>
      <c r="N1776" s="613">
        <f t="shared" si="169"/>
        <v>1.7500000000000071E-2</v>
      </c>
      <c r="O1776" t="str">
        <f t="shared" si="170"/>
        <v/>
      </c>
    </row>
    <row r="1777" spans="1:15" x14ac:dyDescent="0.25">
      <c r="A1777" t="s">
        <v>1912</v>
      </c>
      <c r="B1777" t="s">
        <v>1188</v>
      </c>
      <c r="C1777" t="s">
        <v>1264</v>
      </c>
      <c r="D1777" t="s">
        <v>1186</v>
      </c>
      <c r="E1777" t="s">
        <v>1195</v>
      </c>
      <c r="F1777" s="604">
        <v>1</v>
      </c>
      <c r="G1777" s="604">
        <v>1E-3</v>
      </c>
      <c r="H1777" s="651"/>
      <c r="I1777" t="str">
        <f t="shared" si="165"/>
        <v>hdvs</v>
      </c>
      <c r="J1777" t="str">
        <f t="shared" si="166"/>
        <v>natural gas</v>
      </c>
      <c r="K1777" t="str">
        <f t="shared" si="167"/>
        <v>PM</v>
      </c>
      <c r="L1777" t="str">
        <f t="shared" si="168"/>
        <v>hdvs.natural gas.PM.No control</v>
      </c>
      <c r="M1777" s="614">
        <f>IFERROR(INDEX('Control Tech'!$K$3:$K$196,MATCH(Calcs!L1777,'Control Tech'!$A$3:$A$196,0),1)/100,0)</f>
        <v>0</v>
      </c>
      <c r="N1777" s="613">
        <f t="shared" si="169"/>
        <v>1</v>
      </c>
      <c r="O1777" t="str">
        <f t="shared" si="170"/>
        <v/>
      </c>
    </row>
    <row r="1778" spans="1:15" x14ac:dyDescent="0.25">
      <c r="A1778" t="s">
        <v>1912</v>
      </c>
      <c r="B1778" t="s">
        <v>1188</v>
      </c>
      <c r="C1778" t="s">
        <v>1264</v>
      </c>
      <c r="D1778" t="s">
        <v>1275</v>
      </c>
      <c r="E1778" t="s">
        <v>1195</v>
      </c>
      <c r="F1778" s="604">
        <v>1</v>
      </c>
      <c r="G1778" s="604">
        <v>4.8999999999999998E-4</v>
      </c>
      <c r="H1778" s="651"/>
      <c r="I1778" t="str">
        <f t="shared" si="165"/>
        <v>hdvs</v>
      </c>
      <c r="J1778" t="str">
        <f t="shared" si="166"/>
        <v>natural gas</v>
      </c>
      <c r="K1778" t="str">
        <f t="shared" si="167"/>
        <v>PM</v>
      </c>
      <c r="L1778" t="str">
        <f t="shared" si="168"/>
        <v>hdvs.natural gas.PM.Stage 1</v>
      </c>
      <c r="M1778" s="614">
        <f>IFERROR(INDEX('Control Tech'!$K$3:$K$196,MATCH(Calcs!L1778,'Control Tech'!$A$3:$A$196,0),1)/100,0)</f>
        <v>0</v>
      </c>
      <c r="N1778" s="613">
        <f t="shared" si="169"/>
        <v>0</v>
      </c>
      <c r="O1778" t="str">
        <f t="shared" si="170"/>
        <v/>
      </c>
    </row>
    <row r="1779" spans="1:15" x14ac:dyDescent="0.25">
      <c r="A1779" t="s">
        <v>1912</v>
      </c>
      <c r="B1779" t="s">
        <v>1188</v>
      </c>
      <c r="C1779" t="s">
        <v>1264</v>
      </c>
      <c r="D1779" t="s">
        <v>1276</v>
      </c>
      <c r="E1779" t="s">
        <v>1195</v>
      </c>
      <c r="F1779" s="604">
        <v>1</v>
      </c>
      <c r="G1779" s="604">
        <v>1.1E-4</v>
      </c>
      <c r="H1779" s="651"/>
      <c r="I1779" t="str">
        <f t="shared" si="165"/>
        <v>hdvs</v>
      </c>
      <c r="J1779" t="str">
        <f t="shared" si="166"/>
        <v>natural gas</v>
      </c>
      <c r="K1779" t="str">
        <f t="shared" si="167"/>
        <v>PM</v>
      </c>
      <c r="L1779" t="str">
        <f t="shared" si="168"/>
        <v>hdvs.natural gas.PM.Stage 2</v>
      </c>
      <c r="M1779" s="614">
        <f>IFERROR(INDEX('Control Tech'!$K$3:$K$196,MATCH(Calcs!L1779,'Control Tech'!$A$3:$A$196,0),1)/100,0)</f>
        <v>0</v>
      </c>
      <c r="N1779" s="613">
        <f t="shared" si="169"/>
        <v>0</v>
      </c>
      <c r="O1779" t="str">
        <f t="shared" si="170"/>
        <v/>
      </c>
    </row>
    <row r="1780" spans="1:15" x14ac:dyDescent="0.25">
      <c r="A1780" t="s">
        <v>1912</v>
      </c>
      <c r="B1780" t="s">
        <v>1188</v>
      </c>
      <c r="C1780" t="s">
        <v>1264</v>
      </c>
      <c r="D1780" t="s">
        <v>1277</v>
      </c>
      <c r="E1780" t="s">
        <v>1195</v>
      </c>
      <c r="F1780" s="604">
        <v>1</v>
      </c>
      <c r="G1780" s="604">
        <v>1E-4</v>
      </c>
      <c r="H1780" s="651"/>
      <c r="I1780" t="str">
        <f t="shared" si="165"/>
        <v>hdvs</v>
      </c>
      <c r="J1780" t="str">
        <f t="shared" si="166"/>
        <v>natural gas</v>
      </c>
      <c r="K1780" t="str">
        <f t="shared" si="167"/>
        <v>PM</v>
      </c>
      <c r="L1780" t="str">
        <f t="shared" si="168"/>
        <v>hdvs.natural gas.PM.Stage 3</v>
      </c>
      <c r="M1780" s="614">
        <f>IFERROR(INDEX('Control Tech'!$K$3:$K$196,MATCH(Calcs!L1780,'Control Tech'!$A$3:$A$196,0),1)/100,0)</f>
        <v>0</v>
      </c>
      <c r="N1780" s="613">
        <f t="shared" si="169"/>
        <v>0</v>
      </c>
      <c r="O1780" t="str">
        <f t="shared" si="170"/>
        <v/>
      </c>
    </row>
    <row r="1781" spans="1:15" x14ac:dyDescent="0.25">
      <c r="A1781" t="s">
        <v>1912</v>
      </c>
      <c r="B1781" t="s">
        <v>1188</v>
      </c>
      <c r="C1781" t="s">
        <v>18</v>
      </c>
      <c r="D1781" t="s">
        <v>1186</v>
      </c>
      <c r="E1781" t="s">
        <v>1195</v>
      </c>
      <c r="F1781" s="604">
        <v>1</v>
      </c>
      <c r="G1781" s="604">
        <v>1.325E-2</v>
      </c>
      <c r="H1781" s="651"/>
      <c r="I1781" t="str">
        <f t="shared" si="165"/>
        <v>hdvs</v>
      </c>
      <c r="J1781" t="str">
        <f t="shared" si="166"/>
        <v>petroleum gasoline</v>
      </c>
      <c r="K1781" t="str">
        <f t="shared" si="167"/>
        <v>PM</v>
      </c>
      <c r="L1781" t="str">
        <f t="shared" si="168"/>
        <v>hdvs.petroleum gasoline.PM.No control</v>
      </c>
      <c r="M1781" s="614">
        <f>IFERROR(INDEX('Control Tech'!$K$3:$K$196,MATCH(Calcs!L1781,'Control Tech'!$A$3:$A$196,0),1)/100,0)</f>
        <v>0</v>
      </c>
      <c r="N1781" s="613">
        <f t="shared" si="169"/>
        <v>1</v>
      </c>
      <c r="O1781" t="str">
        <f t="shared" si="170"/>
        <v/>
      </c>
    </row>
    <row r="1782" spans="1:15" x14ac:dyDescent="0.25">
      <c r="A1782" t="s">
        <v>1912</v>
      </c>
      <c r="B1782" t="s">
        <v>1188</v>
      </c>
      <c r="C1782" t="s">
        <v>18</v>
      </c>
      <c r="D1782" t="s">
        <v>1275</v>
      </c>
      <c r="E1782" t="s">
        <v>1195</v>
      </c>
      <c r="F1782" s="604">
        <v>1</v>
      </c>
      <c r="G1782" s="604">
        <v>6.4900000000000001E-3</v>
      </c>
      <c r="H1782" s="651"/>
      <c r="I1782" t="str">
        <f t="shared" si="165"/>
        <v>hdvs</v>
      </c>
      <c r="J1782" t="str">
        <f t="shared" si="166"/>
        <v>petroleum gasoline</v>
      </c>
      <c r="K1782" t="str">
        <f t="shared" si="167"/>
        <v>PM</v>
      </c>
      <c r="L1782" t="str">
        <f t="shared" si="168"/>
        <v>hdvs.petroleum gasoline.PM.Stage 1</v>
      </c>
      <c r="M1782" s="614">
        <f>IFERROR(INDEX('Control Tech'!$K$3:$K$196,MATCH(Calcs!L1782,'Control Tech'!$A$3:$A$196,0),1)/100,0)</f>
        <v>0</v>
      </c>
      <c r="N1782" s="613">
        <f t="shared" si="169"/>
        <v>0</v>
      </c>
      <c r="O1782" t="str">
        <f t="shared" si="170"/>
        <v/>
      </c>
    </row>
    <row r="1783" spans="1:15" x14ac:dyDescent="0.25">
      <c r="A1783" t="s">
        <v>1912</v>
      </c>
      <c r="B1783" t="s">
        <v>1188</v>
      </c>
      <c r="C1783" t="s">
        <v>18</v>
      </c>
      <c r="D1783" t="s">
        <v>1276</v>
      </c>
      <c r="E1783" t="s">
        <v>1195</v>
      </c>
      <c r="F1783" s="604">
        <v>1</v>
      </c>
      <c r="G1783" s="604">
        <v>1.4300000000000001E-3</v>
      </c>
      <c r="H1783" s="651"/>
      <c r="I1783" t="str">
        <f t="shared" si="165"/>
        <v>hdvs</v>
      </c>
      <c r="J1783" t="str">
        <f t="shared" si="166"/>
        <v>petroleum gasoline</v>
      </c>
      <c r="K1783" t="str">
        <f t="shared" si="167"/>
        <v>PM</v>
      </c>
      <c r="L1783" t="str">
        <f t="shared" si="168"/>
        <v>hdvs.petroleum gasoline.PM.Stage 2</v>
      </c>
      <c r="M1783" s="614">
        <f>IFERROR(INDEX('Control Tech'!$K$3:$K$196,MATCH(Calcs!L1783,'Control Tech'!$A$3:$A$196,0),1)/100,0)</f>
        <v>0</v>
      </c>
      <c r="N1783" s="613">
        <f t="shared" si="169"/>
        <v>0</v>
      </c>
      <c r="O1783" t="str">
        <f t="shared" si="170"/>
        <v/>
      </c>
    </row>
    <row r="1784" spans="1:15" x14ac:dyDescent="0.25">
      <c r="A1784" t="s">
        <v>1912</v>
      </c>
      <c r="B1784" t="s">
        <v>1188</v>
      </c>
      <c r="C1784" t="s">
        <v>18</v>
      </c>
      <c r="D1784" t="s">
        <v>1277</v>
      </c>
      <c r="E1784" t="s">
        <v>1195</v>
      </c>
      <c r="F1784" s="604">
        <v>1</v>
      </c>
      <c r="G1784" s="604">
        <v>1.3500000000000001E-3</v>
      </c>
      <c r="H1784" s="651"/>
      <c r="I1784" t="str">
        <f t="shared" si="165"/>
        <v>hdvs</v>
      </c>
      <c r="J1784" t="str">
        <f t="shared" si="166"/>
        <v>petroleum gasoline</v>
      </c>
      <c r="K1784" t="str">
        <f t="shared" si="167"/>
        <v>PM</v>
      </c>
      <c r="L1784" t="str">
        <f t="shared" si="168"/>
        <v>hdvs.petroleum gasoline.PM.Stage 3</v>
      </c>
      <c r="M1784" s="614">
        <f>IFERROR(INDEX('Control Tech'!$K$3:$K$196,MATCH(Calcs!L1784,'Control Tech'!$A$3:$A$196,0),1)/100,0)</f>
        <v>0</v>
      </c>
      <c r="N1784" s="613">
        <f t="shared" si="169"/>
        <v>0</v>
      </c>
      <c r="O1784" t="str">
        <f t="shared" si="170"/>
        <v/>
      </c>
    </row>
    <row r="1785" spans="1:15" x14ac:dyDescent="0.25">
      <c r="A1785" t="s">
        <v>1912</v>
      </c>
      <c r="B1785" t="s">
        <v>1188</v>
      </c>
      <c r="C1785" t="s">
        <v>1305</v>
      </c>
      <c r="D1785" t="s">
        <v>1186</v>
      </c>
      <c r="E1785" t="s">
        <v>1195</v>
      </c>
      <c r="F1785" s="604">
        <v>1</v>
      </c>
      <c r="G1785" s="604">
        <v>1E-3</v>
      </c>
      <c r="H1785" s="651"/>
      <c r="I1785" t="str">
        <f t="shared" si="165"/>
        <v>hdvs</v>
      </c>
      <c r="J1785" t="str">
        <f t="shared" si="166"/>
        <v>natural gas</v>
      </c>
      <c r="K1785" t="str">
        <f t="shared" si="167"/>
        <v>PM</v>
      </c>
      <c r="L1785" t="str">
        <f t="shared" si="168"/>
        <v>hdvs.natural gas.PM.No control</v>
      </c>
      <c r="M1785" s="614">
        <f>IFERROR(INDEX('Control Tech'!$K$3:$K$196,MATCH(Calcs!L1785,'Control Tech'!$A$3:$A$196,0),1)/100,0)</f>
        <v>0</v>
      </c>
      <c r="N1785" s="613">
        <f t="shared" si="169"/>
        <v>1</v>
      </c>
      <c r="O1785" t="str">
        <f t="shared" si="170"/>
        <v/>
      </c>
    </row>
    <row r="1786" spans="1:15" x14ac:dyDescent="0.25">
      <c r="A1786" t="s">
        <v>1912</v>
      </c>
      <c r="B1786" t="s">
        <v>1188</v>
      </c>
      <c r="C1786" t="s">
        <v>1305</v>
      </c>
      <c r="D1786" t="s">
        <v>1275</v>
      </c>
      <c r="E1786" t="s">
        <v>1195</v>
      </c>
      <c r="F1786" s="604">
        <v>1</v>
      </c>
      <c r="G1786" s="604">
        <v>4.8999999999999998E-4</v>
      </c>
      <c r="H1786" s="651"/>
      <c r="I1786" t="str">
        <f t="shared" si="165"/>
        <v>hdvs</v>
      </c>
      <c r="J1786" t="str">
        <f t="shared" si="166"/>
        <v>natural gas</v>
      </c>
      <c r="K1786" t="str">
        <f t="shared" si="167"/>
        <v>PM</v>
      </c>
      <c r="L1786" t="str">
        <f t="shared" si="168"/>
        <v>hdvs.natural gas.PM.Stage 1</v>
      </c>
      <c r="M1786" s="614">
        <f>IFERROR(INDEX('Control Tech'!$K$3:$K$196,MATCH(Calcs!L1786,'Control Tech'!$A$3:$A$196,0),1)/100,0)</f>
        <v>0</v>
      </c>
      <c r="N1786" s="613">
        <f t="shared" si="169"/>
        <v>0</v>
      </c>
      <c r="O1786" t="str">
        <f t="shared" si="170"/>
        <v/>
      </c>
    </row>
    <row r="1787" spans="1:15" x14ac:dyDescent="0.25">
      <c r="A1787" t="s">
        <v>1912</v>
      </c>
      <c r="B1787" t="s">
        <v>1188</v>
      </c>
      <c r="C1787" t="s">
        <v>1305</v>
      </c>
      <c r="D1787" t="s">
        <v>1276</v>
      </c>
      <c r="E1787" t="s">
        <v>1195</v>
      </c>
      <c r="F1787" s="604">
        <v>1</v>
      </c>
      <c r="G1787" s="604">
        <v>1.1E-4</v>
      </c>
      <c r="H1787" s="651"/>
      <c r="I1787" t="str">
        <f t="shared" si="165"/>
        <v>hdvs</v>
      </c>
      <c r="J1787" t="str">
        <f t="shared" si="166"/>
        <v>natural gas</v>
      </c>
      <c r="K1787" t="str">
        <f t="shared" si="167"/>
        <v>PM</v>
      </c>
      <c r="L1787" t="str">
        <f t="shared" si="168"/>
        <v>hdvs.natural gas.PM.Stage 2</v>
      </c>
      <c r="M1787" s="614">
        <f>IFERROR(INDEX('Control Tech'!$K$3:$K$196,MATCH(Calcs!L1787,'Control Tech'!$A$3:$A$196,0),1)/100,0)</f>
        <v>0</v>
      </c>
      <c r="N1787" s="613">
        <f t="shared" si="169"/>
        <v>0</v>
      </c>
      <c r="O1787" t="str">
        <f t="shared" si="170"/>
        <v/>
      </c>
    </row>
    <row r="1788" spans="1:15" x14ac:dyDescent="0.25">
      <c r="A1788" t="s">
        <v>1912</v>
      </c>
      <c r="B1788" t="s">
        <v>1188</v>
      </c>
      <c r="C1788" t="s">
        <v>1305</v>
      </c>
      <c r="D1788" t="s">
        <v>1277</v>
      </c>
      <c r="E1788" t="s">
        <v>1195</v>
      </c>
      <c r="F1788" s="604">
        <v>1</v>
      </c>
      <c r="G1788" s="604">
        <v>1E-4</v>
      </c>
      <c r="H1788" s="651"/>
      <c r="I1788" t="str">
        <f t="shared" si="165"/>
        <v>hdvs</v>
      </c>
      <c r="J1788" t="str">
        <f t="shared" si="166"/>
        <v>natural gas</v>
      </c>
      <c r="K1788" t="str">
        <f t="shared" si="167"/>
        <v>PM</v>
      </c>
      <c r="L1788" t="str">
        <f t="shared" si="168"/>
        <v>hdvs.natural gas.PM.Stage 3</v>
      </c>
      <c r="M1788" s="614">
        <f>IFERROR(INDEX('Control Tech'!$K$3:$K$196,MATCH(Calcs!L1788,'Control Tech'!$A$3:$A$196,0),1)/100,0)</f>
        <v>0</v>
      </c>
      <c r="N1788" s="613">
        <f t="shared" si="169"/>
        <v>0</v>
      </c>
      <c r="O1788" t="str">
        <f t="shared" si="170"/>
        <v/>
      </c>
    </row>
    <row r="1789" spans="1:15" x14ac:dyDescent="0.25">
      <c r="A1789" t="s">
        <v>1912</v>
      </c>
      <c r="B1789" t="s">
        <v>1248</v>
      </c>
      <c r="C1789" t="s">
        <v>1409</v>
      </c>
      <c r="D1789" t="s">
        <v>1131</v>
      </c>
      <c r="E1789" t="s">
        <v>1195</v>
      </c>
      <c r="F1789" s="604">
        <v>1</v>
      </c>
      <c r="G1789" s="604">
        <v>1.282E-2</v>
      </c>
      <c r="H1789" s="651"/>
      <c r="I1789" t="str">
        <f t="shared" si="165"/>
        <v>industry</v>
      </c>
      <c r="J1789" t="str">
        <f t="shared" si="166"/>
        <v>biomass</v>
      </c>
      <c r="K1789" t="str">
        <f t="shared" si="167"/>
        <v>PM</v>
      </c>
      <c r="L1789" t="str">
        <f t="shared" si="168"/>
        <v>industry.biomass.PM.Cyclone</v>
      </c>
      <c r="M1789" s="614">
        <f>IFERROR(INDEX('Control Tech'!$K$3:$K$196,MATCH(Calcs!L1789,'Control Tech'!$A$3:$A$196,0),1)/100,0)</f>
        <v>0</v>
      </c>
      <c r="N1789" s="613">
        <f t="shared" si="169"/>
        <v>0</v>
      </c>
      <c r="O1789" t="str">
        <f t="shared" si="170"/>
        <v/>
      </c>
    </row>
    <row r="1790" spans="1:15" x14ac:dyDescent="0.25">
      <c r="A1790" t="s">
        <v>1912</v>
      </c>
      <c r="B1790" t="s">
        <v>1248</v>
      </c>
      <c r="C1790" t="s">
        <v>1409</v>
      </c>
      <c r="D1790" t="s">
        <v>1207</v>
      </c>
      <c r="E1790" t="s">
        <v>1195</v>
      </c>
      <c r="F1790" s="604">
        <v>1</v>
      </c>
      <c r="G1790" s="604">
        <v>5.8E-4</v>
      </c>
      <c r="H1790" s="651"/>
      <c r="I1790" t="str">
        <f t="shared" si="165"/>
        <v>industry</v>
      </c>
      <c r="J1790" t="str">
        <f t="shared" si="166"/>
        <v>biomass</v>
      </c>
      <c r="K1790" t="str">
        <f t="shared" si="167"/>
        <v>PM</v>
      </c>
      <c r="L1790" t="str">
        <f t="shared" si="168"/>
        <v>industry.biomass.PM.Electrostatic precipitator: 1 field</v>
      </c>
      <c r="M1790" s="614">
        <f>IFERROR(INDEX('Control Tech'!$K$3:$K$196,MATCH(Calcs!L1790,'Control Tech'!$A$3:$A$196,0),1)/100,0)</f>
        <v>0.28000000000000003</v>
      </c>
      <c r="N1790" s="613">
        <f t="shared" si="169"/>
        <v>0.28000000000000003</v>
      </c>
      <c r="O1790" t="str">
        <f t="shared" si="170"/>
        <v/>
      </c>
    </row>
    <row r="1791" spans="1:15" x14ac:dyDescent="0.25">
      <c r="A1791" t="s">
        <v>1912</v>
      </c>
      <c r="B1791" t="s">
        <v>1248</v>
      </c>
      <c r="C1791" t="s">
        <v>1409</v>
      </c>
      <c r="D1791" t="s">
        <v>1208</v>
      </c>
      <c r="E1791" t="s">
        <v>1195</v>
      </c>
      <c r="F1791" s="604">
        <v>1</v>
      </c>
      <c r="G1791" s="604">
        <v>2.9E-4</v>
      </c>
      <c r="H1791" s="651"/>
      <c r="I1791" t="str">
        <f t="shared" si="165"/>
        <v>industry</v>
      </c>
      <c r="J1791" t="str">
        <f t="shared" si="166"/>
        <v>biomass</v>
      </c>
      <c r="K1791" t="str">
        <f t="shared" si="167"/>
        <v>PM</v>
      </c>
      <c r="L1791" t="str">
        <f t="shared" si="168"/>
        <v>industry.biomass.PM.Electrostatic precipitator: 2 fields</v>
      </c>
      <c r="M1791" s="614">
        <f>IFERROR(INDEX('Control Tech'!$K$3:$K$196,MATCH(Calcs!L1791,'Control Tech'!$A$3:$A$196,0),1)/100,0)</f>
        <v>0</v>
      </c>
      <c r="N1791" s="613">
        <f t="shared" si="169"/>
        <v>0</v>
      </c>
      <c r="O1791" t="str">
        <f t="shared" si="170"/>
        <v/>
      </c>
    </row>
    <row r="1792" spans="1:15" x14ac:dyDescent="0.25">
      <c r="A1792" t="s">
        <v>1912</v>
      </c>
      <c r="B1792" t="s">
        <v>1248</v>
      </c>
      <c r="C1792" t="s">
        <v>1409</v>
      </c>
      <c r="D1792" t="s">
        <v>1196</v>
      </c>
      <c r="E1792" t="s">
        <v>1195</v>
      </c>
      <c r="F1792" s="604">
        <v>1</v>
      </c>
      <c r="G1792" s="604">
        <v>0</v>
      </c>
      <c r="H1792" s="651"/>
      <c r="I1792" t="str">
        <f t="shared" si="165"/>
        <v>industry</v>
      </c>
      <c r="J1792" t="str">
        <f t="shared" si="166"/>
        <v>biomass</v>
      </c>
      <c r="K1792" t="str">
        <f t="shared" si="167"/>
        <v>PM</v>
      </c>
      <c r="L1792" t="str">
        <f t="shared" si="168"/>
        <v>industry.biomass.PM.High efficiency deduster</v>
      </c>
      <c r="M1792" s="614">
        <f>IFERROR(INDEX('Control Tech'!$K$3:$K$196,MATCH(Calcs!L1792,'Control Tech'!$A$3:$A$196,0),1)/100,0)</f>
        <v>0</v>
      </c>
      <c r="N1792" s="613">
        <f t="shared" si="169"/>
        <v>0</v>
      </c>
      <c r="O1792" t="str">
        <f t="shared" si="170"/>
        <v/>
      </c>
    </row>
    <row r="1793" spans="1:15" x14ac:dyDescent="0.25">
      <c r="A1793" t="s">
        <v>1912</v>
      </c>
      <c r="B1793" t="s">
        <v>1248</v>
      </c>
      <c r="C1793" t="s">
        <v>1409</v>
      </c>
      <c r="D1793" t="s">
        <v>1186</v>
      </c>
      <c r="E1793" t="s">
        <v>1195</v>
      </c>
      <c r="F1793" s="604">
        <v>1</v>
      </c>
      <c r="G1793" s="604">
        <v>1.44E-2</v>
      </c>
      <c r="H1793" s="651"/>
      <c r="I1793" t="str">
        <f t="shared" si="165"/>
        <v>industry</v>
      </c>
      <c r="J1793" t="str">
        <f t="shared" si="166"/>
        <v>biomass</v>
      </c>
      <c r="K1793" t="str">
        <f t="shared" si="167"/>
        <v>PM</v>
      </c>
      <c r="L1793" t="str">
        <f t="shared" si="168"/>
        <v>industry.biomass.PM.No control</v>
      </c>
      <c r="M1793" s="614">
        <f>IFERROR(INDEX('Control Tech'!$K$3:$K$196,MATCH(Calcs!L1793,'Control Tech'!$A$3:$A$196,0),1)/100,0)</f>
        <v>0</v>
      </c>
      <c r="N1793" s="613">
        <f t="shared" si="169"/>
        <v>0.72</v>
      </c>
      <c r="O1793" t="str">
        <f t="shared" si="170"/>
        <v/>
      </c>
    </row>
    <row r="1794" spans="1:15" x14ac:dyDescent="0.25">
      <c r="A1794" t="s">
        <v>1912</v>
      </c>
      <c r="B1794" t="s">
        <v>1248</v>
      </c>
      <c r="C1794" t="s">
        <v>1245</v>
      </c>
      <c r="D1794" t="s">
        <v>1131</v>
      </c>
      <c r="E1794" t="s">
        <v>1195</v>
      </c>
      <c r="F1794" s="604">
        <v>1</v>
      </c>
      <c r="G1794" s="604">
        <v>0</v>
      </c>
      <c r="H1794" s="651"/>
      <c r="I1794" t="str">
        <f t="shared" si="165"/>
        <v>industry</v>
      </c>
      <c r="J1794" t="str">
        <f t="shared" si="166"/>
        <v>hard coal</v>
      </c>
      <c r="K1794" t="str">
        <f t="shared" si="167"/>
        <v>PM</v>
      </c>
      <c r="L1794" t="str">
        <f t="shared" si="168"/>
        <v>industry.hard coal.PM.Cyclone</v>
      </c>
      <c r="M1794" s="614">
        <f>IFERROR(INDEX('Control Tech'!$K$3:$K$196,MATCH(Calcs!L1794,'Control Tech'!$A$3:$A$196,0),1)/100,0)</f>
        <v>0</v>
      </c>
      <c r="N1794" s="613">
        <f t="shared" si="169"/>
        <v>0</v>
      </c>
      <c r="O1794" t="str">
        <f t="shared" si="170"/>
        <v/>
      </c>
    </row>
    <row r="1795" spans="1:15" x14ac:dyDescent="0.25">
      <c r="A1795" t="s">
        <v>1912</v>
      </c>
      <c r="B1795" t="s">
        <v>1248</v>
      </c>
      <c r="C1795" t="s">
        <v>1245</v>
      </c>
      <c r="D1795" t="s">
        <v>1207</v>
      </c>
      <c r="E1795" t="s">
        <v>1195</v>
      </c>
      <c r="F1795" s="604">
        <v>1</v>
      </c>
      <c r="G1795" s="604">
        <v>0</v>
      </c>
      <c r="H1795" s="651"/>
      <c r="I1795" t="str">
        <f t="shared" si="165"/>
        <v>industry</v>
      </c>
      <c r="J1795" t="str">
        <f t="shared" si="166"/>
        <v>hard coal</v>
      </c>
      <c r="K1795" t="str">
        <f t="shared" si="167"/>
        <v>PM</v>
      </c>
      <c r="L1795" t="str">
        <f t="shared" si="168"/>
        <v>industry.hard coal.PM.Electrostatic precipitator: 1 field</v>
      </c>
      <c r="M1795" s="614">
        <f>IFERROR(INDEX('Control Tech'!$K$3:$K$196,MATCH(Calcs!L1795,'Control Tech'!$A$3:$A$196,0),1)/100,0)</f>
        <v>0</v>
      </c>
      <c r="N1795" s="613">
        <f t="shared" si="169"/>
        <v>0</v>
      </c>
      <c r="O1795" t="str">
        <f t="shared" si="170"/>
        <v/>
      </c>
    </row>
    <row r="1796" spans="1:15" x14ac:dyDescent="0.25">
      <c r="A1796" t="s">
        <v>1912</v>
      </c>
      <c r="B1796" t="s">
        <v>1248</v>
      </c>
      <c r="C1796" t="s">
        <v>1245</v>
      </c>
      <c r="D1796" t="s">
        <v>1208</v>
      </c>
      <c r="E1796" t="s">
        <v>1195</v>
      </c>
      <c r="F1796" s="604">
        <v>1</v>
      </c>
      <c r="G1796" s="604">
        <v>0</v>
      </c>
      <c r="H1796" s="651"/>
      <c r="I1796" t="str">
        <f t="shared" si="165"/>
        <v>industry</v>
      </c>
      <c r="J1796" t="str">
        <f t="shared" si="166"/>
        <v>hard coal</v>
      </c>
      <c r="K1796" t="str">
        <f t="shared" si="167"/>
        <v>PM</v>
      </c>
      <c r="L1796" t="str">
        <f t="shared" si="168"/>
        <v>industry.hard coal.PM.Electrostatic precipitator: 2 fields</v>
      </c>
      <c r="M1796" s="614">
        <f>IFERROR(INDEX('Control Tech'!$K$3:$K$196,MATCH(Calcs!L1796,'Control Tech'!$A$3:$A$196,0),1)/100,0)</f>
        <v>0</v>
      </c>
      <c r="N1796" s="613">
        <f t="shared" si="169"/>
        <v>0</v>
      </c>
      <c r="O1796" t="str">
        <f t="shared" si="170"/>
        <v/>
      </c>
    </row>
    <row r="1797" spans="1:15" x14ac:dyDescent="0.25">
      <c r="A1797" t="s">
        <v>1912</v>
      </c>
      <c r="B1797" t="s">
        <v>1248</v>
      </c>
      <c r="C1797" t="s">
        <v>1245</v>
      </c>
      <c r="D1797" t="s">
        <v>1196</v>
      </c>
      <c r="E1797" t="s">
        <v>1195</v>
      </c>
      <c r="F1797" s="604">
        <v>1</v>
      </c>
      <c r="G1797" s="604">
        <v>0</v>
      </c>
      <c r="H1797" s="651"/>
      <c r="I1797" t="str">
        <f t="shared" si="165"/>
        <v>industry</v>
      </c>
      <c r="J1797" t="str">
        <f t="shared" si="166"/>
        <v>hard coal</v>
      </c>
      <c r="K1797" t="str">
        <f t="shared" si="167"/>
        <v>PM</v>
      </c>
      <c r="L1797" t="str">
        <f t="shared" si="168"/>
        <v>industry.hard coal.PM.High efficiency deduster</v>
      </c>
      <c r="M1797" s="614">
        <f>IFERROR(INDEX('Control Tech'!$K$3:$K$196,MATCH(Calcs!L1797,'Control Tech'!$A$3:$A$196,0),1)/100,0)</f>
        <v>0</v>
      </c>
      <c r="N1797" s="613">
        <f t="shared" si="169"/>
        <v>0</v>
      </c>
      <c r="O1797" t="str">
        <f t="shared" si="170"/>
        <v/>
      </c>
    </row>
    <row r="1798" spans="1:15" x14ac:dyDescent="0.25">
      <c r="A1798" t="s">
        <v>1912</v>
      </c>
      <c r="B1798" t="s">
        <v>1248</v>
      </c>
      <c r="C1798" t="s">
        <v>1245</v>
      </c>
      <c r="D1798" t="s">
        <v>1186</v>
      </c>
      <c r="E1798" t="s">
        <v>1195</v>
      </c>
      <c r="F1798" s="604">
        <v>1</v>
      </c>
      <c r="G1798" s="604">
        <v>0</v>
      </c>
      <c r="H1798" s="651"/>
      <c r="I1798" t="str">
        <f t="shared" ref="I1798:I1861" si="171">IFERROR(INDEX($U$3:$U$143,MATCH(B1798,$S$3:$S$143,0),1),"")</f>
        <v>industry</v>
      </c>
      <c r="J1798" t="str">
        <f t="shared" ref="J1798:J1861" si="172">IFERROR(INDEX($V$3:$V$143,MATCH(CONCATENATE(B1798,".",C1798),$R$3:$R$143,0),1),"")</f>
        <v>hard coal</v>
      </c>
      <c r="K1798" t="str">
        <f t="shared" ref="K1798:K1861" si="173">IF(OR(A1798="black carbon",A1798="oc",A1798="pm2.5",A1798="pm10"),"PM",A1798)</f>
        <v>PM</v>
      </c>
      <c r="L1798" t="str">
        <f t="shared" ref="L1798:L1861" si="174">IFERROR(CONCATENATE(I1798,".",J1798,".",K1798,".",D1798),"")</f>
        <v>industry.hard coal.PM.No control</v>
      </c>
      <c r="M1798" s="614">
        <f>IFERROR(INDEX('Control Tech'!$K$3:$K$196,MATCH(Calcs!L1798,'Control Tech'!$A$3:$A$196,0),1)/100,0)</f>
        <v>0</v>
      </c>
      <c r="N1798" s="613">
        <f t="shared" ref="N1798:N1861" si="175">IF(D1798="no control",1-SUMIFS($M$5:$M$3714,$B$5:$B$3714,B1798,$A$5:$A$3714,A1798,$C$5:$C$3714,C1798),M1798)</f>
        <v>1</v>
      </c>
      <c r="O1798" t="str">
        <f t="shared" ref="O1798:O1861" si="176">IF(I1798="electricity",INDEX($W$3:$W$143,MATCH(CONCATENATE(B1798,".",C1798),$R$3:$R$143,0),1),"")</f>
        <v/>
      </c>
    </row>
    <row r="1799" spans="1:15" x14ac:dyDescent="0.25">
      <c r="A1799" t="s">
        <v>1912</v>
      </c>
      <c r="B1799" t="s">
        <v>1248</v>
      </c>
      <c r="C1799" t="s">
        <v>92</v>
      </c>
      <c r="D1799" t="s">
        <v>1295</v>
      </c>
      <c r="E1799" t="s">
        <v>1195</v>
      </c>
      <c r="F1799" s="604">
        <v>1</v>
      </c>
      <c r="G1799" s="604">
        <v>2.0000000000000002E-5</v>
      </c>
      <c r="H1799" s="651"/>
      <c r="I1799" t="str">
        <f t="shared" si="171"/>
        <v>industry</v>
      </c>
      <c r="J1799" t="str">
        <f t="shared" si="172"/>
        <v>petroleum diesel</v>
      </c>
      <c r="K1799" t="str">
        <f t="shared" si="173"/>
        <v>PM</v>
      </c>
      <c r="L1799" t="str">
        <f t="shared" si="174"/>
        <v>industry.petroleum diesel.PM.Good housekeeping: industrial oil boilers</v>
      </c>
      <c r="M1799" s="614">
        <f>IFERROR(INDEX('Control Tech'!$K$3:$K$196,MATCH(Calcs!L1799,'Control Tech'!$A$3:$A$196,0),1)/100,0)</f>
        <v>0</v>
      </c>
      <c r="N1799" s="613">
        <f t="shared" si="175"/>
        <v>0</v>
      </c>
      <c r="O1799" t="str">
        <f t="shared" si="176"/>
        <v/>
      </c>
    </row>
    <row r="1800" spans="1:15" x14ac:dyDescent="0.25">
      <c r="A1800" t="s">
        <v>1912</v>
      </c>
      <c r="B1800" t="s">
        <v>1248</v>
      </c>
      <c r="C1800" t="s">
        <v>92</v>
      </c>
      <c r="D1800" t="s">
        <v>1186</v>
      </c>
      <c r="E1800" t="s">
        <v>1195</v>
      </c>
      <c r="F1800" s="604">
        <v>1</v>
      </c>
      <c r="G1800" s="604">
        <v>2.0000000000000002E-5</v>
      </c>
      <c r="H1800" s="651"/>
      <c r="I1800" t="str">
        <f t="shared" si="171"/>
        <v>industry</v>
      </c>
      <c r="J1800" t="str">
        <f t="shared" si="172"/>
        <v>petroleum diesel</v>
      </c>
      <c r="K1800" t="str">
        <f t="shared" si="173"/>
        <v>PM</v>
      </c>
      <c r="L1800" t="str">
        <f t="shared" si="174"/>
        <v>industry.petroleum diesel.PM.No control</v>
      </c>
      <c r="M1800" s="614">
        <f>IFERROR(INDEX('Control Tech'!$K$3:$K$196,MATCH(Calcs!L1800,'Control Tech'!$A$3:$A$196,0),1)/100,0)</f>
        <v>0</v>
      </c>
      <c r="N1800" s="613">
        <f t="shared" si="175"/>
        <v>1</v>
      </c>
      <c r="O1800" t="str">
        <f t="shared" si="176"/>
        <v/>
      </c>
    </row>
    <row r="1801" spans="1:15" x14ac:dyDescent="0.25">
      <c r="A1801" t="s">
        <v>1912</v>
      </c>
      <c r="B1801" t="s">
        <v>1248</v>
      </c>
      <c r="C1801" t="s">
        <v>1264</v>
      </c>
      <c r="D1801" t="s">
        <v>1186</v>
      </c>
      <c r="E1801" t="s">
        <v>1195</v>
      </c>
      <c r="F1801" s="604">
        <v>1</v>
      </c>
      <c r="G1801" s="604">
        <v>6.9999999999999994E-5</v>
      </c>
      <c r="H1801" s="651"/>
      <c r="I1801" t="str">
        <f t="shared" si="171"/>
        <v>industry</v>
      </c>
      <c r="J1801" t="str">
        <f t="shared" si="172"/>
        <v>natural gas</v>
      </c>
      <c r="K1801" t="str">
        <f t="shared" si="173"/>
        <v>PM</v>
      </c>
      <c r="L1801" t="str">
        <f t="shared" si="174"/>
        <v>industry.natural gas.PM.No control</v>
      </c>
      <c r="M1801" s="614">
        <f>IFERROR(INDEX('Control Tech'!$K$3:$K$196,MATCH(Calcs!L1801,'Control Tech'!$A$3:$A$196,0),1)/100,0)</f>
        <v>0</v>
      </c>
      <c r="N1801" s="613">
        <f t="shared" si="175"/>
        <v>1</v>
      </c>
      <c r="O1801" t="str">
        <f t="shared" si="176"/>
        <v/>
      </c>
    </row>
    <row r="1802" spans="1:15" x14ac:dyDescent="0.25">
      <c r="A1802" t="s">
        <v>1912</v>
      </c>
      <c r="B1802" t="s">
        <v>1248</v>
      </c>
      <c r="C1802" t="s">
        <v>18</v>
      </c>
      <c r="D1802" t="s">
        <v>1186</v>
      </c>
      <c r="E1802" t="s">
        <v>1195</v>
      </c>
      <c r="F1802" s="604">
        <v>1</v>
      </c>
      <c r="G1802" s="604">
        <v>3.8000000000000002E-4</v>
      </c>
      <c r="H1802" s="651"/>
      <c r="I1802" t="str">
        <f t="shared" si="171"/>
        <v>industry</v>
      </c>
      <c r="J1802" t="str">
        <f t="shared" si="172"/>
        <v>petroleum gasoline</v>
      </c>
      <c r="K1802" t="str">
        <f t="shared" si="173"/>
        <v>PM</v>
      </c>
      <c r="L1802" t="str">
        <f t="shared" si="174"/>
        <v>industry.petroleum gasoline.PM.No control</v>
      </c>
      <c r="M1802" s="614">
        <f>IFERROR(INDEX('Control Tech'!$K$3:$K$196,MATCH(Calcs!L1802,'Control Tech'!$A$3:$A$196,0),1)/100,0)</f>
        <v>0</v>
      </c>
      <c r="N1802" s="613">
        <f t="shared" si="175"/>
        <v>1</v>
      </c>
      <c r="O1802" t="str">
        <f t="shared" si="176"/>
        <v/>
      </c>
    </row>
    <row r="1803" spans="1:15" x14ac:dyDescent="0.25">
      <c r="A1803" t="s">
        <v>1912</v>
      </c>
      <c r="B1803" t="s">
        <v>1248</v>
      </c>
      <c r="C1803" t="s">
        <v>1294</v>
      </c>
      <c r="D1803" t="s">
        <v>1295</v>
      </c>
      <c r="E1803" t="s">
        <v>1195</v>
      </c>
      <c r="F1803" s="604">
        <v>1</v>
      </c>
      <c r="G1803" s="604">
        <v>2.9999999999999997E-4</v>
      </c>
      <c r="H1803" s="651"/>
      <c r="I1803" t="str">
        <f t="shared" si="171"/>
        <v>industry</v>
      </c>
      <c r="J1803" t="str">
        <f t="shared" si="172"/>
        <v>petroleum diesel</v>
      </c>
      <c r="K1803" t="str">
        <f t="shared" si="173"/>
        <v>PM</v>
      </c>
      <c r="L1803" t="str">
        <f t="shared" si="174"/>
        <v>industry.petroleum diesel.PM.Good housekeeping: industrial oil boilers</v>
      </c>
      <c r="M1803" s="614">
        <f>IFERROR(INDEX('Control Tech'!$K$3:$K$196,MATCH(Calcs!L1803,'Control Tech'!$A$3:$A$196,0),1)/100,0)</f>
        <v>0</v>
      </c>
      <c r="N1803" s="613">
        <f t="shared" si="175"/>
        <v>0</v>
      </c>
      <c r="O1803" t="str">
        <f t="shared" si="176"/>
        <v/>
      </c>
    </row>
    <row r="1804" spans="1:15" x14ac:dyDescent="0.25">
      <c r="A1804" t="s">
        <v>1912</v>
      </c>
      <c r="B1804" t="s">
        <v>1248</v>
      </c>
      <c r="C1804" t="s">
        <v>1294</v>
      </c>
      <c r="D1804" t="s">
        <v>1196</v>
      </c>
      <c r="E1804" t="s">
        <v>1195</v>
      </c>
      <c r="F1804" s="604">
        <v>1</v>
      </c>
      <c r="G1804" s="604">
        <v>0</v>
      </c>
      <c r="H1804" s="651"/>
      <c r="I1804" t="str">
        <f t="shared" si="171"/>
        <v>industry</v>
      </c>
      <c r="J1804" t="str">
        <f t="shared" si="172"/>
        <v>petroleum diesel</v>
      </c>
      <c r="K1804" t="str">
        <f t="shared" si="173"/>
        <v>PM</v>
      </c>
      <c r="L1804" t="str">
        <f t="shared" si="174"/>
        <v>industry.petroleum diesel.PM.High efficiency deduster</v>
      </c>
      <c r="M1804" s="614">
        <f>IFERROR(INDEX('Control Tech'!$K$3:$K$196,MATCH(Calcs!L1804,'Control Tech'!$A$3:$A$196,0),1)/100,0)</f>
        <v>0</v>
      </c>
      <c r="N1804" s="613">
        <f t="shared" si="175"/>
        <v>0</v>
      </c>
      <c r="O1804" t="str">
        <f t="shared" si="176"/>
        <v/>
      </c>
    </row>
    <row r="1805" spans="1:15" x14ac:dyDescent="0.25">
      <c r="A1805" t="s">
        <v>1912</v>
      </c>
      <c r="B1805" t="s">
        <v>1248</v>
      </c>
      <c r="C1805" t="s">
        <v>1294</v>
      </c>
      <c r="D1805" t="s">
        <v>1186</v>
      </c>
      <c r="E1805" t="s">
        <v>1195</v>
      </c>
      <c r="F1805" s="604">
        <v>1</v>
      </c>
      <c r="G1805" s="604">
        <v>3.3E-4</v>
      </c>
      <c r="H1805" s="651"/>
      <c r="I1805" t="str">
        <f t="shared" si="171"/>
        <v>industry</v>
      </c>
      <c r="J1805" t="str">
        <f t="shared" si="172"/>
        <v>petroleum diesel</v>
      </c>
      <c r="K1805" t="str">
        <f t="shared" si="173"/>
        <v>PM</v>
      </c>
      <c r="L1805" t="str">
        <f t="shared" si="174"/>
        <v>industry.petroleum diesel.PM.No control</v>
      </c>
      <c r="M1805" s="614">
        <f>IFERROR(INDEX('Control Tech'!$K$3:$K$196,MATCH(Calcs!L1805,'Control Tech'!$A$3:$A$196,0),1)/100,0)</f>
        <v>0</v>
      </c>
      <c r="N1805" s="613">
        <f t="shared" si="175"/>
        <v>1</v>
      </c>
      <c r="O1805" t="str">
        <f t="shared" si="176"/>
        <v/>
      </c>
    </row>
    <row r="1806" spans="1:15" x14ac:dyDescent="0.25">
      <c r="A1806" t="s">
        <v>1912</v>
      </c>
      <c r="B1806" t="s">
        <v>1248</v>
      </c>
      <c r="C1806" t="s">
        <v>1305</v>
      </c>
      <c r="D1806" t="s">
        <v>1186</v>
      </c>
      <c r="E1806" t="s">
        <v>1195</v>
      </c>
      <c r="F1806" s="604">
        <v>1</v>
      </c>
      <c r="G1806" s="604">
        <v>0</v>
      </c>
      <c r="H1806" s="651"/>
      <c r="I1806" t="str">
        <f t="shared" si="171"/>
        <v>industry</v>
      </c>
      <c r="J1806" t="str">
        <f t="shared" si="172"/>
        <v>natural gas</v>
      </c>
      <c r="K1806" t="str">
        <f t="shared" si="173"/>
        <v>PM</v>
      </c>
      <c r="L1806" t="str">
        <f t="shared" si="174"/>
        <v>industry.natural gas.PM.No control</v>
      </c>
      <c r="M1806" s="614">
        <f>IFERROR(INDEX('Control Tech'!$K$3:$K$196,MATCH(Calcs!L1806,'Control Tech'!$A$3:$A$196,0),1)/100,0)</f>
        <v>0</v>
      </c>
      <c r="N1806" s="613">
        <f t="shared" si="175"/>
        <v>1</v>
      </c>
      <c r="O1806" t="str">
        <f t="shared" si="176"/>
        <v/>
      </c>
    </row>
    <row r="1807" spans="1:15" x14ac:dyDescent="0.25">
      <c r="A1807" t="s">
        <v>1912</v>
      </c>
      <c r="B1807" t="s">
        <v>1248</v>
      </c>
      <c r="C1807" t="s">
        <v>1410</v>
      </c>
      <c r="D1807" t="s">
        <v>1131</v>
      </c>
      <c r="E1807" t="s">
        <v>1195</v>
      </c>
      <c r="F1807" s="604">
        <v>1</v>
      </c>
      <c r="G1807" s="604">
        <v>0</v>
      </c>
      <c r="H1807" s="651"/>
      <c r="I1807" t="str">
        <f t="shared" si="171"/>
        <v>industry</v>
      </c>
      <c r="J1807" t="str">
        <f t="shared" si="172"/>
        <v>biomass</v>
      </c>
      <c r="K1807" t="str">
        <f t="shared" si="173"/>
        <v>PM</v>
      </c>
      <c r="L1807" t="str">
        <f t="shared" si="174"/>
        <v>industry.biomass.PM.Cyclone</v>
      </c>
      <c r="M1807" s="614">
        <f>IFERROR(INDEX('Control Tech'!$K$3:$K$196,MATCH(Calcs!L1807,'Control Tech'!$A$3:$A$196,0),1)/100,0)</f>
        <v>0</v>
      </c>
      <c r="N1807" s="613">
        <f t="shared" si="175"/>
        <v>0</v>
      </c>
      <c r="O1807" t="str">
        <f t="shared" si="176"/>
        <v/>
      </c>
    </row>
    <row r="1808" spans="1:15" x14ac:dyDescent="0.25">
      <c r="A1808" t="s">
        <v>1912</v>
      </c>
      <c r="B1808" t="s">
        <v>1248</v>
      </c>
      <c r="C1808" t="s">
        <v>1410</v>
      </c>
      <c r="D1808" t="s">
        <v>1207</v>
      </c>
      <c r="E1808" t="s">
        <v>1195</v>
      </c>
      <c r="F1808" s="604">
        <v>1</v>
      </c>
      <c r="G1808" s="604">
        <v>0</v>
      </c>
      <c r="H1808" s="651"/>
      <c r="I1808" t="str">
        <f t="shared" si="171"/>
        <v>industry</v>
      </c>
      <c r="J1808" t="str">
        <f t="shared" si="172"/>
        <v>biomass</v>
      </c>
      <c r="K1808" t="str">
        <f t="shared" si="173"/>
        <v>PM</v>
      </c>
      <c r="L1808" t="str">
        <f t="shared" si="174"/>
        <v>industry.biomass.PM.Electrostatic precipitator: 1 field</v>
      </c>
      <c r="M1808" s="614">
        <f>IFERROR(INDEX('Control Tech'!$K$3:$K$196,MATCH(Calcs!L1808,'Control Tech'!$A$3:$A$196,0),1)/100,0)</f>
        <v>0.28000000000000003</v>
      </c>
      <c r="N1808" s="613">
        <f t="shared" si="175"/>
        <v>0.28000000000000003</v>
      </c>
      <c r="O1808" t="str">
        <f t="shared" si="176"/>
        <v/>
      </c>
    </row>
    <row r="1809" spans="1:15" x14ac:dyDescent="0.25">
      <c r="A1809" t="s">
        <v>1912</v>
      </c>
      <c r="B1809" t="s">
        <v>1248</v>
      </c>
      <c r="C1809" t="s">
        <v>1410</v>
      </c>
      <c r="D1809" t="s">
        <v>1208</v>
      </c>
      <c r="E1809" t="s">
        <v>1195</v>
      </c>
      <c r="F1809" s="604">
        <v>1</v>
      </c>
      <c r="G1809" s="604">
        <v>0</v>
      </c>
      <c r="H1809" s="651"/>
      <c r="I1809" t="str">
        <f t="shared" si="171"/>
        <v>industry</v>
      </c>
      <c r="J1809" t="str">
        <f t="shared" si="172"/>
        <v>biomass</v>
      </c>
      <c r="K1809" t="str">
        <f t="shared" si="173"/>
        <v>PM</v>
      </c>
      <c r="L1809" t="str">
        <f t="shared" si="174"/>
        <v>industry.biomass.PM.Electrostatic precipitator: 2 fields</v>
      </c>
      <c r="M1809" s="614">
        <f>IFERROR(INDEX('Control Tech'!$K$3:$K$196,MATCH(Calcs!L1809,'Control Tech'!$A$3:$A$196,0),1)/100,0)</f>
        <v>0</v>
      </c>
      <c r="N1809" s="613">
        <f t="shared" si="175"/>
        <v>0</v>
      </c>
      <c r="O1809" t="str">
        <f t="shared" si="176"/>
        <v/>
      </c>
    </row>
    <row r="1810" spans="1:15" x14ac:dyDescent="0.25">
      <c r="A1810" t="s">
        <v>1912</v>
      </c>
      <c r="B1810" t="s">
        <v>1248</v>
      </c>
      <c r="C1810" t="s">
        <v>1410</v>
      </c>
      <c r="D1810" t="s">
        <v>1196</v>
      </c>
      <c r="E1810" t="s">
        <v>1195</v>
      </c>
      <c r="F1810" s="604">
        <v>1</v>
      </c>
      <c r="G1810" s="604">
        <v>0</v>
      </c>
      <c r="H1810" s="651"/>
      <c r="I1810" t="str">
        <f t="shared" si="171"/>
        <v>industry</v>
      </c>
      <c r="J1810" t="str">
        <f t="shared" si="172"/>
        <v>biomass</v>
      </c>
      <c r="K1810" t="str">
        <f t="shared" si="173"/>
        <v>PM</v>
      </c>
      <c r="L1810" t="str">
        <f t="shared" si="174"/>
        <v>industry.biomass.PM.High efficiency deduster</v>
      </c>
      <c r="M1810" s="614">
        <f>IFERROR(INDEX('Control Tech'!$K$3:$K$196,MATCH(Calcs!L1810,'Control Tech'!$A$3:$A$196,0),1)/100,0)</f>
        <v>0</v>
      </c>
      <c r="N1810" s="613">
        <f t="shared" si="175"/>
        <v>0</v>
      </c>
      <c r="O1810" t="str">
        <f t="shared" si="176"/>
        <v/>
      </c>
    </row>
    <row r="1811" spans="1:15" x14ac:dyDescent="0.25">
      <c r="A1811" t="s">
        <v>1912</v>
      </c>
      <c r="B1811" t="s">
        <v>1248</v>
      </c>
      <c r="C1811" t="s">
        <v>1410</v>
      </c>
      <c r="D1811" t="s">
        <v>1186</v>
      </c>
      <c r="E1811" t="s">
        <v>1195</v>
      </c>
      <c r="F1811" s="604">
        <v>1</v>
      </c>
      <c r="G1811" s="604">
        <v>0</v>
      </c>
      <c r="H1811" s="651"/>
      <c r="I1811" t="str">
        <f t="shared" si="171"/>
        <v>industry</v>
      </c>
      <c r="J1811" t="str">
        <f t="shared" si="172"/>
        <v>biomass</v>
      </c>
      <c r="K1811" t="str">
        <f t="shared" si="173"/>
        <v>PM</v>
      </c>
      <c r="L1811" t="str">
        <f t="shared" si="174"/>
        <v>industry.biomass.PM.No control</v>
      </c>
      <c r="M1811" s="614">
        <f>IFERROR(INDEX('Control Tech'!$K$3:$K$196,MATCH(Calcs!L1811,'Control Tech'!$A$3:$A$196,0),1)/100,0)</f>
        <v>0</v>
      </c>
      <c r="N1811" s="613">
        <f t="shared" si="175"/>
        <v>0.72</v>
      </c>
      <c r="O1811" t="str">
        <f t="shared" si="176"/>
        <v/>
      </c>
    </row>
    <row r="1812" spans="1:15" x14ac:dyDescent="0.25">
      <c r="A1812" t="s">
        <v>1912</v>
      </c>
      <c r="B1812" t="s">
        <v>1191</v>
      </c>
      <c r="C1812" t="s">
        <v>92</v>
      </c>
      <c r="D1812" t="s">
        <v>1266</v>
      </c>
      <c r="E1812" t="s">
        <v>1195</v>
      </c>
      <c r="F1812" s="604">
        <v>1</v>
      </c>
      <c r="G1812" s="604">
        <v>3.9759999999999997E-2</v>
      </c>
      <c r="H1812" s="651"/>
      <c r="I1812" t="str">
        <f t="shared" si="171"/>
        <v>ldvs</v>
      </c>
      <c r="J1812" t="str">
        <f t="shared" si="172"/>
        <v>petroleum diesel</v>
      </c>
      <c r="K1812" t="str">
        <f t="shared" si="173"/>
        <v>PM</v>
      </c>
      <c r="L1812" t="str">
        <f t="shared" si="174"/>
        <v>ldvs.petroleum diesel.PM.EURO 1</v>
      </c>
      <c r="M1812" s="614">
        <f>IFERROR(INDEX('Control Tech'!$K$3:$K$196,MATCH(Calcs!L1812,'Control Tech'!$A$3:$A$196,0),1)/100,0)</f>
        <v>0</v>
      </c>
      <c r="N1812" s="613">
        <f t="shared" si="175"/>
        <v>0</v>
      </c>
      <c r="O1812" t="str">
        <f t="shared" si="176"/>
        <v/>
      </c>
    </row>
    <row r="1813" spans="1:15" x14ac:dyDescent="0.25">
      <c r="A1813" t="s">
        <v>1912</v>
      </c>
      <c r="B1813" t="s">
        <v>1191</v>
      </c>
      <c r="C1813" t="s">
        <v>92</v>
      </c>
      <c r="D1813" t="s">
        <v>1267</v>
      </c>
      <c r="E1813" t="s">
        <v>1195</v>
      </c>
      <c r="F1813" s="604">
        <v>1</v>
      </c>
      <c r="G1813" s="604">
        <v>3.1809999999999998E-2</v>
      </c>
      <c r="H1813" s="651"/>
      <c r="I1813" t="str">
        <f t="shared" si="171"/>
        <v>ldvs</v>
      </c>
      <c r="J1813" t="str">
        <f t="shared" si="172"/>
        <v>petroleum diesel</v>
      </c>
      <c r="K1813" t="str">
        <f t="shared" si="173"/>
        <v>PM</v>
      </c>
      <c r="L1813" t="str">
        <f t="shared" si="174"/>
        <v>ldvs.petroleum diesel.PM.EURO 2</v>
      </c>
      <c r="M1813" s="614">
        <f>IFERROR(INDEX('Control Tech'!$K$3:$K$196,MATCH(Calcs!L1813,'Control Tech'!$A$3:$A$196,0),1)/100,0)</f>
        <v>0.52500000000000002</v>
      </c>
      <c r="N1813" s="613">
        <f t="shared" si="175"/>
        <v>0.52500000000000002</v>
      </c>
      <c r="O1813" t="str">
        <f t="shared" si="176"/>
        <v/>
      </c>
    </row>
    <row r="1814" spans="1:15" x14ac:dyDescent="0.25">
      <c r="A1814" t="s">
        <v>1912</v>
      </c>
      <c r="B1814" t="s">
        <v>1191</v>
      </c>
      <c r="C1814" t="s">
        <v>92</v>
      </c>
      <c r="D1814" t="s">
        <v>1268</v>
      </c>
      <c r="E1814" t="s">
        <v>1195</v>
      </c>
      <c r="F1814" s="604">
        <v>1</v>
      </c>
      <c r="G1814" s="604">
        <v>2.5100000000000001E-3</v>
      </c>
      <c r="H1814" s="651"/>
      <c r="I1814" t="str">
        <f t="shared" si="171"/>
        <v>ldvs</v>
      </c>
      <c r="J1814" t="str">
        <f t="shared" si="172"/>
        <v>petroleum diesel</v>
      </c>
      <c r="K1814" t="str">
        <f t="shared" si="173"/>
        <v>PM</v>
      </c>
      <c r="L1814" t="str">
        <f t="shared" si="174"/>
        <v>ldvs.petroleum diesel.PM.EURO 3</v>
      </c>
      <c r="M1814" s="614">
        <f>IFERROR(INDEX('Control Tech'!$K$3:$K$196,MATCH(Calcs!L1814,'Control Tech'!$A$3:$A$196,0),1)/100,0)</f>
        <v>0.35249999999999998</v>
      </c>
      <c r="N1814" s="613">
        <f t="shared" si="175"/>
        <v>0.35249999999999998</v>
      </c>
      <c r="O1814" t="str">
        <f t="shared" si="176"/>
        <v/>
      </c>
    </row>
    <row r="1815" spans="1:15" x14ac:dyDescent="0.25">
      <c r="A1815" t="s">
        <v>1912</v>
      </c>
      <c r="B1815" t="s">
        <v>1191</v>
      </c>
      <c r="C1815" t="s">
        <v>92</v>
      </c>
      <c r="D1815" t="s">
        <v>1269</v>
      </c>
      <c r="E1815" t="s">
        <v>1195</v>
      </c>
      <c r="F1815" s="604">
        <v>1</v>
      </c>
      <c r="G1815" s="604">
        <v>2.1700000000000001E-3</v>
      </c>
      <c r="H1815" s="651"/>
      <c r="I1815" t="str">
        <f t="shared" si="171"/>
        <v>ldvs</v>
      </c>
      <c r="J1815" t="str">
        <f t="shared" si="172"/>
        <v>petroleum diesel</v>
      </c>
      <c r="K1815" t="str">
        <f t="shared" si="173"/>
        <v>PM</v>
      </c>
      <c r="L1815" t="str">
        <f t="shared" si="174"/>
        <v>ldvs.petroleum diesel.PM.EURO 4</v>
      </c>
      <c r="M1815" s="614">
        <f>IFERROR(INDEX('Control Tech'!$K$3:$K$196,MATCH(Calcs!L1815,'Control Tech'!$A$3:$A$196,0),1)/100,0)</f>
        <v>0.1225</v>
      </c>
      <c r="N1815" s="613">
        <f t="shared" si="175"/>
        <v>0.1225</v>
      </c>
      <c r="O1815" t="str">
        <f t="shared" si="176"/>
        <v/>
      </c>
    </row>
    <row r="1816" spans="1:15" x14ac:dyDescent="0.25">
      <c r="A1816" t="s">
        <v>1912</v>
      </c>
      <c r="B1816" t="s">
        <v>1191</v>
      </c>
      <c r="C1816" t="s">
        <v>92</v>
      </c>
      <c r="D1816" t="s">
        <v>1270</v>
      </c>
      <c r="E1816" t="s">
        <v>1195</v>
      </c>
      <c r="F1816" s="604">
        <v>1</v>
      </c>
      <c r="G1816" s="604">
        <v>4.0000000000000002E-4</v>
      </c>
      <c r="H1816" s="651"/>
      <c r="I1816" t="str">
        <f t="shared" si="171"/>
        <v>ldvs</v>
      </c>
      <c r="J1816" t="str">
        <f t="shared" si="172"/>
        <v>petroleum diesel</v>
      </c>
      <c r="K1816" t="str">
        <f t="shared" si="173"/>
        <v>PM</v>
      </c>
      <c r="L1816" t="str">
        <f t="shared" si="174"/>
        <v>ldvs.petroleum diesel.PM.EURO 5</v>
      </c>
      <c r="M1816" s="614">
        <f>IFERROR(INDEX('Control Tech'!$K$3:$K$196,MATCH(Calcs!L1816,'Control Tech'!$A$3:$A$196,0),1)/100,0)</f>
        <v>0</v>
      </c>
      <c r="N1816" s="613">
        <f t="shared" si="175"/>
        <v>0</v>
      </c>
      <c r="O1816" t="str">
        <f t="shared" si="176"/>
        <v/>
      </c>
    </row>
    <row r="1817" spans="1:15" x14ac:dyDescent="0.25">
      <c r="A1817" t="s">
        <v>1912</v>
      </c>
      <c r="B1817" t="s">
        <v>1191</v>
      </c>
      <c r="C1817" t="s">
        <v>92</v>
      </c>
      <c r="D1817" t="s">
        <v>1271</v>
      </c>
      <c r="E1817" t="s">
        <v>1195</v>
      </c>
      <c r="F1817" s="604">
        <v>1</v>
      </c>
      <c r="G1817" s="604">
        <v>4.2999999999999999E-4</v>
      </c>
      <c r="H1817" s="651"/>
      <c r="I1817" t="str">
        <f t="shared" si="171"/>
        <v>ldvs</v>
      </c>
      <c r="J1817" t="str">
        <f t="shared" si="172"/>
        <v>petroleum diesel</v>
      </c>
      <c r="K1817" t="str">
        <f t="shared" si="173"/>
        <v>PM</v>
      </c>
      <c r="L1817" t="str">
        <f t="shared" si="174"/>
        <v>ldvs.petroleum diesel.PM.EURO 6</v>
      </c>
      <c r="M1817" s="614">
        <f>IFERROR(INDEX('Control Tech'!$K$3:$K$196,MATCH(Calcs!L1817,'Control Tech'!$A$3:$A$196,0),1)/100,0)</f>
        <v>0</v>
      </c>
      <c r="N1817" s="613">
        <f t="shared" si="175"/>
        <v>0</v>
      </c>
      <c r="O1817" t="str">
        <f t="shared" si="176"/>
        <v/>
      </c>
    </row>
    <row r="1818" spans="1:15" x14ac:dyDescent="0.25">
      <c r="A1818" t="s">
        <v>1912</v>
      </c>
      <c r="B1818" t="s">
        <v>1191</v>
      </c>
      <c r="C1818" t="s">
        <v>92</v>
      </c>
      <c r="D1818" t="s">
        <v>1318</v>
      </c>
      <c r="E1818" t="s">
        <v>1195</v>
      </c>
      <c r="F1818" s="604">
        <v>1</v>
      </c>
      <c r="G1818" s="604">
        <v>4.2999999999999999E-4</v>
      </c>
      <c r="H1818" s="651"/>
      <c r="I1818" t="str">
        <f t="shared" si="171"/>
        <v>ldvs</v>
      </c>
      <c r="J1818" t="str">
        <f t="shared" si="172"/>
        <v>petroleum diesel</v>
      </c>
      <c r="K1818" t="str">
        <f t="shared" si="173"/>
        <v>PM</v>
      </c>
      <c r="L1818" t="str">
        <f t="shared" si="174"/>
        <v>ldvs.petroleum diesel.PM.EURO 6a/b</v>
      </c>
      <c r="M1818" s="614">
        <f>IFERROR(INDEX('Control Tech'!$K$3:$K$196,MATCH(Calcs!L1818,'Control Tech'!$A$3:$A$196,0),1)/100,0)</f>
        <v>0</v>
      </c>
      <c r="N1818" s="613">
        <f t="shared" si="175"/>
        <v>0</v>
      </c>
      <c r="O1818" t="str">
        <f t="shared" si="176"/>
        <v/>
      </c>
    </row>
    <row r="1819" spans="1:15" x14ac:dyDescent="0.25">
      <c r="A1819" t="s">
        <v>1912</v>
      </c>
      <c r="B1819" t="s">
        <v>1191</v>
      </c>
      <c r="C1819" t="s">
        <v>92</v>
      </c>
      <c r="D1819" t="s">
        <v>1317</v>
      </c>
      <c r="E1819" t="s">
        <v>1195</v>
      </c>
      <c r="F1819" s="604">
        <v>1</v>
      </c>
      <c r="G1819" s="604">
        <v>4.2999999999999999E-4</v>
      </c>
      <c r="H1819" s="651"/>
      <c r="I1819" t="str">
        <f t="shared" si="171"/>
        <v>ldvs</v>
      </c>
      <c r="J1819" t="str">
        <f t="shared" si="172"/>
        <v>petroleum diesel</v>
      </c>
      <c r="K1819" t="str">
        <f t="shared" si="173"/>
        <v>PM</v>
      </c>
      <c r="L1819" t="str">
        <f t="shared" si="174"/>
        <v>ldvs.petroleum diesel.PM.EURO 7 on light duty diesel road vehicles</v>
      </c>
      <c r="M1819" s="614">
        <f>IFERROR(INDEX('Control Tech'!$K$3:$K$196,MATCH(Calcs!L1819,'Control Tech'!$A$3:$A$196,0),1)/100,0)</f>
        <v>0</v>
      </c>
      <c r="N1819" s="613">
        <f t="shared" si="175"/>
        <v>0</v>
      </c>
      <c r="O1819" t="str">
        <f t="shared" si="176"/>
        <v/>
      </c>
    </row>
    <row r="1820" spans="1:15" x14ac:dyDescent="0.25">
      <c r="A1820" t="s">
        <v>1912</v>
      </c>
      <c r="B1820" t="s">
        <v>1191</v>
      </c>
      <c r="C1820" t="s">
        <v>92</v>
      </c>
      <c r="D1820" t="s">
        <v>1186</v>
      </c>
      <c r="E1820" t="s">
        <v>1195</v>
      </c>
      <c r="F1820" s="604">
        <v>1</v>
      </c>
      <c r="G1820" s="604">
        <v>3.9759999999999997E-2</v>
      </c>
      <c r="H1820" s="651"/>
      <c r="I1820" t="str">
        <f t="shared" si="171"/>
        <v>ldvs</v>
      </c>
      <c r="J1820" t="str">
        <f t="shared" si="172"/>
        <v>petroleum diesel</v>
      </c>
      <c r="K1820" t="str">
        <f t="shared" si="173"/>
        <v>PM</v>
      </c>
      <c r="L1820" t="str">
        <f t="shared" si="174"/>
        <v>ldvs.petroleum diesel.PM.No control</v>
      </c>
      <c r="M1820" s="614">
        <f>IFERROR(INDEX('Control Tech'!$K$3:$K$196,MATCH(Calcs!L1820,'Control Tech'!$A$3:$A$196,0),1)/100,0)</f>
        <v>0</v>
      </c>
      <c r="N1820" s="613">
        <f t="shared" si="175"/>
        <v>0</v>
      </c>
      <c r="O1820" t="str">
        <f t="shared" si="176"/>
        <v/>
      </c>
    </row>
    <row r="1821" spans="1:15" x14ac:dyDescent="0.25">
      <c r="A1821" t="s">
        <v>1912</v>
      </c>
      <c r="B1821" t="s">
        <v>1191</v>
      </c>
      <c r="C1821" t="s">
        <v>1264</v>
      </c>
      <c r="D1821" t="s">
        <v>1266</v>
      </c>
      <c r="E1821" t="s">
        <v>1195</v>
      </c>
      <c r="F1821" s="604">
        <v>1</v>
      </c>
      <c r="G1821" s="604">
        <v>4.8999999999999998E-4</v>
      </c>
      <c r="H1821" s="651"/>
      <c r="I1821" t="str">
        <f t="shared" si="171"/>
        <v>ldvs</v>
      </c>
      <c r="J1821" t="str">
        <f t="shared" si="172"/>
        <v>natural gas</v>
      </c>
      <c r="K1821" t="str">
        <f t="shared" si="173"/>
        <v>PM</v>
      </c>
      <c r="L1821" t="str">
        <f t="shared" si="174"/>
        <v>ldvs.natural gas.PM.EURO 1</v>
      </c>
      <c r="M1821" s="614">
        <f>IFERROR(INDEX('Control Tech'!$K$3:$K$196,MATCH(Calcs!L1821,'Control Tech'!$A$3:$A$196,0),1)/100,0)</f>
        <v>0</v>
      </c>
      <c r="N1821" s="613">
        <f t="shared" si="175"/>
        <v>0</v>
      </c>
      <c r="O1821" t="str">
        <f t="shared" si="176"/>
        <v/>
      </c>
    </row>
    <row r="1822" spans="1:15" x14ac:dyDescent="0.25">
      <c r="A1822" t="s">
        <v>1912</v>
      </c>
      <c r="B1822" t="s">
        <v>1191</v>
      </c>
      <c r="C1822" t="s">
        <v>1264</v>
      </c>
      <c r="D1822" t="s">
        <v>1267</v>
      </c>
      <c r="E1822" t="s">
        <v>1195</v>
      </c>
      <c r="F1822" s="604">
        <v>1</v>
      </c>
      <c r="G1822" s="604">
        <v>4.8999999999999998E-4</v>
      </c>
      <c r="H1822" s="651"/>
      <c r="I1822" t="str">
        <f t="shared" si="171"/>
        <v>ldvs</v>
      </c>
      <c r="J1822" t="str">
        <f t="shared" si="172"/>
        <v>natural gas</v>
      </c>
      <c r="K1822" t="str">
        <f t="shared" si="173"/>
        <v>PM</v>
      </c>
      <c r="L1822" t="str">
        <f t="shared" si="174"/>
        <v>ldvs.natural gas.PM.EURO 2</v>
      </c>
      <c r="M1822" s="614">
        <f>IFERROR(INDEX('Control Tech'!$K$3:$K$196,MATCH(Calcs!L1822,'Control Tech'!$A$3:$A$196,0),1)/100,0)</f>
        <v>0</v>
      </c>
      <c r="N1822" s="613">
        <f t="shared" si="175"/>
        <v>0</v>
      </c>
      <c r="O1822" t="str">
        <f t="shared" si="176"/>
        <v/>
      </c>
    </row>
    <row r="1823" spans="1:15" x14ac:dyDescent="0.25">
      <c r="A1823" t="s">
        <v>1912</v>
      </c>
      <c r="B1823" t="s">
        <v>1191</v>
      </c>
      <c r="C1823" t="s">
        <v>1264</v>
      </c>
      <c r="D1823" t="s">
        <v>1268</v>
      </c>
      <c r="E1823" t="s">
        <v>1195</v>
      </c>
      <c r="F1823" s="604">
        <v>1</v>
      </c>
      <c r="G1823" s="604">
        <v>1.1E-4</v>
      </c>
      <c r="H1823" s="651"/>
      <c r="I1823" t="str">
        <f t="shared" si="171"/>
        <v>ldvs</v>
      </c>
      <c r="J1823" t="str">
        <f t="shared" si="172"/>
        <v>natural gas</v>
      </c>
      <c r="K1823" t="str">
        <f t="shared" si="173"/>
        <v>PM</v>
      </c>
      <c r="L1823" t="str">
        <f t="shared" si="174"/>
        <v>ldvs.natural gas.PM.EURO 3</v>
      </c>
      <c r="M1823" s="614">
        <f>IFERROR(INDEX('Control Tech'!$K$3:$K$196,MATCH(Calcs!L1823,'Control Tech'!$A$3:$A$196,0),1)/100,0)</f>
        <v>0</v>
      </c>
      <c r="N1823" s="613">
        <f t="shared" si="175"/>
        <v>0</v>
      </c>
      <c r="O1823" t="str">
        <f t="shared" si="176"/>
        <v/>
      </c>
    </row>
    <row r="1824" spans="1:15" x14ac:dyDescent="0.25">
      <c r="A1824" t="s">
        <v>1912</v>
      </c>
      <c r="B1824" t="s">
        <v>1191</v>
      </c>
      <c r="C1824" t="s">
        <v>1264</v>
      </c>
      <c r="D1824" t="s">
        <v>1269</v>
      </c>
      <c r="E1824" t="s">
        <v>1195</v>
      </c>
      <c r="F1824" s="604">
        <v>1</v>
      </c>
      <c r="G1824" s="604">
        <v>1.1E-4</v>
      </c>
      <c r="H1824" s="651"/>
      <c r="I1824" t="str">
        <f t="shared" si="171"/>
        <v>ldvs</v>
      </c>
      <c r="J1824" t="str">
        <f t="shared" si="172"/>
        <v>natural gas</v>
      </c>
      <c r="K1824" t="str">
        <f t="shared" si="173"/>
        <v>PM</v>
      </c>
      <c r="L1824" t="str">
        <f t="shared" si="174"/>
        <v>ldvs.natural gas.PM.EURO 4</v>
      </c>
      <c r="M1824" s="614">
        <f>IFERROR(INDEX('Control Tech'!$K$3:$K$196,MATCH(Calcs!L1824,'Control Tech'!$A$3:$A$196,0),1)/100,0)</f>
        <v>0</v>
      </c>
      <c r="N1824" s="613">
        <f t="shared" si="175"/>
        <v>0</v>
      </c>
      <c r="O1824" t="str">
        <f t="shared" si="176"/>
        <v/>
      </c>
    </row>
    <row r="1825" spans="1:15" x14ac:dyDescent="0.25">
      <c r="A1825" t="s">
        <v>1912</v>
      </c>
      <c r="B1825" t="s">
        <v>1191</v>
      </c>
      <c r="C1825" t="s">
        <v>1264</v>
      </c>
      <c r="D1825" t="s">
        <v>1270</v>
      </c>
      <c r="E1825" t="s">
        <v>1195</v>
      </c>
      <c r="F1825" s="604">
        <v>1</v>
      </c>
      <c r="G1825" s="604">
        <v>1E-4</v>
      </c>
      <c r="H1825" s="651"/>
      <c r="I1825" t="str">
        <f t="shared" si="171"/>
        <v>ldvs</v>
      </c>
      <c r="J1825" t="str">
        <f t="shared" si="172"/>
        <v>natural gas</v>
      </c>
      <c r="K1825" t="str">
        <f t="shared" si="173"/>
        <v>PM</v>
      </c>
      <c r="L1825" t="str">
        <f t="shared" si="174"/>
        <v>ldvs.natural gas.PM.EURO 5</v>
      </c>
      <c r="M1825" s="614">
        <f>IFERROR(INDEX('Control Tech'!$K$3:$K$196,MATCH(Calcs!L1825,'Control Tech'!$A$3:$A$196,0),1)/100,0)</f>
        <v>0</v>
      </c>
      <c r="N1825" s="613">
        <f t="shared" si="175"/>
        <v>0</v>
      </c>
      <c r="O1825" t="str">
        <f t="shared" si="176"/>
        <v/>
      </c>
    </row>
    <row r="1826" spans="1:15" x14ac:dyDescent="0.25">
      <c r="A1826" t="s">
        <v>1912</v>
      </c>
      <c r="B1826" t="s">
        <v>1191</v>
      </c>
      <c r="C1826" t="s">
        <v>1264</v>
      </c>
      <c r="D1826" t="s">
        <v>1271</v>
      </c>
      <c r="E1826" t="s">
        <v>1195</v>
      </c>
      <c r="F1826" s="604">
        <v>1</v>
      </c>
      <c r="G1826" s="604">
        <v>1E-4</v>
      </c>
      <c r="H1826" s="651"/>
      <c r="I1826" t="str">
        <f t="shared" si="171"/>
        <v>ldvs</v>
      </c>
      <c r="J1826" t="str">
        <f t="shared" si="172"/>
        <v>natural gas</v>
      </c>
      <c r="K1826" t="str">
        <f t="shared" si="173"/>
        <v>PM</v>
      </c>
      <c r="L1826" t="str">
        <f t="shared" si="174"/>
        <v>ldvs.natural gas.PM.EURO 6</v>
      </c>
      <c r="M1826" s="614">
        <f>IFERROR(INDEX('Control Tech'!$K$3:$K$196,MATCH(Calcs!L1826,'Control Tech'!$A$3:$A$196,0),1)/100,0)</f>
        <v>0</v>
      </c>
      <c r="N1826" s="613">
        <f t="shared" si="175"/>
        <v>0</v>
      </c>
      <c r="O1826" t="str">
        <f t="shared" si="176"/>
        <v/>
      </c>
    </row>
    <row r="1827" spans="1:15" x14ac:dyDescent="0.25">
      <c r="A1827" t="s">
        <v>1912</v>
      </c>
      <c r="B1827" t="s">
        <v>1191</v>
      </c>
      <c r="C1827" t="s">
        <v>1264</v>
      </c>
      <c r="D1827" t="s">
        <v>1186</v>
      </c>
      <c r="E1827" t="s">
        <v>1195</v>
      </c>
      <c r="F1827" s="604">
        <v>1</v>
      </c>
      <c r="G1827" s="604">
        <v>1E-3</v>
      </c>
      <c r="H1827" s="651"/>
      <c r="I1827" t="str">
        <f t="shared" si="171"/>
        <v>ldvs</v>
      </c>
      <c r="J1827" t="str">
        <f t="shared" si="172"/>
        <v>natural gas</v>
      </c>
      <c r="K1827" t="str">
        <f t="shared" si="173"/>
        <v>PM</v>
      </c>
      <c r="L1827" t="str">
        <f t="shared" si="174"/>
        <v>ldvs.natural gas.PM.No control</v>
      </c>
      <c r="M1827" s="614">
        <f>IFERROR(INDEX('Control Tech'!$K$3:$K$196,MATCH(Calcs!L1827,'Control Tech'!$A$3:$A$196,0),1)/100,0)</f>
        <v>0</v>
      </c>
      <c r="N1827" s="613">
        <f t="shared" si="175"/>
        <v>1</v>
      </c>
      <c r="O1827" t="str">
        <f t="shared" si="176"/>
        <v/>
      </c>
    </row>
    <row r="1828" spans="1:15" x14ac:dyDescent="0.25">
      <c r="A1828" t="s">
        <v>1912</v>
      </c>
      <c r="B1828" t="s">
        <v>1191</v>
      </c>
      <c r="C1828" t="s">
        <v>18</v>
      </c>
      <c r="D1828" t="s">
        <v>1266</v>
      </c>
      <c r="E1828" t="s">
        <v>1195</v>
      </c>
      <c r="F1828" s="604">
        <v>1</v>
      </c>
      <c r="G1828" s="604">
        <v>9.7900000000000001E-3</v>
      </c>
      <c r="H1828" s="651"/>
      <c r="I1828" t="str">
        <f t="shared" si="171"/>
        <v>ldvs</v>
      </c>
      <c r="J1828" t="str">
        <f t="shared" si="172"/>
        <v>petroleum gasoline</v>
      </c>
      <c r="K1828" t="str">
        <f t="shared" si="173"/>
        <v>PM</v>
      </c>
      <c r="L1828" t="str">
        <f t="shared" si="174"/>
        <v>ldvs.petroleum gasoline.PM.EURO 1</v>
      </c>
      <c r="M1828" s="614">
        <f>IFERROR(INDEX('Control Tech'!$K$3:$K$196,MATCH(Calcs!L1828,'Control Tech'!$A$3:$A$196,0),1)/100,0)</f>
        <v>0.27</v>
      </c>
      <c r="N1828" s="613">
        <f t="shared" si="175"/>
        <v>0.27</v>
      </c>
      <c r="O1828" t="str">
        <f t="shared" si="176"/>
        <v/>
      </c>
    </row>
    <row r="1829" spans="1:15" x14ac:dyDescent="0.25">
      <c r="A1829" t="s">
        <v>1912</v>
      </c>
      <c r="B1829" t="s">
        <v>1191</v>
      </c>
      <c r="C1829" t="s">
        <v>18</v>
      </c>
      <c r="D1829" t="s">
        <v>1267</v>
      </c>
      <c r="E1829" t="s">
        <v>1195</v>
      </c>
      <c r="F1829" s="604">
        <v>1</v>
      </c>
      <c r="G1829" s="604">
        <v>9.7900000000000001E-3</v>
      </c>
      <c r="H1829" s="651"/>
      <c r="I1829" t="str">
        <f t="shared" si="171"/>
        <v>ldvs</v>
      </c>
      <c r="J1829" t="str">
        <f t="shared" si="172"/>
        <v>petroleum gasoline</v>
      </c>
      <c r="K1829" t="str">
        <f t="shared" si="173"/>
        <v>PM</v>
      </c>
      <c r="L1829" t="str">
        <f t="shared" si="174"/>
        <v>ldvs.petroleum gasoline.PM.EURO 2</v>
      </c>
      <c r="M1829" s="614">
        <f>IFERROR(INDEX('Control Tech'!$K$3:$K$196,MATCH(Calcs!L1829,'Control Tech'!$A$3:$A$196,0),1)/100,0)</f>
        <v>0.21</v>
      </c>
      <c r="N1829" s="613">
        <f t="shared" si="175"/>
        <v>0.21</v>
      </c>
      <c r="O1829" t="str">
        <f t="shared" si="176"/>
        <v/>
      </c>
    </row>
    <row r="1830" spans="1:15" x14ac:dyDescent="0.25">
      <c r="A1830" t="s">
        <v>1912</v>
      </c>
      <c r="B1830" t="s">
        <v>1191</v>
      </c>
      <c r="C1830" t="s">
        <v>18</v>
      </c>
      <c r="D1830" t="s">
        <v>1268</v>
      </c>
      <c r="E1830" t="s">
        <v>1195</v>
      </c>
      <c r="F1830" s="604">
        <v>1</v>
      </c>
      <c r="G1830" s="604">
        <v>2.16E-3</v>
      </c>
      <c r="H1830" s="651"/>
      <c r="I1830" t="str">
        <f t="shared" si="171"/>
        <v>ldvs</v>
      </c>
      <c r="J1830" t="str">
        <f t="shared" si="172"/>
        <v>petroleum gasoline</v>
      </c>
      <c r="K1830" t="str">
        <f t="shared" si="173"/>
        <v>PM</v>
      </c>
      <c r="L1830" t="str">
        <f t="shared" si="174"/>
        <v>ldvs.petroleum gasoline.PM.EURO 3</v>
      </c>
      <c r="M1830" s="614">
        <f>IFERROR(INDEX('Control Tech'!$K$3:$K$196,MATCH(Calcs!L1830,'Control Tech'!$A$3:$A$196,0),1)/100,0)</f>
        <v>0.35249999999999998</v>
      </c>
      <c r="N1830" s="613">
        <f t="shared" si="175"/>
        <v>0.35249999999999998</v>
      </c>
      <c r="O1830" t="str">
        <f t="shared" si="176"/>
        <v/>
      </c>
    </row>
    <row r="1831" spans="1:15" x14ac:dyDescent="0.25">
      <c r="A1831" t="s">
        <v>1912</v>
      </c>
      <c r="B1831" t="s">
        <v>1191</v>
      </c>
      <c r="C1831" t="s">
        <v>18</v>
      </c>
      <c r="D1831" t="s">
        <v>1269</v>
      </c>
      <c r="E1831" t="s">
        <v>1195</v>
      </c>
      <c r="F1831" s="604">
        <v>1</v>
      </c>
      <c r="G1831" s="604">
        <v>2.16E-3</v>
      </c>
      <c r="H1831" s="651"/>
      <c r="I1831" t="str">
        <f t="shared" si="171"/>
        <v>ldvs</v>
      </c>
      <c r="J1831" t="str">
        <f t="shared" si="172"/>
        <v>petroleum gasoline</v>
      </c>
      <c r="K1831" t="str">
        <f t="shared" si="173"/>
        <v>PM</v>
      </c>
      <c r="L1831" t="str">
        <f t="shared" si="174"/>
        <v>ldvs.petroleum gasoline.PM.EURO 4</v>
      </c>
      <c r="M1831" s="614">
        <f>IFERROR(INDEX('Control Tech'!$K$3:$K$196,MATCH(Calcs!L1831,'Control Tech'!$A$3:$A$196,0),1)/100,0)</f>
        <v>0.1225</v>
      </c>
      <c r="N1831" s="613">
        <f t="shared" si="175"/>
        <v>0.1225</v>
      </c>
      <c r="O1831" t="str">
        <f t="shared" si="176"/>
        <v/>
      </c>
    </row>
    <row r="1832" spans="1:15" x14ac:dyDescent="0.25">
      <c r="A1832" t="s">
        <v>1912</v>
      </c>
      <c r="B1832" t="s">
        <v>1191</v>
      </c>
      <c r="C1832" t="s">
        <v>18</v>
      </c>
      <c r="D1832" t="s">
        <v>1270</v>
      </c>
      <c r="E1832" t="s">
        <v>1195</v>
      </c>
      <c r="F1832" s="604">
        <v>1</v>
      </c>
      <c r="G1832" s="604">
        <v>2.0400000000000001E-3</v>
      </c>
      <c r="H1832" s="651"/>
      <c r="I1832" t="str">
        <f t="shared" si="171"/>
        <v>ldvs</v>
      </c>
      <c r="J1832" t="str">
        <f t="shared" si="172"/>
        <v>petroleum gasoline</v>
      </c>
      <c r="K1832" t="str">
        <f t="shared" si="173"/>
        <v>PM</v>
      </c>
      <c r="L1832" t="str">
        <f t="shared" si="174"/>
        <v>ldvs.petroleum gasoline.PM.EURO 5</v>
      </c>
      <c r="M1832" s="614">
        <f>IFERROR(INDEX('Control Tech'!$K$3:$K$196,MATCH(Calcs!L1832,'Control Tech'!$A$3:$A$196,0),1)/100,0)</f>
        <v>0</v>
      </c>
      <c r="N1832" s="613">
        <f t="shared" si="175"/>
        <v>0</v>
      </c>
      <c r="O1832" t="str">
        <f t="shared" si="176"/>
        <v/>
      </c>
    </row>
    <row r="1833" spans="1:15" x14ac:dyDescent="0.25">
      <c r="A1833" t="s">
        <v>1912</v>
      </c>
      <c r="B1833" t="s">
        <v>1191</v>
      </c>
      <c r="C1833" t="s">
        <v>18</v>
      </c>
      <c r="D1833" t="s">
        <v>1271</v>
      </c>
      <c r="E1833" t="s">
        <v>1195</v>
      </c>
      <c r="F1833" s="604">
        <v>1</v>
      </c>
      <c r="G1833" s="604">
        <v>1.92E-3</v>
      </c>
      <c r="H1833" s="651"/>
      <c r="I1833" t="str">
        <f t="shared" si="171"/>
        <v>ldvs</v>
      </c>
      <c r="J1833" t="str">
        <f t="shared" si="172"/>
        <v>petroleum gasoline</v>
      </c>
      <c r="K1833" t="str">
        <f t="shared" si="173"/>
        <v>PM</v>
      </c>
      <c r="L1833" t="str">
        <f t="shared" si="174"/>
        <v>ldvs.petroleum gasoline.PM.EURO 6</v>
      </c>
      <c r="M1833" s="614">
        <f>IFERROR(INDEX('Control Tech'!$K$3:$K$196,MATCH(Calcs!L1833,'Control Tech'!$A$3:$A$196,0),1)/100,0)</f>
        <v>0</v>
      </c>
      <c r="N1833" s="613">
        <f t="shared" si="175"/>
        <v>0</v>
      </c>
      <c r="O1833" t="str">
        <f t="shared" si="176"/>
        <v/>
      </c>
    </row>
    <row r="1834" spans="1:15" x14ac:dyDescent="0.25">
      <c r="A1834" t="s">
        <v>1912</v>
      </c>
      <c r="B1834" t="s">
        <v>1191</v>
      </c>
      <c r="C1834" t="s">
        <v>18</v>
      </c>
      <c r="D1834" t="s">
        <v>1186</v>
      </c>
      <c r="E1834" t="s">
        <v>1195</v>
      </c>
      <c r="F1834" s="604">
        <v>1</v>
      </c>
      <c r="G1834" s="604">
        <v>0.02</v>
      </c>
      <c r="H1834" s="651"/>
      <c r="I1834" t="str">
        <f t="shared" si="171"/>
        <v>ldvs</v>
      </c>
      <c r="J1834" t="str">
        <f t="shared" si="172"/>
        <v>petroleum gasoline</v>
      </c>
      <c r="K1834" t="str">
        <f t="shared" si="173"/>
        <v>PM</v>
      </c>
      <c r="L1834" t="str">
        <f t="shared" si="174"/>
        <v>ldvs.petroleum gasoline.PM.No control</v>
      </c>
      <c r="M1834" s="614">
        <f>IFERROR(INDEX('Control Tech'!$K$3:$K$196,MATCH(Calcs!L1834,'Control Tech'!$A$3:$A$196,0),1)/100,0)</f>
        <v>0</v>
      </c>
      <c r="N1834" s="613">
        <f t="shared" si="175"/>
        <v>4.4999999999999929E-2</v>
      </c>
      <c r="O1834" t="str">
        <f t="shared" si="176"/>
        <v/>
      </c>
    </row>
    <row r="1835" spans="1:15" x14ac:dyDescent="0.25">
      <c r="A1835" t="s">
        <v>1912</v>
      </c>
      <c r="B1835" t="s">
        <v>1191</v>
      </c>
      <c r="C1835" t="s">
        <v>1305</v>
      </c>
      <c r="D1835" t="s">
        <v>1266</v>
      </c>
      <c r="E1835" t="s">
        <v>1195</v>
      </c>
      <c r="F1835" s="604">
        <v>1</v>
      </c>
      <c r="G1835" s="604">
        <v>4.8999999999999998E-4</v>
      </c>
      <c r="H1835" s="651"/>
      <c r="I1835" t="str">
        <f t="shared" si="171"/>
        <v>ldvs</v>
      </c>
      <c r="J1835" t="str">
        <f t="shared" si="172"/>
        <v>natural gas</v>
      </c>
      <c r="K1835" t="str">
        <f t="shared" si="173"/>
        <v>PM</v>
      </c>
      <c r="L1835" t="str">
        <f t="shared" si="174"/>
        <v>ldvs.natural gas.PM.EURO 1</v>
      </c>
      <c r="M1835" s="614">
        <f>IFERROR(INDEX('Control Tech'!$K$3:$K$196,MATCH(Calcs!L1835,'Control Tech'!$A$3:$A$196,0),1)/100,0)</f>
        <v>0</v>
      </c>
      <c r="N1835" s="613">
        <f t="shared" si="175"/>
        <v>0</v>
      </c>
      <c r="O1835" t="str">
        <f t="shared" si="176"/>
        <v/>
      </c>
    </row>
    <row r="1836" spans="1:15" x14ac:dyDescent="0.25">
      <c r="A1836" t="s">
        <v>1912</v>
      </c>
      <c r="B1836" t="s">
        <v>1191</v>
      </c>
      <c r="C1836" t="s">
        <v>1305</v>
      </c>
      <c r="D1836" t="s">
        <v>1267</v>
      </c>
      <c r="E1836" t="s">
        <v>1195</v>
      </c>
      <c r="F1836" s="604">
        <v>1</v>
      </c>
      <c r="G1836" s="604">
        <v>4.8999999999999998E-4</v>
      </c>
      <c r="H1836" s="651"/>
      <c r="I1836" t="str">
        <f t="shared" si="171"/>
        <v>ldvs</v>
      </c>
      <c r="J1836" t="str">
        <f t="shared" si="172"/>
        <v>natural gas</v>
      </c>
      <c r="K1836" t="str">
        <f t="shared" si="173"/>
        <v>PM</v>
      </c>
      <c r="L1836" t="str">
        <f t="shared" si="174"/>
        <v>ldvs.natural gas.PM.EURO 2</v>
      </c>
      <c r="M1836" s="614">
        <f>IFERROR(INDEX('Control Tech'!$K$3:$K$196,MATCH(Calcs!L1836,'Control Tech'!$A$3:$A$196,0),1)/100,0)</f>
        <v>0</v>
      </c>
      <c r="N1836" s="613">
        <f t="shared" si="175"/>
        <v>0</v>
      </c>
      <c r="O1836" t="str">
        <f t="shared" si="176"/>
        <v/>
      </c>
    </row>
    <row r="1837" spans="1:15" x14ac:dyDescent="0.25">
      <c r="A1837" t="s">
        <v>1912</v>
      </c>
      <c r="B1837" t="s">
        <v>1191</v>
      </c>
      <c r="C1837" t="s">
        <v>1305</v>
      </c>
      <c r="D1837" t="s">
        <v>1268</v>
      </c>
      <c r="E1837" t="s">
        <v>1195</v>
      </c>
      <c r="F1837" s="604">
        <v>1</v>
      </c>
      <c r="G1837" s="604">
        <v>1.1E-4</v>
      </c>
      <c r="H1837" s="651"/>
      <c r="I1837" t="str">
        <f t="shared" si="171"/>
        <v>ldvs</v>
      </c>
      <c r="J1837" t="str">
        <f t="shared" si="172"/>
        <v>natural gas</v>
      </c>
      <c r="K1837" t="str">
        <f t="shared" si="173"/>
        <v>PM</v>
      </c>
      <c r="L1837" t="str">
        <f t="shared" si="174"/>
        <v>ldvs.natural gas.PM.EURO 3</v>
      </c>
      <c r="M1837" s="614">
        <f>IFERROR(INDEX('Control Tech'!$K$3:$K$196,MATCH(Calcs!L1837,'Control Tech'!$A$3:$A$196,0),1)/100,0)</f>
        <v>0</v>
      </c>
      <c r="N1837" s="613">
        <f t="shared" si="175"/>
        <v>0</v>
      </c>
      <c r="O1837" t="str">
        <f t="shared" si="176"/>
        <v/>
      </c>
    </row>
    <row r="1838" spans="1:15" x14ac:dyDescent="0.25">
      <c r="A1838" t="s">
        <v>1912</v>
      </c>
      <c r="B1838" t="s">
        <v>1191</v>
      </c>
      <c r="C1838" t="s">
        <v>1305</v>
      </c>
      <c r="D1838" t="s">
        <v>1269</v>
      </c>
      <c r="E1838" t="s">
        <v>1195</v>
      </c>
      <c r="F1838" s="604">
        <v>1</v>
      </c>
      <c r="G1838" s="604">
        <v>1.1E-4</v>
      </c>
      <c r="H1838" s="651"/>
      <c r="I1838" t="str">
        <f t="shared" si="171"/>
        <v>ldvs</v>
      </c>
      <c r="J1838" t="str">
        <f t="shared" si="172"/>
        <v>natural gas</v>
      </c>
      <c r="K1838" t="str">
        <f t="shared" si="173"/>
        <v>PM</v>
      </c>
      <c r="L1838" t="str">
        <f t="shared" si="174"/>
        <v>ldvs.natural gas.PM.EURO 4</v>
      </c>
      <c r="M1838" s="614">
        <f>IFERROR(INDEX('Control Tech'!$K$3:$K$196,MATCH(Calcs!L1838,'Control Tech'!$A$3:$A$196,0),1)/100,0)</f>
        <v>0</v>
      </c>
      <c r="N1838" s="613">
        <f t="shared" si="175"/>
        <v>0</v>
      </c>
      <c r="O1838" t="str">
        <f t="shared" si="176"/>
        <v/>
      </c>
    </row>
    <row r="1839" spans="1:15" x14ac:dyDescent="0.25">
      <c r="A1839" t="s">
        <v>1912</v>
      </c>
      <c r="B1839" t="s">
        <v>1191</v>
      </c>
      <c r="C1839" t="s">
        <v>1305</v>
      </c>
      <c r="D1839" t="s">
        <v>1270</v>
      </c>
      <c r="E1839" t="s">
        <v>1195</v>
      </c>
      <c r="F1839" s="604">
        <v>1</v>
      </c>
      <c r="G1839" s="604">
        <v>1E-4</v>
      </c>
      <c r="H1839" s="651"/>
      <c r="I1839" t="str">
        <f t="shared" si="171"/>
        <v>ldvs</v>
      </c>
      <c r="J1839" t="str">
        <f t="shared" si="172"/>
        <v>natural gas</v>
      </c>
      <c r="K1839" t="str">
        <f t="shared" si="173"/>
        <v>PM</v>
      </c>
      <c r="L1839" t="str">
        <f t="shared" si="174"/>
        <v>ldvs.natural gas.PM.EURO 5</v>
      </c>
      <c r="M1839" s="614">
        <f>IFERROR(INDEX('Control Tech'!$K$3:$K$196,MATCH(Calcs!L1839,'Control Tech'!$A$3:$A$196,0),1)/100,0)</f>
        <v>0</v>
      </c>
      <c r="N1839" s="613">
        <f t="shared" si="175"/>
        <v>0</v>
      </c>
      <c r="O1839" t="str">
        <f t="shared" si="176"/>
        <v/>
      </c>
    </row>
    <row r="1840" spans="1:15" x14ac:dyDescent="0.25">
      <c r="A1840" t="s">
        <v>1912</v>
      </c>
      <c r="B1840" t="s">
        <v>1191</v>
      </c>
      <c r="C1840" t="s">
        <v>1305</v>
      </c>
      <c r="D1840" t="s">
        <v>1271</v>
      </c>
      <c r="E1840" t="s">
        <v>1195</v>
      </c>
      <c r="F1840" s="604">
        <v>1</v>
      </c>
      <c r="G1840" s="604">
        <v>1E-4</v>
      </c>
      <c r="H1840" s="651"/>
      <c r="I1840" t="str">
        <f t="shared" si="171"/>
        <v>ldvs</v>
      </c>
      <c r="J1840" t="str">
        <f t="shared" si="172"/>
        <v>natural gas</v>
      </c>
      <c r="K1840" t="str">
        <f t="shared" si="173"/>
        <v>PM</v>
      </c>
      <c r="L1840" t="str">
        <f t="shared" si="174"/>
        <v>ldvs.natural gas.PM.EURO 6</v>
      </c>
      <c r="M1840" s="614">
        <f>IFERROR(INDEX('Control Tech'!$K$3:$K$196,MATCH(Calcs!L1840,'Control Tech'!$A$3:$A$196,0),1)/100,0)</f>
        <v>0</v>
      </c>
      <c r="N1840" s="613">
        <f t="shared" si="175"/>
        <v>0</v>
      </c>
      <c r="O1840" t="str">
        <f t="shared" si="176"/>
        <v/>
      </c>
    </row>
    <row r="1841" spans="1:15" x14ac:dyDescent="0.25">
      <c r="A1841" t="s">
        <v>1912</v>
      </c>
      <c r="B1841" t="s">
        <v>1191</v>
      </c>
      <c r="C1841" t="s">
        <v>1305</v>
      </c>
      <c r="D1841" t="s">
        <v>1186</v>
      </c>
      <c r="E1841" t="s">
        <v>1195</v>
      </c>
      <c r="F1841" s="604">
        <v>1</v>
      </c>
      <c r="G1841" s="604">
        <v>1E-3</v>
      </c>
      <c r="H1841" s="651"/>
      <c r="I1841" t="str">
        <f t="shared" si="171"/>
        <v>ldvs</v>
      </c>
      <c r="J1841" t="str">
        <f t="shared" si="172"/>
        <v>natural gas</v>
      </c>
      <c r="K1841" t="str">
        <f t="shared" si="173"/>
        <v>PM</v>
      </c>
      <c r="L1841" t="str">
        <f t="shared" si="174"/>
        <v>ldvs.natural gas.PM.No control</v>
      </c>
      <c r="M1841" s="614">
        <f>IFERROR(INDEX('Control Tech'!$K$3:$K$196,MATCH(Calcs!L1841,'Control Tech'!$A$3:$A$196,0),1)/100,0)</f>
        <v>0</v>
      </c>
      <c r="N1841" s="613">
        <f t="shared" si="175"/>
        <v>1</v>
      </c>
      <c r="O1841" t="str">
        <f t="shared" si="176"/>
        <v/>
      </c>
    </row>
    <row r="1842" spans="1:15" x14ac:dyDescent="0.25">
      <c r="A1842" t="s">
        <v>1912</v>
      </c>
      <c r="B1842" t="s">
        <v>1211</v>
      </c>
      <c r="C1842" t="s">
        <v>1205</v>
      </c>
      <c r="D1842" t="s">
        <v>1131</v>
      </c>
      <c r="E1842" t="s">
        <v>1195</v>
      </c>
      <c r="F1842" s="604">
        <v>1</v>
      </c>
      <c r="G1842" s="604">
        <v>4.45E-3</v>
      </c>
      <c r="H1842" s="651"/>
      <c r="I1842" t="str">
        <f t="shared" si="171"/>
        <v/>
      </c>
      <c r="J1842" t="str">
        <f t="shared" si="172"/>
        <v/>
      </c>
      <c r="K1842" t="str">
        <f t="shared" si="173"/>
        <v>PM</v>
      </c>
      <c r="L1842" t="str">
        <f t="shared" si="174"/>
        <v>..PM.Cyclone</v>
      </c>
      <c r="M1842" s="614">
        <f>IFERROR(INDEX('Control Tech'!$K$3:$K$196,MATCH(Calcs!L1842,'Control Tech'!$A$3:$A$196,0),1)/100,0)</f>
        <v>0</v>
      </c>
      <c r="N1842" s="613">
        <f t="shared" si="175"/>
        <v>0</v>
      </c>
      <c r="O1842" t="str">
        <f t="shared" si="176"/>
        <v/>
      </c>
    </row>
    <row r="1843" spans="1:15" x14ac:dyDescent="0.25">
      <c r="A1843" t="s">
        <v>1912</v>
      </c>
      <c r="B1843" t="s">
        <v>1211</v>
      </c>
      <c r="C1843" t="s">
        <v>1205</v>
      </c>
      <c r="D1843" t="s">
        <v>1186</v>
      </c>
      <c r="E1843" t="s">
        <v>1195</v>
      </c>
      <c r="F1843" s="604">
        <v>1</v>
      </c>
      <c r="G1843" s="604">
        <v>5.0000000000000001E-3</v>
      </c>
      <c r="H1843" s="651"/>
      <c r="I1843" t="str">
        <f t="shared" si="171"/>
        <v/>
      </c>
      <c r="J1843" t="str">
        <f t="shared" si="172"/>
        <v/>
      </c>
      <c r="K1843" t="str">
        <f t="shared" si="173"/>
        <v>PM</v>
      </c>
      <c r="L1843" t="str">
        <f t="shared" si="174"/>
        <v>..PM.No control</v>
      </c>
      <c r="M1843" s="614">
        <f>IFERROR(INDEX('Control Tech'!$K$3:$K$196,MATCH(Calcs!L1843,'Control Tech'!$A$3:$A$196,0),1)/100,0)</f>
        <v>0</v>
      </c>
      <c r="N1843" s="613">
        <f t="shared" si="175"/>
        <v>1</v>
      </c>
      <c r="O1843" t="str">
        <f t="shared" si="176"/>
        <v/>
      </c>
    </row>
    <row r="1844" spans="1:15" x14ac:dyDescent="0.25">
      <c r="A1844" t="s">
        <v>1912</v>
      </c>
      <c r="B1844" t="s">
        <v>1211</v>
      </c>
      <c r="C1844" t="s">
        <v>1240</v>
      </c>
      <c r="D1844" t="s">
        <v>1131</v>
      </c>
      <c r="E1844" t="s">
        <v>1195</v>
      </c>
      <c r="F1844" s="604">
        <v>1</v>
      </c>
      <c r="G1844" s="604">
        <v>4.45E-3</v>
      </c>
      <c r="H1844" s="651"/>
      <c r="I1844" t="str">
        <f t="shared" si="171"/>
        <v/>
      </c>
      <c r="J1844" t="str">
        <f t="shared" si="172"/>
        <v/>
      </c>
      <c r="K1844" t="str">
        <f t="shared" si="173"/>
        <v>PM</v>
      </c>
      <c r="L1844" t="str">
        <f t="shared" si="174"/>
        <v>..PM.Cyclone</v>
      </c>
      <c r="M1844" s="614">
        <f>IFERROR(INDEX('Control Tech'!$K$3:$K$196,MATCH(Calcs!L1844,'Control Tech'!$A$3:$A$196,0),1)/100,0)</f>
        <v>0</v>
      </c>
      <c r="N1844" s="613">
        <f t="shared" si="175"/>
        <v>0</v>
      </c>
      <c r="O1844" t="str">
        <f t="shared" si="176"/>
        <v/>
      </c>
    </row>
    <row r="1845" spans="1:15" x14ac:dyDescent="0.25">
      <c r="A1845" t="s">
        <v>1912</v>
      </c>
      <c r="B1845" t="s">
        <v>1211</v>
      </c>
      <c r="C1845" t="s">
        <v>1240</v>
      </c>
      <c r="D1845" t="s">
        <v>1186</v>
      </c>
      <c r="E1845" t="s">
        <v>1195</v>
      </c>
      <c r="F1845" s="604">
        <v>1</v>
      </c>
      <c r="G1845" s="604">
        <v>5.0000000000000001E-3</v>
      </c>
      <c r="H1845" s="651"/>
      <c r="I1845" t="str">
        <f t="shared" si="171"/>
        <v/>
      </c>
      <c r="J1845" t="str">
        <f t="shared" si="172"/>
        <v/>
      </c>
      <c r="K1845" t="str">
        <f t="shared" si="173"/>
        <v>PM</v>
      </c>
      <c r="L1845" t="str">
        <f t="shared" si="174"/>
        <v>..PM.No control</v>
      </c>
      <c r="M1845" s="614">
        <f>IFERROR(INDEX('Control Tech'!$K$3:$K$196,MATCH(Calcs!L1845,'Control Tech'!$A$3:$A$196,0),1)/100,0)</f>
        <v>0</v>
      </c>
      <c r="N1845" s="613">
        <f t="shared" si="175"/>
        <v>1</v>
      </c>
      <c r="O1845" t="str">
        <f t="shared" si="176"/>
        <v/>
      </c>
    </row>
    <row r="1846" spans="1:15" x14ac:dyDescent="0.25">
      <c r="A1846" t="s">
        <v>1912</v>
      </c>
      <c r="B1846" t="s">
        <v>1211</v>
      </c>
      <c r="C1846" t="s">
        <v>1245</v>
      </c>
      <c r="D1846" t="s">
        <v>1131</v>
      </c>
      <c r="E1846" t="s">
        <v>1195</v>
      </c>
      <c r="F1846" s="604">
        <v>1</v>
      </c>
      <c r="G1846" s="604">
        <v>0</v>
      </c>
      <c r="H1846" s="651"/>
      <c r="I1846" t="str">
        <f t="shared" si="171"/>
        <v/>
      </c>
      <c r="J1846" t="str">
        <f t="shared" si="172"/>
        <v/>
      </c>
      <c r="K1846" t="str">
        <f t="shared" si="173"/>
        <v>PM</v>
      </c>
      <c r="L1846" t="str">
        <f t="shared" si="174"/>
        <v>..PM.Cyclone</v>
      </c>
      <c r="M1846" s="614">
        <f>IFERROR(INDEX('Control Tech'!$K$3:$K$196,MATCH(Calcs!L1846,'Control Tech'!$A$3:$A$196,0),1)/100,0)</f>
        <v>0</v>
      </c>
      <c r="N1846" s="613">
        <f t="shared" si="175"/>
        <v>0</v>
      </c>
      <c r="O1846" t="str">
        <f t="shared" si="176"/>
        <v/>
      </c>
    </row>
    <row r="1847" spans="1:15" x14ac:dyDescent="0.25">
      <c r="A1847" t="s">
        <v>1912</v>
      </c>
      <c r="B1847" t="s">
        <v>1211</v>
      </c>
      <c r="C1847" t="s">
        <v>1245</v>
      </c>
      <c r="D1847" t="s">
        <v>1186</v>
      </c>
      <c r="E1847" t="s">
        <v>1195</v>
      </c>
      <c r="F1847" s="604">
        <v>1</v>
      </c>
      <c r="G1847" s="604">
        <v>0</v>
      </c>
      <c r="H1847" s="651"/>
      <c r="I1847" t="str">
        <f t="shared" si="171"/>
        <v/>
      </c>
      <c r="J1847" t="str">
        <f t="shared" si="172"/>
        <v/>
      </c>
      <c r="K1847" t="str">
        <f t="shared" si="173"/>
        <v>PM</v>
      </c>
      <c r="L1847" t="str">
        <f t="shared" si="174"/>
        <v>..PM.No control</v>
      </c>
      <c r="M1847" s="614">
        <f>IFERROR(INDEX('Control Tech'!$K$3:$K$196,MATCH(Calcs!L1847,'Control Tech'!$A$3:$A$196,0),1)/100,0)</f>
        <v>0</v>
      </c>
      <c r="N1847" s="613">
        <f t="shared" si="175"/>
        <v>1</v>
      </c>
      <c r="O1847" t="str">
        <f t="shared" si="176"/>
        <v/>
      </c>
    </row>
    <row r="1848" spans="1:15" x14ac:dyDescent="0.25">
      <c r="A1848" t="s">
        <v>1912</v>
      </c>
      <c r="B1848" t="s">
        <v>1211</v>
      </c>
      <c r="C1848" t="s">
        <v>1252</v>
      </c>
      <c r="D1848" t="s">
        <v>1131</v>
      </c>
      <c r="E1848" t="s">
        <v>1195</v>
      </c>
      <c r="F1848" s="604">
        <v>1</v>
      </c>
      <c r="G1848" s="604">
        <v>5.7489999999999999E-2</v>
      </c>
      <c r="H1848" s="651"/>
      <c r="I1848" t="str">
        <f t="shared" si="171"/>
        <v/>
      </c>
      <c r="J1848" t="str">
        <f t="shared" si="172"/>
        <v/>
      </c>
      <c r="K1848" t="str">
        <f t="shared" si="173"/>
        <v>PM</v>
      </c>
      <c r="L1848" t="str">
        <f t="shared" si="174"/>
        <v>..PM.Cyclone</v>
      </c>
      <c r="M1848" s="614">
        <f>IFERROR(INDEX('Control Tech'!$K$3:$K$196,MATCH(Calcs!L1848,'Control Tech'!$A$3:$A$196,0),1)/100,0)</f>
        <v>0</v>
      </c>
      <c r="N1848" s="613">
        <f t="shared" si="175"/>
        <v>0</v>
      </c>
      <c r="O1848" t="str">
        <f t="shared" si="176"/>
        <v/>
      </c>
    </row>
    <row r="1849" spans="1:15" x14ac:dyDescent="0.25">
      <c r="A1849" t="s">
        <v>1912</v>
      </c>
      <c r="B1849" t="s">
        <v>1211</v>
      </c>
      <c r="C1849" t="s">
        <v>1252</v>
      </c>
      <c r="D1849" t="s">
        <v>1196</v>
      </c>
      <c r="E1849" t="s">
        <v>1195</v>
      </c>
      <c r="F1849" s="604">
        <v>1</v>
      </c>
      <c r="G1849" s="604">
        <v>3.6999999999999999E-4</v>
      </c>
      <c r="H1849" s="651"/>
      <c r="I1849" t="str">
        <f t="shared" si="171"/>
        <v/>
      </c>
      <c r="J1849" t="str">
        <f t="shared" si="172"/>
        <v/>
      </c>
      <c r="K1849" t="str">
        <f t="shared" si="173"/>
        <v>PM</v>
      </c>
      <c r="L1849" t="str">
        <f t="shared" si="174"/>
        <v>..PM.High efficiency deduster</v>
      </c>
      <c r="M1849" s="614">
        <f>IFERROR(INDEX('Control Tech'!$K$3:$K$196,MATCH(Calcs!L1849,'Control Tech'!$A$3:$A$196,0),1)/100,0)</f>
        <v>0</v>
      </c>
      <c r="N1849" s="613">
        <f t="shared" si="175"/>
        <v>0</v>
      </c>
      <c r="O1849" t="str">
        <f t="shared" si="176"/>
        <v/>
      </c>
    </row>
    <row r="1850" spans="1:15" x14ac:dyDescent="0.25">
      <c r="A1850" t="s">
        <v>1912</v>
      </c>
      <c r="B1850" t="s">
        <v>1211</v>
      </c>
      <c r="C1850" t="s">
        <v>1252</v>
      </c>
      <c r="D1850" t="s">
        <v>1186</v>
      </c>
      <c r="E1850" t="s">
        <v>1195</v>
      </c>
      <c r="F1850" s="604">
        <v>1</v>
      </c>
      <c r="G1850" s="604">
        <v>8.5139999999999993E-2</v>
      </c>
      <c r="H1850" s="651"/>
      <c r="I1850" t="str">
        <f t="shared" si="171"/>
        <v/>
      </c>
      <c r="J1850" t="str">
        <f t="shared" si="172"/>
        <v/>
      </c>
      <c r="K1850" t="str">
        <f t="shared" si="173"/>
        <v>PM</v>
      </c>
      <c r="L1850" t="str">
        <f t="shared" si="174"/>
        <v>..PM.No control</v>
      </c>
      <c r="M1850" s="614">
        <f>IFERROR(INDEX('Control Tech'!$K$3:$K$196,MATCH(Calcs!L1850,'Control Tech'!$A$3:$A$196,0),1)/100,0)</f>
        <v>0</v>
      </c>
      <c r="N1850" s="613">
        <f t="shared" si="175"/>
        <v>1</v>
      </c>
      <c r="O1850" t="str">
        <f t="shared" si="176"/>
        <v/>
      </c>
    </row>
    <row r="1851" spans="1:15" x14ac:dyDescent="0.25">
      <c r="A1851" t="s">
        <v>1912</v>
      </c>
      <c r="B1851" t="s">
        <v>1211</v>
      </c>
      <c r="C1851" t="s">
        <v>1252</v>
      </c>
      <c r="D1851" t="s">
        <v>1256</v>
      </c>
      <c r="E1851" t="s">
        <v>1195</v>
      </c>
      <c r="F1851" s="604">
        <v>1</v>
      </c>
      <c r="G1851" s="604">
        <v>2.8999999999999998E-3</v>
      </c>
      <c r="H1851" s="651"/>
      <c r="I1851" t="str">
        <f t="shared" si="171"/>
        <v/>
      </c>
      <c r="J1851" t="str">
        <f t="shared" si="172"/>
        <v/>
      </c>
      <c r="K1851" t="str">
        <f t="shared" si="173"/>
        <v>PM</v>
      </c>
      <c r="L1851" t="str">
        <f t="shared" si="174"/>
        <v>..PM.Pellet boiler</v>
      </c>
      <c r="M1851" s="614">
        <f>IFERROR(INDEX('Control Tech'!$K$3:$K$196,MATCH(Calcs!L1851,'Control Tech'!$A$3:$A$196,0),1)/100,0)</f>
        <v>0</v>
      </c>
      <c r="N1851" s="613">
        <f t="shared" si="175"/>
        <v>0</v>
      </c>
      <c r="O1851" t="str">
        <f t="shared" si="176"/>
        <v/>
      </c>
    </row>
    <row r="1852" spans="1:15" x14ac:dyDescent="0.25">
      <c r="A1852" t="s">
        <v>1912</v>
      </c>
      <c r="B1852" t="s">
        <v>1211</v>
      </c>
      <c r="C1852" t="s">
        <v>1291</v>
      </c>
      <c r="D1852" t="s">
        <v>1131</v>
      </c>
      <c r="E1852" t="s">
        <v>1195</v>
      </c>
      <c r="F1852" s="604">
        <v>1</v>
      </c>
      <c r="G1852" s="604">
        <v>1.7799999999999999E-3</v>
      </c>
      <c r="H1852" s="651"/>
      <c r="I1852" t="str">
        <f t="shared" si="171"/>
        <v/>
      </c>
      <c r="J1852" t="str">
        <f t="shared" si="172"/>
        <v/>
      </c>
      <c r="K1852" t="str">
        <f t="shared" si="173"/>
        <v>PM</v>
      </c>
      <c r="L1852" t="str">
        <f t="shared" si="174"/>
        <v>..PM.Cyclone</v>
      </c>
      <c r="M1852" s="614">
        <f>IFERROR(INDEX('Control Tech'!$K$3:$K$196,MATCH(Calcs!L1852,'Control Tech'!$A$3:$A$196,0),1)/100,0)</f>
        <v>0</v>
      </c>
      <c r="N1852" s="613">
        <f t="shared" si="175"/>
        <v>0</v>
      </c>
      <c r="O1852" t="str">
        <f t="shared" si="176"/>
        <v/>
      </c>
    </row>
    <row r="1853" spans="1:15" x14ac:dyDescent="0.25">
      <c r="A1853" t="s">
        <v>1912</v>
      </c>
      <c r="B1853" t="s">
        <v>1211</v>
      </c>
      <c r="C1853" t="s">
        <v>1291</v>
      </c>
      <c r="D1853" t="s">
        <v>1186</v>
      </c>
      <c r="E1853" t="s">
        <v>1195</v>
      </c>
      <c r="F1853" s="604">
        <v>1</v>
      </c>
      <c r="G1853" s="604">
        <v>2E-3</v>
      </c>
      <c r="H1853" s="651"/>
      <c r="I1853" t="str">
        <f t="shared" si="171"/>
        <v/>
      </c>
      <c r="J1853" t="str">
        <f t="shared" si="172"/>
        <v/>
      </c>
      <c r="K1853" t="str">
        <f t="shared" si="173"/>
        <v>PM</v>
      </c>
      <c r="L1853" t="str">
        <f t="shared" si="174"/>
        <v>..PM.No control</v>
      </c>
      <c r="M1853" s="614">
        <f>IFERROR(INDEX('Control Tech'!$K$3:$K$196,MATCH(Calcs!L1853,'Control Tech'!$A$3:$A$196,0),1)/100,0)</f>
        <v>0</v>
      </c>
      <c r="N1853" s="613">
        <f t="shared" si="175"/>
        <v>1</v>
      </c>
      <c r="O1853" t="str">
        <f t="shared" si="176"/>
        <v/>
      </c>
    </row>
    <row r="1854" spans="1:15" x14ac:dyDescent="0.25">
      <c r="A1854" t="s">
        <v>1912</v>
      </c>
      <c r="B1854" t="s">
        <v>1211</v>
      </c>
      <c r="C1854" t="s">
        <v>1292</v>
      </c>
      <c r="D1854" t="s">
        <v>1131</v>
      </c>
      <c r="E1854" t="s">
        <v>1195</v>
      </c>
      <c r="F1854" s="604">
        <v>1</v>
      </c>
      <c r="G1854" s="604">
        <v>1.7799999999999999E-3</v>
      </c>
      <c r="H1854" s="651"/>
      <c r="I1854" t="str">
        <f t="shared" si="171"/>
        <v/>
      </c>
      <c r="J1854" t="str">
        <f t="shared" si="172"/>
        <v/>
      </c>
      <c r="K1854" t="str">
        <f t="shared" si="173"/>
        <v>PM</v>
      </c>
      <c r="L1854" t="str">
        <f t="shared" si="174"/>
        <v>..PM.Cyclone</v>
      </c>
      <c r="M1854" s="614">
        <f>IFERROR(INDEX('Control Tech'!$K$3:$K$196,MATCH(Calcs!L1854,'Control Tech'!$A$3:$A$196,0),1)/100,0)</f>
        <v>0</v>
      </c>
      <c r="N1854" s="613">
        <f t="shared" si="175"/>
        <v>0</v>
      </c>
      <c r="O1854" t="str">
        <f t="shared" si="176"/>
        <v/>
      </c>
    </row>
    <row r="1855" spans="1:15" x14ac:dyDescent="0.25">
      <c r="A1855" t="s">
        <v>1912</v>
      </c>
      <c r="B1855" t="s">
        <v>1211</v>
      </c>
      <c r="C1855" t="s">
        <v>1292</v>
      </c>
      <c r="D1855" t="s">
        <v>1186</v>
      </c>
      <c r="E1855" t="s">
        <v>1195</v>
      </c>
      <c r="F1855" s="604">
        <v>1</v>
      </c>
      <c r="G1855" s="604">
        <v>2E-3</v>
      </c>
      <c r="H1855" s="651"/>
      <c r="I1855" t="str">
        <f t="shared" si="171"/>
        <v/>
      </c>
      <c r="J1855" t="str">
        <f t="shared" si="172"/>
        <v/>
      </c>
      <c r="K1855" t="str">
        <f t="shared" si="173"/>
        <v>PM</v>
      </c>
      <c r="L1855" t="str">
        <f t="shared" si="174"/>
        <v>..PM.No control</v>
      </c>
      <c r="M1855" s="614">
        <f>IFERROR(INDEX('Control Tech'!$K$3:$K$196,MATCH(Calcs!L1855,'Control Tech'!$A$3:$A$196,0),1)/100,0)</f>
        <v>0</v>
      </c>
      <c r="N1855" s="613">
        <f t="shared" si="175"/>
        <v>1</v>
      </c>
      <c r="O1855" t="str">
        <f t="shared" si="176"/>
        <v/>
      </c>
    </row>
    <row r="1856" spans="1:15" x14ac:dyDescent="0.25">
      <c r="A1856" t="s">
        <v>1912</v>
      </c>
      <c r="B1856" t="s">
        <v>1211</v>
      </c>
      <c r="C1856" t="s">
        <v>1293</v>
      </c>
      <c r="D1856" t="s">
        <v>1131</v>
      </c>
      <c r="E1856" t="s">
        <v>1195</v>
      </c>
      <c r="F1856" s="604">
        <v>1</v>
      </c>
      <c r="G1856" s="604">
        <v>1.7799999999999999E-3</v>
      </c>
      <c r="H1856" s="651"/>
      <c r="I1856" t="str">
        <f t="shared" si="171"/>
        <v/>
      </c>
      <c r="J1856" t="str">
        <f t="shared" si="172"/>
        <v/>
      </c>
      <c r="K1856" t="str">
        <f t="shared" si="173"/>
        <v>PM</v>
      </c>
      <c r="L1856" t="str">
        <f t="shared" si="174"/>
        <v>..PM.Cyclone</v>
      </c>
      <c r="M1856" s="614">
        <f>IFERROR(INDEX('Control Tech'!$K$3:$K$196,MATCH(Calcs!L1856,'Control Tech'!$A$3:$A$196,0),1)/100,0)</f>
        <v>0</v>
      </c>
      <c r="N1856" s="613">
        <f t="shared" si="175"/>
        <v>0</v>
      </c>
      <c r="O1856" t="str">
        <f t="shared" si="176"/>
        <v/>
      </c>
    </row>
    <row r="1857" spans="1:15" x14ac:dyDescent="0.25">
      <c r="A1857" t="s">
        <v>1912</v>
      </c>
      <c r="B1857" t="s">
        <v>1211</v>
      </c>
      <c r="C1857" t="s">
        <v>1293</v>
      </c>
      <c r="D1857" t="s">
        <v>1186</v>
      </c>
      <c r="E1857" t="s">
        <v>1195</v>
      </c>
      <c r="F1857" s="604">
        <v>1</v>
      </c>
      <c r="G1857" s="604">
        <v>2E-3</v>
      </c>
      <c r="H1857" s="651"/>
      <c r="I1857" t="str">
        <f t="shared" si="171"/>
        <v/>
      </c>
      <c r="J1857" t="str">
        <f t="shared" si="172"/>
        <v/>
      </c>
      <c r="K1857" t="str">
        <f t="shared" si="173"/>
        <v>PM</v>
      </c>
      <c r="L1857" t="str">
        <f t="shared" si="174"/>
        <v>..PM.No control</v>
      </c>
      <c r="M1857" s="614">
        <f>IFERROR(INDEX('Control Tech'!$K$3:$K$196,MATCH(Calcs!L1857,'Control Tech'!$A$3:$A$196,0),1)/100,0)</f>
        <v>0</v>
      </c>
      <c r="N1857" s="613">
        <f t="shared" si="175"/>
        <v>1</v>
      </c>
      <c r="O1857" t="str">
        <f t="shared" si="176"/>
        <v/>
      </c>
    </row>
    <row r="1858" spans="1:15" x14ac:dyDescent="0.25">
      <c r="A1858" t="s">
        <v>1912</v>
      </c>
      <c r="B1858" t="s">
        <v>1194</v>
      </c>
      <c r="C1858" t="s">
        <v>1193</v>
      </c>
      <c r="D1858" t="s">
        <v>1131</v>
      </c>
      <c r="E1858" t="s">
        <v>1195</v>
      </c>
      <c r="F1858" s="604">
        <v>1</v>
      </c>
      <c r="G1858" s="604">
        <v>2.7299999999999998E-3</v>
      </c>
      <c r="H1858" s="651"/>
      <c r="I1858" t="str">
        <f t="shared" si="171"/>
        <v/>
      </c>
      <c r="J1858" t="str">
        <f t="shared" si="172"/>
        <v/>
      </c>
      <c r="K1858" t="str">
        <f t="shared" si="173"/>
        <v>PM</v>
      </c>
      <c r="L1858" t="str">
        <f t="shared" si="174"/>
        <v>..PM.Cyclone</v>
      </c>
      <c r="M1858" s="614">
        <f>IFERROR(INDEX('Control Tech'!$K$3:$K$196,MATCH(Calcs!L1858,'Control Tech'!$A$3:$A$196,0),1)/100,0)</f>
        <v>0</v>
      </c>
      <c r="N1858" s="613">
        <f t="shared" si="175"/>
        <v>0</v>
      </c>
      <c r="O1858" t="str">
        <f t="shared" si="176"/>
        <v/>
      </c>
    </row>
    <row r="1859" spans="1:15" x14ac:dyDescent="0.25">
      <c r="A1859" t="s">
        <v>1912</v>
      </c>
      <c r="B1859" t="s">
        <v>1194</v>
      </c>
      <c r="C1859" t="s">
        <v>1193</v>
      </c>
      <c r="D1859" t="s">
        <v>1196</v>
      </c>
      <c r="E1859" t="s">
        <v>1195</v>
      </c>
      <c r="F1859" s="604">
        <v>1</v>
      </c>
      <c r="G1859" s="604">
        <v>1.2999999999999999E-4</v>
      </c>
      <c r="H1859" s="651"/>
      <c r="I1859" t="str">
        <f t="shared" si="171"/>
        <v/>
      </c>
      <c r="J1859" t="str">
        <f t="shared" si="172"/>
        <v/>
      </c>
      <c r="K1859" t="str">
        <f t="shared" si="173"/>
        <v>PM</v>
      </c>
      <c r="L1859" t="str">
        <f t="shared" si="174"/>
        <v>..PM.High efficiency deduster</v>
      </c>
      <c r="M1859" s="614">
        <f>IFERROR(INDEX('Control Tech'!$K$3:$K$196,MATCH(Calcs!L1859,'Control Tech'!$A$3:$A$196,0),1)/100,0)</f>
        <v>0</v>
      </c>
      <c r="N1859" s="613">
        <f t="shared" si="175"/>
        <v>0</v>
      </c>
      <c r="O1859" t="str">
        <f t="shared" si="176"/>
        <v/>
      </c>
    </row>
    <row r="1860" spans="1:15" x14ac:dyDescent="0.25">
      <c r="A1860" t="s">
        <v>1912</v>
      </c>
      <c r="B1860" t="s">
        <v>1194</v>
      </c>
      <c r="C1860" t="s">
        <v>1193</v>
      </c>
      <c r="D1860" t="s">
        <v>1186</v>
      </c>
      <c r="E1860" t="s">
        <v>1195</v>
      </c>
      <c r="F1860" s="604">
        <v>1</v>
      </c>
      <c r="G1860" s="604">
        <v>5.9100000000000003E-3</v>
      </c>
      <c r="H1860" s="651"/>
      <c r="I1860" t="str">
        <f t="shared" si="171"/>
        <v/>
      </c>
      <c r="J1860" t="str">
        <f t="shared" si="172"/>
        <v/>
      </c>
      <c r="K1860" t="str">
        <f t="shared" si="173"/>
        <v>PM</v>
      </c>
      <c r="L1860" t="str">
        <f t="shared" si="174"/>
        <v>..PM.No control</v>
      </c>
      <c r="M1860" s="614">
        <f>IFERROR(INDEX('Control Tech'!$K$3:$K$196,MATCH(Calcs!L1860,'Control Tech'!$A$3:$A$196,0),1)/100,0)</f>
        <v>0</v>
      </c>
      <c r="N1860" s="613">
        <f t="shared" si="175"/>
        <v>1</v>
      </c>
      <c r="O1860" t="str">
        <f t="shared" si="176"/>
        <v/>
      </c>
    </row>
    <row r="1861" spans="1:15" x14ac:dyDescent="0.25">
      <c r="A1861" t="s">
        <v>1912</v>
      </c>
      <c r="B1861" t="s">
        <v>1194</v>
      </c>
      <c r="C1861" t="s">
        <v>1205</v>
      </c>
      <c r="D1861" t="s">
        <v>1131</v>
      </c>
      <c r="E1861" t="s">
        <v>1195</v>
      </c>
      <c r="F1861" s="604">
        <v>1</v>
      </c>
      <c r="G1861" s="604">
        <v>4.45E-3</v>
      </c>
      <c r="H1861" s="651"/>
      <c r="I1861" t="str">
        <f t="shared" si="171"/>
        <v/>
      </c>
      <c r="J1861" t="str">
        <f t="shared" si="172"/>
        <v/>
      </c>
      <c r="K1861" t="str">
        <f t="shared" si="173"/>
        <v>PM</v>
      </c>
      <c r="L1861" t="str">
        <f t="shared" si="174"/>
        <v>..PM.Cyclone</v>
      </c>
      <c r="M1861" s="614">
        <f>IFERROR(INDEX('Control Tech'!$K$3:$K$196,MATCH(Calcs!L1861,'Control Tech'!$A$3:$A$196,0),1)/100,0)</f>
        <v>0</v>
      </c>
      <c r="N1861" s="613">
        <f t="shared" si="175"/>
        <v>0</v>
      </c>
      <c r="O1861" t="str">
        <f t="shared" si="176"/>
        <v/>
      </c>
    </row>
    <row r="1862" spans="1:15" x14ac:dyDescent="0.25">
      <c r="A1862" t="s">
        <v>1912</v>
      </c>
      <c r="B1862" t="s">
        <v>1194</v>
      </c>
      <c r="C1862" t="s">
        <v>1205</v>
      </c>
      <c r="D1862" t="s">
        <v>1196</v>
      </c>
      <c r="E1862" t="s">
        <v>1195</v>
      </c>
      <c r="F1862" s="604">
        <v>1</v>
      </c>
      <c r="G1862" s="604">
        <v>0</v>
      </c>
      <c r="H1862" s="651"/>
      <c r="I1862" t="str">
        <f t="shared" ref="I1862:I1925" si="177">IFERROR(INDEX($U$3:$U$143,MATCH(B1862,$S$3:$S$143,0),1),"")</f>
        <v/>
      </c>
      <c r="J1862" t="str">
        <f t="shared" ref="J1862:J1925" si="178">IFERROR(INDEX($V$3:$V$143,MATCH(CONCATENATE(B1862,".",C1862),$R$3:$R$143,0),1),"")</f>
        <v/>
      </c>
      <c r="K1862" t="str">
        <f t="shared" ref="K1862:K1925" si="179">IF(OR(A1862="black carbon",A1862="oc",A1862="pm2.5",A1862="pm10"),"PM",A1862)</f>
        <v>PM</v>
      </c>
      <c r="L1862" t="str">
        <f t="shared" ref="L1862:L1925" si="180">IFERROR(CONCATENATE(I1862,".",J1862,".",K1862,".",D1862),"")</f>
        <v>..PM.High efficiency deduster</v>
      </c>
      <c r="M1862" s="614">
        <f>IFERROR(INDEX('Control Tech'!$K$3:$K$196,MATCH(Calcs!L1862,'Control Tech'!$A$3:$A$196,0),1)/100,0)</f>
        <v>0</v>
      </c>
      <c r="N1862" s="613">
        <f t="shared" ref="N1862:N1925" si="181">IF(D1862="no control",1-SUMIFS($M$5:$M$3714,$B$5:$B$3714,B1862,$A$5:$A$3714,A1862,$C$5:$C$3714,C1862),M1862)</f>
        <v>0</v>
      </c>
      <c r="O1862" t="str">
        <f t="shared" ref="O1862:O1925" si="182">IF(I1862="electricity",INDEX($W$3:$W$143,MATCH(CONCATENATE(B1862,".",C1862),$R$3:$R$143,0),1),"")</f>
        <v/>
      </c>
    </row>
    <row r="1863" spans="1:15" x14ac:dyDescent="0.25">
      <c r="A1863" t="s">
        <v>1912</v>
      </c>
      <c r="B1863" t="s">
        <v>1194</v>
      </c>
      <c r="C1863" t="s">
        <v>1205</v>
      </c>
      <c r="D1863" t="s">
        <v>1186</v>
      </c>
      <c r="E1863" t="s">
        <v>1195</v>
      </c>
      <c r="F1863" s="604">
        <v>1</v>
      </c>
      <c r="G1863" s="604">
        <v>5.0000000000000001E-3</v>
      </c>
      <c r="H1863" s="651"/>
      <c r="I1863" t="str">
        <f t="shared" si="177"/>
        <v/>
      </c>
      <c r="J1863" t="str">
        <f t="shared" si="178"/>
        <v/>
      </c>
      <c r="K1863" t="str">
        <f t="shared" si="179"/>
        <v>PM</v>
      </c>
      <c r="L1863" t="str">
        <f t="shared" si="180"/>
        <v>..PM.No control</v>
      </c>
      <c r="M1863" s="614">
        <f>IFERROR(INDEX('Control Tech'!$K$3:$K$196,MATCH(Calcs!L1863,'Control Tech'!$A$3:$A$196,0),1)/100,0)</f>
        <v>0</v>
      </c>
      <c r="N1863" s="613">
        <f t="shared" si="181"/>
        <v>1</v>
      </c>
      <c r="O1863" t="str">
        <f t="shared" si="182"/>
        <v/>
      </c>
    </row>
    <row r="1864" spans="1:15" x14ac:dyDescent="0.25">
      <c r="A1864" t="s">
        <v>1912</v>
      </c>
      <c r="B1864" t="s">
        <v>1194</v>
      </c>
      <c r="C1864" t="s">
        <v>1240</v>
      </c>
      <c r="D1864" t="s">
        <v>1131</v>
      </c>
      <c r="E1864" t="s">
        <v>1195</v>
      </c>
      <c r="F1864" s="604">
        <v>1</v>
      </c>
      <c r="G1864" s="604">
        <v>4.45E-3</v>
      </c>
      <c r="H1864" s="651"/>
      <c r="I1864" t="str">
        <f t="shared" si="177"/>
        <v/>
      </c>
      <c r="J1864" t="str">
        <f t="shared" si="178"/>
        <v/>
      </c>
      <c r="K1864" t="str">
        <f t="shared" si="179"/>
        <v>PM</v>
      </c>
      <c r="L1864" t="str">
        <f t="shared" si="180"/>
        <v>..PM.Cyclone</v>
      </c>
      <c r="M1864" s="614">
        <f>IFERROR(INDEX('Control Tech'!$K$3:$K$196,MATCH(Calcs!L1864,'Control Tech'!$A$3:$A$196,0),1)/100,0)</f>
        <v>0</v>
      </c>
      <c r="N1864" s="613">
        <f t="shared" si="181"/>
        <v>0</v>
      </c>
      <c r="O1864" t="str">
        <f t="shared" si="182"/>
        <v/>
      </c>
    </row>
    <row r="1865" spans="1:15" x14ac:dyDescent="0.25">
      <c r="A1865" t="s">
        <v>1912</v>
      </c>
      <c r="B1865" t="s">
        <v>1194</v>
      </c>
      <c r="C1865" t="s">
        <v>1240</v>
      </c>
      <c r="D1865" t="s">
        <v>1196</v>
      </c>
      <c r="E1865" t="s">
        <v>1195</v>
      </c>
      <c r="F1865" s="604">
        <v>1</v>
      </c>
      <c r="G1865" s="604">
        <v>0</v>
      </c>
      <c r="H1865" s="651"/>
      <c r="I1865" t="str">
        <f t="shared" si="177"/>
        <v/>
      </c>
      <c r="J1865" t="str">
        <f t="shared" si="178"/>
        <v/>
      </c>
      <c r="K1865" t="str">
        <f t="shared" si="179"/>
        <v>PM</v>
      </c>
      <c r="L1865" t="str">
        <f t="shared" si="180"/>
        <v>..PM.High efficiency deduster</v>
      </c>
      <c r="M1865" s="614">
        <f>IFERROR(INDEX('Control Tech'!$K$3:$K$196,MATCH(Calcs!L1865,'Control Tech'!$A$3:$A$196,0),1)/100,0)</f>
        <v>0</v>
      </c>
      <c r="N1865" s="613">
        <f t="shared" si="181"/>
        <v>0</v>
      </c>
      <c r="O1865" t="str">
        <f t="shared" si="182"/>
        <v/>
      </c>
    </row>
    <row r="1866" spans="1:15" x14ac:dyDescent="0.25">
      <c r="A1866" t="s">
        <v>1912</v>
      </c>
      <c r="B1866" t="s">
        <v>1194</v>
      </c>
      <c r="C1866" t="s">
        <v>1240</v>
      </c>
      <c r="D1866" t="s">
        <v>1186</v>
      </c>
      <c r="E1866" t="s">
        <v>1195</v>
      </c>
      <c r="F1866" s="604">
        <v>1</v>
      </c>
      <c r="G1866" s="604">
        <v>5.0000000000000001E-3</v>
      </c>
      <c r="H1866" s="651"/>
      <c r="I1866" t="str">
        <f t="shared" si="177"/>
        <v/>
      </c>
      <c r="J1866" t="str">
        <f t="shared" si="178"/>
        <v/>
      </c>
      <c r="K1866" t="str">
        <f t="shared" si="179"/>
        <v>PM</v>
      </c>
      <c r="L1866" t="str">
        <f t="shared" si="180"/>
        <v>..PM.No control</v>
      </c>
      <c r="M1866" s="614">
        <f>IFERROR(INDEX('Control Tech'!$K$3:$K$196,MATCH(Calcs!L1866,'Control Tech'!$A$3:$A$196,0),1)/100,0)</f>
        <v>0</v>
      </c>
      <c r="N1866" s="613">
        <f t="shared" si="181"/>
        <v>1</v>
      </c>
      <c r="O1866" t="str">
        <f t="shared" si="182"/>
        <v/>
      </c>
    </row>
    <row r="1867" spans="1:15" x14ac:dyDescent="0.25">
      <c r="A1867" t="s">
        <v>1912</v>
      </c>
      <c r="B1867" t="s">
        <v>1194</v>
      </c>
      <c r="C1867" t="s">
        <v>1245</v>
      </c>
      <c r="D1867" t="s">
        <v>1131</v>
      </c>
      <c r="E1867" t="s">
        <v>1195</v>
      </c>
      <c r="F1867" s="604">
        <v>1</v>
      </c>
      <c r="G1867" s="604">
        <v>0</v>
      </c>
      <c r="H1867" s="651"/>
      <c r="I1867" t="str">
        <f t="shared" si="177"/>
        <v/>
      </c>
      <c r="J1867" t="str">
        <f t="shared" si="178"/>
        <v/>
      </c>
      <c r="K1867" t="str">
        <f t="shared" si="179"/>
        <v>PM</v>
      </c>
      <c r="L1867" t="str">
        <f t="shared" si="180"/>
        <v>..PM.Cyclone</v>
      </c>
      <c r="M1867" s="614">
        <f>IFERROR(INDEX('Control Tech'!$K$3:$K$196,MATCH(Calcs!L1867,'Control Tech'!$A$3:$A$196,0),1)/100,0)</f>
        <v>0</v>
      </c>
      <c r="N1867" s="613">
        <f t="shared" si="181"/>
        <v>0</v>
      </c>
      <c r="O1867" t="str">
        <f t="shared" si="182"/>
        <v/>
      </c>
    </row>
    <row r="1868" spans="1:15" x14ac:dyDescent="0.25">
      <c r="A1868" t="s">
        <v>1912</v>
      </c>
      <c r="B1868" t="s">
        <v>1194</v>
      </c>
      <c r="C1868" t="s">
        <v>1245</v>
      </c>
      <c r="D1868" t="s">
        <v>1196</v>
      </c>
      <c r="E1868" t="s">
        <v>1195</v>
      </c>
      <c r="F1868" s="604">
        <v>1</v>
      </c>
      <c r="G1868" s="604">
        <v>0</v>
      </c>
      <c r="H1868" s="651"/>
      <c r="I1868" t="str">
        <f t="shared" si="177"/>
        <v/>
      </c>
      <c r="J1868" t="str">
        <f t="shared" si="178"/>
        <v/>
      </c>
      <c r="K1868" t="str">
        <f t="shared" si="179"/>
        <v>PM</v>
      </c>
      <c r="L1868" t="str">
        <f t="shared" si="180"/>
        <v>..PM.High efficiency deduster</v>
      </c>
      <c r="M1868" s="614">
        <f>IFERROR(INDEX('Control Tech'!$K$3:$K$196,MATCH(Calcs!L1868,'Control Tech'!$A$3:$A$196,0),1)/100,0)</f>
        <v>0</v>
      </c>
      <c r="N1868" s="613">
        <f t="shared" si="181"/>
        <v>0</v>
      </c>
      <c r="O1868" t="str">
        <f t="shared" si="182"/>
        <v/>
      </c>
    </row>
    <row r="1869" spans="1:15" x14ac:dyDescent="0.25">
      <c r="A1869" t="s">
        <v>1912</v>
      </c>
      <c r="B1869" t="s">
        <v>1194</v>
      </c>
      <c r="C1869" t="s">
        <v>1245</v>
      </c>
      <c r="D1869" t="s">
        <v>1186</v>
      </c>
      <c r="E1869" t="s">
        <v>1195</v>
      </c>
      <c r="F1869" s="604">
        <v>1</v>
      </c>
      <c r="G1869" s="604">
        <v>0</v>
      </c>
      <c r="H1869" s="651"/>
      <c r="I1869" t="str">
        <f t="shared" si="177"/>
        <v/>
      </c>
      <c r="J1869" t="str">
        <f t="shared" si="178"/>
        <v/>
      </c>
      <c r="K1869" t="str">
        <f t="shared" si="179"/>
        <v>PM</v>
      </c>
      <c r="L1869" t="str">
        <f t="shared" si="180"/>
        <v>..PM.No control</v>
      </c>
      <c r="M1869" s="614">
        <f>IFERROR(INDEX('Control Tech'!$K$3:$K$196,MATCH(Calcs!L1869,'Control Tech'!$A$3:$A$196,0),1)/100,0)</f>
        <v>0</v>
      </c>
      <c r="N1869" s="613">
        <f t="shared" si="181"/>
        <v>1</v>
      </c>
      <c r="O1869" t="str">
        <f t="shared" si="182"/>
        <v/>
      </c>
    </row>
    <row r="1870" spans="1:15" x14ac:dyDescent="0.25">
      <c r="A1870" t="s">
        <v>1912</v>
      </c>
      <c r="B1870" t="s">
        <v>1194</v>
      </c>
      <c r="C1870" t="s">
        <v>1252</v>
      </c>
      <c r="D1870" t="s">
        <v>1131</v>
      </c>
      <c r="E1870" t="s">
        <v>1195</v>
      </c>
      <c r="F1870" s="604">
        <v>1</v>
      </c>
      <c r="G1870" s="604">
        <v>1.5299999999999999E-3</v>
      </c>
      <c r="H1870" s="651"/>
      <c r="I1870" t="str">
        <f t="shared" si="177"/>
        <v/>
      </c>
      <c r="J1870" t="str">
        <f t="shared" si="178"/>
        <v/>
      </c>
      <c r="K1870" t="str">
        <f t="shared" si="179"/>
        <v>PM</v>
      </c>
      <c r="L1870" t="str">
        <f t="shared" si="180"/>
        <v>..PM.Cyclone</v>
      </c>
      <c r="M1870" s="614">
        <f>IFERROR(INDEX('Control Tech'!$K$3:$K$196,MATCH(Calcs!L1870,'Control Tech'!$A$3:$A$196,0),1)/100,0)</f>
        <v>0</v>
      </c>
      <c r="N1870" s="613">
        <f t="shared" si="181"/>
        <v>0</v>
      </c>
      <c r="O1870" t="str">
        <f t="shared" si="182"/>
        <v/>
      </c>
    </row>
    <row r="1871" spans="1:15" x14ac:dyDescent="0.25">
      <c r="A1871" t="s">
        <v>1912</v>
      </c>
      <c r="B1871" t="s">
        <v>1194</v>
      </c>
      <c r="C1871" t="s">
        <v>1252</v>
      </c>
      <c r="D1871" t="s">
        <v>1196</v>
      </c>
      <c r="E1871" t="s">
        <v>1195</v>
      </c>
      <c r="F1871" s="604">
        <v>1</v>
      </c>
      <c r="G1871" s="604">
        <v>6.9999999999999994E-5</v>
      </c>
      <c r="H1871" s="651"/>
      <c r="I1871" t="str">
        <f t="shared" si="177"/>
        <v/>
      </c>
      <c r="J1871" t="str">
        <f t="shared" si="178"/>
        <v/>
      </c>
      <c r="K1871" t="str">
        <f t="shared" si="179"/>
        <v>PM</v>
      </c>
      <c r="L1871" t="str">
        <f t="shared" si="180"/>
        <v>..PM.High efficiency deduster</v>
      </c>
      <c r="M1871" s="614">
        <f>IFERROR(INDEX('Control Tech'!$K$3:$K$196,MATCH(Calcs!L1871,'Control Tech'!$A$3:$A$196,0),1)/100,0)</f>
        <v>0</v>
      </c>
      <c r="N1871" s="613">
        <f t="shared" si="181"/>
        <v>0</v>
      </c>
      <c r="O1871" t="str">
        <f t="shared" si="182"/>
        <v/>
      </c>
    </row>
    <row r="1872" spans="1:15" x14ac:dyDescent="0.25">
      <c r="A1872" t="s">
        <v>1912</v>
      </c>
      <c r="B1872" t="s">
        <v>1194</v>
      </c>
      <c r="C1872" t="s">
        <v>1252</v>
      </c>
      <c r="D1872" t="s">
        <v>1186</v>
      </c>
      <c r="E1872" t="s">
        <v>1195</v>
      </c>
      <c r="F1872" s="604">
        <v>1</v>
      </c>
      <c r="G1872" s="604">
        <v>3.32E-3</v>
      </c>
      <c r="H1872" s="651"/>
      <c r="I1872" t="str">
        <f t="shared" si="177"/>
        <v/>
      </c>
      <c r="J1872" t="str">
        <f t="shared" si="178"/>
        <v/>
      </c>
      <c r="K1872" t="str">
        <f t="shared" si="179"/>
        <v>PM</v>
      </c>
      <c r="L1872" t="str">
        <f t="shared" si="180"/>
        <v>..PM.No control</v>
      </c>
      <c r="M1872" s="614">
        <f>IFERROR(INDEX('Control Tech'!$K$3:$K$196,MATCH(Calcs!L1872,'Control Tech'!$A$3:$A$196,0),1)/100,0)</f>
        <v>0</v>
      </c>
      <c r="N1872" s="613">
        <f t="shared" si="181"/>
        <v>1</v>
      </c>
      <c r="O1872" t="str">
        <f t="shared" si="182"/>
        <v/>
      </c>
    </row>
    <row r="1873" spans="1:15" x14ac:dyDescent="0.25">
      <c r="A1873" t="s">
        <v>1912</v>
      </c>
      <c r="B1873" t="s">
        <v>1194</v>
      </c>
      <c r="C1873" t="s">
        <v>1252</v>
      </c>
      <c r="D1873" t="s">
        <v>1256</v>
      </c>
      <c r="E1873" t="s">
        <v>1195</v>
      </c>
      <c r="F1873" s="604">
        <v>1</v>
      </c>
      <c r="G1873" s="604">
        <v>3.6999999999999999E-4</v>
      </c>
      <c r="H1873" s="651"/>
      <c r="I1873" t="str">
        <f t="shared" si="177"/>
        <v/>
      </c>
      <c r="J1873" t="str">
        <f t="shared" si="178"/>
        <v/>
      </c>
      <c r="K1873" t="str">
        <f t="shared" si="179"/>
        <v>PM</v>
      </c>
      <c r="L1873" t="str">
        <f t="shared" si="180"/>
        <v>..PM.Pellet boiler</v>
      </c>
      <c r="M1873" s="614">
        <f>IFERROR(INDEX('Control Tech'!$K$3:$K$196,MATCH(Calcs!L1873,'Control Tech'!$A$3:$A$196,0),1)/100,0)</f>
        <v>0</v>
      </c>
      <c r="N1873" s="613">
        <f t="shared" si="181"/>
        <v>0</v>
      </c>
      <c r="O1873" t="str">
        <f t="shared" si="182"/>
        <v/>
      </c>
    </row>
    <row r="1874" spans="1:15" x14ac:dyDescent="0.25">
      <c r="A1874" t="s">
        <v>1912</v>
      </c>
      <c r="B1874" t="s">
        <v>1194</v>
      </c>
      <c r="C1874" t="s">
        <v>1291</v>
      </c>
      <c r="D1874" t="s">
        <v>1131</v>
      </c>
      <c r="E1874" t="s">
        <v>1195</v>
      </c>
      <c r="F1874" s="604">
        <v>1</v>
      </c>
      <c r="G1874" s="604">
        <v>1.7799999999999999E-3</v>
      </c>
      <c r="H1874" s="651"/>
      <c r="I1874" t="str">
        <f t="shared" si="177"/>
        <v/>
      </c>
      <c r="J1874" t="str">
        <f t="shared" si="178"/>
        <v/>
      </c>
      <c r="K1874" t="str">
        <f t="shared" si="179"/>
        <v>PM</v>
      </c>
      <c r="L1874" t="str">
        <f t="shared" si="180"/>
        <v>..PM.Cyclone</v>
      </c>
      <c r="M1874" s="614">
        <f>IFERROR(INDEX('Control Tech'!$K$3:$K$196,MATCH(Calcs!L1874,'Control Tech'!$A$3:$A$196,0),1)/100,0)</f>
        <v>0</v>
      </c>
      <c r="N1874" s="613">
        <f t="shared" si="181"/>
        <v>0</v>
      </c>
      <c r="O1874" t="str">
        <f t="shared" si="182"/>
        <v/>
      </c>
    </row>
    <row r="1875" spans="1:15" x14ac:dyDescent="0.25">
      <c r="A1875" t="s">
        <v>1912</v>
      </c>
      <c r="B1875" t="s">
        <v>1194</v>
      </c>
      <c r="C1875" t="s">
        <v>1291</v>
      </c>
      <c r="D1875" t="s">
        <v>1196</v>
      </c>
      <c r="E1875" t="s">
        <v>1195</v>
      </c>
      <c r="F1875" s="604">
        <v>1</v>
      </c>
      <c r="G1875" s="604">
        <v>0</v>
      </c>
      <c r="H1875" s="651"/>
      <c r="I1875" t="str">
        <f t="shared" si="177"/>
        <v/>
      </c>
      <c r="J1875" t="str">
        <f t="shared" si="178"/>
        <v/>
      </c>
      <c r="K1875" t="str">
        <f t="shared" si="179"/>
        <v>PM</v>
      </c>
      <c r="L1875" t="str">
        <f t="shared" si="180"/>
        <v>..PM.High efficiency deduster</v>
      </c>
      <c r="M1875" s="614">
        <f>IFERROR(INDEX('Control Tech'!$K$3:$K$196,MATCH(Calcs!L1875,'Control Tech'!$A$3:$A$196,0),1)/100,0)</f>
        <v>0</v>
      </c>
      <c r="N1875" s="613">
        <f t="shared" si="181"/>
        <v>0</v>
      </c>
      <c r="O1875" t="str">
        <f t="shared" si="182"/>
        <v/>
      </c>
    </row>
    <row r="1876" spans="1:15" x14ac:dyDescent="0.25">
      <c r="A1876" t="s">
        <v>1912</v>
      </c>
      <c r="B1876" t="s">
        <v>1194</v>
      </c>
      <c r="C1876" t="s">
        <v>1291</v>
      </c>
      <c r="D1876" t="s">
        <v>1186</v>
      </c>
      <c r="E1876" t="s">
        <v>1195</v>
      </c>
      <c r="F1876" s="604">
        <v>1</v>
      </c>
      <c r="G1876" s="604">
        <v>2E-3</v>
      </c>
      <c r="H1876" s="651"/>
      <c r="I1876" t="str">
        <f t="shared" si="177"/>
        <v/>
      </c>
      <c r="J1876" t="str">
        <f t="shared" si="178"/>
        <v/>
      </c>
      <c r="K1876" t="str">
        <f t="shared" si="179"/>
        <v>PM</v>
      </c>
      <c r="L1876" t="str">
        <f t="shared" si="180"/>
        <v>..PM.No control</v>
      </c>
      <c r="M1876" s="614">
        <f>IFERROR(INDEX('Control Tech'!$K$3:$K$196,MATCH(Calcs!L1876,'Control Tech'!$A$3:$A$196,0),1)/100,0)</f>
        <v>0</v>
      </c>
      <c r="N1876" s="613">
        <f t="shared" si="181"/>
        <v>1</v>
      </c>
      <c r="O1876" t="str">
        <f t="shared" si="182"/>
        <v/>
      </c>
    </row>
    <row r="1877" spans="1:15" x14ac:dyDescent="0.25">
      <c r="A1877" t="s">
        <v>1912</v>
      </c>
      <c r="B1877" t="s">
        <v>1194</v>
      </c>
      <c r="C1877" t="s">
        <v>1292</v>
      </c>
      <c r="D1877" t="s">
        <v>1131</v>
      </c>
      <c r="E1877" t="s">
        <v>1195</v>
      </c>
      <c r="F1877" s="604">
        <v>1</v>
      </c>
      <c r="G1877" s="604">
        <v>1.7799999999999999E-3</v>
      </c>
      <c r="H1877" s="651"/>
      <c r="I1877" t="str">
        <f t="shared" si="177"/>
        <v/>
      </c>
      <c r="J1877" t="str">
        <f t="shared" si="178"/>
        <v/>
      </c>
      <c r="K1877" t="str">
        <f t="shared" si="179"/>
        <v>PM</v>
      </c>
      <c r="L1877" t="str">
        <f t="shared" si="180"/>
        <v>..PM.Cyclone</v>
      </c>
      <c r="M1877" s="614">
        <f>IFERROR(INDEX('Control Tech'!$K$3:$K$196,MATCH(Calcs!L1877,'Control Tech'!$A$3:$A$196,0),1)/100,0)</f>
        <v>0</v>
      </c>
      <c r="N1877" s="613">
        <f t="shared" si="181"/>
        <v>0</v>
      </c>
      <c r="O1877" t="str">
        <f t="shared" si="182"/>
        <v/>
      </c>
    </row>
    <row r="1878" spans="1:15" x14ac:dyDescent="0.25">
      <c r="A1878" t="s">
        <v>1912</v>
      </c>
      <c r="B1878" t="s">
        <v>1194</v>
      </c>
      <c r="C1878" t="s">
        <v>1292</v>
      </c>
      <c r="D1878" t="s">
        <v>1196</v>
      </c>
      <c r="E1878" t="s">
        <v>1195</v>
      </c>
      <c r="F1878" s="604">
        <v>1</v>
      </c>
      <c r="G1878" s="604">
        <v>0</v>
      </c>
      <c r="H1878" s="651"/>
      <c r="I1878" t="str">
        <f t="shared" si="177"/>
        <v/>
      </c>
      <c r="J1878" t="str">
        <f t="shared" si="178"/>
        <v/>
      </c>
      <c r="K1878" t="str">
        <f t="shared" si="179"/>
        <v>PM</v>
      </c>
      <c r="L1878" t="str">
        <f t="shared" si="180"/>
        <v>..PM.High efficiency deduster</v>
      </c>
      <c r="M1878" s="614">
        <f>IFERROR(INDEX('Control Tech'!$K$3:$K$196,MATCH(Calcs!L1878,'Control Tech'!$A$3:$A$196,0),1)/100,0)</f>
        <v>0</v>
      </c>
      <c r="N1878" s="613">
        <f t="shared" si="181"/>
        <v>0</v>
      </c>
      <c r="O1878" t="str">
        <f t="shared" si="182"/>
        <v/>
      </c>
    </row>
    <row r="1879" spans="1:15" x14ac:dyDescent="0.25">
      <c r="A1879" t="s">
        <v>1912</v>
      </c>
      <c r="B1879" t="s">
        <v>1194</v>
      </c>
      <c r="C1879" t="s">
        <v>1292</v>
      </c>
      <c r="D1879" t="s">
        <v>1186</v>
      </c>
      <c r="E1879" t="s">
        <v>1195</v>
      </c>
      <c r="F1879" s="604">
        <v>1</v>
      </c>
      <c r="G1879" s="604">
        <v>2E-3</v>
      </c>
      <c r="H1879" s="651"/>
      <c r="I1879" t="str">
        <f t="shared" si="177"/>
        <v/>
      </c>
      <c r="J1879" t="str">
        <f t="shared" si="178"/>
        <v/>
      </c>
      <c r="K1879" t="str">
        <f t="shared" si="179"/>
        <v>PM</v>
      </c>
      <c r="L1879" t="str">
        <f t="shared" si="180"/>
        <v>..PM.No control</v>
      </c>
      <c r="M1879" s="614">
        <f>IFERROR(INDEX('Control Tech'!$K$3:$K$196,MATCH(Calcs!L1879,'Control Tech'!$A$3:$A$196,0),1)/100,0)</f>
        <v>0</v>
      </c>
      <c r="N1879" s="613">
        <f t="shared" si="181"/>
        <v>1</v>
      </c>
      <c r="O1879" t="str">
        <f t="shared" si="182"/>
        <v/>
      </c>
    </row>
    <row r="1880" spans="1:15" x14ac:dyDescent="0.25">
      <c r="A1880" t="s">
        <v>1912</v>
      </c>
      <c r="B1880" t="s">
        <v>1194</v>
      </c>
      <c r="C1880" t="s">
        <v>1293</v>
      </c>
      <c r="D1880" t="s">
        <v>1131</v>
      </c>
      <c r="E1880" t="s">
        <v>1195</v>
      </c>
      <c r="F1880" s="604">
        <v>1</v>
      </c>
      <c r="G1880" s="604">
        <v>1.7799999999999999E-3</v>
      </c>
      <c r="H1880" s="651"/>
      <c r="I1880" t="str">
        <f t="shared" si="177"/>
        <v/>
      </c>
      <c r="J1880" t="str">
        <f t="shared" si="178"/>
        <v/>
      </c>
      <c r="K1880" t="str">
        <f t="shared" si="179"/>
        <v>PM</v>
      </c>
      <c r="L1880" t="str">
        <f t="shared" si="180"/>
        <v>..PM.Cyclone</v>
      </c>
      <c r="M1880" s="614">
        <f>IFERROR(INDEX('Control Tech'!$K$3:$K$196,MATCH(Calcs!L1880,'Control Tech'!$A$3:$A$196,0),1)/100,0)</f>
        <v>0</v>
      </c>
      <c r="N1880" s="613">
        <f t="shared" si="181"/>
        <v>0</v>
      </c>
      <c r="O1880" t="str">
        <f t="shared" si="182"/>
        <v/>
      </c>
    </row>
    <row r="1881" spans="1:15" x14ac:dyDescent="0.25">
      <c r="A1881" t="s">
        <v>1912</v>
      </c>
      <c r="B1881" t="s">
        <v>1194</v>
      </c>
      <c r="C1881" t="s">
        <v>1293</v>
      </c>
      <c r="D1881" t="s">
        <v>1196</v>
      </c>
      <c r="E1881" t="s">
        <v>1195</v>
      </c>
      <c r="F1881" s="604">
        <v>1</v>
      </c>
      <c r="G1881" s="604">
        <v>0</v>
      </c>
      <c r="H1881" s="651"/>
      <c r="I1881" t="str">
        <f t="shared" si="177"/>
        <v/>
      </c>
      <c r="J1881" t="str">
        <f t="shared" si="178"/>
        <v/>
      </c>
      <c r="K1881" t="str">
        <f t="shared" si="179"/>
        <v>PM</v>
      </c>
      <c r="L1881" t="str">
        <f t="shared" si="180"/>
        <v>..PM.High efficiency deduster</v>
      </c>
      <c r="M1881" s="614">
        <f>IFERROR(INDEX('Control Tech'!$K$3:$K$196,MATCH(Calcs!L1881,'Control Tech'!$A$3:$A$196,0),1)/100,0)</f>
        <v>0</v>
      </c>
      <c r="N1881" s="613">
        <f t="shared" si="181"/>
        <v>0</v>
      </c>
      <c r="O1881" t="str">
        <f t="shared" si="182"/>
        <v/>
      </c>
    </row>
    <row r="1882" spans="1:15" x14ac:dyDescent="0.25">
      <c r="A1882" t="s">
        <v>1912</v>
      </c>
      <c r="B1882" t="s">
        <v>1194</v>
      </c>
      <c r="C1882" t="s">
        <v>1293</v>
      </c>
      <c r="D1882" t="s">
        <v>1186</v>
      </c>
      <c r="E1882" t="s">
        <v>1195</v>
      </c>
      <c r="F1882" s="604">
        <v>1</v>
      </c>
      <c r="G1882" s="604">
        <v>2E-3</v>
      </c>
      <c r="H1882" s="651"/>
      <c r="I1882" t="str">
        <f t="shared" si="177"/>
        <v/>
      </c>
      <c r="J1882" t="str">
        <f t="shared" si="178"/>
        <v/>
      </c>
      <c r="K1882" t="str">
        <f t="shared" si="179"/>
        <v>PM</v>
      </c>
      <c r="L1882" t="str">
        <f t="shared" si="180"/>
        <v>..PM.No control</v>
      </c>
      <c r="M1882" s="614">
        <f>IFERROR(INDEX('Control Tech'!$K$3:$K$196,MATCH(Calcs!L1882,'Control Tech'!$A$3:$A$196,0),1)/100,0)</f>
        <v>0</v>
      </c>
      <c r="N1882" s="613">
        <f t="shared" si="181"/>
        <v>1</v>
      </c>
      <c r="O1882" t="str">
        <f t="shared" si="182"/>
        <v/>
      </c>
    </row>
    <row r="1883" spans="1:15" x14ac:dyDescent="0.25">
      <c r="A1883" t="s">
        <v>1912</v>
      </c>
      <c r="B1883" t="s">
        <v>1233</v>
      </c>
      <c r="C1883" t="s">
        <v>1409</v>
      </c>
      <c r="D1883" t="s">
        <v>1131</v>
      </c>
      <c r="E1883" t="s">
        <v>1195</v>
      </c>
      <c r="F1883" s="604">
        <v>1</v>
      </c>
      <c r="G1883" s="604">
        <v>1.068E-2</v>
      </c>
      <c r="H1883" s="651"/>
      <c r="I1883" t="str">
        <f t="shared" si="177"/>
        <v>electricity</v>
      </c>
      <c r="J1883" t="str">
        <f t="shared" si="178"/>
        <v>biomass</v>
      </c>
      <c r="K1883" t="str">
        <f t="shared" si="179"/>
        <v>PM</v>
      </c>
      <c r="L1883" t="str">
        <f t="shared" si="180"/>
        <v>electricity.biomass.PM.Cyclone</v>
      </c>
      <c r="M1883" s="614">
        <f>IFERROR(INDEX('Control Tech'!$K$3:$K$196,MATCH(Calcs!L1883,'Control Tech'!$A$3:$A$196,0),1)/100,0)</f>
        <v>0</v>
      </c>
      <c r="N1883" s="613">
        <f t="shared" si="181"/>
        <v>0</v>
      </c>
      <c r="O1883">
        <f t="shared" si="182"/>
        <v>0</v>
      </c>
    </row>
    <row r="1884" spans="1:15" x14ac:dyDescent="0.25">
      <c r="A1884" t="s">
        <v>1912</v>
      </c>
      <c r="B1884" t="s">
        <v>1233</v>
      </c>
      <c r="C1884" t="s">
        <v>1409</v>
      </c>
      <c r="D1884" t="s">
        <v>1207</v>
      </c>
      <c r="E1884" t="s">
        <v>1195</v>
      </c>
      <c r="F1884" s="604">
        <v>1</v>
      </c>
      <c r="G1884" s="604">
        <v>4.8000000000000001E-4</v>
      </c>
      <c r="H1884" s="651"/>
      <c r="I1884" t="str">
        <f t="shared" si="177"/>
        <v>electricity</v>
      </c>
      <c r="J1884" t="str">
        <f t="shared" si="178"/>
        <v>biomass</v>
      </c>
      <c r="K1884" t="str">
        <f t="shared" si="179"/>
        <v>PM</v>
      </c>
      <c r="L1884" t="str">
        <f t="shared" si="180"/>
        <v>electricity.biomass.PM.Electrostatic precipitator: 1 field</v>
      </c>
      <c r="M1884" s="614">
        <f>IFERROR(INDEX('Control Tech'!$K$3:$K$196,MATCH(Calcs!L1884,'Control Tech'!$A$3:$A$196,0),1)/100,0)</f>
        <v>1</v>
      </c>
      <c r="N1884" s="613">
        <f t="shared" si="181"/>
        <v>1</v>
      </c>
      <c r="O1884">
        <f t="shared" si="182"/>
        <v>0</v>
      </c>
    </row>
    <row r="1885" spans="1:15" x14ac:dyDescent="0.25">
      <c r="A1885" t="s">
        <v>1912</v>
      </c>
      <c r="B1885" t="s">
        <v>1233</v>
      </c>
      <c r="C1885" t="s">
        <v>1409</v>
      </c>
      <c r="D1885" t="s">
        <v>1208</v>
      </c>
      <c r="E1885" t="s">
        <v>1195</v>
      </c>
      <c r="F1885" s="604">
        <v>1</v>
      </c>
      <c r="G1885" s="604">
        <v>2.4000000000000001E-4</v>
      </c>
      <c r="H1885" s="651"/>
      <c r="I1885" t="str">
        <f t="shared" si="177"/>
        <v>electricity</v>
      </c>
      <c r="J1885" t="str">
        <f t="shared" si="178"/>
        <v>biomass</v>
      </c>
      <c r="K1885" t="str">
        <f t="shared" si="179"/>
        <v>PM</v>
      </c>
      <c r="L1885" t="str">
        <f t="shared" si="180"/>
        <v>electricity.biomass.PM.Electrostatic precipitator: 2 fields</v>
      </c>
      <c r="M1885" s="614">
        <f>IFERROR(INDEX('Control Tech'!$K$3:$K$196,MATCH(Calcs!L1885,'Control Tech'!$A$3:$A$196,0),1)/100,0)</f>
        <v>0</v>
      </c>
      <c r="N1885" s="613">
        <f t="shared" si="181"/>
        <v>0</v>
      </c>
      <c r="O1885">
        <f t="shared" si="182"/>
        <v>0</v>
      </c>
    </row>
    <row r="1886" spans="1:15" x14ac:dyDescent="0.25">
      <c r="A1886" t="s">
        <v>1912</v>
      </c>
      <c r="B1886" t="s">
        <v>1233</v>
      </c>
      <c r="C1886" t="s">
        <v>1409</v>
      </c>
      <c r="D1886" t="s">
        <v>1234</v>
      </c>
      <c r="E1886" t="s">
        <v>1195</v>
      </c>
      <c r="F1886" s="604">
        <v>1</v>
      </c>
      <c r="G1886" s="604">
        <v>0</v>
      </c>
      <c r="H1886" s="651"/>
      <c r="I1886" t="str">
        <f t="shared" si="177"/>
        <v>electricity</v>
      </c>
      <c r="J1886" t="str">
        <f t="shared" si="178"/>
        <v>biomass</v>
      </c>
      <c r="K1886" t="str">
        <f t="shared" si="179"/>
        <v>PM</v>
      </c>
      <c r="L1886" t="str">
        <f t="shared" si="180"/>
        <v>electricity.biomass.PM.Fabric filters</v>
      </c>
      <c r="M1886" s="614">
        <f>IFERROR(INDEX('Control Tech'!$K$3:$K$196,MATCH(Calcs!L1886,'Control Tech'!$A$3:$A$196,0),1)/100,0)</f>
        <v>0</v>
      </c>
      <c r="N1886" s="613">
        <f t="shared" si="181"/>
        <v>0</v>
      </c>
      <c r="O1886">
        <f t="shared" si="182"/>
        <v>0</v>
      </c>
    </row>
    <row r="1887" spans="1:15" x14ac:dyDescent="0.25">
      <c r="A1887" t="s">
        <v>1912</v>
      </c>
      <c r="B1887" t="s">
        <v>1233</v>
      </c>
      <c r="C1887" t="s">
        <v>1409</v>
      </c>
      <c r="D1887" t="s">
        <v>1196</v>
      </c>
      <c r="E1887" t="s">
        <v>1195</v>
      </c>
      <c r="F1887" s="604">
        <v>1</v>
      </c>
      <c r="G1887" s="604">
        <v>0</v>
      </c>
      <c r="H1887" s="651"/>
      <c r="I1887" t="str">
        <f t="shared" si="177"/>
        <v>electricity</v>
      </c>
      <c r="J1887" t="str">
        <f t="shared" si="178"/>
        <v>biomass</v>
      </c>
      <c r="K1887" t="str">
        <f t="shared" si="179"/>
        <v>PM</v>
      </c>
      <c r="L1887" t="str">
        <f t="shared" si="180"/>
        <v>electricity.biomass.PM.High efficiency deduster</v>
      </c>
      <c r="M1887" s="614">
        <f>IFERROR(INDEX('Control Tech'!$K$3:$K$196,MATCH(Calcs!L1887,'Control Tech'!$A$3:$A$196,0),1)/100,0)</f>
        <v>0</v>
      </c>
      <c r="N1887" s="613">
        <f t="shared" si="181"/>
        <v>0</v>
      </c>
      <c r="O1887">
        <f t="shared" si="182"/>
        <v>0</v>
      </c>
    </row>
    <row r="1888" spans="1:15" x14ac:dyDescent="0.25">
      <c r="A1888" t="s">
        <v>1912</v>
      </c>
      <c r="B1888" t="s">
        <v>1233</v>
      </c>
      <c r="C1888" t="s">
        <v>1409</v>
      </c>
      <c r="D1888" t="s">
        <v>1186</v>
      </c>
      <c r="E1888" t="s">
        <v>1195</v>
      </c>
      <c r="F1888" s="604">
        <v>1</v>
      </c>
      <c r="G1888" s="604">
        <v>1.2E-2</v>
      </c>
      <c r="H1888" s="651"/>
      <c r="I1888" t="str">
        <f t="shared" si="177"/>
        <v>electricity</v>
      </c>
      <c r="J1888" t="str">
        <f t="shared" si="178"/>
        <v>biomass</v>
      </c>
      <c r="K1888" t="str">
        <f t="shared" si="179"/>
        <v>PM</v>
      </c>
      <c r="L1888" t="str">
        <f t="shared" si="180"/>
        <v>electricity.biomass.PM.No control</v>
      </c>
      <c r="M1888" s="614">
        <f>IFERROR(INDEX('Control Tech'!$K$3:$K$196,MATCH(Calcs!L1888,'Control Tech'!$A$3:$A$196,0),1)/100,0)</f>
        <v>0</v>
      </c>
      <c r="N1888" s="613">
        <f t="shared" si="181"/>
        <v>0</v>
      </c>
      <c r="O1888">
        <f t="shared" si="182"/>
        <v>0</v>
      </c>
    </row>
    <row r="1889" spans="1:15" x14ac:dyDescent="0.25">
      <c r="A1889" t="s">
        <v>1912</v>
      </c>
      <c r="B1889" t="s">
        <v>1233</v>
      </c>
      <c r="C1889" t="s">
        <v>1205</v>
      </c>
      <c r="D1889" t="s">
        <v>1207</v>
      </c>
      <c r="E1889" t="s">
        <v>1195</v>
      </c>
      <c r="F1889" s="604">
        <v>1</v>
      </c>
      <c r="G1889" s="604">
        <v>4.0999999999999999E-4</v>
      </c>
      <c r="H1889" s="651"/>
      <c r="I1889" t="str">
        <f t="shared" si="177"/>
        <v>electricity</v>
      </c>
      <c r="J1889" t="str">
        <f t="shared" si="178"/>
        <v>lignite</v>
      </c>
      <c r="K1889" t="str">
        <f t="shared" si="179"/>
        <v>PM</v>
      </c>
      <c r="L1889" t="str">
        <f t="shared" si="180"/>
        <v>electricity.lignite.PM.Electrostatic precipitator: 1 field</v>
      </c>
      <c r="M1889" s="614">
        <f>IFERROR(INDEX('Control Tech'!$K$3:$K$196,MATCH(Calcs!L1889,'Control Tech'!$A$3:$A$196,0),1)/100,0)</f>
        <v>0</v>
      </c>
      <c r="N1889" s="613">
        <f t="shared" si="181"/>
        <v>0</v>
      </c>
      <c r="O1889">
        <f t="shared" si="182"/>
        <v>0</v>
      </c>
    </row>
    <row r="1890" spans="1:15" x14ac:dyDescent="0.25">
      <c r="A1890" t="s">
        <v>1912</v>
      </c>
      <c r="B1890" t="s">
        <v>1233</v>
      </c>
      <c r="C1890" t="s">
        <v>1205</v>
      </c>
      <c r="D1890" t="s">
        <v>1208</v>
      </c>
      <c r="E1890" t="s">
        <v>1195</v>
      </c>
      <c r="F1890" s="604">
        <v>1</v>
      </c>
      <c r="G1890" s="604">
        <v>2.1000000000000001E-4</v>
      </c>
      <c r="H1890" s="651"/>
      <c r="I1890" t="str">
        <f t="shared" si="177"/>
        <v>electricity</v>
      </c>
      <c r="J1890" t="str">
        <f t="shared" si="178"/>
        <v>lignite</v>
      </c>
      <c r="K1890" t="str">
        <f t="shared" si="179"/>
        <v>PM</v>
      </c>
      <c r="L1890" t="str">
        <f t="shared" si="180"/>
        <v>electricity.lignite.PM.Electrostatic precipitator: 2 fields</v>
      </c>
      <c r="M1890" s="614">
        <f>IFERROR(INDEX('Control Tech'!$K$3:$K$196,MATCH(Calcs!L1890,'Control Tech'!$A$3:$A$196,0),1)/100,0)</f>
        <v>0</v>
      </c>
      <c r="N1890" s="613">
        <f t="shared" si="181"/>
        <v>0</v>
      </c>
      <c r="O1890">
        <f t="shared" si="182"/>
        <v>0</v>
      </c>
    </row>
    <row r="1891" spans="1:15" x14ac:dyDescent="0.25">
      <c r="A1891" t="s">
        <v>1912</v>
      </c>
      <c r="B1891" t="s">
        <v>1233</v>
      </c>
      <c r="C1891" t="s">
        <v>1205</v>
      </c>
      <c r="D1891" t="s">
        <v>1234</v>
      </c>
      <c r="E1891" t="s">
        <v>1195</v>
      </c>
      <c r="F1891" s="604">
        <v>1</v>
      </c>
      <c r="G1891" s="604">
        <v>0</v>
      </c>
      <c r="H1891" s="651"/>
      <c r="I1891" t="str">
        <f t="shared" si="177"/>
        <v>electricity</v>
      </c>
      <c r="J1891" t="str">
        <f t="shared" si="178"/>
        <v>lignite</v>
      </c>
      <c r="K1891" t="str">
        <f t="shared" si="179"/>
        <v>PM</v>
      </c>
      <c r="L1891" t="str">
        <f t="shared" si="180"/>
        <v>electricity.lignite.PM.Fabric filters</v>
      </c>
      <c r="M1891" s="614">
        <f>IFERROR(INDEX('Control Tech'!$K$3:$K$196,MATCH(Calcs!L1891,'Control Tech'!$A$3:$A$196,0),1)/100,0)</f>
        <v>0</v>
      </c>
      <c r="N1891" s="613">
        <f t="shared" si="181"/>
        <v>0</v>
      </c>
      <c r="O1891">
        <f t="shared" si="182"/>
        <v>0</v>
      </c>
    </row>
    <row r="1892" spans="1:15" x14ac:dyDescent="0.25">
      <c r="A1892" t="s">
        <v>1912</v>
      </c>
      <c r="B1892" t="s">
        <v>1233</v>
      </c>
      <c r="C1892" t="s">
        <v>1205</v>
      </c>
      <c r="D1892" t="s">
        <v>1236</v>
      </c>
      <c r="E1892" t="s">
        <v>1195</v>
      </c>
      <c r="F1892" s="604">
        <v>1</v>
      </c>
      <c r="G1892" s="604">
        <v>0</v>
      </c>
      <c r="H1892" s="651"/>
      <c r="I1892" t="str">
        <f t="shared" si="177"/>
        <v>electricity</v>
      </c>
      <c r="J1892" t="str">
        <f t="shared" si="178"/>
        <v>lignite</v>
      </c>
      <c r="K1892" t="str">
        <f t="shared" si="179"/>
        <v>PM</v>
      </c>
      <c r="L1892" t="str">
        <f t="shared" si="180"/>
        <v>electricity.lignite.PM.Fabric filters - power plants + S,N meas.</v>
      </c>
      <c r="M1892" s="614">
        <f>IFERROR(INDEX('Control Tech'!$K$3:$K$196,MATCH(Calcs!L1892,'Control Tech'!$A$3:$A$196,0),1)/100,0)</f>
        <v>0</v>
      </c>
      <c r="N1892" s="613">
        <f t="shared" si="181"/>
        <v>0</v>
      </c>
      <c r="O1892">
        <f t="shared" si="182"/>
        <v>0</v>
      </c>
    </row>
    <row r="1893" spans="1:15" x14ac:dyDescent="0.25">
      <c r="A1893" t="s">
        <v>1912</v>
      </c>
      <c r="B1893" t="s">
        <v>1233</v>
      </c>
      <c r="C1893" t="s">
        <v>1205</v>
      </c>
      <c r="D1893" t="s">
        <v>1235</v>
      </c>
      <c r="E1893" t="s">
        <v>1195</v>
      </c>
      <c r="F1893" s="604">
        <v>1</v>
      </c>
      <c r="G1893" s="604">
        <v>0</v>
      </c>
      <c r="H1893" s="651"/>
      <c r="I1893" t="str">
        <f t="shared" si="177"/>
        <v>electricity</v>
      </c>
      <c r="J1893" t="str">
        <f t="shared" si="178"/>
        <v>lignite</v>
      </c>
      <c r="K1893" t="str">
        <f t="shared" si="179"/>
        <v>PM</v>
      </c>
      <c r="L1893" t="str">
        <f t="shared" si="180"/>
        <v>electricity.lignite.PM.Fabric filters - power plants with injection</v>
      </c>
      <c r="M1893" s="614">
        <f>IFERROR(INDEX('Control Tech'!$K$3:$K$196,MATCH(Calcs!L1893,'Control Tech'!$A$3:$A$196,0),1)/100,0)</f>
        <v>0</v>
      </c>
      <c r="N1893" s="613">
        <f t="shared" si="181"/>
        <v>0</v>
      </c>
      <c r="O1893">
        <f t="shared" si="182"/>
        <v>0</v>
      </c>
    </row>
    <row r="1894" spans="1:15" x14ac:dyDescent="0.25">
      <c r="A1894" t="s">
        <v>1912</v>
      </c>
      <c r="B1894" t="s">
        <v>1233</v>
      </c>
      <c r="C1894" t="s">
        <v>1205</v>
      </c>
      <c r="D1894" t="s">
        <v>1196</v>
      </c>
      <c r="E1894" t="s">
        <v>1195</v>
      </c>
      <c r="F1894" s="604">
        <v>1</v>
      </c>
      <c r="G1894" s="604">
        <v>0</v>
      </c>
      <c r="H1894" s="651"/>
      <c r="I1894" t="str">
        <f t="shared" si="177"/>
        <v>electricity</v>
      </c>
      <c r="J1894" t="str">
        <f t="shared" si="178"/>
        <v>lignite</v>
      </c>
      <c r="K1894" t="str">
        <f t="shared" si="179"/>
        <v>PM</v>
      </c>
      <c r="L1894" t="str">
        <f t="shared" si="180"/>
        <v>electricity.lignite.PM.High efficiency deduster</v>
      </c>
      <c r="M1894" s="614">
        <f>IFERROR(INDEX('Control Tech'!$K$3:$K$196,MATCH(Calcs!L1894,'Control Tech'!$A$3:$A$196,0),1)/100,0)</f>
        <v>0</v>
      </c>
      <c r="N1894" s="613">
        <f t="shared" si="181"/>
        <v>0</v>
      </c>
      <c r="O1894">
        <f t="shared" si="182"/>
        <v>0</v>
      </c>
    </row>
    <row r="1895" spans="1:15" x14ac:dyDescent="0.25">
      <c r="A1895" t="s">
        <v>1912</v>
      </c>
      <c r="B1895" t="s">
        <v>1233</v>
      </c>
      <c r="C1895" t="s">
        <v>1205</v>
      </c>
      <c r="D1895" t="s">
        <v>1229</v>
      </c>
      <c r="E1895" t="s">
        <v>1195</v>
      </c>
      <c r="F1895" s="604">
        <v>1</v>
      </c>
      <c r="G1895" s="604">
        <v>0</v>
      </c>
      <c r="H1895" s="651"/>
      <c r="I1895" t="str">
        <f t="shared" si="177"/>
        <v>electricity</v>
      </c>
      <c r="J1895" t="str">
        <f t="shared" si="178"/>
        <v>lignite</v>
      </c>
      <c r="K1895" t="str">
        <f t="shared" si="179"/>
        <v>PM</v>
      </c>
      <c r="L1895" t="str">
        <f t="shared" si="180"/>
        <v>electricity.lignite.PM.High efficiency deduster - power plants + S,N meas.</v>
      </c>
      <c r="M1895" s="614">
        <f>IFERROR(INDEX('Control Tech'!$K$3:$K$196,MATCH(Calcs!L1895,'Control Tech'!$A$3:$A$196,0),1)/100,0)</f>
        <v>0</v>
      </c>
      <c r="N1895" s="613">
        <f t="shared" si="181"/>
        <v>0</v>
      </c>
      <c r="O1895">
        <f t="shared" si="182"/>
        <v>0</v>
      </c>
    </row>
    <row r="1896" spans="1:15" x14ac:dyDescent="0.25">
      <c r="A1896" t="s">
        <v>1912</v>
      </c>
      <c r="B1896" t="s">
        <v>1233</v>
      </c>
      <c r="C1896" t="s">
        <v>1205</v>
      </c>
      <c r="D1896" t="s">
        <v>1186</v>
      </c>
      <c r="E1896" t="s">
        <v>1195</v>
      </c>
      <c r="F1896" s="604">
        <v>1</v>
      </c>
      <c r="G1896" s="604">
        <v>1.0359999999999999E-2</v>
      </c>
      <c r="H1896" s="651"/>
      <c r="I1896" t="str">
        <f t="shared" si="177"/>
        <v>electricity</v>
      </c>
      <c r="J1896" t="str">
        <f t="shared" si="178"/>
        <v>lignite</v>
      </c>
      <c r="K1896" t="str">
        <f t="shared" si="179"/>
        <v>PM</v>
      </c>
      <c r="L1896" t="str">
        <f t="shared" si="180"/>
        <v>electricity.lignite.PM.No control</v>
      </c>
      <c r="M1896" s="614">
        <f>IFERROR(INDEX('Control Tech'!$K$3:$K$196,MATCH(Calcs!L1896,'Control Tech'!$A$3:$A$196,0),1)/100,0)</f>
        <v>0</v>
      </c>
      <c r="N1896" s="613">
        <f t="shared" si="181"/>
        <v>1</v>
      </c>
      <c r="O1896">
        <f t="shared" si="182"/>
        <v>0</v>
      </c>
    </row>
    <row r="1897" spans="1:15" x14ac:dyDescent="0.25">
      <c r="A1897" t="s">
        <v>1912</v>
      </c>
      <c r="B1897" t="s">
        <v>1233</v>
      </c>
      <c r="C1897" t="s">
        <v>1240</v>
      </c>
      <c r="D1897" t="s">
        <v>1207</v>
      </c>
      <c r="E1897" t="s">
        <v>1195</v>
      </c>
      <c r="F1897" s="604">
        <v>1</v>
      </c>
      <c r="G1897" s="604">
        <v>4.0999999999999999E-4</v>
      </c>
      <c r="H1897" s="651"/>
      <c r="I1897" t="str">
        <f t="shared" si="177"/>
        <v>electricity</v>
      </c>
      <c r="J1897" t="str">
        <f t="shared" si="178"/>
        <v>lignite</v>
      </c>
      <c r="K1897" t="str">
        <f t="shared" si="179"/>
        <v>PM</v>
      </c>
      <c r="L1897" t="str">
        <f t="shared" si="180"/>
        <v>electricity.lignite.PM.Electrostatic precipitator: 1 field</v>
      </c>
      <c r="M1897" s="614">
        <f>IFERROR(INDEX('Control Tech'!$K$3:$K$196,MATCH(Calcs!L1897,'Control Tech'!$A$3:$A$196,0),1)/100,0)</f>
        <v>0</v>
      </c>
      <c r="N1897" s="613">
        <f t="shared" si="181"/>
        <v>0</v>
      </c>
      <c r="O1897">
        <f t="shared" si="182"/>
        <v>0</v>
      </c>
    </row>
    <row r="1898" spans="1:15" x14ac:dyDescent="0.25">
      <c r="A1898" t="s">
        <v>1912</v>
      </c>
      <c r="B1898" t="s">
        <v>1233</v>
      </c>
      <c r="C1898" t="s">
        <v>1240</v>
      </c>
      <c r="D1898" t="s">
        <v>1208</v>
      </c>
      <c r="E1898" t="s">
        <v>1195</v>
      </c>
      <c r="F1898" s="604">
        <v>1</v>
      </c>
      <c r="G1898" s="604">
        <v>2.1000000000000001E-4</v>
      </c>
      <c r="H1898" s="651"/>
      <c r="I1898" t="str">
        <f t="shared" si="177"/>
        <v>electricity</v>
      </c>
      <c r="J1898" t="str">
        <f t="shared" si="178"/>
        <v>lignite</v>
      </c>
      <c r="K1898" t="str">
        <f t="shared" si="179"/>
        <v>PM</v>
      </c>
      <c r="L1898" t="str">
        <f t="shared" si="180"/>
        <v>electricity.lignite.PM.Electrostatic precipitator: 2 fields</v>
      </c>
      <c r="M1898" s="614">
        <f>IFERROR(INDEX('Control Tech'!$K$3:$K$196,MATCH(Calcs!L1898,'Control Tech'!$A$3:$A$196,0),1)/100,0)</f>
        <v>0</v>
      </c>
      <c r="N1898" s="613">
        <f t="shared" si="181"/>
        <v>0</v>
      </c>
      <c r="O1898">
        <f t="shared" si="182"/>
        <v>0</v>
      </c>
    </row>
    <row r="1899" spans="1:15" x14ac:dyDescent="0.25">
      <c r="A1899" t="s">
        <v>1912</v>
      </c>
      <c r="B1899" t="s">
        <v>1233</v>
      </c>
      <c r="C1899" t="s">
        <v>1240</v>
      </c>
      <c r="D1899" t="s">
        <v>1234</v>
      </c>
      <c r="E1899" t="s">
        <v>1195</v>
      </c>
      <c r="F1899" s="604">
        <v>1</v>
      </c>
      <c r="G1899" s="604">
        <v>0</v>
      </c>
      <c r="H1899" s="651"/>
      <c r="I1899" t="str">
        <f t="shared" si="177"/>
        <v>electricity</v>
      </c>
      <c r="J1899" t="str">
        <f t="shared" si="178"/>
        <v>lignite</v>
      </c>
      <c r="K1899" t="str">
        <f t="shared" si="179"/>
        <v>PM</v>
      </c>
      <c r="L1899" t="str">
        <f t="shared" si="180"/>
        <v>electricity.lignite.PM.Fabric filters</v>
      </c>
      <c r="M1899" s="614">
        <f>IFERROR(INDEX('Control Tech'!$K$3:$K$196,MATCH(Calcs!L1899,'Control Tech'!$A$3:$A$196,0),1)/100,0)</f>
        <v>0</v>
      </c>
      <c r="N1899" s="613">
        <f t="shared" si="181"/>
        <v>0</v>
      </c>
      <c r="O1899">
        <f t="shared" si="182"/>
        <v>0</v>
      </c>
    </row>
    <row r="1900" spans="1:15" x14ac:dyDescent="0.25">
      <c r="A1900" t="s">
        <v>1912</v>
      </c>
      <c r="B1900" t="s">
        <v>1233</v>
      </c>
      <c r="C1900" t="s">
        <v>1240</v>
      </c>
      <c r="D1900" t="s">
        <v>1236</v>
      </c>
      <c r="E1900" t="s">
        <v>1195</v>
      </c>
      <c r="F1900" s="604">
        <v>1</v>
      </c>
      <c r="G1900" s="604">
        <v>0</v>
      </c>
      <c r="H1900" s="651"/>
      <c r="I1900" t="str">
        <f t="shared" si="177"/>
        <v>electricity</v>
      </c>
      <c r="J1900" t="str">
        <f t="shared" si="178"/>
        <v>lignite</v>
      </c>
      <c r="K1900" t="str">
        <f t="shared" si="179"/>
        <v>PM</v>
      </c>
      <c r="L1900" t="str">
        <f t="shared" si="180"/>
        <v>electricity.lignite.PM.Fabric filters - power plants + S,N meas.</v>
      </c>
      <c r="M1900" s="614">
        <f>IFERROR(INDEX('Control Tech'!$K$3:$K$196,MATCH(Calcs!L1900,'Control Tech'!$A$3:$A$196,0),1)/100,0)</f>
        <v>0</v>
      </c>
      <c r="N1900" s="613">
        <f t="shared" si="181"/>
        <v>0</v>
      </c>
      <c r="O1900">
        <f t="shared" si="182"/>
        <v>0</v>
      </c>
    </row>
    <row r="1901" spans="1:15" x14ac:dyDescent="0.25">
      <c r="A1901" t="s">
        <v>1912</v>
      </c>
      <c r="B1901" t="s">
        <v>1233</v>
      </c>
      <c r="C1901" t="s">
        <v>1240</v>
      </c>
      <c r="D1901" t="s">
        <v>1235</v>
      </c>
      <c r="E1901" t="s">
        <v>1195</v>
      </c>
      <c r="F1901" s="604">
        <v>1</v>
      </c>
      <c r="G1901" s="604">
        <v>0</v>
      </c>
      <c r="H1901" s="651"/>
      <c r="I1901" t="str">
        <f t="shared" si="177"/>
        <v>electricity</v>
      </c>
      <c r="J1901" t="str">
        <f t="shared" si="178"/>
        <v>lignite</v>
      </c>
      <c r="K1901" t="str">
        <f t="shared" si="179"/>
        <v>PM</v>
      </c>
      <c r="L1901" t="str">
        <f t="shared" si="180"/>
        <v>electricity.lignite.PM.Fabric filters - power plants with injection</v>
      </c>
      <c r="M1901" s="614">
        <f>IFERROR(INDEX('Control Tech'!$K$3:$K$196,MATCH(Calcs!L1901,'Control Tech'!$A$3:$A$196,0),1)/100,0)</f>
        <v>0</v>
      </c>
      <c r="N1901" s="613">
        <f t="shared" si="181"/>
        <v>0</v>
      </c>
      <c r="O1901">
        <f t="shared" si="182"/>
        <v>0</v>
      </c>
    </row>
    <row r="1902" spans="1:15" x14ac:dyDescent="0.25">
      <c r="A1902" t="s">
        <v>1912</v>
      </c>
      <c r="B1902" t="s">
        <v>1233</v>
      </c>
      <c r="C1902" t="s">
        <v>1240</v>
      </c>
      <c r="D1902" t="s">
        <v>1196</v>
      </c>
      <c r="E1902" t="s">
        <v>1195</v>
      </c>
      <c r="F1902" s="604">
        <v>1</v>
      </c>
      <c r="G1902" s="604">
        <v>0</v>
      </c>
      <c r="H1902" s="651"/>
      <c r="I1902" t="str">
        <f t="shared" si="177"/>
        <v>electricity</v>
      </c>
      <c r="J1902" t="str">
        <f t="shared" si="178"/>
        <v>lignite</v>
      </c>
      <c r="K1902" t="str">
        <f t="shared" si="179"/>
        <v>PM</v>
      </c>
      <c r="L1902" t="str">
        <f t="shared" si="180"/>
        <v>electricity.lignite.PM.High efficiency deduster</v>
      </c>
      <c r="M1902" s="614">
        <f>IFERROR(INDEX('Control Tech'!$K$3:$K$196,MATCH(Calcs!L1902,'Control Tech'!$A$3:$A$196,0),1)/100,0)</f>
        <v>0</v>
      </c>
      <c r="N1902" s="613">
        <f t="shared" si="181"/>
        <v>0</v>
      </c>
      <c r="O1902">
        <f t="shared" si="182"/>
        <v>0</v>
      </c>
    </row>
    <row r="1903" spans="1:15" x14ac:dyDescent="0.25">
      <c r="A1903" t="s">
        <v>1912</v>
      </c>
      <c r="B1903" t="s">
        <v>1233</v>
      </c>
      <c r="C1903" t="s">
        <v>1240</v>
      </c>
      <c r="D1903" t="s">
        <v>1229</v>
      </c>
      <c r="E1903" t="s">
        <v>1195</v>
      </c>
      <c r="F1903" s="604">
        <v>1</v>
      </c>
      <c r="G1903" s="604">
        <v>0</v>
      </c>
      <c r="H1903" s="651"/>
      <c r="I1903" t="str">
        <f t="shared" si="177"/>
        <v>electricity</v>
      </c>
      <c r="J1903" t="str">
        <f t="shared" si="178"/>
        <v>lignite</v>
      </c>
      <c r="K1903" t="str">
        <f t="shared" si="179"/>
        <v>PM</v>
      </c>
      <c r="L1903" t="str">
        <f t="shared" si="180"/>
        <v>electricity.lignite.PM.High efficiency deduster - power plants + S,N meas.</v>
      </c>
      <c r="M1903" s="614">
        <f>IFERROR(INDEX('Control Tech'!$K$3:$K$196,MATCH(Calcs!L1903,'Control Tech'!$A$3:$A$196,0),1)/100,0)</f>
        <v>0</v>
      </c>
      <c r="N1903" s="613">
        <f t="shared" si="181"/>
        <v>0</v>
      </c>
      <c r="O1903">
        <f t="shared" si="182"/>
        <v>0</v>
      </c>
    </row>
    <row r="1904" spans="1:15" x14ac:dyDescent="0.25">
      <c r="A1904" t="s">
        <v>1912</v>
      </c>
      <c r="B1904" t="s">
        <v>1233</v>
      </c>
      <c r="C1904" t="s">
        <v>1240</v>
      </c>
      <c r="D1904" t="s">
        <v>1186</v>
      </c>
      <c r="E1904" t="s">
        <v>1195</v>
      </c>
      <c r="F1904" s="604">
        <v>1</v>
      </c>
      <c r="G1904" s="604">
        <v>1.0359999999999999E-2</v>
      </c>
      <c r="H1904" s="651"/>
      <c r="I1904" t="str">
        <f t="shared" si="177"/>
        <v>electricity</v>
      </c>
      <c r="J1904" t="str">
        <f t="shared" si="178"/>
        <v>lignite</v>
      </c>
      <c r="K1904" t="str">
        <f t="shared" si="179"/>
        <v>PM</v>
      </c>
      <c r="L1904" t="str">
        <f t="shared" si="180"/>
        <v>electricity.lignite.PM.No control</v>
      </c>
      <c r="M1904" s="614">
        <f>IFERROR(INDEX('Control Tech'!$K$3:$K$196,MATCH(Calcs!L1904,'Control Tech'!$A$3:$A$196,0),1)/100,0)</f>
        <v>0</v>
      </c>
      <c r="N1904" s="613">
        <f t="shared" si="181"/>
        <v>1</v>
      </c>
      <c r="O1904">
        <f t="shared" si="182"/>
        <v>0</v>
      </c>
    </row>
    <row r="1905" spans="1:15" x14ac:dyDescent="0.25">
      <c r="A1905" t="s">
        <v>1912</v>
      </c>
      <c r="B1905" t="s">
        <v>1233</v>
      </c>
      <c r="C1905" t="s">
        <v>1264</v>
      </c>
      <c r="D1905" t="s">
        <v>1186</v>
      </c>
      <c r="E1905" t="s">
        <v>1195</v>
      </c>
      <c r="F1905" s="604">
        <v>1</v>
      </c>
      <c r="G1905" s="604">
        <v>6.9999999999999994E-5</v>
      </c>
      <c r="H1905" s="651"/>
      <c r="I1905" t="str">
        <f t="shared" si="177"/>
        <v>electricity</v>
      </c>
      <c r="J1905" t="str">
        <f t="shared" si="178"/>
        <v>natural gas</v>
      </c>
      <c r="K1905" t="str">
        <f t="shared" si="179"/>
        <v>PM</v>
      </c>
      <c r="L1905" t="str">
        <f t="shared" si="180"/>
        <v>electricity.natural gas.PM.No control</v>
      </c>
      <c r="M1905" s="614">
        <f>IFERROR(INDEX('Control Tech'!$K$3:$K$196,MATCH(Calcs!L1905,'Control Tech'!$A$3:$A$196,0),1)/100,0)</f>
        <v>0</v>
      </c>
      <c r="N1905" s="613">
        <f t="shared" si="181"/>
        <v>1</v>
      </c>
      <c r="O1905">
        <f t="shared" si="182"/>
        <v>336.62</v>
      </c>
    </row>
    <row r="1906" spans="1:15" x14ac:dyDescent="0.25">
      <c r="A1906" t="s">
        <v>1912</v>
      </c>
      <c r="B1906" t="s">
        <v>1233</v>
      </c>
      <c r="C1906" t="s">
        <v>1291</v>
      </c>
      <c r="D1906" t="s">
        <v>1207</v>
      </c>
      <c r="E1906" t="s">
        <v>1195</v>
      </c>
      <c r="F1906" s="604">
        <v>1</v>
      </c>
      <c r="G1906" s="604">
        <v>6.0000000000000002E-5</v>
      </c>
      <c r="H1906" s="651"/>
      <c r="I1906" t="str">
        <f t="shared" si="177"/>
        <v>electricity</v>
      </c>
      <c r="J1906" t="str">
        <f t="shared" si="178"/>
        <v>hard coal</v>
      </c>
      <c r="K1906" t="str">
        <f t="shared" si="179"/>
        <v>PM</v>
      </c>
      <c r="L1906" t="str">
        <f t="shared" si="180"/>
        <v>electricity.hard coal.PM.Electrostatic precipitator: 1 field</v>
      </c>
      <c r="M1906" s="614">
        <f>IFERROR(INDEX('Control Tech'!$K$3:$K$196,MATCH(Calcs!L1906,'Control Tech'!$A$3:$A$196,0),1)/100,0)</f>
        <v>0</v>
      </c>
      <c r="N1906" s="613">
        <f t="shared" si="181"/>
        <v>0</v>
      </c>
      <c r="O1906">
        <f t="shared" si="182"/>
        <v>56.62</v>
      </c>
    </row>
    <row r="1907" spans="1:15" x14ac:dyDescent="0.25">
      <c r="A1907" t="s">
        <v>1912</v>
      </c>
      <c r="B1907" t="s">
        <v>1233</v>
      </c>
      <c r="C1907" t="s">
        <v>1291</v>
      </c>
      <c r="D1907" t="s">
        <v>1208</v>
      </c>
      <c r="E1907" t="s">
        <v>1195</v>
      </c>
      <c r="F1907" s="604">
        <v>1</v>
      </c>
      <c r="G1907" s="604">
        <v>3.0000000000000001E-5</v>
      </c>
      <c r="H1907" s="651"/>
      <c r="I1907" t="str">
        <f t="shared" si="177"/>
        <v>electricity</v>
      </c>
      <c r="J1907" t="str">
        <f t="shared" si="178"/>
        <v>hard coal</v>
      </c>
      <c r="K1907" t="str">
        <f t="shared" si="179"/>
        <v>PM</v>
      </c>
      <c r="L1907" t="str">
        <f t="shared" si="180"/>
        <v>electricity.hard coal.PM.Electrostatic precipitator: 2 fields</v>
      </c>
      <c r="M1907" s="614">
        <f>IFERROR(INDEX('Control Tech'!$K$3:$K$196,MATCH(Calcs!L1907,'Control Tech'!$A$3:$A$196,0),1)/100,0)</f>
        <v>0</v>
      </c>
      <c r="N1907" s="613">
        <f t="shared" si="181"/>
        <v>0</v>
      </c>
      <c r="O1907">
        <f t="shared" si="182"/>
        <v>56.62</v>
      </c>
    </row>
    <row r="1908" spans="1:15" x14ac:dyDescent="0.25">
      <c r="A1908" t="s">
        <v>1912</v>
      </c>
      <c r="B1908" t="s">
        <v>1233</v>
      </c>
      <c r="C1908" t="s">
        <v>1291</v>
      </c>
      <c r="D1908" t="s">
        <v>1234</v>
      </c>
      <c r="E1908" t="s">
        <v>1195</v>
      </c>
      <c r="F1908" s="604">
        <v>1</v>
      </c>
      <c r="G1908" s="604">
        <v>0</v>
      </c>
      <c r="H1908" s="651"/>
      <c r="I1908" t="str">
        <f t="shared" si="177"/>
        <v>electricity</v>
      </c>
      <c r="J1908" t="str">
        <f t="shared" si="178"/>
        <v>hard coal</v>
      </c>
      <c r="K1908" t="str">
        <f t="shared" si="179"/>
        <v>PM</v>
      </c>
      <c r="L1908" t="str">
        <f t="shared" si="180"/>
        <v>electricity.hard coal.PM.Fabric filters</v>
      </c>
      <c r="M1908" s="614">
        <f>IFERROR(INDEX('Control Tech'!$K$3:$K$196,MATCH(Calcs!L1908,'Control Tech'!$A$3:$A$196,0),1)/100,0)</f>
        <v>0</v>
      </c>
      <c r="N1908" s="613">
        <f t="shared" si="181"/>
        <v>0</v>
      </c>
      <c r="O1908">
        <f t="shared" si="182"/>
        <v>56.62</v>
      </c>
    </row>
    <row r="1909" spans="1:15" x14ac:dyDescent="0.25">
      <c r="A1909" t="s">
        <v>1912</v>
      </c>
      <c r="B1909" t="s">
        <v>1233</v>
      </c>
      <c r="C1909" t="s">
        <v>1291</v>
      </c>
      <c r="D1909" t="s">
        <v>1236</v>
      </c>
      <c r="E1909" t="s">
        <v>1195</v>
      </c>
      <c r="F1909" s="604">
        <v>1</v>
      </c>
      <c r="G1909" s="604">
        <v>0</v>
      </c>
      <c r="H1909" s="651"/>
      <c r="I1909" t="str">
        <f t="shared" si="177"/>
        <v>electricity</v>
      </c>
      <c r="J1909" t="str">
        <f t="shared" si="178"/>
        <v>hard coal</v>
      </c>
      <c r="K1909" t="str">
        <f t="shared" si="179"/>
        <v>PM</v>
      </c>
      <c r="L1909" t="str">
        <f t="shared" si="180"/>
        <v>electricity.hard coal.PM.Fabric filters - power plants + S,N meas.</v>
      </c>
      <c r="M1909" s="614">
        <f>IFERROR(INDEX('Control Tech'!$K$3:$K$196,MATCH(Calcs!L1909,'Control Tech'!$A$3:$A$196,0),1)/100,0)</f>
        <v>0</v>
      </c>
      <c r="N1909" s="613">
        <f t="shared" si="181"/>
        <v>0</v>
      </c>
      <c r="O1909">
        <f t="shared" si="182"/>
        <v>56.62</v>
      </c>
    </row>
    <row r="1910" spans="1:15" x14ac:dyDescent="0.25">
      <c r="A1910" t="s">
        <v>1912</v>
      </c>
      <c r="B1910" t="s">
        <v>1233</v>
      </c>
      <c r="C1910" t="s">
        <v>1291</v>
      </c>
      <c r="D1910" t="s">
        <v>1235</v>
      </c>
      <c r="E1910" t="s">
        <v>1195</v>
      </c>
      <c r="F1910" s="604">
        <v>1</v>
      </c>
      <c r="G1910" s="604">
        <v>0</v>
      </c>
      <c r="H1910" s="651"/>
      <c r="I1910" t="str">
        <f t="shared" si="177"/>
        <v>electricity</v>
      </c>
      <c r="J1910" t="str">
        <f t="shared" si="178"/>
        <v>hard coal</v>
      </c>
      <c r="K1910" t="str">
        <f t="shared" si="179"/>
        <v>PM</v>
      </c>
      <c r="L1910" t="str">
        <f t="shared" si="180"/>
        <v>electricity.hard coal.PM.Fabric filters - power plants with injection</v>
      </c>
      <c r="M1910" s="614">
        <f>IFERROR(INDEX('Control Tech'!$K$3:$K$196,MATCH(Calcs!L1910,'Control Tech'!$A$3:$A$196,0),1)/100,0)</f>
        <v>0</v>
      </c>
      <c r="N1910" s="613">
        <f t="shared" si="181"/>
        <v>0</v>
      </c>
      <c r="O1910">
        <f t="shared" si="182"/>
        <v>56.62</v>
      </c>
    </row>
    <row r="1911" spans="1:15" x14ac:dyDescent="0.25">
      <c r="A1911" t="s">
        <v>1912</v>
      </c>
      <c r="B1911" t="s">
        <v>1233</v>
      </c>
      <c r="C1911" t="s">
        <v>1291</v>
      </c>
      <c r="D1911" t="s">
        <v>1196</v>
      </c>
      <c r="E1911" t="s">
        <v>1195</v>
      </c>
      <c r="F1911" s="604">
        <v>1</v>
      </c>
      <c r="G1911" s="604">
        <v>0</v>
      </c>
      <c r="H1911" s="651"/>
      <c r="I1911" t="str">
        <f t="shared" si="177"/>
        <v>electricity</v>
      </c>
      <c r="J1911" t="str">
        <f t="shared" si="178"/>
        <v>hard coal</v>
      </c>
      <c r="K1911" t="str">
        <f t="shared" si="179"/>
        <v>PM</v>
      </c>
      <c r="L1911" t="str">
        <f t="shared" si="180"/>
        <v>electricity.hard coal.PM.High efficiency deduster</v>
      </c>
      <c r="M1911" s="614">
        <f>IFERROR(INDEX('Control Tech'!$K$3:$K$196,MATCH(Calcs!L1911,'Control Tech'!$A$3:$A$196,0),1)/100,0)</f>
        <v>0</v>
      </c>
      <c r="N1911" s="613">
        <f t="shared" si="181"/>
        <v>0</v>
      </c>
      <c r="O1911">
        <f t="shared" si="182"/>
        <v>56.62</v>
      </c>
    </row>
    <row r="1912" spans="1:15" x14ac:dyDescent="0.25">
      <c r="A1912" t="s">
        <v>1912</v>
      </c>
      <c r="B1912" t="s">
        <v>1233</v>
      </c>
      <c r="C1912" t="s">
        <v>1291</v>
      </c>
      <c r="D1912" t="s">
        <v>1229</v>
      </c>
      <c r="E1912" t="s">
        <v>1195</v>
      </c>
      <c r="F1912" s="604">
        <v>1</v>
      </c>
      <c r="G1912" s="604">
        <v>0</v>
      </c>
      <c r="H1912" s="651"/>
      <c r="I1912" t="str">
        <f t="shared" si="177"/>
        <v>electricity</v>
      </c>
      <c r="J1912" t="str">
        <f t="shared" si="178"/>
        <v>hard coal</v>
      </c>
      <c r="K1912" t="str">
        <f t="shared" si="179"/>
        <v>PM</v>
      </c>
      <c r="L1912" t="str">
        <f t="shared" si="180"/>
        <v>electricity.hard coal.PM.High efficiency deduster - power plants + S,N meas.</v>
      </c>
      <c r="M1912" s="614">
        <f>IFERROR(INDEX('Control Tech'!$K$3:$K$196,MATCH(Calcs!L1912,'Control Tech'!$A$3:$A$196,0),1)/100,0)</f>
        <v>0</v>
      </c>
      <c r="N1912" s="613">
        <f t="shared" si="181"/>
        <v>0</v>
      </c>
      <c r="O1912">
        <f t="shared" si="182"/>
        <v>56.62</v>
      </c>
    </row>
    <row r="1913" spans="1:15" x14ac:dyDescent="0.25">
      <c r="A1913" t="s">
        <v>1912</v>
      </c>
      <c r="B1913" t="s">
        <v>1233</v>
      </c>
      <c r="C1913" t="s">
        <v>1291</v>
      </c>
      <c r="D1913" t="s">
        <v>1186</v>
      </c>
      <c r="E1913" t="s">
        <v>1195</v>
      </c>
      <c r="F1913" s="604">
        <v>1</v>
      </c>
      <c r="G1913" s="604">
        <v>1.39E-3</v>
      </c>
      <c r="H1913" s="651"/>
      <c r="I1913" t="str">
        <f t="shared" si="177"/>
        <v>electricity</v>
      </c>
      <c r="J1913" t="str">
        <f t="shared" si="178"/>
        <v>hard coal</v>
      </c>
      <c r="K1913" t="str">
        <f t="shared" si="179"/>
        <v>PM</v>
      </c>
      <c r="L1913" t="str">
        <f t="shared" si="180"/>
        <v>electricity.hard coal.PM.No control</v>
      </c>
      <c r="M1913" s="614">
        <f>IFERROR(INDEX('Control Tech'!$K$3:$K$196,MATCH(Calcs!L1913,'Control Tech'!$A$3:$A$196,0),1)/100,0)</f>
        <v>0</v>
      </c>
      <c r="N1913" s="613">
        <f t="shared" si="181"/>
        <v>1</v>
      </c>
      <c r="O1913">
        <f t="shared" si="182"/>
        <v>56.62</v>
      </c>
    </row>
    <row r="1914" spans="1:15" x14ac:dyDescent="0.25">
      <c r="A1914" t="s">
        <v>1912</v>
      </c>
      <c r="B1914" t="s">
        <v>1233</v>
      </c>
      <c r="C1914" t="s">
        <v>1292</v>
      </c>
      <c r="D1914" t="s">
        <v>1207</v>
      </c>
      <c r="E1914" t="s">
        <v>1195</v>
      </c>
      <c r="F1914" s="604">
        <v>1</v>
      </c>
      <c r="G1914" s="604">
        <v>6.0000000000000002E-5</v>
      </c>
      <c r="H1914" s="651"/>
      <c r="I1914" t="str">
        <f t="shared" si="177"/>
        <v>electricity</v>
      </c>
      <c r="J1914" t="str">
        <f t="shared" si="178"/>
        <v>hard coal</v>
      </c>
      <c r="K1914" t="str">
        <f t="shared" si="179"/>
        <v>PM</v>
      </c>
      <c r="L1914" t="str">
        <f t="shared" si="180"/>
        <v>electricity.hard coal.PM.Electrostatic precipitator: 1 field</v>
      </c>
      <c r="M1914" s="614">
        <f>IFERROR(INDEX('Control Tech'!$K$3:$K$196,MATCH(Calcs!L1914,'Control Tech'!$A$3:$A$196,0),1)/100,0)</f>
        <v>0</v>
      </c>
      <c r="N1914" s="613">
        <f t="shared" si="181"/>
        <v>0</v>
      </c>
      <c r="O1914">
        <f t="shared" si="182"/>
        <v>0</v>
      </c>
    </row>
    <row r="1915" spans="1:15" x14ac:dyDescent="0.25">
      <c r="A1915" t="s">
        <v>1912</v>
      </c>
      <c r="B1915" t="s">
        <v>1233</v>
      </c>
      <c r="C1915" t="s">
        <v>1292</v>
      </c>
      <c r="D1915" t="s">
        <v>1208</v>
      </c>
      <c r="E1915" t="s">
        <v>1195</v>
      </c>
      <c r="F1915" s="604">
        <v>1</v>
      </c>
      <c r="G1915" s="604">
        <v>3.0000000000000001E-5</v>
      </c>
      <c r="H1915" s="651"/>
      <c r="I1915" t="str">
        <f t="shared" si="177"/>
        <v>electricity</v>
      </c>
      <c r="J1915" t="str">
        <f t="shared" si="178"/>
        <v>hard coal</v>
      </c>
      <c r="K1915" t="str">
        <f t="shared" si="179"/>
        <v>PM</v>
      </c>
      <c r="L1915" t="str">
        <f t="shared" si="180"/>
        <v>electricity.hard coal.PM.Electrostatic precipitator: 2 fields</v>
      </c>
      <c r="M1915" s="614">
        <f>IFERROR(INDEX('Control Tech'!$K$3:$K$196,MATCH(Calcs!L1915,'Control Tech'!$A$3:$A$196,0),1)/100,0)</f>
        <v>0</v>
      </c>
      <c r="N1915" s="613">
        <f t="shared" si="181"/>
        <v>0</v>
      </c>
      <c r="O1915">
        <f t="shared" si="182"/>
        <v>0</v>
      </c>
    </row>
    <row r="1916" spans="1:15" x14ac:dyDescent="0.25">
      <c r="A1916" t="s">
        <v>1912</v>
      </c>
      <c r="B1916" t="s">
        <v>1233</v>
      </c>
      <c r="C1916" t="s">
        <v>1292</v>
      </c>
      <c r="D1916" t="s">
        <v>1234</v>
      </c>
      <c r="E1916" t="s">
        <v>1195</v>
      </c>
      <c r="F1916" s="604">
        <v>1</v>
      </c>
      <c r="G1916" s="604">
        <v>0</v>
      </c>
      <c r="H1916" s="651"/>
      <c r="I1916" t="str">
        <f t="shared" si="177"/>
        <v>electricity</v>
      </c>
      <c r="J1916" t="str">
        <f t="shared" si="178"/>
        <v>hard coal</v>
      </c>
      <c r="K1916" t="str">
        <f t="shared" si="179"/>
        <v>PM</v>
      </c>
      <c r="L1916" t="str">
        <f t="shared" si="180"/>
        <v>electricity.hard coal.PM.Fabric filters</v>
      </c>
      <c r="M1916" s="614">
        <f>IFERROR(INDEX('Control Tech'!$K$3:$K$196,MATCH(Calcs!L1916,'Control Tech'!$A$3:$A$196,0),1)/100,0)</f>
        <v>0</v>
      </c>
      <c r="N1916" s="613">
        <f t="shared" si="181"/>
        <v>0</v>
      </c>
      <c r="O1916">
        <f t="shared" si="182"/>
        <v>0</v>
      </c>
    </row>
    <row r="1917" spans="1:15" x14ac:dyDescent="0.25">
      <c r="A1917" t="s">
        <v>1912</v>
      </c>
      <c r="B1917" t="s">
        <v>1233</v>
      </c>
      <c r="C1917" t="s">
        <v>1292</v>
      </c>
      <c r="D1917" t="s">
        <v>1236</v>
      </c>
      <c r="E1917" t="s">
        <v>1195</v>
      </c>
      <c r="F1917" s="604">
        <v>1</v>
      </c>
      <c r="G1917" s="604">
        <v>0</v>
      </c>
      <c r="H1917" s="651"/>
      <c r="I1917" t="str">
        <f t="shared" si="177"/>
        <v>electricity</v>
      </c>
      <c r="J1917" t="str">
        <f t="shared" si="178"/>
        <v>hard coal</v>
      </c>
      <c r="K1917" t="str">
        <f t="shared" si="179"/>
        <v>PM</v>
      </c>
      <c r="L1917" t="str">
        <f t="shared" si="180"/>
        <v>electricity.hard coal.PM.Fabric filters - power plants + S,N meas.</v>
      </c>
      <c r="M1917" s="614">
        <f>IFERROR(INDEX('Control Tech'!$K$3:$K$196,MATCH(Calcs!L1917,'Control Tech'!$A$3:$A$196,0),1)/100,0)</f>
        <v>0</v>
      </c>
      <c r="N1917" s="613">
        <f t="shared" si="181"/>
        <v>0</v>
      </c>
      <c r="O1917">
        <f t="shared" si="182"/>
        <v>0</v>
      </c>
    </row>
    <row r="1918" spans="1:15" x14ac:dyDescent="0.25">
      <c r="A1918" t="s">
        <v>1912</v>
      </c>
      <c r="B1918" t="s">
        <v>1233</v>
      </c>
      <c r="C1918" t="s">
        <v>1292</v>
      </c>
      <c r="D1918" t="s">
        <v>1235</v>
      </c>
      <c r="E1918" t="s">
        <v>1195</v>
      </c>
      <c r="F1918" s="604">
        <v>1</v>
      </c>
      <c r="G1918" s="604">
        <v>0</v>
      </c>
      <c r="H1918" s="651"/>
      <c r="I1918" t="str">
        <f t="shared" si="177"/>
        <v>electricity</v>
      </c>
      <c r="J1918" t="str">
        <f t="shared" si="178"/>
        <v>hard coal</v>
      </c>
      <c r="K1918" t="str">
        <f t="shared" si="179"/>
        <v>PM</v>
      </c>
      <c r="L1918" t="str">
        <f t="shared" si="180"/>
        <v>electricity.hard coal.PM.Fabric filters - power plants with injection</v>
      </c>
      <c r="M1918" s="614">
        <f>IFERROR(INDEX('Control Tech'!$K$3:$K$196,MATCH(Calcs!L1918,'Control Tech'!$A$3:$A$196,0),1)/100,0)</f>
        <v>0</v>
      </c>
      <c r="N1918" s="613">
        <f t="shared" si="181"/>
        <v>0</v>
      </c>
      <c r="O1918">
        <f t="shared" si="182"/>
        <v>0</v>
      </c>
    </row>
    <row r="1919" spans="1:15" x14ac:dyDescent="0.25">
      <c r="A1919" t="s">
        <v>1912</v>
      </c>
      <c r="B1919" t="s">
        <v>1233</v>
      </c>
      <c r="C1919" t="s">
        <v>1292</v>
      </c>
      <c r="D1919" t="s">
        <v>1196</v>
      </c>
      <c r="E1919" t="s">
        <v>1195</v>
      </c>
      <c r="F1919" s="604">
        <v>1</v>
      </c>
      <c r="G1919" s="604">
        <v>0</v>
      </c>
      <c r="H1919" s="651"/>
      <c r="I1919" t="str">
        <f t="shared" si="177"/>
        <v>electricity</v>
      </c>
      <c r="J1919" t="str">
        <f t="shared" si="178"/>
        <v>hard coal</v>
      </c>
      <c r="K1919" t="str">
        <f t="shared" si="179"/>
        <v>PM</v>
      </c>
      <c r="L1919" t="str">
        <f t="shared" si="180"/>
        <v>electricity.hard coal.PM.High efficiency deduster</v>
      </c>
      <c r="M1919" s="614">
        <f>IFERROR(INDEX('Control Tech'!$K$3:$K$196,MATCH(Calcs!L1919,'Control Tech'!$A$3:$A$196,0),1)/100,0)</f>
        <v>0</v>
      </c>
      <c r="N1919" s="613">
        <f t="shared" si="181"/>
        <v>0</v>
      </c>
      <c r="O1919">
        <f t="shared" si="182"/>
        <v>0</v>
      </c>
    </row>
    <row r="1920" spans="1:15" x14ac:dyDescent="0.25">
      <c r="A1920" t="s">
        <v>1912</v>
      </c>
      <c r="B1920" t="s">
        <v>1233</v>
      </c>
      <c r="C1920" t="s">
        <v>1292</v>
      </c>
      <c r="D1920" t="s">
        <v>1229</v>
      </c>
      <c r="E1920" t="s">
        <v>1195</v>
      </c>
      <c r="F1920" s="604">
        <v>1</v>
      </c>
      <c r="G1920" s="604">
        <v>0</v>
      </c>
      <c r="H1920" s="651"/>
      <c r="I1920" t="str">
        <f t="shared" si="177"/>
        <v>electricity</v>
      </c>
      <c r="J1920" t="str">
        <f t="shared" si="178"/>
        <v>hard coal</v>
      </c>
      <c r="K1920" t="str">
        <f t="shared" si="179"/>
        <v>PM</v>
      </c>
      <c r="L1920" t="str">
        <f t="shared" si="180"/>
        <v>electricity.hard coal.PM.High efficiency deduster - power plants + S,N meas.</v>
      </c>
      <c r="M1920" s="614">
        <f>IFERROR(INDEX('Control Tech'!$K$3:$K$196,MATCH(Calcs!L1920,'Control Tech'!$A$3:$A$196,0),1)/100,0)</f>
        <v>0</v>
      </c>
      <c r="N1920" s="613">
        <f t="shared" si="181"/>
        <v>0</v>
      </c>
      <c r="O1920">
        <f t="shared" si="182"/>
        <v>0</v>
      </c>
    </row>
    <row r="1921" spans="1:15" x14ac:dyDescent="0.25">
      <c r="A1921" t="s">
        <v>1912</v>
      </c>
      <c r="B1921" t="s">
        <v>1233</v>
      </c>
      <c r="C1921" t="s">
        <v>1292</v>
      </c>
      <c r="D1921" t="s">
        <v>1186</v>
      </c>
      <c r="E1921" t="s">
        <v>1195</v>
      </c>
      <c r="F1921" s="604">
        <v>1</v>
      </c>
      <c r="G1921" s="604">
        <v>1.39E-3</v>
      </c>
      <c r="H1921" s="651"/>
      <c r="I1921" t="str">
        <f t="shared" si="177"/>
        <v>electricity</v>
      </c>
      <c r="J1921" t="str">
        <f t="shared" si="178"/>
        <v>hard coal</v>
      </c>
      <c r="K1921" t="str">
        <f t="shared" si="179"/>
        <v>PM</v>
      </c>
      <c r="L1921" t="str">
        <f t="shared" si="180"/>
        <v>electricity.hard coal.PM.No control</v>
      </c>
      <c r="M1921" s="614">
        <f>IFERROR(INDEX('Control Tech'!$K$3:$K$196,MATCH(Calcs!L1921,'Control Tech'!$A$3:$A$196,0),1)/100,0)</f>
        <v>0</v>
      </c>
      <c r="N1921" s="613">
        <f t="shared" si="181"/>
        <v>1</v>
      </c>
      <c r="O1921">
        <f t="shared" si="182"/>
        <v>0</v>
      </c>
    </row>
    <row r="1922" spans="1:15" x14ac:dyDescent="0.25">
      <c r="A1922" t="s">
        <v>1912</v>
      </c>
      <c r="B1922" t="s">
        <v>1233</v>
      </c>
      <c r="C1922" t="s">
        <v>1293</v>
      </c>
      <c r="D1922" t="s">
        <v>1207</v>
      </c>
      <c r="E1922" t="s">
        <v>1195</v>
      </c>
      <c r="F1922" s="604">
        <v>1</v>
      </c>
      <c r="G1922" s="604">
        <v>6.0000000000000002E-5</v>
      </c>
      <c r="H1922" s="651"/>
      <c r="I1922" t="str">
        <f t="shared" si="177"/>
        <v>electricity</v>
      </c>
      <c r="J1922" t="str">
        <f t="shared" si="178"/>
        <v>hard coal</v>
      </c>
      <c r="K1922" t="str">
        <f t="shared" si="179"/>
        <v>PM</v>
      </c>
      <c r="L1922" t="str">
        <f t="shared" si="180"/>
        <v>electricity.hard coal.PM.Electrostatic precipitator: 1 field</v>
      </c>
      <c r="M1922" s="614">
        <f>IFERROR(INDEX('Control Tech'!$K$3:$K$196,MATCH(Calcs!L1922,'Control Tech'!$A$3:$A$196,0),1)/100,0)</f>
        <v>0</v>
      </c>
      <c r="N1922" s="613">
        <f t="shared" si="181"/>
        <v>0</v>
      </c>
      <c r="O1922">
        <f t="shared" si="182"/>
        <v>0</v>
      </c>
    </row>
    <row r="1923" spans="1:15" x14ac:dyDescent="0.25">
      <c r="A1923" t="s">
        <v>1912</v>
      </c>
      <c r="B1923" t="s">
        <v>1233</v>
      </c>
      <c r="C1923" t="s">
        <v>1293</v>
      </c>
      <c r="D1923" t="s">
        <v>1208</v>
      </c>
      <c r="E1923" t="s">
        <v>1195</v>
      </c>
      <c r="F1923" s="604">
        <v>1</v>
      </c>
      <c r="G1923" s="604">
        <v>3.0000000000000001E-5</v>
      </c>
      <c r="H1923" s="651"/>
      <c r="I1923" t="str">
        <f t="shared" si="177"/>
        <v>electricity</v>
      </c>
      <c r="J1923" t="str">
        <f t="shared" si="178"/>
        <v>hard coal</v>
      </c>
      <c r="K1923" t="str">
        <f t="shared" si="179"/>
        <v>PM</v>
      </c>
      <c r="L1923" t="str">
        <f t="shared" si="180"/>
        <v>electricity.hard coal.PM.Electrostatic precipitator: 2 fields</v>
      </c>
      <c r="M1923" s="614">
        <f>IFERROR(INDEX('Control Tech'!$K$3:$K$196,MATCH(Calcs!L1923,'Control Tech'!$A$3:$A$196,0),1)/100,0)</f>
        <v>0</v>
      </c>
      <c r="N1923" s="613">
        <f t="shared" si="181"/>
        <v>0</v>
      </c>
      <c r="O1923">
        <f t="shared" si="182"/>
        <v>0</v>
      </c>
    </row>
    <row r="1924" spans="1:15" x14ac:dyDescent="0.25">
      <c r="A1924" t="s">
        <v>1912</v>
      </c>
      <c r="B1924" t="s">
        <v>1233</v>
      </c>
      <c r="C1924" t="s">
        <v>1293</v>
      </c>
      <c r="D1924" t="s">
        <v>1234</v>
      </c>
      <c r="E1924" t="s">
        <v>1195</v>
      </c>
      <c r="F1924" s="604">
        <v>1</v>
      </c>
      <c r="G1924" s="604">
        <v>0</v>
      </c>
      <c r="H1924" s="651"/>
      <c r="I1924" t="str">
        <f t="shared" si="177"/>
        <v>electricity</v>
      </c>
      <c r="J1924" t="str">
        <f t="shared" si="178"/>
        <v>hard coal</v>
      </c>
      <c r="K1924" t="str">
        <f t="shared" si="179"/>
        <v>PM</v>
      </c>
      <c r="L1924" t="str">
        <f t="shared" si="180"/>
        <v>electricity.hard coal.PM.Fabric filters</v>
      </c>
      <c r="M1924" s="614">
        <f>IFERROR(INDEX('Control Tech'!$K$3:$K$196,MATCH(Calcs!L1924,'Control Tech'!$A$3:$A$196,0),1)/100,0)</f>
        <v>0</v>
      </c>
      <c r="N1924" s="613">
        <f t="shared" si="181"/>
        <v>0</v>
      </c>
      <c r="O1924">
        <f t="shared" si="182"/>
        <v>0</v>
      </c>
    </row>
    <row r="1925" spans="1:15" x14ac:dyDescent="0.25">
      <c r="A1925" t="s">
        <v>1912</v>
      </c>
      <c r="B1925" t="s">
        <v>1233</v>
      </c>
      <c r="C1925" t="s">
        <v>1293</v>
      </c>
      <c r="D1925" t="s">
        <v>1236</v>
      </c>
      <c r="E1925" t="s">
        <v>1195</v>
      </c>
      <c r="F1925" s="604">
        <v>1</v>
      </c>
      <c r="G1925" s="604">
        <v>0</v>
      </c>
      <c r="H1925" s="651"/>
      <c r="I1925" t="str">
        <f t="shared" si="177"/>
        <v>electricity</v>
      </c>
      <c r="J1925" t="str">
        <f t="shared" si="178"/>
        <v>hard coal</v>
      </c>
      <c r="K1925" t="str">
        <f t="shared" si="179"/>
        <v>PM</v>
      </c>
      <c r="L1925" t="str">
        <f t="shared" si="180"/>
        <v>electricity.hard coal.PM.Fabric filters - power plants + S,N meas.</v>
      </c>
      <c r="M1925" s="614">
        <f>IFERROR(INDEX('Control Tech'!$K$3:$K$196,MATCH(Calcs!L1925,'Control Tech'!$A$3:$A$196,0),1)/100,0)</f>
        <v>0</v>
      </c>
      <c r="N1925" s="613">
        <f t="shared" si="181"/>
        <v>0</v>
      </c>
      <c r="O1925">
        <f t="shared" si="182"/>
        <v>0</v>
      </c>
    </row>
    <row r="1926" spans="1:15" x14ac:dyDescent="0.25">
      <c r="A1926" t="s">
        <v>1912</v>
      </c>
      <c r="B1926" t="s">
        <v>1233</v>
      </c>
      <c r="C1926" t="s">
        <v>1293</v>
      </c>
      <c r="D1926" t="s">
        <v>1235</v>
      </c>
      <c r="E1926" t="s">
        <v>1195</v>
      </c>
      <c r="F1926" s="604">
        <v>1</v>
      </c>
      <c r="G1926" s="604">
        <v>0</v>
      </c>
      <c r="H1926" s="651"/>
      <c r="I1926" t="str">
        <f t="shared" ref="I1926:I1989" si="183">IFERROR(INDEX($U$3:$U$143,MATCH(B1926,$S$3:$S$143,0),1),"")</f>
        <v>electricity</v>
      </c>
      <c r="J1926" t="str">
        <f t="shared" ref="J1926:J1989" si="184">IFERROR(INDEX($V$3:$V$143,MATCH(CONCATENATE(B1926,".",C1926),$R$3:$R$143,0),1),"")</f>
        <v>hard coal</v>
      </c>
      <c r="K1926" t="str">
        <f t="shared" ref="K1926:K1989" si="185">IF(OR(A1926="black carbon",A1926="oc",A1926="pm2.5",A1926="pm10"),"PM",A1926)</f>
        <v>PM</v>
      </c>
      <c r="L1926" t="str">
        <f t="shared" ref="L1926:L1989" si="186">IFERROR(CONCATENATE(I1926,".",J1926,".",K1926,".",D1926),"")</f>
        <v>electricity.hard coal.PM.Fabric filters - power plants with injection</v>
      </c>
      <c r="M1926" s="614">
        <f>IFERROR(INDEX('Control Tech'!$K$3:$K$196,MATCH(Calcs!L1926,'Control Tech'!$A$3:$A$196,0),1)/100,0)</f>
        <v>0</v>
      </c>
      <c r="N1926" s="613">
        <f t="shared" ref="N1926:N1989" si="187">IF(D1926="no control",1-SUMIFS($M$5:$M$3714,$B$5:$B$3714,B1926,$A$5:$A$3714,A1926,$C$5:$C$3714,C1926),M1926)</f>
        <v>0</v>
      </c>
      <c r="O1926">
        <f t="shared" ref="O1926:O1989" si="188">IF(I1926="electricity",INDEX($W$3:$W$143,MATCH(CONCATENATE(B1926,".",C1926),$R$3:$R$143,0),1),"")</f>
        <v>0</v>
      </c>
    </row>
    <row r="1927" spans="1:15" x14ac:dyDescent="0.25">
      <c r="A1927" t="s">
        <v>1912</v>
      </c>
      <c r="B1927" t="s">
        <v>1233</v>
      </c>
      <c r="C1927" t="s">
        <v>1293</v>
      </c>
      <c r="D1927" t="s">
        <v>1196</v>
      </c>
      <c r="E1927" t="s">
        <v>1195</v>
      </c>
      <c r="F1927" s="604">
        <v>1</v>
      </c>
      <c r="G1927" s="604">
        <v>0</v>
      </c>
      <c r="H1927" s="651"/>
      <c r="I1927" t="str">
        <f t="shared" si="183"/>
        <v>electricity</v>
      </c>
      <c r="J1927" t="str">
        <f t="shared" si="184"/>
        <v>hard coal</v>
      </c>
      <c r="K1927" t="str">
        <f t="shared" si="185"/>
        <v>PM</v>
      </c>
      <c r="L1927" t="str">
        <f t="shared" si="186"/>
        <v>electricity.hard coal.PM.High efficiency deduster</v>
      </c>
      <c r="M1927" s="614">
        <f>IFERROR(INDEX('Control Tech'!$K$3:$K$196,MATCH(Calcs!L1927,'Control Tech'!$A$3:$A$196,0),1)/100,0)</f>
        <v>0</v>
      </c>
      <c r="N1927" s="613">
        <f t="shared" si="187"/>
        <v>0</v>
      </c>
      <c r="O1927">
        <f t="shared" si="188"/>
        <v>0</v>
      </c>
    </row>
    <row r="1928" spans="1:15" x14ac:dyDescent="0.25">
      <c r="A1928" t="s">
        <v>1912</v>
      </c>
      <c r="B1928" t="s">
        <v>1233</v>
      </c>
      <c r="C1928" t="s">
        <v>1293</v>
      </c>
      <c r="D1928" t="s">
        <v>1229</v>
      </c>
      <c r="E1928" t="s">
        <v>1195</v>
      </c>
      <c r="F1928" s="604">
        <v>1</v>
      </c>
      <c r="G1928" s="604">
        <v>0</v>
      </c>
      <c r="H1928" s="651"/>
      <c r="I1928" t="str">
        <f t="shared" si="183"/>
        <v>electricity</v>
      </c>
      <c r="J1928" t="str">
        <f t="shared" si="184"/>
        <v>hard coal</v>
      </c>
      <c r="K1928" t="str">
        <f t="shared" si="185"/>
        <v>PM</v>
      </c>
      <c r="L1928" t="str">
        <f t="shared" si="186"/>
        <v>electricity.hard coal.PM.High efficiency deduster - power plants + S,N meas.</v>
      </c>
      <c r="M1928" s="614">
        <f>IFERROR(INDEX('Control Tech'!$K$3:$K$196,MATCH(Calcs!L1928,'Control Tech'!$A$3:$A$196,0),1)/100,0)</f>
        <v>0</v>
      </c>
      <c r="N1928" s="613">
        <f t="shared" si="187"/>
        <v>0</v>
      </c>
      <c r="O1928">
        <f t="shared" si="188"/>
        <v>0</v>
      </c>
    </row>
    <row r="1929" spans="1:15" x14ac:dyDescent="0.25">
      <c r="A1929" t="s">
        <v>1912</v>
      </c>
      <c r="B1929" t="s">
        <v>1233</v>
      </c>
      <c r="C1929" t="s">
        <v>1293</v>
      </c>
      <c r="D1929" t="s">
        <v>1186</v>
      </c>
      <c r="E1929" t="s">
        <v>1195</v>
      </c>
      <c r="F1929" s="604">
        <v>1</v>
      </c>
      <c r="G1929" s="604">
        <v>1.39E-3</v>
      </c>
      <c r="H1929" s="651"/>
      <c r="I1929" t="str">
        <f t="shared" si="183"/>
        <v>electricity</v>
      </c>
      <c r="J1929" t="str">
        <f t="shared" si="184"/>
        <v>hard coal</v>
      </c>
      <c r="K1929" t="str">
        <f t="shared" si="185"/>
        <v>PM</v>
      </c>
      <c r="L1929" t="str">
        <f t="shared" si="186"/>
        <v>electricity.hard coal.PM.No control</v>
      </c>
      <c r="M1929" s="614">
        <f>IFERROR(INDEX('Control Tech'!$K$3:$K$196,MATCH(Calcs!L1929,'Control Tech'!$A$3:$A$196,0),1)/100,0)</f>
        <v>0</v>
      </c>
      <c r="N1929" s="613">
        <f t="shared" si="187"/>
        <v>1</v>
      </c>
      <c r="O1929">
        <f t="shared" si="188"/>
        <v>0</v>
      </c>
    </row>
    <row r="1930" spans="1:15" x14ac:dyDescent="0.25">
      <c r="A1930" t="s">
        <v>1912</v>
      </c>
      <c r="B1930" t="s">
        <v>1237</v>
      </c>
      <c r="C1930" t="s">
        <v>1409</v>
      </c>
      <c r="D1930" t="s">
        <v>1186</v>
      </c>
      <c r="E1930" t="s">
        <v>1195</v>
      </c>
      <c r="F1930" s="604">
        <v>1</v>
      </c>
      <c r="G1930" s="604">
        <v>6.0000000000000002E-5</v>
      </c>
      <c r="H1930" s="651"/>
      <c r="I1930" t="str">
        <f t="shared" si="183"/>
        <v>electricity</v>
      </c>
      <c r="J1930" t="str">
        <f t="shared" si="184"/>
        <v>biomass</v>
      </c>
      <c r="K1930" t="str">
        <f t="shared" si="185"/>
        <v>PM</v>
      </c>
      <c r="L1930" t="str">
        <f t="shared" si="186"/>
        <v>electricity.biomass.PM.No control</v>
      </c>
      <c r="M1930" s="614">
        <f>IFERROR(INDEX('Control Tech'!$K$3:$K$196,MATCH(Calcs!L1930,'Control Tech'!$A$3:$A$196,0),1)/100,0)</f>
        <v>0</v>
      </c>
      <c r="N1930" s="613">
        <f t="shared" si="187"/>
        <v>1</v>
      </c>
      <c r="O1930">
        <f t="shared" si="188"/>
        <v>0</v>
      </c>
    </row>
    <row r="1931" spans="1:15" x14ac:dyDescent="0.25">
      <c r="A1931" t="s">
        <v>1912</v>
      </c>
      <c r="B1931" t="s">
        <v>1237</v>
      </c>
      <c r="C1931" t="s">
        <v>1205</v>
      </c>
      <c r="D1931" t="s">
        <v>1186</v>
      </c>
      <c r="E1931" t="s">
        <v>1195</v>
      </c>
      <c r="F1931" s="604">
        <v>1</v>
      </c>
      <c r="G1931" s="604">
        <v>6.0000000000000002E-5</v>
      </c>
      <c r="H1931" s="651"/>
      <c r="I1931" t="str">
        <f t="shared" si="183"/>
        <v>electricity</v>
      </c>
      <c r="J1931" t="str">
        <f t="shared" si="184"/>
        <v>lignite</v>
      </c>
      <c r="K1931" t="str">
        <f t="shared" si="185"/>
        <v>PM</v>
      </c>
      <c r="L1931" t="str">
        <f t="shared" si="186"/>
        <v>electricity.lignite.PM.No control</v>
      </c>
      <c r="M1931" s="614">
        <f>IFERROR(INDEX('Control Tech'!$K$3:$K$196,MATCH(Calcs!L1931,'Control Tech'!$A$3:$A$196,0),1)/100,0)</f>
        <v>0</v>
      </c>
      <c r="N1931" s="613">
        <f t="shared" si="187"/>
        <v>1</v>
      </c>
      <c r="O1931">
        <f t="shared" si="188"/>
        <v>0</v>
      </c>
    </row>
    <row r="1932" spans="1:15" x14ac:dyDescent="0.25">
      <c r="A1932" t="s">
        <v>1912</v>
      </c>
      <c r="B1932" t="s">
        <v>1237</v>
      </c>
      <c r="C1932" t="s">
        <v>1240</v>
      </c>
      <c r="D1932" t="s">
        <v>1186</v>
      </c>
      <c r="E1932" t="s">
        <v>1195</v>
      </c>
      <c r="F1932" s="604">
        <v>1</v>
      </c>
      <c r="G1932" s="604">
        <v>6.0000000000000002E-5</v>
      </c>
      <c r="H1932" s="651"/>
      <c r="I1932" t="str">
        <f t="shared" si="183"/>
        <v>electricity</v>
      </c>
      <c r="J1932" t="str">
        <f t="shared" si="184"/>
        <v>lignite</v>
      </c>
      <c r="K1932" t="str">
        <f t="shared" si="185"/>
        <v>PM</v>
      </c>
      <c r="L1932" t="str">
        <f t="shared" si="186"/>
        <v>electricity.lignite.PM.No control</v>
      </c>
      <c r="M1932" s="614">
        <f>IFERROR(INDEX('Control Tech'!$K$3:$K$196,MATCH(Calcs!L1932,'Control Tech'!$A$3:$A$196,0),1)/100,0)</f>
        <v>0</v>
      </c>
      <c r="N1932" s="613">
        <f t="shared" si="187"/>
        <v>1</v>
      </c>
      <c r="O1932">
        <f t="shared" si="188"/>
        <v>0</v>
      </c>
    </row>
    <row r="1933" spans="1:15" x14ac:dyDescent="0.25">
      <c r="A1933" t="s">
        <v>1912</v>
      </c>
      <c r="B1933" t="s">
        <v>1237</v>
      </c>
      <c r="C1933" t="s">
        <v>1264</v>
      </c>
      <c r="D1933" t="s">
        <v>1186</v>
      </c>
      <c r="E1933" t="s">
        <v>1195</v>
      </c>
      <c r="F1933" s="604">
        <v>1</v>
      </c>
      <c r="G1933" s="604">
        <v>4.8700000000000002E-3</v>
      </c>
      <c r="H1933" s="651"/>
      <c r="I1933" t="str">
        <f t="shared" si="183"/>
        <v>electricity</v>
      </c>
      <c r="J1933" t="str">
        <f t="shared" si="184"/>
        <v>natural gas</v>
      </c>
      <c r="K1933" t="str">
        <f t="shared" si="185"/>
        <v>PM</v>
      </c>
      <c r="L1933" t="str">
        <f t="shared" si="186"/>
        <v>electricity.natural gas.PM.No control</v>
      </c>
      <c r="M1933" s="614">
        <f>IFERROR(INDEX('Control Tech'!$K$3:$K$196,MATCH(Calcs!L1933,'Control Tech'!$A$3:$A$196,0),1)/100,0)</f>
        <v>0</v>
      </c>
      <c r="N1933" s="613">
        <f t="shared" si="187"/>
        <v>1</v>
      </c>
      <c r="O1933">
        <f t="shared" si="188"/>
        <v>0</v>
      </c>
    </row>
    <row r="1934" spans="1:15" x14ac:dyDescent="0.25">
      <c r="A1934" t="s">
        <v>1912</v>
      </c>
      <c r="B1934" t="s">
        <v>1237</v>
      </c>
      <c r="C1934" t="s">
        <v>1291</v>
      </c>
      <c r="D1934" t="s">
        <v>1186</v>
      </c>
      <c r="E1934" t="s">
        <v>1195</v>
      </c>
      <c r="F1934" s="604">
        <v>1</v>
      </c>
      <c r="G1934" s="604">
        <v>6.0000000000000002E-5</v>
      </c>
      <c r="H1934" s="651"/>
      <c r="I1934" t="str">
        <f t="shared" si="183"/>
        <v>electricity</v>
      </c>
      <c r="J1934" t="str">
        <f t="shared" si="184"/>
        <v>hard coal</v>
      </c>
      <c r="K1934" t="str">
        <f t="shared" si="185"/>
        <v>PM</v>
      </c>
      <c r="L1934" t="str">
        <f t="shared" si="186"/>
        <v>electricity.hard coal.PM.No control</v>
      </c>
      <c r="M1934" s="614">
        <f>IFERROR(INDEX('Control Tech'!$K$3:$K$196,MATCH(Calcs!L1934,'Control Tech'!$A$3:$A$196,0),1)/100,0)</f>
        <v>0</v>
      </c>
      <c r="N1934" s="613">
        <f t="shared" si="187"/>
        <v>1</v>
      </c>
      <c r="O1934">
        <f t="shared" si="188"/>
        <v>0</v>
      </c>
    </row>
    <row r="1935" spans="1:15" x14ac:dyDescent="0.25">
      <c r="A1935" t="s">
        <v>1912</v>
      </c>
      <c r="B1935" t="s">
        <v>1237</v>
      </c>
      <c r="C1935" t="s">
        <v>1292</v>
      </c>
      <c r="D1935" t="s">
        <v>1186</v>
      </c>
      <c r="E1935" t="s">
        <v>1195</v>
      </c>
      <c r="F1935" s="604">
        <v>1</v>
      </c>
      <c r="G1935" s="604">
        <v>6.0000000000000002E-5</v>
      </c>
      <c r="H1935" s="651"/>
      <c r="I1935" t="str">
        <f t="shared" si="183"/>
        <v>electricity</v>
      </c>
      <c r="J1935" t="str">
        <f t="shared" si="184"/>
        <v>hard coal</v>
      </c>
      <c r="K1935" t="str">
        <f t="shared" si="185"/>
        <v>PM</v>
      </c>
      <c r="L1935" t="str">
        <f t="shared" si="186"/>
        <v>electricity.hard coal.PM.No control</v>
      </c>
      <c r="M1935" s="614">
        <f>IFERROR(INDEX('Control Tech'!$K$3:$K$196,MATCH(Calcs!L1935,'Control Tech'!$A$3:$A$196,0),1)/100,0)</f>
        <v>0</v>
      </c>
      <c r="N1935" s="613">
        <f t="shared" si="187"/>
        <v>1</v>
      </c>
      <c r="O1935">
        <f t="shared" si="188"/>
        <v>0</v>
      </c>
    </row>
    <row r="1936" spans="1:15" x14ac:dyDescent="0.25">
      <c r="A1936" t="s">
        <v>1912</v>
      </c>
      <c r="B1936" t="s">
        <v>1237</v>
      </c>
      <c r="C1936" t="s">
        <v>1293</v>
      </c>
      <c r="D1936" t="s">
        <v>1186</v>
      </c>
      <c r="E1936" t="s">
        <v>1195</v>
      </c>
      <c r="F1936" s="604">
        <v>1</v>
      </c>
      <c r="G1936" s="604">
        <v>6.0000000000000002E-5</v>
      </c>
      <c r="H1936" s="651"/>
      <c r="I1936" t="str">
        <f t="shared" si="183"/>
        <v>electricity</v>
      </c>
      <c r="J1936" t="str">
        <f t="shared" si="184"/>
        <v>hard coal</v>
      </c>
      <c r="K1936" t="str">
        <f t="shared" si="185"/>
        <v>PM</v>
      </c>
      <c r="L1936" t="str">
        <f t="shared" si="186"/>
        <v>electricity.hard coal.PM.No control</v>
      </c>
      <c r="M1936" s="614">
        <f>IFERROR(INDEX('Control Tech'!$K$3:$K$196,MATCH(Calcs!L1936,'Control Tech'!$A$3:$A$196,0),1)/100,0)</f>
        <v>0</v>
      </c>
      <c r="N1936" s="613">
        <f t="shared" si="187"/>
        <v>1</v>
      </c>
      <c r="O1936">
        <f t="shared" si="188"/>
        <v>0</v>
      </c>
    </row>
    <row r="1937" spans="1:15" x14ac:dyDescent="0.25">
      <c r="A1937" t="s">
        <v>1912</v>
      </c>
      <c r="B1937" t="s">
        <v>1192</v>
      </c>
      <c r="C1937" t="s">
        <v>1264</v>
      </c>
      <c r="D1937" t="s">
        <v>1186</v>
      </c>
      <c r="E1937" t="s">
        <v>1195</v>
      </c>
      <c r="F1937" s="604">
        <v>1</v>
      </c>
      <c r="G1937" s="604">
        <v>3.3E-3</v>
      </c>
      <c r="H1937" s="651"/>
      <c r="I1937" t="str">
        <f t="shared" si="183"/>
        <v>motorbikes</v>
      </c>
      <c r="J1937" t="str">
        <f t="shared" si="184"/>
        <v>natural gas</v>
      </c>
      <c r="K1937" t="str">
        <f t="shared" si="185"/>
        <v>PM</v>
      </c>
      <c r="L1937" t="str">
        <f t="shared" si="186"/>
        <v>motorbikes.natural gas.PM.No control</v>
      </c>
      <c r="M1937" s="614">
        <f>IFERROR(INDEX('Control Tech'!$K$3:$K$196,MATCH(Calcs!L1937,'Control Tech'!$A$3:$A$196,0),1)/100,0)</f>
        <v>0</v>
      </c>
      <c r="N1937" s="613">
        <f t="shared" si="187"/>
        <v>1</v>
      </c>
      <c r="O1937" t="str">
        <f t="shared" si="188"/>
        <v/>
      </c>
    </row>
    <row r="1938" spans="1:15" x14ac:dyDescent="0.25">
      <c r="A1938" t="s">
        <v>1912</v>
      </c>
      <c r="B1938" t="s">
        <v>1192</v>
      </c>
      <c r="C1938" t="s">
        <v>1264</v>
      </c>
      <c r="D1938" t="s">
        <v>1281</v>
      </c>
      <c r="E1938" t="s">
        <v>1195</v>
      </c>
      <c r="F1938" s="604">
        <v>1</v>
      </c>
      <c r="G1938" s="604">
        <v>1.6199999999999999E-3</v>
      </c>
      <c r="H1938" s="651"/>
      <c r="I1938" t="str">
        <f t="shared" si="183"/>
        <v>motorbikes</v>
      </c>
      <c r="J1938" t="str">
        <f t="shared" si="184"/>
        <v>natural gas</v>
      </c>
      <c r="K1938" t="str">
        <f t="shared" si="185"/>
        <v>PM</v>
      </c>
      <c r="L1938" t="str">
        <f t="shared" si="186"/>
        <v>motorbikes.natural gas.PM.Stage 1 (4-stroke)</v>
      </c>
      <c r="M1938" s="614">
        <f>IFERROR(INDEX('Control Tech'!$K$3:$K$196,MATCH(Calcs!L1938,'Control Tech'!$A$3:$A$196,0),1)/100,0)</f>
        <v>0</v>
      </c>
      <c r="N1938" s="613">
        <f t="shared" si="187"/>
        <v>0</v>
      </c>
      <c r="O1938" t="str">
        <f t="shared" si="188"/>
        <v/>
      </c>
    </row>
    <row r="1939" spans="1:15" x14ac:dyDescent="0.25">
      <c r="A1939" t="s">
        <v>1912</v>
      </c>
      <c r="B1939" t="s">
        <v>1192</v>
      </c>
      <c r="C1939" t="s">
        <v>1264</v>
      </c>
      <c r="D1939" t="s">
        <v>1282</v>
      </c>
      <c r="E1939" t="s">
        <v>1195</v>
      </c>
      <c r="F1939" s="604">
        <v>1</v>
      </c>
      <c r="G1939" s="604">
        <v>3.6000000000000002E-4</v>
      </c>
      <c r="H1939" s="651"/>
      <c r="I1939" t="str">
        <f t="shared" si="183"/>
        <v>motorbikes</v>
      </c>
      <c r="J1939" t="str">
        <f t="shared" si="184"/>
        <v>natural gas</v>
      </c>
      <c r="K1939" t="str">
        <f t="shared" si="185"/>
        <v>PM</v>
      </c>
      <c r="L1939" t="str">
        <f t="shared" si="186"/>
        <v>motorbikes.natural gas.PM.Stage 2 (4-stroke)</v>
      </c>
      <c r="M1939" s="614">
        <f>IFERROR(INDEX('Control Tech'!$K$3:$K$196,MATCH(Calcs!L1939,'Control Tech'!$A$3:$A$196,0),1)/100,0)</f>
        <v>0</v>
      </c>
      <c r="N1939" s="613">
        <f t="shared" si="187"/>
        <v>0</v>
      </c>
      <c r="O1939" t="str">
        <f t="shared" si="188"/>
        <v/>
      </c>
    </row>
    <row r="1940" spans="1:15" x14ac:dyDescent="0.25">
      <c r="A1940" t="s">
        <v>1912</v>
      </c>
      <c r="B1940" t="s">
        <v>1192</v>
      </c>
      <c r="C1940" t="s">
        <v>1264</v>
      </c>
      <c r="D1940" t="s">
        <v>1283</v>
      </c>
      <c r="E1940" t="s">
        <v>1195</v>
      </c>
      <c r="F1940" s="604">
        <v>1</v>
      </c>
      <c r="G1940" s="604">
        <v>3.4000000000000002E-4</v>
      </c>
      <c r="H1940" s="651"/>
      <c r="I1940" t="str">
        <f t="shared" si="183"/>
        <v>motorbikes</v>
      </c>
      <c r="J1940" t="str">
        <f t="shared" si="184"/>
        <v>natural gas</v>
      </c>
      <c r="K1940" t="str">
        <f t="shared" si="185"/>
        <v>PM</v>
      </c>
      <c r="L1940" t="str">
        <f t="shared" si="186"/>
        <v>motorbikes.natural gas.PM.Stage 3 (4-stroke)</v>
      </c>
      <c r="M1940" s="614">
        <f>IFERROR(INDEX('Control Tech'!$K$3:$K$196,MATCH(Calcs!L1940,'Control Tech'!$A$3:$A$196,0),1)/100,0)</f>
        <v>0</v>
      </c>
      <c r="N1940" s="613">
        <f t="shared" si="187"/>
        <v>0</v>
      </c>
      <c r="O1940" t="str">
        <f t="shared" si="188"/>
        <v/>
      </c>
    </row>
    <row r="1941" spans="1:15" x14ac:dyDescent="0.25">
      <c r="A1941" t="s">
        <v>1912</v>
      </c>
      <c r="B1941" t="s">
        <v>1192</v>
      </c>
      <c r="C1941" t="s">
        <v>18</v>
      </c>
      <c r="D1941" t="s">
        <v>1186</v>
      </c>
      <c r="E1941" t="s">
        <v>1195</v>
      </c>
      <c r="F1941" s="604">
        <v>1</v>
      </c>
      <c r="G1941" s="604">
        <v>3.2699999999999999E-3</v>
      </c>
      <c r="H1941" s="651"/>
      <c r="I1941" t="str">
        <f t="shared" si="183"/>
        <v>motorbikes</v>
      </c>
      <c r="J1941" t="str">
        <f t="shared" si="184"/>
        <v>petroleum gasoline</v>
      </c>
      <c r="K1941" t="str">
        <f t="shared" si="185"/>
        <v>PM</v>
      </c>
      <c r="L1941" t="str">
        <f t="shared" si="186"/>
        <v>motorbikes.petroleum gasoline.PM.No control</v>
      </c>
      <c r="M1941" s="614">
        <f>IFERROR(INDEX('Control Tech'!$K$3:$K$196,MATCH(Calcs!L1941,'Control Tech'!$A$3:$A$196,0),1)/100,0)</f>
        <v>0</v>
      </c>
      <c r="N1941" s="613">
        <f t="shared" si="187"/>
        <v>0.80679999999999996</v>
      </c>
      <c r="O1941" t="str">
        <f t="shared" si="188"/>
        <v/>
      </c>
    </row>
    <row r="1942" spans="1:15" x14ac:dyDescent="0.25">
      <c r="A1942" t="s">
        <v>1912</v>
      </c>
      <c r="B1942" t="s">
        <v>1192</v>
      </c>
      <c r="C1942" t="s">
        <v>18</v>
      </c>
      <c r="D1942" t="s">
        <v>1281</v>
      </c>
      <c r="E1942" t="s">
        <v>1195</v>
      </c>
      <c r="F1942" s="604">
        <v>1</v>
      </c>
      <c r="G1942" s="604">
        <v>1.6000000000000001E-3</v>
      </c>
      <c r="H1942" s="651"/>
      <c r="I1942" t="str">
        <f t="shared" si="183"/>
        <v>motorbikes</v>
      </c>
      <c r="J1942" t="str">
        <f t="shared" si="184"/>
        <v>petroleum gasoline</v>
      </c>
      <c r="K1942" t="str">
        <f t="shared" si="185"/>
        <v>PM</v>
      </c>
      <c r="L1942" t="str">
        <f t="shared" si="186"/>
        <v>motorbikes.petroleum gasoline.PM.Stage 1 (4-stroke)</v>
      </c>
      <c r="M1942" s="614">
        <f>IFERROR(INDEX('Control Tech'!$K$3:$K$196,MATCH(Calcs!L1942,'Control Tech'!$A$3:$A$196,0),1)/100,0)</f>
        <v>0.19320000000000001</v>
      </c>
      <c r="N1942" s="613">
        <f t="shared" si="187"/>
        <v>0.19320000000000001</v>
      </c>
      <c r="O1942" t="str">
        <f t="shared" si="188"/>
        <v/>
      </c>
    </row>
    <row r="1943" spans="1:15" x14ac:dyDescent="0.25">
      <c r="A1943" t="s">
        <v>1912</v>
      </c>
      <c r="B1943" t="s">
        <v>1192</v>
      </c>
      <c r="C1943" t="s">
        <v>18</v>
      </c>
      <c r="D1943" t="s">
        <v>1282</v>
      </c>
      <c r="E1943" t="s">
        <v>1195</v>
      </c>
      <c r="F1943" s="604">
        <v>1</v>
      </c>
      <c r="G1943" s="604">
        <v>3.5E-4</v>
      </c>
      <c r="H1943" s="651"/>
      <c r="I1943" t="str">
        <f t="shared" si="183"/>
        <v>motorbikes</v>
      </c>
      <c r="J1943" t="str">
        <f t="shared" si="184"/>
        <v>petroleum gasoline</v>
      </c>
      <c r="K1943" t="str">
        <f t="shared" si="185"/>
        <v>PM</v>
      </c>
      <c r="L1943" t="str">
        <f t="shared" si="186"/>
        <v>motorbikes.petroleum gasoline.PM.Stage 2 (4-stroke)</v>
      </c>
      <c r="M1943" s="614">
        <f>IFERROR(INDEX('Control Tech'!$K$3:$K$196,MATCH(Calcs!L1943,'Control Tech'!$A$3:$A$196,0),1)/100,0)</f>
        <v>0</v>
      </c>
      <c r="N1943" s="613">
        <f t="shared" si="187"/>
        <v>0</v>
      </c>
      <c r="O1943" t="str">
        <f t="shared" si="188"/>
        <v/>
      </c>
    </row>
    <row r="1944" spans="1:15" x14ac:dyDescent="0.25">
      <c r="A1944" t="s">
        <v>1912</v>
      </c>
      <c r="B1944" t="s">
        <v>1192</v>
      </c>
      <c r="C1944" t="s">
        <v>18</v>
      </c>
      <c r="D1944" t="s">
        <v>1283</v>
      </c>
      <c r="E1944" t="s">
        <v>1195</v>
      </c>
      <c r="F1944" s="604">
        <v>1</v>
      </c>
      <c r="G1944" s="604">
        <v>3.3E-4</v>
      </c>
      <c r="H1944" s="651"/>
      <c r="I1944" t="str">
        <f t="shared" si="183"/>
        <v>motorbikes</v>
      </c>
      <c r="J1944" t="str">
        <f t="shared" si="184"/>
        <v>petroleum gasoline</v>
      </c>
      <c r="K1944" t="str">
        <f t="shared" si="185"/>
        <v>PM</v>
      </c>
      <c r="L1944" t="str">
        <f t="shared" si="186"/>
        <v>motorbikes.petroleum gasoline.PM.Stage 3 (4-stroke)</v>
      </c>
      <c r="M1944" s="614">
        <f>IFERROR(INDEX('Control Tech'!$K$3:$K$196,MATCH(Calcs!L1944,'Control Tech'!$A$3:$A$196,0),1)/100,0)</f>
        <v>0</v>
      </c>
      <c r="N1944" s="613">
        <f t="shared" si="187"/>
        <v>0</v>
      </c>
      <c r="O1944" t="str">
        <f t="shared" si="188"/>
        <v/>
      </c>
    </row>
    <row r="1945" spans="1:15" x14ac:dyDescent="0.25">
      <c r="A1945" t="s">
        <v>1912</v>
      </c>
      <c r="B1945" t="s">
        <v>1192</v>
      </c>
      <c r="C1945" t="s">
        <v>1305</v>
      </c>
      <c r="D1945" t="s">
        <v>1186</v>
      </c>
      <c r="E1945" t="s">
        <v>1195</v>
      </c>
      <c r="F1945" s="604">
        <v>1</v>
      </c>
      <c r="G1945" s="604">
        <v>3.3E-3</v>
      </c>
      <c r="H1945" s="651"/>
      <c r="I1945" t="str">
        <f t="shared" si="183"/>
        <v>motorbikes</v>
      </c>
      <c r="J1945" t="str">
        <f t="shared" si="184"/>
        <v>natural gas</v>
      </c>
      <c r="K1945" t="str">
        <f t="shared" si="185"/>
        <v>PM</v>
      </c>
      <c r="L1945" t="str">
        <f t="shared" si="186"/>
        <v>motorbikes.natural gas.PM.No control</v>
      </c>
      <c r="M1945" s="614">
        <f>IFERROR(INDEX('Control Tech'!$K$3:$K$196,MATCH(Calcs!L1945,'Control Tech'!$A$3:$A$196,0),1)/100,0)</f>
        <v>0</v>
      </c>
      <c r="N1945" s="613">
        <f t="shared" si="187"/>
        <v>1</v>
      </c>
      <c r="O1945" t="str">
        <f t="shared" si="188"/>
        <v/>
      </c>
    </row>
    <row r="1946" spans="1:15" x14ac:dyDescent="0.25">
      <c r="A1946" t="s">
        <v>1912</v>
      </c>
      <c r="B1946" t="s">
        <v>1192</v>
      </c>
      <c r="C1946" t="s">
        <v>1305</v>
      </c>
      <c r="D1946" t="s">
        <v>1281</v>
      </c>
      <c r="E1946" t="s">
        <v>1195</v>
      </c>
      <c r="F1946" s="604">
        <v>1</v>
      </c>
      <c r="G1946" s="604">
        <v>1.6199999999999999E-3</v>
      </c>
      <c r="H1946" s="651"/>
      <c r="I1946" t="str">
        <f t="shared" si="183"/>
        <v>motorbikes</v>
      </c>
      <c r="J1946" t="str">
        <f t="shared" si="184"/>
        <v>natural gas</v>
      </c>
      <c r="K1946" t="str">
        <f t="shared" si="185"/>
        <v>PM</v>
      </c>
      <c r="L1946" t="str">
        <f t="shared" si="186"/>
        <v>motorbikes.natural gas.PM.Stage 1 (4-stroke)</v>
      </c>
      <c r="M1946" s="614">
        <f>IFERROR(INDEX('Control Tech'!$K$3:$K$196,MATCH(Calcs!L1946,'Control Tech'!$A$3:$A$196,0),1)/100,0)</f>
        <v>0</v>
      </c>
      <c r="N1946" s="613">
        <f t="shared" si="187"/>
        <v>0</v>
      </c>
      <c r="O1946" t="str">
        <f t="shared" si="188"/>
        <v/>
      </c>
    </row>
    <row r="1947" spans="1:15" x14ac:dyDescent="0.25">
      <c r="A1947" t="s">
        <v>1912</v>
      </c>
      <c r="B1947" t="s">
        <v>1192</v>
      </c>
      <c r="C1947" t="s">
        <v>1305</v>
      </c>
      <c r="D1947" t="s">
        <v>1282</v>
      </c>
      <c r="E1947" t="s">
        <v>1195</v>
      </c>
      <c r="F1947" s="604">
        <v>1</v>
      </c>
      <c r="G1947" s="604">
        <v>3.6000000000000002E-4</v>
      </c>
      <c r="H1947" s="651"/>
      <c r="I1947" t="str">
        <f t="shared" si="183"/>
        <v>motorbikes</v>
      </c>
      <c r="J1947" t="str">
        <f t="shared" si="184"/>
        <v>natural gas</v>
      </c>
      <c r="K1947" t="str">
        <f t="shared" si="185"/>
        <v>PM</v>
      </c>
      <c r="L1947" t="str">
        <f t="shared" si="186"/>
        <v>motorbikes.natural gas.PM.Stage 2 (4-stroke)</v>
      </c>
      <c r="M1947" s="614">
        <f>IFERROR(INDEX('Control Tech'!$K$3:$K$196,MATCH(Calcs!L1947,'Control Tech'!$A$3:$A$196,0),1)/100,0)</f>
        <v>0</v>
      </c>
      <c r="N1947" s="613">
        <f t="shared" si="187"/>
        <v>0</v>
      </c>
      <c r="O1947" t="str">
        <f t="shared" si="188"/>
        <v/>
      </c>
    </row>
    <row r="1948" spans="1:15" x14ac:dyDescent="0.25">
      <c r="A1948" t="s">
        <v>1912</v>
      </c>
      <c r="B1948" t="s">
        <v>1192</v>
      </c>
      <c r="C1948" t="s">
        <v>1305</v>
      </c>
      <c r="D1948" t="s">
        <v>1283</v>
      </c>
      <c r="E1948" t="s">
        <v>1195</v>
      </c>
      <c r="F1948" s="604">
        <v>1</v>
      </c>
      <c r="G1948" s="604">
        <v>3.4000000000000002E-4</v>
      </c>
      <c r="H1948" s="651"/>
      <c r="I1948" t="str">
        <f t="shared" si="183"/>
        <v>motorbikes</v>
      </c>
      <c r="J1948" t="str">
        <f t="shared" si="184"/>
        <v>natural gas</v>
      </c>
      <c r="K1948" t="str">
        <f t="shared" si="185"/>
        <v>PM</v>
      </c>
      <c r="L1948" t="str">
        <f t="shared" si="186"/>
        <v>motorbikes.natural gas.PM.Stage 3 (4-stroke)</v>
      </c>
      <c r="M1948" s="614">
        <f>IFERROR(INDEX('Control Tech'!$K$3:$K$196,MATCH(Calcs!L1948,'Control Tech'!$A$3:$A$196,0),1)/100,0)</f>
        <v>0</v>
      </c>
      <c r="N1948" s="613">
        <f t="shared" si="187"/>
        <v>0</v>
      </c>
      <c r="O1948" t="str">
        <f t="shared" si="188"/>
        <v/>
      </c>
    </row>
    <row r="1949" spans="1:15" x14ac:dyDescent="0.25">
      <c r="A1949" t="s">
        <v>1912</v>
      </c>
      <c r="B1949" t="s">
        <v>1247</v>
      </c>
      <c r="C1949" t="s">
        <v>1409</v>
      </c>
      <c r="D1949" t="s">
        <v>1131</v>
      </c>
      <c r="E1949" t="s">
        <v>1195</v>
      </c>
      <c r="F1949" s="604">
        <v>1</v>
      </c>
      <c r="G1949" s="604">
        <v>1.282E-2</v>
      </c>
      <c r="H1949" s="651"/>
      <c r="I1949" t="str">
        <f t="shared" si="183"/>
        <v>industry</v>
      </c>
      <c r="J1949" t="str">
        <f t="shared" si="184"/>
        <v/>
      </c>
      <c r="K1949" t="str">
        <f t="shared" si="185"/>
        <v>PM</v>
      </c>
      <c r="L1949" t="str">
        <f t="shared" si="186"/>
        <v>industry..PM.Cyclone</v>
      </c>
      <c r="M1949" s="614">
        <f>IFERROR(INDEX('Control Tech'!$K$3:$K$196,MATCH(Calcs!L1949,'Control Tech'!$A$3:$A$196,0),1)/100,0)</f>
        <v>0</v>
      </c>
      <c r="N1949" s="613">
        <f t="shared" si="187"/>
        <v>0</v>
      </c>
      <c r="O1949" t="str">
        <f t="shared" si="188"/>
        <v/>
      </c>
    </row>
    <row r="1950" spans="1:15" x14ac:dyDescent="0.25">
      <c r="A1950" t="s">
        <v>1912</v>
      </c>
      <c r="B1950" t="s">
        <v>1247</v>
      </c>
      <c r="C1950" t="s">
        <v>1409</v>
      </c>
      <c r="D1950" t="s">
        <v>1207</v>
      </c>
      <c r="E1950" t="s">
        <v>1195</v>
      </c>
      <c r="F1950" s="604">
        <v>1</v>
      </c>
      <c r="G1950" s="604">
        <v>5.8E-4</v>
      </c>
      <c r="H1950" s="651"/>
      <c r="I1950" t="str">
        <f t="shared" si="183"/>
        <v>industry</v>
      </c>
      <c r="J1950" t="str">
        <f t="shared" si="184"/>
        <v/>
      </c>
      <c r="K1950" t="str">
        <f t="shared" si="185"/>
        <v>PM</v>
      </c>
      <c r="L1950" t="str">
        <f t="shared" si="186"/>
        <v>industry..PM.Electrostatic precipitator: 1 field</v>
      </c>
      <c r="M1950" s="614">
        <f>IFERROR(INDEX('Control Tech'!$K$3:$K$196,MATCH(Calcs!L1950,'Control Tech'!$A$3:$A$196,0),1)/100,0)</f>
        <v>0</v>
      </c>
      <c r="N1950" s="613">
        <f t="shared" si="187"/>
        <v>0</v>
      </c>
      <c r="O1950" t="str">
        <f t="shared" si="188"/>
        <v/>
      </c>
    </row>
    <row r="1951" spans="1:15" x14ac:dyDescent="0.25">
      <c r="A1951" t="s">
        <v>1912</v>
      </c>
      <c r="B1951" t="s">
        <v>1247</v>
      </c>
      <c r="C1951" t="s">
        <v>1409</v>
      </c>
      <c r="D1951" t="s">
        <v>1208</v>
      </c>
      <c r="E1951" t="s">
        <v>1195</v>
      </c>
      <c r="F1951" s="604">
        <v>1</v>
      </c>
      <c r="G1951" s="604">
        <v>2.9E-4</v>
      </c>
      <c r="H1951" s="651"/>
      <c r="I1951" t="str">
        <f t="shared" si="183"/>
        <v>industry</v>
      </c>
      <c r="J1951" t="str">
        <f t="shared" si="184"/>
        <v/>
      </c>
      <c r="K1951" t="str">
        <f t="shared" si="185"/>
        <v>PM</v>
      </c>
      <c r="L1951" t="str">
        <f t="shared" si="186"/>
        <v>industry..PM.Electrostatic precipitator: 2 fields</v>
      </c>
      <c r="M1951" s="614">
        <f>IFERROR(INDEX('Control Tech'!$K$3:$K$196,MATCH(Calcs!L1951,'Control Tech'!$A$3:$A$196,0),1)/100,0)</f>
        <v>0</v>
      </c>
      <c r="N1951" s="613">
        <f t="shared" si="187"/>
        <v>0</v>
      </c>
      <c r="O1951" t="str">
        <f t="shared" si="188"/>
        <v/>
      </c>
    </row>
    <row r="1952" spans="1:15" x14ac:dyDescent="0.25">
      <c r="A1952" t="s">
        <v>1912</v>
      </c>
      <c r="B1952" t="s">
        <v>1247</v>
      </c>
      <c r="C1952" t="s">
        <v>1409</v>
      </c>
      <c r="D1952" t="s">
        <v>1196</v>
      </c>
      <c r="E1952" t="s">
        <v>1195</v>
      </c>
      <c r="F1952" s="604">
        <v>1</v>
      </c>
      <c r="G1952" s="604">
        <v>0</v>
      </c>
      <c r="H1952" s="651"/>
      <c r="I1952" t="str">
        <f t="shared" si="183"/>
        <v>industry</v>
      </c>
      <c r="J1952" t="str">
        <f t="shared" si="184"/>
        <v/>
      </c>
      <c r="K1952" t="str">
        <f t="shared" si="185"/>
        <v>PM</v>
      </c>
      <c r="L1952" t="str">
        <f t="shared" si="186"/>
        <v>industry..PM.High efficiency deduster</v>
      </c>
      <c r="M1952" s="614">
        <f>IFERROR(INDEX('Control Tech'!$K$3:$K$196,MATCH(Calcs!L1952,'Control Tech'!$A$3:$A$196,0),1)/100,0)</f>
        <v>0</v>
      </c>
      <c r="N1952" s="613">
        <f t="shared" si="187"/>
        <v>0</v>
      </c>
      <c r="O1952" t="str">
        <f t="shared" si="188"/>
        <v/>
      </c>
    </row>
    <row r="1953" spans="1:15" x14ac:dyDescent="0.25">
      <c r="A1953" t="s">
        <v>1912</v>
      </c>
      <c r="B1953" t="s">
        <v>1247</v>
      </c>
      <c r="C1953" t="s">
        <v>1409</v>
      </c>
      <c r="D1953" t="s">
        <v>1186</v>
      </c>
      <c r="E1953" t="s">
        <v>1195</v>
      </c>
      <c r="F1953" s="604">
        <v>1</v>
      </c>
      <c r="G1953" s="604">
        <v>1.44E-2</v>
      </c>
      <c r="H1953" s="651"/>
      <c r="I1953" t="str">
        <f t="shared" si="183"/>
        <v>industry</v>
      </c>
      <c r="J1953" t="str">
        <f t="shared" si="184"/>
        <v/>
      </c>
      <c r="K1953" t="str">
        <f t="shared" si="185"/>
        <v>PM</v>
      </c>
      <c r="L1953" t="str">
        <f t="shared" si="186"/>
        <v>industry..PM.No control</v>
      </c>
      <c r="M1953" s="614">
        <f>IFERROR(INDEX('Control Tech'!$K$3:$K$196,MATCH(Calcs!L1953,'Control Tech'!$A$3:$A$196,0),1)/100,0)</f>
        <v>0</v>
      </c>
      <c r="N1953" s="613">
        <f t="shared" si="187"/>
        <v>1</v>
      </c>
      <c r="O1953" t="str">
        <f t="shared" si="188"/>
        <v/>
      </c>
    </row>
    <row r="1954" spans="1:15" x14ac:dyDescent="0.25">
      <c r="A1954" t="s">
        <v>1912</v>
      </c>
      <c r="B1954" t="s">
        <v>1247</v>
      </c>
      <c r="C1954" t="s">
        <v>1245</v>
      </c>
      <c r="D1954" t="s">
        <v>1131</v>
      </c>
      <c r="E1954" t="s">
        <v>1195</v>
      </c>
      <c r="F1954" s="604">
        <v>1</v>
      </c>
      <c r="G1954" s="604">
        <v>0</v>
      </c>
      <c r="H1954" s="651"/>
      <c r="I1954" t="str">
        <f t="shared" si="183"/>
        <v>industry</v>
      </c>
      <c r="J1954" t="str">
        <f t="shared" si="184"/>
        <v>hard coal</v>
      </c>
      <c r="K1954" t="str">
        <f t="shared" si="185"/>
        <v>PM</v>
      </c>
      <c r="L1954" t="str">
        <f t="shared" si="186"/>
        <v>industry.hard coal.PM.Cyclone</v>
      </c>
      <c r="M1954" s="614">
        <f>IFERROR(INDEX('Control Tech'!$K$3:$K$196,MATCH(Calcs!L1954,'Control Tech'!$A$3:$A$196,0),1)/100,0)</f>
        <v>0</v>
      </c>
      <c r="N1954" s="613">
        <f t="shared" si="187"/>
        <v>0</v>
      </c>
      <c r="O1954" t="str">
        <f t="shared" si="188"/>
        <v/>
      </c>
    </row>
    <row r="1955" spans="1:15" x14ac:dyDescent="0.25">
      <c r="A1955" t="s">
        <v>1912</v>
      </c>
      <c r="B1955" t="s">
        <v>1247</v>
      </c>
      <c r="C1955" t="s">
        <v>1245</v>
      </c>
      <c r="D1955" t="s">
        <v>1207</v>
      </c>
      <c r="E1955" t="s">
        <v>1195</v>
      </c>
      <c r="F1955" s="604">
        <v>1</v>
      </c>
      <c r="G1955" s="604">
        <v>0</v>
      </c>
      <c r="H1955" s="651"/>
      <c r="I1955" t="str">
        <f t="shared" si="183"/>
        <v>industry</v>
      </c>
      <c r="J1955" t="str">
        <f t="shared" si="184"/>
        <v>hard coal</v>
      </c>
      <c r="K1955" t="str">
        <f t="shared" si="185"/>
        <v>PM</v>
      </c>
      <c r="L1955" t="str">
        <f t="shared" si="186"/>
        <v>industry.hard coal.PM.Electrostatic precipitator: 1 field</v>
      </c>
      <c r="M1955" s="614">
        <f>IFERROR(INDEX('Control Tech'!$K$3:$K$196,MATCH(Calcs!L1955,'Control Tech'!$A$3:$A$196,0),1)/100,0)</f>
        <v>0</v>
      </c>
      <c r="N1955" s="613">
        <f t="shared" si="187"/>
        <v>0</v>
      </c>
      <c r="O1955" t="str">
        <f t="shared" si="188"/>
        <v/>
      </c>
    </row>
    <row r="1956" spans="1:15" x14ac:dyDescent="0.25">
      <c r="A1956" t="s">
        <v>1912</v>
      </c>
      <c r="B1956" t="s">
        <v>1247</v>
      </c>
      <c r="C1956" t="s">
        <v>1245</v>
      </c>
      <c r="D1956" t="s">
        <v>1208</v>
      </c>
      <c r="E1956" t="s">
        <v>1195</v>
      </c>
      <c r="F1956" s="604">
        <v>1</v>
      </c>
      <c r="G1956" s="604">
        <v>0</v>
      </c>
      <c r="H1956" s="651"/>
      <c r="I1956" t="str">
        <f t="shared" si="183"/>
        <v>industry</v>
      </c>
      <c r="J1956" t="str">
        <f t="shared" si="184"/>
        <v>hard coal</v>
      </c>
      <c r="K1956" t="str">
        <f t="shared" si="185"/>
        <v>PM</v>
      </c>
      <c r="L1956" t="str">
        <f t="shared" si="186"/>
        <v>industry.hard coal.PM.Electrostatic precipitator: 2 fields</v>
      </c>
      <c r="M1956" s="614">
        <f>IFERROR(INDEX('Control Tech'!$K$3:$K$196,MATCH(Calcs!L1956,'Control Tech'!$A$3:$A$196,0),1)/100,0)</f>
        <v>0</v>
      </c>
      <c r="N1956" s="613">
        <f t="shared" si="187"/>
        <v>0</v>
      </c>
      <c r="O1956" t="str">
        <f t="shared" si="188"/>
        <v/>
      </c>
    </row>
    <row r="1957" spans="1:15" x14ac:dyDescent="0.25">
      <c r="A1957" t="s">
        <v>1912</v>
      </c>
      <c r="B1957" t="s">
        <v>1247</v>
      </c>
      <c r="C1957" t="s">
        <v>1245</v>
      </c>
      <c r="D1957" t="s">
        <v>1196</v>
      </c>
      <c r="E1957" t="s">
        <v>1195</v>
      </c>
      <c r="F1957" s="604">
        <v>1</v>
      </c>
      <c r="G1957" s="604">
        <v>0</v>
      </c>
      <c r="H1957" s="651"/>
      <c r="I1957" t="str">
        <f t="shared" si="183"/>
        <v>industry</v>
      </c>
      <c r="J1957" t="str">
        <f t="shared" si="184"/>
        <v>hard coal</v>
      </c>
      <c r="K1957" t="str">
        <f t="shared" si="185"/>
        <v>PM</v>
      </c>
      <c r="L1957" t="str">
        <f t="shared" si="186"/>
        <v>industry.hard coal.PM.High efficiency deduster</v>
      </c>
      <c r="M1957" s="614">
        <f>IFERROR(INDEX('Control Tech'!$K$3:$K$196,MATCH(Calcs!L1957,'Control Tech'!$A$3:$A$196,0),1)/100,0)</f>
        <v>0</v>
      </c>
      <c r="N1957" s="613">
        <f t="shared" si="187"/>
        <v>0</v>
      </c>
      <c r="O1957" t="str">
        <f t="shared" si="188"/>
        <v/>
      </c>
    </row>
    <row r="1958" spans="1:15" x14ac:dyDescent="0.25">
      <c r="A1958" t="s">
        <v>1912</v>
      </c>
      <c r="B1958" t="s">
        <v>1247</v>
      </c>
      <c r="C1958" t="s">
        <v>1245</v>
      </c>
      <c r="D1958" t="s">
        <v>1186</v>
      </c>
      <c r="E1958" t="s">
        <v>1195</v>
      </c>
      <c r="F1958" s="604">
        <v>1</v>
      </c>
      <c r="G1958" s="604">
        <v>0</v>
      </c>
      <c r="H1958" s="651"/>
      <c r="I1958" t="str">
        <f t="shared" si="183"/>
        <v>industry</v>
      </c>
      <c r="J1958" t="str">
        <f t="shared" si="184"/>
        <v>hard coal</v>
      </c>
      <c r="K1958" t="str">
        <f t="shared" si="185"/>
        <v>PM</v>
      </c>
      <c r="L1958" t="str">
        <f t="shared" si="186"/>
        <v>industry.hard coal.PM.No control</v>
      </c>
      <c r="M1958" s="614">
        <f>IFERROR(INDEX('Control Tech'!$K$3:$K$196,MATCH(Calcs!L1958,'Control Tech'!$A$3:$A$196,0),1)/100,0)</f>
        <v>0</v>
      </c>
      <c r="N1958" s="613">
        <f t="shared" si="187"/>
        <v>1</v>
      </c>
      <c r="O1958" t="str">
        <f t="shared" si="188"/>
        <v/>
      </c>
    </row>
    <row r="1959" spans="1:15" x14ac:dyDescent="0.25">
      <c r="A1959" t="s">
        <v>1912</v>
      </c>
      <c r="B1959" t="s">
        <v>1247</v>
      </c>
      <c r="C1959" t="s">
        <v>92</v>
      </c>
      <c r="D1959" t="s">
        <v>1295</v>
      </c>
      <c r="E1959" t="s">
        <v>1195</v>
      </c>
      <c r="F1959" s="604">
        <v>1</v>
      </c>
      <c r="G1959" s="604">
        <v>2.0000000000000002E-5</v>
      </c>
      <c r="H1959" s="651"/>
      <c r="I1959" t="str">
        <f t="shared" si="183"/>
        <v>industry</v>
      </c>
      <c r="J1959" t="str">
        <f t="shared" si="184"/>
        <v>petroleum diesel</v>
      </c>
      <c r="K1959" t="str">
        <f t="shared" si="185"/>
        <v>PM</v>
      </c>
      <c r="L1959" t="str">
        <f t="shared" si="186"/>
        <v>industry.petroleum diesel.PM.Good housekeeping: industrial oil boilers</v>
      </c>
      <c r="M1959" s="614">
        <f>IFERROR(INDEX('Control Tech'!$K$3:$K$196,MATCH(Calcs!L1959,'Control Tech'!$A$3:$A$196,0),1)/100,0)</f>
        <v>0</v>
      </c>
      <c r="N1959" s="613">
        <f t="shared" si="187"/>
        <v>0</v>
      </c>
      <c r="O1959" t="str">
        <f t="shared" si="188"/>
        <v/>
      </c>
    </row>
    <row r="1960" spans="1:15" x14ac:dyDescent="0.25">
      <c r="A1960" t="s">
        <v>1912</v>
      </c>
      <c r="B1960" t="s">
        <v>1247</v>
      </c>
      <c r="C1960" t="s">
        <v>92</v>
      </c>
      <c r="D1960" t="s">
        <v>1186</v>
      </c>
      <c r="E1960" t="s">
        <v>1195</v>
      </c>
      <c r="F1960" s="604">
        <v>1</v>
      </c>
      <c r="G1960" s="604">
        <v>2.0000000000000002E-5</v>
      </c>
      <c r="H1960" s="651"/>
      <c r="I1960" t="str">
        <f t="shared" si="183"/>
        <v>industry</v>
      </c>
      <c r="J1960" t="str">
        <f t="shared" si="184"/>
        <v>petroleum diesel</v>
      </c>
      <c r="K1960" t="str">
        <f t="shared" si="185"/>
        <v>PM</v>
      </c>
      <c r="L1960" t="str">
        <f t="shared" si="186"/>
        <v>industry.petroleum diesel.PM.No control</v>
      </c>
      <c r="M1960" s="614">
        <f>IFERROR(INDEX('Control Tech'!$K$3:$K$196,MATCH(Calcs!L1960,'Control Tech'!$A$3:$A$196,0),1)/100,0)</f>
        <v>0</v>
      </c>
      <c r="N1960" s="613">
        <f t="shared" si="187"/>
        <v>1</v>
      </c>
      <c r="O1960" t="str">
        <f t="shared" si="188"/>
        <v/>
      </c>
    </row>
    <row r="1961" spans="1:15" x14ac:dyDescent="0.25">
      <c r="A1961" t="s">
        <v>1912</v>
      </c>
      <c r="B1961" t="s">
        <v>1247</v>
      </c>
      <c r="C1961" t="s">
        <v>1264</v>
      </c>
      <c r="D1961" t="s">
        <v>1186</v>
      </c>
      <c r="E1961" t="s">
        <v>1195</v>
      </c>
      <c r="F1961" s="604">
        <v>1</v>
      </c>
      <c r="G1961" s="604">
        <v>6.9999999999999994E-5</v>
      </c>
      <c r="H1961" s="651"/>
      <c r="I1961" t="str">
        <f t="shared" si="183"/>
        <v>industry</v>
      </c>
      <c r="J1961" t="str">
        <f t="shared" si="184"/>
        <v>natural gas</v>
      </c>
      <c r="K1961" t="str">
        <f t="shared" si="185"/>
        <v>PM</v>
      </c>
      <c r="L1961" t="str">
        <f t="shared" si="186"/>
        <v>industry.natural gas.PM.No control</v>
      </c>
      <c r="M1961" s="614">
        <f>IFERROR(INDEX('Control Tech'!$K$3:$K$196,MATCH(Calcs!L1961,'Control Tech'!$A$3:$A$196,0),1)/100,0)</f>
        <v>0</v>
      </c>
      <c r="N1961" s="613">
        <f t="shared" si="187"/>
        <v>1</v>
      </c>
      <c r="O1961" t="str">
        <f t="shared" si="188"/>
        <v/>
      </c>
    </row>
    <row r="1962" spans="1:15" x14ac:dyDescent="0.25">
      <c r="A1962" t="s">
        <v>1912</v>
      </c>
      <c r="B1962" t="s">
        <v>1247</v>
      </c>
      <c r="C1962" t="s">
        <v>18</v>
      </c>
      <c r="D1962" t="s">
        <v>1186</v>
      </c>
      <c r="E1962" t="s">
        <v>1195</v>
      </c>
      <c r="F1962" s="604">
        <v>1</v>
      </c>
      <c r="G1962" s="604">
        <v>3.8000000000000002E-4</v>
      </c>
      <c r="H1962" s="651"/>
      <c r="I1962" t="str">
        <f t="shared" si="183"/>
        <v>industry</v>
      </c>
      <c r="J1962" t="str">
        <f t="shared" si="184"/>
        <v>petroleum gasoline</v>
      </c>
      <c r="K1962" t="str">
        <f t="shared" si="185"/>
        <v>PM</v>
      </c>
      <c r="L1962" t="str">
        <f t="shared" si="186"/>
        <v>industry.petroleum gasoline.PM.No control</v>
      </c>
      <c r="M1962" s="614">
        <f>IFERROR(INDEX('Control Tech'!$K$3:$K$196,MATCH(Calcs!L1962,'Control Tech'!$A$3:$A$196,0),1)/100,0)</f>
        <v>0</v>
      </c>
      <c r="N1962" s="613">
        <f t="shared" si="187"/>
        <v>1</v>
      </c>
      <c r="O1962" t="str">
        <f t="shared" si="188"/>
        <v/>
      </c>
    </row>
    <row r="1963" spans="1:15" x14ac:dyDescent="0.25">
      <c r="A1963" t="s">
        <v>1912</v>
      </c>
      <c r="B1963" t="s">
        <v>1247</v>
      </c>
      <c r="C1963" t="s">
        <v>1294</v>
      </c>
      <c r="D1963" t="s">
        <v>1295</v>
      </c>
      <c r="E1963" t="s">
        <v>1195</v>
      </c>
      <c r="F1963" s="604">
        <v>1</v>
      </c>
      <c r="G1963" s="604">
        <v>2.9999999999999997E-4</v>
      </c>
      <c r="H1963" s="651"/>
      <c r="I1963" t="str">
        <f t="shared" si="183"/>
        <v>industry</v>
      </c>
      <c r="J1963" t="str">
        <f t="shared" si="184"/>
        <v>petroleum diesel</v>
      </c>
      <c r="K1963" t="str">
        <f t="shared" si="185"/>
        <v>PM</v>
      </c>
      <c r="L1963" t="str">
        <f t="shared" si="186"/>
        <v>industry.petroleum diesel.PM.Good housekeeping: industrial oil boilers</v>
      </c>
      <c r="M1963" s="614">
        <f>IFERROR(INDEX('Control Tech'!$K$3:$K$196,MATCH(Calcs!L1963,'Control Tech'!$A$3:$A$196,0),1)/100,0)</f>
        <v>0</v>
      </c>
      <c r="N1963" s="613">
        <f t="shared" si="187"/>
        <v>0</v>
      </c>
      <c r="O1963" t="str">
        <f t="shared" si="188"/>
        <v/>
      </c>
    </row>
    <row r="1964" spans="1:15" x14ac:dyDescent="0.25">
      <c r="A1964" t="s">
        <v>1912</v>
      </c>
      <c r="B1964" t="s">
        <v>1247</v>
      </c>
      <c r="C1964" t="s">
        <v>1294</v>
      </c>
      <c r="D1964" t="s">
        <v>1196</v>
      </c>
      <c r="E1964" t="s">
        <v>1195</v>
      </c>
      <c r="F1964" s="604">
        <v>1</v>
      </c>
      <c r="G1964" s="604">
        <v>0</v>
      </c>
      <c r="H1964" s="651"/>
      <c r="I1964" t="str">
        <f t="shared" si="183"/>
        <v>industry</v>
      </c>
      <c r="J1964" t="str">
        <f t="shared" si="184"/>
        <v>petroleum diesel</v>
      </c>
      <c r="K1964" t="str">
        <f t="shared" si="185"/>
        <v>PM</v>
      </c>
      <c r="L1964" t="str">
        <f t="shared" si="186"/>
        <v>industry.petroleum diesel.PM.High efficiency deduster</v>
      </c>
      <c r="M1964" s="614">
        <f>IFERROR(INDEX('Control Tech'!$K$3:$K$196,MATCH(Calcs!L1964,'Control Tech'!$A$3:$A$196,0),1)/100,0)</f>
        <v>0</v>
      </c>
      <c r="N1964" s="613">
        <f t="shared" si="187"/>
        <v>0</v>
      </c>
      <c r="O1964" t="str">
        <f t="shared" si="188"/>
        <v/>
      </c>
    </row>
    <row r="1965" spans="1:15" x14ac:dyDescent="0.25">
      <c r="A1965" t="s">
        <v>1912</v>
      </c>
      <c r="B1965" t="s">
        <v>1247</v>
      </c>
      <c r="C1965" t="s">
        <v>1294</v>
      </c>
      <c r="D1965" t="s">
        <v>1186</v>
      </c>
      <c r="E1965" t="s">
        <v>1195</v>
      </c>
      <c r="F1965" s="604">
        <v>1</v>
      </c>
      <c r="G1965" s="604">
        <v>3.3E-4</v>
      </c>
      <c r="H1965" s="651"/>
      <c r="I1965" t="str">
        <f t="shared" si="183"/>
        <v>industry</v>
      </c>
      <c r="J1965" t="str">
        <f t="shared" si="184"/>
        <v>petroleum diesel</v>
      </c>
      <c r="K1965" t="str">
        <f t="shared" si="185"/>
        <v>PM</v>
      </c>
      <c r="L1965" t="str">
        <f t="shared" si="186"/>
        <v>industry.petroleum diesel.PM.No control</v>
      </c>
      <c r="M1965" s="614">
        <f>IFERROR(INDEX('Control Tech'!$K$3:$K$196,MATCH(Calcs!L1965,'Control Tech'!$A$3:$A$196,0),1)/100,0)</f>
        <v>0</v>
      </c>
      <c r="N1965" s="613">
        <f t="shared" si="187"/>
        <v>1</v>
      </c>
      <c r="O1965" t="str">
        <f t="shared" si="188"/>
        <v/>
      </c>
    </row>
    <row r="1966" spans="1:15" x14ac:dyDescent="0.25">
      <c r="A1966" t="s">
        <v>1912</v>
      </c>
      <c r="B1966" t="s">
        <v>1247</v>
      </c>
      <c r="C1966" t="s">
        <v>1305</v>
      </c>
      <c r="D1966" t="s">
        <v>1186</v>
      </c>
      <c r="E1966" t="s">
        <v>1195</v>
      </c>
      <c r="F1966" s="604">
        <v>1</v>
      </c>
      <c r="G1966" s="604">
        <v>0</v>
      </c>
      <c r="H1966" s="651"/>
      <c r="I1966" t="str">
        <f t="shared" si="183"/>
        <v>industry</v>
      </c>
      <c r="J1966" t="str">
        <f t="shared" si="184"/>
        <v>natural gas</v>
      </c>
      <c r="K1966" t="str">
        <f t="shared" si="185"/>
        <v>PM</v>
      </c>
      <c r="L1966" t="str">
        <f t="shared" si="186"/>
        <v>industry.natural gas.PM.No control</v>
      </c>
      <c r="M1966" s="614">
        <f>IFERROR(INDEX('Control Tech'!$K$3:$K$196,MATCH(Calcs!L1966,'Control Tech'!$A$3:$A$196,0),1)/100,0)</f>
        <v>0</v>
      </c>
      <c r="N1966" s="613">
        <f t="shared" si="187"/>
        <v>1</v>
      </c>
      <c r="O1966" t="str">
        <f t="shared" si="188"/>
        <v/>
      </c>
    </row>
    <row r="1967" spans="1:15" x14ac:dyDescent="0.25">
      <c r="A1967" t="s">
        <v>1912</v>
      </c>
      <c r="B1967" t="s">
        <v>1247</v>
      </c>
      <c r="C1967" t="s">
        <v>1410</v>
      </c>
      <c r="D1967" t="s">
        <v>1131</v>
      </c>
      <c r="E1967" t="s">
        <v>1195</v>
      </c>
      <c r="F1967" s="604">
        <v>1</v>
      </c>
      <c r="G1967" s="604">
        <v>1.264E-2</v>
      </c>
      <c r="H1967" s="651"/>
      <c r="I1967" t="str">
        <f t="shared" si="183"/>
        <v>industry</v>
      </c>
      <c r="J1967" t="str">
        <f t="shared" si="184"/>
        <v/>
      </c>
      <c r="K1967" t="str">
        <f t="shared" si="185"/>
        <v>PM</v>
      </c>
      <c r="L1967" t="str">
        <f t="shared" si="186"/>
        <v>industry..PM.Cyclone</v>
      </c>
      <c r="M1967" s="614">
        <f>IFERROR(INDEX('Control Tech'!$K$3:$K$196,MATCH(Calcs!L1967,'Control Tech'!$A$3:$A$196,0),1)/100,0)</f>
        <v>0</v>
      </c>
      <c r="N1967" s="613">
        <f t="shared" si="187"/>
        <v>0</v>
      </c>
      <c r="O1967" t="str">
        <f t="shared" si="188"/>
        <v/>
      </c>
    </row>
    <row r="1968" spans="1:15" x14ac:dyDescent="0.25">
      <c r="A1968" t="s">
        <v>1912</v>
      </c>
      <c r="B1968" t="s">
        <v>1247</v>
      </c>
      <c r="C1968" t="s">
        <v>1410</v>
      </c>
      <c r="D1968" t="s">
        <v>1207</v>
      </c>
      <c r="E1968" t="s">
        <v>1195</v>
      </c>
      <c r="F1968" s="604">
        <v>1</v>
      </c>
      <c r="G1968" s="604">
        <v>5.6999999999999998E-4</v>
      </c>
      <c r="H1968" s="651"/>
      <c r="I1968" t="str">
        <f t="shared" si="183"/>
        <v>industry</v>
      </c>
      <c r="J1968" t="str">
        <f t="shared" si="184"/>
        <v/>
      </c>
      <c r="K1968" t="str">
        <f t="shared" si="185"/>
        <v>PM</v>
      </c>
      <c r="L1968" t="str">
        <f t="shared" si="186"/>
        <v>industry..PM.Electrostatic precipitator: 1 field</v>
      </c>
      <c r="M1968" s="614">
        <f>IFERROR(INDEX('Control Tech'!$K$3:$K$196,MATCH(Calcs!L1968,'Control Tech'!$A$3:$A$196,0),1)/100,0)</f>
        <v>0</v>
      </c>
      <c r="N1968" s="613">
        <f t="shared" si="187"/>
        <v>0</v>
      </c>
      <c r="O1968" t="str">
        <f t="shared" si="188"/>
        <v/>
      </c>
    </row>
    <row r="1969" spans="1:15" x14ac:dyDescent="0.25">
      <c r="A1969" t="s">
        <v>1912</v>
      </c>
      <c r="B1969" t="s">
        <v>1247</v>
      </c>
      <c r="C1969" t="s">
        <v>1410</v>
      </c>
      <c r="D1969" t="s">
        <v>1208</v>
      </c>
      <c r="E1969" t="s">
        <v>1195</v>
      </c>
      <c r="F1969" s="604">
        <v>1</v>
      </c>
      <c r="G1969" s="604">
        <v>2.7999999999999998E-4</v>
      </c>
      <c r="H1969" s="651"/>
      <c r="I1969" t="str">
        <f t="shared" si="183"/>
        <v>industry</v>
      </c>
      <c r="J1969" t="str">
        <f t="shared" si="184"/>
        <v/>
      </c>
      <c r="K1969" t="str">
        <f t="shared" si="185"/>
        <v>PM</v>
      </c>
      <c r="L1969" t="str">
        <f t="shared" si="186"/>
        <v>industry..PM.Electrostatic precipitator: 2 fields</v>
      </c>
      <c r="M1969" s="614">
        <f>IFERROR(INDEX('Control Tech'!$K$3:$K$196,MATCH(Calcs!L1969,'Control Tech'!$A$3:$A$196,0),1)/100,0)</f>
        <v>0</v>
      </c>
      <c r="N1969" s="613">
        <f t="shared" si="187"/>
        <v>0</v>
      </c>
      <c r="O1969" t="str">
        <f t="shared" si="188"/>
        <v/>
      </c>
    </row>
    <row r="1970" spans="1:15" x14ac:dyDescent="0.25">
      <c r="A1970" t="s">
        <v>1912</v>
      </c>
      <c r="B1970" t="s">
        <v>1247</v>
      </c>
      <c r="C1970" t="s">
        <v>1410</v>
      </c>
      <c r="D1970" t="s">
        <v>1196</v>
      </c>
      <c r="E1970" t="s">
        <v>1195</v>
      </c>
      <c r="F1970" s="604">
        <v>1</v>
      </c>
      <c r="G1970" s="604">
        <v>0</v>
      </c>
      <c r="H1970" s="651"/>
      <c r="I1970" t="str">
        <f t="shared" si="183"/>
        <v>industry</v>
      </c>
      <c r="J1970" t="str">
        <f t="shared" si="184"/>
        <v/>
      </c>
      <c r="K1970" t="str">
        <f t="shared" si="185"/>
        <v>PM</v>
      </c>
      <c r="L1970" t="str">
        <f t="shared" si="186"/>
        <v>industry..PM.High efficiency deduster</v>
      </c>
      <c r="M1970" s="614">
        <f>IFERROR(INDEX('Control Tech'!$K$3:$K$196,MATCH(Calcs!L1970,'Control Tech'!$A$3:$A$196,0),1)/100,0)</f>
        <v>0</v>
      </c>
      <c r="N1970" s="613">
        <f t="shared" si="187"/>
        <v>0</v>
      </c>
      <c r="O1970" t="str">
        <f t="shared" si="188"/>
        <v/>
      </c>
    </row>
    <row r="1971" spans="1:15" x14ac:dyDescent="0.25">
      <c r="A1971" t="s">
        <v>1912</v>
      </c>
      <c r="B1971" t="s">
        <v>1247</v>
      </c>
      <c r="C1971" t="s">
        <v>1410</v>
      </c>
      <c r="D1971" t="s">
        <v>1186</v>
      </c>
      <c r="E1971" t="s">
        <v>1195</v>
      </c>
      <c r="F1971" s="604">
        <v>1</v>
      </c>
      <c r="G1971" s="604">
        <v>1.4200000000000001E-2</v>
      </c>
      <c r="H1971" s="651"/>
      <c r="I1971" t="str">
        <f t="shared" si="183"/>
        <v>industry</v>
      </c>
      <c r="J1971" t="str">
        <f t="shared" si="184"/>
        <v/>
      </c>
      <c r="K1971" t="str">
        <f t="shared" si="185"/>
        <v>PM</v>
      </c>
      <c r="L1971" t="str">
        <f t="shared" si="186"/>
        <v>industry..PM.No control</v>
      </c>
      <c r="M1971" s="614">
        <f>IFERROR(INDEX('Control Tech'!$K$3:$K$196,MATCH(Calcs!L1971,'Control Tech'!$A$3:$A$196,0),1)/100,0)</f>
        <v>0</v>
      </c>
      <c r="N1971" s="613">
        <f t="shared" si="187"/>
        <v>1</v>
      </c>
      <c r="O1971" t="str">
        <f t="shared" si="188"/>
        <v/>
      </c>
    </row>
    <row r="1972" spans="1:15" x14ac:dyDescent="0.25">
      <c r="A1972" t="s">
        <v>1912</v>
      </c>
      <c r="B1972" t="s">
        <v>1221</v>
      </c>
      <c r="C1972" t="s">
        <v>1205</v>
      </c>
      <c r="D1972" t="s">
        <v>1207</v>
      </c>
      <c r="E1972" t="s">
        <v>1195</v>
      </c>
      <c r="F1972" s="604">
        <v>1</v>
      </c>
      <c r="G1972" s="604">
        <v>4.0999999999999999E-4</v>
      </c>
      <c r="H1972" s="651"/>
      <c r="I1972" t="str">
        <f t="shared" si="183"/>
        <v>industry</v>
      </c>
      <c r="J1972" t="str">
        <f t="shared" si="184"/>
        <v>lignite</v>
      </c>
      <c r="K1972" t="str">
        <f t="shared" si="185"/>
        <v>PM</v>
      </c>
      <c r="L1972" t="str">
        <f t="shared" si="186"/>
        <v>industry.lignite.PM.Electrostatic precipitator: 1 field</v>
      </c>
      <c r="M1972" s="614">
        <f>IFERROR(INDEX('Control Tech'!$K$3:$K$196,MATCH(Calcs!L1972,'Control Tech'!$A$3:$A$196,0),1)/100,0)</f>
        <v>0</v>
      </c>
      <c r="N1972" s="613">
        <f t="shared" si="187"/>
        <v>0</v>
      </c>
      <c r="O1972" t="str">
        <f t="shared" si="188"/>
        <v/>
      </c>
    </row>
    <row r="1973" spans="1:15" x14ac:dyDescent="0.25">
      <c r="A1973" t="s">
        <v>1912</v>
      </c>
      <c r="B1973" t="s">
        <v>1221</v>
      </c>
      <c r="C1973" t="s">
        <v>1205</v>
      </c>
      <c r="D1973" t="s">
        <v>1208</v>
      </c>
      <c r="E1973" t="s">
        <v>1195</v>
      </c>
      <c r="F1973" s="604">
        <v>1</v>
      </c>
      <c r="G1973" s="604">
        <v>2.1000000000000001E-4</v>
      </c>
      <c r="H1973" s="651"/>
      <c r="I1973" t="str">
        <f t="shared" si="183"/>
        <v>industry</v>
      </c>
      <c r="J1973" t="str">
        <f t="shared" si="184"/>
        <v>lignite</v>
      </c>
      <c r="K1973" t="str">
        <f t="shared" si="185"/>
        <v>PM</v>
      </c>
      <c r="L1973" t="str">
        <f t="shared" si="186"/>
        <v>industry.lignite.PM.Electrostatic precipitator: 2 fields</v>
      </c>
      <c r="M1973" s="614">
        <f>IFERROR(INDEX('Control Tech'!$K$3:$K$196,MATCH(Calcs!L1973,'Control Tech'!$A$3:$A$196,0),1)/100,0)</f>
        <v>0</v>
      </c>
      <c r="N1973" s="613">
        <f t="shared" si="187"/>
        <v>0</v>
      </c>
      <c r="O1973" t="str">
        <f t="shared" si="188"/>
        <v/>
      </c>
    </row>
    <row r="1974" spans="1:15" x14ac:dyDescent="0.25">
      <c r="A1974" t="s">
        <v>1912</v>
      </c>
      <c r="B1974" t="s">
        <v>1221</v>
      </c>
      <c r="C1974" t="s">
        <v>1205</v>
      </c>
      <c r="D1974" t="s">
        <v>1196</v>
      </c>
      <c r="E1974" t="s">
        <v>1195</v>
      </c>
      <c r="F1974" s="604">
        <v>1</v>
      </c>
      <c r="G1974" s="604">
        <v>0</v>
      </c>
      <c r="H1974" s="651"/>
      <c r="I1974" t="str">
        <f t="shared" si="183"/>
        <v>industry</v>
      </c>
      <c r="J1974" t="str">
        <f t="shared" si="184"/>
        <v>lignite</v>
      </c>
      <c r="K1974" t="str">
        <f t="shared" si="185"/>
        <v>PM</v>
      </c>
      <c r="L1974" t="str">
        <f t="shared" si="186"/>
        <v>industry.lignite.PM.High efficiency deduster</v>
      </c>
      <c r="M1974" s="614">
        <f>IFERROR(INDEX('Control Tech'!$K$3:$K$196,MATCH(Calcs!L1974,'Control Tech'!$A$3:$A$196,0),1)/100,0)</f>
        <v>0</v>
      </c>
      <c r="N1974" s="613">
        <f t="shared" si="187"/>
        <v>0</v>
      </c>
      <c r="O1974" t="str">
        <f t="shared" si="188"/>
        <v/>
      </c>
    </row>
    <row r="1975" spans="1:15" x14ac:dyDescent="0.25">
      <c r="A1975" t="s">
        <v>1912</v>
      </c>
      <c r="B1975" t="s">
        <v>1221</v>
      </c>
      <c r="C1975" t="s">
        <v>1205</v>
      </c>
      <c r="D1975" t="s">
        <v>1218</v>
      </c>
      <c r="E1975" t="s">
        <v>1195</v>
      </c>
      <c r="F1975" s="604">
        <v>1</v>
      </c>
      <c r="G1975" s="604">
        <v>0</v>
      </c>
      <c r="H1975" s="651"/>
      <c r="I1975" t="str">
        <f t="shared" si="183"/>
        <v>industry</v>
      </c>
      <c r="J1975" t="str">
        <f t="shared" si="184"/>
        <v>lignite</v>
      </c>
      <c r="K1975" t="str">
        <f t="shared" si="185"/>
        <v>PM</v>
      </c>
      <c r="L1975" t="str">
        <f t="shared" si="186"/>
        <v>industry.lignite.PM.High efficiency deduster - industrial combustion + S,N meas.</v>
      </c>
      <c r="M1975" s="614">
        <f>IFERROR(INDEX('Control Tech'!$K$3:$K$196,MATCH(Calcs!L1975,'Control Tech'!$A$3:$A$196,0),1)/100,0)</f>
        <v>0</v>
      </c>
      <c r="N1975" s="613">
        <f t="shared" si="187"/>
        <v>0</v>
      </c>
      <c r="O1975" t="str">
        <f t="shared" si="188"/>
        <v/>
      </c>
    </row>
    <row r="1976" spans="1:15" x14ac:dyDescent="0.25">
      <c r="A1976" t="s">
        <v>1912</v>
      </c>
      <c r="B1976" t="s">
        <v>1221</v>
      </c>
      <c r="C1976" t="s">
        <v>1205</v>
      </c>
      <c r="D1976" t="s">
        <v>1186</v>
      </c>
      <c r="E1976" t="s">
        <v>1195</v>
      </c>
      <c r="F1976" s="604">
        <v>1</v>
      </c>
      <c r="G1976" s="604">
        <v>1.0359999999999999E-2</v>
      </c>
      <c r="H1976" s="651"/>
      <c r="I1976" t="str">
        <f t="shared" si="183"/>
        <v>industry</v>
      </c>
      <c r="J1976" t="str">
        <f t="shared" si="184"/>
        <v>lignite</v>
      </c>
      <c r="K1976" t="str">
        <f t="shared" si="185"/>
        <v>PM</v>
      </c>
      <c r="L1976" t="str">
        <f t="shared" si="186"/>
        <v>industry.lignite.PM.No control</v>
      </c>
      <c r="M1976" s="614">
        <f>IFERROR(INDEX('Control Tech'!$K$3:$K$196,MATCH(Calcs!L1976,'Control Tech'!$A$3:$A$196,0),1)/100,0)</f>
        <v>0</v>
      </c>
      <c r="N1976" s="613">
        <f t="shared" si="187"/>
        <v>1</v>
      </c>
      <c r="O1976" t="str">
        <f t="shared" si="188"/>
        <v/>
      </c>
    </row>
    <row r="1977" spans="1:15" x14ac:dyDescent="0.25">
      <c r="A1977" t="s">
        <v>1912</v>
      </c>
      <c r="B1977" t="s">
        <v>1221</v>
      </c>
      <c r="C1977" t="s">
        <v>1205</v>
      </c>
      <c r="D1977" t="s">
        <v>1219</v>
      </c>
      <c r="E1977" t="s">
        <v>1195</v>
      </c>
      <c r="F1977" s="604">
        <v>1</v>
      </c>
      <c r="G1977" s="604">
        <v>4.0999999999999999E-4</v>
      </c>
      <c r="H1977" s="651"/>
      <c r="I1977" t="str">
        <f t="shared" si="183"/>
        <v>industry</v>
      </c>
      <c r="J1977" t="str">
        <f t="shared" si="184"/>
        <v>lignite</v>
      </c>
      <c r="K1977" t="str">
        <f t="shared" si="185"/>
        <v>PM</v>
      </c>
      <c r="L1977" t="str">
        <f t="shared" si="186"/>
        <v>industry.lignite.PM.Wet scrubber</v>
      </c>
      <c r="M1977" s="614">
        <f>IFERROR(INDEX('Control Tech'!$K$3:$K$196,MATCH(Calcs!L1977,'Control Tech'!$A$3:$A$196,0),1)/100,0)</f>
        <v>0</v>
      </c>
      <c r="N1977" s="613">
        <f t="shared" si="187"/>
        <v>0</v>
      </c>
      <c r="O1977" t="str">
        <f t="shared" si="188"/>
        <v/>
      </c>
    </row>
    <row r="1978" spans="1:15" x14ac:dyDescent="0.25">
      <c r="A1978" t="s">
        <v>1912</v>
      </c>
      <c r="B1978" t="s">
        <v>1221</v>
      </c>
      <c r="C1978" t="s">
        <v>1240</v>
      </c>
      <c r="D1978" t="s">
        <v>1207</v>
      </c>
      <c r="E1978" t="s">
        <v>1195</v>
      </c>
      <c r="F1978" s="604">
        <v>1</v>
      </c>
      <c r="G1978" s="604">
        <v>4.0999999999999999E-4</v>
      </c>
      <c r="H1978" s="651"/>
      <c r="I1978" t="str">
        <f t="shared" si="183"/>
        <v>industry</v>
      </c>
      <c r="J1978" t="str">
        <f t="shared" si="184"/>
        <v>lignite</v>
      </c>
      <c r="K1978" t="str">
        <f t="shared" si="185"/>
        <v>PM</v>
      </c>
      <c r="L1978" t="str">
        <f t="shared" si="186"/>
        <v>industry.lignite.PM.Electrostatic precipitator: 1 field</v>
      </c>
      <c r="M1978" s="614">
        <f>IFERROR(INDEX('Control Tech'!$K$3:$K$196,MATCH(Calcs!L1978,'Control Tech'!$A$3:$A$196,0),1)/100,0)</f>
        <v>0</v>
      </c>
      <c r="N1978" s="613">
        <f t="shared" si="187"/>
        <v>0</v>
      </c>
      <c r="O1978" t="str">
        <f t="shared" si="188"/>
        <v/>
      </c>
    </row>
    <row r="1979" spans="1:15" x14ac:dyDescent="0.25">
      <c r="A1979" t="s">
        <v>1912</v>
      </c>
      <c r="B1979" t="s">
        <v>1221</v>
      </c>
      <c r="C1979" t="s">
        <v>1240</v>
      </c>
      <c r="D1979" t="s">
        <v>1208</v>
      </c>
      <c r="E1979" t="s">
        <v>1195</v>
      </c>
      <c r="F1979" s="604">
        <v>1</v>
      </c>
      <c r="G1979" s="604">
        <v>2.1000000000000001E-4</v>
      </c>
      <c r="H1979" s="651"/>
      <c r="I1979" t="str">
        <f t="shared" si="183"/>
        <v>industry</v>
      </c>
      <c r="J1979" t="str">
        <f t="shared" si="184"/>
        <v>lignite</v>
      </c>
      <c r="K1979" t="str">
        <f t="shared" si="185"/>
        <v>PM</v>
      </c>
      <c r="L1979" t="str">
        <f t="shared" si="186"/>
        <v>industry.lignite.PM.Electrostatic precipitator: 2 fields</v>
      </c>
      <c r="M1979" s="614">
        <f>IFERROR(INDEX('Control Tech'!$K$3:$K$196,MATCH(Calcs!L1979,'Control Tech'!$A$3:$A$196,0),1)/100,0)</f>
        <v>0</v>
      </c>
      <c r="N1979" s="613">
        <f t="shared" si="187"/>
        <v>0</v>
      </c>
      <c r="O1979" t="str">
        <f t="shared" si="188"/>
        <v/>
      </c>
    </row>
    <row r="1980" spans="1:15" x14ac:dyDescent="0.25">
      <c r="A1980" t="s">
        <v>1912</v>
      </c>
      <c r="B1980" t="s">
        <v>1221</v>
      </c>
      <c r="C1980" t="s">
        <v>1240</v>
      </c>
      <c r="D1980" t="s">
        <v>1196</v>
      </c>
      <c r="E1980" t="s">
        <v>1195</v>
      </c>
      <c r="F1980" s="604">
        <v>1</v>
      </c>
      <c r="G1980" s="604">
        <v>0</v>
      </c>
      <c r="H1980" s="651"/>
      <c r="I1980" t="str">
        <f t="shared" si="183"/>
        <v>industry</v>
      </c>
      <c r="J1980" t="str">
        <f t="shared" si="184"/>
        <v>lignite</v>
      </c>
      <c r="K1980" t="str">
        <f t="shared" si="185"/>
        <v>PM</v>
      </c>
      <c r="L1980" t="str">
        <f t="shared" si="186"/>
        <v>industry.lignite.PM.High efficiency deduster</v>
      </c>
      <c r="M1980" s="614">
        <f>IFERROR(INDEX('Control Tech'!$K$3:$K$196,MATCH(Calcs!L1980,'Control Tech'!$A$3:$A$196,0),1)/100,0)</f>
        <v>0</v>
      </c>
      <c r="N1980" s="613">
        <f t="shared" si="187"/>
        <v>0</v>
      </c>
      <c r="O1980" t="str">
        <f t="shared" si="188"/>
        <v/>
      </c>
    </row>
    <row r="1981" spans="1:15" x14ac:dyDescent="0.25">
      <c r="A1981" t="s">
        <v>1912</v>
      </c>
      <c r="B1981" t="s">
        <v>1221</v>
      </c>
      <c r="C1981" t="s">
        <v>1240</v>
      </c>
      <c r="D1981" t="s">
        <v>1218</v>
      </c>
      <c r="E1981" t="s">
        <v>1195</v>
      </c>
      <c r="F1981" s="604">
        <v>1</v>
      </c>
      <c r="G1981" s="604">
        <v>0</v>
      </c>
      <c r="H1981" s="651"/>
      <c r="I1981" t="str">
        <f t="shared" si="183"/>
        <v>industry</v>
      </c>
      <c r="J1981" t="str">
        <f t="shared" si="184"/>
        <v>lignite</v>
      </c>
      <c r="K1981" t="str">
        <f t="shared" si="185"/>
        <v>PM</v>
      </c>
      <c r="L1981" t="str">
        <f t="shared" si="186"/>
        <v>industry.lignite.PM.High efficiency deduster - industrial combustion + S,N meas.</v>
      </c>
      <c r="M1981" s="614">
        <f>IFERROR(INDEX('Control Tech'!$K$3:$K$196,MATCH(Calcs!L1981,'Control Tech'!$A$3:$A$196,0),1)/100,0)</f>
        <v>0</v>
      </c>
      <c r="N1981" s="613">
        <f t="shared" si="187"/>
        <v>0</v>
      </c>
      <c r="O1981" t="str">
        <f t="shared" si="188"/>
        <v/>
      </c>
    </row>
    <row r="1982" spans="1:15" x14ac:dyDescent="0.25">
      <c r="A1982" t="s">
        <v>1912</v>
      </c>
      <c r="B1982" t="s">
        <v>1221</v>
      </c>
      <c r="C1982" t="s">
        <v>1240</v>
      </c>
      <c r="D1982" t="s">
        <v>1186</v>
      </c>
      <c r="E1982" t="s">
        <v>1195</v>
      </c>
      <c r="F1982" s="604">
        <v>1</v>
      </c>
      <c r="G1982" s="604">
        <v>1.0359999999999999E-2</v>
      </c>
      <c r="H1982" s="651"/>
      <c r="I1982" t="str">
        <f t="shared" si="183"/>
        <v>industry</v>
      </c>
      <c r="J1982" t="str">
        <f t="shared" si="184"/>
        <v>lignite</v>
      </c>
      <c r="K1982" t="str">
        <f t="shared" si="185"/>
        <v>PM</v>
      </c>
      <c r="L1982" t="str">
        <f t="shared" si="186"/>
        <v>industry.lignite.PM.No control</v>
      </c>
      <c r="M1982" s="614">
        <f>IFERROR(INDEX('Control Tech'!$K$3:$K$196,MATCH(Calcs!L1982,'Control Tech'!$A$3:$A$196,0),1)/100,0)</f>
        <v>0</v>
      </c>
      <c r="N1982" s="613">
        <f t="shared" si="187"/>
        <v>1</v>
      </c>
      <c r="O1982" t="str">
        <f t="shared" si="188"/>
        <v/>
      </c>
    </row>
    <row r="1983" spans="1:15" x14ac:dyDescent="0.25">
      <c r="A1983" t="s">
        <v>1912</v>
      </c>
      <c r="B1983" t="s">
        <v>1221</v>
      </c>
      <c r="C1983" t="s">
        <v>1240</v>
      </c>
      <c r="D1983" t="s">
        <v>1219</v>
      </c>
      <c r="E1983" t="s">
        <v>1195</v>
      </c>
      <c r="F1983" s="604">
        <v>1</v>
      </c>
      <c r="G1983" s="604">
        <v>4.0999999999999999E-4</v>
      </c>
      <c r="H1983" s="651"/>
      <c r="I1983" t="str">
        <f t="shared" si="183"/>
        <v>industry</v>
      </c>
      <c r="J1983" t="str">
        <f t="shared" si="184"/>
        <v>lignite</v>
      </c>
      <c r="K1983" t="str">
        <f t="shared" si="185"/>
        <v>PM</v>
      </c>
      <c r="L1983" t="str">
        <f t="shared" si="186"/>
        <v>industry.lignite.PM.Wet scrubber</v>
      </c>
      <c r="M1983" s="614">
        <f>IFERROR(INDEX('Control Tech'!$K$3:$K$196,MATCH(Calcs!L1983,'Control Tech'!$A$3:$A$196,0),1)/100,0)</f>
        <v>0</v>
      </c>
      <c r="N1983" s="613">
        <f t="shared" si="187"/>
        <v>0</v>
      </c>
      <c r="O1983" t="str">
        <f t="shared" si="188"/>
        <v/>
      </c>
    </row>
    <row r="1984" spans="1:15" x14ac:dyDescent="0.25">
      <c r="A1984" t="s">
        <v>1912</v>
      </c>
      <c r="B1984" t="s">
        <v>1221</v>
      </c>
      <c r="C1984" t="s">
        <v>1291</v>
      </c>
      <c r="D1984" t="s">
        <v>1207</v>
      </c>
      <c r="E1984" t="s">
        <v>1195</v>
      </c>
      <c r="F1984" s="604">
        <v>1</v>
      </c>
      <c r="G1984" s="604">
        <v>6.0000000000000002E-5</v>
      </c>
      <c r="H1984" s="651"/>
      <c r="I1984" t="str">
        <f t="shared" si="183"/>
        <v>industry</v>
      </c>
      <c r="J1984" t="str">
        <f t="shared" si="184"/>
        <v>hard coal</v>
      </c>
      <c r="K1984" t="str">
        <f t="shared" si="185"/>
        <v>PM</v>
      </c>
      <c r="L1984" t="str">
        <f t="shared" si="186"/>
        <v>industry.hard coal.PM.Electrostatic precipitator: 1 field</v>
      </c>
      <c r="M1984" s="614">
        <f>IFERROR(INDEX('Control Tech'!$K$3:$K$196,MATCH(Calcs!L1984,'Control Tech'!$A$3:$A$196,0),1)/100,0)</f>
        <v>0</v>
      </c>
      <c r="N1984" s="613">
        <f t="shared" si="187"/>
        <v>0</v>
      </c>
      <c r="O1984" t="str">
        <f t="shared" si="188"/>
        <v/>
      </c>
    </row>
    <row r="1985" spans="1:15" x14ac:dyDescent="0.25">
      <c r="A1985" t="s">
        <v>1912</v>
      </c>
      <c r="B1985" t="s">
        <v>1221</v>
      </c>
      <c r="C1985" t="s">
        <v>1291</v>
      </c>
      <c r="D1985" t="s">
        <v>1208</v>
      </c>
      <c r="E1985" t="s">
        <v>1195</v>
      </c>
      <c r="F1985" s="604">
        <v>1</v>
      </c>
      <c r="G1985" s="604">
        <v>3.0000000000000001E-5</v>
      </c>
      <c r="H1985" s="651"/>
      <c r="I1985" t="str">
        <f t="shared" si="183"/>
        <v>industry</v>
      </c>
      <c r="J1985" t="str">
        <f t="shared" si="184"/>
        <v>hard coal</v>
      </c>
      <c r="K1985" t="str">
        <f t="shared" si="185"/>
        <v>PM</v>
      </c>
      <c r="L1985" t="str">
        <f t="shared" si="186"/>
        <v>industry.hard coal.PM.Electrostatic precipitator: 2 fields</v>
      </c>
      <c r="M1985" s="614">
        <f>IFERROR(INDEX('Control Tech'!$K$3:$K$196,MATCH(Calcs!L1985,'Control Tech'!$A$3:$A$196,0),1)/100,0)</f>
        <v>0</v>
      </c>
      <c r="N1985" s="613">
        <f t="shared" si="187"/>
        <v>0</v>
      </c>
      <c r="O1985" t="str">
        <f t="shared" si="188"/>
        <v/>
      </c>
    </row>
    <row r="1986" spans="1:15" x14ac:dyDescent="0.25">
      <c r="A1986" t="s">
        <v>1912</v>
      </c>
      <c r="B1986" t="s">
        <v>1221</v>
      </c>
      <c r="C1986" t="s">
        <v>1291</v>
      </c>
      <c r="D1986" t="s">
        <v>1196</v>
      </c>
      <c r="E1986" t="s">
        <v>1195</v>
      </c>
      <c r="F1986" s="604">
        <v>1</v>
      </c>
      <c r="G1986" s="604">
        <v>0</v>
      </c>
      <c r="H1986" s="651"/>
      <c r="I1986" t="str">
        <f t="shared" si="183"/>
        <v>industry</v>
      </c>
      <c r="J1986" t="str">
        <f t="shared" si="184"/>
        <v>hard coal</v>
      </c>
      <c r="K1986" t="str">
        <f t="shared" si="185"/>
        <v>PM</v>
      </c>
      <c r="L1986" t="str">
        <f t="shared" si="186"/>
        <v>industry.hard coal.PM.High efficiency deduster</v>
      </c>
      <c r="M1986" s="614">
        <f>IFERROR(INDEX('Control Tech'!$K$3:$K$196,MATCH(Calcs!L1986,'Control Tech'!$A$3:$A$196,0),1)/100,0)</f>
        <v>0</v>
      </c>
      <c r="N1986" s="613">
        <f t="shared" si="187"/>
        <v>0</v>
      </c>
      <c r="O1986" t="str">
        <f t="shared" si="188"/>
        <v/>
      </c>
    </row>
    <row r="1987" spans="1:15" x14ac:dyDescent="0.25">
      <c r="A1987" t="s">
        <v>1912</v>
      </c>
      <c r="B1987" t="s">
        <v>1221</v>
      </c>
      <c r="C1987" t="s">
        <v>1291</v>
      </c>
      <c r="D1987" t="s">
        <v>1218</v>
      </c>
      <c r="E1987" t="s">
        <v>1195</v>
      </c>
      <c r="F1987" s="604">
        <v>1</v>
      </c>
      <c r="G1987" s="604">
        <v>0</v>
      </c>
      <c r="H1987" s="651"/>
      <c r="I1987" t="str">
        <f t="shared" si="183"/>
        <v>industry</v>
      </c>
      <c r="J1987" t="str">
        <f t="shared" si="184"/>
        <v>hard coal</v>
      </c>
      <c r="K1987" t="str">
        <f t="shared" si="185"/>
        <v>PM</v>
      </c>
      <c r="L1987" t="str">
        <f t="shared" si="186"/>
        <v>industry.hard coal.PM.High efficiency deduster - industrial combustion + S,N meas.</v>
      </c>
      <c r="M1987" s="614">
        <f>IFERROR(INDEX('Control Tech'!$K$3:$K$196,MATCH(Calcs!L1987,'Control Tech'!$A$3:$A$196,0),1)/100,0)</f>
        <v>0</v>
      </c>
      <c r="N1987" s="613">
        <f t="shared" si="187"/>
        <v>0</v>
      </c>
      <c r="O1987" t="str">
        <f t="shared" si="188"/>
        <v/>
      </c>
    </row>
    <row r="1988" spans="1:15" x14ac:dyDescent="0.25">
      <c r="A1988" t="s">
        <v>1912</v>
      </c>
      <c r="B1988" t="s">
        <v>1221</v>
      </c>
      <c r="C1988" t="s">
        <v>1291</v>
      </c>
      <c r="D1988" t="s">
        <v>1186</v>
      </c>
      <c r="E1988" t="s">
        <v>1195</v>
      </c>
      <c r="F1988" s="604">
        <v>1</v>
      </c>
      <c r="G1988" s="604">
        <v>1.39E-3</v>
      </c>
      <c r="H1988" s="651"/>
      <c r="I1988" t="str">
        <f t="shared" si="183"/>
        <v>industry</v>
      </c>
      <c r="J1988" t="str">
        <f t="shared" si="184"/>
        <v>hard coal</v>
      </c>
      <c r="K1988" t="str">
        <f t="shared" si="185"/>
        <v>PM</v>
      </c>
      <c r="L1988" t="str">
        <f t="shared" si="186"/>
        <v>industry.hard coal.PM.No control</v>
      </c>
      <c r="M1988" s="614">
        <f>IFERROR(INDEX('Control Tech'!$K$3:$K$196,MATCH(Calcs!L1988,'Control Tech'!$A$3:$A$196,0),1)/100,0)</f>
        <v>0</v>
      </c>
      <c r="N1988" s="613">
        <f t="shared" si="187"/>
        <v>1</v>
      </c>
      <c r="O1988" t="str">
        <f t="shared" si="188"/>
        <v/>
      </c>
    </row>
    <row r="1989" spans="1:15" x14ac:dyDescent="0.25">
      <c r="A1989" t="s">
        <v>1912</v>
      </c>
      <c r="B1989" t="s">
        <v>1221</v>
      </c>
      <c r="C1989" t="s">
        <v>1291</v>
      </c>
      <c r="D1989" t="s">
        <v>1219</v>
      </c>
      <c r="E1989" t="s">
        <v>1195</v>
      </c>
      <c r="F1989" s="604">
        <v>1</v>
      </c>
      <c r="G1989" s="604">
        <v>6.0000000000000002E-5</v>
      </c>
      <c r="H1989" s="651"/>
      <c r="I1989" t="str">
        <f t="shared" si="183"/>
        <v>industry</v>
      </c>
      <c r="J1989" t="str">
        <f t="shared" si="184"/>
        <v>hard coal</v>
      </c>
      <c r="K1989" t="str">
        <f t="shared" si="185"/>
        <v>PM</v>
      </c>
      <c r="L1989" t="str">
        <f t="shared" si="186"/>
        <v>industry.hard coal.PM.Wet scrubber</v>
      </c>
      <c r="M1989" s="614">
        <f>IFERROR(INDEX('Control Tech'!$K$3:$K$196,MATCH(Calcs!L1989,'Control Tech'!$A$3:$A$196,0),1)/100,0)</f>
        <v>0</v>
      </c>
      <c r="N1989" s="613">
        <f t="shared" si="187"/>
        <v>0</v>
      </c>
      <c r="O1989" t="str">
        <f t="shared" si="188"/>
        <v/>
      </c>
    </row>
    <row r="1990" spans="1:15" x14ac:dyDescent="0.25">
      <c r="A1990" t="s">
        <v>1912</v>
      </c>
      <c r="B1990" t="s">
        <v>1221</v>
      </c>
      <c r="C1990" t="s">
        <v>1292</v>
      </c>
      <c r="D1990" t="s">
        <v>1207</v>
      </c>
      <c r="E1990" t="s">
        <v>1195</v>
      </c>
      <c r="F1990" s="604">
        <v>1</v>
      </c>
      <c r="G1990" s="604">
        <v>6.0000000000000002E-5</v>
      </c>
      <c r="H1990" s="651"/>
      <c r="I1990" t="str">
        <f t="shared" ref="I1990:I2053" si="189">IFERROR(INDEX($U$3:$U$143,MATCH(B1990,$S$3:$S$143,0),1),"")</f>
        <v>industry</v>
      </c>
      <c r="J1990" t="str">
        <f t="shared" ref="J1990:J2053" si="190">IFERROR(INDEX($V$3:$V$143,MATCH(CONCATENATE(B1990,".",C1990),$R$3:$R$143,0),1),"")</f>
        <v>hard coal</v>
      </c>
      <c r="K1990" t="str">
        <f t="shared" ref="K1990:K2053" si="191">IF(OR(A1990="black carbon",A1990="oc",A1990="pm2.5",A1990="pm10"),"PM",A1990)</f>
        <v>PM</v>
      </c>
      <c r="L1990" t="str">
        <f t="shared" ref="L1990:L2053" si="192">IFERROR(CONCATENATE(I1990,".",J1990,".",K1990,".",D1990),"")</f>
        <v>industry.hard coal.PM.Electrostatic precipitator: 1 field</v>
      </c>
      <c r="M1990" s="614">
        <f>IFERROR(INDEX('Control Tech'!$K$3:$K$196,MATCH(Calcs!L1990,'Control Tech'!$A$3:$A$196,0),1)/100,0)</f>
        <v>0</v>
      </c>
      <c r="N1990" s="613">
        <f t="shared" ref="N1990:N2053" si="193">IF(D1990="no control",1-SUMIFS($M$5:$M$3714,$B$5:$B$3714,B1990,$A$5:$A$3714,A1990,$C$5:$C$3714,C1990),M1990)</f>
        <v>0</v>
      </c>
      <c r="O1990" t="str">
        <f t="shared" ref="O1990:O2053" si="194">IF(I1990="electricity",INDEX($W$3:$W$143,MATCH(CONCATENATE(B1990,".",C1990),$R$3:$R$143,0),1),"")</f>
        <v/>
      </c>
    </row>
    <row r="1991" spans="1:15" x14ac:dyDescent="0.25">
      <c r="A1991" t="s">
        <v>1912</v>
      </c>
      <c r="B1991" t="s">
        <v>1221</v>
      </c>
      <c r="C1991" t="s">
        <v>1292</v>
      </c>
      <c r="D1991" t="s">
        <v>1208</v>
      </c>
      <c r="E1991" t="s">
        <v>1195</v>
      </c>
      <c r="F1991" s="604">
        <v>1</v>
      </c>
      <c r="G1991" s="604">
        <v>3.0000000000000001E-5</v>
      </c>
      <c r="H1991" s="651"/>
      <c r="I1991" t="str">
        <f t="shared" si="189"/>
        <v>industry</v>
      </c>
      <c r="J1991" t="str">
        <f t="shared" si="190"/>
        <v>hard coal</v>
      </c>
      <c r="K1991" t="str">
        <f t="shared" si="191"/>
        <v>PM</v>
      </c>
      <c r="L1991" t="str">
        <f t="shared" si="192"/>
        <v>industry.hard coal.PM.Electrostatic precipitator: 2 fields</v>
      </c>
      <c r="M1991" s="614">
        <f>IFERROR(INDEX('Control Tech'!$K$3:$K$196,MATCH(Calcs!L1991,'Control Tech'!$A$3:$A$196,0),1)/100,0)</f>
        <v>0</v>
      </c>
      <c r="N1991" s="613">
        <f t="shared" si="193"/>
        <v>0</v>
      </c>
      <c r="O1991" t="str">
        <f t="shared" si="194"/>
        <v/>
      </c>
    </row>
    <row r="1992" spans="1:15" x14ac:dyDescent="0.25">
      <c r="A1992" t="s">
        <v>1912</v>
      </c>
      <c r="B1992" t="s">
        <v>1221</v>
      </c>
      <c r="C1992" t="s">
        <v>1292</v>
      </c>
      <c r="D1992" t="s">
        <v>1196</v>
      </c>
      <c r="E1992" t="s">
        <v>1195</v>
      </c>
      <c r="F1992" s="604">
        <v>1</v>
      </c>
      <c r="G1992" s="604">
        <v>0</v>
      </c>
      <c r="H1992" s="651"/>
      <c r="I1992" t="str">
        <f t="shared" si="189"/>
        <v>industry</v>
      </c>
      <c r="J1992" t="str">
        <f t="shared" si="190"/>
        <v>hard coal</v>
      </c>
      <c r="K1992" t="str">
        <f t="shared" si="191"/>
        <v>PM</v>
      </c>
      <c r="L1992" t="str">
        <f t="shared" si="192"/>
        <v>industry.hard coal.PM.High efficiency deduster</v>
      </c>
      <c r="M1992" s="614">
        <f>IFERROR(INDEX('Control Tech'!$K$3:$K$196,MATCH(Calcs!L1992,'Control Tech'!$A$3:$A$196,0),1)/100,0)</f>
        <v>0</v>
      </c>
      <c r="N1992" s="613">
        <f t="shared" si="193"/>
        <v>0</v>
      </c>
      <c r="O1992" t="str">
        <f t="shared" si="194"/>
        <v/>
      </c>
    </row>
    <row r="1993" spans="1:15" x14ac:dyDescent="0.25">
      <c r="A1993" t="s">
        <v>1912</v>
      </c>
      <c r="B1993" t="s">
        <v>1221</v>
      </c>
      <c r="C1993" t="s">
        <v>1292</v>
      </c>
      <c r="D1993" t="s">
        <v>1218</v>
      </c>
      <c r="E1993" t="s">
        <v>1195</v>
      </c>
      <c r="F1993" s="604">
        <v>1</v>
      </c>
      <c r="G1993" s="604">
        <v>0</v>
      </c>
      <c r="H1993" s="651"/>
      <c r="I1993" t="str">
        <f t="shared" si="189"/>
        <v>industry</v>
      </c>
      <c r="J1993" t="str">
        <f t="shared" si="190"/>
        <v>hard coal</v>
      </c>
      <c r="K1993" t="str">
        <f t="shared" si="191"/>
        <v>PM</v>
      </c>
      <c r="L1993" t="str">
        <f t="shared" si="192"/>
        <v>industry.hard coal.PM.High efficiency deduster - industrial combustion + S,N meas.</v>
      </c>
      <c r="M1993" s="614">
        <f>IFERROR(INDEX('Control Tech'!$K$3:$K$196,MATCH(Calcs!L1993,'Control Tech'!$A$3:$A$196,0),1)/100,0)</f>
        <v>0</v>
      </c>
      <c r="N1993" s="613">
        <f t="shared" si="193"/>
        <v>0</v>
      </c>
      <c r="O1993" t="str">
        <f t="shared" si="194"/>
        <v/>
      </c>
    </row>
    <row r="1994" spans="1:15" x14ac:dyDescent="0.25">
      <c r="A1994" t="s">
        <v>1912</v>
      </c>
      <c r="B1994" t="s">
        <v>1221</v>
      </c>
      <c r="C1994" t="s">
        <v>1292</v>
      </c>
      <c r="D1994" t="s">
        <v>1186</v>
      </c>
      <c r="E1994" t="s">
        <v>1195</v>
      </c>
      <c r="F1994" s="604">
        <v>1</v>
      </c>
      <c r="G1994" s="604">
        <v>1.39E-3</v>
      </c>
      <c r="H1994" s="651"/>
      <c r="I1994" t="str">
        <f t="shared" si="189"/>
        <v>industry</v>
      </c>
      <c r="J1994" t="str">
        <f t="shared" si="190"/>
        <v>hard coal</v>
      </c>
      <c r="K1994" t="str">
        <f t="shared" si="191"/>
        <v>PM</v>
      </c>
      <c r="L1994" t="str">
        <f t="shared" si="192"/>
        <v>industry.hard coal.PM.No control</v>
      </c>
      <c r="M1994" s="614">
        <f>IFERROR(INDEX('Control Tech'!$K$3:$K$196,MATCH(Calcs!L1994,'Control Tech'!$A$3:$A$196,0),1)/100,0)</f>
        <v>0</v>
      </c>
      <c r="N1994" s="613">
        <f t="shared" si="193"/>
        <v>1</v>
      </c>
      <c r="O1994" t="str">
        <f t="shared" si="194"/>
        <v/>
      </c>
    </row>
    <row r="1995" spans="1:15" x14ac:dyDescent="0.25">
      <c r="A1995" t="s">
        <v>1912</v>
      </c>
      <c r="B1995" t="s">
        <v>1221</v>
      </c>
      <c r="C1995" t="s">
        <v>1292</v>
      </c>
      <c r="D1995" t="s">
        <v>1219</v>
      </c>
      <c r="E1995" t="s">
        <v>1195</v>
      </c>
      <c r="F1995" s="604">
        <v>1</v>
      </c>
      <c r="G1995" s="604">
        <v>6.0000000000000002E-5</v>
      </c>
      <c r="H1995" s="651"/>
      <c r="I1995" t="str">
        <f t="shared" si="189"/>
        <v>industry</v>
      </c>
      <c r="J1995" t="str">
        <f t="shared" si="190"/>
        <v>hard coal</v>
      </c>
      <c r="K1995" t="str">
        <f t="shared" si="191"/>
        <v>PM</v>
      </c>
      <c r="L1995" t="str">
        <f t="shared" si="192"/>
        <v>industry.hard coal.PM.Wet scrubber</v>
      </c>
      <c r="M1995" s="614">
        <f>IFERROR(INDEX('Control Tech'!$K$3:$K$196,MATCH(Calcs!L1995,'Control Tech'!$A$3:$A$196,0),1)/100,0)</f>
        <v>0</v>
      </c>
      <c r="N1995" s="613">
        <f t="shared" si="193"/>
        <v>0</v>
      </c>
      <c r="O1995" t="str">
        <f t="shared" si="194"/>
        <v/>
      </c>
    </row>
    <row r="1996" spans="1:15" x14ac:dyDescent="0.25">
      <c r="A1996" t="s">
        <v>1912</v>
      </c>
      <c r="B1996" t="s">
        <v>1221</v>
      </c>
      <c r="C1996" t="s">
        <v>1293</v>
      </c>
      <c r="D1996" t="s">
        <v>1207</v>
      </c>
      <c r="E1996" t="s">
        <v>1195</v>
      </c>
      <c r="F1996" s="604">
        <v>1</v>
      </c>
      <c r="G1996" s="604">
        <v>6.0000000000000002E-5</v>
      </c>
      <c r="H1996" s="651"/>
      <c r="I1996" t="str">
        <f t="shared" si="189"/>
        <v>industry</v>
      </c>
      <c r="J1996" t="str">
        <f t="shared" si="190"/>
        <v>hard coal</v>
      </c>
      <c r="K1996" t="str">
        <f t="shared" si="191"/>
        <v>PM</v>
      </c>
      <c r="L1996" t="str">
        <f t="shared" si="192"/>
        <v>industry.hard coal.PM.Electrostatic precipitator: 1 field</v>
      </c>
      <c r="M1996" s="614">
        <f>IFERROR(INDEX('Control Tech'!$K$3:$K$196,MATCH(Calcs!L1996,'Control Tech'!$A$3:$A$196,0),1)/100,0)</f>
        <v>0</v>
      </c>
      <c r="N1996" s="613">
        <f t="shared" si="193"/>
        <v>0</v>
      </c>
      <c r="O1996" t="str">
        <f t="shared" si="194"/>
        <v/>
      </c>
    </row>
    <row r="1997" spans="1:15" x14ac:dyDescent="0.25">
      <c r="A1997" t="s">
        <v>1912</v>
      </c>
      <c r="B1997" t="s">
        <v>1221</v>
      </c>
      <c r="C1997" t="s">
        <v>1293</v>
      </c>
      <c r="D1997" t="s">
        <v>1208</v>
      </c>
      <c r="E1997" t="s">
        <v>1195</v>
      </c>
      <c r="F1997" s="604">
        <v>1</v>
      </c>
      <c r="G1997" s="604">
        <v>3.0000000000000001E-5</v>
      </c>
      <c r="H1997" s="651"/>
      <c r="I1997" t="str">
        <f t="shared" si="189"/>
        <v>industry</v>
      </c>
      <c r="J1997" t="str">
        <f t="shared" si="190"/>
        <v>hard coal</v>
      </c>
      <c r="K1997" t="str">
        <f t="shared" si="191"/>
        <v>PM</v>
      </c>
      <c r="L1997" t="str">
        <f t="shared" si="192"/>
        <v>industry.hard coal.PM.Electrostatic precipitator: 2 fields</v>
      </c>
      <c r="M1997" s="614">
        <f>IFERROR(INDEX('Control Tech'!$K$3:$K$196,MATCH(Calcs!L1997,'Control Tech'!$A$3:$A$196,0),1)/100,0)</f>
        <v>0</v>
      </c>
      <c r="N1997" s="613">
        <f t="shared" si="193"/>
        <v>0</v>
      </c>
      <c r="O1997" t="str">
        <f t="shared" si="194"/>
        <v/>
      </c>
    </row>
    <row r="1998" spans="1:15" x14ac:dyDescent="0.25">
      <c r="A1998" t="s">
        <v>1912</v>
      </c>
      <c r="B1998" t="s">
        <v>1221</v>
      </c>
      <c r="C1998" t="s">
        <v>1293</v>
      </c>
      <c r="D1998" t="s">
        <v>1196</v>
      </c>
      <c r="E1998" t="s">
        <v>1195</v>
      </c>
      <c r="F1998" s="604">
        <v>1</v>
      </c>
      <c r="G1998" s="604">
        <v>0</v>
      </c>
      <c r="H1998" s="651"/>
      <c r="I1998" t="str">
        <f t="shared" si="189"/>
        <v>industry</v>
      </c>
      <c r="J1998" t="str">
        <f t="shared" si="190"/>
        <v>hard coal</v>
      </c>
      <c r="K1998" t="str">
        <f t="shared" si="191"/>
        <v>PM</v>
      </c>
      <c r="L1998" t="str">
        <f t="shared" si="192"/>
        <v>industry.hard coal.PM.High efficiency deduster</v>
      </c>
      <c r="M1998" s="614">
        <f>IFERROR(INDEX('Control Tech'!$K$3:$K$196,MATCH(Calcs!L1998,'Control Tech'!$A$3:$A$196,0),1)/100,0)</f>
        <v>0</v>
      </c>
      <c r="N1998" s="613">
        <f t="shared" si="193"/>
        <v>0</v>
      </c>
      <c r="O1998" t="str">
        <f t="shared" si="194"/>
        <v/>
      </c>
    </row>
    <row r="1999" spans="1:15" x14ac:dyDescent="0.25">
      <c r="A1999" t="s">
        <v>1912</v>
      </c>
      <c r="B1999" t="s">
        <v>1221</v>
      </c>
      <c r="C1999" t="s">
        <v>1293</v>
      </c>
      <c r="D1999" t="s">
        <v>1218</v>
      </c>
      <c r="E1999" t="s">
        <v>1195</v>
      </c>
      <c r="F1999" s="604">
        <v>1</v>
      </c>
      <c r="G1999" s="604">
        <v>0</v>
      </c>
      <c r="H1999" s="651"/>
      <c r="I1999" t="str">
        <f t="shared" si="189"/>
        <v>industry</v>
      </c>
      <c r="J1999" t="str">
        <f t="shared" si="190"/>
        <v>hard coal</v>
      </c>
      <c r="K1999" t="str">
        <f t="shared" si="191"/>
        <v>PM</v>
      </c>
      <c r="L1999" t="str">
        <f t="shared" si="192"/>
        <v>industry.hard coal.PM.High efficiency deduster - industrial combustion + S,N meas.</v>
      </c>
      <c r="M1999" s="614">
        <f>IFERROR(INDEX('Control Tech'!$K$3:$K$196,MATCH(Calcs!L1999,'Control Tech'!$A$3:$A$196,0),1)/100,0)</f>
        <v>0</v>
      </c>
      <c r="N1999" s="613">
        <f t="shared" si="193"/>
        <v>0</v>
      </c>
      <c r="O1999" t="str">
        <f t="shared" si="194"/>
        <v/>
      </c>
    </row>
    <row r="2000" spans="1:15" x14ac:dyDescent="0.25">
      <c r="A2000" t="s">
        <v>1912</v>
      </c>
      <c r="B2000" t="s">
        <v>1221</v>
      </c>
      <c r="C2000" t="s">
        <v>1293</v>
      </c>
      <c r="D2000" t="s">
        <v>1186</v>
      </c>
      <c r="E2000" t="s">
        <v>1195</v>
      </c>
      <c r="F2000" s="604">
        <v>1</v>
      </c>
      <c r="G2000" s="604">
        <v>1.39E-3</v>
      </c>
      <c r="H2000" s="651"/>
      <c r="I2000" t="str">
        <f t="shared" si="189"/>
        <v>industry</v>
      </c>
      <c r="J2000" t="str">
        <f t="shared" si="190"/>
        <v>hard coal</v>
      </c>
      <c r="K2000" t="str">
        <f t="shared" si="191"/>
        <v>PM</v>
      </c>
      <c r="L2000" t="str">
        <f t="shared" si="192"/>
        <v>industry.hard coal.PM.No control</v>
      </c>
      <c r="M2000" s="614">
        <f>IFERROR(INDEX('Control Tech'!$K$3:$K$196,MATCH(Calcs!L2000,'Control Tech'!$A$3:$A$196,0),1)/100,0)</f>
        <v>0</v>
      </c>
      <c r="N2000" s="613">
        <f t="shared" si="193"/>
        <v>1</v>
      </c>
      <c r="O2000" t="str">
        <f t="shared" si="194"/>
        <v/>
      </c>
    </row>
    <row r="2001" spans="1:15" x14ac:dyDescent="0.25">
      <c r="A2001" t="s">
        <v>1912</v>
      </c>
      <c r="B2001" t="s">
        <v>1221</v>
      </c>
      <c r="C2001" t="s">
        <v>1293</v>
      </c>
      <c r="D2001" t="s">
        <v>1219</v>
      </c>
      <c r="E2001" t="s">
        <v>1195</v>
      </c>
      <c r="F2001" s="604">
        <v>1</v>
      </c>
      <c r="G2001" s="604">
        <v>6.0000000000000002E-5</v>
      </c>
      <c r="H2001" s="651"/>
      <c r="I2001" t="str">
        <f t="shared" si="189"/>
        <v>industry</v>
      </c>
      <c r="J2001" t="str">
        <f t="shared" si="190"/>
        <v>hard coal</v>
      </c>
      <c r="K2001" t="str">
        <f t="shared" si="191"/>
        <v>PM</v>
      </c>
      <c r="L2001" t="str">
        <f t="shared" si="192"/>
        <v>industry.hard coal.PM.Wet scrubber</v>
      </c>
      <c r="M2001" s="614">
        <f>IFERROR(INDEX('Control Tech'!$K$3:$K$196,MATCH(Calcs!L2001,'Control Tech'!$A$3:$A$196,0),1)/100,0)</f>
        <v>0</v>
      </c>
      <c r="N2001" s="613">
        <f t="shared" si="193"/>
        <v>0</v>
      </c>
      <c r="O2001" t="str">
        <f t="shared" si="194"/>
        <v/>
      </c>
    </row>
    <row r="2002" spans="1:15" x14ac:dyDescent="0.25">
      <c r="A2002" t="s">
        <v>1912</v>
      </c>
      <c r="B2002" t="s">
        <v>1222</v>
      </c>
      <c r="C2002" t="s">
        <v>1205</v>
      </c>
      <c r="D2002" t="s">
        <v>1131</v>
      </c>
      <c r="E2002" t="s">
        <v>1195</v>
      </c>
      <c r="F2002" s="604">
        <v>1</v>
      </c>
      <c r="G2002" s="604">
        <v>1.0370000000000001E-2</v>
      </c>
      <c r="H2002" s="651"/>
      <c r="I2002" t="str">
        <f t="shared" si="189"/>
        <v>industry</v>
      </c>
      <c r="J2002" t="str">
        <f t="shared" si="190"/>
        <v>lignite</v>
      </c>
      <c r="K2002" t="str">
        <f t="shared" si="191"/>
        <v>PM</v>
      </c>
      <c r="L2002" t="str">
        <f t="shared" si="192"/>
        <v>industry.lignite.PM.Cyclone</v>
      </c>
      <c r="M2002" s="614">
        <f>IFERROR(INDEX('Control Tech'!$K$3:$K$196,MATCH(Calcs!L2002,'Control Tech'!$A$3:$A$196,0),1)/100,0)</f>
        <v>0</v>
      </c>
      <c r="N2002" s="613">
        <f t="shared" si="193"/>
        <v>0</v>
      </c>
      <c r="O2002" t="str">
        <f t="shared" si="194"/>
        <v/>
      </c>
    </row>
    <row r="2003" spans="1:15" x14ac:dyDescent="0.25">
      <c r="A2003" t="s">
        <v>1912</v>
      </c>
      <c r="B2003" t="s">
        <v>1222</v>
      </c>
      <c r="C2003" t="s">
        <v>1205</v>
      </c>
      <c r="D2003" t="s">
        <v>1207</v>
      </c>
      <c r="E2003" t="s">
        <v>1195</v>
      </c>
      <c r="F2003" s="604">
        <v>1</v>
      </c>
      <c r="G2003" s="604">
        <v>4.6999999999999999E-4</v>
      </c>
      <c r="H2003" s="651"/>
      <c r="I2003" t="str">
        <f t="shared" si="189"/>
        <v>industry</v>
      </c>
      <c r="J2003" t="str">
        <f t="shared" si="190"/>
        <v>lignite</v>
      </c>
      <c r="K2003" t="str">
        <f t="shared" si="191"/>
        <v>PM</v>
      </c>
      <c r="L2003" t="str">
        <f t="shared" si="192"/>
        <v>industry.lignite.PM.Electrostatic precipitator: 1 field</v>
      </c>
      <c r="M2003" s="614">
        <f>IFERROR(INDEX('Control Tech'!$K$3:$K$196,MATCH(Calcs!L2003,'Control Tech'!$A$3:$A$196,0),1)/100,0)</f>
        <v>0</v>
      </c>
      <c r="N2003" s="613">
        <f t="shared" si="193"/>
        <v>0</v>
      </c>
      <c r="O2003" t="str">
        <f t="shared" si="194"/>
        <v/>
      </c>
    </row>
    <row r="2004" spans="1:15" x14ac:dyDescent="0.25">
      <c r="A2004" t="s">
        <v>1912</v>
      </c>
      <c r="B2004" t="s">
        <v>1222</v>
      </c>
      <c r="C2004" t="s">
        <v>1205</v>
      </c>
      <c r="D2004" t="s">
        <v>1208</v>
      </c>
      <c r="E2004" t="s">
        <v>1195</v>
      </c>
      <c r="F2004" s="604">
        <v>1</v>
      </c>
      <c r="G2004" s="604">
        <v>2.3000000000000001E-4</v>
      </c>
      <c r="H2004" s="651"/>
      <c r="I2004" t="str">
        <f t="shared" si="189"/>
        <v>industry</v>
      </c>
      <c r="J2004" t="str">
        <f t="shared" si="190"/>
        <v>lignite</v>
      </c>
      <c r="K2004" t="str">
        <f t="shared" si="191"/>
        <v>PM</v>
      </c>
      <c r="L2004" t="str">
        <f t="shared" si="192"/>
        <v>industry.lignite.PM.Electrostatic precipitator: 2 fields</v>
      </c>
      <c r="M2004" s="614">
        <f>IFERROR(INDEX('Control Tech'!$K$3:$K$196,MATCH(Calcs!L2004,'Control Tech'!$A$3:$A$196,0),1)/100,0)</f>
        <v>0</v>
      </c>
      <c r="N2004" s="613">
        <f t="shared" si="193"/>
        <v>0</v>
      </c>
      <c r="O2004" t="str">
        <f t="shared" si="194"/>
        <v/>
      </c>
    </row>
    <row r="2005" spans="1:15" x14ac:dyDescent="0.25">
      <c r="A2005" t="s">
        <v>1912</v>
      </c>
      <c r="B2005" t="s">
        <v>1222</v>
      </c>
      <c r="C2005" t="s">
        <v>1205</v>
      </c>
      <c r="D2005" t="s">
        <v>1196</v>
      </c>
      <c r="E2005" t="s">
        <v>1195</v>
      </c>
      <c r="F2005" s="604">
        <v>1</v>
      </c>
      <c r="G2005" s="604">
        <v>0</v>
      </c>
      <c r="H2005" s="651"/>
      <c r="I2005" t="str">
        <f t="shared" si="189"/>
        <v>industry</v>
      </c>
      <c r="J2005" t="str">
        <f t="shared" si="190"/>
        <v>lignite</v>
      </c>
      <c r="K2005" t="str">
        <f t="shared" si="191"/>
        <v>PM</v>
      </c>
      <c r="L2005" t="str">
        <f t="shared" si="192"/>
        <v>industry.lignite.PM.High efficiency deduster</v>
      </c>
      <c r="M2005" s="614">
        <f>IFERROR(INDEX('Control Tech'!$K$3:$K$196,MATCH(Calcs!L2005,'Control Tech'!$A$3:$A$196,0),1)/100,0)</f>
        <v>0</v>
      </c>
      <c r="N2005" s="613">
        <f t="shared" si="193"/>
        <v>0</v>
      </c>
      <c r="O2005" t="str">
        <f t="shared" si="194"/>
        <v/>
      </c>
    </row>
    <row r="2006" spans="1:15" x14ac:dyDescent="0.25">
      <c r="A2006" t="s">
        <v>1912</v>
      </c>
      <c r="B2006" t="s">
        <v>1222</v>
      </c>
      <c r="C2006" t="s">
        <v>1205</v>
      </c>
      <c r="D2006" t="s">
        <v>1218</v>
      </c>
      <c r="E2006" t="s">
        <v>1195</v>
      </c>
      <c r="F2006" s="604">
        <v>1</v>
      </c>
      <c r="G2006" s="604">
        <v>0</v>
      </c>
      <c r="H2006" s="651"/>
      <c r="I2006" t="str">
        <f t="shared" si="189"/>
        <v>industry</v>
      </c>
      <c r="J2006" t="str">
        <f t="shared" si="190"/>
        <v>lignite</v>
      </c>
      <c r="K2006" t="str">
        <f t="shared" si="191"/>
        <v>PM</v>
      </c>
      <c r="L2006" t="str">
        <f t="shared" si="192"/>
        <v>industry.lignite.PM.High efficiency deduster - industrial combustion + S,N meas.</v>
      </c>
      <c r="M2006" s="614">
        <f>IFERROR(INDEX('Control Tech'!$K$3:$K$196,MATCH(Calcs!L2006,'Control Tech'!$A$3:$A$196,0),1)/100,0)</f>
        <v>0</v>
      </c>
      <c r="N2006" s="613">
        <f t="shared" si="193"/>
        <v>0</v>
      </c>
      <c r="O2006" t="str">
        <f t="shared" si="194"/>
        <v/>
      </c>
    </row>
    <row r="2007" spans="1:15" x14ac:dyDescent="0.25">
      <c r="A2007" t="s">
        <v>1912</v>
      </c>
      <c r="B2007" t="s">
        <v>1222</v>
      </c>
      <c r="C2007" t="s">
        <v>1205</v>
      </c>
      <c r="D2007" t="s">
        <v>1186</v>
      </c>
      <c r="E2007" t="s">
        <v>1195</v>
      </c>
      <c r="F2007" s="604">
        <v>1</v>
      </c>
      <c r="G2007" s="604">
        <v>1.1650000000000001E-2</v>
      </c>
      <c r="H2007" s="651"/>
      <c r="I2007" t="str">
        <f t="shared" si="189"/>
        <v>industry</v>
      </c>
      <c r="J2007" t="str">
        <f t="shared" si="190"/>
        <v>lignite</v>
      </c>
      <c r="K2007" t="str">
        <f t="shared" si="191"/>
        <v>PM</v>
      </c>
      <c r="L2007" t="str">
        <f t="shared" si="192"/>
        <v>industry.lignite.PM.No control</v>
      </c>
      <c r="M2007" s="614">
        <f>IFERROR(INDEX('Control Tech'!$K$3:$K$196,MATCH(Calcs!L2007,'Control Tech'!$A$3:$A$196,0),1)/100,0)</f>
        <v>0</v>
      </c>
      <c r="N2007" s="613">
        <f t="shared" si="193"/>
        <v>1</v>
      </c>
      <c r="O2007" t="str">
        <f t="shared" si="194"/>
        <v/>
      </c>
    </row>
    <row r="2008" spans="1:15" x14ac:dyDescent="0.25">
      <c r="A2008" t="s">
        <v>1912</v>
      </c>
      <c r="B2008" t="s">
        <v>1222</v>
      </c>
      <c r="C2008" t="s">
        <v>1205</v>
      </c>
      <c r="D2008" t="s">
        <v>1219</v>
      </c>
      <c r="E2008" t="s">
        <v>1195</v>
      </c>
      <c r="F2008" s="604">
        <v>1</v>
      </c>
      <c r="G2008" s="604">
        <v>4.6999999999999999E-4</v>
      </c>
      <c r="H2008" s="651"/>
      <c r="I2008" t="str">
        <f t="shared" si="189"/>
        <v>industry</v>
      </c>
      <c r="J2008" t="str">
        <f t="shared" si="190"/>
        <v>lignite</v>
      </c>
      <c r="K2008" t="str">
        <f t="shared" si="191"/>
        <v>PM</v>
      </c>
      <c r="L2008" t="str">
        <f t="shared" si="192"/>
        <v>industry.lignite.PM.Wet scrubber</v>
      </c>
      <c r="M2008" s="614">
        <f>IFERROR(INDEX('Control Tech'!$K$3:$K$196,MATCH(Calcs!L2008,'Control Tech'!$A$3:$A$196,0),1)/100,0)</f>
        <v>0</v>
      </c>
      <c r="N2008" s="613">
        <f t="shared" si="193"/>
        <v>0</v>
      </c>
      <c r="O2008" t="str">
        <f t="shared" si="194"/>
        <v/>
      </c>
    </row>
    <row r="2009" spans="1:15" x14ac:dyDescent="0.25">
      <c r="A2009" t="s">
        <v>1912</v>
      </c>
      <c r="B2009" t="s">
        <v>1222</v>
      </c>
      <c r="C2009" t="s">
        <v>1240</v>
      </c>
      <c r="D2009" t="s">
        <v>1131</v>
      </c>
      <c r="E2009" t="s">
        <v>1195</v>
      </c>
      <c r="F2009" s="604">
        <v>1</v>
      </c>
      <c r="G2009" s="604">
        <v>1.0370000000000001E-2</v>
      </c>
      <c r="H2009" s="651"/>
      <c r="I2009" t="str">
        <f t="shared" si="189"/>
        <v>industry</v>
      </c>
      <c r="J2009" t="str">
        <f t="shared" si="190"/>
        <v>lignite</v>
      </c>
      <c r="K2009" t="str">
        <f t="shared" si="191"/>
        <v>PM</v>
      </c>
      <c r="L2009" t="str">
        <f t="shared" si="192"/>
        <v>industry.lignite.PM.Cyclone</v>
      </c>
      <c r="M2009" s="614">
        <f>IFERROR(INDEX('Control Tech'!$K$3:$K$196,MATCH(Calcs!L2009,'Control Tech'!$A$3:$A$196,0),1)/100,0)</f>
        <v>0</v>
      </c>
      <c r="N2009" s="613">
        <f t="shared" si="193"/>
        <v>0</v>
      </c>
      <c r="O2009" t="str">
        <f t="shared" si="194"/>
        <v/>
      </c>
    </row>
    <row r="2010" spans="1:15" x14ac:dyDescent="0.25">
      <c r="A2010" t="s">
        <v>1912</v>
      </c>
      <c r="B2010" t="s">
        <v>1222</v>
      </c>
      <c r="C2010" t="s">
        <v>1240</v>
      </c>
      <c r="D2010" t="s">
        <v>1207</v>
      </c>
      <c r="E2010" t="s">
        <v>1195</v>
      </c>
      <c r="F2010" s="604">
        <v>1</v>
      </c>
      <c r="G2010" s="604">
        <v>4.6999999999999999E-4</v>
      </c>
      <c r="H2010" s="651"/>
      <c r="I2010" t="str">
        <f t="shared" si="189"/>
        <v>industry</v>
      </c>
      <c r="J2010" t="str">
        <f t="shared" si="190"/>
        <v>lignite</v>
      </c>
      <c r="K2010" t="str">
        <f t="shared" si="191"/>
        <v>PM</v>
      </c>
      <c r="L2010" t="str">
        <f t="shared" si="192"/>
        <v>industry.lignite.PM.Electrostatic precipitator: 1 field</v>
      </c>
      <c r="M2010" s="614">
        <f>IFERROR(INDEX('Control Tech'!$K$3:$K$196,MATCH(Calcs!L2010,'Control Tech'!$A$3:$A$196,0),1)/100,0)</f>
        <v>0</v>
      </c>
      <c r="N2010" s="613">
        <f t="shared" si="193"/>
        <v>0</v>
      </c>
      <c r="O2010" t="str">
        <f t="shared" si="194"/>
        <v/>
      </c>
    </row>
    <row r="2011" spans="1:15" x14ac:dyDescent="0.25">
      <c r="A2011" t="s">
        <v>1912</v>
      </c>
      <c r="B2011" t="s">
        <v>1222</v>
      </c>
      <c r="C2011" t="s">
        <v>1240</v>
      </c>
      <c r="D2011" t="s">
        <v>1208</v>
      </c>
      <c r="E2011" t="s">
        <v>1195</v>
      </c>
      <c r="F2011" s="604">
        <v>1</v>
      </c>
      <c r="G2011" s="604">
        <v>2.3000000000000001E-4</v>
      </c>
      <c r="H2011" s="651"/>
      <c r="I2011" t="str">
        <f t="shared" si="189"/>
        <v>industry</v>
      </c>
      <c r="J2011" t="str">
        <f t="shared" si="190"/>
        <v>lignite</v>
      </c>
      <c r="K2011" t="str">
        <f t="shared" si="191"/>
        <v>PM</v>
      </c>
      <c r="L2011" t="str">
        <f t="shared" si="192"/>
        <v>industry.lignite.PM.Electrostatic precipitator: 2 fields</v>
      </c>
      <c r="M2011" s="614">
        <f>IFERROR(INDEX('Control Tech'!$K$3:$K$196,MATCH(Calcs!L2011,'Control Tech'!$A$3:$A$196,0),1)/100,0)</f>
        <v>0</v>
      </c>
      <c r="N2011" s="613">
        <f t="shared" si="193"/>
        <v>0</v>
      </c>
      <c r="O2011" t="str">
        <f t="shared" si="194"/>
        <v/>
      </c>
    </row>
    <row r="2012" spans="1:15" x14ac:dyDescent="0.25">
      <c r="A2012" t="s">
        <v>1912</v>
      </c>
      <c r="B2012" t="s">
        <v>1222</v>
      </c>
      <c r="C2012" t="s">
        <v>1240</v>
      </c>
      <c r="D2012" t="s">
        <v>1196</v>
      </c>
      <c r="E2012" t="s">
        <v>1195</v>
      </c>
      <c r="F2012" s="604">
        <v>1</v>
      </c>
      <c r="G2012" s="604">
        <v>0</v>
      </c>
      <c r="H2012" s="651"/>
      <c r="I2012" t="str">
        <f t="shared" si="189"/>
        <v>industry</v>
      </c>
      <c r="J2012" t="str">
        <f t="shared" si="190"/>
        <v>lignite</v>
      </c>
      <c r="K2012" t="str">
        <f t="shared" si="191"/>
        <v>PM</v>
      </c>
      <c r="L2012" t="str">
        <f t="shared" si="192"/>
        <v>industry.lignite.PM.High efficiency deduster</v>
      </c>
      <c r="M2012" s="614">
        <f>IFERROR(INDEX('Control Tech'!$K$3:$K$196,MATCH(Calcs!L2012,'Control Tech'!$A$3:$A$196,0),1)/100,0)</f>
        <v>0</v>
      </c>
      <c r="N2012" s="613">
        <f t="shared" si="193"/>
        <v>0</v>
      </c>
      <c r="O2012" t="str">
        <f t="shared" si="194"/>
        <v/>
      </c>
    </row>
    <row r="2013" spans="1:15" x14ac:dyDescent="0.25">
      <c r="A2013" t="s">
        <v>1912</v>
      </c>
      <c r="B2013" t="s">
        <v>1222</v>
      </c>
      <c r="C2013" t="s">
        <v>1240</v>
      </c>
      <c r="D2013" t="s">
        <v>1218</v>
      </c>
      <c r="E2013" t="s">
        <v>1195</v>
      </c>
      <c r="F2013" s="604">
        <v>1</v>
      </c>
      <c r="G2013" s="604">
        <v>0</v>
      </c>
      <c r="H2013" s="651"/>
      <c r="I2013" t="str">
        <f t="shared" si="189"/>
        <v>industry</v>
      </c>
      <c r="J2013" t="str">
        <f t="shared" si="190"/>
        <v>lignite</v>
      </c>
      <c r="K2013" t="str">
        <f t="shared" si="191"/>
        <v>PM</v>
      </c>
      <c r="L2013" t="str">
        <f t="shared" si="192"/>
        <v>industry.lignite.PM.High efficiency deduster - industrial combustion + S,N meas.</v>
      </c>
      <c r="M2013" s="614">
        <f>IFERROR(INDEX('Control Tech'!$K$3:$K$196,MATCH(Calcs!L2013,'Control Tech'!$A$3:$A$196,0),1)/100,0)</f>
        <v>0</v>
      </c>
      <c r="N2013" s="613">
        <f t="shared" si="193"/>
        <v>0</v>
      </c>
      <c r="O2013" t="str">
        <f t="shared" si="194"/>
        <v/>
      </c>
    </row>
    <row r="2014" spans="1:15" x14ac:dyDescent="0.25">
      <c r="A2014" t="s">
        <v>1912</v>
      </c>
      <c r="B2014" t="s">
        <v>1222</v>
      </c>
      <c r="C2014" t="s">
        <v>1240</v>
      </c>
      <c r="D2014" t="s">
        <v>1186</v>
      </c>
      <c r="E2014" t="s">
        <v>1195</v>
      </c>
      <c r="F2014" s="604">
        <v>1</v>
      </c>
      <c r="G2014" s="604">
        <v>1.1650000000000001E-2</v>
      </c>
      <c r="H2014" s="651"/>
      <c r="I2014" t="str">
        <f t="shared" si="189"/>
        <v>industry</v>
      </c>
      <c r="J2014" t="str">
        <f t="shared" si="190"/>
        <v>lignite</v>
      </c>
      <c r="K2014" t="str">
        <f t="shared" si="191"/>
        <v>PM</v>
      </c>
      <c r="L2014" t="str">
        <f t="shared" si="192"/>
        <v>industry.lignite.PM.No control</v>
      </c>
      <c r="M2014" s="614">
        <f>IFERROR(INDEX('Control Tech'!$K$3:$K$196,MATCH(Calcs!L2014,'Control Tech'!$A$3:$A$196,0),1)/100,0)</f>
        <v>0</v>
      </c>
      <c r="N2014" s="613">
        <f t="shared" si="193"/>
        <v>1</v>
      </c>
      <c r="O2014" t="str">
        <f t="shared" si="194"/>
        <v/>
      </c>
    </row>
    <row r="2015" spans="1:15" x14ac:dyDescent="0.25">
      <c r="A2015" t="s">
        <v>1912</v>
      </c>
      <c r="B2015" t="s">
        <v>1222</v>
      </c>
      <c r="C2015" t="s">
        <v>1240</v>
      </c>
      <c r="D2015" t="s">
        <v>1219</v>
      </c>
      <c r="E2015" t="s">
        <v>1195</v>
      </c>
      <c r="F2015" s="604">
        <v>1</v>
      </c>
      <c r="G2015" s="604">
        <v>4.6999999999999999E-4</v>
      </c>
      <c r="H2015" s="651"/>
      <c r="I2015" t="str">
        <f t="shared" si="189"/>
        <v>industry</v>
      </c>
      <c r="J2015" t="str">
        <f t="shared" si="190"/>
        <v>lignite</v>
      </c>
      <c r="K2015" t="str">
        <f t="shared" si="191"/>
        <v>PM</v>
      </c>
      <c r="L2015" t="str">
        <f t="shared" si="192"/>
        <v>industry.lignite.PM.Wet scrubber</v>
      </c>
      <c r="M2015" s="614">
        <f>IFERROR(INDEX('Control Tech'!$K$3:$K$196,MATCH(Calcs!L2015,'Control Tech'!$A$3:$A$196,0),1)/100,0)</f>
        <v>0</v>
      </c>
      <c r="N2015" s="613">
        <f t="shared" si="193"/>
        <v>0</v>
      </c>
      <c r="O2015" t="str">
        <f t="shared" si="194"/>
        <v/>
      </c>
    </row>
    <row r="2016" spans="1:15" x14ac:dyDescent="0.25">
      <c r="A2016" t="s">
        <v>1912</v>
      </c>
      <c r="B2016" t="s">
        <v>1222</v>
      </c>
      <c r="C2016" t="s">
        <v>1291</v>
      </c>
      <c r="D2016" t="s">
        <v>1131</v>
      </c>
      <c r="E2016" t="s">
        <v>1195</v>
      </c>
      <c r="F2016" s="604">
        <v>1</v>
      </c>
      <c r="G2016" s="604">
        <v>1.3500000000000001E-3</v>
      </c>
      <c r="H2016" s="651"/>
      <c r="I2016" t="str">
        <f t="shared" si="189"/>
        <v>industry</v>
      </c>
      <c r="J2016" t="str">
        <f t="shared" si="190"/>
        <v>hard coal</v>
      </c>
      <c r="K2016" t="str">
        <f t="shared" si="191"/>
        <v>PM</v>
      </c>
      <c r="L2016" t="str">
        <f t="shared" si="192"/>
        <v>industry.hard coal.PM.Cyclone</v>
      </c>
      <c r="M2016" s="614">
        <f>IFERROR(INDEX('Control Tech'!$K$3:$K$196,MATCH(Calcs!L2016,'Control Tech'!$A$3:$A$196,0),1)/100,0)</f>
        <v>0</v>
      </c>
      <c r="N2016" s="613">
        <f t="shared" si="193"/>
        <v>0</v>
      </c>
      <c r="O2016" t="str">
        <f t="shared" si="194"/>
        <v/>
      </c>
    </row>
    <row r="2017" spans="1:15" x14ac:dyDescent="0.25">
      <c r="A2017" t="s">
        <v>1912</v>
      </c>
      <c r="B2017" t="s">
        <v>1222</v>
      </c>
      <c r="C2017" t="s">
        <v>1291</v>
      </c>
      <c r="D2017" t="s">
        <v>1207</v>
      </c>
      <c r="E2017" t="s">
        <v>1195</v>
      </c>
      <c r="F2017" s="604">
        <v>1</v>
      </c>
      <c r="G2017" s="604">
        <v>6.0000000000000002E-5</v>
      </c>
      <c r="H2017" s="651"/>
      <c r="I2017" t="str">
        <f t="shared" si="189"/>
        <v>industry</v>
      </c>
      <c r="J2017" t="str">
        <f t="shared" si="190"/>
        <v>hard coal</v>
      </c>
      <c r="K2017" t="str">
        <f t="shared" si="191"/>
        <v>PM</v>
      </c>
      <c r="L2017" t="str">
        <f t="shared" si="192"/>
        <v>industry.hard coal.PM.Electrostatic precipitator: 1 field</v>
      </c>
      <c r="M2017" s="614">
        <f>IFERROR(INDEX('Control Tech'!$K$3:$K$196,MATCH(Calcs!L2017,'Control Tech'!$A$3:$A$196,0),1)/100,0)</f>
        <v>0</v>
      </c>
      <c r="N2017" s="613">
        <f t="shared" si="193"/>
        <v>0</v>
      </c>
      <c r="O2017" t="str">
        <f t="shared" si="194"/>
        <v/>
      </c>
    </row>
    <row r="2018" spans="1:15" x14ac:dyDescent="0.25">
      <c r="A2018" t="s">
        <v>1912</v>
      </c>
      <c r="B2018" t="s">
        <v>1222</v>
      </c>
      <c r="C2018" t="s">
        <v>1291</v>
      </c>
      <c r="D2018" t="s">
        <v>1208</v>
      </c>
      <c r="E2018" t="s">
        <v>1195</v>
      </c>
      <c r="F2018" s="604">
        <v>1</v>
      </c>
      <c r="G2018" s="604">
        <v>3.0000000000000001E-5</v>
      </c>
      <c r="H2018" s="651"/>
      <c r="I2018" t="str">
        <f t="shared" si="189"/>
        <v>industry</v>
      </c>
      <c r="J2018" t="str">
        <f t="shared" si="190"/>
        <v>hard coal</v>
      </c>
      <c r="K2018" t="str">
        <f t="shared" si="191"/>
        <v>PM</v>
      </c>
      <c r="L2018" t="str">
        <f t="shared" si="192"/>
        <v>industry.hard coal.PM.Electrostatic precipitator: 2 fields</v>
      </c>
      <c r="M2018" s="614">
        <f>IFERROR(INDEX('Control Tech'!$K$3:$K$196,MATCH(Calcs!L2018,'Control Tech'!$A$3:$A$196,0),1)/100,0)</f>
        <v>0</v>
      </c>
      <c r="N2018" s="613">
        <f t="shared" si="193"/>
        <v>0</v>
      </c>
      <c r="O2018" t="str">
        <f t="shared" si="194"/>
        <v/>
      </c>
    </row>
    <row r="2019" spans="1:15" x14ac:dyDescent="0.25">
      <c r="A2019" t="s">
        <v>1912</v>
      </c>
      <c r="B2019" t="s">
        <v>1222</v>
      </c>
      <c r="C2019" t="s">
        <v>1291</v>
      </c>
      <c r="D2019" t="s">
        <v>1196</v>
      </c>
      <c r="E2019" t="s">
        <v>1195</v>
      </c>
      <c r="F2019" s="604">
        <v>1</v>
      </c>
      <c r="G2019" s="604">
        <v>0</v>
      </c>
      <c r="H2019" s="651"/>
      <c r="I2019" t="str">
        <f t="shared" si="189"/>
        <v>industry</v>
      </c>
      <c r="J2019" t="str">
        <f t="shared" si="190"/>
        <v>hard coal</v>
      </c>
      <c r="K2019" t="str">
        <f t="shared" si="191"/>
        <v>PM</v>
      </c>
      <c r="L2019" t="str">
        <f t="shared" si="192"/>
        <v>industry.hard coal.PM.High efficiency deduster</v>
      </c>
      <c r="M2019" s="614">
        <f>IFERROR(INDEX('Control Tech'!$K$3:$K$196,MATCH(Calcs!L2019,'Control Tech'!$A$3:$A$196,0),1)/100,0)</f>
        <v>0</v>
      </c>
      <c r="N2019" s="613">
        <f t="shared" si="193"/>
        <v>0</v>
      </c>
      <c r="O2019" t="str">
        <f t="shared" si="194"/>
        <v/>
      </c>
    </row>
    <row r="2020" spans="1:15" x14ac:dyDescent="0.25">
      <c r="A2020" t="s">
        <v>1912</v>
      </c>
      <c r="B2020" t="s">
        <v>1222</v>
      </c>
      <c r="C2020" t="s">
        <v>1291</v>
      </c>
      <c r="D2020" t="s">
        <v>1218</v>
      </c>
      <c r="E2020" t="s">
        <v>1195</v>
      </c>
      <c r="F2020" s="604">
        <v>1</v>
      </c>
      <c r="G2020" s="604">
        <v>0</v>
      </c>
      <c r="H2020" s="651"/>
      <c r="I2020" t="str">
        <f t="shared" si="189"/>
        <v>industry</v>
      </c>
      <c r="J2020" t="str">
        <f t="shared" si="190"/>
        <v>hard coal</v>
      </c>
      <c r="K2020" t="str">
        <f t="shared" si="191"/>
        <v>PM</v>
      </c>
      <c r="L2020" t="str">
        <f t="shared" si="192"/>
        <v>industry.hard coal.PM.High efficiency deduster - industrial combustion + S,N meas.</v>
      </c>
      <c r="M2020" s="614">
        <f>IFERROR(INDEX('Control Tech'!$K$3:$K$196,MATCH(Calcs!L2020,'Control Tech'!$A$3:$A$196,0),1)/100,0)</f>
        <v>0</v>
      </c>
      <c r="N2020" s="613">
        <f t="shared" si="193"/>
        <v>0</v>
      </c>
      <c r="O2020" t="str">
        <f t="shared" si="194"/>
        <v/>
      </c>
    </row>
    <row r="2021" spans="1:15" x14ac:dyDescent="0.25">
      <c r="A2021" t="s">
        <v>1912</v>
      </c>
      <c r="B2021" t="s">
        <v>1222</v>
      </c>
      <c r="C2021" t="s">
        <v>1291</v>
      </c>
      <c r="D2021" t="s">
        <v>1186</v>
      </c>
      <c r="E2021" t="s">
        <v>1195</v>
      </c>
      <c r="F2021" s="604">
        <v>1</v>
      </c>
      <c r="G2021" s="604">
        <v>1.5100000000000001E-3</v>
      </c>
      <c r="H2021" s="651"/>
      <c r="I2021" t="str">
        <f t="shared" si="189"/>
        <v>industry</v>
      </c>
      <c r="J2021" t="str">
        <f t="shared" si="190"/>
        <v>hard coal</v>
      </c>
      <c r="K2021" t="str">
        <f t="shared" si="191"/>
        <v>PM</v>
      </c>
      <c r="L2021" t="str">
        <f t="shared" si="192"/>
        <v>industry.hard coal.PM.No control</v>
      </c>
      <c r="M2021" s="614">
        <f>IFERROR(INDEX('Control Tech'!$K$3:$K$196,MATCH(Calcs!L2021,'Control Tech'!$A$3:$A$196,0),1)/100,0)</f>
        <v>0</v>
      </c>
      <c r="N2021" s="613">
        <f t="shared" si="193"/>
        <v>1</v>
      </c>
      <c r="O2021" t="str">
        <f t="shared" si="194"/>
        <v/>
      </c>
    </row>
    <row r="2022" spans="1:15" x14ac:dyDescent="0.25">
      <c r="A2022" t="s">
        <v>1912</v>
      </c>
      <c r="B2022" t="s">
        <v>1222</v>
      </c>
      <c r="C2022" t="s">
        <v>1291</v>
      </c>
      <c r="D2022" t="s">
        <v>1219</v>
      </c>
      <c r="E2022" t="s">
        <v>1195</v>
      </c>
      <c r="F2022" s="604">
        <v>1</v>
      </c>
      <c r="G2022" s="604">
        <v>6.0000000000000002E-5</v>
      </c>
      <c r="H2022" s="651"/>
      <c r="I2022" t="str">
        <f t="shared" si="189"/>
        <v>industry</v>
      </c>
      <c r="J2022" t="str">
        <f t="shared" si="190"/>
        <v>hard coal</v>
      </c>
      <c r="K2022" t="str">
        <f t="shared" si="191"/>
        <v>PM</v>
      </c>
      <c r="L2022" t="str">
        <f t="shared" si="192"/>
        <v>industry.hard coal.PM.Wet scrubber</v>
      </c>
      <c r="M2022" s="614">
        <f>IFERROR(INDEX('Control Tech'!$K$3:$K$196,MATCH(Calcs!L2022,'Control Tech'!$A$3:$A$196,0),1)/100,0)</f>
        <v>0</v>
      </c>
      <c r="N2022" s="613">
        <f t="shared" si="193"/>
        <v>0</v>
      </c>
      <c r="O2022" t="str">
        <f t="shared" si="194"/>
        <v/>
      </c>
    </row>
    <row r="2023" spans="1:15" x14ac:dyDescent="0.25">
      <c r="A2023" t="s">
        <v>1912</v>
      </c>
      <c r="B2023" t="s">
        <v>1222</v>
      </c>
      <c r="C2023" t="s">
        <v>1292</v>
      </c>
      <c r="D2023" t="s">
        <v>1131</v>
      </c>
      <c r="E2023" t="s">
        <v>1195</v>
      </c>
      <c r="F2023" s="604">
        <v>1</v>
      </c>
      <c r="G2023" s="604">
        <v>1.3500000000000001E-3</v>
      </c>
      <c r="H2023" s="651"/>
      <c r="I2023" t="str">
        <f t="shared" si="189"/>
        <v>industry</v>
      </c>
      <c r="J2023" t="str">
        <f t="shared" si="190"/>
        <v>hard coal</v>
      </c>
      <c r="K2023" t="str">
        <f t="shared" si="191"/>
        <v>PM</v>
      </c>
      <c r="L2023" t="str">
        <f t="shared" si="192"/>
        <v>industry.hard coal.PM.Cyclone</v>
      </c>
      <c r="M2023" s="614">
        <f>IFERROR(INDEX('Control Tech'!$K$3:$K$196,MATCH(Calcs!L2023,'Control Tech'!$A$3:$A$196,0),1)/100,0)</f>
        <v>0</v>
      </c>
      <c r="N2023" s="613">
        <f t="shared" si="193"/>
        <v>0</v>
      </c>
      <c r="O2023" t="str">
        <f t="shared" si="194"/>
        <v/>
      </c>
    </row>
    <row r="2024" spans="1:15" x14ac:dyDescent="0.25">
      <c r="A2024" t="s">
        <v>1912</v>
      </c>
      <c r="B2024" t="s">
        <v>1222</v>
      </c>
      <c r="C2024" t="s">
        <v>1292</v>
      </c>
      <c r="D2024" t="s">
        <v>1207</v>
      </c>
      <c r="E2024" t="s">
        <v>1195</v>
      </c>
      <c r="F2024" s="604">
        <v>1</v>
      </c>
      <c r="G2024" s="604">
        <v>6.0000000000000002E-5</v>
      </c>
      <c r="H2024" s="651"/>
      <c r="I2024" t="str">
        <f t="shared" si="189"/>
        <v>industry</v>
      </c>
      <c r="J2024" t="str">
        <f t="shared" si="190"/>
        <v>hard coal</v>
      </c>
      <c r="K2024" t="str">
        <f t="shared" si="191"/>
        <v>PM</v>
      </c>
      <c r="L2024" t="str">
        <f t="shared" si="192"/>
        <v>industry.hard coal.PM.Electrostatic precipitator: 1 field</v>
      </c>
      <c r="M2024" s="614">
        <f>IFERROR(INDEX('Control Tech'!$K$3:$K$196,MATCH(Calcs!L2024,'Control Tech'!$A$3:$A$196,0),1)/100,0)</f>
        <v>0</v>
      </c>
      <c r="N2024" s="613">
        <f t="shared" si="193"/>
        <v>0</v>
      </c>
      <c r="O2024" t="str">
        <f t="shared" si="194"/>
        <v/>
      </c>
    </row>
    <row r="2025" spans="1:15" x14ac:dyDescent="0.25">
      <c r="A2025" t="s">
        <v>1912</v>
      </c>
      <c r="B2025" t="s">
        <v>1222</v>
      </c>
      <c r="C2025" t="s">
        <v>1292</v>
      </c>
      <c r="D2025" t="s">
        <v>1208</v>
      </c>
      <c r="E2025" t="s">
        <v>1195</v>
      </c>
      <c r="F2025" s="604">
        <v>1</v>
      </c>
      <c r="G2025" s="604">
        <v>3.0000000000000001E-5</v>
      </c>
      <c r="H2025" s="651"/>
      <c r="I2025" t="str">
        <f t="shared" si="189"/>
        <v>industry</v>
      </c>
      <c r="J2025" t="str">
        <f t="shared" si="190"/>
        <v>hard coal</v>
      </c>
      <c r="K2025" t="str">
        <f t="shared" si="191"/>
        <v>PM</v>
      </c>
      <c r="L2025" t="str">
        <f t="shared" si="192"/>
        <v>industry.hard coal.PM.Electrostatic precipitator: 2 fields</v>
      </c>
      <c r="M2025" s="614">
        <f>IFERROR(INDEX('Control Tech'!$K$3:$K$196,MATCH(Calcs!L2025,'Control Tech'!$A$3:$A$196,0),1)/100,0)</f>
        <v>0</v>
      </c>
      <c r="N2025" s="613">
        <f t="shared" si="193"/>
        <v>0</v>
      </c>
      <c r="O2025" t="str">
        <f t="shared" si="194"/>
        <v/>
      </c>
    </row>
    <row r="2026" spans="1:15" x14ac:dyDescent="0.25">
      <c r="A2026" t="s">
        <v>1912</v>
      </c>
      <c r="B2026" t="s">
        <v>1222</v>
      </c>
      <c r="C2026" t="s">
        <v>1292</v>
      </c>
      <c r="D2026" t="s">
        <v>1196</v>
      </c>
      <c r="E2026" t="s">
        <v>1195</v>
      </c>
      <c r="F2026" s="604">
        <v>1</v>
      </c>
      <c r="G2026" s="604">
        <v>0</v>
      </c>
      <c r="H2026" s="651"/>
      <c r="I2026" t="str">
        <f t="shared" si="189"/>
        <v>industry</v>
      </c>
      <c r="J2026" t="str">
        <f t="shared" si="190"/>
        <v>hard coal</v>
      </c>
      <c r="K2026" t="str">
        <f t="shared" si="191"/>
        <v>PM</v>
      </c>
      <c r="L2026" t="str">
        <f t="shared" si="192"/>
        <v>industry.hard coal.PM.High efficiency deduster</v>
      </c>
      <c r="M2026" s="614">
        <f>IFERROR(INDEX('Control Tech'!$K$3:$K$196,MATCH(Calcs!L2026,'Control Tech'!$A$3:$A$196,0),1)/100,0)</f>
        <v>0</v>
      </c>
      <c r="N2026" s="613">
        <f t="shared" si="193"/>
        <v>0</v>
      </c>
      <c r="O2026" t="str">
        <f t="shared" si="194"/>
        <v/>
      </c>
    </row>
    <row r="2027" spans="1:15" x14ac:dyDescent="0.25">
      <c r="A2027" t="s">
        <v>1912</v>
      </c>
      <c r="B2027" t="s">
        <v>1222</v>
      </c>
      <c r="C2027" t="s">
        <v>1292</v>
      </c>
      <c r="D2027" t="s">
        <v>1218</v>
      </c>
      <c r="E2027" t="s">
        <v>1195</v>
      </c>
      <c r="F2027" s="604">
        <v>1</v>
      </c>
      <c r="G2027" s="604">
        <v>0</v>
      </c>
      <c r="H2027" s="651"/>
      <c r="I2027" t="str">
        <f t="shared" si="189"/>
        <v>industry</v>
      </c>
      <c r="J2027" t="str">
        <f t="shared" si="190"/>
        <v>hard coal</v>
      </c>
      <c r="K2027" t="str">
        <f t="shared" si="191"/>
        <v>PM</v>
      </c>
      <c r="L2027" t="str">
        <f t="shared" si="192"/>
        <v>industry.hard coal.PM.High efficiency deduster - industrial combustion + S,N meas.</v>
      </c>
      <c r="M2027" s="614">
        <f>IFERROR(INDEX('Control Tech'!$K$3:$K$196,MATCH(Calcs!L2027,'Control Tech'!$A$3:$A$196,0),1)/100,0)</f>
        <v>0</v>
      </c>
      <c r="N2027" s="613">
        <f t="shared" si="193"/>
        <v>0</v>
      </c>
      <c r="O2027" t="str">
        <f t="shared" si="194"/>
        <v/>
      </c>
    </row>
    <row r="2028" spans="1:15" x14ac:dyDescent="0.25">
      <c r="A2028" t="s">
        <v>1912</v>
      </c>
      <c r="B2028" t="s">
        <v>1222</v>
      </c>
      <c r="C2028" t="s">
        <v>1292</v>
      </c>
      <c r="D2028" t="s">
        <v>1186</v>
      </c>
      <c r="E2028" t="s">
        <v>1195</v>
      </c>
      <c r="F2028" s="604">
        <v>1</v>
      </c>
      <c r="G2028" s="604">
        <v>1.5100000000000001E-3</v>
      </c>
      <c r="H2028" s="651"/>
      <c r="I2028" t="str">
        <f t="shared" si="189"/>
        <v>industry</v>
      </c>
      <c r="J2028" t="str">
        <f t="shared" si="190"/>
        <v>hard coal</v>
      </c>
      <c r="K2028" t="str">
        <f t="shared" si="191"/>
        <v>PM</v>
      </c>
      <c r="L2028" t="str">
        <f t="shared" si="192"/>
        <v>industry.hard coal.PM.No control</v>
      </c>
      <c r="M2028" s="614">
        <f>IFERROR(INDEX('Control Tech'!$K$3:$K$196,MATCH(Calcs!L2028,'Control Tech'!$A$3:$A$196,0),1)/100,0)</f>
        <v>0</v>
      </c>
      <c r="N2028" s="613">
        <f t="shared" si="193"/>
        <v>1</v>
      </c>
      <c r="O2028" t="str">
        <f t="shared" si="194"/>
        <v/>
      </c>
    </row>
    <row r="2029" spans="1:15" x14ac:dyDescent="0.25">
      <c r="A2029" t="s">
        <v>1912</v>
      </c>
      <c r="B2029" t="s">
        <v>1222</v>
      </c>
      <c r="C2029" t="s">
        <v>1292</v>
      </c>
      <c r="D2029" t="s">
        <v>1219</v>
      </c>
      <c r="E2029" t="s">
        <v>1195</v>
      </c>
      <c r="F2029" s="604">
        <v>1</v>
      </c>
      <c r="G2029" s="604">
        <v>6.0000000000000002E-5</v>
      </c>
      <c r="H2029" s="651"/>
      <c r="I2029" t="str">
        <f t="shared" si="189"/>
        <v>industry</v>
      </c>
      <c r="J2029" t="str">
        <f t="shared" si="190"/>
        <v>hard coal</v>
      </c>
      <c r="K2029" t="str">
        <f t="shared" si="191"/>
        <v>PM</v>
      </c>
      <c r="L2029" t="str">
        <f t="shared" si="192"/>
        <v>industry.hard coal.PM.Wet scrubber</v>
      </c>
      <c r="M2029" s="614">
        <f>IFERROR(INDEX('Control Tech'!$K$3:$K$196,MATCH(Calcs!L2029,'Control Tech'!$A$3:$A$196,0),1)/100,0)</f>
        <v>0</v>
      </c>
      <c r="N2029" s="613">
        <f t="shared" si="193"/>
        <v>0</v>
      </c>
      <c r="O2029" t="str">
        <f t="shared" si="194"/>
        <v/>
      </c>
    </row>
    <row r="2030" spans="1:15" x14ac:dyDescent="0.25">
      <c r="A2030" t="s">
        <v>1912</v>
      </c>
      <c r="B2030" t="s">
        <v>1222</v>
      </c>
      <c r="C2030" t="s">
        <v>1293</v>
      </c>
      <c r="D2030" t="s">
        <v>1131</v>
      </c>
      <c r="E2030" t="s">
        <v>1195</v>
      </c>
      <c r="F2030" s="604">
        <v>1</v>
      </c>
      <c r="G2030" s="604">
        <v>1.3500000000000001E-3</v>
      </c>
      <c r="H2030" s="651"/>
      <c r="I2030" t="str">
        <f t="shared" si="189"/>
        <v>industry</v>
      </c>
      <c r="J2030" t="str">
        <f t="shared" si="190"/>
        <v>hard coal</v>
      </c>
      <c r="K2030" t="str">
        <f t="shared" si="191"/>
        <v>PM</v>
      </c>
      <c r="L2030" t="str">
        <f t="shared" si="192"/>
        <v>industry.hard coal.PM.Cyclone</v>
      </c>
      <c r="M2030" s="614">
        <f>IFERROR(INDEX('Control Tech'!$K$3:$K$196,MATCH(Calcs!L2030,'Control Tech'!$A$3:$A$196,0),1)/100,0)</f>
        <v>0</v>
      </c>
      <c r="N2030" s="613">
        <f t="shared" si="193"/>
        <v>0</v>
      </c>
      <c r="O2030" t="str">
        <f t="shared" si="194"/>
        <v/>
      </c>
    </row>
    <row r="2031" spans="1:15" x14ac:dyDescent="0.25">
      <c r="A2031" t="s">
        <v>1912</v>
      </c>
      <c r="B2031" t="s">
        <v>1222</v>
      </c>
      <c r="C2031" t="s">
        <v>1293</v>
      </c>
      <c r="D2031" t="s">
        <v>1207</v>
      </c>
      <c r="E2031" t="s">
        <v>1195</v>
      </c>
      <c r="F2031" s="604">
        <v>1</v>
      </c>
      <c r="G2031" s="604">
        <v>6.0000000000000002E-5</v>
      </c>
      <c r="H2031" s="651"/>
      <c r="I2031" t="str">
        <f t="shared" si="189"/>
        <v>industry</v>
      </c>
      <c r="J2031" t="str">
        <f t="shared" si="190"/>
        <v>hard coal</v>
      </c>
      <c r="K2031" t="str">
        <f t="shared" si="191"/>
        <v>PM</v>
      </c>
      <c r="L2031" t="str">
        <f t="shared" si="192"/>
        <v>industry.hard coal.PM.Electrostatic precipitator: 1 field</v>
      </c>
      <c r="M2031" s="614">
        <f>IFERROR(INDEX('Control Tech'!$K$3:$K$196,MATCH(Calcs!L2031,'Control Tech'!$A$3:$A$196,0),1)/100,0)</f>
        <v>0</v>
      </c>
      <c r="N2031" s="613">
        <f t="shared" si="193"/>
        <v>0</v>
      </c>
      <c r="O2031" t="str">
        <f t="shared" si="194"/>
        <v/>
      </c>
    </row>
    <row r="2032" spans="1:15" x14ac:dyDescent="0.25">
      <c r="A2032" t="s">
        <v>1912</v>
      </c>
      <c r="B2032" t="s">
        <v>1222</v>
      </c>
      <c r="C2032" t="s">
        <v>1293</v>
      </c>
      <c r="D2032" t="s">
        <v>1208</v>
      </c>
      <c r="E2032" t="s">
        <v>1195</v>
      </c>
      <c r="F2032" s="604">
        <v>1</v>
      </c>
      <c r="G2032" s="604">
        <v>3.0000000000000001E-5</v>
      </c>
      <c r="H2032" s="651"/>
      <c r="I2032" t="str">
        <f t="shared" si="189"/>
        <v>industry</v>
      </c>
      <c r="J2032" t="str">
        <f t="shared" si="190"/>
        <v>hard coal</v>
      </c>
      <c r="K2032" t="str">
        <f t="shared" si="191"/>
        <v>PM</v>
      </c>
      <c r="L2032" t="str">
        <f t="shared" si="192"/>
        <v>industry.hard coal.PM.Electrostatic precipitator: 2 fields</v>
      </c>
      <c r="M2032" s="614">
        <f>IFERROR(INDEX('Control Tech'!$K$3:$K$196,MATCH(Calcs!L2032,'Control Tech'!$A$3:$A$196,0),1)/100,0)</f>
        <v>0</v>
      </c>
      <c r="N2032" s="613">
        <f t="shared" si="193"/>
        <v>0</v>
      </c>
      <c r="O2032" t="str">
        <f t="shared" si="194"/>
        <v/>
      </c>
    </row>
    <row r="2033" spans="1:15" x14ac:dyDescent="0.25">
      <c r="A2033" t="s">
        <v>1912</v>
      </c>
      <c r="B2033" t="s">
        <v>1222</v>
      </c>
      <c r="C2033" t="s">
        <v>1293</v>
      </c>
      <c r="D2033" t="s">
        <v>1196</v>
      </c>
      <c r="E2033" t="s">
        <v>1195</v>
      </c>
      <c r="F2033" s="604">
        <v>1</v>
      </c>
      <c r="G2033" s="604">
        <v>0</v>
      </c>
      <c r="H2033" s="651"/>
      <c r="I2033" t="str">
        <f t="shared" si="189"/>
        <v>industry</v>
      </c>
      <c r="J2033" t="str">
        <f t="shared" si="190"/>
        <v>hard coal</v>
      </c>
      <c r="K2033" t="str">
        <f t="shared" si="191"/>
        <v>PM</v>
      </c>
      <c r="L2033" t="str">
        <f t="shared" si="192"/>
        <v>industry.hard coal.PM.High efficiency deduster</v>
      </c>
      <c r="M2033" s="614">
        <f>IFERROR(INDEX('Control Tech'!$K$3:$K$196,MATCH(Calcs!L2033,'Control Tech'!$A$3:$A$196,0),1)/100,0)</f>
        <v>0</v>
      </c>
      <c r="N2033" s="613">
        <f t="shared" si="193"/>
        <v>0</v>
      </c>
      <c r="O2033" t="str">
        <f t="shared" si="194"/>
        <v/>
      </c>
    </row>
    <row r="2034" spans="1:15" x14ac:dyDescent="0.25">
      <c r="A2034" t="s">
        <v>1912</v>
      </c>
      <c r="B2034" t="s">
        <v>1222</v>
      </c>
      <c r="C2034" t="s">
        <v>1293</v>
      </c>
      <c r="D2034" t="s">
        <v>1218</v>
      </c>
      <c r="E2034" t="s">
        <v>1195</v>
      </c>
      <c r="F2034" s="604">
        <v>1</v>
      </c>
      <c r="G2034" s="604">
        <v>0</v>
      </c>
      <c r="H2034" s="651"/>
      <c r="I2034" t="str">
        <f t="shared" si="189"/>
        <v>industry</v>
      </c>
      <c r="J2034" t="str">
        <f t="shared" si="190"/>
        <v>hard coal</v>
      </c>
      <c r="K2034" t="str">
        <f t="shared" si="191"/>
        <v>PM</v>
      </c>
      <c r="L2034" t="str">
        <f t="shared" si="192"/>
        <v>industry.hard coal.PM.High efficiency deduster - industrial combustion + S,N meas.</v>
      </c>
      <c r="M2034" s="614">
        <f>IFERROR(INDEX('Control Tech'!$K$3:$K$196,MATCH(Calcs!L2034,'Control Tech'!$A$3:$A$196,0),1)/100,0)</f>
        <v>0</v>
      </c>
      <c r="N2034" s="613">
        <f t="shared" si="193"/>
        <v>0</v>
      </c>
      <c r="O2034" t="str">
        <f t="shared" si="194"/>
        <v/>
      </c>
    </row>
    <row r="2035" spans="1:15" x14ac:dyDescent="0.25">
      <c r="A2035" t="s">
        <v>1912</v>
      </c>
      <c r="B2035" t="s">
        <v>1222</v>
      </c>
      <c r="C2035" t="s">
        <v>1293</v>
      </c>
      <c r="D2035" t="s">
        <v>1186</v>
      </c>
      <c r="E2035" t="s">
        <v>1195</v>
      </c>
      <c r="F2035" s="604">
        <v>1</v>
      </c>
      <c r="G2035" s="604">
        <v>1.5100000000000001E-3</v>
      </c>
      <c r="H2035" s="651"/>
      <c r="I2035" t="str">
        <f t="shared" si="189"/>
        <v>industry</v>
      </c>
      <c r="J2035" t="str">
        <f t="shared" si="190"/>
        <v>hard coal</v>
      </c>
      <c r="K2035" t="str">
        <f t="shared" si="191"/>
        <v>PM</v>
      </c>
      <c r="L2035" t="str">
        <f t="shared" si="192"/>
        <v>industry.hard coal.PM.No control</v>
      </c>
      <c r="M2035" s="614">
        <f>IFERROR(INDEX('Control Tech'!$K$3:$K$196,MATCH(Calcs!L2035,'Control Tech'!$A$3:$A$196,0),1)/100,0)</f>
        <v>0</v>
      </c>
      <c r="N2035" s="613">
        <f t="shared" si="193"/>
        <v>1</v>
      </c>
      <c r="O2035" t="str">
        <f t="shared" si="194"/>
        <v/>
      </c>
    </row>
    <row r="2036" spans="1:15" x14ac:dyDescent="0.25">
      <c r="A2036" t="s">
        <v>1912</v>
      </c>
      <c r="B2036" t="s">
        <v>1222</v>
      </c>
      <c r="C2036" t="s">
        <v>1293</v>
      </c>
      <c r="D2036" t="s">
        <v>1219</v>
      </c>
      <c r="E2036" t="s">
        <v>1195</v>
      </c>
      <c r="F2036" s="604">
        <v>1</v>
      </c>
      <c r="G2036" s="604">
        <v>6.0000000000000002E-5</v>
      </c>
      <c r="H2036" s="651"/>
      <c r="I2036" t="str">
        <f t="shared" si="189"/>
        <v>industry</v>
      </c>
      <c r="J2036" t="str">
        <f t="shared" si="190"/>
        <v>hard coal</v>
      </c>
      <c r="K2036" t="str">
        <f t="shared" si="191"/>
        <v>PM</v>
      </c>
      <c r="L2036" t="str">
        <f t="shared" si="192"/>
        <v>industry.hard coal.PM.Wet scrubber</v>
      </c>
      <c r="M2036" s="614">
        <f>IFERROR(INDEX('Control Tech'!$K$3:$K$196,MATCH(Calcs!L2036,'Control Tech'!$A$3:$A$196,0),1)/100,0)</f>
        <v>0</v>
      </c>
      <c r="N2036" s="613">
        <f t="shared" si="193"/>
        <v>0</v>
      </c>
      <c r="O2036" t="str">
        <f t="shared" si="194"/>
        <v/>
      </c>
    </row>
    <row r="2037" spans="1:15" x14ac:dyDescent="0.25">
      <c r="A2037" t="s">
        <v>1912</v>
      </c>
      <c r="B2037" t="s">
        <v>1249</v>
      </c>
      <c r="C2037" t="s">
        <v>1409</v>
      </c>
      <c r="D2037" t="s">
        <v>1131</v>
      </c>
      <c r="E2037" t="s">
        <v>1195</v>
      </c>
      <c r="F2037" s="604">
        <v>1</v>
      </c>
      <c r="G2037" s="604">
        <v>1.282E-2</v>
      </c>
      <c r="H2037" s="651"/>
      <c r="I2037" t="str">
        <f t="shared" si="189"/>
        <v>electricity</v>
      </c>
      <c r="J2037" t="str">
        <f t="shared" si="190"/>
        <v>biomass</v>
      </c>
      <c r="K2037" t="str">
        <f t="shared" si="191"/>
        <v>PM</v>
      </c>
      <c r="L2037" t="str">
        <f t="shared" si="192"/>
        <v>electricity.biomass.PM.Cyclone</v>
      </c>
      <c r="M2037" s="614">
        <f>IFERROR(INDEX('Control Tech'!$K$3:$K$196,MATCH(Calcs!L2037,'Control Tech'!$A$3:$A$196,0),1)/100,0)</f>
        <v>0</v>
      </c>
      <c r="N2037" s="613">
        <f t="shared" si="193"/>
        <v>0</v>
      </c>
      <c r="O2037">
        <f t="shared" si="194"/>
        <v>0</v>
      </c>
    </row>
    <row r="2038" spans="1:15" x14ac:dyDescent="0.25">
      <c r="A2038" t="s">
        <v>1912</v>
      </c>
      <c r="B2038" t="s">
        <v>1249</v>
      </c>
      <c r="C2038" t="s">
        <v>1409</v>
      </c>
      <c r="D2038" t="s">
        <v>1207</v>
      </c>
      <c r="E2038" t="s">
        <v>1195</v>
      </c>
      <c r="F2038" s="604">
        <v>1</v>
      </c>
      <c r="G2038" s="604">
        <v>5.8E-4</v>
      </c>
      <c r="H2038" s="651"/>
      <c r="I2038" t="str">
        <f t="shared" si="189"/>
        <v>electricity</v>
      </c>
      <c r="J2038" t="str">
        <f t="shared" si="190"/>
        <v>biomass</v>
      </c>
      <c r="K2038" t="str">
        <f t="shared" si="191"/>
        <v>PM</v>
      </c>
      <c r="L2038" t="str">
        <f t="shared" si="192"/>
        <v>electricity.biomass.PM.Electrostatic precipitator: 1 field</v>
      </c>
      <c r="M2038" s="614">
        <f>IFERROR(INDEX('Control Tech'!$K$3:$K$196,MATCH(Calcs!L2038,'Control Tech'!$A$3:$A$196,0),1)/100,0)</f>
        <v>1</v>
      </c>
      <c r="N2038" s="613">
        <f t="shared" si="193"/>
        <v>1</v>
      </c>
      <c r="O2038">
        <f t="shared" si="194"/>
        <v>0</v>
      </c>
    </row>
    <row r="2039" spans="1:15" x14ac:dyDescent="0.25">
      <c r="A2039" t="s">
        <v>1912</v>
      </c>
      <c r="B2039" t="s">
        <v>1249</v>
      </c>
      <c r="C2039" t="s">
        <v>1409</v>
      </c>
      <c r="D2039" t="s">
        <v>1208</v>
      </c>
      <c r="E2039" t="s">
        <v>1195</v>
      </c>
      <c r="F2039" s="604">
        <v>1</v>
      </c>
      <c r="G2039" s="604">
        <v>2.9E-4</v>
      </c>
      <c r="H2039" s="651"/>
      <c r="I2039" t="str">
        <f t="shared" si="189"/>
        <v>electricity</v>
      </c>
      <c r="J2039" t="str">
        <f t="shared" si="190"/>
        <v>biomass</v>
      </c>
      <c r="K2039" t="str">
        <f t="shared" si="191"/>
        <v>PM</v>
      </c>
      <c r="L2039" t="str">
        <f t="shared" si="192"/>
        <v>electricity.biomass.PM.Electrostatic precipitator: 2 fields</v>
      </c>
      <c r="M2039" s="614">
        <f>IFERROR(INDEX('Control Tech'!$K$3:$K$196,MATCH(Calcs!L2039,'Control Tech'!$A$3:$A$196,0),1)/100,0)</f>
        <v>0</v>
      </c>
      <c r="N2039" s="613">
        <f t="shared" si="193"/>
        <v>0</v>
      </c>
      <c r="O2039">
        <f t="shared" si="194"/>
        <v>0</v>
      </c>
    </row>
    <row r="2040" spans="1:15" x14ac:dyDescent="0.25">
      <c r="A2040" t="s">
        <v>1912</v>
      </c>
      <c r="B2040" t="s">
        <v>1249</v>
      </c>
      <c r="C2040" t="s">
        <v>1409</v>
      </c>
      <c r="D2040" t="s">
        <v>1234</v>
      </c>
      <c r="E2040" t="s">
        <v>1195</v>
      </c>
      <c r="F2040" s="604">
        <v>1</v>
      </c>
      <c r="G2040" s="604">
        <v>0</v>
      </c>
      <c r="H2040" s="651"/>
      <c r="I2040" t="str">
        <f t="shared" si="189"/>
        <v>electricity</v>
      </c>
      <c r="J2040" t="str">
        <f t="shared" si="190"/>
        <v>biomass</v>
      </c>
      <c r="K2040" t="str">
        <f t="shared" si="191"/>
        <v>PM</v>
      </c>
      <c r="L2040" t="str">
        <f t="shared" si="192"/>
        <v>electricity.biomass.PM.Fabric filters</v>
      </c>
      <c r="M2040" s="614">
        <f>IFERROR(INDEX('Control Tech'!$K$3:$K$196,MATCH(Calcs!L2040,'Control Tech'!$A$3:$A$196,0),1)/100,0)</f>
        <v>0</v>
      </c>
      <c r="N2040" s="613">
        <f t="shared" si="193"/>
        <v>0</v>
      </c>
      <c r="O2040">
        <f t="shared" si="194"/>
        <v>0</v>
      </c>
    </row>
    <row r="2041" spans="1:15" x14ac:dyDescent="0.25">
      <c r="A2041" t="s">
        <v>1912</v>
      </c>
      <c r="B2041" t="s">
        <v>1249</v>
      </c>
      <c r="C2041" t="s">
        <v>1409</v>
      </c>
      <c r="D2041" t="s">
        <v>1196</v>
      </c>
      <c r="E2041" t="s">
        <v>1195</v>
      </c>
      <c r="F2041" s="604">
        <v>1</v>
      </c>
      <c r="G2041" s="604">
        <v>0</v>
      </c>
      <c r="H2041" s="651"/>
      <c r="I2041" t="str">
        <f t="shared" si="189"/>
        <v>electricity</v>
      </c>
      <c r="J2041" t="str">
        <f t="shared" si="190"/>
        <v>biomass</v>
      </c>
      <c r="K2041" t="str">
        <f t="shared" si="191"/>
        <v>PM</v>
      </c>
      <c r="L2041" t="str">
        <f t="shared" si="192"/>
        <v>electricity.biomass.PM.High efficiency deduster</v>
      </c>
      <c r="M2041" s="614">
        <f>IFERROR(INDEX('Control Tech'!$K$3:$K$196,MATCH(Calcs!L2041,'Control Tech'!$A$3:$A$196,0),1)/100,0)</f>
        <v>0</v>
      </c>
      <c r="N2041" s="613">
        <f t="shared" si="193"/>
        <v>0</v>
      </c>
      <c r="O2041">
        <f t="shared" si="194"/>
        <v>0</v>
      </c>
    </row>
    <row r="2042" spans="1:15" x14ac:dyDescent="0.25">
      <c r="A2042" t="s">
        <v>1912</v>
      </c>
      <c r="B2042" t="s">
        <v>1249</v>
      </c>
      <c r="C2042" t="s">
        <v>1409</v>
      </c>
      <c r="D2042" t="s">
        <v>1186</v>
      </c>
      <c r="E2042" t="s">
        <v>1195</v>
      </c>
      <c r="F2042" s="604">
        <v>1</v>
      </c>
      <c r="G2042" s="604">
        <v>1.44E-2</v>
      </c>
      <c r="H2042" s="651"/>
      <c r="I2042" t="str">
        <f t="shared" si="189"/>
        <v>electricity</v>
      </c>
      <c r="J2042" t="str">
        <f t="shared" si="190"/>
        <v>biomass</v>
      </c>
      <c r="K2042" t="str">
        <f t="shared" si="191"/>
        <v>PM</v>
      </c>
      <c r="L2042" t="str">
        <f t="shared" si="192"/>
        <v>electricity.biomass.PM.No control</v>
      </c>
      <c r="M2042" s="614">
        <f>IFERROR(INDEX('Control Tech'!$K$3:$K$196,MATCH(Calcs!L2042,'Control Tech'!$A$3:$A$196,0),1)/100,0)</f>
        <v>0</v>
      </c>
      <c r="N2042" s="613">
        <f t="shared" si="193"/>
        <v>0</v>
      </c>
      <c r="O2042">
        <f t="shared" si="194"/>
        <v>0</v>
      </c>
    </row>
    <row r="2043" spans="1:15" x14ac:dyDescent="0.25">
      <c r="A2043" t="s">
        <v>1912</v>
      </c>
      <c r="B2043" t="s">
        <v>1249</v>
      </c>
      <c r="C2043" t="s">
        <v>1245</v>
      </c>
      <c r="D2043" t="s">
        <v>1131</v>
      </c>
      <c r="E2043" t="s">
        <v>1195</v>
      </c>
      <c r="F2043" s="604">
        <v>1</v>
      </c>
      <c r="G2043" s="604">
        <v>0</v>
      </c>
      <c r="H2043" s="651"/>
      <c r="I2043" t="str">
        <f t="shared" si="189"/>
        <v>electricity</v>
      </c>
      <c r="J2043" t="str">
        <f t="shared" si="190"/>
        <v>coal</v>
      </c>
      <c r="K2043" t="str">
        <f t="shared" si="191"/>
        <v>PM</v>
      </c>
      <c r="L2043" t="str">
        <f t="shared" si="192"/>
        <v>electricity.coal.PM.Cyclone</v>
      </c>
      <c r="M2043" s="614">
        <f>IFERROR(INDEX('Control Tech'!$K$3:$K$196,MATCH(Calcs!L2043,'Control Tech'!$A$3:$A$196,0),1)/100,0)</f>
        <v>0</v>
      </c>
      <c r="N2043" s="613">
        <f t="shared" si="193"/>
        <v>0</v>
      </c>
      <c r="O2043">
        <f t="shared" si="194"/>
        <v>0</v>
      </c>
    </row>
    <row r="2044" spans="1:15" x14ac:dyDescent="0.25">
      <c r="A2044" t="s">
        <v>1912</v>
      </c>
      <c r="B2044" t="s">
        <v>1249</v>
      </c>
      <c r="C2044" t="s">
        <v>1245</v>
      </c>
      <c r="D2044" t="s">
        <v>1207</v>
      </c>
      <c r="E2044" t="s">
        <v>1195</v>
      </c>
      <c r="F2044" s="604">
        <v>1</v>
      </c>
      <c r="G2044" s="604">
        <v>0</v>
      </c>
      <c r="H2044" s="651"/>
      <c r="I2044" t="str">
        <f t="shared" si="189"/>
        <v>electricity</v>
      </c>
      <c r="J2044" t="str">
        <f t="shared" si="190"/>
        <v>coal</v>
      </c>
      <c r="K2044" t="str">
        <f t="shared" si="191"/>
        <v>PM</v>
      </c>
      <c r="L2044" t="str">
        <f t="shared" si="192"/>
        <v>electricity.coal.PM.Electrostatic precipitator: 1 field</v>
      </c>
      <c r="M2044" s="614">
        <f>IFERROR(INDEX('Control Tech'!$K$3:$K$196,MATCH(Calcs!L2044,'Control Tech'!$A$3:$A$196,0),1)/100,0)</f>
        <v>5.7200000000000001E-2</v>
      </c>
      <c r="N2044" s="613">
        <f t="shared" si="193"/>
        <v>5.7200000000000001E-2</v>
      </c>
      <c r="O2044">
        <f t="shared" si="194"/>
        <v>0</v>
      </c>
    </row>
    <row r="2045" spans="1:15" x14ac:dyDescent="0.25">
      <c r="A2045" t="s">
        <v>1912</v>
      </c>
      <c r="B2045" t="s">
        <v>1249</v>
      </c>
      <c r="C2045" t="s">
        <v>1245</v>
      </c>
      <c r="D2045" t="s">
        <v>1208</v>
      </c>
      <c r="E2045" t="s">
        <v>1195</v>
      </c>
      <c r="F2045" s="604">
        <v>1</v>
      </c>
      <c r="G2045" s="604">
        <v>0</v>
      </c>
      <c r="H2045" s="651"/>
      <c r="I2045" t="str">
        <f t="shared" si="189"/>
        <v>electricity</v>
      </c>
      <c r="J2045" t="str">
        <f t="shared" si="190"/>
        <v>coal</v>
      </c>
      <c r="K2045" t="str">
        <f t="shared" si="191"/>
        <v>PM</v>
      </c>
      <c r="L2045" t="str">
        <f t="shared" si="192"/>
        <v>electricity.coal.PM.Electrostatic precipitator: 2 fields</v>
      </c>
      <c r="M2045" s="614">
        <f>IFERROR(INDEX('Control Tech'!$K$3:$K$196,MATCH(Calcs!L2045,'Control Tech'!$A$3:$A$196,0),1)/100,0)</f>
        <v>0.94279999999999997</v>
      </c>
      <c r="N2045" s="613">
        <f t="shared" si="193"/>
        <v>0.94279999999999997</v>
      </c>
      <c r="O2045">
        <f t="shared" si="194"/>
        <v>0</v>
      </c>
    </row>
    <row r="2046" spans="1:15" x14ac:dyDescent="0.25">
      <c r="A2046" t="s">
        <v>1912</v>
      </c>
      <c r="B2046" t="s">
        <v>1249</v>
      </c>
      <c r="C2046" t="s">
        <v>1245</v>
      </c>
      <c r="D2046" t="s">
        <v>1234</v>
      </c>
      <c r="E2046" t="s">
        <v>1195</v>
      </c>
      <c r="F2046" s="604">
        <v>1</v>
      </c>
      <c r="G2046" s="604">
        <v>0</v>
      </c>
      <c r="H2046" s="651"/>
      <c r="I2046" t="str">
        <f t="shared" si="189"/>
        <v>electricity</v>
      </c>
      <c r="J2046" t="str">
        <f t="shared" si="190"/>
        <v>coal</v>
      </c>
      <c r="K2046" t="str">
        <f t="shared" si="191"/>
        <v>PM</v>
      </c>
      <c r="L2046" t="str">
        <f t="shared" si="192"/>
        <v>electricity.coal.PM.Fabric filters</v>
      </c>
      <c r="M2046" s="614">
        <f>IFERROR(INDEX('Control Tech'!$K$3:$K$196,MATCH(Calcs!L2046,'Control Tech'!$A$3:$A$196,0),1)/100,0)</f>
        <v>0</v>
      </c>
      <c r="N2046" s="613">
        <f t="shared" si="193"/>
        <v>0</v>
      </c>
      <c r="O2046">
        <f t="shared" si="194"/>
        <v>0</v>
      </c>
    </row>
    <row r="2047" spans="1:15" x14ac:dyDescent="0.25">
      <c r="A2047" t="s">
        <v>1912</v>
      </c>
      <c r="B2047" t="s">
        <v>1249</v>
      </c>
      <c r="C2047" t="s">
        <v>1245</v>
      </c>
      <c r="D2047" t="s">
        <v>1196</v>
      </c>
      <c r="E2047" t="s">
        <v>1195</v>
      </c>
      <c r="F2047" s="604">
        <v>1</v>
      </c>
      <c r="G2047" s="604">
        <v>0</v>
      </c>
      <c r="H2047" s="651"/>
      <c r="I2047" t="str">
        <f t="shared" si="189"/>
        <v>electricity</v>
      </c>
      <c r="J2047" t="str">
        <f t="shared" si="190"/>
        <v>coal</v>
      </c>
      <c r="K2047" t="str">
        <f t="shared" si="191"/>
        <v>PM</v>
      </c>
      <c r="L2047" t="str">
        <f t="shared" si="192"/>
        <v>electricity.coal.PM.High efficiency deduster</v>
      </c>
      <c r="M2047" s="614">
        <f>IFERROR(INDEX('Control Tech'!$K$3:$K$196,MATCH(Calcs!L2047,'Control Tech'!$A$3:$A$196,0),1)/100,0)</f>
        <v>0</v>
      </c>
      <c r="N2047" s="613">
        <f t="shared" si="193"/>
        <v>0</v>
      </c>
      <c r="O2047">
        <f t="shared" si="194"/>
        <v>0</v>
      </c>
    </row>
    <row r="2048" spans="1:15" x14ac:dyDescent="0.25">
      <c r="A2048" t="s">
        <v>1912</v>
      </c>
      <c r="B2048" t="s">
        <v>1249</v>
      </c>
      <c r="C2048" t="s">
        <v>1245</v>
      </c>
      <c r="D2048" t="s">
        <v>1186</v>
      </c>
      <c r="E2048" t="s">
        <v>1195</v>
      </c>
      <c r="F2048" s="604">
        <v>1</v>
      </c>
      <c r="G2048" s="604">
        <v>0</v>
      </c>
      <c r="H2048" s="651"/>
      <c r="I2048" t="str">
        <f t="shared" si="189"/>
        <v>electricity</v>
      </c>
      <c r="J2048" t="str">
        <f t="shared" si="190"/>
        <v>coal</v>
      </c>
      <c r="K2048" t="str">
        <f t="shared" si="191"/>
        <v>PM</v>
      </c>
      <c r="L2048" t="str">
        <f t="shared" si="192"/>
        <v>electricity.coal.PM.No control</v>
      </c>
      <c r="M2048" s="614">
        <f>IFERROR(INDEX('Control Tech'!$K$3:$K$196,MATCH(Calcs!L2048,'Control Tech'!$A$3:$A$196,0),1)/100,0)</f>
        <v>0</v>
      </c>
      <c r="N2048" s="613">
        <f t="shared" si="193"/>
        <v>0</v>
      </c>
      <c r="O2048">
        <f t="shared" si="194"/>
        <v>0</v>
      </c>
    </row>
    <row r="2049" spans="1:15" x14ac:dyDescent="0.25">
      <c r="A2049" t="s">
        <v>1912</v>
      </c>
      <c r="B2049" t="s">
        <v>1249</v>
      </c>
      <c r="C2049" t="s">
        <v>92</v>
      </c>
      <c r="D2049" t="s">
        <v>1295</v>
      </c>
      <c r="E2049" t="s">
        <v>1195</v>
      </c>
      <c r="F2049" s="604">
        <v>1</v>
      </c>
      <c r="G2049" s="604">
        <v>3.0000000000000001E-5</v>
      </c>
      <c r="H2049" s="651"/>
      <c r="I2049" t="str">
        <f t="shared" si="189"/>
        <v>electricity</v>
      </c>
      <c r="J2049" t="str">
        <f t="shared" si="190"/>
        <v>petroleum diesel</v>
      </c>
      <c r="K2049" t="str">
        <f t="shared" si="191"/>
        <v>PM</v>
      </c>
      <c r="L2049" t="str">
        <f t="shared" si="192"/>
        <v>electricity.petroleum diesel.PM.Good housekeeping: industrial oil boilers</v>
      </c>
      <c r="M2049" s="614">
        <f>IFERROR(INDEX('Control Tech'!$K$3:$K$196,MATCH(Calcs!L2049,'Control Tech'!$A$3:$A$196,0),1)/100,0)</f>
        <v>0</v>
      </c>
      <c r="N2049" s="613">
        <f t="shared" si="193"/>
        <v>0</v>
      </c>
      <c r="O2049">
        <f t="shared" si="194"/>
        <v>0</v>
      </c>
    </row>
    <row r="2050" spans="1:15" x14ac:dyDescent="0.25">
      <c r="A2050" t="s">
        <v>1912</v>
      </c>
      <c r="B2050" t="s">
        <v>1249</v>
      </c>
      <c r="C2050" t="s">
        <v>92</v>
      </c>
      <c r="D2050" t="s">
        <v>1186</v>
      </c>
      <c r="E2050" t="s">
        <v>1195</v>
      </c>
      <c r="F2050" s="604">
        <v>1</v>
      </c>
      <c r="G2050" s="604">
        <v>3.0000000000000001E-5</v>
      </c>
      <c r="H2050" s="651"/>
      <c r="I2050" t="str">
        <f t="shared" si="189"/>
        <v>electricity</v>
      </c>
      <c r="J2050" t="str">
        <f t="shared" si="190"/>
        <v>petroleum diesel</v>
      </c>
      <c r="K2050" t="str">
        <f t="shared" si="191"/>
        <v>PM</v>
      </c>
      <c r="L2050" t="str">
        <f t="shared" si="192"/>
        <v>electricity.petroleum diesel.PM.No control</v>
      </c>
      <c r="M2050" s="614">
        <f>IFERROR(INDEX('Control Tech'!$K$3:$K$196,MATCH(Calcs!L2050,'Control Tech'!$A$3:$A$196,0),1)/100,0)</f>
        <v>0</v>
      </c>
      <c r="N2050" s="613">
        <f t="shared" si="193"/>
        <v>1</v>
      </c>
      <c r="O2050">
        <f t="shared" si="194"/>
        <v>0</v>
      </c>
    </row>
    <row r="2051" spans="1:15" x14ac:dyDescent="0.25">
      <c r="A2051" t="s">
        <v>1912</v>
      </c>
      <c r="B2051" t="s">
        <v>1249</v>
      </c>
      <c r="C2051" t="s">
        <v>1264</v>
      </c>
      <c r="D2051" t="s">
        <v>1186</v>
      </c>
      <c r="E2051" t="s">
        <v>1195</v>
      </c>
      <c r="F2051" s="604">
        <v>1</v>
      </c>
      <c r="G2051" s="604">
        <v>6.9999999999999994E-5</v>
      </c>
      <c r="H2051" s="651"/>
      <c r="I2051" t="str">
        <f t="shared" si="189"/>
        <v>electricity</v>
      </c>
      <c r="J2051" t="str">
        <f t="shared" si="190"/>
        <v>natural gas</v>
      </c>
      <c r="K2051" t="str">
        <f t="shared" si="191"/>
        <v>PM</v>
      </c>
      <c r="L2051" t="str">
        <f t="shared" si="192"/>
        <v>electricity.natural gas.PM.No control</v>
      </c>
      <c r="M2051" s="614">
        <f>IFERROR(INDEX('Control Tech'!$K$3:$K$196,MATCH(Calcs!L2051,'Control Tech'!$A$3:$A$196,0),1)/100,0)</f>
        <v>0</v>
      </c>
      <c r="N2051" s="613">
        <f t="shared" si="193"/>
        <v>1</v>
      </c>
      <c r="O2051">
        <f t="shared" si="194"/>
        <v>100.6</v>
      </c>
    </row>
    <row r="2052" spans="1:15" x14ac:dyDescent="0.25">
      <c r="A2052" t="s">
        <v>1912</v>
      </c>
      <c r="B2052" t="s">
        <v>1249</v>
      </c>
      <c r="C2052" t="s">
        <v>18</v>
      </c>
      <c r="D2052" t="s">
        <v>1186</v>
      </c>
      <c r="E2052" t="s">
        <v>1195</v>
      </c>
      <c r="F2052" s="604">
        <v>1</v>
      </c>
      <c r="G2052" s="604">
        <v>3.8000000000000002E-4</v>
      </c>
      <c r="H2052" s="651"/>
      <c r="I2052" t="str">
        <f t="shared" si="189"/>
        <v>electricity</v>
      </c>
      <c r="J2052" t="str">
        <f t="shared" si="190"/>
        <v>petroleum gasoline</v>
      </c>
      <c r="K2052" t="str">
        <f t="shared" si="191"/>
        <v>PM</v>
      </c>
      <c r="L2052" t="str">
        <f t="shared" si="192"/>
        <v>electricity.petroleum gasoline.PM.No control</v>
      </c>
      <c r="M2052" s="614">
        <f>IFERROR(INDEX('Control Tech'!$K$3:$K$196,MATCH(Calcs!L2052,'Control Tech'!$A$3:$A$196,0),1)/100,0)</f>
        <v>0</v>
      </c>
      <c r="N2052" s="613">
        <f t="shared" si="193"/>
        <v>1</v>
      </c>
      <c r="O2052">
        <f t="shared" si="194"/>
        <v>0</v>
      </c>
    </row>
    <row r="2053" spans="1:15" x14ac:dyDescent="0.25">
      <c r="A2053" t="s">
        <v>1912</v>
      </c>
      <c r="B2053" t="s">
        <v>1249</v>
      </c>
      <c r="C2053" t="s">
        <v>1294</v>
      </c>
      <c r="D2053" t="s">
        <v>1234</v>
      </c>
      <c r="E2053" t="s">
        <v>1195</v>
      </c>
      <c r="F2053" s="604">
        <v>1</v>
      </c>
      <c r="G2053" s="604">
        <v>0</v>
      </c>
      <c r="H2053" s="651"/>
      <c r="I2053" t="str">
        <f t="shared" si="189"/>
        <v>electricity</v>
      </c>
      <c r="J2053" t="str">
        <f t="shared" si="190"/>
        <v>petroleum diesel</v>
      </c>
      <c r="K2053" t="str">
        <f t="shared" si="191"/>
        <v>PM</v>
      </c>
      <c r="L2053" t="str">
        <f t="shared" si="192"/>
        <v>electricity.petroleum diesel.PM.Fabric filters</v>
      </c>
      <c r="M2053" s="614">
        <f>IFERROR(INDEX('Control Tech'!$K$3:$K$196,MATCH(Calcs!L2053,'Control Tech'!$A$3:$A$196,0),1)/100,0)</f>
        <v>0</v>
      </c>
      <c r="N2053" s="613">
        <f t="shared" si="193"/>
        <v>0</v>
      </c>
      <c r="O2053">
        <f t="shared" si="194"/>
        <v>241.77</v>
      </c>
    </row>
    <row r="2054" spans="1:15" x14ac:dyDescent="0.25">
      <c r="A2054" t="s">
        <v>1912</v>
      </c>
      <c r="B2054" t="s">
        <v>1249</v>
      </c>
      <c r="C2054" t="s">
        <v>1294</v>
      </c>
      <c r="D2054" t="s">
        <v>1295</v>
      </c>
      <c r="E2054" t="s">
        <v>1195</v>
      </c>
      <c r="F2054" s="604">
        <v>1</v>
      </c>
      <c r="G2054" s="604">
        <v>2.7E-4</v>
      </c>
      <c r="H2054" s="651"/>
      <c r="I2054" t="str">
        <f t="shared" ref="I2054:I2117" si="195">IFERROR(INDEX($U$3:$U$143,MATCH(B2054,$S$3:$S$143,0),1),"")</f>
        <v>electricity</v>
      </c>
      <c r="J2054" t="str">
        <f t="shared" ref="J2054:J2117" si="196">IFERROR(INDEX($V$3:$V$143,MATCH(CONCATENATE(B2054,".",C2054),$R$3:$R$143,0),1),"")</f>
        <v>petroleum diesel</v>
      </c>
      <c r="K2054" t="str">
        <f t="shared" ref="K2054:K2117" si="197">IF(OR(A2054="black carbon",A2054="oc",A2054="pm2.5",A2054="pm10"),"PM",A2054)</f>
        <v>PM</v>
      </c>
      <c r="L2054" t="str">
        <f t="shared" ref="L2054:L2117" si="198">IFERROR(CONCATENATE(I2054,".",J2054,".",K2054,".",D2054),"")</f>
        <v>electricity.petroleum diesel.PM.Good housekeeping: industrial oil boilers</v>
      </c>
      <c r="M2054" s="614">
        <f>IFERROR(INDEX('Control Tech'!$K$3:$K$196,MATCH(Calcs!L2054,'Control Tech'!$A$3:$A$196,0),1)/100,0)</f>
        <v>0</v>
      </c>
      <c r="N2054" s="613">
        <f t="shared" ref="N2054:N2117" si="199">IF(D2054="no control",1-SUMIFS($M$5:$M$3714,$B$5:$B$3714,B2054,$A$5:$A$3714,A2054,$C$5:$C$3714,C2054),M2054)</f>
        <v>0</v>
      </c>
      <c r="O2054">
        <f t="shared" ref="O2054:O2117" si="200">IF(I2054="electricity",INDEX($W$3:$W$143,MATCH(CONCATENATE(B2054,".",C2054),$R$3:$R$143,0),1),"")</f>
        <v>241.77</v>
      </c>
    </row>
    <row r="2055" spans="1:15" x14ac:dyDescent="0.25">
      <c r="A2055" t="s">
        <v>1912</v>
      </c>
      <c r="B2055" t="s">
        <v>1249</v>
      </c>
      <c r="C2055" t="s">
        <v>1294</v>
      </c>
      <c r="D2055" t="s">
        <v>1196</v>
      </c>
      <c r="E2055" t="s">
        <v>1195</v>
      </c>
      <c r="F2055" s="604">
        <v>1</v>
      </c>
      <c r="G2055" s="604">
        <v>0</v>
      </c>
      <c r="H2055" s="651"/>
      <c r="I2055" t="str">
        <f t="shared" si="195"/>
        <v>electricity</v>
      </c>
      <c r="J2055" t="str">
        <f t="shared" si="196"/>
        <v>petroleum diesel</v>
      </c>
      <c r="K2055" t="str">
        <f t="shared" si="197"/>
        <v>PM</v>
      </c>
      <c r="L2055" t="str">
        <f t="shared" si="198"/>
        <v>electricity.petroleum diesel.PM.High efficiency deduster</v>
      </c>
      <c r="M2055" s="614">
        <f>IFERROR(INDEX('Control Tech'!$K$3:$K$196,MATCH(Calcs!L2055,'Control Tech'!$A$3:$A$196,0),1)/100,0)</f>
        <v>0</v>
      </c>
      <c r="N2055" s="613">
        <f t="shared" si="199"/>
        <v>0</v>
      </c>
      <c r="O2055">
        <f t="shared" si="200"/>
        <v>241.77</v>
      </c>
    </row>
    <row r="2056" spans="1:15" x14ac:dyDescent="0.25">
      <c r="A2056" t="s">
        <v>1912</v>
      </c>
      <c r="B2056" t="s">
        <v>1249</v>
      </c>
      <c r="C2056" t="s">
        <v>1294</v>
      </c>
      <c r="D2056" t="s">
        <v>1186</v>
      </c>
      <c r="E2056" t="s">
        <v>1195</v>
      </c>
      <c r="F2056" s="604">
        <v>1</v>
      </c>
      <c r="G2056" s="604">
        <v>2.9E-4</v>
      </c>
      <c r="H2056" s="651"/>
      <c r="I2056" t="str">
        <f t="shared" si="195"/>
        <v>electricity</v>
      </c>
      <c r="J2056" t="str">
        <f t="shared" si="196"/>
        <v>petroleum diesel</v>
      </c>
      <c r="K2056" t="str">
        <f t="shared" si="197"/>
        <v>PM</v>
      </c>
      <c r="L2056" t="str">
        <f t="shared" si="198"/>
        <v>electricity.petroleum diesel.PM.No control</v>
      </c>
      <c r="M2056" s="614">
        <f>IFERROR(INDEX('Control Tech'!$K$3:$K$196,MATCH(Calcs!L2056,'Control Tech'!$A$3:$A$196,0),1)/100,0)</f>
        <v>0</v>
      </c>
      <c r="N2056" s="613">
        <f t="shared" si="199"/>
        <v>1</v>
      </c>
      <c r="O2056">
        <f t="shared" si="200"/>
        <v>241.77</v>
      </c>
    </row>
    <row r="2057" spans="1:15" x14ac:dyDescent="0.25">
      <c r="A2057" t="s">
        <v>1912</v>
      </c>
      <c r="B2057" t="s">
        <v>1249</v>
      </c>
      <c r="C2057" t="s">
        <v>1410</v>
      </c>
      <c r="D2057" t="s">
        <v>1131</v>
      </c>
      <c r="E2057" t="s">
        <v>1195</v>
      </c>
      <c r="F2057" s="604">
        <v>1</v>
      </c>
      <c r="G2057" s="604">
        <v>2.5000000000000001E-4</v>
      </c>
      <c r="H2057" s="651"/>
      <c r="I2057" t="str">
        <f t="shared" si="195"/>
        <v>electricity</v>
      </c>
      <c r="J2057" t="str">
        <f t="shared" si="196"/>
        <v>biomass</v>
      </c>
      <c r="K2057" t="str">
        <f t="shared" si="197"/>
        <v>PM</v>
      </c>
      <c r="L2057" t="str">
        <f t="shared" si="198"/>
        <v>electricity.biomass.PM.Cyclone</v>
      </c>
      <c r="M2057" s="614">
        <f>IFERROR(INDEX('Control Tech'!$K$3:$K$196,MATCH(Calcs!L2057,'Control Tech'!$A$3:$A$196,0),1)/100,0)</f>
        <v>0</v>
      </c>
      <c r="N2057" s="613">
        <f t="shared" si="199"/>
        <v>0</v>
      </c>
      <c r="O2057">
        <f t="shared" si="200"/>
        <v>0</v>
      </c>
    </row>
    <row r="2058" spans="1:15" x14ac:dyDescent="0.25">
      <c r="A2058" t="s">
        <v>1912</v>
      </c>
      <c r="B2058" t="s">
        <v>1249</v>
      </c>
      <c r="C2058" t="s">
        <v>1410</v>
      </c>
      <c r="D2058" t="s">
        <v>1207</v>
      </c>
      <c r="E2058" t="s">
        <v>1195</v>
      </c>
      <c r="F2058" s="604">
        <v>1</v>
      </c>
      <c r="G2058" s="604">
        <v>1.0000000000000001E-5</v>
      </c>
      <c r="H2058" s="651"/>
      <c r="I2058" t="str">
        <f t="shared" si="195"/>
        <v>electricity</v>
      </c>
      <c r="J2058" t="str">
        <f t="shared" si="196"/>
        <v>biomass</v>
      </c>
      <c r="K2058" t="str">
        <f t="shared" si="197"/>
        <v>PM</v>
      </c>
      <c r="L2058" t="str">
        <f t="shared" si="198"/>
        <v>electricity.biomass.PM.Electrostatic precipitator: 1 field</v>
      </c>
      <c r="M2058" s="614">
        <f>IFERROR(INDEX('Control Tech'!$K$3:$K$196,MATCH(Calcs!L2058,'Control Tech'!$A$3:$A$196,0),1)/100,0)</f>
        <v>1</v>
      </c>
      <c r="N2058" s="613">
        <f t="shared" si="199"/>
        <v>1</v>
      </c>
      <c r="O2058">
        <f t="shared" si="200"/>
        <v>0</v>
      </c>
    </row>
    <row r="2059" spans="1:15" x14ac:dyDescent="0.25">
      <c r="A2059" t="s">
        <v>1912</v>
      </c>
      <c r="B2059" t="s">
        <v>1249</v>
      </c>
      <c r="C2059" t="s">
        <v>1410</v>
      </c>
      <c r="D2059" t="s">
        <v>1208</v>
      </c>
      <c r="E2059" t="s">
        <v>1195</v>
      </c>
      <c r="F2059" s="604">
        <v>1</v>
      </c>
      <c r="G2059" s="604">
        <v>1.0000000000000001E-5</v>
      </c>
      <c r="H2059" s="651"/>
      <c r="I2059" t="str">
        <f t="shared" si="195"/>
        <v>electricity</v>
      </c>
      <c r="J2059" t="str">
        <f t="shared" si="196"/>
        <v>biomass</v>
      </c>
      <c r="K2059" t="str">
        <f t="shared" si="197"/>
        <v>PM</v>
      </c>
      <c r="L2059" t="str">
        <f t="shared" si="198"/>
        <v>electricity.biomass.PM.Electrostatic precipitator: 2 fields</v>
      </c>
      <c r="M2059" s="614">
        <f>IFERROR(INDEX('Control Tech'!$K$3:$K$196,MATCH(Calcs!L2059,'Control Tech'!$A$3:$A$196,0),1)/100,0)</f>
        <v>0</v>
      </c>
      <c r="N2059" s="613">
        <f t="shared" si="199"/>
        <v>0</v>
      </c>
      <c r="O2059">
        <f t="shared" si="200"/>
        <v>0</v>
      </c>
    </row>
    <row r="2060" spans="1:15" x14ac:dyDescent="0.25">
      <c r="A2060" t="s">
        <v>1912</v>
      </c>
      <c r="B2060" t="s">
        <v>1249</v>
      </c>
      <c r="C2060" t="s">
        <v>1410</v>
      </c>
      <c r="D2060" t="s">
        <v>1234</v>
      </c>
      <c r="E2060" t="s">
        <v>1195</v>
      </c>
      <c r="F2060" s="604">
        <v>1</v>
      </c>
      <c r="G2060" s="604">
        <v>0</v>
      </c>
      <c r="H2060" s="651"/>
      <c r="I2060" t="str">
        <f t="shared" si="195"/>
        <v>electricity</v>
      </c>
      <c r="J2060" t="str">
        <f t="shared" si="196"/>
        <v>biomass</v>
      </c>
      <c r="K2060" t="str">
        <f t="shared" si="197"/>
        <v>PM</v>
      </c>
      <c r="L2060" t="str">
        <f t="shared" si="198"/>
        <v>electricity.biomass.PM.Fabric filters</v>
      </c>
      <c r="M2060" s="614">
        <f>IFERROR(INDEX('Control Tech'!$K$3:$K$196,MATCH(Calcs!L2060,'Control Tech'!$A$3:$A$196,0),1)/100,0)</f>
        <v>0</v>
      </c>
      <c r="N2060" s="613">
        <f t="shared" si="199"/>
        <v>0</v>
      </c>
      <c r="O2060">
        <f t="shared" si="200"/>
        <v>0</v>
      </c>
    </row>
    <row r="2061" spans="1:15" x14ac:dyDescent="0.25">
      <c r="A2061" t="s">
        <v>1912</v>
      </c>
      <c r="B2061" t="s">
        <v>1249</v>
      </c>
      <c r="C2061" t="s">
        <v>1410</v>
      </c>
      <c r="D2061" t="s">
        <v>1235</v>
      </c>
      <c r="E2061" t="s">
        <v>1195</v>
      </c>
      <c r="F2061" s="604">
        <v>1</v>
      </c>
      <c r="G2061" s="604">
        <v>0</v>
      </c>
      <c r="H2061" s="651"/>
      <c r="I2061" t="str">
        <f t="shared" si="195"/>
        <v>electricity</v>
      </c>
      <c r="J2061" t="str">
        <f t="shared" si="196"/>
        <v>biomass</v>
      </c>
      <c r="K2061" t="str">
        <f t="shared" si="197"/>
        <v>PM</v>
      </c>
      <c r="L2061" t="str">
        <f t="shared" si="198"/>
        <v>electricity.biomass.PM.Fabric filters - power plants with injection</v>
      </c>
      <c r="M2061" s="614">
        <f>IFERROR(INDEX('Control Tech'!$K$3:$K$196,MATCH(Calcs!L2061,'Control Tech'!$A$3:$A$196,0),1)/100,0)</f>
        <v>0</v>
      </c>
      <c r="N2061" s="613">
        <f t="shared" si="199"/>
        <v>0</v>
      </c>
      <c r="O2061">
        <f t="shared" si="200"/>
        <v>0</v>
      </c>
    </row>
    <row r="2062" spans="1:15" x14ac:dyDescent="0.25">
      <c r="A2062" t="s">
        <v>1912</v>
      </c>
      <c r="B2062" t="s">
        <v>1249</v>
      </c>
      <c r="C2062" t="s">
        <v>1410</v>
      </c>
      <c r="D2062" t="s">
        <v>1196</v>
      </c>
      <c r="E2062" t="s">
        <v>1195</v>
      </c>
      <c r="F2062" s="604">
        <v>1</v>
      </c>
      <c r="G2062" s="604">
        <v>0</v>
      </c>
      <c r="H2062" s="651"/>
      <c r="I2062" t="str">
        <f t="shared" si="195"/>
        <v>electricity</v>
      </c>
      <c r="J2062" t="str">
        <f t="shared" si="196"/>
        <v>biomass</v>
      </c>
      <c r="K2062" t="str">
        <f t="shared" si="197"/>
        <v>PM</v>
      </c>
      <c r="L2062" t="str">
        <f t="shared" si="198"/>
        <v>electricity.biomass.PM.High efficiency deduster</v>
      </c>
      <c r="M2062" s="614">
        <f>IFERROR(INDEX('Control Tech'!$K$3:$K$196,MATCH(Calcs!L2062,'Control Tech'!$A$3:$A$196,0),1)/100,0)</f>
        <v>0</v>
      </c>
      <c r="N2062" s="613">
        <f t="shared" si="199"/>
        <v>0</v>
      </c>
      <c r="O2062">
        <f t="shared" si="200"/>
        <v>0</v>
      </c>
    </row>
    <row r="2063" spans="1:15" x14ac:dyDescent="0.25">
      <c r="A2063" t="s">
        <v>1912</v>
      </c>
      <c r="B2063" t="s">
        <v>1249</v>
      </c>
      <c r="C2063" t="s">
        <v>1410</v>
      </c>
      <c r="D2063" t="s">
        <v>1186</v>
      </c>
      <c r="E2063" t="s">
        <v>1195</v>
      </c>
      <c r="F2063" s="604">
        <v>1</v>
      </c>
      <c r="G2063" s="604">
        <v>2.7999999999999998E-4</v>
      </c>
      <c r="H2063" s="651"/>
      <c r="I2063" t="str">
        <f t="shared" si="195"/>
        <v>electricity</v>
      </c>
      <c r="J2063" t="str">
        <f t="shared" si="196"/>
        <v>biomass</v>
      </c>
      <c r="K2063" t="str">
        <f t="shared" si="197"/>
        <v>PM</v>
      </c>
      <c r="L2063" t="str">
        <f t="shared" si="198"/>
        <v>electricity.biomass.PM.No control</v>
      </c>
      <c r="M2063" s="614">
        <f>IFERROR(INDEX('Control Tech'!$K$3:$K$196,MATCH(Calcs!L2063,'Control Tech'!$A$3:$A$196,0),1)/100,0)</f>
        <v>0</v>
      </c>
      <c r="N2063" s="613">
        <f t="shared" si="199"/>
        <v>0</v>
      </c>
      <c r="O2063">
        <f t="shared" si="200"/>
        <v>0</v>
      </c>
    </row>
    <row r="2064" spans="1:15" x14ac:dyDescent="0.25">
      <c r="A2064" t="s">
        <v>1912</v>
      </c>
      <c r="B2064" t="s">
        <v>1228</v>
      </c>
      <c r="C2064" t="s">
        <v>1205</v>
      </c>
      <c r="D2064" t="s">
        <v>1207</v>
      </c>
      <c r="E2064" t="s">
        <v>1195</v>
      </c>
      <c r="F2064" s="604">
        <v>1</v>
      </c>
      <c r="G2064" s="604">
        <v>4.0999999999999999E-4</v>
      </c>
      <c r="H2064" s="651"/>
      <c r="I2064" t="str">
        <f t="shared" si="195"/>
        <v>electricity</v>
      </c>
      <c r="J2064" t="str">
        <f t="shared" si="196"/>
        <v>lignite</v>
      </c>
      <c r="K2064" t="str">
        <f t="shared" si="197"/>
        <v>PM</v>
      </c>
      <c r="L2064" t="str">
        <f t="shared" si="198"/>
        <v>electricity.lignite.PM.Electrostatic precipitator: 1 field</v>
      </c>
      <c r="M2064" s="614">
        <f>IFERROR(INDEX('Control Tech'!$K$3:$K$196,MATCH(Calcs!L2064,'Control Tech'!$A$3:$A$196,0),1)/100,0)</f>
        <v>0</v>
      </c>
      <c r="N2064" s="613">
        <f t="shared" si="199"/>
        <v>0</v>
      </c>
      <c r="O2064">
        <f t="shared" si="200"/>
        <v>0</v>
      </c>
    </row>
    <row r="2065" spans="1:15" x14ac:dyDescent="0.25">
      <c r="A2065" t="s">
        <v>1912</v>
      </c>
      <c r="B2065" t="s">
        <v>1228</v>
      </c>
      <c r="C2065" t="s">
        <v>1205</v>
      </c>
      <c r="D2065" t="s">
        <v>1208</v>
      </c>
      <c r="E2065" t="s">
        <v>1195</v>
      </c>
      <c r="F2065" s="604">
        <v>1</v>
      </c>
      <c r="G2065" s="604">
        <v>2.1000000000000001E-4</v>
      </c>
      <c r="H2065" s="651"/>
      <c r="I2065" t="str">
        <f t="shared" si="195"/>
        <v>electricity</v>
      </c>
      <c r="J2065" t="str">
        <f t="shared" si="196"/>
        <v>lignite</v>
      </c>
      <c r="K2065" t="str">
        <f t="shared" si="197"/>
        <v>PM</v>
      </c>
      <c r="L2065" t="str">
        <f t="shared" si="198"/>
        <v>electricity.lignite.PM.Electrostatic precipitator: 2 fields</v>
      </c>
      <c r="M2065" s="614">
        <f>IFERROR(INDEX('Control Tech'!$K$3:$K$196,MATCH(Calcs!L2065,'Control Tech'!$A$3:$A$196,0),1)/100,0)</f>
        <v>0</v>
      </c>
      <c r="N2065" s="613">
        <f t="shared" si="199"/>
        <v>0</v>
      </c>
      <c r="O2065">
        <f t="shared" si="200"/>
        <v>0</v>
      </c>
    </row>
    <row r="2066" spans="1:15" x14ac:dyDescent="0.25">
      <c r="A2066" t="s">
        <v>1912</v>
      </c>
      <c r="B2066" t="s">
        <v>1228</v>
      </c>
      <c r="C2066" t="s">
        <v>1205</v>
      </c>
      <c r="D2066" t="s">
        <v>1196</v>
      </c>
      <c r="E2066" t="s">
        <v>1195</v>
      </c>
      <c r="F2066" s="604">
        <v>1</v>
      </c>
      <c r="G2066" s="604">
        <v>0</v>
      </c>
      <c r="H2066" s="651"/>
      <c r="I2066" t="str">
        <f t="shared" si="195"/>
        <v>electricity</v>
      </c>
      <c r="J2066" t="str">
        <f t="shared" si="196"/>
        <v>lignite</v>
      </c>
      <c r="K2066" t="str">
        <f t="shared" si="197"/>
        <v>PM</v>
      </c>
      <c r="L2066" t="str">
        <f t="shared" si="198"/>
        <v>electricity.lignite.PM.High efficiency deduster</v>
      </c>
      <c r="M2066" s="614">
        <f>IFERROR(INDEX('Control Tech'!$K$3:$K$196,MATCH(Calcs!L2066,'Control Tech'!$A$3:$A$196,0),1)/100,0)</f>
        <v>0</v>
      </c>
      <c r="N2066" s="613">
        <f t="shared" si="199"/>
        <v>0</v>
      </c>
      <c r="O2066">
        <f t="shared" si="200"/>
        <v>0</v>
      </c>
    </row>
    <row r="2067" spans="1:15" x14ac:dyDescent="0.25">
      <c r="A2067" t="s">
        <v>1912</v>
      </c>
      <c r="B2067" t="s">
        <v>1228</v>
      </c>
      <c r="C2067" t="s">
        <v>1205</v>
      </c>
      <c r="D2067" t="s">
        <v>1229</v>
      </c>
      <c r="E2067" t="s">
        <v>1195</v>
      </c>
      <c r="F2067" s="604">
        <v>1</v>
      </c>
      <c r="G2067" s="604">
        <v>0</v>
      </c>
      <c r="H2067" s="651"/>
      <c r="I2067" t="str">
        <f t="shared" si="195"/>
        <v>electricity</v>
      </c>
      <c r="J2067" t="str">
        <f t="shared" si="196"/>
        <v>lignite</v>
      </c>
      <c r="K2067" t="str">
        <f t="shared" si="197"/>
        <v>PM</v>
      </c>
      <c r="L2067" t="str">
        <f t="shared" si="198"/>
        <v>electricity.lignite.PM.High efficiency deduster - power plants + S,N meas.</v>
      </c>
      <c r="M2067" s="614">
        <f>IFERROR(INDEX('Control Tech'!$K$3:$K$196,MATCH(Calcs!L2067,'Control Tech'!$A$3:$A$196,0),1)/100,0)</f>
        <v>0</v>
      </c>
      <c r="N2067" s="613">
        <f t="shared" si="199"/>
        <v>0</v>
      </c>
      <c r="O2067">
        <f t="shared" si="200"/>
        <v>0</v>
      </c>
    </row>
    <row r="2068" spans="1:15" x14ac:dyDescent="0.25">
      <c r="A2068" t="s">
        <v>1912</v>
      </c>
      <c r="B2068" t="s">
        <v>1228</v>
      </c>
      <c r="C2068" t="s">
        <v>1205</v>
      </c>
      <c r="D2068" t="s">
        <v>1186</v>
      </c>
      <c r="E2068" t="s">
        <v>1195</v>
      </c>
      <c r="F2068" s="604">
        <v>1</v>
      </c>
      <c r="G2068" s="604">
        <v>1.0359999999999999E-2</v>
      </c>
      <c r="H2068" s="651"/>
      <c r="I2068" t="str">
        <f t="shared" si="195"/>
        <v>electricity</v>
      </c>
      <c r="J2068" t="str">
        <f t="shared" si="196"/>
        <v>lignite</v>
      </c>
      <c r="K2068" t="str">
        <f t="shared" si="197"/>
        <v>PM</v>
      </c>
      <c r="L2068" t="str">
        <f t="shared" si="198"/>
        <v>electricity.lignite.PM.No control</v>
      </c>
      <c r="M2068" s="614">
        <f>IFERROR(INDEX('Control Tech'!$K$3:$K$196,MATCH(Calcs!L2068,'Control Tech'!$A$3:$A$196,0),1)/100,0)</f>
        <v>0</v>
      </c>
      <c r="N2068" s="613">
        <f t="shared" si="199"/>
        <v>1</v>
      </c>
      <c r="O2068">
        <f t="shared" si="200"/>
        <v>0</v>
      </c>
    </row>
    <row r="2069" spans="1:15" x14ac:dyDescent="0.25">
      <c r="A2069" t="s">
        <v>1912</v>
      </c>
      <c r="B2069" t="s">
        <v>1228</v>
      </c>
      <c r="C2069" t="s">
        <v>1205</v>
      </c>
      <c r="D2069" t="s">
        <v>1219</v>
      </c>
      <c r="E2069" t="s">
        <v>1195</v>
      </c>
      <c r="F2069" s="604">
        <v>1</v>
      </c>
      <c r="G2069" s="604">
        <v>4.0999999999999999E-4</v>
      </c>
      <c r="H2069" s="651"/>
      <c r="I2069" t="str">
        <f t="shared" si="195"/>
        <v>electricity</v>
      </c>
      <c r="J2069" t="str">
        <f t="shared" si="196"/>
        <v>lignite</v>
      </c>
      <c r="K2069" t="str">
        <f t="shared" si="197"/>
        <v>PM</v>
      </c>
      <c r="L2069" t="str">
        <f t="shared" si="198"/>
        <v>electricity.lignite.PM.Wet scrubber</v>
      </c>
      <c r="M2069" s="614">
        <f>IFERROR(INDEX('Control Tech'!$K$3:$K$196,MATCH(Calcs!L2069,'Control Tech'!$A$3:$A$196,0),1)/100,0)</f>
        <v>0</v>
      </c>
      <c r="N2069" s="613">
        <f t="shared" si="199"/>
        <v>0</v>
      </c>
      <c r="O2069">
        <f t="shared" si="200"/>
        <v>0</v>
      </c>
    </row>
    <row r="2070" spans="1:15" x14ac:dyDescent="0.25">
      <c r="A2070" t="s">
        <v>1912</v>
      </c>
      <c r="B2070" t="s">
        <v>1228</v>
      </c>
      <c r="C2070" t="s">
        <v>1240</v>
      </c>
      <c r="D2070" t="s">
        <v>1207</v>
      </c>
      <c r="E2070" t="s">
        <v>1195</v>
      </c>
      <c r="F2070" s="604">
        <v>1</v>
      </c>
      <c r="G2070" s="604">
        <v>4.0999999999999999E-4</v>
      </c>
      <c r="H2070" s="651"/>
      <c r="I2070" t="str">
        <f t="shared" si="195"/>
        <v>electricity</v>
      </c>
      <c r="J2070" t="str">
        <f t="shared" si="196"/>
        <v>lignite</v>
      </c>
      <c r="K2070" t="str">
        <f t="shared" si="197"/>
        <v>PM</v>
      </c>
      <c r="L2070" t="str">
        <f t="shared" si="198"/>
        <v>electricity.lignite.PM.Electrostatic precipitator: 1 field</v>
      </c>
      <c r="M2070" s="614">
        <f>IFERROR(INDEX('Control Tech'!$K$3:$K$196,MATCH(Calcs!L2070,'Control Tech'!$A$3:$A$196,0),1)/100,0)</f>
        <v>0</v>
      </c>
      <c r="N2070" s="613">
        <f t="shared" si="199"/>
        <v>0</v>
      </c>
      <c r="O2070">
        <f t="shared" si="200"/>
        <v>0</v>
      </c>
    </row>
    <row r="2071" spans="1:15" x14ac:dyDescent="0.25">
      <c r="A2071" t="s">
        <v>1912</v>
      </c>
      <c r="B2071" t="s">
        <v>1228</v>
      </c>
      <c r="C2071" t="s">
        <v>1240</v>
      </c>
      <c r="D2071" t="s">
        <v>1208</v>
      </c>
      <c r="E2071" t="s">
        <v>1195</v>
      </c>
      <c r="F2071" s="604">
        <v>1</v>
      </c>
      <c r="G2071" s="604">
        <v>2.1000000000000001E-4</v>
      </c>
      <c r="H2071" s="651"/>
      <c r="I2071" t="str">
        <f t="shared" si="195"/>
        <v>electricity</v>
      </c>
      <c r="J2071" t="str">
        <f t="shared" si="196"/>
        <v>lignite</v>
      </c>
      <c r="K2071" t="str">
        <f t="shared" si="197"/>
        <v>PM</v>
      </c>
      <c r="L2071" t="str">
        <f t="shared" si="198"/>
        <v>electricity.lignite.PM.Electrostatic precipitator: 2 fields</v>
      </c>
      <c r="M2071" s="614">
        <f>IFERROR(INDEX('Control Tech'!$K$3:$K$196,MATCH(Calcs!L2071,'Control Tech'!$A$3:$A$196,0),1)/100,0)</f>
        <v>0</v>
      </c>
      <c r="N2071" s="613">
        <f t="shared" si="199"/>
        <v>0</v>
      </c>
      <c r="O2071">
        <f t="shared" si="200"/>
        <v>0</v>
      </c>
    </row>
    <row r="2072" spans="1:15" x14ac:dyDescent="0.25">
      <c r="A2072" t="s">
        <v>1912</v>
      </c>
      <c r="B2072" t="s">
        <v>1228</v>
      </c>
      <c r="C2072" t="s">
        <v>1240</v>
      </c>
      <c r="D2072" t="s">
        <v>1196</v>
      </c>
      <c r="E2072" t="s">
        <v>1195</v>
      </c>
      <c r="F2072" s="604">
        <v>1</v>
      </c>
      <c r="G2072" s="604">
        <v>0</v>
      </c>
      <c r="H2072" s="651"/>
      <c r="I2072" t="str">
        <f t="shared" si="195"/>
        <v>electricity</v>
      </c>
      <c r="J2072" t="str">
        <f t="shared" si="196"/>
        <v>lignite</v>
      </c>
      <c r="K2072" t="str">
        <f t="shared" si="197"/>
        <v>PM</v>
      </c>
      <c r="L2072" t="str">
        <f t="shared" si="198"/>
        <v>electricity.lignite.PM.High efficiency deduster</v>
      </c>
      <c r="M2072" s="614">
        <f>IFERROR(INDEX('Control Tech'!$K$3:$K$196,MATCH(Calcs!L2072,'Control Tech'!$A$3:$A$196,0),1)/100,0)</f>
        <v>0</v>
      </c>
      <c r="N2072" s="613">
        <f t="shared" si="199"/>
        <v>0</v>
      </c>
      <c r="O2072">
        <f t="shared" si="200"/>
        <v>0</v>
      </c>
    </row>
    <row r="2073" spans="1:15" x14ac:dyDescent="0.25">
      <c r="A2073" t="s">
        <v>1912</v>
      </c>
      <c r="B2073" t="s">
        <v>1228</v>
      </c>
      <c r="C2073" t="s">
        <v>1240</v>
      </c>
      <c r="D2073" t="s">
        <v>1229</v>
      </c>
      <c r="E2073" t="s">
        <v>1195</v>
      </c>
      <c r="F2073" s="604">
        <v>1</v>
      </c>
      <c r="G2073" s="604">
        <v>0</v>
      </c>
      <c r="H2073" s="651"/>
      <c r="I2073" t="str">
        <f t="shared" si="195"/>
        <v>electricity</v>
      </c>
      <c r="J2073" t="str">
        <f t="shared" si="196"/>
        <v>lignite</v>
      </c>
      <c r="K2073" t="str">
        <f t="shared" si="197"/>
        <v>PM</v>
      </c>
      <c r="L2073" t="str">
        <f t="shared" si="198"/>
        <v>electricity.lignite.PM.High efficiency deduster - power plants + S,N meas.</v>
      </c>
      <c r="M2073" s="614">
        <f>IFERROR(INDEX('Control Tech'!$K$3:$K$196,MATCH(Calcs!L2073,'Control Tech'!$A$3:$A$196,0),1)/100,0)</f>
        <v>0</v>
      </c>
      <c r="N2073" s="613">
        <f t="shared" si="199"/>
        <v>0</v>
      </c>
      <c r="O2073">
        <f t="shared" si="200"/>
        <v>0</v>
      </c>
    </row>
    <row r="2074" spans="1:15" x14ac:dyDescent="0.25">
      <c r="A2074" t="s">
        <v>1912</v>
      </c>
      <c r="B2074" t="s">
        <v>1228</v>
      </c>
      <c r="C2074" t="s">
        <v>1240</v>
      </c>
      <c r="D2074" t="s">
        <v>1186</v>
      </c>
      <c r="E2074" t="s">
        <v>1195</v>
      </c>
      <c r="F2074" s="604">
        <v>1</v>
      </c>
      <c r="G2074" s="604">
        <v>1.0359999999999999E-2</v>
      </c>
      <c r="H2074" s="651"/>
      <c r="I2074" t="str">
        <f t="shared" si="195"/>
        <v>electricity</v>
      </c>
      <c r="J2074" t="str">
        <f t="shared" si="196"/>
        <v>lignite</v>
      </c>
      <c r="K2074" t="str">
        <f t="shared" si="197"/>
        <v>PM</v>
      </c>
      <c r="L2074" t="str">
        <f t="shared" si="198"/>
        <v>electricity.lignite.PM.No control</v>
      </c>
      <c r="M2074" s="614">
        <f>IFERROR(INDEX('Control Tech'!$K$3:$K$196,MATCH(Calcs!L2074,'Control Tech'!$A$3:$A$196,0),1)/100,0)</f>
        <v>0</v>
      </c>
      <c r="N2074" s="613">
        <f t="shared" si="199"/>
        <v>1</v>
      </c>
      <c r="O2074">
        <f t="shared" si="200"/>
        <v>0</v>
      </c>
    </row>
    <row r="2075" spans="1:15" x14ac:dyDescent="0.25">
      <c r="A2075" t="s">
        <v>1912</v>
      </c>
      <c r="B2075" t="s">
        <v>1228</v>
      </c>
      <c r="C2075" t="s">
        <v>1240</v>
      </c>
      <c r="D2075" t="s">
        <v>1219</v>
      </c>
      <c r="E2075" t="s">
        <v>1195</v>
      </c>
      <c r="F2075" s="604">
        <v>1</v>
      </c>
      <c r="G2075" s="604">
        <v>4.0999999999999999E-4</v>
      </c>
      <c r="H2075" s="651"/>
      <c r="I2075" t="str">
        <f t="shared" si="195"/>
        <v>electricity</v>
      </c>
      <c r="J2075" t="str">
        <f t="shared" si="196"/>
        <v>lignite</v>
      </c>
      <c r="K2075" t="str">
        <f t="shared" si="197"/>
        <v>PM</v>
      </c>
      <c r="L2075" t="str">
        <f t="shared" si="198"/>
        <v>electricity.lignite.PM.Wet scrubber</v>
      </c>
      <c r="M2075" s="614">
        <f>IFERROR(INDEX('Control Tech'!$K$3:$K$196,MATCH(Calcs!L2075,'Control Tech'!$A$3:$A$196,0),1)/100,0)</f>
        <v>0</v>
      </c>
      <c r="N2075" s="613">
        <f t="shared" si="199"/>
        <v>0</v>
      </c>
      <c r="O2075">
        <f t="shared" si="200"/>
        <v>0</v>
      </c>
    </row>
    <row r="2076" spans="1:15" x14ac:dyDescent="0.25">
      <c r="A2076" t="s">
        <v>1912</v>
      </c>
      <c r="B2076" t="s">
        <v>1228</v>
      </c>
      <c r="C2076" t="s">
        <v>1291</v>
      </c>
      <c r="D2076" t="s">
        <v>1207</v>
      </c>
      <c r="E2076" t="s">
        <v>1195</v>
      </c>
      <c r="F2076" s="604">
        <v>1</v>
      </c>
      <c r="G2076" s="604">
        <v>6.0000000000000002E-5</v>
      </c>
      <c r="H2076" s="651"/>
      <c r="I2076" t="str">
        <f t="shared" si="195"/>
        <v>electricity</v>
      </c>
      <c r="J2076" t="str">
        <f t="shared" si="196"/>
        <v>hard coal</v>
      </c>
      <c r="K2076" t="str">
        <f t="shared" si="197"/>
        <v>PM</v>
      </c>
      <c r="L2076" t="str">
        <f t="shared" si="198"/>
        <v>electricity.hard coal.PM.Electrostatic precipitator: 1 field</v>
      </c>
      <c r="M2076" s="614">
        <f>IFERROR(INDEX('Control Tech'!$K$3:$K$196,MATCH(Calcs!L2076,'Control Tech'!$A$3:$A$196,0),1)/100,0)</f>
        <v>0</v>
      </c>
      <c r="N2076" s="613">
        <f t="shared" si="199"/>
        <v>0</v>
      </c>
      <c r="O2076">
        <f t="shared" si="200"/>
        <v>46.12</v>
      </c>
    </row>
    <row r="2077" spans="1:15" x14ac:dyDescent="0.25">
      <c r="A2077" t="s">
        <v>1912</v>
      </c>
      <c r="B2077" t="s">
        <v>1228</v>
      </c>
      <c r="C2077" t="s">
        <v>1291</v>
      </c>
      <c r="D2077" t="s">
        <v>1208</v>
      </c>
      <c r="E2077" t="s">
        <v>1195</v>
      </c>
      <c r="F2077" s="604">
        <v>1</v>
      </c>
      <c r="G2077" s="604">
        <v>3.0000000000000001E-5</v>
      </c>
      <c r="H2077" s="651"/>
      <c r="I2077" t="str">
        <f t="shared" si="195"/>
        <v>electricity</v>
      </c>
      <c r="J2077" t="str">
        <f t="shared" si="196"/>
        <v>hard coal</v>
      </c>
      <c r="K2077" t="str">
        <f t="shared" si="197"/>
        <v>PM</v>
      </c>
      <c r="L2077" t="str">
        <f t="shared" si="198"/>
        <v>electricity.hard coal.PM.Electrostatic precipitator: 2 fields</v>
      </c>
      <c r="M2077" s="614">
        <f>IFERROR(INDEX('Control Tech'!$K$3:$K$196,MATCH(Calcs!L2077,'Control Tech'!$A$3:$A$196,0),1)/100,0)</f>
        <v>0</v>
      </c>
      <c r="N2077" s="613">
        <f t="shared" si="199"/>
        <v>0</v>
      </c>
      <c r="O2077">
        <f t="shared" si="200"/>
        <v>46.12</v>
      </c>
    </row>
    <row r="2078" spans="1:15" x14ac:dyDescent="0.25">
      <c r="A2078" t="s">
        <v>1912</v>
      </c>
      <c r="B2078" t="s">
        <v>1228</v>
      </c>
      <c r="C2078" t="s">
        <v>1291</v>
      </c>
      <c r="D2078" t="s">
        <v>1196</v>
      </c>
      <c r="E2078" t="s">
        <v>1195</v>
      </c>
      <c r="F2078" s="604">
        <v>1</v>
      </c>
      <c r="G2078" s="604">
        <v>0</v>
      </c>
      <c r="H2078" s="651"/>
      <c r="I2078" t="str">
        <f t="shared" si="195"/>
        <v>electricity</v>
      </c>
      <c r="J2078" t="str">
        <f t="shared" si="196"/>
        <v>hard coal</v>
      </c>
      <c r="K2078" t="str">
        <f t="shared" si="197"/>
        <v>PM</v>
      </c>
      <c r="L2078" t="str">
        <f t="shared" si="198"/>
        <v>electricity.hard coal.PM.High efficiency deduster</v>
      </c>
      <c r="M2078" s="614">
        <f>IFERROR(INDEX('Control Tech'!$K$3:$K$196,MATCH(Calcs!L2078,'Control Tech'!$A$3:$A$196,0),1)/100,0)</f>
        <v>0</v>
      </c>
      <c r="N2078" s="613">
        <f t="shared" si="199"/>
        <v>0</v>
      </c>
      <c r="O2078">
        <f t="shared" si="200"/>
        <v>46.12</v>
      </c>
    </row>
    <row r="2079" spans="1:15" x14ac:dyDescent="0.25">
      <c r="A2079" t="s">
        <v>1912</v>
      </c>
      <c r="B2079" t="s">
        <v>1228</v>
      </c>
      <c r="C2079" t="s">
        <v>1291</v>
      </c>
      <c r="D2079" t="s">
        <v>1229</v>
      </c>
      <c r="E2079" t="s">
        <v>1195</v>
      </c>
      <c r="F2079" s="604">
        <v>1</v>
      </c>
      <c r="G2079" s="604">
        <v>0</v>
      </c>
      <c r="H2079" s="651"/>
      <c r="I2079" t="str">
        <f t="shared" si="195"/>
        <v>electricity</v>
      </c>
      <c r="J2079" t="str">
        <f t="shared" si="196"/>
        <v>hard coal</v>
      </c>
      <c r="K2079" t="str">
        <f t="shared" si="197"/>
        <v>PM</v>
      </c>
      <c r="L2079" t="str">
        <f t="shared" si="198"/>
        <v>electricity.hard coal.PM.High efficiency deduster - power plants + S,N meas.</v>
      </c>
      <c r="M2079" s="614">
        <f>IFERROR(INDEX('Control Tech'!$K$3:$K$196,MATCH(Calcs!L2079,'Control Tech'!$A$3:$A$196,0),1)/100,0)</f>
        <v>0</v>
      </c>
      <c r="N2079" s="613">
        <f t="shared" si="199"/>
        <v>0</v>
      </c>
      <c r="O2079">
        <f t="shared" si="200"/>
        <v>46.12</v>
      </c>
    </row>
    <row r="2080" spans="1:15" x14ac:dyDescent="0.25">
      <c r="A2080" t="s">
        <v>1912</v>
      </c>
      <c r="B2080" t="s">
        <v>1228</v>
      </c>
      <c r="C2080" t="s">
        <v>1291</v>
      </c>
      <c r="D2080" t="s">
        <v>1186</v>
      </c>
      <c r="E2080" t="s">
        <v>1195</v>
      </c>
      <c r="F2080" s="604">
        <v>1</v>
      </c>
      <c r="G2080" s="604">
        <v>1.39E-3</v>
      </c>
      <c r="H2080" s="651"/>
      <c r="I2080" t="str">
        <f t="shared" si="195"/>
        <v>electricity</v>
      </c>
      <c r="J2080" t="str">
        <f t="shared" si="196"/>
        <v>hard coal</v>
      </c>
      <c r="K2080" t="str">
        <f t="shared" si="197"/>
        <v>PM</v>
      </c>
      <c r="L2080" t="str">
        <f t="shared" si="198"/>
        <v>electricity.hard coal.PM.No control</v>
      </c>
      <c r="M2080" s="614">
        <f>IFERROR(INDEX('Control Tech'!$K$3:$K$196,MATCH(Calcs!L2080,'Control Tech'!$A$3:$A$196,0),1)/100,0)</f>
        <v>0</v>
      </c>
      <c r="N2080" s="613">
        <f t="shared" si="199"/>
        <v>1</v>
      </c>
      <c r="O2080">
        <f t="shared" si="200"/>
        <v>46.12</v>
      </c>
    </row>
    <row r="2081" spans="1:15" x14ac:dyDescent="0.25">
      <c r="A2081" t="s">
        <v>1912</v>
      </c>
      <c r="B2081" t="s">
        <v>1228</v>
      </c>
      <c r="C2081" t="s">
        <v>1291</v>
      </c>
      <c r="D2081" t="s">
        <v>1219</v>
      </c>
      <c r="E2081" t="s">
        <v>1195</v>
      </c>
      <c r="F2081" s="604">
        <v>1</v>
      </c>
      <c r="G2081" s="604">
        <v>6.0000000000000002E-5</v>
      </c>
      <c r="H2081" s="651"/>
      <c r="I2081" t="str">
        <f t="shared" si="195"/>
        <v>electricity</v>
      </c>
      <c r="J2081" t="str">
        <f t="shared" si="196"/>
        <v>hard coal</v>
      </c>
      <c r="K2081" t="str">
        <f t="shared" si="197"/>
        <v>PM</v>
      </c>
      <c r="L2081" t="str">
        <f t="shared" si="198"/>
        <v>electricity.hard coal.PM.Wet scrubber</v>
      </c>
      <c r="M2081" s="614">
        <f>IFERROR(INDEX('Control Tech'!$K$3:$K$196,MATCH(Calcs!L2081,'Control Tech'!$A$3:$A$196,0),1)/100,0)</f>
        <v>0</v>
      </c>
      <c r="N2081" s="613">
        <f t="shared" si="199"/>
        <v>0</v>
      </c>
      <c r="O2081">
        <f t="shared" si="200"/>
        <v>46.12</v>
      </c>
    </row>
    <row r="2082" spans="1:15" x14ac:dyDescent="0.25">
      <c r="A2082" t="s">
        <v>1912</v>
      </c>
      <c r="B2082" t="s">
        <v>1228</v>
      </c>
      <c r="C2082" t="s">
        <v>1292</v>
      </c>
      <c r="D2082" t="s">
        <v>1207</v>
      </c>
      <c r="E2082" t="s">
        <v>1195</v>
      </c>
      <c r="F2082" s="604">
        <v>1</v>
      </c>
      <c r="G2082" s="604">
        <v>6.0000000000000002E-5</v>
      </c>
      <c r="H2082" s="651"/>
      <c r="I2082" t="str">
        <f t="shared" si="195"/>
        <v>electricity</v>
      </c>
      <c r="J2082" t="str">
        <f t="shared" si="196"/>
        <v>hard coal</v>
      </c>
      <c r="K2082" t="str">
        <f t="shared" si="197"/>
        <v>PM</v>
      </c>
      <c r="L2082" t="str">
        <f t="shared" si="198"/>
        <v>electricity.hard coal.PM.Electrostatic precipitator: 1 field</v>
      </c>
      <c r="M2082" s="614">
        <f>IFERROR(INDEX('Control Tech'!$K$3:$K$196,MATCH(Calcs!L2082,'Control Tech'!$A$3:$A$196,0),1)/100,0)</f>
        <v>0</v>
      </c>
      <c r="N2082" s="613">
        <f t="shared" si="199"/>
        <v>0</v>
      </c>
      <c r="O2082">
        <f t="shared" si="200"/>
        <v>0</v>
      </c>
    </row>
    <row r="2083" spans="1:15" x14ac:dyDescent="0.25">
      <c r="A2083" t="s">
        <v>1912</v>
      </c>
      <c r="B2083" t="s">
        <v>1228</v>
      </c>
      <c r="C2083" t="s">
        <v>1292</v>
      </c>
      <c r="D2083" t="s">
        <v>1208</v>
      </c>
      <c r="E2083" t="s">
        <v>1195</v>
      </c>
      <c r="F2083" s="604">
        <v>1</v>
      </c>
      <c r="G2083" s="604">
        <v>3.0000000000000001E-5</v>
      </c>
      <c r="H2083" s="651"/>
      <c r="I2083" t="str">
        <f t="shared" si="195"/>
        <v>electricity</v>
      </c>
      <c r="J2083" t="str">
        <f t="shared" si="196"/>
        <v>hard coal</v>
      </c>
      <c r="K2083" t="str">
        <f t="shared" si="197"/>
        <v>PM</v>
      </c>
      <c r="L2083" t="str">
        <f t="shared" si="198"/>
        <v>electricity.hard coal.PM.Electrostatic precipitator: 2 fields</v>
      </c>
      <c r="M2083" s="614">
        <f>IFERROR(INDEX('Control Tech'!$K$3:$K$196,MATCH(Calcs!L2083,'Control Tech'!$A$3:$A$196,0),1)/100,0)</f>
        <v>0</v>
      </c>
      <c r="N2083" s="613">
        <f t="shared" si="199"/>
        <v>0</v>
      </c>
      <c r="O2083">
        <f t="shared" si="200"/>
        <v>0</v>
      </c>
    </row>
    <row r="2084" spans="1:15" x14ac:dyDescent="0.25">
      <c r="A2084" t="s">
        <v>1912</v>
      </c>
      <c r="B2084" t="s">
        <v>1228</v>
      </c>
      <c r="C2084" t="s">
        <v>1292</v>
      </c>
      <c r="D2084" t="s">
        <v>1196</v>
      </c>
      <c r="E2084" t="s">
        <v>1195</v>
      </c>
      <c r="F2084" s="604">
        <v>1</v>
      </c>
      <c r="G2084" s="604">
        <v>0</v>
      </c>
      <c r="H2084" s="651"/>
      <c r="I2084" t="str">
        <f t="shared" si="195"/>
        <v>electricity</v>
      </c>
      <c r="J2084" t="str">
        <f t="shared" si="196"/>
        <v>hard coal</v>
      </c>
      <c r="K2084" t="str">
        <f t="shared" si="197"/>
        <v>PM</v>
      </c>
      <c r="L2084" t="str">
        <f t="shared" si="198"/>
        <v>electricity.hard coal.PM.High efficiency deduster</v>
      </c>
      <c r="M2084" s="614">
        <f>IFERROR(INDEX('Control Tech'!$K$3:$K$196,MATCH(Calcs!L2084,'Control Tech'!$A$3:$A$196,0),1)/100,0)</f>
        <v>0</v>
      </c>
      <c r="N2084" s="613">
        <f t="shared" si="199"/>
        <v>0</v>
      </c>
      <c r="O2084">
        <f t="shared" si="200"/>
        <v>0</v>
      </c>
    </row>
    <row r="2085" spans="1:15" x14ac:dyDescent="0.25">
      <c r="A2085" t="s">
        <v>1912</v>
      </c>
      <c r="B2085" t="s">
        <v>1228</v>
      </c>
      <c r="C2085" t="s">
        <v>1292</v>
      </c>
      <c r="D2085" t="s">
        <v>1229</v>
      </c>
      <c r="E2085" t="s">
        <v>1195</v>
      </c>
      <c r="F2085" s="604">
        <v>1</v>
      </c>
      <c r="G2085" s="604">
        <v>0</v>
      </c>
      <c r="H2085" s="651"/>
      <c r="I2085" t="str">
        <f t="shared" si="195"/>
        <v>electricity</v>
      </c>
      <c r="J2085" t="str">
        <f t="shared" si="196"/>
        <v>hard coal</v>
      </c>
      <c r="K2085" t="str">
        <f t="shared" si="197"/>
        <v>PM</v>
      </c>
      <c r="L2085" t="str">
        <f t="shared" si="198"/>
        <v>electricity.hard coal.PM.High efficiency deduster - power plants + S,N meas.</v>
      </c>
      <c r="M2085" s="614">
        <f>IFERROR(INDEX('Control Tech'!$K$3:$K$196,MATCH(Calcs!L2085,'Control Tech'!$A$3:$A$196,0),1)/100,0)</f>
        <v>0</v>
      </c>
      <c r="N2085" s="613">
        <f t="shared" si="199"/>
        <v>0</v>
      </c>
      <c r="O2085">
        <f t="shared" si="200"/>
        <v>0</v>
      </c>
    </row>
    <row r="2086" spans="1:15" x14ac:dyDescent="0.25">
      <c r="A2086" t="s">
        <v>1912</v>
      </c>
      <c r="B2086" t="s">
        <v>1228</v>
      </c>
      <c r="C2086" t="s">
        <v>1292</v>
      </c>
      <c r="D2086" t="s">
        <v>1186</v>
      </c>
      <c r="E2086" t="s">
        <v>1195</v>
      </c>
      <c r="F2086" s="604">
        <v>1</v>
      </c>
      <c r="G2086" s="604">
        <v>1.39E-3</v>
      </c>
      <c r="H2086" s="651"/>
      <c r="I2086" t="str">
        <f t="shared" si="195"/>
        <v>electricity</v>
      </c>
      <c r="J2086" t="str">
        <f t="shared" si="196"/>
        <v>hard coal</v>
      </c>
      <c r="K2086" t="str">
        <f t="shared" si="197"/>
        <v>PM</v>
      </c>
      <c r="L2086" t="str">
        <f t="shared" si="198"/>
        <v>electricity.hard coal.PM.No control</v>
      </c>
      <c r="M2086" s="614">
        <f>IFERROR(INDEX('Control Tech'!$K$3:$K$196,MATCH(Calcs!L2086,'Control Tech'!$A$3:$A$196,0),1)/100,0)</f>
        <v>0</v>
      </c>
      <c r="N2086" s="613">
        <f t="shared" si="199"/>
        <v>1</v>
      </c>
      <c r="O2086">
        <f t="shared" si="200"/>
        <v>0</v>
      </c>
    </row>
    <row r="2087" spans="1:15" x14ac:dyDescent="0.25">
      <c r="A2087" t="s">
        <v>1912</v>
      </c>
      <c r="B2087" t="s">
        <v>1228</v>
      </c>
      <c r="C2087" t="s">
        <v>1292</v>
      </c>
      <c r="D2087" t="s">
        <v>1219</v>
      </c>
      <c r="E2087" t="s">
        <v>1195</v>
      </c>
      <c r="F2087" s="604">
        <v>1</v>
      </c>
      <c r="G2087" s="604">
        <v>6.0000000000000002E-5</v>
      </c>
      <c r="H2087" s="651"/>
      <c r="I2087" t="str">
        <f t="shared" si="195"/>
        <v>electricity</v>
      </c>
      <c r="J2087" t="str">
        <f t="shared" si="196"/>
        <v>hard coal</v>
      </c>
      <c r="K2087" t="str">
        <f t="shared" si="197"/>
        <v>PM</v>
      </c>
      <c r="L2087" t="str">
        <f t="shared" si="198"/>
        <v>electricity.hard coal.PM.Wet scrubber</v>
      </c>
      <c r="M2087" s="614">
        <f>IFERROR(INDEX('Control Tech'!$K$3:$K$196,MATCH(Calcs!L2087,'Control Tech'!$A$3:$A$196,0),1)/100,0)</f>
        <v>0</v>
      </c>
      <c r="N2087" s="613">
        <f t="shared" si="199"/>
        <v>0</v>
      </c>
      <c r="O2087">
        <f t="shared" si="200"/>
        <v>0</v>
      </c>
    </row>
    <row r="2088" spans="1:15" x14ac:dyDescent="0.25">
      <c r="A2088" t="s">
        <v>1912</v>
      </c>
      <c r="B2088" t="s">
        <v>1228</v>
      </c>
      <c r="C2088" t="s">
        <v>1293</v>
      </c>
      <c r="D2088" t="s">
        <v>1207</v>
      </c>
      <c r="E2088" t="s">
        <v>1195</v>
      </c>
      <c r="F2088" s="604">
        <v>1</v>
      </c>
      <c r="G2088" s="604">
        <v>6.0000000000000002E-5</v>
      </c>
      <c r="H2088" s="651"/>
      <c r="I2088" t="str">
        <f t="shared" si="195"/>
        <v>electricity</v>
      </c>
      <c r="J2088" t="str">
        <f t="shared" si="196"/>
        <v>hard coal</v>
      </c>
      <c r="K2088" t="str">
        <f t="shared" si="197"/>
        <v>PM</v>
      </c>
      <c r="L2088" t="str">
        <f t="shared" si="198"/>
        <v>electricity.hard coal.PM.Electrostatic precipitator: 1 field</v>
      </c>
      <c r="M2088" s="614">
        <f>IFERROR(INDEX('Control Tech'!$K$3:$K$196,MATCH(Calcs!L2088,'Control Tech'!$A$3:$A$196,0),1)/100,0)</f>
        <v>0</v>
      </c>
      <c r="N2088" s="613">
        <f t="shared" si="199"/>
        <v>0</v>
      </c>
      <c r="O2088">
        <f t="shared" si="200"/>
        <v>0</v>
      </c>
    </row>
    <row r="2089" spans="1:15" x14ac:dyDescent="0.25">
      <c r="A2089" t="s">
        <v>1912</v>
      </c>
      <c r="B2089" t="s">
        <v>1228</v>
      </c>
      <c r="C2089" t="s">
        <v>1293</v>
      </c>
      <c r="D2089" t="s">
        <v>1208</v>
      </c>
      <c r="E2089" t="s">
        <v>1195</v>
      </c>
      <c r="F2089" s="604">
        <v>1</v>
      </c>
      <c r="G2089" s="604">
        <v>3.0000000000000001E-5</v>
      </c>
      <c r="H2089" s="651"/>
      <c r="I2089" t="str">
        <f t="shared" si="195"/>
        <v>electricity</v>
      </c>
      <c r="J2089" t="str">
        <f t="shared" si="196"/>
        <v>hard coal</v>
      </c>
      <c r="K2089" t="str">
        <f t="shared" si="197"/>
        <v>PM</v>
      </c>
      <c r="L2089" t="str">
        <f t="shared" si="198"/>
        <v>electricity.hard coal.PM.Electrostatic precipitator: 2 fields</v>
      </c>
      <c r="M2089" s="614">
        <f>IFERROR(INDEX('Control Tech'!$K$3:$K$196,MATCH(Calcs!L2089,'Control Tech'!$A$3:$A$196,0),1)/100,0)</f>
        <v>0</v>
      </c>
      <c r="N2089" s="613">
        <f t="shared" si="199"/>
        <v>0</v>
      </c>
      <c r="O2089">
        <f t="shared" si="200"/>
        <v>0</v>
      </c>
    </row>
    <row r="2090" spans="1:15" x14ac:dyDescent="0.25">
      <c r="A2090" t="s">
        <v>1912</v>
      </c>
      <c r="B2090" t="s">
        <v>1228</v>
      </c>
      <c r="C2090" t="s">
        <v>1293</v>
      </c>
      <c r="D2090" t="s">
        <v>1196</v>
      </c>
      <c r="E2090" t="s">
        <v>1195</v>
      </c>
      <c r="F2090" s="604">
        <v>1</v>
      </c>
      <c r="G2090" s="604">
        <v>0</v>
      </c>
      <c r="H2090" s="651"/>
      <c r="I2090" t="str">
        <f t="shared" si="195"/>
        <v>electricity</v>
      </c>
      <c r="J2090" t="str">
        <f t="shared" si="196"/>
        <v>hard coal</v>
      </c>
      <c r="K2090" t="str">
        <f t="shared" si="197"/>
        <v>PM</v>
      </c>
      <c r="L2090" t="str">
        <f t="shared" si="198"/>
        <v>electricity.hard coal.PM.High efficiency deduster</v>
      </c>
      <c r="M2090" s="614">
        <f>IFERROR(INDEX('Control Tech'!$K$3:$K$196,MATCH(Calcs!L2090,'Control Tech'!$A$3:$A$196,0),1)/100,0)</f>
        <v>0</v>
      </c>
      <c r="N2090" s="613">
        <f t="shared" si="199"/>
        <v>0</v>
      </c>
      <c r="O2090">
        <f t="shared" si="200"/>
        <v>0</v>
      </c>
    </row>
    <row r="2091" spans="1:15" x14ac:dyDescent="0.25">
      <c r="A2091" t="s">
        <v>1912</v>
      </c>
      <c r="B2091" t="s">
        <v>1228</v>
      </c>
      <c r="C2091" t="s">
        <v>1293</v>
      </c>
      <c r="D2091" t="s">
        <v>1229</v>
      </c>
      <c r="E2091" t="s">
        <v>1195</v>
      </c>
      <c r="F2091" s="604">
        <v>1</v>
      </c>
      <c r="G2091" s="604">
        <v>0</v>
      </c>
      <c r="H2091" s="651"/>
      <c r="I2091" t="str">
        <f t="shared" si="195"/>
        <v>electricity</v>
      </c>
      <c r="J2091" t="str">
        <f t="shared" si="196"/>
        <v>hard coal</v>
      </c>
      <c r="K2091" t="str">
        <f t="shared" si="197"/>
        <v>PM</v>
      </c>
      <c r="L2091" t="str">
        <f t="shared" si="198"/>
        <v>electricity.hard coal.PM.High efficiency deduster - power plants + S,N meas.</v>
      </c>
      <c r="M2091" s="614">
        <f>IFERROR(INDEX('Control Tech'!$K$3:$K$196,MATCH(Calcs!L2091,'Control Tech'!$A$3:$A$196,0),1)/100,0)</f>
        <v>0</v>
      </c>
      <c r="N2091" s="613">
        <f t="shared" si="199"/>
        <v>0</v>
      </c>
      <c r="O2091">
        <f t="shared" si="200"/>
        <v>0</v>
      </c>
    </row>
    <row r="2092" spans="1:15" x14ac:dyDescent="0.25">
      <c r="A2092" t="s">
        <v>1912</v>
      </c>
      <c r="B2092" t="s">
        <v>1228</v>
      </c>
      <c r="C2092" t="s">
        <v>1293</v>
      </c>
      <c r="D2092" t="s">
        <v>1186</v>
      </c>
      <c r="E2092" t="s">
        <v>1195</v>
      </c>
      <c r="F2092" s="604">
        <v>1</v>
      </c>
      <c r="G2092" s="604">
        <v>1.39E-3</v>
      </c>
      <c r="H2092" s="651"/>
      <c r="I2092" t="str">
        <f t="shared" si="195"/>
        <v>electricity</v>
      </c>
      <c r="J2092" t="str">
        <f t="shared" si="196"/>
        <v>hard coal</v>
      </c>
      <c r="K2092" t="str">
        <f t="shared" si="197"/>
        <v>PM</v>
      </c>
      <c r="L2092" t="str">
        <f t="shared" si="198"/>
        <v>electricity.hard coal.PM.No control</v>
      </c>
      <c r="M2092" s="614">
        <f>IFERROR(INDEX('Control Tech'!$K$3:$K$196,MATCH(Calcs!L2092,'Control Tech'!$A$3:$A$196,0),1)/100,0)</f>
        <v>0</v>
      </c>
      <c r="N2092" s="613">
        <f t="shared" si="199"/>
        <v>1</v>
      </c>
      <c r="O2092">
        <f t="shared" si="200"/>
        <v>0</v>
      </c>
    </row>
    <row r="2093" spans="1:15" x14ac:dyDescent="0.25">
      <c r="A2093" t="s">
        <v>1912</v>
      </c>
      <c r="B2093" t="s">
        <v>1228</v>
      </c>
      <c r="C2093" t="s">
        <v>1293</v>
      </c>
      <c r="D2093" t="s">
        <v>1219</v>
      </c>
      <c r="E2093" t="s">
        <v>1195</v>
      </c>
      <c r="F2093" s="604">
        <v>1</v>
      </c>
      <c r="G2093" s="604">
        <v>6.0000000000000002E-5</v>
      </c>
      <c r="H2093" s="651"/>
      <c r="I2093" t="str">
        <f t="shared" si="195"/>
        <v>electricity</v>
      </c>
      <c r="J2093" t="str">
        <f t="shared" si="196"/>
        <v>hard coal</v>
      </c>
      <c r="K2093" t="str">
        <f t="shared" si="197"/>
        <v>PM</v>
      </c>
      <c r="L2093" t="str">
        <f t="shared" si="198"/>
        <v>electricity.hard coal.PM.Wet scrubber</v>
      </c>
      <c r="M2093" s="614">
        <f>IFERROR(INDEX('Control Tech'!$K$3:$K$196,MATCH(Calcs!L2093,'Control Tech'!$A$3:$A$196,0),1)/100,0)</f>
        <v>0</v>
      </c>
      <c r="N2093" s="613">
        <f t="shared" si="199"/>
        <v>0</v>
      </c>
      <c r="O2093">
        <f t="shared" si="200"/>
        <v>0</v>
      </c>
    </row>
    <row r="2094" spans="1:15" x14ac:dyDescent="0.25">
      <c r="A2094" t="s">
        <v>1912</v>
      </c>
      <c r="B2094" t="s">
        <v>1231</v>
      </c>
      <c r="C2094" t="s">
        <v>1409</v>
      </c>
      <c r="D2094" t="s">
        <v>1186</v>
      </c>
      <c r="E2094" t="s">
        <v>1195</v>
      </c>
      <c r="F2094" s="604">
        <v>1</v>
      </c>
      <c r="G2094" s="604">
        <v>1.9000000000000001E-4</v>
      </c>
      <c r="H2094" s="651"/>
      <c r="I2094" t="str">
        <f t="shared" si="195"/>
        <v>electricity</v>
      </c>
      <c r="J2094" t="str">
        <f t="shared" si="196"/>
        <v>biomass</v>
      </c>
      <c r="K2094" t="str">
        <f t="shared" si="197"/>
        <v>PM</v>
      </c>
      <c r="L2094" t="str">
        <f t="shared" si="198"/>
        <v>electricity.biomass.PM.No control</v>
      </c>
      <c r="M2094" s="614">
        <f>IFERROR(INDEX('Control Tech'!$K$3:$K$196,MATCH(Calcs!L2094,'Control Tech'!$A$3:$A$196,0),1)/100,0)</f>
        <v>0</v>
      </c>
      <c r="N2094" s="613">
        <f t="shared" si="199"/>
        <v>1</v>
      </c>
      <c r="O2094">
        <f t="shared" si="200"/>
        <v>0</v>
      </c>
    </row>
    <row r="2095" spans="1:15" x14ac:dyDescent="0.25">
      <c r="A2095" t="s">
        <v>1912</v>
      </c>
      <c r="B2095" t="s">
        <v>1231</v>
      </c>
      <c r="C2095" t="s">
        <v>1205</v>
      </c>
      <c r="D2095" t="s">
        <v>1186</v>
      </c>
      <c r="E2095" t="s">
        <v>1195</v>
      </c>
      <c r="F2095" s="604">
        <v>1</v>
      </c>
      <c r="G2095" s="604">
        <v>4.0000000000000003E-5</v>
      </c>
      <c r="H2095" s="651"/>
      <c r="I2095" t="str">
        <f t="shared" si="195"/>
        <v>electricity</v>
      </c>
      <c r="J2095" t="str">
        <f t="shared" si="196"/>
        <v>lignite</v>
      </c>
      <c r="K2095" t="str">
        <f t="shared" si="197"/>
        <v>PM</v>
      </c>
      <c r="L2095" t="str">
        <f t="shared" si="198"/>
        <v>electricity.lignite.PM.No control</v>
      </c>
      <c r="M2095" s="614">
        <f>IFERROR(INDEX('Control Tech'!$K$3:$K$196,MATCH(Calcs!L2095,'Control Tech'!$A$3:$A$196,0),1)/100,0)</f>
        <v>0</v>
      </c>
      <c r="N2095" s="613">
        <f t="shared" si="199"/>
        <v>1</v>
      </c>
      <c r="O2095">
        <f t="shared" si="200"/>
        <v>0.03</v>
      </c>
    </row>
    <row r="2096" spans="1:15" x14ac:dyDescent="0.25">
      <c r="A2096" t="s">
        <v>1912</v>
      </c>
      <c r="B2096" t="s">
        <v>1231</v>
      </c>
      <c r="C2096" t="s">
        <v>1240</v>
      </c>
      <c r="D2096" t="s">
        <v>1186</v>
      </c>
      <c r="E2096" t="s">
        <v>1195</v>
      </c>
      <c r="F2096" s="604">
        <v>1</v>
      </c>
      <c r="G2096" s="604">
        <v>4.0000000000000003E-5</v>
      </c>
      <c r="H2096" s="651"/>
      <c r="I2096" t="str">
        <f t="shared" si="195"/>
        <v>electricity</v>
      </c>
      <c r="J2096" t="str">
        <f t="shared" si="196"/>
        <v>lignite</v>
      </c>
      <c r="K2096" t="str">
        <f t="shared" si="197"/>
        <v>PM</v>
      </c>
      <c r="L2096" t="str">
        <f t="shared" si="198"/>
        <v>electricity.lignite.PM.No control</v>
      </c>
      <c r="M2096" s="614">
        <f>IFERROR(INDEX('Control Tech'!$K$3:$K$196,MATCH(Calcs!L2096,'Control Tech'!$A$3:$A$196,0),1)/100,0)</f>
        <v>0</v>
      </c>
      <c r="N2096" s="613">
        <f t="shared" si="199"/>
        <v>1</v>
      </c>
      <c r="O2096">
        <f t="shared" si="200"/>
        <v>0.03</v>
      </c>
    </row>
    <row r="2097" spans="1:15" x14ac:dyDescent="0.25">
      <c r="A2097" t="s">
        <v>1912</v>
      </c>
      <c r="B2097" t="s">
        <v>1231</v>
      </c>
      <c r="C2097" t="s">
        <v>1291</v>
      </c>
      <c r="D2097" t="s">
        <v>1186</v>
      </c>
      <c r="E2097" t="s">
        <v>1195</v>
      </c>
      <c r="F2097" s="604">
        <v>1</v>
      </c>
      <c r="G2097" s="604">
        <v>4.0000000000000003E-5</v>
      </c>
      <c r="H2097" s="651"/>
      <c r="I2097" t="str">
        <f t="shared" si="195"/>
        <v>electricity</v>
      </c>
      <c r="J2097" t="str">
        <f t="shared" si="196"/>
        <v>hard coal</v>
      </c>
      <c r="K2097" t="str">
        <f t="shared" si="197"/>
        <v>PM</v>
      </c>
      <c r="L2097" t="str">
        <f t="shared" si="198"/>
        <v>electricity.hard coal.PM.No control</v>
      </c>
      <c r="M2097" s="614">
        <f>IFERROR(INDEX('Control Tech'!$K$3:$K$196,MATCH(Calcs!L2097,'Control Tech'!$A$3:$A$196,0),1)/100,0)</f>
        <v>0</v>
      </c>
      <c r="N2097" s="613">
        <f t="shared" si="199"/>
        <v>1</v>
      </c>
      <c r="O2097">
        <f t="shared" si="200"/>
        <v>0.03</v>
      </c>
    </row>
    <row r="2098" spans="1:15" x14ac:dyDescent="0.25">
      <c r="A2098" t="s">
        <v>1912</v>
      </c>
      <c r="B2098" t="s">
        <v>1231</v>
      </c>
      <c r="C2098" t="s">
        <v>1292</v>
      </c>
      <c r="D2098" t="s">
        <v>1186</v>
      </c>
      <c r="E2098" t="s">
        <v>1195</v>
      </c>
      <c r="F2098" s="604">
        <v>1</v>
      </c>
      <c r="G2098" s="604">
        <v>4.0000000000000003E-5</v>
      </c>
      <c r="H2098" s="651"/>
      <c r="I2098" t="str">
        <f t="shared" si="195"/>
        <v>electricity</v>
      </c>
      <c r="J2098" t="str">
        <f t="shared" si="196"/>
        <v>hard coal</v>
      </c>
      <c r="K2098" t="str">
        <f t="shared" si="197"/>
        <v>PM</v>
      </c>
      <c r="L2098" t="str">
        <f t="shared" si="198"/>
        <v>electricity.hard coal.PM.No control</v>
      </c>
      <c r="M2098" s="614">
        <f>IFERROR(INDEX('Control Tech'!$K$3:$K$196,MATCH(Calcs!L2098,'Control Tech'!$A$3:$A$196,0),1)/100,0)</f>
        <v>0</v>
      </c>
      <c r="N2098" s="613">
        <f t="shared" si="199"/>
        <v>1</v>
      </c>
      <c r="O2098">
        <f t="shared" si="200"/>
        <v>0.03</v>
      </c>
    </row>
    <row r="2099" spans="1:15" x14ac:dyDescent="0.25">
      <c r="A2099" t="s">
        <v>1912</v>
      </c>
      <c r="B2099" t="s">
        <v>1231</v>
      </c>
      <c r="C2099" t="s">
        <v>1293</v>
      </c>
      <c r="D2099" t="s">
        <v>1186</v>
      </c>
      <c r="E2099" t="s">
        <v>1195</v>
      </c>
      <c r="F2099" s="604">
        <v>1</v>
      </c>
      <c r="G2099" s="604">
        <v>4.0000000000000003E-5</v>
      </c>
      <c r="H2099" s="651"/>
      <c r="I2099" t="str">
        <f t="shared" si="195"/>
        <v>electricity</v>
      </c>
      <c r="J2099" t="str">
        <f t="shared" si="196"/>
        <v>hard coal</v>
      </c>
      <c r="K2099" t="str">
        <f t="shared" si="197"/>
        <v>PM</v>
      </c>
      <c r="L2099" t="str">
        <f t="shared" si="198"/>
        <v>electricity.hard coal.PM.No control</v>
      </c>
      <c r="M2099" s="614">
        <f>IFERROR(INDEX('Control Tech'!$K$3:$K$196,MATCH(Calcs!L2099,'Control Tech'!$A$3:$A$196,0),1)/100,0)</f>
        <v>0</v>
      </c>
      <c r="N2099" s="613">
        <f t="shared" si="199"/>
        <v>1</v>
      </c>
      <c r="O2099">
        <f t="shared" si="200"/>
        <v>0.03</v>
      </c>
    </row>
    <row r="2100" spans="1:15" x14ac:dyDescent="0.25">
      <c r="A2100" t="s">
        <v>1912</v>
      </c>
      <c r="B2100" t="s">
        <v>1231</v>
      </c>
      <c r="C2100" t="s">
        <v>1294</v>
      </c>
      <c r="D2100" t="s">
        <v>1186</v>
      </c>
      <c r="E2100" t="s">
        <v>1195</v>
      </c>
      <c r="F2100" s="604">
        <v>1</v>
      </c>
      <c r="G2100" s="604">
        <v>2.9E-4</v>
      </c>
      <c r="H2100" s="651"/>
      <c r="I2100" t="str">
        <f t="shared" si="195"/>
        <v>electricity</v>
      </c>
      <c r="J2100" t="str">
        <f t="shared" si="196"/>
        <v>petroleum diesel</v>
      </c>
      <c r="K2100" t="str">
        <f t="shared" si="197"/>
        <v>PM</v>
      </c>
      <c r="L2100" t="str">
        <f t="shared" si="198"/>
        <v>electricity.petroleum diesel.PM.No control</v>
      </c>
      <c r="M2100" s="614">
        <f>IFERROR(INDEX('Control Tech'!$K$3:$K$196,MATCH(Calcs!L2100,'Control Tech'!$A$3:$A$196,0),1)/100,0)</f>
        <v>0</v>
      </c>
      <c r="N2100" s="613">
        <f t="shared" si="199"/>
        <v>1</v>
      </c>
      <c r="O2100">
        <f t="shared" si="200"/>
        <v>0</v>
      </c>
    </row>
    <row r="2101" spans="1:15" x14ac:dyDescent="0.25">
      <c r="A2101" t="s">
        <v>1912</v>
      </c>
      <c r="B2101" t="s">
        <v>1231</v>
      </c>
      <c r="C2101" t="s">
        <v>1410</v>
      </c>
      <c r="D2101" t="s">
        <v>1186</v>
      </c>
      <c r="E2101" t="s">
        <v>1195</v>
      </c>
      <c r="F2101" s="604">
        <v>1</v>
      </c>
      <c r="G2101" s="604">
        <v>4.0000000000000003E-5</v>
      </c>
      <c r="H2101" s="651"/>
      <c r="I2101" t="str">
        <f t="shared" si="195"/>
        <v>electricity</v>
      </c>
      <c r="J2101" t="str">
        <f t="shared" si="196"/>
        <v>biomass</v>
      </c>
      <c r="K2101" t="str">
        <f t="shared" si="197"/>
        <v>PM</v>
      </c>
      <c r="L2101" t="str">
        <f t="shared" si="198"/>
        <v>electricity.biomass.PM.No control</v>
      </c>
      <c r="M2101" s="614">
        <f>IFERROR(INDEX('Control Tech'!$K$3:$K$196,MATCH(Calcs!L2101,'Control Tech'!$A$3:$A$196,0),1)/100,0)</f>
        <v>0</v>
      </c>
      <c r="N2101" s="613">
        <f t="shared" si="199"/>
        <v>1</v>
      </c>
      <c r="O2101">
        <f t="shared" si="200"/>
        <v>0</v>
      </c>
    </row>
    <row r="2102" spans="1:15" x14ac:dyDescent="0.25">
      <c r="A2102" t="s">
        <v>1912</v>
      </c>
      <c r="B2102" t="s">
        <v>1250</v>
      </c>
      <c r="C2102" t="s">
        <v>1409</v>
      </c>
      <c r="D2102" t="s">
        <v>1131</v>
      </c>
      <c r="E2102" t="s">
        <v>1195</v>
      </c>
      <c r="F2102" s="604">
        <v>1</v>
      </c>
      <c r="G2102" s="604">
        <v>1.068E-2</v>
      </c>
      <c r="H2102" s="651"/>
      <c r="I2102" t="str">
        <f t="shared" si="195"/>
        <v>electricity</v>
      </c>
      <c r="J2102" t="str">
        <f t="shared" si="196"/>
        <v>biomass</v>
      </c>
      <c r="K2102" t="str">
        <f t="shared" si="197"/>
        <v>PM</v>
      </c>
      <c r="L2102" t="str">
        <f t="shared" si="198"/>
        <v>electricity.biomass.PM.Cyclone</v>
      </c>
      <c r="M2102" s="614">
        <f>IFERROR(INDEX('Control Tech'!$K$3:$K$196,MATCH(Calcs!L2102,'Control Tech'!$A$3:$A$196,0),1)/100,0)</f>
        <v>0</v>
      </c>
      <c r="N2102" s="613">
        <f t="shared" si="199"/>
        <v>0</v>
      </c>
      <c r="O2102">
        <f t="shared" si="200"/>
        <v>0</v>
      </c>
    </row>
    <row r="2103" spans="1:15" x14ac:dyDescent="0.25">
      <c r="A2103" t="s">
        <v>1912</v>
      </c>
      <c r="B2103" t="s">
        <v>1250</v>
      </c>
      <c r="C2103" t="s">
        <v>1409</v>
      </c>
      <c r="D2103" t="s">
        <v>1207</v>
      </c>
      <c r="E2103" t="s">
        <v>1195</v>
      </c>
      <c r="F2103" s="604">
        <v>1</v>
      </c>
      <c r="G2103" s="604">
        <v>4.8000000000000001E-4</v>
      </c>
      <c r="H2103" s="651"/>
      <c r="I2103" t="str">
        <f t="shared" si="195"/>
        <v>electricity</v>
      </c>
      <c r="J2103" t="str">
        <f t="shared" si="196"/>
        <v>biomass</v>
      </c>
      <c r="K2103" t="str">
        <f t="shared" si="197"/>
        <v>PM</v>
      </c>
      <c r="L2103" t="str">
        <f t="shared" si="198"/>
        <v>electricity.biomass.PM.Electrostatic precipitator: 1 field</v>
      </c>
      <c r="M2103" s="614">
        <f>IFERROR(INDEX('Control Tech'!$K$3:$K$196,MATCH(Calcs!L2103,'Control Tech'!$A$3:$A$196,0),1)/100,0)</f>
        <v>1</v>
      </c>
      <c r="N2103" s="613">
        <f t="shared" si="199"/>
        <v>1</v>
      </c>
      <c r="O2103">
        <f t="shared" si="200"/>
        <v>0</v>
      </c>
    </row>
    <row r="2104" spans="1:15" x14ac:dyDescent="0.25">
      <c r="A2104" t="s">
        <v>1912</v>
      </c>
      <c r="B2104" t="s">
        <v>1250</v>
      </c>
      <c r="C2104" t="s">
        <v>1409</v>
      </c>
      <c r="D2104" t="s">
        <v>1208</v>
      </c>
      <c r="E2104" t="s">
        <v>1195</v>
      </c>
      <c r="F2104" s="604">
        <v>1</v>
      </c>
      <c r="G2104" s="604">
        <v>2.4000000000000001E-4</v>
      </c>
      <c r="H2104" s="651"/>
      <c r="I2104" t="str">
        <f t="shared" si="195"/>
        <v>electricity</v>
      </c>
      <c r="J2104" t="str">
        <f t="shared" si="196"/>
        <v>biomass</v>
      </c>
      <c r="K2104" t="str">
        <f t="shared" si="197"/>
        <v>PM</v>
      </c>
      <c r="L2104" t="str">
        <f t="shared" si="198"/>
        <v>electricity.biomass.PM.Electrostatic precipitator: 2 fields</v>
      </c>
      <c r="M2104" s="614">
        <f>IFERROR(INDEX('Control Tech'!$K$3:$K$196,MATCH(Calcs!L2104,'Control Tech'!$A$3:$A$196,0),1)/100,0)</f>
        <v>0</v>
      </c>
      <c r="N2104" s="613">
        <f t="shared" si="199"/>
        <v>0</v>
      </c>
      <c r="O2104">
        <f t="shared" si="200"/>
        <v>0</v>
      </c>
    </row>
    <row r="2105" spans="1:15" x14ac:dyDescent="0.25">
      <c r="A2105" t="s">
        <v>1912</v>
      </c>
      <c r="B2105" t="s">
        <v>1250</v>
      </c>
      <c r="C2105" t="s">
        <v>1409</v>
      </c>
      <c r="D2105" t="s">
        <v>1234</v>
      </c>
      <c r="E2105" t="s">
        <v>1195</v>
      </c>
      <c r="F2105" s="604">
        <v>1</v>
      </c>
      <c r="G2105" s="604">
        <v>0</v>
      </c>
      <c r="H2105" s="651"/>
      <c r="I2105" t="str">
        <f t="shared" si="195"/>
        <v>electricity</v>
      </c>
      <c r="J2105" t="str">
        <f t="shared" si="196"/>
        <v>biomass</v>
      </c>
      <c r="K2105" t="str">
        <f t="shared" si="197"/>
        <v>PM</v>
      </c>
      <c r="L2105" t="str">
        <f t="shared" si="198"/>
        <v>electricity.biomass.PM.Fabric filters</v>
      </c>
      <c r="M2105" s="614">
        <f>IFERROR(INDEX('Control Tech'!$K$3:$K$196,MATCH(Calcs!L2105,'Control Tech'!$A$3:$A$196,0),1)/100,0)</f>
        <v>0</v>
      </c>
      <c r="N2105" s="613">
        <f t="shared" si="199"/>
        <v>0</v>
      </c>
      <c r="O2105">
        <f t="shared" si="200"/>
        <v>0</v>
      </c>
    </row>
    <row r="2106" spans="1:15" x14ac:dyDescent="0.25">
      <c r="A2106" t="s">
        <v>1912</v>
      </c>
      <c r="B2106" t="s">
        <v>1250</v>
      </c>
      <c r="C2106" t="s">
        <v>1409</v>
      </c>
      <c r="D2106" t="s">
        <v>1196</v>
      </c>
      <c r="E2106" t="s">
        <v>1195</v>
      </c>
      <c r="F2106" s="604">
        <v>1</v>
      </c>
      <c r="G2106" s="604">
        <v>0</v>
      </c>
      <c r="H2106" s="651"/>
      <c r="I2106" t="str">
        <f t="shared" si="195"/>
        <v>electricity</v>
      </c>
      <c r="J2106" t="str">
        <f t="shared" si="196"/>
        <v>biomass</v>
      </c>
      <c r="K2106" t="str">
        <f t="shared" si="197"/>
        <v>PM</v>
      </c>
      <c r="L2106" t="str">
        <f t="shared" si="198"/>
        <v>electricity.biomass.PM.High efficiency deduster</v>
      </c>
      <c r="M2106" s="614">
        <f>IFERROR(INDEX('Control Tech'!$K$3:$K$196,MATCH(Calcs!L2106,'Control Tech'!$A$3:$A$196,0),1)/100,0)</f>
        <v>0</v>
      </c>
      <c r="N2106" s="613">
        <f t="shared" si="199"/>
        <v>0</v>
      </c>
      <c r="O2106">
        <f t="shared" si="200"/>
        <v>0</v>
      </c>
    </row>
    <row r="2107" spans="1:15" x14ac:dyDescent="0.25">
      <c r="A2107" t="s">
        <v>1912</v>
      </c>
      <c r="B2107" t="s">
        <v>1250</v>
      </c>
      <c r="C2107" t="s">
        <v>1409</v>
      </c>
      <c r="D2107" t="s">
        <v>1186</v>
      </c>
      <c r="E2107" t="s">
        <v>1195</v>
      </c>
      <c r="F2107" s="604">
        <v>1</v>
      </c>
      <c r="G2107" s="604">
        <v>1.2E-2</v>
      </c>
      <c r="H2107" s="651"/>
      <c r="I2107" t="str">
        <f t="shared" si="195"/>
        <v>electricity</v>
      </c>
      <c r="J2107" t="str">
        <f t="shared" si="196"/>
        <v>biomass</v>
      </c>
      <c r="K2107" t="str">
        <f t="shared" si="197"/>
        <v>PM</v>
      </c>
      <c r="L2107" t="str">
        <f t="shared" si="198"/>
        <v>electricity.biomass.PM.No control</v>
      </c>
      <c r="M2107" s="614">
        <f>IFERROR(INDEX('Control Tech'!$K$3:$K$196,MATCH(Calcs!L2107,'Control Tech'!$A$3:$A$196,0),1)/100,0)</f>
        <v>0</v>
      </c>
      <c r="N2107" s="613">
        <f t="shared" si="199"/>
        <v>0</v>
      </c>
      <c r="O2107">
        <f t="shared" si="200"/>
        <v>0</v>
      </c>
    </row>
    <row r="2108" spans="1:15" x14ac:dyDescent="0.25">
      <c r="A2108" t="s">
        <v>1912</v>
      </c>
      <c r="B2108" t="s">
        <v>1250</v>
      </c>
      <c r="C2108" t="s">
        <v>1245</v>
      </c>
      <c r="D2108" t="s">
        <v>1186</v>
      </c>
      <c r="E2108" t="s">
        <v>1195</v>
      </c>
      <c r="F2108" s="604">
        <v>1</v>
      </c>
      <c r="G2108" s="604">
        <v>0</v>
      </c>
      <c r="H2108" s="651"/>
      <c r="I2108" t="str">
        <f t="shared" si="195"/>
        <v>electricity</v>
      </c>
      <c r="J2108" t="str">
        <f t="shared" si="196"/>
        <v>hard coal</v>
      </c>
      <c r="K2108" t="str">
        <f t="shared" si="197"/>
        <v>PM</v>
      </c>
      <c r="L2108" t="str">
        <f t="shared" si="198"/>
        <v>electricity.hard coal.PM.No control</v>
      </c>
      <c r="M2108" s="614">
        <f>IFERROR(INDEX('Control Tech'!$K$3:$K$196,MATCH(Calcs!L2108,'Control Tech'!$A$3:$A$196,0),1)/100,0)</f>
        <v>0</v>
      </c>
      <c r="N2108" s="613">
        <f t="shared" si="199"/>
        <v>1</v>
      </c>
      <c r="O2108">
        <f t="shared" si="200"/>
        <v>0</v>
      </c>
    </row>
    <row r="2109" spans="1:15" x14ac:dyDescent="0.25">
      <c r="A2109" t="s">
        <v>1912</v>
      </c>
      <c r="B2109" t="s">
        <v>1250</v>
      </c>
      <c r="C2109" t="s">
        <v>92</v>
      </c>
      <c r="D2109" t="s">
        <v>1295</v>
      </c>
      <c r="E2109" t="s">
        <v>1195</v>
      </c>
      <c r="F2109" s="604">
        <v>1</v>
      </c>
      <c r="G2109" s="604">
        <v>2.0000000000000002E-5</v>
      </c>
      <c r="H2109" s="651"/>
      <c r="I2109" t="str">
        <f t="shared" si="195"/>
        <v>electricity</v>
      </c>
      <c r="J2109" t="str">
        <f t="shared" si="196"/>
        <v>petroleum diesel</v>
      </c>
      <c r="K2109" t="str">
        <f t="shared" si="197"/>
        <v>PM</v>
      </c>
      <c r="L2109" t="str">
        <f t="shared" si="198"/>
        <v>electricity.petroleum diesel.PM.Good housekeeping: industrial oil boilers</v>
      </c>
      <c r="M2109" s="614">
        <f>IFERROR(INDEX('Control Tech'!$K$3:$K$196,MATCH(Calcs!L2109,'Control Tech'!$A$3:$A$196,0),1)/100,0)</f>
        <v>0</v>
      </c>
      <c r="N2109" s="613">
        <f t="shared" si="199"/>
        <v>0</v>
      </c>
      <c r="O2109">
        <f t="shared" si="200"/>
        <v>0</v>
      </c>
    </row>
    <row r="2110" spans="1:15" x14ac:dyDescent="0.25">
      <c r="A2110" t="s">
        <v>1912</v>
      </c>
      <c r="B2110" t="s">
        <v>1250</v>
      </c>
      <c r="C2110" t="s">
        <v>92</v>
      </c>
      <c r="D2110" t="s">
        <v>1186</v>
      </c>
      <c r="E2110" t="s">
        <v>1195</v>
      </c>
      <c r="F2110" s="604">
        <v>1</v>
      </c>
      <c r="G2110" s="604">
        <v>2.0000000000000002E-5</v>
      </c>
      <c r="H2110" s="651"/>
      <c r="I2110" t="str">
        <f t="shared" si="195"/>
        <v>electricity</v>
      </c>
      <c r="J2110" t="str">
        <f t="shared" si="196"/>
        <v>petroleum diesel</v>
      </c>
      <c r="K2110" t="str">
        <f t="shared" si="197"/>
        <v>PM</v>
      </c>
      <c r="L2110" t="str">
        <f t="shared" si="198"/>
        <v>electricity.petroleum diesel.PM.No control</v>
      </c>
      <c r="M2110" s="614">
        <f>IFERROR(INDEX('Control Tech'!$K$3:$K$196,MATCH(Calcs!L2110,'Control Tech'!$A$3:$A$196,0),1)/100,0)</f>
        <v>0</v>
      </c>
      <c r="N2110" s="613">
        <f t="shared" si="199"/>
        <v>1</v>
      </c>
      <c r="O2110">
        <f t="shared" si="200"/>
        <v>0</v>
      </c>
    </row>
    <row r="2111" spans="1:15" x14ac:dyDescent="0.25">
      <c r="A2111" t="s">
        <v>1912</v>
      </c>
      <c r="B2111" t="s">
        <v>1250</v>
      </c>
      <c r="C2111" t="s">
        <v>1264</v>
      </c>
      <c r="D2111" t="s">
        <v>1186</v>
      </c>
      <c r="E2111" t="s">
        <v>1195</v>
      </c>
      <c r="F2111" s="604">
        <v>1</v>
      </c>
      <c r="G2111" s="604">
        <v>6.9999999999999994E-5</v>
      </c>
      <c r="H2111" s="651"/>
      <c r="I2111" t="str">
        <f t="shared" si="195"/>
        <v>electricity</v>
      </c>
      <c r="J2111" t="str">
        <f t="shared" si="196"/>
        <v>natural gas</v>
      </c>
      <c r="K2111" t="str">
        <f t="shared" si="197"/>
        <v>PM</v>
      </c>
      <c r="L2111" t="str">
        <f t="shared" si="198"/>
        <v>electricity.natural gas.PM.No control</v>
      </c>
      <c r="M2111" s="614">
        <f>IFERROR(INDEX('Control Tech'!$K$3:$K$196,MATCH(Calcs!L2111,'Control Tech'!$A$3:$A$196,0),1)/100,0)</f>
        <v>0</v>
      </c>
      <c r="N2111" s="613">
        <f t="shared" si="199"/>
        <v>1</v>
      </c>
      <c r="O2111">
        <f t="shared" si="200"/>
        <v>945.6</v>
      </c>
    </row>
    <row r="2112" spans="1:15" x14ac:dyDescent="0.25">
      <c r="A2112" t="s">
        <v>1912</v>
      </c>
      <c r="B2112" t="s">
        <v>1250</v>
      </c>
      <c r="C2112" t="s">
        <v>18</v>
      </c>
      <c r="D2112" t="s">
        <v>1186</v>
      </c>
      <c r="E2112" t="s">
        <v>1195</v>
      </c>
      <c r="F2112" s="604">
        <v>1</v>
      </c>
      <c r="G2112" s="604">
        <v>3.8000000000000002E-4</v>
      </c>
      <c r="H2112" s="651"/>
      <c r="I2112" t="str">
        <f t="shared" si="195"/>
        <v>electricity</v>
      </c>
      <c r="J2112" t="str">
        <f t="shared" si="196"/>
        <v>petroleum gasoline</v>
      </c>
      <c r="K2112" t="str">
        <f t="shared" si="197"/>
        <v>PM</v>
      </c>
      <c r="L2112" t="str">
        <f t="shared" si="198"/>
        <v>electricity.petroleum gasoline.PM.No control</v>
      </c>
      <c r="M2112" s="614">
        <f>IFERROR(INDEX('Control Tech'!$K$3:$K$196,MATCH(Calcs!L2112,'Control Tech'!$A$3:$A$196,0),1)/100,0)</f>
        <v>0</v>
      </c>
      <c r="N2112" s="613">
        <f t="shared" si="199"/>
        <v>1</v>
      </c>
      <c r="O2112">
        <f t="shared" si="200"/>
        <v>0</v>
      </c>
    </row>
    <row r="2113" spans="1:15" x14ac:dyDescent="0.25">
      <c r="A2113" t="s">
        <v>1912</v>
      </c>
      <c r="B2113" t="s">
        <v>1250</v>
      </c>
      <c r="C2113" t="s">
        <v>1294</v>
      </c>
      <c r="D2113" t="s">
        <v>1234</v>
      </c>
      <c r="E2113" t="s">
        <v>1195</v>
      </c>
      <c r="F2113" s="604">
        <v>1</v>
      </c>
      <c r="G2113" s="604">
        <v>0</v>
      </c>
      <c r="H2113" s="651"/>
      <c r="I2113" t="str">
        <f t="shared" si="195"/>
        <v>electricity</v>
      </c>
      <c r="J2113" t="str">
        <f t="shared" si="196"/>
        <v>petroleum diesel</v>
      </c>
      <c r="K2113" t="str">
        <f t="shared" si="197"/>
        <v>PM</v>
      </c>
      <c r="L2113" t="str">
        <f t="shared" si="198"/>
        <v>electricity.petroleum diesel.PM.Fabric filters</v>
      </c>
      <c r="M2113" s="614">
        <f>IFERROR(INDEX('Control Tech'!$K$3:$K$196,MATCH(Calcs!L2113,'Control Tech'!$A$3:$A$196,0),1)/100,0)</f>
        <v>0</v>
      </c>
      <c r="N2113" s="613">
        <f t="shared" si="199"/>
        <v>0</v>
      </c>
      <c r="O2113">
        <f t="shared" si="200"/>
        <v>0</v>
      </c>
    </row>
    <row r="2114" spans="1:15" x14ac:dyDescent="0.25">
      <c r="A2114" t="s">
        <v>1912</v>
      </c>
      <c r="B2114" t="s">
        <v>1250</v>
      </c>
      <c r="C2114" t="s">
        <v>1294</v>
      </c>
      <c r="D2114" t="s">
        <v>1295</v>
      </c>
      <c r="E2114" t="s">
        <v>1195</v>
      </c>
      <c r="F2114" s="604">
        <v>1</v>
      </c>
      <c r="G2114" s="604">
        <v>2.7E-4</v>
      </c>
      <c r="H2114" s="651"/>
      <c r="I2114" t="str">
        <f t="shared" si="195"/>
        <v>electricity</v>
      </c>
      <c r="J2114" t="str">
        <f t="shared" si="196"/>
        <v>petroleum diesel</v>
      </c>
      <c r="K2114" t="str">
        <f t="shared" si="197"/>
        <v>PM</v>
      </c>
      <c r="L2114" t="str">
        <f t="shared" si="198"/>
        <v>electricity.petroleum diesel.PM.Good housekeeping: industrial oil boilers</v>
      </c>
      <c r="M2114" s="614">
        <f>IFERROR(INDEX('Control Tech'!$K$3:$K$196,MATCH(Calcs!L2114,'Control Tech'!$A$3:$A$196,0),1)/100,0)</f>
        <v>0</v>
      </c>
      <c r="N2114" s="613">
        <f t="shared" si="199"/>
        <v>0</v>
      </c>
      <c r="O2114">
        <f t="shared" si="200"/>
        <v>0</v>
      </c>
    </row>
    <row r="2115" spans="1:15" x14ac:dyDescent="0.25">
      <c r="A2115" t="s">
        <v>1912</v>
      </c>
      <c r="B2115" t="s">
        <v>1250</v>
      </c>
      <c r="C2115" t="s">
        <v>1294</v>
      </c>
      <c r="D2115" t="s">
        <v>1196</v>
      </c>
      <c r="E2115" t="s">
        <v>1195</v>
      </c>
      <c r="F2115" s="604">
        <v>1</v>
      </c>
      <c r="G2115" s="604">
        <v>0</v>
      </c>
      <c r="H2115" s="651"/>
      <c r="I2115" t="str">
        <f t="shared" si="195"/>
        <v>electricity</v>
      </c>
      <c r="J2115" t="str">
        <f t="shared" si="196"/>
        <v>petroleum diesel</v>
      </c>
      <c r="K2115" t="str">
        <f t="shared" si="197"/>
        <v>PM</v>
      </c>
      <c r="L2115" t="str">
        <f t="shared" si="198"/>
        <v>electricity.petroleum diesel.PM.High efficiency deduster</v>
      </c>
      <c r="M2115" s="614">
        <f>IFERROR(INDEX('Control Tech'!$K$3:$K$196,MATCH(Calcs!L2115,'Control Tech'!$A$3:$A$196,0),1)/100,0)</f>
        <v>0</v>
      </c>
      <c r="N2115" s="613">
        <f t="shared" si="199"/>
        <v>0</v>
      </c>
      <c r="O2115">
        <f t="shared" si="200"/>
        <v>0</v>
      </c>
    </row>
    <row r="2116" spans="1:15" x14ac:dyDescent="0.25">
      <c r="A2116" t="s">
        <v>1912</v>
      </c>
      <c r="B2116" t="s">
        <v>1250</v>
      </c>
      <c r="C2116" t="s">
        <v>1294</v>
      </c>
      <c r="D2116" t="s">
        <v>1186</v>
      </c>
      <c r="E2116" t="s">
        <v>1195</v>
      </c>
      <c r="F2116" s="604">
        <v>1</v>
      </c>
      <c r="G2116" s="604">
        <v>2.9E-4</v>
      </c>
      <c r="H2116" s="651"/>
      <c r="I2116" t="str">
        <f t="shared" si="195"/>
        <v>electricity</v>
      </c>
      <c r="J2116" t="str">
        <f t="shared" si="196"/>
        <v>petroleum diesel</v>
      </c>
      <c r="K2116" t="str">
        <f t="shared" si="197"/>
        <v>PM</v>
      </c>
      <c r="L2116" t="str">
        <f t="shared" si="198"/>
        <v>electricity.petroleum diesel.PM.No control</v>
      </c>
      <c r="M2116" s="614">
        <f>IFERROR(INDEX('Control Tech'!$K$3:$K$196,MATCH(Calcs!L2116,'Control Tech'!$A$3:$A$196,0),1)/100,0)</f>
        <v>0</v>
      </c>
      <c r="N2116" s="613">
        <f t="shared" si="199"/>
        <v>1</v>
      </c>
      <c r="O2116">
        <f t="shared" si="200"/>
        <v>0</v>
      </c>
    </row>
    <row r="2117" spans="1:15" x14ac:dyDescent="0.25">
      <c r="A2117" t="s">
        <v>1912</v>
      </c>
      <c r="B2117" t="s">
        <v>1250</v>
      </c>
      <c r="C2117" t="s">
        <v>1410</v>
      </c>
      <c r="D2117" t="s">
        <v>1131</v>
      </c>
      <c r="E2117" t="s">
        <v>1195</v>
      </c>
      <c r="F2117" s="604">
        <v>1</v>
      </c>
      <c r="G2117" s="604">
        <v>2.5000000000000001E-4</v>
      </c>
      <c r="H2117" s="651"/>
      <c r="I2117" t="str">
        <f t="shared" si="195"/>
        <v>electricity</v>
      </c>
      <c r="J2117" t="str">
        <f t="shared" si="196"/>
        <v>biomass</v>
      </c>
      <c r="K2117" t="str">
        <f t="shared" si="197"/>
        <v>PM</v>
      </c>
      <c r="L2117" t="str">
        <f t="shared" si="198"/>
        <v>electricity.biomass.PM.Cyclone</v>
      </c>
      <c r="M2117" s="614">
        <f>IFERROR(INDEX('Control Tech'!$K$3:$K$196,MATCH(Calcs!L2117,'Control Tech'!$A$3:$A$196,0),1)/100,0)</f>
        <v>0</v>
      </c>
      <c r="N2117" s="613">
        <f t="shared" si="199"/>
        <v>0</v>
      </c>
      <c r="O2117">
        <f t="shared" si="200"/>
        <v>0</v>
      </c>
    </row>
    <row r="2118" spans="1:15" x14ac:dyDescent="0.25">
      <c r="A2118" t="s">
        <v>1912</v>
      </c>
      <c r="B2118" t="s">
        <v>1250</v>
      </c>
      <c r="C2118" t="s">
        <v>1410</v>
      </c>
      <c r="D2118" t="s">
        <v>1207</v>
      </c>
      <c r="E2118" t="s">
        <v>1195</v>
      </c>
      <c r="F2118" s="604">
        <v>1</v>
      </c>
      <c r="G2118" s="604">
        <v>1.0000000000000001E-5</v>
      </c>
      <c r="H2118" s="651"/>
      <c r="I2118" t="str">
        <f t="shared" ref="I2118:I2181" si="201">IFERROR(INDEX($U$3:$U$143,MATCH(B2118,$S$3:$S$143,0),1),"")</f>
        <v>electricity</v>
      </c>
      <c r="J2118" t="str">
        <f t="shared" ref="J2118:J2181" si="202">IFERROR(INDEX($V$3:$V$143,MATCH(CONCATENATE(B2118,".",C2118),$R$3:$R$143,0),1),"")</f>
        <v>biomass</v>
      </c>
      <c r="K2118" t="str">
        <f t="shared" ref="K2118:K2181" si="203">IF(OR(A2118="black carbon",A2118="oc",A2118="pm2.5",A2118="pm10"),"PM",A2118)</f>
        <v>PM</v>
      </c>
      <c r="L2118" t="str">
        <f t="shared" ref="L2118:L2181" si="204">IFERROR(CONCATENATE(I2118,".",J2118,".",K2118,".",D2118),"")</f>
        <v>electricity.biomass.PM.Electrostatic precipitator: 1 field</v>
      </c>
      <c r="M2118" s="614">
        <f>IFERROR(INDEX('Control Tech'!$K$3:$K$196,MATCH(Calcs!L2118,'Control Tech'!$A$3:$A$196,0),1)/100,0)</f>
        <v>1</v>
      </c>
      <c r="N2118" s="613">
        <f t="shared" ref="N2118:N2181" si="205">IF(D2118="no control",1-SUMIFS($M$5:$M$3714,$B$5:$B$3714,B2118,$A$5:$A$3714,A2118,$C$5:$C$3714,C2118),M2118)</f>
        <v>1</v>
      </c>
      <c r="O2118">
        <f t="shared" ref="O2118:O2181" si="206">IF(I2118="electricity",INDEX($W$3:$W$143,MATCH(CONCATENATE(B2118,".",C2118),$R$3:$R$143,0),1),"")</f>
        <v>0</v>
      </c>
    </row>
    <row r="2119" spans="1:15" x14ac:dyDescent="0.25">
      <c r="A2119" t="s">
        <v>1912</v>
      </c>
      <c r="B2119" t="s">
        <v>1250</v>
      </c>
      <c r="C2119" t="s">
        <v>1410</v>
      </c>
      <c r="D2119" t="s">
        <v>1208</v>
      </c>
      <c r="E2119" t="s">
        <v>1195</v>
      </c>
      <c r="F2119" s="604">
        <v>1</v>
      </c>
      <c r="G2119" s="604">
        <v>1.0000000000000001E-5</v>
      </c>
      <c r="H2119" s="651"/>
      <c r="I2119" t="str">
        <f t="shared" si="201"/>
        <v>electricity</v>
      </c>
      <c r="J2119" t="str">
        <f t="shared" si="202"/>
        <v>biomass</v>
      </c>
      <c r="K2119" t="str">
        <f t="shared" si="203"/>
        <v>PM</v>
      </c>
      <c r="L2119" t="str">
        <f t="shared" si="204"/>
        <v>electricity.biomass.PM.Electrostatic precipitator: 2 fields</v>
      </c>
      <c r="M2119" s="614">
        <f>IFERROR(INDEX('Control Tech'!$K$3:$K$196,MATCH(Calcs!L2119,'Control Tech'!$A$3:$A$196,0),1)/100,0)</f>
        <v>0</v>
      </c>
      <c r="N2119" s="613">
        <f t="shared" si="205"/>
        <v>0</v>
      </c>
      <c r="O2119">
        <f t="shared" si="206"/>
        <v>0</v>
      </c>
    </row>
    <row r="2120" spans="1:15" x14ac:dyDescent="0.25">
      <c r="A2120" t="s">
        <v>1912</v>
      </c>
      <c r="B2120" t="s">
        <v>1250</v>
      </c>
      <c r="C2120" t="s">
        <v>1410</v>
      </c>
      <c r="D2120" t="s">
        <v>1234</v>
      </c>
      <c r="E2120" t="s">
        <v>1195</v>
      </c>
      <c r="F2120" s="604">
        <v>1</v>
      </c>
      <c r="G2120" s="604">
        <v>0</v>
      </c>
      <c r="H2120" s="651"/>
      <c r="I2120" t="str">
        <f t="shared" si="201"/>
        <v>electricity</v>
      </c>
      <c r="J2120" t="str">
        <f t="shared" si="202"/>
        <v>biomass</v>
      </c>
      <c r="K2120" t="str">
        <f t="shared" si="203"/>
        <v>PM</v>
      </c>
      <c r="L2120" t="str">
        <f t="shared" si="204"/>
        <v>electricity.biomass.PM.Fabric filters</v>
      </c>
      <c r="M2120" s="614">
        <f>IFERROR(INDEX('Control Tech'!$K$3:$K$196,MATCH(Calcs!L2120,'Control Tech'!$A$3:$A$196,0),1)/100,0)</f>
        <v>0</v>
      </c>
      <c r="N2120" s="613">
        <f t="shared" si="205"/>
        <v>0</v>
      </c>
      <c r="O2120">
        <f t="shared" si="206"/>
        <v>0</v>
      </c>
    </row>
    <row r="2121" spans="1:15" x14ac:dyDescent="0.25">
      <c r="A2121" t="s">
        <v>1912</v>
      </c>
      <c r="B2121" t="s">
        <v>1250</v>
      </c>
      <c r="C2121" t="s">
        <v>1410</v>
      </c>
      <c r="D2121" t="s">
        <v>1235</v>
      </c>
      <c r="E2121" t="s">
        <v>1195</v>
      </c>
      <c r="F2121" s="604">
        <v>1</v>
      </c>
      <c r="G2121" s="604">
        <v>0</v>
      </c>
      <c r="H2121" s="651"/>
      <c r="I2121" t="str">
        <f t="shared" si="201"/>
        <v>electricity</v>
      </c>
      <c r="J2121" t="str">
        <f t="shared" si="202"/>
        <v>biomass</v>
      </c>
      <c r="K2121" t="str">
        <f t="shared" si="203"/>
        <v>PM</v>
      </c>
      <c r="L2121" t="str">
        <f t="shared" si="204"/>
        <v>electricity.biomass.PM.Fabric filters - power plants with injection</v>
      </c>
      <c r="M2121" s="614">
        <f>IFERROR(INDEX('Control Tech'!$K$3:$K$196,MATCH(Calcs!L2121,'Control Tech'!$A$3:$A$196,0),1)/100,0)</f>
        <v>0</v>
      </c>
      <c r="N2121" s="613">
        <f t="shared" si="205"/>
        <v>0</v>
      </c>
      <c r="O2121">
        <f t="shared" si="206"/>
        <v>0</v>
      </c>
    </row>
    <row r="2122" spans="1:15" x14ac:dyDescent="0.25">
      <c r="A2122" t="s">
        <v>1912</v>
      </c>
      <c r="B2122" t="s">
        <v>1250</v>
      </c>
      <c r="C2122" t="s">
        <v>1410</v>
      </c>
      <c r="D2122" t="s">
        <v>1196</v>
      </c>
      <c r="E2122" t="s">
        <v>1195</v>
      </c>
      <c r="F2122" s="604">
        <v>1</v>
      </c>
      <c r="G2122" s="604">
        <v>0</v>
      </c>
      <c r="H2122" s="651"/>
      <c r="I2122" t="str">
        <f t="shared" si="201"/>
        <v>electricity</v>
      </c>
      <c r="J2122" t="str">
        <f t="shared" si="202"/>
        <v>biomass</v>
      </c>
      <c r="K2122" t="str">
        <f t="shared" si="203"/>
        <v>PM</v>
      </c>
      <c r="L2122" t="str">
        <f t="shared" si="204"/>
        <v>electricity.biomass.PM.High efficiency deduster</v>
      </c>
      <c r="M2122" s="614">
        <f>IFERROR(INDEX('Control Tech'!$K$3:$K$196,MATCH(Calcs!L2122,'Control Tech'!$A$3:$A$196,0),1)/100,0)</f>
        <v>0</v>
      </c>
      <c r="N2122" s="613">
        <f t="shared" si="205"/>
        <v>0</v>
      </c>
      <c r="O2122">
        <f t="shared" si="206"/>
        <v>0</v>
      </c>
    </row>
    <row r="2123" spans="1:15" x14ac:dyDescent="0.25">
      <c r="A2123" t="s">
        <v>1912</v>
      </c>
      <c r="B2123" t="s">
        <v>1250</v>
      </c>
      <c r="C2123" t="s">
        <v>1410</v>
      </c>
      <c r="D2123" t="s">
        <v>1186</v>
      </c>
      <c r="E2123" t="s">
        <v>1195</v>
      </c>
      <c r="F2123" s="604">
        <v>1</v>
      </c>
      <c r="G2123" s="604">
        <v>2.7999999999999998E-4</v>
      </c>
      <c r="H2123" s="651"/>
      <c r="I2123" t="str">
        <f t="shared" si="201"/>
        <v>electricity</v>
      </c>
      <c r="J2123" t="str">
        <f t="shared" si="202"/>
        <v>biomass</v>
      </c>
      <c r="K2123" t="str">
        <f t="shared" si="203"/>
        <v>PM</v>
      </c>
      <c r="L2123" t="str">
        <f t="shared" si="204"/>
        <v>electricity.biomass.PM.No control</v>
      </c>
      <c r="M2123" s="614">
        <f>IFERROR(INDEX('Control Tech'!$K$3:$K$196,MATCH(Calcs!L2123,'Control Tech'!$A$3:$A$196,0),1)/100,0)</f>
        <v>0</v>
      </c>
      <c r="N2123" s="613">
        <f t="shared" si="205"/>
        <v>0</v>
      </c>
      <c r="O2123">
        <f t="shared" si="206"/>
        <v>0</v>
      </c>
    </row>
    <row r="2124" spans="1:15" x14ac:dyDescent="0.25">
      <c r="A2124" t="s">
        <v>1912</v>
      </c>
      <c r="B2124" t="s">
        <v>1238</v>
      </c>
      <c r="C2124" t="s">
        <v>1205</v>
      </c>
      <c r="D2124" t="s">
        <v>1207</v>
      </c>
      <c r="E2124" t="s">
        <v>1195</v>
      </c>
      <c r="F2124" s="604">
        <v>1</v>
      </c>
      <c r="G2124" s="604">
        <v>4.0999999999999999E-4</v>
      </c>
      <c r="H2124" s="651"/>
      <c r="I2124" t="str">
        <f t="shared" si="201"/>
        <v>electricity</v>
      </c>
      <c r="J2124" t="str">
        <f t="shared" si="202"/>
        <v>lignite</v>
      </c>
      <c r="K2124" t="str">
        <f t="shared" si="203"/>
        <v>PM</v>
      </c>
      <c r="L2124" t="str">
        <f t="shared" si="204"/>
        <v>electricity.lignite.PM.Electrostatic precipitator: 1 field</v>
      </c>
      <c r="M2124" s="614">
        <f>IFERROR(INDEX('Control Tech'!$K$3:$K$196,MATCH(Calcs!L2124,'Control Tech'!$A$3:$A$196,0),1)/100,0)</f>
        <v>0</v>
      </c>
      <c r="N2124" s="613">
        <f t="shared" si="205"/>
        <v>0</v>
      </c>
      <c r="O2124">
        <f t="shared" si="206"/>
        <v>0</v>
      </c>
    </row>
    <row r="2125" spans="1:15" x14ac:dyDescent="0.25">
      <c r="A2125" t="s">
        <v>1912</v>
      </c>
      <c r="B2125" t="s">
        <v>1238</v>
      </c>
      <c r="C2125" t="s">
        <v>1205</v>
      </c>
      <c r="D2125" t="s">
        <v>1208</v>
      </c>
      <c r="E2125" t="s">
        <v>1195</v>
      </c>
      <c r="F2125" s="604">
        <v>1</v>
      </c>
      <c r="G2125" s="604">
        <v>2.1000000000000001E-4</v>
      </c>
      <c r="H2125" s="651"/>
      <c r="I2125" t="str">
        <f t="shared" si="201"/>
        <v>electricity</v>
      </c>
      <c r="J2125" t="str">
        <f t="shared" si="202"/>
        <v>lignite</v>
      </c>
      <c r="K2125" t="str">
        <f t="shared" si="203"/>
        <v>PM</v>
      </c>
      <c r="L2125" t="str">
        <f t="shared" si="204"/>
        <v>electricity.lignite.PM.Electrostatic precipitator: 2 fields</v>
      </c>
      <c r="M2125" s="614">
        <f>IFERROR(INDEX('Control Tech'!$K$3:$K$196,MATCH(Calcs!L2125,'Control Tech'!$A$3:$A$196,0),1)/100,0)</f>
        <v>0</v>
      </c>
      <c r="N2125" s="613">
        <f t="shared" si="205"/>
        <v>0</v>
      </c>
      <c r="O2125">
        <f t="shared" si="206"/>
        <v>0</v>
      </c>
    </row>
    <row r="2126" spans="1:15" x14ac:dyDescent="0.25">
      <c r="A2126" t="s">
        <v>1912</v>
      </c>
      <c r="B2126" t="s">
        <v>1238</v>
      </c>
      <c r="C2126" t="s">
        <v>1205</v>
      </c>
      <c r="D2126" t="s">
        <v>1234</v>
      </c>
      <c r="E2126" t="s">
        <v>1195</v>
      </c>
      <c r="F2126" s="604">
        <v>1</v>
      </c>
      <c r="G2126" s="604">
        <v>0</v>
      </c>
      <c r="H2126" s="651"/>
      <c r="I2126" t="str">
        <f t="shared" si="201"/>
        <v>electricity</v>
      </c>
      <c r="J2126" t="str">
        <f t="shared" si="202"/>
        <v>lignite</v>
      </c>
      <c r="K2126" t="str">
        <f t="shared" si="203"/>
        <v>PM</v>
      </c>
      <c r="L2126" t="str">
        <f t="shared" si="204"/>
        <v>electricity.lignite.PM.Fabric filters</v>
      </c>
      <c r="M2126" s="614">
        <f>IFERROR(INDEX('Control Tech'!$K$3:$K$196,MATCH(Calcs!L2126,'Control Tech'!$A$3:$A$196,0),1)/100,0)</f>
        <v>0</v>
      </c>
      <c r="N2126" s="613">
        <f t="shared" si="205"/>
        <v>0</v>
      </c>
      <c r="O2126">
        <f t="shared" si="206"/>
        <v>0</v>
      </c>
    </row>
    <row r="2127" spans="1:15" x14ac:dyDescent="0.25">
      <c r="A2127" t="s">
        <v>1912</v>
      </c>
      <c r="B2127" t="s">
        <v>1238</v>
      </c>
      <c r="C2127" t="s">
        <v>1205</v>
      </c>
      <c r="D2127" t="s">
        <v>1236</v>
      </c>
      <c r="E2127" t="s">
        <v>1195</v>
      </c>
      <c r="F2127" s="604">
        <v>1</v>
      </c>
      <c r="G2127" s="604">
        <v>0</v>
      </c>
      <c r="H2127" s="651"/>
      <c r="I2127" t="str">
        <f t="shared" si="201"/>
        <v>electricity</v>
      </c>
      <c r="J2127" t="str">
        <f t="shared" si="202"/>
        <v>lignite</v>
      </c>
      <c r="K2127" t="str">
        <f t="shared" si="203"/>
        <v>PM</v>
      </c>
      <c r="L2127" t="str">
        <f t="shared" si="204"/>
        <v>electricity.lignite.PM.Fabric filters - power plants + S,N meas.</v>
      </c>
      <c r="M2127" s="614">
        <f>IFERROR(INDEX('Control Tech'!$K$3:$K$196,MATCH(Calcs!L2127,'Control Tech'!$A$3:$A$196,0),1)/100,0)</f>
        <v>0</v>
      </c>
      <c r="N2127" s="613">
        <f t="shared" si="205"/>
        <v>0</v>
      </c>
      <c r="O2127">
        <f t="shared" si="206"/>
        <v>0</v>
      </c>
    </row>
    <row r="2128" spans="1:15" x14ac:dyDescent="0.25">
      <c r="A2128" t="s">
        <v>1912</v>
      </c>
      <c r="B2128" t="s">
        <v>1238</v>
      </c>
      <c r="C2128" t="s">
        <v>1205</v>
      </c>
      <c r="D2128" t="s">
        <v>1235</v>
      </c>
      <c r="E2128" t="s">
        <v>1195</v>
      </c>
      <c r="F2128" s="604">
        <v>1</v>
      </c>
      <c r="G2128" s="604">
        <v>0</v>
      </c>
      <c r="H2128" s="651"/>
      <c r="I2128" t="str">
        <f t="shared" si="201"/>
        <v>electricity</v>
      </c>
      <c r="J2128" t="str">
        <f t="shared" si="202"/>
        <v>lignite</v>
      </c>
      <c r="K2128" t="str">
        <f t="shared" si="203"/>
        <v>PM</v>
      </c>
      <c r="L2128" t="str">
        <f t="shared" si="204"/>
        <v>electricity.lignite.PM.Fabric filters - power plants with injection</v>
      </c>
      <c r="M2128" s="614">
        <f>IFERROR(INDEX('Control Tech'!$K$3:$K$196,MATCH(Calcs!L2128,'Control Tech'!$A$3:$A$196,0),1)/100,0)</f>
        <v>0</v>
      </c>
      <c r="N2128" s="613">
        <f t="shared" si="205"/>
        <v>0</v>
      </c>
      <c r="O2128">
        <f t="shared" si="206"/>
        <v>0</v>
      </c>
    </row>
    <row r="2129" spans="1:15" x14ac:dyDescent="0.25">
      <c r="A2129" t="s">
        <v>1912</v>
      </c>
      <c r="B2129" t="s">
        <v>1238</v>
      </c>
      <c r="C2129" t="s">
        <v>1205</v>
      </c>
      <c r="D2129" t="s">
        <v>1196</v>
      </c>
      <c r="E2129" t="s">
        <v>1195</v>
      </c>
      <c r="F2129" s="604">
        <v>1</v>
      </c>
      <c r="G2129" s="604">
        <v>0</v>
      </c>
      <c r="H2129" s="651"/>
      <c r="I2129" t="str">
        <f t="shared" si="201"/>
        <v>electricity</v>
      </c>
      <c r="J2129" t="str">
        <f t="shared" si="202"/>
        <v>lignite</v>
      </c>
      <c r="K2129" t="str">
        <f t="shared" si="203"/>
        <v>PM</v>
      </c>
      <c r="L2129" t="str">
        <f t="shared" si="204"/>
        <v>electricity.lignite.PM.High efficiency deduster</v>
      </c>
      <c r="M2129" s="614">
        <f>IFERROR(INDEX('Control Tech'!$K$3:$K$196,MATCH(Calcs!L2129,'Control Tech'!$A$3:$A$196,0),1)/100,0)</f>
        <v>0</v>
      </c>
      <c r="N2129" s="613">
        <f t="shared" si="205"/>
        <v>0</v>
      </c>
      <c r="O2129">
        <f t="shared" si="206"/>
        <v>0</v>
      </c>
    </row>
    <row r="2130" spans="1:15" x14ac:dyDescent="0.25">
      <c r="A2130" t="s">
        <v>1912</v>
      </c>
      <c r="B2130" t="s">
        <v>1238</v>
      </c>
      <c r="C2130" t="s">
        <v>1205</v>
      </c>
      <c r="D2130" t="s">
        <v>1229</v>
      </c>
      <c r="E2130" t="s">
        <v>1195</v>
      </c>
      <c r="F2130" s="604">
        <v>1</v>
      </c>
      <c r="G2130" s="604">
        <v>0</v>
      </c>
      <c r="H2130" s="651"/>
      <c r="I2130" t="str">
        <f t="shared" si="201"/>
        <v>electricity</v>
      </c>
      <c r="J2130" t="str">
        <f t="shared" si="202"/>
        <v>lignite</v>
      </c>
      <c r="K2130" t="str">
        <f t="shared" si="203"/>
        <v>PM</v>
      </c>
      <c r="L2130" t="str">
        <f t="shared" si="204"/>
        <v>electricity.lignite.PM.High efficiency deduster - power plants + S,N meas.</v>
      </c>
      <c r="M2130" s="614">
        <f>IFERROR(INDEX('Control Tech'!$K$3:$K$196,MATCH(Calcs!L2130,'Control Tech'!$A$3:$A$196,0),1)/100,0)</f>
        <v>0</v>
      </c>
      <c r="N2130" s="613">
        <f t="shared" si="205"/>
        <v>0</v>
      </c>
      <c r="O2130">
        <f t="shared" si="206"/>
        <v>0</v>
      </c>
    </row>
    <row r="2131" spans="1:15" x14ac:dyDescent="0.25">
      <c r="A2131" t="s">
        <v>1912</v>
      </c>
      <c r="B2131" t="s">
        <v>1238</v>
      </c>
      <c r="C2131" t="s">
        <v>1205</v>
      </c>
      <c r="D2131" t="s">
        <v>1186</v>
      </c>
      <c r="E2131" t="s">
        <v>1195</v>
      </c>
      <c r="F2131" s="604">
        <v>1</v>
      </c>
      <c r="G2131" s="604">
        <v>1.0359999999999999E-2</v>
      </c>
      <c r="H2131" s="651"/>
      <c r="I2131" t="str">
        <f t="shared" si="201"/>
        <v>electricity</v>
      </c>
      <c r="J2131" t="str">
        <f t="shared" si="202"/>
        <v>lignite</v>
      </c>
      <c r="K2131" t="str">
        <f t="shared" si="203"/>
        <v>PM</v>
      </c>
      <c r="L2131" t="str">
        <f t="shared" si="204"/>
        <v>electricity.lignite.PM.No control</v>
      </c>
      <c r="M2131" s="614">
        <f>IFERROR(INDEX('Control Tech'!$K$3:$K$196,MATCH(Calcs!L2131,'Control Tech'!$A$3:$A$196,0),1)/100,0)</f>
        <v>0</v>
      </c>
      <c r="N2131" s="613">
        <f t="shared" si="205"/>
        <v>1</v>
      </c>
      <c r="O2131">
        <f t="shared" si="206"/>
        <v>0</v>
      </c>
    </row>
    <row r="2132" spans="1:15" x14ac:dyDescent="0.25">
      <c r="A2132" t="s">
        <v>1912</v>
      </c>
      <c r="B2132" t="s">
        <v>1238</v>
      </c>
      <c r="C2132" t="s">
        <v>1240</v>
      </c>
      <c r="D2132" t="s">
        <v>1207</v>
      </c>
      <c r="E2132" t="s">
        <v>1195</v>
      </c>
      <c r="F2132" s="604">
        <v>1</v>
      </c>
      <c r="G2132" s="604">
        <v>4.0999999999999999E-4</v>
      </c>
      <c r="H2132" s="651"/>
      <c r="I2132" t="str">
        <f t="shared" si="201"/>
        <v>electricity</v>
      </c>
      <c r="J2132" t="str">
        <f t="shared" si="202"/>
        <v>lignite</v>
      </c>
      <c r="K2132" t="str">
        <f t="shared" si="203"/>
        <v>PM</v>
      </c>
      <c r="L2132" t="str">
        <f t="shared" si="204"/>
        <v>electricity.lignite.PM.Electrostatic precipitator: 1 field</v>
      </c>
      <c r="M2132" s="614">
        <f>IFERROR(INDEX('Control Tech'!$K$3:$K$196,MATCH(Calcs!L2132,'Control Tech'!$A$3:$A$196,0),1)/100,0)</f>
        <v>0</v>
      </c>
      <c r="N2132" s="613">
        <f t="shared" si="205"/>
        <v>0</v>
      </c>
      <c r="O2132">
        <f t="shared" si="206"/>
        <v>0</v>
      </c>
    </row>
    <row r="2133" spans="1:15" x14ac:dyDescent="0.25">
      <c r="A2133" t="s">
        <v>1912</v>
      </c>
      <c r="B2133" t="s">
        <v>1238</v>
      </c>
      <c r="C2133" t="s">
        <v>1240</v>
      </c>
      <c r="D2133" t="s">
        <v>1208</v>
      </c>
      <c r="E2133" t="s">
        <v>1195</v>
      </c>
      <c r="F2133" s="604">
        <v>1</v>
      </c>
      <c r="G2133" s="604">
        <v>2.1000000000000001E-4</v>
      </c>
      <c r="H2133" s="651"/>
      <c r="I2133" t="str">
        <f t="shared" si="201"/>
        <v>electricity</v>
      </c>
      <c r="J2133" t="str">
        <f t="shared" si="202"/>
        <v>lignite</v>
      </c>
      <c r="K2133" t="str">
        <f t="shared" si="203"/>
        <v>PM</v>
      </c>
      <c r="L2133" t="str">
        <f t="shared" si="204"/>
        <v>electricity.lignite.PM.Electrostatic precipitator: 2 fields</v>
      </c>
      <c r="M2133" s="614">
        <f>IFERROR(INDEX('Control Tech'!$K$3:$K$196,MATCH(Calcs!L2133,'Control Tech'!$A$3:$A$196,0),1)/100,0)</f>
        <v>0</v>
      </c>
      <c r="N2133" s="613">
        <f t="shared" si="205"/>
        <v>0</v>
      </c>
      <c r="O2133">
        <f t="shared" si="206"/>
        <v>0</v>
      </c>
    </row>
    <row r="2134" spans="1:15" x14ac:dyDescent="0.25">
      <c r="A2134" t="s">
        <v>1912</v>
      </c>
      <c r="B2134" t="s">
        <v>1238</v>
      </c>
      <c r="C2134" t="s">
        <v>1240</v>
      </c>
      <c r="D2134" t="s">
        <v>1234</v>
      </c>
      <c r="E2134" t="s">
        <v>1195</v>
      </c>
      <c r="F2134" s="604">
        <v>1</v>
      </c>
      <c r="G2134" s="604">
        <v>0</v>
      </c>
      <c r="H2134" s="651"/>
      <c r="I2134" t="str">
        <f t="shared" si="201"/>
        <v>electricity</v>
      </c>
      <c r="J2134" t="str">
        <f t="shared" si="202"/>
        <v>lignite</v>
      </c>
      <c r="K2134" t="str">
        <f t="shared" si="203"/>
        <v>PM</v>
      </c>
      <c r="L2134" t="str">
        <f t="shared" si="204"/>
        <v>electricity.lignite.PM.Fabric filters</v>
      </c>
      <c r="M2134" s="614">
        <f>IFERROR(INDEX('Control Tech'!$K$3:$K$196,MATCH(Calcs!L2134,'Control Tech'!$A$3:$A$196,0),1)/100,0)</f>
        <v>0</v>
      </c>
      <c r="N2134" s="613">
        <f t="shared" si="205"/>
        <v>0</v>
      </c>
      <c r="O2134">
        <f t="shared" si="206"/>
        <v>0</v>
      </c>
    </row>
    <row r="2135" spans="1:15" x14ac:dyDescent="0.25">
      <c r="A2135" t="s">
        <v>1912</v>
      </c>
      <c r="B2135" t="s">
        <v>1238</v>
      </c>
      <c r="C2135" t="s">
        <v>1240</v>
      </c>
      <c r="D2135" t="s">
        <v>1236</v>
      </c>
      <c r="E2135" t="s">
        <v>1195</v>
      </c>
      <c r="F2135" s="604">
        <v>1</v>
      </c>
      <c r="G2135" s="604">
        <v>0</v>
      </c>
      <c r="H2135" s="651"/>
      <c r="I2135" t="str">
        <f t="shared" si="201"/>
        <v>electricity</v>
      </c>
      <c r="J2135" t="str">
        <f t="shared" si="202"/>
        <v>lignite</v>
      </c>
      <c r="K2135" t="str">
        <f t="shared" si="203"/>
        <v>PM</v>
      </c>
      <c r="L2135" t="str">
        <f t="shared" si="204"/>
        <v>electricity.lignite.PM.Fabric filters - power plants + S,N meas.</v>
      </c>
      <c r="M2135" s="614">
        <f>IFERROR(INDEX('Control Tech'!$K$3:$K$196,MATCH(Calcs!L2135,'Control Tech'!$A$3:$A$196,0),1)/100,0)</f>
        <v>0</v>
      </c>
      <c r="N2135" s="613">
        <f t="shared" si="205"/>
        <v>0</v>
      </c>
      <c r="O2135">
        <f t="shared" si="206"/>
        <v>0</v>
      </c>
    </row>
    <row r="2136" spans="1:15" x14ac:dyDescent="0.25">
      <c r="A2136" t="s">
        <v>1912</v>
      </c>
      <c r="B2136" t="s">
        <v>1238</v>
      </c>
      <c r="C2136" t="s">
        <v>1240</v>
      </c>
      <c r="D2136" t="s">
        <v>1235</v>
      </c>
      <c r="E2136" t="s">
        <v>1195</v>
      </c>
      <c r="F2136" s="604">
        <v>1</v>
      </c>
      <c r="G2136" s="604">
        <v>0</v>
      </c>
      <c r="H2136" s="651"/>
      <c r="I2136" t="str">
        <f t="shared" si="201"/>
        <v>electricity</v>
      </c>
      <c r="J2136" t="str">
        <f t="shared" si="202"/>
        <v>lignite</v>
      </c>
      <c r="K2136" t="str">
        <f t="shared" si="203"/>
        <v>PM</v>
      </c>
      <c r="L2136" t="str">
        <f t="shared" si="204"/>
        <v>electricity.lignite.PM.Fabric filters - power plants with injection</v>
      </c>
      <c r="M2136" s="614">
        <f>IFERROR(INDEX('Control Tech'!$K$3:$K$196,MATCH(Calcs!L2136,'Control Tech'!$A$3:$A$196,0),1)/100,0)</f>
        <v>0</v>
      </c>
      <c r="N2136" s="613">
        <f t="shared" si="205"/>
        <v>0</v>
      </c>
      <c r="O2136">
        <f t="shared" si="206"/>
        <v>0</v>
      </c>
    </row>
    <row r="2137" spans="1:15" x14ac:dyDescent="0.25">
      <c r="A2137" t="s">
        <v>1912</v>
      </c>
      <c r="B2137" t="s">
        <v>1238</v>
      </c>
      <c r="C2137" t="s">
        <v>1240</v>
      </c>
      <c r="D2137" t="s">
        <v>1196</v>
      </c>
      <c r="E2137" t="s">
        <v>1195</v>
      </c>
      <c r="F2137" s="604">
        <v>1</v>
      </c>
      <c r="G2137" s="604">
        <v>0</v>
      </c>
      <c r="H2137" s="651"/>
      <c r="I2137" t="str">
        <f t="shared" si="201"/>
        <v>electricity</v>
      </c>
      <c r="J2137" t="str">
        <f t="shared" si="202"/>
        <v>lignite</v>
      </c>
      <c r="K2137" t="str">
        <f t="shared" si="203"/>
        <v>PM</v>
      </c>
      <c r="L2137" t="str">
        <f t="shared" si="204"/>
        <v>electricity.lignite.PM.High efficiency deduster</v>
      </c>
      <c r="M2137" s="614">
        <f>IFERROR(INDEX('Control Tech'!$K$3:$K$196,MATCH(Calcs!L2137,'Control Tech'!$A$3:$A$196,0),1)/100,0)</f>
        <v>0</v>
      </c>
      <c r="N2137" s="613">
        <f t="shared" si="205"/>
        <v>0</v>
      </c>
      <c r="O2137">
        <f t="shared" si="206"/>
        <v>0</v>
      </c>
    </row>
    <row r="2138" spans="1:15" x14ac:dyDescent="0.25">
      <c r="A2138" t="s">
        <v>1912</v>
      </c>
      <c r="B2138" t="s">
        <v>1238</v>
      </c>
      <c r="C2138" t="s">
        <v>1240</v>
      </c>
      <c r="D2138" t="s">
        <v>1229</v>
      </c>
      <c r="E2138" t="s">
        <v>1195</v>
      </c>
      <c r="F2138" s="604">
        <v>1</v>
      </c>
      <c r="G2138" s="604">
        <v>0</v>
      </c>
      <c r="H2138" s="651"/>
      <c r="I2138" t="str">
        <f t="shared" si="201"/>
        <v>electricity</v>
      </c>
      <c r="J2138" t="str">
        <f t="shared" si="202"/>
        <v>lignite</v>
      </c>
      <c r="K2138" t="str">
        <f t="shared" si="203"/>
        <v>PM</v>
      </c>
      <c r="L2138" t="str">
        <f t="shared" si="204"/>
        <v>electricity.lignite.PM.High efficiency deduster - power plants + S,N meas.</v>
      </c>
      <c r="M2138" s="614">
        <f>IFERROR(INDEX('Control Tech'!$K$3:$K$196,MATCH(Calcs!L2138,'Control Tech'!$A$3:$A$196,0),1)/100,0)</f>
        <v>0</v>
      </c>
      <c r="N2138" s="613">
        <f t="shared" si="205"/>
        <v>0</v>
      </c>
      <c r="O2138">
        <f t="shared" si="206"/>
        <v>0</v>
      </c>
    </row>
    <row r="2139" spans="1:15" x14ac:dyDescent="0.25">
      <c r="A2139" t="s">
        <v>1912</v>
      </c>
      <c r="B2139" t="s">
        <v>1238</v>
      </c>
      <c r="C2139" t="s">
        <v>1240</v>
      </c>
      <c r="D2139" t="s">
        <v>1186</v>
      </c>
      <c r="E2139" t="s">
        <v>1195</v>
      </c>
      <c r="F2139" s="604">
        <v>1</v>
      </c>
      <c r="G2139" s="604">
        <v>1.0359999999999999E-2</v>
      </c>
      <c r="H2139" s="651"/>
      <c r="I2139" t="str">
        <f t="shared" si="201"/>
        <v>electricity</v>
      </c>
      <c r="J2139" t="str">
        <f t="shared" si="202"/>
        <v>lignite</v>
      </c>
      <c r="K2139" t="str">
        <f t="shared" si="203"/>
        <v>PM</v>
      </c>
      <c r="L2139" t="str">
        <f t="shared" si="204"/>
        <v>electricity.lignite.PM.No control</v>
      </c>
      <c r="M2139" s="614">
        <f>IFERROR(INDEX('Control Tech'!$K$3:$K$196,MATCH(Calcs!L2139,'Control Tech'!$A$3:$A$196,0),1)/100,0)</f>
        <v>0</v>
      </c>
      <c r="N2139" s="613">
        <f t="shared" si="205"/>
        <v>1</v>
      </c>
      <c r="O2139">
        <f t="shared" si="206"/>
        <v>0</v>
      </c>
    </row>
    <row r="2140" spans="1:15" x14ac:dyDescent="0.25">
      <c r="A2140" t="s">
        <v>1912</v>
      </c>
      <c r="B2140" t="s">
        <v>1238</v>
      </c>
      <c r="C2140" t="s">
        <v>1291</v>
      </c>
      <c r="D2140" t="s">
        <v>1207</v>
      </c>
      <c r="E2140" t="s">
        <v>1195</v>
      </c>
      <c r="F2140" s="604">
        <v>1</v>
      </c>
      <c r="G2140" s="604">
        <v>6.0000000000000002E-5</v>
      </c>
      <c r="H2140" s="651"/>
      <c r="I2140" t="str">
        <f t="shared" si="201"/>
        <v>electricity</v>
      </c>
      <c r="J2140" t="str">
        <f t="shared" si="202"/>
        <v>hard coal</v>
      </c>
      <c r="K2140" t="str">
        <f t="shared" si="203"/>
        <v>PM</v>
      </c>
      <c r="L2140" t="str">
        <f t="shared" si="204"/>
        <v>electricity.hard coal.PM.Electrostatic precipitator: 1 field</v>
      </c>
      <c r="M2140" s="614">
        <f>IFERROR(INDEX('Control Tech'!$K$3:$K$196,MATCH(Calcs!L2140,'Control Tech'!$A$3:$A$196,0),1)/100,0)</f>
        <v>0</v>
      </c>
      <c r="N2140" s="613">
        <f t="shared" si="205"/>
        <v>0</v>
      </c>
      <c r="O2140">
        <f t="shared" si="206"/>
        <v>308.68</v>
      </c>
    </row>
    <row r="2141" spans="1:15" x14ac:dyDescent="0.25">
      <c r="A2141" t="s">
        <v>1912</v>
      </c>
      <c r="B2141" t="s">
        <v>1238</v>
      </c>
      <c r="C2141" t="s">
        <v>1291</v>
      </c>
      <c r="D2141" t="s">
        <v>1208</v>
      </c>
      <c r="E2141" t="s">
        <v>1195</v>
      </c>
      <c r="F2141" s="604">
        <v>1</v>
      </c>
      <c r="G2141" s="604">
        <v>3.0000000000000001E-5</v>
      </c>
      <c r="H2141" s="651"/>
      <c r="I2141" t="str">
        <f t="shared" si="201"/>
        <v>electricity</v>
      </c>
      <c r="J2141" t="str">
        <f t="shared" si="202"/>
        <v>hard coal</v>
      </c>
      <c r="K2141" t="str">
        <f t="shared" si="203"/>
        <v>PM</v>
      </c>
      <c r="L2141" t="str">
        <f t="shared" si="204"/>
        <v>electricity.hard coal.PM.Electrostatic precipitator: 2 fields</v>
      </c>
      <c r="M2141" s="614">
        <f>IFERROR(INDEX('Control Tech'!$K$3:$K$196,MATCH(Calcs!L2141,'Control Tech'!$A$3:$A$196,0),1)/100,0)</f>
        <v>0</v>
      </c>
      <c r="N2141" s="613">
        <f t="shared" si="205"/>
        <v>0</v>
      </c>
      <c r="O2141">
        <f t="shared" si="206"/>
        <v>308.68</v>
      </c>
    </row>
    <row r="2142" spans="1:15" x14ac:dyDescent="0.25">
      <c r="A2142" t="s">
        <v>1912</v>
      </c>
      <c r="B2142" t="s">
        <v>1238</v>
      </c>
      <c r="C2142" t="s">
        <v>1291</v>
      </c>
      <c r="D2142" t="s">
        <v>1234</v>
      </c>
      <c r="E2142" t="s">
        <v>1195</v>
      </c>
      <c r="F2142" s="604">
        <v>1</v>
      </c>
      <c r="G2142" s="604">
        <v>0</v>
      </c>
      <c r="H2142" s="651"/>
      <c r="I2142" t="str">
        <f t="shared" si="201"/>
        <v>electricity</v>
      </c>
      <c r="J2142" t="str">
        <f t="shared" si="202"/>
        <v>hard coal</v>
      </c>
      <c r="K2142" t="str">
        <f t="shared" si="203"/>
        <v>PM</v>
      </c>
      <c r="L2142" t="str">
        <f t="shared" si="204"/>
        <v>electricity.hard coal.PM.Fabric filters</v>
      </c>
      <c r="M2142" s="614">
        <f>IFERROR(INDEX('Control Tech'!$K$3:$K$196,MATCH(Calcs!L2142,'Control Tech'!$A$3:$A$196,0),1)/100,0)</f>
        <v>0</v>
      </c>
      <c r="N2142" s="613">
        <f t="shared" si="205"/>
        <v>0</v>
      </c>
      <c r="O2142">
        <f t="shared" si="206"/>
        <v>308.68</v>
      </c>
    </row>
    <row r="2143" spans="1:15" x14ac:dyDescent="0.25">
      <c r="A2143" t="s">
        <v>1912</v>
      </c>
      <c r="B2143" t="s">
        <v>1238</v>
      </c>
      <c r="C2143" t="s">
        <v>1291</v>
      </c>
      <c r="D2143" t="s">
        <v>1236</v>
      </c>
      <c r="E2143" t="s">
        <v>1195</v>
      </c>
      <c r="F2143" s="604">
        <v>1</v>
      </c>
      <c r="G2143" s="604">
        <v>0</v>
      </c>
      <c r="H2143" s="651"/>
      <c r="I2143" t="str">
        <f t="shared" si="201"/>
        <v>electricity</v>
      </c>
      <c r="J2143" t="str">
        <f t="shared" si="202"/>
        <v>hard coal</v>
      </c>
      <c r="K2143" t="str">
        <f t="shared" si="203"/>
        <v>PM</v>
      </c>
      <c r="L2143" t="str">
        <f t="shared" si="204"/>
        <v>electricity.hard coal.PM.Fabric filters - power plants + S,N meas.</v>
      </c>
      <c r="M2143" s="614">
        <f>IFERROR(INDEX('Control Tech'!$K$3:$K$196,MATCH(Calcs!L2143,'Control Tech'!$A$3:$A$196,0),1)/100,0)</f>
        <v>0</v>
      </c>
      <c r="N2143" s="613">
        <f t="shared" si="205"/>
        <v>0</v>
      </c>
      <c r="O2143">
        <f t="shared" si="206"/>
        <v>308.68</v>
      </c>
    </row>
    <row r="2144" spans="1:15" x14ac:dyDescent="0.25">
      <c r="A2144" t="s">
        <v>1912</v>
      </c>
      <c r="B2144" t="s">
        <v>1238</v>
      </c>
      <c r="C2144" t="s">
        <v>1291</v>
      </c>
      <c r="D2144" t="s">
        <v>1235</v>
      </c>
      <c r="E2144" t="s">
        <v>1195</v>
      </c>
      <c r="F2144" s="604">
        <v>1</v>
      </c>
      <c r="G2144" s="604">
        <v>0</v>
      </c>
      <c r="H2144" s="651"/>
      <c r="I2144" t="str">
        <f t="shared" si="201"/>
        <v>electricity</v>
      </c>
      <c r="J2144" t="str">
        <f t="shared" si="202"/>
        <v>hard coal</v>
      </c>
      <c r="K2144" t="str">
        <f t="shared" si="203"/>
        <v>PM</v>
      </c>
      <c r="L2144" t="str">
        <f t="shared" si="204"/>
        <v>electricity.hard coal.PM.Fabric filters - power plants with injection</v>
      </c>
      <c r="M2144" s="614">
        <f>IFERROR(INDEX('Control Tech'!$K$3:$K$196,MATCH(Calcs!L2144,'Control Tech'!$A$3:$A$196,0),1)/100,0)</f>
        <v>0</v>
      </c>
      <c r="N2144" s="613">
        <f t="shared" si="205"/>
        <v>0</v>
      </c>
      <c r="O2144">
        <f t="shared" si="206"/>
        <v>308.68</v>
      </c>
    </row>
    <row r="2145" spans="1:15" x14ac:dyDescent="0.25">
      <c r="A2145" t="s">
        <v>1912</v>
      </c>
      <c r="B2145" t="s">
        <v>1238</v>
      </c>
      <c r="C2145" t="s">
        <v>1291</v>
      </c>
      <c r="D2145" t="s">
        <v>1196</v>
      </c>
      <c r="E2145" t="s">
        <v>1195</v>
      </c>
      <c r="F2145" s="604">
        <v>1</v>
      </c>
      <c r="G2145" s="604">
        <v>0</v>
      </c>
      <c r="H2145" s="651"/>
      <c r="I2145" t="str">
        <f t="shared" si="201"/>
        <v>electricity</v>
      </c>
      <c r="J2145" t="str">
        <f t="shared" si="202"/>
        <v>hard coal</v>
      </c>
      <c r="K2145" t="str">
        <f t="shared" si="203"/>
        <v>PM</v>
      </c>
      <c r="L2145" t="str">
        <f t="shared" si="204"/>
        <v>electricity.hard coal.PM.High efficiency deduster</v>
      </c>
      <c r="M2145" s="614">
        <f>IFERROR(INDEX('Control Tech'!$K$3:$K$196,MATCH(Calcs!L2145,'Control Tech'!$A$3:$A$196,0),1)/100,0)</f>
        <v>0</v>
      </c>
      <c r="N2145" s="613">
        <f t="shared" si="205"/>
        <v>0</v>
      </c>
      <c r="O2145">
        <f t="shared" si="206"/>
        <v>308.68</v>
      </c>
    </row>
    <row r="2146" spans="1:15" x14ac:dyDescent="0.25">
      <c r="A2146" t="s">
        <v>1912</v>
      </c>
      <c r="B2146" t="s">
        <v>1238</v>
      </c>
      <c r="C2146" t="s">
        <v>1291</v>
      </c>
      <c r="D2146" t="s">
        <v>1229</v>
      </c>
      <c r="E2146" t="s">
        <v>1195</v>
      </c>
      <c r="F2146" s="604">
        <v>1</v>
      </c>
      <c r="G2146" s="604">
        <v>0</v>
      </c>
      <c r="H2146" s="651"/>
      <c r="I2146" t="str">
        <f t="shared" si="201"/>
        <v>electricity</v>
      </c>
      <c r="J2146" t="str">
        <f t="shared" si="202"/>
        <v>hard coal</v>
      </c>
      <c r="K2146" t="str">
        <f t="shared" si="203"/>
        <v>PM</v>
      </c>
      <c r="L2146" t="str">
        <f t="shared" si="204"/>
        <v>electricity.hard coal.PM.High efficiency deduster - power plants + S,N meas.</v>
      </c>
      <c r="M2146" s="614">
        <f>IFERROR(INDEX('Control Tech'!$K$3:$K$196,MATCH(Calcs!L2146,'Control Tech'!$A$3:$A$196,0),1)/100,0)</f>
        <v>0</v>
      </c>
      <c r="N2146" s="613">
        <f t="shared" si="205"/>
        <v>0</v>
      </c>
      <c r="O2146">
        <f t="shared" si="206"/>
        <v>308.68</v>
      </c>
    </row>
    <row r="2147" spans="1:15" x14ac:dyDescent="0.25">
      <c r="A2147" t="s">
        <v>1912</v>
      </c>
      <c r="B2147" t="s">
        <v>1238</v>
      </c>
      <c r="C2147" t="s">
        <v>1291</v>
      </c>
      <c r="D2147" t="s">
        <v>1186</v>
      </c>
      <c r="E2147" t="s">
        <v>1195</v>
      </c>
      <c r="F2147" s="604">
        <v>1</v>
      </c>
      <c r="G2147" s="604">
        <v>1.39E-3</v>
      </c>
      <c r="H2147" s="651"/>
      <c r="I2147" t="str">
        <f t="shared" si="201"/>
        <v>electricity</v>
      </c>
      <c r="J2147" t="str">
        <f t="shared" si="202"/>
        <v>hard coal</v>
      </c>
      <c r="K2147" t="str">
        <f t="shared" si="203"/>
        <v>PM</v>
      </c>
      <c r="L2147" t="str">
        <f t="shared" si="204"/>
        <v>electricity.hard coal.PM.No control</v>
      </c>
      <c r="M2147" s="614">
        <f>IFERROR(INDEX('Control Tech'!$K$3:$K$196,MATCH(Calcs!L2147,'Control Tech'!$A$3:$A$196,0),1)/100,0)</f>
        <v>0</v>
      </c>
      <c r="N2147" s="613">
        <f t="shared" si="205"/>
        <v>1</v>
      </c>
      <c r="O2147">
        <f t="shared" si="206"/>
        <v>308.68</v>
      </c>
    </row>
    <row r="2148" spans="1:15" x14ac:dyDescent="0.25">
      <c r="A2148" t="s">
        <v>1912</v>
      </c>
      <c r="B2148" t="s">
        <v>1238</v>
      </c>
      <c r="C2148" t="s">
        <v>1292</v>
      </c>
      <c r="D2148" t="s">
        <v>1207</v>
      </c>
      <c r="E2148" t="s">
        <v>1195</v>
      </c>
      <c r="F2148" s="604">
        <v>1</v>
      </c>
      <c r="G2148" s="604">
        <v>6.0000000000000002E-5</v>
      </c>
      <c r="H2148" s="651"/>
      <c r="I2148" t="str">
        <f t="shared" si="201"/>
        <v>electricity</v>
      </c>
      <c r="J2148" t="str">
        <f t="shared" si="202"/>
        <v>hard coal</v>
      </c>
      <c r="K2148" t="str">
        <f t="shared" si="203"/>
        <v>PM</v>
      </c>
      <c r="L2148" t="str">
        <f t="shared" si="204"/>
        <v>electricity.hard coal.PM.Electrostatic precipitator: 1 field</v>
      </c>
      <c r="M2148" s="614">
        <f>IFERROR(INDEX('Control Tech'!$K$3:$K$196,MATCH(Calcs!L2148,'Control Tech'!$A$3:$A$196,0),1)/100,0)</f>
        <v>0</v>
      </c>
      <c r="N2148" s="613">
        <f t="shared" si="205"/>
        <v>0</v>
      </c>
      <c r="O2148">
        <f t="shared" si="206"/>
        <v>0</v>
      </c>
    </row>
    <row r="2149" spans="1:15" x14ac:dyDescent="0.25">
      <c r="A2149" t="s">
        <v>1912</v>
      </c>
      <c r="B2149" t="s">
        <v>1238</v>
      </c>
      <c r="C2149" t="s">
        <v>1292</v>
      </c>
      <c r="D2149" t="s">
        <v>1208</v>
      </c>
      <c r="E2149" t="s">
        <v>1195</v>
      </c>
      <c r="F2149" s="604">
        <v>1</v>
      </c>
      <c r="G2149" s="604">
        <v>3.0000000000000001E-5</v>
      </c>
      <c r="H2149" s="651"/>
      <c r="I2149" t="str">
        <f t="shared" si="201"/>
        <v>electricity</v>
      </c>
      <c r="J2149" t="str">
        <f t="shared" si="202"/>
        <v>hard coal</v>
      </c>
      <c r="K2149" t="str">
        <f t="shared" si="203"/>
        <v>PM</v>
      </c>
      <c r="L2149" t="str">
        <f t="shared" si="204"/>
        <v>electricity.hard coal.PM.Electrostatic precipitator: 2 fields</v>
      </c>
      <c r="M2149" s="614">
        <f>IFERROR(INDEX('Control Tech'!$K$3:$K$196,MATCH(Calcs!L2149,'Control Tech'!$A$3:$A$196,0),1)/100,0)</f>
        <v>0</v>
      </c>
      <c r="N2149" s="613">
        <f t="shared" si="205"/>
        <v>0</v>
      </c>
      <c r="O2149">
        <f t="shared" si="206"/>
        <v>0</v>
      </c>
    </row>
    <row r="2150" spans="1:15" x14ac:dyDescent="0.25">
      <c r="A2150" t="s">
        <v>1912</v>
      </c>
      <c r="B2150" t="s">
        <v>1238</v>
      </c>
      <c r="C2150" t="s">
        <v>1292</v>
      </c>
      <c r="D2150" t="s">
        <v>1234</v>
      </c>
      <c r="E2150" t="s">
        <v>1195</v>
      </c>
      <c r="F2150" s="604">
        <v>1</v>
      </c>
      <c r="G2150" s="604">
        <v>0</v>
      </c>
      <c r="H2150" s="651"/>
      <c r="I2150" t="str">
        <f t="shared" si="201"/>
        <v>electricity</v>
      </c>
      <c r="J2150" t="str">
        <f t="shared" si="202"/>
        <v>hard coal</v>
      </c>
      <c r="K2150" t="str">
        <f t="shared" si="203"/>
        <v>PM</v>
      </c>
      <c r="L2150" t="str">
        <f t="shared" si="204"/>
        <v>electricity.hard coal.PM.Fabric filters</v>
      </c>
      <c r="M2150" s="614">
        <f>IFERROR(INDEX('Control Tech'!$K$3:$K$196,MATCH(Calcs!L2150,'Control Tech'!$A$3:$A$196,0),1)/100,0)</f>
        <v>0</v>
      </c>
      <c r="N2150" s="613">
        <f t="shared" si="205"/>
        <v>0</v>
      </c>
      <c r="O2150">
        <f t="shared" si="206"/>
        <v>0</v>
      </c>
    </row>
    <row r="2151" spans="1:15" x14ac:dyDescent="0.25">
      <c r="A2151" t="s">
        <v>1912</v>
      </c>
      <c r="B2151" t="s">
        <v>1238</v>
      </c>
      <c r="C2151" t="s">
        <v>1292</v>
      </c>
      <c r="D2151" t="s">
        <v>1236</v>
      </c>
      <c r="E2151" t="s">
        <v>1195</v>
      </c>
      <c r="F2151" s="604">
        <v>1</v>
      </c>
      <c r="G2151" s="604">
        <v>0</v>
      </c>
      <c r="H2151" s="651"/>
      <c r="I2151" t="str">
        <f t="shared" si="201"/>
        <v>electricity</v>
      </c>
      <c r="J2151" t="str">
        <f t="shared" si="202"/>
        <v>hard coal</v>
      </c>
      <c r="K2151" t="str">
        <f t="shared" si="203"/>
        <v>PM</v>
      </c>
      <c r="L2151" t="str">
        <f t="shared" si="204"/>
        <v>electricity.hard coal.PM.Fabric filters - power plants + S,N meas.</v>
      </c>
      <c r="M2151" s="614">
        <f>IFERROR(INDEX('Control Tech'!$K$3:$K$196,MATCH(Calcs!L2151,'Control Tech'!$A$3:$A$196,0),1)/100,0)</f>
        <v>0</v>
      </c>
      <c r="N2151" s="613">
        <f t="shared" si="205"/>
        <v>0</v>
      </c>
      <c r="O2151">
        <f t="shared" si="206"/>
        <v>0</v>
      </c>
    </row>
    <row r="2152" spans="1:15" x14ac:dyDescent="0.25">
      <c r="A2152" t="s">
        <v>1912</v>
      </c>
      <c r="B2152" t="s">
        <v>1238</v>
      </c>
      <c r="C2152" t="s">
        <v>1292</v>
      </c>
      <c r="D2152" t="s">
        <v>1235</v>
      </c>
      <c r="E2152" t="s">
        <v>1195</v>
      </c>
      <c r="F2152" s="604">
        <v>1</v>
      </c>
      <c r="G2152" s="604">
        <v>0</v>
      </c>
      <c r="H2152" s="651"/>
      <c r="I2152" t="str">
        <f t="shared" si="201"/>
        <v>electricity</v>
      </c>
      <c r="J2152" t="str">
        <f t="shared" si="202"/>
        <v>hard coal</v>
      </c>
      <c r="K2152" t="str">
        <f t="shared" si="203"/>
        <v>PM</v>
      </c>
      <c r="L2152" t="str">
        <f t="shared" si="204"/>
        <v>electricity.hard coal.PM.Fabric filters - power plants with injection</v>
      </c>
      <c r="M2152" s="614">
        <f>IFERROR(INDEX('Control Tech'!$K$3:$K$196,MATCH(Calcs!L2152,'Control Tech'!$A$3:$A$196,0),1)/100,0)</f>
        <v>0</v>
      </c>
      <c r="N2152" s="613">
        <f t="shared" si="205"/>
        <v>0</v>
      </c>
      <c r="O2152">
        <f t="shared" si="206"/>
        <v>0</v>
      </c>
    </row>
    <row r="2153" spans="1:15" x14ac:dyDescent="0.25">
      <c r="A2153" t="s">
        <v>1912</v>
      </c>
      <c r="B2153" t="s">
        <v>1238</v>
      </c>
      <c r="C2153" t="s">
        <v>1292</v>
      </c>
      <c r="D2153" t="s">
        <v>1196</v>
      </c>
      <c r="E2153" t="s">
        <v>1195</v>
      </c>
      <c r="F2153" s="604">
        <v>1</v>
      </c>
      <c r="G2153" s="604">
        <v>0</v>
      </c>
      <c r="H2153" s="651"/>
      <c r="I2153" t="str">
        <f t="shared" si="201"/>
        <v>electricity</v>
      </c>
      <c r="J2153" t="str">
        <f t="shared" si="202"/>
        <v>hard coal</v>
      </c>
      <c r="K2153" t="str">
        <f t="shared" si="203"/>
        <v>PM</v>
      </c>
      <c r="L2153" t="str">
        <f t="shared" si="204"/>
        <v>electricity.hard coal.PM.High efficiency deduster</v>
      </c>
      <c r="M2153" s="614">
        <f>IFERROR(INDEX('Control Tech'!$K$3:$K$196,MATCH(Calcs!L2153,'Control Tech'!$A$3:$A$196,0),1)/100,0)</f>
        <v>0</v>
      </c>
      <c r="N2153" s="613">
        <f t="shared" si="205"/>
        <v>0</v>
      </c>
      <c r="O2153">
        <f t="shared" si="206"/>
        <v>0</v>
      </c>
    </row>
    <row r="2154" spans="1:15" x14ac:dyDescent="0.25">
      <c r="A2154" t="s">
        <v>1912</v>
      </c>
      <c r="B2154" t="s">
        <v>1238</v>
      </c>
      <c r="C2154" t="s">
        <v>1292</v>
      </c>
      <c r="D2154" t="s">
        <v>1229</v>
      </c>
      <c r="E2154" t="s">
        <v>1195</v>
      </c>
      <c r="F2154" s="604">
        <v>1</v>
      </c>
      <c r="G2154" s="604">
        <v>0</v>
      </c>
      <c r="H2154" s="651"/>
      <c r="I2154" t="str">
        <f t="shared" si="201"/>
        <v>electricity</v>
      </c>
      <c r="J2154" t="str">
        <f t="shared" si="202"/>
        <v>hard coal</v>
      </c>
      <c r="K2154" t="str">
        <f t="shared" si="203"/>
        <v>PM</v>
      </c>
      <c r="L2154" t="str">
        <f t="shared" si="204"/>
        <v>electricity.hard coal.PM.High efficiency deduster - power plants + S,N meas.</v>
      </c>
      <c r="M2154" s="614">
        <f>IFERROR(INDEX('Control Tech'!$K$3:$K$196,MATCH(Calcs!L2154,'Control Tech'!$A$3:$A$196,0),1)/100,0)</f>
        <v>0</v>
      </c>
      <c r="N2154" s="613">
        <f t="shared" si="205"/>
        <v>0</v>
      </c>
      <c r="O2154">
        <f t="shared" si="206"/>
        <v>0</v>
      </c>
    </row>
    <row r="2155" spans="1:15" x14ac:dyDescent="0.25">
      <c r="A2155" t="s">
        <v>1912</v>
      </c>
      <c r="B2155" t="s">
        <v>1238</v>
      </c>
      <c r="C2155" t="s">
        <v>1292</v>
      </c>
      <c r="D2155" t="s">
        <v>1186</v>
      </c>
      <c r="E2155" t="s">
        <v>1195</v>
      </c>
      <c r="F2155" s="604">
        <v>1</v>
      </c>
      <c r="G2155" s="604">
        <v>1.39E-3</v>
      </c>
      <c r="H2155" s="651"/>
      <c r="I2155" t="str">
        <f t="shared" si="201"/>
        <v>electricity</v>
      </c>
      <c r="J2155" t="str">
        <f t="shared" si="202"/>
        <v>hard coal</v>
      </c>
      <c r="K2155" t="str">
        <f t="shared" si="203"/>
        <v>PM</v>
      </c>
      <c r="L2155" t="str">
        <f t="shared" si="204"/>
        <v>electricity.hard coal.PM.No control</v>
      </c>
      <c r="M2155" s="614">
        <f>IFERROR(INDEX('Control Tech'!$K$3:$K$196,MATCH(Calcs!L2155,'Control Tech'!$A$3:$A$196,0),1)/100,0)</f>
        <v>0</v>
      </c>
      <c r="N2155" s="613">
        <f t="shared" si="205"/>
        <v>1</v>
      </c>
      <c r="O2155">
        <f t="shared" si="206"/>
        <v>0</v>
      </c>
    </row>
    <row r="2156" spans="1:15" x14ac:dyDescent="0.25">
      <c r="A2156" t="s">
        <v>1912</v>
      </c>
      <c r="B2156" t="s">
        <v>1238</v>
      </c>
      <c r="C2156" t="s">
        <v>1293</v>
      </c>
      <c r="D2156" t="s">
        <v>1207</v>
      </c>
      <c r="E2156" t="s">
        <v>1195</v>
      </c>
      <c r="F2156" s="604">
        <v>1</v>
      </c>
      <c r="G2156" s="604">
        <v>6.0000000000000002E-5</v>
      </c>
      <c r="H2156" s="651"/>
      <c r="I2156" t="str">
        <f t="shared" si="201"/>
        <v>electricity</v>
      </c>
      <c r="J2156" t="str">
        <f t="shared" si="202"/>
        <v>hard coal</v>
      </c>
      <c r="K2156" t="str">
        <f t="shared" si="203"/>
        <v>PM</v>
      </c>
      <c r="L2156" t="str">
        <f t="shared" si="204"/>
        <v>electricity.hard coal.PM.Electrostatic precipitator: 1 field</v>
      </c>
      <c r="M2156" s="614">
        <f>IFERROR(INDEX('Control Tech'!$K$3:$K$196,MATCH(Calcs!L2156,'Control Tech'!$A$3:$A$196,0),1)/100,0)</f>
        <v>0</v>
      </c>
      <c r="N2156" s="613">
        <f t="shared" si="205"/>
        <v>0</v>
      </c>
      <c r="O2156">
        <f t="shared" si="206"/>
        <v>0</v>
      </c>
    </row>
    <row r="2157" spans="1:15" x14ac:dyDescent="0.25">
      <c r="A2157" t="s">
        <v>1912</v>
      </c>
      <c r="B2157" t="s">
        <v>1238</v>
      </c>
      <c r="C2157" t="s">
        <v>1293</v>
      </c>
      <c r="D2157" t="s">
        <v>1208</v>
      </c>
      <c r="E2157" t="s">
        <v>1195</v>
      </c>
      <c r="F2157" s="604">
        <v>1</v>
      </c>
      <c r="G2157" s="604">
        <v>3.0000000000000001E-5</v>
      </c>
      <c r="H2157" s="651"/>
      <c r="I2157" t="str">
        <f t="shared" si="201"/>
        <v>electricity</v>
      </c>
      <c r="J2157" t="str">
        <f t="shared" si="202"/>
        <v>hard coal</v>
      </c>
      <c r="K2157" t="str">
        <f t="shared" si="203"/>
        <v>PM</v>
      </c>
      <c r="L2157" t="str">
        <f t="shared" si="204"/>
        <v>electricity.hard coal.PM.Electrostatic precipitator: 2 fields</v>
      </c>
      <c r="M2157" s="614">
        <f>IFERROR(INDEX('Control Tech'!$K$3:$K$196,MATCH(Calcs!L2157,'Control Tech'!$A$3:$A$196,0),1)/100,0)</f>
        <v>0</v>
      </c>
      <c r="N2157" s="613">
        <f t="shared" si="205"/>
        <v>0</v>
      </c>
      <c r="O2157">
        <f t="shared" si="206"/>
        <v>0</v>
      </c>
    </row>
    <row r="2158" spans="1:15" x14ac:dyDescent="0.25">
      <c r="A2158" t="s">
        <v>1912</v>
      </c>
      <c r="B2158" t="s">
        <v>1238</v>
      </c>
      <c r="C2158" t="s">
        <v>1293</v>
      </c>
      <c r="D2158" t="s">
        <v>1234</v>
      </c>
      <c r="E2158" t="s">
        <v>1195</v>
      </c>
      <c r="F2158" s="604">
        <v>1</v>
      </c>
      <c r="G2158" s="604">
        <v>0</v>
      </c>
      <c r="H2158" s="651"/>
      <c r="I2158" t="str">
        <f t="shared" si="201"/>
        <v>electricity</v>
      </c>
      <c r="J2158" t="str">
        <f t="shared" si="202"/>
        <v>hard coal</v>
      </c>
      <c r="K2158" t="str">
        <f t="shared" si="203"/>
        <v>PM</v>
      </c>
      <c r="L2158" t="str">
        <f t="shared" si="204"/>
        <v>electricity.hard coal.PM.Fabric filters</v>
      </c>
      <c r="M2158" s="614">
        <f>IFERROR(INDEX('Control Tech'!$K$3:$K$196,MATCH(Calcs!L2158,'Control Tech'!$A$3:$A$196,0),1)/100,0)</f>
        <v>0</v>
      </c>
      <c r="N2158" s="613">
        <f t="shared" si="205"/>
        <v>0</v>
      </c>
      <c r="O2158">
        <f t="shared" si="206"/>
        <v>0</v>
      </c>
    </row>
    <row r="2159" spans="1:15" x14ac:dyDescent="0.25">
      <c r="A2159" t="s">
        <v>1912</v>
      </c>
      <c r="B2159" t="s">
        <v>1238</v>
      </c>
      <c r="C2159" t="s">
        <v>1293</v>
      </c>
      <c r="D2159" t="s">
        <v>1236</v>
      </c>
      <c r="E2159" t="s">
        <v>1195</v>
      </c>
      <c r="F2159" s="604">
        <v>1</v>
      </c>
      <c r="G2159" s="604">
        <v>0</v>
      </c>
      <c r="H2159" s="651"/>
      <c r="I2159" t="str">
        <f t="shared" si="201"/>
        <v>electricity</v>
      </c>
      <c r="J2159" t="str">
        <f t="shared" si="202"/>
        <v>hard coal</v>
      </c>
      <c r="K2159" t="str">
        <f t="shared" si="203"/>
        <v>PM</v>
      </c>
      <c r="L2159" t="str">
        <f t="shared" si="204"/>
        <v>electricity.hard coal.PM.Fabric filters - power plants + S,N meas.</v>
      </c>
      <c r="M2159" s="614">
        <f>IFERROR(INDEX('Control Tech'!$K$3:$K$196,MATCH(Calcs!L2159,'Control Tech'!$A$3:$A$196,0),1)/100,0)</f>
        <v>0</v>
      </c>
      <c r="N2159" s="613">
        <f t="shared" si="205"/>
        <v>0</v>
      </c>
      <c r="O2159">
        <f t="shared" si="206"/>
        <v>0</v>
      </c>
    </row>
    <row r="2160" spans="1:15" x14ac:dyDescent="0.25">
      <c r="A2160" t="s">
        <v>1912</v>
      </c>
      <c r="B2160" t="s">
        <v>1238</v>
      </c>
      <c r="C2160" t="s">
        <v>1293</v>
      </c>
      <c r="D2160" t="s">
        <v>1235</v>
      </c>
      <c r="E2160" t="s">
        <v>1195</v>
      </c>
      <c r="F2160" s="604">
        <v>1</v>
      </c>
      <c r="G2160" s="604">
        <v>0</v>
      </c>
      <c r="H2160" s="651"/>
      <c r="I2160" t="str">
        <f t="shared" si="201"/>
        <v>electricity</v>
      </c>
      <c r="J2160" t="str">
        <f t="shared" si="202"/>
        <v>hard coal</v>
      </c>
      <c r="K2160" t="str">
        <f t="shared" si="203"/>
        <v>PM</v>
      </c>
      <c r="L2160" t="str">
        <f t="shared" si="204"/>
        <v>electricity.hard coal.PM.Fabric filters - power plants with injection</v>
      </c>
      <c r="M2160" s="614">
        <f>IFERROR(INDEX('Control Tech'!$K$3:$K$196,MATCH(Calcs!L2160,'Control Tech'!$A$3:$A$196,0),1)/100,0)</f>
        <v>0</v>
      </c>
      <c r="N2160" s="613">
        <f t="shared" si="205"/>
        <v>0</v>
      </c>
      <c r="O2160">
        <f t="shared" si="206"/>
        <v>0</v>
      </c>
    </row>
    <row r="2161" spans="1:15" x14ac:dyDescent="0.25">
      <c r="A2161" t="s">
        <v>1912</v>
      </c>
      <c r="B2161" t="s">
        <v>1238</v>
      </c>
      <c r="C2161" t="s">
        <v>1293</v>
      </c>
      <c r="D2161" t="s">
        <v>1196</v>
      </c>
      <c r="E2161" t="s">
        <v>1195</v>
      </c>
      <c r="F2161" s="604">
        <v>1</v>
      </c>
      <c r="G2161" s="604">
        <v>0</v>
      </c>
      <c r="H2161" s="651"/>
      <c r="I2161" t="str">
        <f t="shared" si="201"/>
        <v>electricity</v>
      </c>
      <c r="J2161" t="str">
        <f t="shared" si="202"/>
        <v>hard coal</v>
      </c>
      <c r="K2161" t="str">
        <f t="shared" si="203"/>
        <v>PM</v>
      </c>
      <c r="L2161" t="str">
        <f t="shared" si="204"/>
        <v>electricity.hard coal.PM.High efficiency deduster</v>
      </c>
      <c r="M2161" s="614">
        <f>IFERROR(INDEX('Control Tech'!$K$3:$K$196,MATCH(Calcs!L2161,'Control Tech'!$A$3:$A$196,0),1)/100,0)</f>
        <v>0</v>
      </c>
      <c r="N2161" s="613">
        <f t="shared" si="205"/>
        <v>0</v>
      </c>
      <c r="O2161">
        <f t="shared" si="206"/>
        <v>0</v>
      </c>
    </row>
    <row r="2162" spans="1:15" x14ac:dyDescent="0.25">
      <c r="A2162" t="s">
        <v>1912</v>
      </c>
      <c r="B2162" t="s">
        <v>1238</v>
      </c>
      <c r="C2162" t="s">
        <v>1293</v>
      </c>
      <c r="D2162" t="s">
        <v>1229</v>
      </c>
      <c r="E2162" t="s">
        <v>1195</v>
      </c>
      <c r="F2162" s="604">
        <v>1</v>
      </c>
      <c r="G2162" s="604">
        <v>0</v>
      </c>
      <c r="H2162" s="651"/>
      <c r="I2162" t="str">
        <f t="shared" si="201"/>
        <v>electricity</v>
      </c>
      <c r="J2162" t="str">
        <f t="shared" si="202"/>
        <v>hard coal</v>
      </c>
      <c r="K2162" t="str">
        <f t="shared" si="203"/>
        <v>PM</v>
      </c>
      <c r="L2162" t="str">
        <f t="shared" si="204"/>
        <v>electricity.hard coal.PM.High efficiency deduster - power plants + S,N meas.</v>
      </c>
      <c r="M2162" s="614">
        <f>IFERROR(INDEX('Control Tech'!$K$3:$K$196,MATCH(Calcs!L2162,'Control Tech'!$A$3:$A$196,0),1)/100,0)</f>
        <v>0</v>
      </c>
      <c r="N2162" s="613">
        <f t="shared" si="205"/>
        <v>0</v>
      </c>
      <c r="O2162">
        <f t="shared" si="206"/>
        <v>0</v>
      </c>
    </row>
    <row r="2163" spans="1:15" x14ac:dyDescent="0.25">
      <c r="A2163" t="s">
        <v>1912</v>
      </c>
      <c r="B2163" t="s">
        <v>1238</v>
      </c>
      <c r="C2163" t="s">
        <v>1293</v>
      </c>
      <c r="D2163" t="s">
        <v>1186</v>
      </c>
      <c r="E2163" t="s">
        <v>1195</v>
      </c>
      <c r="F2163" s="604">
        <v>1</v>
      </c>
      <c r="G2163" s="604">
        <v>1.39E-3</v>
      </c>
      <c r="H2163" s="651"/>
      <c r="I2163" t="str">
        <f t="shared" si="201"/>
        <v>electricity</v>
      </c>
      <c r="J2163" t="str">
        <f t="shared" si="202"/>
        <v>hard coal</v>
      </c>
      <c r="K2163" t="str">
        <f t="shared" si="203"/>
        <v>PM</v>
      </c>
      <c r="L2163" t="str">
        <f t="shared" si="204"/>
        <v>electricity.hard coal.PM.No control</v>
      </c>
      <c r="M2163" s="614">
        <f>IFERROR(INDEX('Control Tech'!$K$3:$K$196,MATCH(Calcs!L2163,'Control Tech'!$A$3:$A$196,0),1)/100,0)</f>
        <v>0</v>
      </c>
      <c r="N2163" s="613">
        <f t="shared" si="205"/>
        <v>1</v>
      </c>
      <c r="O2163">
        <f t="shared" si="206"/>
        <v>0</v>
      </c>
    </row>
    <row r="2164" spans="1:15" x14ac:dyDescent="0.25">
      <c r="A2164" t="s">
        <v>1912</v>
      </c>
      <c r="B2164" t="s">
        <v>1290</v>
      </c>
      <c r="C2164" t="s">
        <v>92</v>
      </c>
      <c r="D2164" t="s">
        <v>1186</v>
      </c>
      <c r="E2164" t="s">
        <v>1195</v>
      </c>
      <c r="F2164" s="604">
        <v>1</v>
      </c>
      <c r="G2164" s="604">
        <v>2.5069999999999999E-2</v>
      </c>
      <c r="H2164" s="651"/>
      <c r="I2164" t="str">
        <f t="shared" si="201"/>
        <v>rail</v>
      </c>
      <c r="J2164" t="str">
        <f t="shared" si="202"/>
        <v>petroleum diesel</v>
      </c>
      <c r="K2164" t="str">
        <f t="shared" si="203"/>
        <v>PM</v>
      </c>
      <c r="L2164" t="str">
        <f t="shared" si="204"/>
        <v>rail.petroleum diesel.PM.No control</v>
      </c>
      <c r="M2164" s="614">
        <f>IFERROR(INDEX('Control Tech'!$K$3:$K$196,MATCH(Calcs!L2164,'Control Tech'!$A$3:$A$196,0),1)/100,0)</f>
        <v>0</v>
      </c>
      <c r="N2164" s="613">
        <f t="shared" si="205"/>
        <v>1</v>
      </c>
      <c r="O2164" t="str">
        <f t="shared" si="206"/>
        <v/>
      </c>
    </row>
    <row r="2165" spans="1:15" x14ac:dyDescent="0.25">
      <c r="A2165" t="s">
        <v>1912</v>
      </c>
      <c r="B2165" t="s">
        <v>1290</v>
      </c>
      <c r="C2165" t="s">
        <v>92</v>
      </c>
      <c r="D2165" t="s">
        <v>1275</v>
      </c>
      <c r="E2165" t="s">
        <v>1195</v>
      </c>
      <c r="F2165" s="604">
        <v>1</v>
      </c>
      <c r="G2165" s="604">
        <v>1.6719999999999999E-2</v>
      </c>
      <c r="H2165" s="651"/>
      <c r="I2165" t="str">
        <f t="shared" si="201"/>
        <v>rail</v>
      </c>
      <c r="J2165" t="str">
        <f t="shared" si="202"/>
        <v>petroleum diesel</v>
      </c>
      <c r="K2165" t="str">
        <f t="shared" si="203"/>
        <v>PM</v>
      </c>
      <c r="L2165" t="str">
        <f t="shared" si="204"/>
        <v>rail.petroleum diesel.PM.Stage 1</v>
      </c>
      <c r="M2165" s="614">
        <f>IFERROR(INDEX('Control Tech'!$K$3:$K$196,MATCH(Calcs!L2165,'Control Tech'!$A$3:$A$196,0),1)/100,0)</f>
        <v>0</v>
      </c>
      <c r="N2165" s="613">
        <f t="shared" si="205"/>
        <v>0</v>
      </c>
      <c r="O2165" t="str">
        <f t="shared" si="206"/>
        <v/>
      </c>
    </row>
    <row r="2166" spans="1:15" x14ac:dyDescent="0.25">
      <c r="A2166" t="s">
        <v>1912</v>
      </c>
      <c r="B2166" t="s">
        <v>1290</v>
      </c>
      <c r="C2166" t="s">
        <v>92</v>
      </c>
      <c r="D2166" t="s">
        <v>1276</v>
      </c>
      <c r="E2166" t="s">
        <v>1195</v>
      </c>
      <c r="F2166" s="604">
        <v>1</v>
      </c>
      <c r="G2166" s="604">
        <v>1.2529999999999999E-2</v>
      </c>
      <c r="H2166" s="651"/>
      <c r="I2166" t="str">
        <f t="shared" si="201"/>
        <v>rail</v>
      </c>
      <c r="J2166" t="str">
        <f t="shared" si="202"/>
        <v>petroleum diesel</v>
      </c>
      <c r="K2166" t="str">
        <f t="shared" si="203"/>
        <v>PM</v>
      </c>
      <c r="L2166" t="str">
        <f t="shared" si="204"/>
        <v>rail.petroleum diesel.PM.Stage 2</v>
      </c>
      <c r="M2166" s="614">
        <f>IFERROR(INDEX('Control Tech'!$K$3:$K$196,MATCH(Calcs!L2166,'Control Tech'!$A$3:$A$196,0),1)/100,0)</f>
        <v>0</v>
      </c>
      <c r="N2166" s="613">
        <f t="shared" si="205"/>
        <v>0</v>
      </c>
      <c r="O2166" t="str">
        <f t="shared" si="206"/>
        <v/>
      </c>
    </row>
    <row r="2167" spans="1:15" x14ac:dyDescent="0.25">
      <c r="A2167" t="s">
        <v>1912</v>
      </c>
      <c r="B2167" t="s">
        <v>1290</v>
      </c>
      <c r="C2167" t="s">
        <v>92</v>
      </c>
      <c r="D2167" t="s">
        <v>1297</v>
      </c>
      <c r="E2167" t="s">
        <v>1195</v>
      </c>
      <c r="F2167" s="604">
        <v>1</v>
      </c>
      <c r="G2167" s="604">
        <v>3.7599999999999999E-3</v>
      </c>
      <c r="H2167" s="651"/>
      <c r="I2167" t="str">
        <f t="shared" si="201"/>
        <v>rail</v>
      </c>
      <c r="J2167" t="str">
        <f t="shared" si="202"/>
        <v>petroleum diesel</v>
      </c>
      <c r="K2167" t="str">
        <f t="shared" si="203"/>
        <v>PM</v>
      </c>
      <c r="L2167" t="str">
        <f t="shared" si="204"/>
        <v>rail.petroleum diesel.PM.Stage 3A</v>
      </c>
      <c r="M2167" s="614">
        <f>IFERROR(INDEX('Control Tech'!$K$3:$K$196,MATCH(Calcs!L2167,'Control Tech'!$A$3:$A$196,0),1)/100,0)</f>
        <v>0</v>
      </c>
      <c r="N2167" s="613">
        <f t="shared" si="205"/>
        <v>0</v>
      </c>
      <c r="O2167" t="str">
        <f t="shared" si="206"/>
        <v/>
      </c>
    </row>
    <row r="2168" spans="1:15" x14ac:dyDescent="0.25">
      <c r="A2168" t="s">
        <v>1912</v>
      </c>
      <c r="B2168" t="s">
        <v>1290</v>
      </c>
      <c r="C2168" t="s">
        <v>92</v>
      </c>
      <c r="D2168" t="s">
        <v>1309</v>
      </c>
      <c r="E2168" t="s">
        <v>1195</v>
      </c>
      <c r="F2168" s="604">
        <v>1</v>
      </c>
      <c r="G2168" s="604">
        <v>0</v>
      </c>
      <c r="H2168" s="651"/>
      <c r="I2168" t="str">
        <f t="shared" si="201"/>
        <v>rail</v>
      </c>
      <c r="J2168" t="str">
        <f t="shared" si="202"/>
        <v>petroleum diesel</v>
      </c>
      <c r="K2168" t="str">
        <f t="shared" si="203"/>
        <v>PM</v>
      </c>
      <c r="L2168" t="str">
        <f t="shared" si="204"/>
        <v>rail.petroleum diesel.PM.Stage 3A with DPF</v>
      </c>
      <c r="M2168" s="614">
        <f>IFERROR(INDEX('Control Tech'!$K$3:$K$196,MATCH(Calcs!L2168,'Control Tech'!$A$3:$A$196,0),1)/100,0)</f>
        <v>0</v>
      </c>
      <c r="N2168" s="613">
        <f t="shared" si="205"/>
        <v>0</v>
      </c>
      <c r="O2168" t="str">
        <f t="shared" si="206"/>
        <v/>
      </c>
    </row>
    <row r="2169" spans="1:15" x14ac:dyDescent="0.25">
      <c r="A2169" t="s">
        <v>1912</v>
      </c>
      <c r="B2169" t="s">
        <v>1290</v>
      </c>
      <c r="C2169" t="s">
        <v>92</v>
      </c>
      <c r="D2169" t="s">
        <v>1298</v>
      </c>
      <c r="E2169" t="s">
        <v>1195</v>
      </c>
      <c r="F2169" s="604">
        <v>1</v>
      </c>
      <c r="G2169" s="604">
        <v>7.5000000000000002E-4</v>
      </c>
      <c r="H2169" s="651"/>
      <c r="I2169" t="str">
        <f t="shared" si="201"/>
        <v>rail</v>
      </c>
      <c r="J2169" t="str">
        <f t="shared" si="202"/>
        <v>petroleum diesel</v>
      </c>
      <c r="K2169" t="str">
        <f t="shared" si="203"/>
        <v>PM</v>
      </c>
      <c r="L2169" t="str">
        <f t="shared" si="204"/>
        <v>rail.petroleum diesel.PM.Stage 3B</v>
      </c>
      <c r="M2169" s="614">
        <f>IFERROR(INDEX('Control Tech'!$K$3:$K$196,MATCH(Calcs!L2169,'Control Tech'!$A$3:$A$196,0),1)/100,0)</f>
        <v>0</v>
      </c>
      <c r="N2169" s="613">
        <f t="shared" si="205"/>
        <v>0</v>
      </c>
      <c r="O2169" t="str">
        <f t="shared" si="206"/>
        <v/>
      </c>
    </row>
    <row r="2170" spans="1:15" x14ac:dyDescent="0.25">
      <c r="A2170" t="s">
        <v>1912</v>
      </c>
      <c r="B2170" t="s">
        <v>1290</v>
      </c>
      <c r="C2170" t="s">
        <v>92</v>
      </c>
      <c r="D2170" t="s">
        <v>1299</v>
      </c>
      <c r="E2170" t="s">
        <v>1195</v>
      </c>
      <c r="F2170" s="604">
        <v>1</v>
      </c>
      <c r="G2170" s="604">
        <v>7.3999999999999999E-4</v>
      </c>
      <c r="H2170" s="651"/>
      <c r="I2170" t="str">
        <f t="shared" si="201"/>
        <v>rail</v>
      </c>
      <c r="J2170" t="str">
        <f t="shared" si="202"/>
        <v>petroleum diesel</v>
      </c>
      <c r="K2170" t="str">
        <f t="shared" si="203"/>
        <v>PM</v>
      </c>
      <c r="L2170" t="str">
        <f t="shared" si="204"/>
        <v>rail.petroleum diesel.PM.Stage 4</v>
      </c>
      <c r="M2170" s="614">
        <f>IFERROR(INDEX('Control Tech'!$K$3:$K$196,MATCH(Calcs!L2170,'Control Tech'!$A$3:$A$196,0),1)/100,0)</f>
        <v>0</v>
      </c>
      <c r="N2170" s="613">
        <f t="shared" si="205"/>
        <v>0</v>
      </c>
      <c r="O2170" t="str">
        <f t="shared" si="206"/>
        <v/>
      </c>
    </row>
    <row r="2171" spans="1:15" x14ac:dyDescent="0.25">
      <c r="A2171" t="s">
        <v>1912</v>
      </c>
      <c r="B2171" t="s">
        <v>1290</v>
      </c>
      <c r="C2171" t="s">
        <v>92</v>
      </c>
      <c r="D2171" t="s">
        <v>1300</v>
      </c>
      <c r="E2171" t="s">
        <v>1195</v>
      </c>
      <c r="F2171" s="604">
        <v>1</v>
      </c>
      <c r="G2171" s="604">
        <v>5.0000000000000002E-5</v>
      </c>
      <c r="H2171" s="651"/>
      <c r="I2171" t="str">
        <f t="shared" si="201"/>
        <v>rail</v>
      </c>
      <c r="J2171" t="str">
        <f t="shared" si="202"/>
        <v>petroleum diesel</v>
      </c>
      <c r="K2171" t="str">
        <f t="shared" si="203"/>
        <v>PM</v>
      </c>
      <c r="L2171" t="str">
        <f t="shared" si="204"/>
        <v>rail.petroleum diesel.PM.Stage 5</v>
      </c>
      <c r="M2171" s="614">
        <f>IFERROR(INDEX('Control Tech'!$K$3:$K$196,MATCH(Calcs!L2171,'Control Tech'!$A$3:$A$196,0),1)/100,0)</f>
        <v>0</v>
      </c>
      <c r="N2171" s="613">
        <f t="shared" si="205"/>
        <v>0</v>
      </c>
      <c r="O2171" t="str">
        <f t="shared" si="206"/>
        <v/>
      </c>
    </row>
    <row r="2172" spans="1:15" x14ac:dyDescent="0.25">
      <c r="A2172" t="s">
        <v>1912</v>
      </c>
      <c r="B2172" t="s">
        <v>1290</v>
      </c>
      <c r="C2172" t="s">
        <v>18</v>
      </c>
      <c r="D2172" t="s">
        <v>1266</v>
      </c>
      <c r="E2172" t="s">
        <v>1195</v>
      </c>
      <c r="F2172" s="604">
        <v>1</v>
      </c>
      <c r="G2172" s="604">
        <v>8.2699999999999996E-3</v>
      </c>
      <c r="H2172" s="651"/>
      <c r="I2172" t="str">
        <f t="shared" si="201"/>
        <v>rail</v>
      </c>
      <c r="J2172" t="str">
        <f t="shared" si="202"/>
        <v>petroleum gasoline</v>
      </c>
      <c r="K2172" t="str">
        <f t="shared" si="203"/>
        <v>PM</v>
      </c>
      <c r="L2172" t="str">
        <f t="shared" si="204"/>
        <v>rail.petroleum gasoline.PM.EURO 1</v>
      </c>
      <c r="M2172" s="614">
        <f>IFERROR(INDEX('Control Tech'!$K$3:$K$196,MATCH(Calcs!L2172,'Control Tech'!$A$3:$A$196,0),1)/100,0)</f>
        <v>0</v>
      </c>
      <c r="N2172" s="613">
        <f t="shared" si="205"/>
        <v>0</v>
      </c>
      <c r="O2172" t="str">
        <f t="shared" si="206"/>
        <v/>
      </c>
    </row>
    <row r="2173" spans="1:15" x14ac:dyDescent="0.25">
      <c r="A2173" t="s">
        <v>1912</v>
      </c>
      <c r="B2173" t="s">
        <v>1290</v>
      </c>
      <c r="C2173" t="s">
        <v>18</v>
      </c>
      <c r="D2173" t="s">
        <v>1267</v>
      </c>
      <c r="E2173" t="s">
        <v>1195</v>
      </c>
      <c r="F2173" s="604">
        <v>1</v>
      </c>
      <c r="G2173" s="604">
        <v>8.2699999999999996E-3</v>
      </c>
      <c r="H2173" s="651"/>
      <c r="I2173" t="str">
        <f t="shared" si="201"/>
        <v>rail</v>
      </c>
      <c r="J2173" t="str">
        <f t="shared" si="202"/>
        <v>petroleum gasoline</v>
      </c>
      <c r="K2173" t="str">
        <f t="shared" si="203"/>
        <v>PM</v>
      </c>
      <c r="L2173" t="str">
        <f t="shared" si="204"/>
        <v>rail.petroleum gasoline.PM.EURO 2</v>
      </c>
      <c r="M2173" s="614">
        <f>IFERROR(INDEX('Control Tech'!$K$3:$K$196,MATCH(Calcs!L2173,'Control Tech'!$A$3:$A$196,0),1)/100,0)</f>
        <v>0</v>
      </c>
      <c r="N2173" s="613">
        <f t="shared" si="205"/>
        <v>0</v>
      </c>
      <c r="O2173" t="str">
        <f t="shared" si="206"/>
        <v/>
      </c>
    </row>
    <row r="2174" spans="1:15" x14ac:dyDescent="0.25">
      <c r="A2174" t="s">
        <v>1912</v>
      </c>
      <c r="B2174" t="s">
        <v>1290</v>
      </c>
      <c r="C2174" t="s">
        <v>18</v>
      </c>
      <c r="D2174" t="s">
        <v>1268</v>
      </c>
      <c r="E2174" t="s">
        <v>1195</v>
      </c>
      <c r="F2174" s="604">
        <v>1</v>
      </c>
      <c r="G2174" s="604">
        <v>1.83E-3</v>
      </c>
      <c r="H2174" s="651"/>
      <c r="I2174" t="str">
        <f t="shared" si="201"/>
        <v>rail</v>
      </c>
      <c r="J2174" t="str">
        <f t="shared" si="202"/>
        <v>petroleum gasoline</v>
      </c>
      <c r="K2174" t="str">
        <f t="shared" si="203"/>
        <v>PM</v>
      </c>
      <c r="L2174" t="str">
        <f t="shared" si="204"/>
        <v>rail.petroleum gasoline.PM.EURO 3</v>
      </c>
      <c r="M2174" s="614">
        <f>IFERROR(INDEX('Control Tech'!$K$3:$K$196,MATCH(Calcs!L2174,'Control Tech'!$A$3:$A$196,0),1)/100,0)</f>
        <v>0</v>
      </c>
      <c r="N2174" s="613">
        <f t="shared" si="205"/>
        <v>0</v>
      </c>
      <c r="O2174" t="str">
        <f t="shared" si="206"/>
        <v/>
      </c>
    </row>
    <row r="2175" spans="1:15" x14ac:dyDescent="0.25">
      <c r="A2175" t="s">
        <v>1912</v>
      </c>
      <c r="B2175" t="s">
        <v>1290</v>
      </c>
      <c r="C2175" t="s">
        <v>18</v>
      </c>
      <c r="D2175" t="s">
        <v>1269</v>
      </c>
      <c r="E2175" t="s">
        <v>1195</v>
      </c>
      <c r="F2175" s="604">
        <v>1</v>
      </c>
      <c r="G2175" s="604">
        <v>1.83E-3</v>
      </c>
      <c r="H2175" s="651"/>
      <c r="I2175" t="str">
        <f t="shared" si="201"/>
        <v>rail</v>
      </c>
      <c r="J2175" t="str">
        <f t="shared" si="202"/>
        <v>petroleum gasoline</v>
      </c>
      <c r="K2175" t="str">
        <f t="shared" si="203"/>
        <v>PM</v>
      </c>
      <c r="L2175" t="str">
        <f t="shared" si="204"/>
        <v>rail.petroleum gasoline.PM.EURO 4</v>
      </c>
      <c r="M2175" s="614">
        <f>IFERROR(INDEX('Control Tech'!$K$3:$K$196,MATCH(Calcs!L2175,'Control Tech'!$A$3:$A$196,0),1)/100,0)</f>
        <v>0</v>
      </c>
      <c r="N2175" s="613">
        <f t="shared" si="205"/>
        <v>0</v>
      </c>
      <c r="O2175" t="str">
        <f t="shared" si="206"/>
        <v/>
      </c>
    </row>
    <row r="2176" spans="1:15" x14ac:dyDescent="0.25">
      <c r="A2176" t="s">
        <v>1912</v>
      </c>
      <c r="B2176" t="s">
        <v>1290</v>
      </c>
      <c r="C2176" t="s">
        <v>18</v>
      </c>
      <c r="D2176" t="s">
        <v>1270</v>
      </c>
      <c r="E2176" t="s">
        <v>1195</v>
      </c>
      <c r="F2176" s="604">
        <v>1</v>
      </c>
      <c r="G2176" s="604">
        <v>1.72E-3</v>
      </c>
      <c r="H2176" s="651"/>
      <c r="I2176" t="str">
        <f t="shared" si="201"/>
        <v>rail</v>
      </c>
      <c r="J2176" t="str">
        <f t="shared" si="202"/>
        <v>petroleum gasoline</v>
      </c>
      <c r="K2176" t="str">
        <f t="shared" si="203"/>
        <v>PM</v>
      </c>
      <c r="L2176" t="str">
        <f t="shared" si="204"/>
        <v>rail.petroleum gasoline.PM.EURO 5</v>
      </c>
      <c r="M2176" s="614">
        <f>IFERROR(INDEX('Control Tech'!$K$3:$K$196,MATCH(Calcs!L2176,'Control Tech'!$A$3:$A$196,0),1)/100,0)</f>
        <v>0</v>
      </c>
      <c r="N2176" s="613">
        <f t="shared" si="205"/>
        <v>0</v>
      </c>
      <c r="O2176" t="str">
        <f t="shared" si="206"/>
        <v/>
      </c>
    </row>
    <row r="2177" spans="1:15" x14ac:dyDescent="0.25">
      <c r="A2177" t="s">
        <v>1912</v>
      </c>
      <c r="B2177" t="s">
        <v>1290</v>
      </c>
      <c r="C2177" t="s">
        <v>18</v>
      </c>
      <c r="D2177" t="s">
        <v>1271</v>
      </c>
      <c r="E2177" t="s">
        <v>1195</v>
      </c>
      <c r="F2177" s="604">
        <v>1</v>
      </c>
      <c r="G2177" s="604">
        <v>1.6199999999999999E-3</v>
      </c>
      <c r="H2177" s="651"/>
      <c r="I2177" t="str">
        <f t="shared" si="201"/>
        <v>rail</v>
      </c>
      <c r="J2177" t="str">
        <f t="shared" si="202"/>
        <v>petroleum gasoline</v>
      </c>
      <c r="K2177" t="str">
        <f t="shared" si="203"/>
        <v>PM</v>
      </c>
      <c r="L2177" t="str">
        <f t="shared" si="204"/>
        <v>rail.petroleum gasoline.PM.EURO 6</v>
      </c>
      <c r="M2177" s="614">
        <f>IFERROR(INDEX('Control Tech'!$K$3:$K$196,MATCH(Calcs!L2177,'Control Tech'!$A$3:$A$196,0),1)/100,0)</f>
        <v>0</v>
      </c>
      <c r="N2177" s="613">
        <f t="shared" si="205"/>
        <v>0</v>
      </c>
      <c r="O2177" t="str">
        <f t="shared" si="206"/>
        <v/>
      </c>
    </row>
    <row r="2178" spans="1:15" x14ac:dyDescent="0.25">
      <c r="A2178" t="s">
        <v>1912</v>
      </c>
      <c r="B2178" t="s">
        <v>1290</v>
      </c>
      <c r="C2178" t="s">
        <v>18</v>
      </c>
      <c r="D2178" t="s">
        <v>1186</v>
      </c>
      <c r="E2178" t="s">
        <v>1195</v>
      </c>
      <c r="F2178" s="604">
        <v>1</v>
      </c>
      <c r="G2178" s="604">
        <v>1.6899999999999998E-2</v>
      </c>
      <c r="H2178" s="651"/>
      <c r="I2178" t="str">
        <f t="shared" si="201"/>
        <v>rail</v>
      </c>
      <c r="J2178" t="str">
        <f t="shared" si="202"/>
        <v>petroleum gasoline</v>
      </c>
      <c r="K2178" t="str">
        <f t="shared" si="203"/>
        <v>PM</v>
      </c>
      <c r="L2178" t="str">
        <f t="shared" si="204"/>
        <v>rail.petroleum gasoline.PM.No control</v>
      </c>
      <c r="M2178" s="614">
        <f>IFERROR(INDEX('Control Tech'!$K$3:$K$196,MATCH(Calcs!L2178,'Control Tech'!$A$3:$A$196,0),1)/100,0)</f>
        <v>0</v>
      </c>
      <c r="N2178" s="613">
        <f t="shared" si="205"/>
        <v>1</v>
      </c>
      <c r="O2178" t="str">
        <f t="shared" si="206"/>
        <v/>
      </c>
    </row>
    <row r="2179" spans="1:15" x14ac:dyDescent="0.25">
      <c r="A2179" t="s">
        <v>1912</v>
      </c>
      <c r="B2179" t="s">
        <v>1241</v>
      </c>
      <c r="C2179" t="s">
        <v>32</v>
      </c>
      <c r="D2179" t="s">
        <v>1186</v>
      </c>
      <c r="E2179" t="s">
        <v>1195</v>
      </c>
      <c r="F2179" s="604">
        <v>1</v>
      </c>
      <c r="G2179" s="604">
        <v>0</v>
      </c>
      <c r="H2179" s="651"/>
      <c r="I2179" t="str">
        <f t="shared" si="201"/>
        <v>buildings</v>
      </c>
      <c r="J2179" t="str">
        <f t="shared" si="202"/>
        <v/>
      </c>
      <c r="K2179" t="str">
        <f t="shared" si="203"/>
        <v>PM</v>
      </c>
      <c r="L2179" t="str">
        <f t="shared" si="204"/>
        <v>buildings..PM.No control</v>
      </c>
      <c r="M2179" s="614">
        <f>IFERROR(INDEX('Control Tech'!$K$3:$K$196,MATCH(Calcs!L2179,'Control Tech'!$A$3:$A$196,0),1)/100,0)</f>
        <v>0</v>
      </c>
      <c r="N2179" s="613">
        <f t="shared" si="205"/>
        <v>1</v>
      </c>
      <c r="O2179" t="str">
        <f t="shared" si="206"/>
        <v/>
      </c>
    </row>
    <row r="2180" spans="1:15" x14ac:dyDescent="0.25">
      <c r="A2180" t="s">
        <v>1912</v>
      </c>
      <c r="B2180" t="s">
        <v>1241</v>
      </c>
      <c r="C2180" t="s">
        <v>1242</v>
      </c>
      <c r="D2180" t="s">
        <v>1186</v>
      </c>
      <c r="E2180" t="s">
        <v>1195</v>
      </c>
      <c r="F2180" s="604">
        <v>1</v>
      </c>
      <c r="G2180" s="604">
        <v>0</v>
      </c>
      <c r="H2180" s="651"/>
      <c r="I2180" t="str">
        <f t="shared" si="201"/>
        <v>buildings</v>
      </c>
      <c r="J2180" t="str">
        <f t="shared" si="202"/>
        <v/>
      </c>
      <c r="K2180" t="str">
        <f t="shared" si="203"/>
        <v>PM</v>
      </c>
      <c r="L2180" t="str">
        <f t="shared" si="204"/>
        <v>buildings..PM.No control</v>
      </c>
      <c r="M2180" s="614">
        <f>IFERROR(INDEX('Control Tech'!$K$3:$K$196,MATCH(Calcs!L2180,'Control Tech'!$A$3:$A$196,0),1)/100,0)</f>
        <v>0</v>
      </c>
      <c r="N2180" s="613">
        <f t="shared" si="205"/>
        <v>1</v>
      </c>
      <c r="O2180" t="str">
        <f t="shared" si="206"/>
        <v/>
      </c>
    </row>
    <row r="2181" spans="1:15" x14ac:dyDescent="0.25">
      <c r="A2181" t="s">
        <v>1912</v>
      </c>
      <c r="B2181" t="s">
        <v>1241</v>
      </c>
      <c r="C2181" t="s">
        <v>1244</v>
      </c>
      <c r="D2181" t="s">
        <v>1186</v>
      </c>
      <c r="E2181" t="s">
        <v>1195</v>
      </c>
      <c r="F2181" s="604">
        <v>1</v>
      </c>
      <c r="G2181" s="604">
        <v>0</v>
      </c>
      <c r="H2181" s="651"/>
      <c r="I2181" t="str">
        <f t="shared" si="201"/>
        <v>buildings</v>
      </c>
      <c r="J2181" t="str">
        <f t="shared" si="202"/>
        <v/>
      </c>
      <c r="K2181" t="str">
        <f t="shared" si="203"/>
        <v>PM</v>
      </c>
      <c r="L2181" t="str">
        <f t="shared" si="204"/>
        <v>buildings..PM.No control</v>
      </c>
      <c r="M2181" s="614">
        <f>IFERROR(INDEX('Control Tech'!$K$3:$K$196,MATCH(Calcs!L2181,'Control Tech'!$A$3:$A$196,0),1)/100,0)</f>
        <v>0</v>
      </c>
      <c r="N2181" s="613">
        <f t="shared" si="205"/>
        <v>1</v>
      </c>
      <c r="O2181" t="str">
        <f t="shared" si="206"/>
        <v/>
      </c>
    </row>
    <row r="2182" spans="1:15" x14ac:dyDescent="0.25">
      <c r="A2182" t="s">
        <v>1912</v>
      </c>
      <c r="B2182" t="s">
        <v>1241</v>
      </c>
      <c r="C2182" t="s">
        <v>92</v>
      </c>
      <c r="D2182" t="s">
        <v>1296</v>
      </c>
      <c r="E2182" t="s">
        <v>1195</v>
      </c>
      <c r="F2182" s="604">
        <v>1</v>
      </c>
      <c r="G2182" s="604">
        <v>1.2E-4</v>
      </c>
      <c r="H2182" s="651"/>
      <c r="I2182" t="str">
        <f t="shared" ref="I2182:I2245" si="207">IFERROR(INDEX($U$3:$U$143,MATCH(B2182,$S$3:$S$143,0),1),"")</f>
        <v>buildings</v>
      </c>
      <c r="J2182" t="str">
        <f t="shared" ref="J2182:J2245" si="208">IFERROR(INDEX($V$3:$V$143,MATCH(CONCATENATE(B2182,".",C2182),$R$3:$R$143,0),1),"")</f>
        <v>petroleum diesel</v>
      </c>
      <c r="K2182" t="str">
        <f t="shared" ref="K2182:K2220" si="209">IF(OR(A2182="black carbon",A2182="oc",A2182="pm2.5",A2182="pm10"),"PM",A2182)</f>
        <v>PM</v>
      </c>
      <c r="L2182" t="str">
        <f t="shared" ref="L2182:L2220" si="210">IFERROR(CONCATENATE(I2182,".",J2182,".",K2182,".",D2182),"")</f>
        <v>buildings.petroleum diesel.PM.Good housekeeping: domestic oil boilers</v>
      </c>
      <c r="M2182" s="614">
        <f>IFERROR(INDEX('Control Tech'!$K$3:$K$196,MATCH(Calcs!L2182,'Control Tech'!$A$3:$A$196,0),1)/100,0)</f>
        <v>0</v>
      </c>
      <c r="N2182" s="613">
        <f t="shared" ref="N2182:N2245" si="211">IF(D2182="no control",1-SUMIFS($M$5:$M$3714,$B$5:$B$3714,B2182,$A$5:$A$3714,A2182,$C$5:$C$3714,C2182),M2182)</f>
        <v>0</v>
      </c>
      <c r="O2182" t="str">
        <f t="shared" ref="O2182:O2245" si="212">IF(I2182="electricity",INDEX($W$3:$W$143,MATCH(CONCATENATE(B2182,".",C2182),$R$3:$R$143,0),1),"")</f>
        <v/>
      </c>
    </row>
    <row r="2183" spans="1:15" x14ac:dyDescent="0.25">
      <c r="A2183" t="s">
        <v>1912</v>
      </c>
      <c r="B2183" t="s">
        <v>1241</v>
      </c>
      <c r="C2183" t="s">
        <v>92</v>
      </c>
      <c r="D2183" t="s">
        <v>1186</v>
      </c>
      <c r="E2183" t="s">
        <v>1195</v>
      </c>
      <c r="F2183" s="604">
        <v>1</v>
      </c>
      <c r="G2183" s="604">
        <v>1.2999999999999999E-4</v>
      </c>
      <c r="H2183" s="651"/>
      <c r="I2183" t="str">
        <f t="shared" si="207"/>
        <v>buildings</v>
      </c>
      <c r="J2183" t="str">
        <f t="shared" si="208"/>
        <v>petroleum diesel</v>
      </c>
      <c r="K2183" t="str">
        <f t="shared" si="209"/>
        <v>PM</v>
      </c>
      <c r="L2183" t="str">
        <f t="shared" si="210"/>
        <v>buildings.petroleum diesel.PM.No control</v>
      </c>
      <c r="M2183" s="614">
        <f>IFERROR(INDEX('Control Tech'!$K$3:$K$196,MATCH(Calcs!L2183,'Control Tech'!$A$3:$A$196,0),1)/100,0)</f>
        <v>0</v>
      </c>
      <c r="N2183" s="613">
        <f t="shared" si="211"/>
        <v>1</v>
      </c>
      <c r="O2183" t="str">
        <f t="shared" si="212"/>
        <v/>
      </c>
    </row>
    <row r="2184" spans="1:15" x14ac:dyDescent="0.25">
      <c r="A2184" t="s">
        <v>1912</v>
      </c>
      <c r="B2184" t="s">
        <v>1241</v>
      </c>
      <c r="C2184" t="s">
        <v>1264</v>
      </c>
      <c r="D2184" t="s">
        <v>1186</v>
      </c>
      <c r="E2184" t="s">
        <v>1195</v>
      </c>
      <c r="F2184" s="604">
        <v>1</v>
      </c>
      <c r="G2184" s="604">
        <v>6.9999999999999994E-5</v>
      </c>
      <c r="H2184" s="651"/>
      <c r="I2184" t="str">
        <f t="shared" si="207"/>
        <v>buildings</v>
      </c>
      <c r="J2184" t="str">
        <f t="shared" si="208"/>
        <v>natural gas</v>
      </c>
      <c r="K2184" t="str">
        <f t="shared" si="209"/>
        <v>PM</v>
      </c>
      <c r="L2184" t="str">
        <f t="shared" si="210"/>
        <v>buildings.natural gas.PM.No control</v>
      </c>
      <c r="M2184" s="614">
        <f>IFERROR(INDEX('Control Tech'!$K$3:$K$196,MATCH(Calcs!L2184,'Control Tech'!$A$3:$A$196,0),1)/100,0)</f>
        <v>0</v>
      </c>
      <c r="N2184" s="613">
        <f t="shared" si="211"/>
        <v>1</v>
      </c>
      <c r="O2184" t="str">
        <f t="shared" si="212"/>
        <v/>
      </c>
    </row>
    <row r="2185" spans="1:15" x14ac:dyDescent="0.25">
      <c r="A2185" t="s">
        <v>1912</v>
      </c>
      <c r="B2185" t="s">
        <v>1241</v>
      </c>
      <c r="C2185" t="s">
        <v>18</v>
      </c>
      <c r="D2185" t="s">
        <v>1186</v>
      </c>
      <c r="E2185" t="s">
        <v>1195</v>
      </c>
      <c r="F2185" s="604">
        <v>1</v>
      </c>
      <c r="G2185" s="604">
        <v>6.9999999999999994E-5</v>
      </c>
      <c r="H2185" s="651"/>
      <c r="I2185" t="str">
        <f t="shared" si="207"/>
        <v>buildings</v>
      </c>
      <c r="J2185" t="str">
        <f t="shared" si="208"/>
        <v>petroleum gasoline</v>
      </c>
      <c r="K2185" t="str">
        <f t="shared" si="209"/>
        <v>PM</v>
      </c>
      <c r="L2185" t="str">
        <f t="shared" si="210"/>
        <v>buildings.petroleum gasoline.PM.No control</v>
      </c>
      <c r="M2185" s="614">
        <f>IFERROR(INDEX('Control Tech'!$K$3:$K$196,MATCH(Calcs!L2185,'Control Tech'!$A$3:$A$196,0),1)/100,0)</f>
        <v>0</v>
      </c>
      <c r="N2185" s="613">
        <f t="shared" si="211"/>
        <v>1</v>
      </c>
      <c r="O2185" t="str">
        <f t="shared" si="212"/>
        <v/>
      </c>
    </row>
    <row r="2186" spans="1:15" x14ac:dyDescent="0.25">
      <c r="A2186" t="s">
        <v>1912</v>
      </c>
      <c r="B2186" t="s">
        <v>1241</v>
      </c>
      <c r="C2186" t="s">
        <v>1294</v>
      </c>
      <c r="D2186" t="s">
        <v>1296</v>
      </c>
      <c r="E2186" t="s">
        <v>1195</v>
      </c>
      <c r="F2186" s="604">
        <v>1</v>
      </c>
      <c r="G2186" s="604">
        <v>3.4000000000000002E-4</v>
      </c>
      <c r="H2186" s="651"/>
      <c r="I2186" t="str">
        <f t="shared" si="207"/>
        <v>buildings</v>
      </c>
      <c r="J2186" t="str">
        <f t="shared" si="208"/>
        <v>petroleum diesel</v>
      </c>
      <c r="K2186" t="str">
        <f t="shared" si="209"/>
        <v>PM</v>
      </c>
      <c r="L2186" t="str">
        <f t="shared" si="210"/>
        <v>buildings.petroleum diesel.PM.Good housekeeping: domestic oil boilers</v>
      </c>
      <c r="M2186" s="614">
        <f>IFERROR(INDEX('Control Tech'!$K$3:$K$196,MATCH(Calcs!L2186,'Control Tech'!$A$3:$A$196,0),1)/100,0)</f>
        <v>0</v>
      </c>
      <c r="N2186" s="613">
        <f t="shared" si="211"/>
        <v>0</v>
      </c>
      <c r="O2186" t="str">
        <f t="shared" si="212"/>
        <v/>
      </c>
    </row>
    <row r="2187" spans="1:15" x14ac:dyDescent="0.25">
      <c r="A2187" t="s">
        <v>1912</v>
      </c>
      <c r="B2187" t="s">
        <v>1241</v>
      </c>
      <c r="C2187" t="s">
        <v>1294</v>
      </c>
      <c r="D2187" t="s">
        <v>1186</v>
      </c>
      <c r="E2187" t="s">
        <v>1195</v>
      </c>
      <c r="F2187" s="604">
        <v>1</v>
      </c>
      <c r="G2187" s="604">
        <v>3.8000000000000002E-4</v>
      </c>
      <c r="H2187" s="651"/>
      <c r="I2187" t="str">
        <f t="shared" si="207"/>
        <v>buildings</v>
      </c>
      <c r="J2187" t="str">
        <f t="shared" si="208"/>
        <v>petroleum diesel</v>
      </c>
      <c r="K2187" t="str">
        <f t="shared" si="209"/>
        <v>PM</v>
      </c>
      <c r="L2187" t="str">
        <f t="shared" si="210"/>
        <v>buildings.petroleum diesel.PM.No control</v>
      </c>
      <c r="M2187" s="614">
        <f>IFERROR(INDEX('Control Tech'!$K$3:$K$196,MATCH(Calcs!L2187,'Control Tech'!$A$3:$A$196,0),1)/100,0)</f>
        <v>0</v>
      </c>
      <c r="N2187" s="613">
        <f t="shared" si="211"/>
        <v>1</v>
      </c>
      <c r="O2187" t="str">
        <f t="shared" si="212"/>
        <v/>
      </c>
    </row>
    <row r="2188" spans="1:15" x14ac:dyDescent="0.25">
      <c r="A2188" t="s">
        <v>1912</v>
      </c>
      <c r="B2188" t="s">
        <v>1241</v>
      </c>
      <c r="C2188" t="s">
        <v>1305</v>
      </c>
      <c r="D2188" t="s">
        <v>1186</v>
      </c>
      <c r="E2188" t="s">
        <v>1195</v>
      </c>
      <c r="F2188" s="604">
        <v>1</v>
      </c>
      <c r="G2188" s="604">
        <v>0</v>
      </c>
      <c r="H2188" s="651"/>
      <c r="I2188" t="str">
        <f t="shared" si="207"/>
        <v>buildings</v>
      </c>
      <c r="J2188" t="str">
        <f t="shared" si="208"/>
        <v>natural gas</v>
      </c>
      <c r="K2188" t="str">
        <f t="shared" si="209"/>
        <v>PM</v>
      </c>
      <c r="L2188" t="str">
        <f t="shared" si="210"/>
        <v>buildings.natural gas.PM.No control</v>
      </c>
      <c r="M2188" s="614">
        <f>IFERROR(INDEX('Control Tech'!$K$3:$K$196,MATCH(Calcs!L2188,'Control Tech'!$A$3:$A$196,0),1)/100,0)</f>
        <v>0</v>
      </c>
      <c r="N2188" s="613">
        <f t="shared" si="211"/>
        <v>1</v>
      </c>
      <c r="O2188" t="str">
        <f t="shared" si="212"/>
        <v/>
      </c>
    </row>
    <row r="2189" spans="1:15" x14ac:dyDescent="0.25">
      <c r="A2189" t="s">
        <v>1692</v>
      </c>
      <c r="B2189" t="s">
        <v>1287</v>
      </c>
      <c r="C2189" t="s">
        <v>18</v>
      </c>
      <c r="D2189" t="s">
        <v>1186</v>
      </c>
      <c r="E2189" t="s">
        <v>1195</v>
      </c>
      <c r="F2189" s="604">
        <v>1</v>
      </c>
      <c r="G2189" s="604">
        <v>3.8999999999999999E-4</v>
      </c>
      <c r="H2189" s="651"/>
      <c r="I2189" t="str">
        <f t="shared" si="207"/>
        <v>aircraft</v>
      </c>
      <c r="J2189" t="str">
        <f t="shared" si="208"/>
        <v>petroleum gasoline</v>
      </c>
      <c r="K2189" t="str">
        <f t="shared" si="209"/>
        <v>PM</v>
      </c>
      <c r="L2189" t="str">
        <f t="shared" si="210"/>
        <v>aircraft.petroleum gasoline.PM.No control</v>
      </c>
      <c r="M2189" s="614">
        <f>IFERROR(INDEX('Control Tech'!$K$3:$K$196,MATCH(Calcs!L2189,'Control Tech'!$A$3:$A$196,0),1)/100,0)</f>
        <v>0</v>
      </c>
      <c r="N2189" s="613">
        <f t="shared" si="211"/>
        <v>1</v>
      </c>
      <c r="O2189" t="str">
        <f t="shared" si="212"/>
        <v/>
      </c>
    </row>
    <row r="2190" spans="1:15" x14ac:dyDescent="0.25">
      <c r="A2190" t="s">
        <v>1692</v>
      </c>
      <c r="B2190" t="s">
        <v>1301</v>
      </c>
      <c r="C2190" t="s">
        <v>92</v>
      </c>
      <c r="D2190" t="s">
        <v>1306</v>
      </c>
      <c r="E2190" t="s">
        <v>1195</v>
      </c>
      <c r="F2190" s="604">
        <v>1</v>
      </c>
      <c r="G2190" s="604">
        <v>2.717E-2</v>
      </c>
      <c r="H2190" s="651"/>
      <c r="I2190" t="str">
        <f t="shared" si="207"/>
        <v>ships</v>
      </c>
      <c r="J2190" t="str">
        <f t="shared" si="208"/>
        <v>petroleum diesel</v>
      </c>
      <c r="K2190" t="str">
        <f t="shared" si="209"/>
        <v>PM</v>
      </c>
      <c r="L2190" t="str">
        <f t="shared" si="210"/>
        <v>ships.petroleum diesel.PM.Combustion modification on large vessels using marine diesel fuel</v>
      </c>
      <c r="M2190" s="614">
        <f>IFERROR(INDEX('Control Tech'!$K$3:$K$196,MATCH(Calcs!L2190,'Control Tech'!$A$3:$A$196,0),1)/100,0)</f>
        <v>0</v>
      </c>
      <c r="N2190" s="613">
        <f t="shared" si="211"/>
        <v>0</v>
      </c>
      <c r="O2190" t="str">
        <f t="shared" si="212"/>
        <v/>
      </c>
    </row>
    <row r="2191" spans="1:15" x14ac:dyDescent="0.25">
      <c r="A2191" t="s">
        <v>1692</v>
      </c>
      <c r="B2191" t="s">
        <v>1301</v>
      </c>
      <c r="C2191" t="s">
        <v>92</v>
      </c>
      <c r="D2191" t="s">
        <v>1186</v>
      </c>
      <c r="E2191" t="s">
        <v>1195</v>
      </c>
      <c r="F2191" s="604">
        <v>1</v>
      </c>
      <c r="G2191" s="604">
        <v>2.717E-2</v>
      </c>
      <c r="H2191" s="651"/>
      <c r="I2191" t="str">
        <f t="shared" si="207"/>
        <v>ships</v>
      </c>
      <c r="J2191" t="str">
        <f t="shared" si="208"/>
        <v>petroleum diesel</v>
      </c>
      <c r="K2191" t="str">
        <f t="shared" si="209"/>
        <v>PM</v>
      </c>
      <c r="L2191" t="str">
        <f t="shared" si="210"/>
        <v>ships.petroleum diesel.PM.No control</v>
      </c>
      <c r="M2191" s="614">
        <f>IFERROR(INDEX('Control Tech'!$K$3:$K$196,MATCH(Calcs!L2191,'Control Tech'!$A$3:$A$196,0),1)/100,0)</f>
        <v>0</v>
      </c>
      <c r="N2191" s="613">
        <f t="shared" si="211"/>
        <v>1</v>
      </c>
      <c r="O2191" t="str">
        <f t="shared" si="212"/>
        <v/>
      </c>
    </row>
    <row r="2192" spans="1:15" x14ac:dyDescent="0.25">
      <c r="A2192" t="s">
        <v>1692</v>
      </c>
      <c r="B2192" t="s">
        <v>1301</v>
      </c>
      <c r="C2192" t="s">
        <v>92</v>
      </c>
      <c r="D2192" t="s">
        <v>1303</v>
      </c>
      <c r="E2192" t="s">
        <v>1195</v>
      </c>
      <c r="F2192" s="604">
        <v>1</v>
      </c>
      <c r="G2192" s="604">
        <v>2.717E-2</v>
      </c>
      <c r="H2192" s="651"/>
      <c r="I2192" t="str">
        <f t="shared" si="207"/>
        <v>ships</v>
      </c>
      <c r="J2192" t="str">
        <f t="shared" si="208"/>
        <v>petroleum diesel</v>
      </c>
      <c r="K2192" t="str">
        <f t="shared" si="209"/>
        <v>PM</v>
      </c>
      <c r="L2192" t="str">
        <f t="shared" si="210"/>
        <v>ships.petroleum diesel.PM.Selective catalytic reduction on large vessels using residual oil</v>
      </c>
      <c r="M2192" s="614">
        <f>IFERROR(INDEX('Control Tech'!$K$3:$K$196,MATCH(Calcs!L2192,'Control Tech'!$A$3:$A$196,0),1)/100,0)</f>
        <v>0</v>
      </c>
      <c r="N2192" s="613">
        <f t="shared" si="211"/>
        <v>0</v>
      </c>
      <c r="O2192" t="str">
        <f t="shared" si="212"/>
        <v/>
      </c>
    </row>
    <row r="2193" spans="1:15" x14ac:dyDescent="0.25">
      <c r="A2193" t="s">
        <v>1692</v>
      </c>
      <c r="B2193" t="s">
        <v>1301</v>
      </c>
      <c r="C2193" t="s">
        <v>1294</v>
      </c>
      <c r="D2193" t="s">
        <v>1302</v>
      </c>
      <c r="E2193" t="s">
        <v>1195</v>
      </c>
      <c r="F2193" s="604">
        <v>1</v>
      </c>
      <c r="G2193" s="604">
        <v>0.13861000000000001</v>
      </c>
      <c r="H2193" s="651"/>
      <c r="I2193" t="str">
        <f t="shared" si="207"/>
        <v>ships</v>
      </c>
      <c r="J2193" t="str">
        <f t="shared" si="208"/>
        <v>petroleum diesel</v>
      </c>
      <c r="K2193" t="str">
        <f t="shared" si="209"/>
        <v>PM</v>
      </c>
      <c r="L2193" t="str">
        <f t="shared" si="210"/>
        <v>ships.petroleum diesel.PM.Combustion modification on large vessels using residual oil</v>
      </c>
      <c r="M2193" s="614">
        <f>IFERROR(INDEX('Control Tech'!$K$3:$K$196,MATCH(Calcs!L2193,'Control Tech'!$A$3:$A$196,0),1)/100,0)</f>
        <v>0</v>
      </c>
      <c r="N2193" s="613">
        <f t="shared" si="211"/>
        <v>0</v>
      </c>
      <c r="O2193" t="str">
        <f t="shared" si="212"/>
        <v/>
      </c>
    </row>
    <row r="2194" spans="1:15" x14ac:dyDescent="0.25">
      <c r="A2194" t="s">
        <v>1692</v>
      </c>
      <c r="B2194" t="s">
        <v>1301</v>
      </c>
      <c r="C2194" t="s">
        <v>1294</v>
      </c>
      <c r="D2194" t="s">
        <v>1186</v>
      </c>
      <c r="E2194" t="s">
        <v>1195</v>
      </c>
      <c r="F2194" s="604">
        <v>1</v>
      </c>
      <c r="G2194" s="604">
        <v>0.13861000000000001</v>
      </c>
      <c r="H2194" s="651"/>
      <c r="I2194" t="str">
        <f t="shared" si="207"/>
        <v>ships</v>
      </c>
      <c r="J2194" t="str">
        <f t="shared" si="208"/>
        <v>petroleum diesel</v>
      </c>
      <c r="K2194" t="str">
        <f t="shared" si="209"/>
        <v>PM</v>
      </c>
      <c r="L2194" t="str">
        <f t="shared" si="210"/>
        <v>ships.petroleum diesel.PM.No control</v>
      </c>
      <c r="M2194" s="614">
        <f>IFERROR(INDEX('Control Tech'!$K$3:$K$196,MATCH(Calcs!L2194,'Control Tech'!$A$3:$A$196,0),1)/100,0)</f>
        <v>0</v>
      </c>
      <c r="N2194" s="613">
        <f t="shared" si="211"/>
        <v>1</v>
      </c>
      <c r="O2194" t="str">
        <f t="shared" si="212"/>
        <v/>
      </c>
    </row>
    <row r="2195" spans="1:15" x14ac:dyDescent="0.25">
      <c r="A2195" t="s">
        <v>1692</v>
      </c>
      <c r="B2195" t="s">
        <v>1301</v>
      </c>
      <c r="C2195" t="s">
        <v>1294</v>
      </c>
      <c r="D2195" t="s">
        <v>1303</v>
      </c>
      <c r="E2195" t="s">
        <v>1195</v>
      </c>
      <c r="F2195" s="604">
        <v>1</v>
      </c>
      <c r="G2195" s="604">
        <v>0.13861000000000001</v>
      </c>
      <c r="H2195" s="651"/>
      <c r="I2195" t="str">
        <f t="shared" si="207"/>
        <v>ships</v>
      </c>
      <c r="J2195" t="str">
        <f t="shared" si="208"/>
        <v>petroleum diesel</v>
      </c>
      <c r="K2195" t="str">
        <f t="shared" si="209"/>
        <v>PM</v>
      </c>
      <c r="L2195" t="str">
        <f t="shared" si="210"/>
        <v>ships.petroleum diesel.PM.Selective catalytic reduction on large vessels using residual oil</v>
      </c>
      <c r="M2195" s="614">
        <f>IFERROR(INDEX('Control Tech'!$K$3:$K$196,MATCH(Calcs!L2195,'Control Tech'!$A$3:$A$196,0),1)/100,0)</f>
        <v>0</v>
      </c>
      <c r="N2195" s="613">
        <f t="shared" si="211"/>
        <v>0</v>
      </c>
      <c r="O2195" t="str">
        <f t="shared" si="212"/>
        <v/>
      </c>
    </row>
    <row r="2196" spans="1:15" x14ac:dyDescent="0.25">
      <c r="A2196" t="s">
        <v>1692</v>
      </c>
      <c r="B2196" t="s">
        <v>1307</v>
      </c>
      <c r="C2196" t="s">
        <v>92</v>
      </c>
      <c r="D2196" t="s">
        <v>1308</v>
      </c>
      <c r="E2196" t="s">
        <v>1195</v>
      </c>
      <c r="F2196" s="604">
        <v>1</v>
      </c>
      <c r="G2196" s="604">
        <v>2.717E-2</v>
      </c>
      <c r="H2196" s="651"/>
      <c r="I2196" t="str">
        <f t="shared" si="207"/>
        <v>ships</v>
      </c>
      <c r="J2196" t="str">
        <f t="shared" si="208"/>
        <v>petroleum diesel</v>
      </c>
      <c r="K2196" t="str">
        <f t="shared" si="209"/>
        <v>PM</v>
      </c>
      <c r="L2196" t="str">
        <f t="shared" si="210"/>
        <v>ships.petroleum diesel.PM.Combustion modification on medium vessels using marine diesel fuel</v>
      </c>
      <c r="M2196" s="614">
        <f>IFERROR(INDEX('Control Tech'!$K$3:$K$196,MATCH(Calcs!L2196,'Control Tech'!$A$3:$A$196,0),1)/100,0)</f>
        <v>0</v>
      </c>
      <c r="N2196" s="613">
        <f t="shared" si="211"/>
        <v>0</v>
      </c>
      <c r="O2196" t="str">
        <f t="shared" si="212"/>
        <v/>
      </c>
    </row>
    <row r="2197" spans="1:15" x14ac:dyDescent="0.25">
      <c r="A2197" t="s">
        <v>1692</v>
      </c>
      <c r="B2197" t="s">
        <v>1307</v>
      </c>
      <c r="C2197" t="s">
        <v>92</v>
      </c>
      <c r="D2197" t="s">
        <v>1186</v>
      </c>
      <c r="E2197" t="s">
        <v>1195</v>
      </c>
      <c r="F2197" s="604">
        <v>1</v>
      </c>
      <c r="G2197" s="604">
        <v>2.717E-2</v>
      </c>
      <c r="H2197" s="651"/>
      <c r="I2197" t="str">
        <f t="shared" si="207"/>
        <v>ships</v>
      </c>
      <c r="J2197" t="str">
        <f t="shared" si="208"/>
        <v>petroleum diesel</v>
      </c>
      <c r="K2197" t="str">
        <f t="shared" si="209"/>
        <v>PM</v>
      </c>
      <c r="L2197" t="str">
        <f t="shared" si="210"/>
        <v>ships.petroleum diesel.PM.No control</v>
      </c>
      <c r="M2197" s="614">
        <f>IFERROR(INDEX('Control Tech'!$K$3:$K$196,MATCH(Calcs!L2197,'Control Tech'!$A$3:$A$196,0),1)/100,0)</f>
        <v>0</v>
      </c>
      <c r="N2197" s="613">
        <f t="shared" si="211"/>
        <v>1</v>
      </c>
      <c r="O2197" t="str">
        <f t="shared" si="212"/>
        <v/>
      </c>
    </row>
    <row r="2198" spans="1:15" x14ac:dyDescent="0.25">
      <c r="A2198" t="s">
        <v>1692</v>
      </c>
      <c r="B2198" t="s">
        <v>1200</v>
      </c>
      <c r="C2198" t="s">
        <v>1193</v>
      </c>
      <c r="D2198" t="s">
        <v>1201</v>
      </c>
      <c r="E2198" t="s">
        <v>1195</v>
      </c>
      <c r="F2198" s="604">
        <v>1</v>
      </c>
      <c r="G2198" s="604">
        <v>1.7500000000000002E-2</v>
      </c>
      <c r="H2198" s="651"/>
      <c r="I2198" t="str">
        <f t="shared" si="207"/>
        <v>buildings</v>
      </c>
      <c r="J2198" t="str">
        <f t="shared" si="208"/>
        <v>biomass</v>
      </c>
      <c r="K2198" t="str">
        <f t="shared" si="209"/>
        <v>PM</v>
      </c>
      <c r="L2198" t="str">
        <f t="shared" si="210"/>
        <v>buildings.biomass.PM.Fan assisted cooking stove</v>
      </c>
      <c r="M2198" s="614">
        <f>IFERROR(INDEX('Control Tech'!$K$3:$K$196,MATCH(Calcs!L2198,'Control Tech'!$A$3:$A$196,0),1)/100,0)</f>
        <v>0</v>
      </c>
      <c r="N2198" s="613">
        <f t="shared" si="211"/>
        <v>0</v>
      </c>
      <c r="O2198" t="str">
        <f t="shared" si="212"/>
        <v/>
      </c>
    </row>
    <row r="2199" spans="1:15" x14ac:dyDescent="0.25">
      <c r="A2199" t="s">
        <v>1692</v>
      </c>
      <c r="B2199" t="s">
        <v>1200</v>
      </c>
      <c r="C2199" t="s">
        <v>1193</v>
      </c>
      <c r="D2199" t="s">
        <v>1202</v>
      </c>
      <c r="E2199" t="s">
        <v>1195</v>
      </c>
      <c r="F2199" s="604">
        <v>1</v>
      </c>
      <c r="G2199" s="604">
        <v>0.18432000000000001</v>
      </c>
      <c r="H2199" s="651"/>
      <c r="I2199" t="str">
        <f t="shared" si="207"/>
        <v>buildings</v>
      </c>
      <c r="J2199" t="str">
        <f t="shared" si="208"/>
        <v>biomass</v>
      </c>
      <c r="K2199" t="str">
        <f t="shared" si="209"/>
        <v>PM</v>
      </c>
      <c r="L2199" t="str">
        <f t="shared" si="210"/>
        <v>buildings.biomass.PM.Improved stove - biomass</v>
      </c>
      <c r="M2199" s="614">
        <f>IFERROR(INDEX('Control Tech'!$K$3:$K$196,MATCH(Calcs!L2199,'Control Tech'!$A$3:$A$196,0),1)/100,0)</f>
        <v>4.9800000000000004E-2</v>
      </c>
      <c r="N2199" s="613">
        <f t="shared" si="211"/>
        <v>4.9800000000000004E-2</v>
      </c>
      <c r="O2199" t="str">
        <f t="shared" si="212"/>
        <v/>
      </c>
    </row>
    <row r="2200" spans="1:15" x14ac:dyDescent="0.25">
      <c r="A2200" t="s">
        <v>1692</v>
      </c>
      <c r="B2200" t="s">
        <v>1200</v>
      </c>
      <c r="C2200" t="s">
        <v>1193</v>
      </c>
      <c r="D2200" t="s">
        <v>1203</v>
      </c>
      <c r="E2200" t="s">
        <v>1195</v>
      </c>
      <c r="F2200" s="604">
        <v>1</v>
      </c>
      <c r="G2200" s="604">
        <v>9.2160000000000006E-2</v>
      </c>
      <c r="H2200" s="651"/>
      <c r="I2200" t="str">
        <f t="shared" si="207"/>
        <v>buildings</v>
      </c>
      <c r="J2200" t="str">
        <f t="shared" si="208"/>
        <v>biomass</v>
      </c>
      <c r="K2200" t="str">
        <f t="shared" si="209"/>
        <v>PM</v>
      </c>
      <c r="L2200" t="str">
        <f t="shared" si="210"/>
        <v>buildings.biomass.PM.New stove - biomass</v>
      </c>
      <c r="M2200" s="614">
        <f>IFERROR(INDEX('Control Tech'!$K$3:$K$196,MATCH(Calcs!L2200,'Control Tech'!$A$3:$A$196,0),1)/100,0)</f>
        <v>0</v>
      </c>
      <c r="N2200" s="613">
        <f t="shared" si="211"/>
        <v>0</v>
      </c>
      <c r="O2200" t="str">
        <f t="shared" si="212"/>
        <v/>
      </c>
    </row>
    <row r="2201" spans="1:15" x14ac:dyDescent="0.25">
      <c r="A2201" t="s">
        <v>1692</v>
      </c>
      <c r="B2201" t="s">
        <v>1200</v>
      </c>
      <c r="C2201" t="s">
        <v>1193</v>
      </c>
      <c r="D2201" t="s">
        <v>1186</v>
      </c>
      <c r="E2201" t="s">
        <v>1195</v>
      </c>
      <c r="F2201" s="604">
        <v>1</v>
      </c>
      <c r="G2201" s="604">
        <v>0.46079999999999999</v>
      </c>
      <c r="H2201" s="651"/>
      <c r="I2201" t="str">
        <f t="shared" si="207"/>
        <v>buildings</v>
      </c>
      <c r="J2201" t="str">
        <f t="shared" si="208"/>
        <v>biomass</v>
      </c>
      <c r="K2201" t="str">
        <f t="shared" si="209"/>
        <v>PM</v>
      </c>
      <c r="L2201" t="str">
        <f t="shared" si="210"/>
        <v>buildings.biomass.PM.No control</v>
      </c>
      <c r="M2201" s="614">
        <f>IFERROR(INDEX('Control Tech'!$K$3:$K$196,MATCH(Calcs!L2201,'Control Tech'!$A$3:$A$196,0),1)/100,0)</f>
        <v>0</v>
      </c>
      <c r="N2201" s="613">
        <f t="shared" si="211"/>
        <v>0.95020000000000004</v>
      </c>
      <c r="O2201" t="str">
        <f t="shared" si="212"/>
        <v/>
      </c>
    </row>
    <row r="2202" spans="1:15" x14ac:dyDescent="0.25">
      <c r="A2202" t="s">
        <v>1692</v>
      </c>
      <c r="B2202" t="s">
        <v>1200</v>
      </c>
      <c r="C2202" t="s">
        <v>1205</v>
      </c>
      <c r="D2202" t="s">
        <v>1214</v>
      </c>
      <c r="E2202" t="s">
        <v>1195</v>
      </c>
      <c r="F2202" s="604">
        <v>1</v>
      </c>
      <c r="G2202" s="604">
        <v>6.0080000000000001E-2</v>
      </c>
      <c r="H2202" s="651"/>
      <c r="I2202" t="str">
        <f t="shared" si="207"/>
        <v>buildings</v>
      </c>
      <c r="J2202" t="str">
        <f t="shared" si="208"/>
        <v>lignite</v>
      </c>
      <c r="K2202" t="str">
        <f t="shared" si="209"/>
        <v>PM</v>
      </c>
      <c r="L2202" t="str">
        <f t="shared" si="210"/>
        <v>buildings.lignite.PM.Briquette stove</v>
      </c>
      <c r="M2202" s="614">
        <f>IFERROR(INDEX('Control Tech'!$K$3:$K$196,MATCH(Calcs!L2202,'Control Tech'!$A$3:$A$196,0),1)/100,0)</f>
        <v>0</v>
      </c>
      <c r="N2202" s="613">
        <f t="shared" si="211"/>
        <v>0</v>
      </c>
      <c r="O2202" t="str">
        <f t="shared" si="212"/>
        <v/>
      </c>
    </row>
    <row r="2203" spans="1:15" x14ac:dyDescent="0.25">
      <c r="A2203" t="s">
        <v>1692</v>
      </c>
      <c r="B2203" t="s">
        <v>1200</v>
      </c>
      <c r="C2203" t="s">
        <v>1205</v>
      </c>
      <c r="D2203" t="s">
        <v>1215</v>
      </c>
      <c r="E2203" t="s">
        <v>1195</v>
      </c>
      <c r="F2203" s="604">
        <v>1</v>
      </c>
      <c r="G2203" s="604">
        <v>0.378</v>
      </c>
      <c r="H2203" s="651"/>
      <c r="I2203" t="str">
        <f t="shared" si="207"/>
        <v>buildings</v>
      </c>
      <c r="J2203" t="str">
        <f t="shared" si="208"/>
        <v>lignite</v>
      </c>
      <c r="K2203" t="str">
        <f t="shared" si="209"/>
        <v>PM</v>
      </c>
      <c r="L2203" t="str">
        <f t="shared" si="210"/>
        <v>buildings.lignite.PM.Improved stove - coal</v>
      </c>
      <c r="M2203" s="614">
        <f>IFERROR(INDEX('Control Tech'!$K$3:$K$196,MATCH(Calcs!L2203,'Control Tech'!$A$3:$A$196,0),1)/100,0)</f>
        <v>0</v>
      </c>
      <c r="N2203" s="613">
        <f t="shared" si="211"/>
        <v>0</v>
      </c>
      <c r="O2203" t="str">
        <f t="shared" si="212"/>
        <v/>
      </c>
    </row>
    <row r="2204" spans="1:15" x14ac:dyDescent="0.25">
      <c r="A2204" t="s">
        <v>1692</v>
      </c>
      <c r="B2204" t="s">
        <v>1200</v>
      </c>
      <c r="C2204" t="s">
        <v>1205</v>
      </c>
      <c r="D2204" t="s">
        <v>1216</v>
      </c>
      <c r="E2204" t="s">
        <v>1195</v>
      </c>
      <c r="F2204" s="604">
        <v>1</v>
      </c>
      <c r="G2204" s="604">
        <v>0.27</v>
      </c>
      <c r="H2204" s="651"/>
      <c r="I2204" t="str">
        <f t="shared" si="207"/>
        <v>buildings</v>
      </c>
      <c r="J2204" t="str">
        <f t="shared" si="208"/>
        <v>lignite</v>
      </c>
      <c r="K2204" t="str">
        <f t="shared" si="209"/>
        <v>PM</v>
      </c>
      <c r="L2204" t="str">
        <f t="shared" si="210"/>
        <v>buildings.lignite.PM.New stove - coal</v>
      </c>
      <c r="M2204" s="614">
        <f>IFERROR(INDEX('Control Tech'!$K$3:$K$196,MATCH(Calcs!L2204,'Control Tech'!$A$3:$A$196,0),1)/100,0)</f>
        <v>0</v>
      </c>
      <c r="N2204" s="613">
        <f t="shared" si="211"/>
        <v>0</v>
      </c>
      <c r="O2204" t="str">
        <f t="shared" si="212"/>
        <v/>
      </c>
    </row>
    <row r="2205" spans="1:15" x14ac:dyDescent="0.25">
      <c r="A2205" t="s">
        <v>1692</v>
      </c>
      <c r="B2205" t="s">
        <v>1200</v>
      </c>
      <c r="C2205" t="s">
        <v>1205</v>
      </c>
      <c r="D2205" t="s">
        <v>1186</v>
      </c>
      <c r="E2205" t="s">
        <v>1195</v>
      </c>
      <c r="F2205" s="604">
        <v>1</v>
      </c>
      <c r="G2205" s="604">
        <v>0.54</v>
      </c>
      <c r="H2205" s="651"/>
      <c r="I2205" t="str">
        <f t="shared" si="207"/>
        <v>buildings</v>
      </c>
      <c r="J2205" t="str">
        <f t="shared" si="208"/>
        <v>lignite</v>
      </c>
      <c r="K2205" t="str">
        <f t="shared" si="209"/>
        <v>PM</v>
      </c>
      <c r="L2205" t="str">
        <f t="shared" si="210"/>
        <v>buildings.lignite.PM.No control</v>
      </c>
      <c r="M2205" s="614">
        <f>IFERROR(INDEX('Control Tech'!$K$3:$K$196,MATCH(Calcs!L2205,'Control Tech'!$A$3:$A$196,0),1)/100,0)</f>
        <v>0</v>
      </c>
      <c r="N2205" s="613">
        <f t="shared" si="211"/>
        <v>1</v>
      </c>
      <c r="O2205" t="str">
        <f t="shared" si="212"/>
        <v/>
      </c>
    </row>
    <row r="2206" spans="1:15" x14ac:dyDescent="0.25">
      <c r="A2206" t="s">
        <v>1692</v>
      </c>
      <c r="B2206" t="s">
        <v>1200</v>
      </c>
      <c r="C2206" t="s">
        <v>1240</v>
      </c>
      <c r="D2206" t="s">
        <v>1214</v>
      </c>
      <c r="E2206" t="s">
        <v>1195</v>
      </c>
      <c r="F2206" s="604">
        <v>1</v>
      </c>
      <c r="G2206" s="604">
        <v>6.0080000000000001E-2</v>
      </c>
      <c r="H2206" s="651"/>
      <c r="I2206" t="str">
        <f t="shared" si="207"/>
        <v>buildings</v>
      </c>
      <c r="J2206" t="str">
        <f t="shared" si="208"/>
        <v>lignite</v>
      </c>
      <c r="K2206" t="str">
        <f t="shared" si="209"/>
        <v>PM</v>
      </c>
      <c r="L2206" t="str">
        <f t="shared" si="210"/>
        <v>buildings.lignite.PM.Briquette stove</v>
      </c>
      <c r="M2206" s="614">
        <f>IFERROR(INDEX('Control Tech'!$K$3:$K$196,MATCH(Calcs!L2206,'Control Tech'!$A$3:$A$196,0),1)/100,0)</f>
        <v>0</v>
      </c>
      <c r="N2206" s="613">
        <f t="shared" si="211"/>
        <v>0</v>
      </c>
      <c r="O2206" t="str">
        <f t="shared" si="212"/>
        <v/>
      </c>
    </row>
    <row r="2207" spans="1:15" x14ac:dyDescent="0.25">
      <c r="A2207" t="s">
        <v>1692</v>
      </c>
      <c r="B2207" t="s">
        <v>1200</v>
      </c>
      <c r="C2207" t="s">
        <v>1240</v>
      </c>
      <c r="D2207" t="s">
        <v>1215</v>
      </c>
      <c r="E2207" t="s">
        <v>1195</v>
      </c>
      <c r="F2207" s="604">
        <v>1</v>
      </c>
      <c r="G2207" s="604">
        <v>0.378</v>
      </c>
      <c r="H2207" s="651"/>
      <c r="I2207" t="str">
        <f t="shared" si="207"/>
        <v>buildings</v>
      </c>
      <c r="J2207" t="str">
        <f t="shared" si="208"/>
        <v>lignite</v>
      </c>
      <c r="K2207" t="str">
        <f t="shared" si="209"/>
        <v>PM</v>
      </c>
      <c r="L2207" t="str">
        <f t="shared" si="210"/>
        <v>buildings.lignite.PM.Improved stove - coal</v>
      </c>
      <c r="M2207" s="614">
        <f>IFERROR(INDEX('Control Tech'!$K$3:$K$196,MATCH(Calcs!L2207,'Control Tech'!$A$3:$A$196,0),1)/100,0)</f>
        <v>0</v>
      </c>
      <c r="N2207" s="613">
        <f t="shared" si="211"/>
        <v>0</v>
      </c>
      <c r="O2207" t="str">
        <f t="shared" si="212"/>
        <v/>
      </c>
    </row>
    <row r="2208" spans="1:15" x14ac:dyDescent="0.25">
      <c r="A2208" t="s">
        <v>1692</v>
      </c>
      <c r="B2208" t="s">
        <v>1200</v>
      </c>
      <c r="C2208" t="s">
        <v>1240</v>
      </c>
      <c r="D2208" t="s">
        <v>1216</v>
      </c>
      <c r="E2208" t="s">
        <v>1195</v>
      </c>
      <c r="F2208" s="604">
        <v>1</v>
      </c>
      <c r="G2208" s="604">
        <v>0.27</v>
      </c>
      <c r="H2208" s="651"/>
      <c r="I2208" t="str">
        <f t="shared" si="207"/>
        <v>buildings</v>
      </c>
      <c r="J2208" t="str">
        <f t="shared" si="208"/>
        <v>lignite</v>
      </c>
      <c r="K2208" t="str">
        <f t="shared" si="209"/>
        <v>PM</v>
      </c>
      <c r="L2208" t="str">
        <f t="shared" si="210"/>
        <v>buildings.lignite.PM.New stove - coal</v>
      </c>
      <c r="M2208" s="614">
        <f>IFERROR(INDEX('Control Tech'!$K$3:$K$196,MATCH(Calcs!L2208,'Control Tech'!$A$3:$A$196,0),1)/100,0)</f>
        <v>0</v>
      </c>
      <c r="N2208" s="613">
        <f t="shared" si="211"/>
        <v>0</v>
      </c>
      <c r="O2208" t="str">
        <f t="shared" si="212"/>
        <v/>
      </c>
    </row>
    <row r="2209" spans="1:15" x14ac:dyDescent="0.25">
      <c r="A2209" t="s">
        <v>1692</v>
      </c>
      <c r="B2209" t="s">
        <v>1200</v>
      </c>
      <c r="C2209" t="s">
        <v>1240</v>
      </c>
      <c r="D2209" t="s">
        <v>1186</v>
      </c>
      <c r="E2209" t="s">
        <v>1195</v>
      </c>
      <c r="F2209" s="604">
        <v>1</v>
      </c>
      <c r="G2209" s="604">
        <v>0.54</v>
      </c>
      <c r="H2209" s="651"/>
      <c r="I2209" t="str">
        <f t="shared" si="207"/>
        <v>buildings</v>
      </c>
      <c r="J2209" t="str">
        <f t="shared" si="208"/>
        <v>lignite</v>
      </c>
      <c r="K2209" t="str">
        <f t="shared" si="209"/>
        <v>PM</v>
      </c>
      <c r="L2209" t="str">
        <f t="shared" si="210"/>
        <v>buildings.lignite.PM.No control</v>
      </c>
      <c r="M2209" s="614">
        <f>IFERROR(INDEX('Control Tech'!$K$3:$K$196,MATCH(Calcs!L2209,'Control Tech'!$A$3:$A$196,0),1)/100,0)</f>
        <v>0</v>
      </c>
      <c r="N2209" s="613">
        <f t="shared" si="211"/>
        <v>1</v>
      </c>
      <c r="O2209" t="str">
        <f t="shared" si="212"/>
        <v/>
      </c>
    </row>
    <row r="2210" spans="1:15" x14ac:dyDescent="0.25">
      <c r="A2210" t="s">
        <v>1692</v>
      </c>
      <c r="B2210" t="s">
        <v>1200</v>
      </c>
      <c r="C2210" t="s">
        <v>1245</v>
      </c>
      <c r="D2210" t="s">
        <v>1215</v>
      </c>
      <c r="E2210" t="s">
        <v>1195</v>
      </c>
      <c r="F2210" s="604">
        <v>1</v>
      </c>
      <c r="G2210" s="604">
        <v>5.5300000000000002E-2</v>
      </c>
      <c r="H2210" s="651"/>
      <c r="I2210" t="str">
        <f t="shared" si="207"/>
        <v>buildings</v>
      </c>
      <c r="J2210" t="str">
        <f t="shared" si="208"/>
        <v>hard coal</v>
      </c>
      <c r="K2210" t="str">
        <f t="shared" si="209"/>
        <v>PM</v>
      </c>
      <c r="L2210" t="str">
        <f t="shared" si="210"/>
        <v>buildings.hard coal.PM.Improved stove - coal</v>
      </c>
      <c r="M2210" s="614">
        <f>IFERROR(INDEX('Control Tech'!$K$3:$K$196,MATCH(Calcs!L2210,'Control Tech'!$A$3:$A$196,0),1)/100,0)</f>
        <v>0</v>
      </c>
      <c r="N2210" s="613">
        <f t="shared" si="211"/>
        <v>0</v>
      </c>
      <c r="O2210" t="str">
        <f t="shared" si="212"/>
        <v/>
      </c>
    </row>
    <row r="2211" spans="1:15" x14ac:dyDescent="0.25">
      <c r="A2211" t="s">
        <v>1692</v>
      </c>
      <c r="B2211" t="s">
        <v>1200</v>
      </c>
      <c r="C2211" t="s">
        <v>1245</v>
      </c>
      <c r="D2211" t="s">
        <v>1216</v>
      </c>
      <c r="E2211" t="s">
        <v>1195</v>
      </c>
      <c r="F2211" s="604">
        <v>1</v>
      </c>
      <c r="G2211" s="604">
        <v>3.95E-2</v>
      </c>
      <c r="H2211" s="651"/>
      <c r="I2211" t="str">
        <f t="shared" si="207"/>
        <v>buildings</v>
      </c>
      <c r="J2211" t="str">
        <f t="shared" si="208"/>
        <v>hard coal</v>
      </c>
      <c r="K2211" t="str">
        <f t="shared" si="209"/>
        <v>PM</v>
      </c>
      <c r="L2211" t="str">
        <f t="shared" si="210"/>
        <v>buildings.hard coal.PM.New stove - coal</v>
      </c>
      <c r="M2211" s="614">
        <f>IFERROR(INDEX('Control Tech'!$K$3:$K$196,MATCH(Calcs!L2211,'Control Tech'!$A$3:$A$196,0),1)/100,0)</f>
        <v>0</v>
      </c>
      <c r="N2211" s="613">
        <f t="shared" si="211"/>
        <v>0</v>
      </c>
      <c r="O2211" t="str">
        <f t="shared" si="212"/>
        <v/>
      </c>
    </row>
    <row r="2212" spans="1:15" x14ac:dyDescent="0.25">
      <c r="A2212" t="s">
        <v>1692</v>
      </c>
      <c r="B2212" t="s">
        <v>1200</v>
      </c>
      <c r="C2212" t="s">
        <v>1245</v>
      </c>
      <c r="D2212" t="s">
        <v>1186</v>
      </c>
      <c r="E2212" t="s">
        <v>1195</v>
      </c>
      <c r="F2212" s="604">
        <v>1</v>
      </c>
      <c r="G2212" s="604">
        <v>7.9000000000000001E-2</v>
      </c>
      <c r="H2212" s="651"/>
      <c r="I2212" t="str">
        <f t="shared" si="207"/>
        <v>buildings</v>
      </c>
      <c r="J2212" t="str">
        <f t="shared" si="208"/>
        <v>hard coal</v>
      </c>
      <c r="K2212" t="str">
        <f t="shared" si="209"/>
        <v>PM</v>
      </c>
      <c r="L2212" t="str">
        <f t="shared" si="210"/>
        <v>buildings.hard coal.PM.No control</v>
      </c>
      <c r="M2212" s="614">
        <f>IFERROR(INDEX('Control Tech'!$K$3:$K$196,MATCH(Calcs!L2212,'Control Tech'!$A$3:$A$196,0),1)/100,0)</f>
        <v>0</v>
      </c>
      <c r="N2212" s="613">
        <f t="shared" si="211"/>
        <v>1</v>
      </c>
      <c r="O2212" t="str">
        <f t="shared" si="212"/>
        <v/>
      </c>
    </row>
    <row r="2213" spans="1:15" x14ac:dyDescent="0.25">
      <c r="A2213" t="s">
        <v>1692</v>
      </c>
      <c r="B2213" t="s">
        <v>1200</v>
      </c>
      <c r="C2213" t="s">
        <v>1251</v>
      </c>
      <c r="D2213" t="s">
        <v>1201</v>
      </c>
      <c r="E2213" t="s">
        <v>1195</v>
      </c>
      <c r="F2213" s="604">
        <v>1</v>
      </c>
      <c r="G2213" s="604">
        <v>1.7500000000000002E-2</v>
      </c>
      <c r="H2213" s="651"/>
      <c r="I2213" t="str">
        <f t="shared" si="207"/>
        <v>buildings</v>
      </c>
      <c r="J2213" t="str">
        <f t="shared" si="208"/>
        <v>biomass</v>
      </c>
      <c r="K2213" t="str">
        <f t="shared" si="209"/>
        <v>PM</v>
      </c>
      <c r="L2213" t="str">
        <f t="shared" si="210"/>
        <v>buildings.biomass.PM.Fan assisted cooking stove</v>
      </c>
      <c r="M2213" s="614">
        <f>IFERROR(INDEX('Control Tech'!$K$3:$K$196,MATCH(Calcs!L2213,'Control Tech'!$A$3:$A$196,0),1)/100,0)</f>
        <v>0</v>
      </c>
      <c r="N2213" s="613">
        <f t="shared" si="211"/>
        <v>0</v>
      </c>
      <c r="O2213" t="str">
        <f t="shared" si="212"/>
        <v/>
      </c>
    </row>
    <row r="2214" spans="1:15" x14ac:dyDescent="0.25">
      <c r="A2214" t="s">
        <v>1692</v>
      </c>
      <c r="B2214" t="s">
        <v>1200</v>
      </c>
      <c r="C2214" t="s">
        <v>1251</v>
      </c>
      <c r="D2214" t="s">
        <v>1202</v>
      </c>
      <c r="E2214" t="s">
        <v>1195</v>
      </c>
      <c r="F2214" s="604">
        <v>1</v>
      </c>
      <c r="G2214" s="604">
        <v>0.1152</v>
      </c>
      <c r="H2214" s="651"/>
      <c r="I2214" t="str">
        <f t="shared" si="207"/>
        <v>buildings</v>
      </c>
      <c r="J2214" t="str">
        <f t="shared" si="208"/>
        <v>biomass</v>
      </c>
      <c r="K2214" t="str">
        <f t="shared" si="209"/>
        <v>PM</v>
      </c>
      <c r="L2214" t="str">
        <f t="shared" si="210"/>
        <v>buildings.biomass.PM.Improved stove - biomass</v>
      </c>
      <c r="M2214" s="614">
        <f>IFERROR(INDEX('Control Tech'!$K$3:$K$196,MATCH(Calcs!L2214,'Control Tech'!$A$3:$A$196,0),1)/100,0)</f>
        <v>4.9800000000000004E-2</v>
      </c>
      <c r="N2214" s="613">
        <f t="shared" si="211"/>
        <v>4.9800000000000004E-2</v>
      </c>
      <c r="O2214" t="str">
        <f t="shared" si="212"/>
        <v/>
      </c>
    </row>
    <row r="2215" spans="1:15" x14ac:dyDescent="0.25">
      <c r="A2215" t="s">
        <v>1692</v>
      </c>
      <c r="B2215" t="s">
        <v>1200</v>
      </c>
      <c r="C2215" t="s">
        <v>1251</v>
      </c>
      <c r="D2215" t="s">
        <v>1203</v>
      </c>
      <c r="E2215" t="s">
        <v>1195</v>
      </c>
      <c r="F2215" s="604">
        <v>1</v>
      </c>
      <c r="G2215" s="604">
        <v>5.7599999999999998E-2</v>
      </c>
      <c r="H2215" s="651"/>
      <c r="I2215" t="str">
        <f t="shared" si="207"/>
        <v>buildings</v>
      </c>
      <c r="J2215" t="str">
        <f t="shared" si="208"/>
        <v>biomass</v>
      </c>
      <c r="K2215" t="str">
        <f t="shared" si="209"/>
        <v>PM</v>
      </c>
      <c r="L2215" t="str">
        <f t="shared" si="210"/>
        <v>buildings.biomass.PM.New stove - biomass</v>
      </c>
      <c r="M2215" s="614">
        <f>IFERROR(INDEX('Control Tech'!$K$3:$K$196,MATCH(Calcs!L2215,'Control Tech'!$A$3:$A$196,0),1)/100,0)</f>
        <v>0</v>
      </c>
      <c r="N2215" s="613">
        <f t="shared" si="211"/>
        <v>0</v>
      </c>
      <c r="O2215" t="str">
        <f t="shared" si="212"/>
        <v/>
      </c>
    </row>
    <row r="2216" spans="1:15" x14ac:dyDescent="0.25">
      <c r="A2216" t="s">
        <v>1692</v>
      </c>
      <c r="B2216" t="s">
        <v>1200</v>
      </c>
      <c r="C2216" t="s">
        <v>1251</v>
      </c>
      <c r="D2216" t="s">
        <v>1186</v>
      </c>
      <c r="E2216" t="s">
        <v>1195</v>
      </c>
      <c r="F2216" s="604">
        <v>1</v>
      </c>
      <c r="G2216" s="604">
        <v>0.28799999999999998</v>
      </c>
      <c r="H2216" s="651"/>
      <c r="I2216" t="str">
        <f t="shared" si="207"/>
        <v>buildings</v>
      </c>
      <c r="J2216" t="str">
        <f t="shared" si="208"/>
        <v>biomass</v>
      </c>
      <c r="K2216" t="str">
        <f t="shared" si="209"/>
        <v>PM</v>
      </c>
      <c r="L2216" t="str">
        <f t="shared" si="210"/>
        <v>buildings.biomass.PM.No control</v>
      </c>
      <c r="M2216" s="614">
        <f>IFERROR(INDEX('Control Tech'!$K$3:$K$196,MATCH(Calcs!L2216,'Control Tech'!$A$3:$A$196,0),1)/100,0)</f>
        <v>0</v>
      </c>
      <c r="N2216" s="613">
        <f t="shared" si="211"/>
        <v>0.95020000000000004</v>
      </c>
      <c r="O2216" t="str">
        <f t="shared" si="212"/>
        <v/>
      </c>
    </row>
    <row r="2217" spans="1:15" x14ac:dyDescent="0.25">
      <c r="A2217" t="s">
        <v>1692</v>
      </c>
      <c r="B2217" t="s">
        <v>1200</v>
      </c>
      <c r="C2217" t="s">
        <v>1252</v>
      </c>
      <c r="D2217" t="s">
        <v>1201</v>
      </c>
      <c r="E2217" t="s">
        <v>1195</v>
      </c>
      <c r="F2217" s="604">
        <v>1</v>
      </c>
      <c r="G2217" s="604">
        <v>1.7500000000000002E-2</v>
      </c>
      <c r="H2217" s="651"/>
      <c r="I2217" t="str">
        <f t="shared" si="207"/>
        <v>buildings</v>
      </c>
      <c r="J2217" t="str">
        <f t="shared" si="208"/>
        <v>biomass</v>
      </c>
      <c r="K2217" t="str">
        <f t="shared" si="209"/>
        <v>PM</v>
      </c>
      <c r="L2217" t="str">
        <f t="shared" si="210"/>
        <v>buildings.biomass.PM.Fan assisted cooking stove</v>
      </c>
      <c r="M2217" s="614">
        <f>IFERROR(INDEX('Control Tech'!$K$3:$K$196,MATCH(Calcs!L2217,'Control Tech'!$A$3:$A$196,0),1)/100,0)</f>
        <v>0</v>
      </c>
      <c r="N2217" s="613">
        <f t="shared" si="211"/>
        <v>0</v>
      </c>
      <c r="O2217" t="str">
        <f t="shared" si="212"/>
        <v/>
      </c>
    </row>
    <row r="2218" spans="1:15" x14ac:dyDescent="0.25">
      <c r="A2218" t="s">
        <v>1692</v>
      </c>
      <c r="B2218" t="s">
        <v>1200</v>
      </c>
      <c r="C2218" t="s">
        <v>1252</v>
      </c>
      <c r="D2218" t="s">
        <v>1202</v>
      </c>
      <c r="E2218" t="s">
        <v>1195</v>
      </c>
      <c r="F2218" s="604">
        <v>1</v>
      </c>
      <c r="G2218" s="604">
        <v>0.2112</v>
      </c>
      <c r="H2218" s="651"/>
      <c r="I2218" t="str">
        <f t="shared" si="207"/>
        <v>buildings</v>
      </c>
      <c r="J2218" t="str">
        <f t="shared" si="208"/>
        <v>biomass</v>
      </c>
      <c r="K2218" t="str">
        <f t="shared" si="209"/>
        <v>PM</v>
      </c>
      <c r="L2218" t="str">
        <f t="shared" si="210"/>
        <v>buildings.biomass.PM.Improved stove - biomass</v>
      </c>
      <c r="M2218" s="614">
        <f>IFERROR(INDEX('Control Tech'!$K$3:$K$196,MATCH(Calcs!L2218,'Control Tech'!$A$3:$A$196,0),1)/100,0)</f>
        <v>4.9800000000000004E-2</v>
      </c>
      <c r="N2218" s="613">
        <f t="shared" si="211"/>
        <v>4.9800000000000004E-2</v>
      </c>
      <c r="O2218" t="str">
        <f t="shared" si="212"/>
        <v/>
      </c>
    </row>
    <row r="2219" spans="1:15" x14ac:dyDescent="0.25">
      <c r="A2219" t="s">
        <v>1692</v>
      </c>
      <c r="B2219" t="s">
        <v>1200</v>
      </c>
      <c r="C2219" t="s">
        <v>1252</v>
      </c>
      <c r="D2219" t="s">
        <v>1203</v>
      </c>
      <c r="E2219" t="s">
        <v>1195</v>
      </c>
      <c r="F2219" s="604">
        <v>1</v>
      </c>
      <c r="G2219" s="604">
        <v>0.1056</v>
      </c>
      <c r="H2219" s="651"/>
      <c r="I2219" t="str">
        <f t="shared" si="207"/>
        <v>buildings</v>
      </c>
      <c r="J2219" t="str">
        <f t="shared" si="208"/>
        <v>biomass</v>
      </c>
      <c r="K2219" t="str">
        <f t="shared" si="209"/>
        <v>PM</v>
      </c>
      <c r="L2219" t="str">
        <f t="shared" si="210"/>
        <v>buildings.biomass.PM.New stove - biomass</v>
      </c>
      <c r="M2219" s="614">
        <f>IFERROR(INDEX('Control Tech'!$K$3:$K$196,MATCH(Calcs!L2219,'Control Tech'!$A$3:$A$196,0),1)/100,0)</f>
        <v>0</v>
      </c>
      <c r="N2219" s="613">
        <f t="shared" si="211"/>
        <v>0</v>
      </c>
      <c r="O2219" t="str">
        <f t="shared" si="212"/>
        <v/>
      </c>
    </row>
    <row r="2220" spans="1:15" x14ac:dyDescent="0.25">
      <c r="A2220" t="s">
        <v>1692</v>
      </c>
      <c r="B2220" t="s">
        <v>1200</v>
      </c>
      <c r="C2220" t="s">
        <v>1252</v>
      </c>
      <c r="D2220" t="s">
        <v>1186</v>
      </c>
      <c r="E2220" t="s">
        <v>1195</v>
      </c>
      <c r="F2220" s="604">
        <v>1</v>
      </c>
      <c r="G2220" s="604">
        <v>0.52800000000000002</v>
      </c>
      <c r="H2220" s="651"/>
      <c r="I2220" t="str">
        <f t="shared" si="207"/>
        <v>buildings</v>
      </c>
      <c r="J2220" t="str">
        <f t="shared" si="208"/>
        <v>biomass</v>
      </c>
      <c r="K2220" t="str">
        <f t="shared" si="209"/>
        <v>PM</v>
      </c>
      <c r="L2220" t="str">
        <f t="shared" si="210"/>
        <v>buildings.biomass.PM.No control</v>
      </c>
      <c r="M2220" s="614">
        <f>IFERROR(INDEX('Control Tech'!$K$3:$K$196,MATCH(Calcs!L2220,'Control Tech'!$A$3:$A$196,0),1)/100,0)</f>
        <v>0</v>
      </c>
      <c r="N2220" s="613">
        <f t="shared" si="211"/>
        <v>0.95020000000000004</v>
      </c>
      <c r="O2220" t="str">
        <f t="shared" si="212"/>
        <v/>
      </c>
    </row>
    <row r="2221" spans="1:15" x14ac:dyDescent="0.25">
      <c r="A2221" t="s">
        <v>1692</v>
      </c>
      <c r="B2221" t="s">
        <v>1200</v>
      </c>
      <c r="C2221" t="s">
        <v>1291</v>
      </c>
      <c r="D2221" t="s">
        <v>1214</v>
      </c>
      <c r="E2221" t="s">
        <v>1195</v>
      </c>
      <c r="F2221" s="604">
        <v>1</v>
      </c>
      <c r="G2221" s="604">
        <v>6.0080000000000001E-2</v>
      </c>
      <c r="I2221" t="str">
        <f t="shared" si="207"/>
        <v>buildings</v>
      </c>
      <c r="J2221" t="str">
        <f t="shared" si="208"/>
        <v>hard coal</v>
      </c>
      <c r="K2221" t="str">
        <f t="shared" ref="K2221:K2284" si="213">IF(OR(A2221="black carbon",A2221="oc",A2221="pm2.5",A2221="pm10"),"PM",A2221)</f>
        <v>PM</v>
      </c>
      <c r="L2221" t="str">
        <f t="shared" ref="L2221:L2284" si="214">IFERROR(CONCATENATE(I2221,".",J2221,".",K2221,".",D2221),"")</f>
        <v>buildings.hard coal.PM.Briquette stove</v>
      </c>
      <c r="M2221" s="614">
        <f>IFERROR(INDEX('Control Tech'!$K$3:$K$196,MATCH(Calcs!L2221,'Control Tech'!$A$3:$A$196,0),1)/100,0)</f>
        <v>0</v>
      </c>
      <c r="N2221" s="613">
        <f t="shared" si="211"/>
        <v>0</v>
      </c>
      <c r="O2221" t="str">
        <f t="shared" si="212"/>
        <v/>
      </c>
    </row>
    <row r="2222" spans="1:15" x14ac:dyDescent="0.25">
      <c r="A2222" t="s">
        <v>1692</v>
      </c>
      <c r="B2222" t="s">
        <v>1200</v>
      </c>
      <c r="C2222" t="s">
        <v>1291</v>
      </c>
      <c r="D2222" t="s">
        <v>1215</v>
      </c>
      <c r="E2222" t="s">
        <v>1195</v>
      </c>
      <c r="F2222" s="604">
        <v>1</v>
      </c>
      <c r="G2222" s="604">
        <v>0.28034999999999999</v>
      </c>
      <c r="I2222" t="str">
        <f t="shared" si="207"/>
        <v>buildings</v>
      </c>
      <c r="J2222" t="str">
        <f t="shared" si="208"/>
        <v>hard coal</v>
      </c>
      <c r="K2222" t="str">
        <f t="shared" si="213"/>
        <v>PM</v>
      </c>
      <c r="L2222" t="str">
        <f t="shared" si="214"/>
        <v>buildings.hard coal.PM.Improved stove - coal</v>
      </c>
      <c r="M2222" s="614">
        <f>IFERROR(INDEX('Control Tech'!$K$3:$K$196,MATCH(Calcs!L2222,'Control Tech'!$A$3:$A$196,0),1)/100,0)</f>
        <v>0</v>
      </c>
      <c r="N2222" s="613">
        <f t="shared" si="211"/>
        <v>0</v>
      </c>
      <c r="O2222" t="str">
        <f t="shared" si="212"/>
        <v/>
      </c>
    </row>
    <row r="2223" spans="1:15" x14ac:dyDescent="0.25">
      <c r="A2223" t="s">
        <v>1692</v>
      </c>
      <c r="B2223" t="s">
        <v>1200</v>
      </c>
      <c r="C2223" t="s">
        <v>1291</v>
      </c>
      <c r="D2223" t="s">
        <v>1216</v>
      </c>
      <c r="E2223" t="s">
        <v>1195</v>
      </c>
      <c r="F2223" s="604">
        <v>1</v>
      </c>
      <c r="G2223" s="604">
        <v>0.20025000000000001</v>
      </c>
      <c r="I2223" t="str">
        <f t="shared" si="207"/>
        <v>buildings</v>
      </c>
      <c r="J2223" t="str">
        <f t="shared" si="208"/>
        <v>hard coal</v>
      </c>
      <c r="K2223" t="str">
        <f t="shared" si="213"/>
        <v>PM</v>
      </c>
      <c r="L2223" t="str">
        <f t="shared" si="214"/>
        <v>buildings.hard coal.PM.New stove - coal</v>
      </c>
      <c r="M2223" s="614">
        <f>IFERROR(INDEX('Control Tech'!$K$3:$K$196,MATCH(Calcs!L2223,'Control Tech'!$A$3:$A$196,0),1)/100,0)</f>
        <v>0</v>
      </c>
      <c r="N2223" s="613">
        <f t="shared" si="211"/>
        <v>0</v>
      </c>
      <c r="O2223" t="str">
        <f t="shared" si="212"/>
        <v/>
      </c>
    </row>
    <row r="2224" spans="1:15" x14ac:dyDescent="0.25">
      <c r="A2224" t="s">
        <v>1692</v>
      </c>
      <c r="B2224" t="s">
        <v>1200</v>
      </c>
      <c r="C2224" t="s">
        <v>1291</v>
      </c>
      <c r="D2224" t="s">
        <v>1186</v>
      </c>
      <c r="E2224" t="s">
        <v>1195</v>
      </c>
      <c r="F2224" s="604">
        <v>1</v>
      </c>
      <c r="G2224" s="604">
        <v>0.40050000000000002</v>
      </c>
      <c r="I2224" t="str">
        <f t="shared" si="207"/>
        <v>buildings</v>
      </c>
      <c r="J2224" t="str">
        <f t="shared" si="208"/>
        <v>hard coal</v>
      </c>
      <c r="K2224" t="str">
        <f t="shared" si="213"/>
        <v>PM</v>
      </c>
      <c r="L2224" t="str">
        <f t="shared" si="214"/>
        <v>buildings.hard coal.PM.No control</v>
      </c>
      <c r="M2224" s="614">
        <f>IFERROR(INDEX('Control Tech'!$K$3:$K$196,MATCH(Calcs!L2224,'Control Tech'!$A$3:$A$196,0),1)/100,0)</f>
        <v>0</v>
      </c>
      <c r="N2224" s="613">
        <f t="shared" si="211"/>
        <v>1</v>
      </c>
      <c r="O2224" t="str">
        <f t="shared" si="212"/>
        <v/>
      </c>
    </row>
    <row r="2225" spans="1:15" x14ac:dyDescent="0.25">
      <c r="A2225" t="s">
        <v>1692</v>
      </c>
      <c r="B2225" t="s">
        <v>1200</v>
      </c>
      <c r="C2225" t="s">
        <v>1292</v>
      </c>
      <c r="D2225" t="s">
        <v>1214</v>
      </c>
      <c r="E2225" t="s">
        <v>1195</v>
      </c>
      <c r="F2225" s="604">
        <v>1</v>
      </c>
      <c r="G2225" s="604">
        <v>6.0080000000000001E-2</v>
      </c>
      <c r="I2225" t="str">
        <f t="shared" si="207"/>
        <v>buildings</v>
      </c>
      <c r="J2225" t="str">
        <f t="shared" si="208"/>
        <v>hard coal</v>
      </c>
      <c r="K2225" t="str">
        <f t="shared" si="213"/>
        <v>PM</v>
      </c>
      <c r="L2225" t="str">
        <f t="shared" si="214"/>
        <v>buildings.hard coal.PM.Briquette stove</v>
      </c>
      <c r="M2225" s="614">
        <f>IFERROR(INDEX('Control Tech'!$K$3:$K$196,MATCH(Calcs!L2225,'Control Tech'!$A$3:$A$196,0),1)/100,0)</f>
        <v>0</v>
      </c>
      <c r="N2225" s="613">
        <f t="shared" si="211"/>
        <v>0</v>
      </c>
      <c r="O2225" t="str">
        <f t="shared" si="212"/>
        <v/>
      </c>
    </row>
    <row r="2226" spans="1:15" x14ac:dyDescent="0.25">
      <c r="A2226" t="s">
        <v>1692</v>
      </c>
      <c r="B2226" t="s">
        <v>1200</v>
      </c>
      <c r="C2226" t="s">
        <v>1292</v>
      </c>
      <c r="D2226" t="s">
        <v>1215</v>
      </c>
      <c r="E2226" t="s">
        <v>1195</v>
      </c>
      <c r="F2226" s="604">
        <v>1</v>
      </c>
      <c r="G2226" s="604">
        <v>0.28034999999999999</v>
      </c>
      <c r="I2226" t="str">
        <f t="shared" si="207"/>
        <v>buildings</v>
      </c>
      <c r="J2226" t="str">
        <f t="shared" si="208"/>
        <v>hard coal</v>
      </c>
      <c r="K2226" t="str">
        <f t="shared" si="213"/>
        <v>PM</v>
      </c>
      <c r="L2226" t="str">
        <f t="shared" si="214"/>
        <v>buildings.hard coal.PM.Improved stove - coal</v>
      </c>
      <c r="M2226" s="614">
        <f>IFERROR(INDEX('Control Tech'!$K$3:$K$196,MATCH(Calcs!L2226,'Control Tech'!$A$3:$A$196,0),1)/100,0)</f>
        <v>0</v>
      </c>
      <c r="N2226" s="613">
        <f t="shared" si="211"/>
        <v>0</v>
      </c>
      <c r="O2226" t="str">
        <f t="shared" si="212"/>
        <v/>
      </c>
    </row>
    <row r="2227" spans="1:15" x14ac:dyDescent="0.25">
      <c r="A2227" t="s">
        <v>1692</v>
      </c>
      <c r="B2227" t="s">
        <v>1200</v>
      </c>
      <c r="C2227" t="s">
        <v>1292</v>
      </c>
      <c r="D2227" t="s">
        <v>1216</v>
      </c>
      <c r="E2227" t="s">
        <v>1195</v>
      </c>
      <c r="F2227" s="604">
        <v>1</v>
      </c>
      <c r="G2227" s="604">
        <v>0.20025000000000001</v>
      </c>
      <c r="I2227" t="str">
        <f t="shared" si="207"/>
        <v>buildings</v>
      </c>
      <c r="J2227" t="str">
        <f t="shared" si="208"/>
        <v>hard coal</v>
      </c>
      <c r="K2227" t="str">
        <f t="shared" si="213"/>
        <v>PM</v>
      </c>
      <c r="L2227" t="str">
        <f t="shared" si="214"/>
        <v>buildings.hard coal.PM.New stove - coal</v>
      </c>
      <c r="M2227" s="614">
        <f>IFERROR(INDEX('Control Tech'!$K$3:$K$196,MATCH(Calcs!L2227,'Control Tech'!$A$3:$A$196,0),1)/100,0)</f>
        <v>0</v>
      </c>
      <c r="N2227" s="613">
        <f t="shared" si="211"/>
        <v>0</v>
      </c>
      <c r="O2227" t="str">
        <f t="shared" si="212"/>
        <v/>
      </c>
    </row>
    <row r="2228" spans="1:15" x14ac:dyDescent="0.25">
      <c r="A2228" t="s">
        <v>1692</v>
      </c>
      <c r="B2228" t="s">
        <v>1200</v>
      </c>
      <c r="C2228" t="s">
        <v>1292</v>
      </c>
      <c r="D2228" t="s">
        <v>1186</v>
      </c>
      <c r="E2228" t="s">
        <v>1195</v>
      </c>
      <c r="F2228" s="604">
        <v>1</v>
      </c>
      <c r="G2228" s="604">
        <v>0.40050000000000002</v>
      </c>
      <c r="I2228" t="str">
        <f t="shared" si="207"/>
        <v>buildings</v>
      </c>
      <c r="J2228" t="str">
        <f t="shared" si="208"/>
        <v>hard coal</v>
      </c>
      <c r="K2228" t="str">
        <f t="shared" si="213"/>
        <v>PM</v>
      </c>
      <c r="L2228" t="str">
        <f t="shared" si="214"/>
        <v>buildings.hard coal.PM.No control</v>
      </c>
      <c r="M2228" s="614">
        <f>IFERROR(INDEX('Control Tech'!$K$3:$K$196,MATCH(Calcs!L2228,'Control Tech'!$A$3:$A$196,0),1)/100,0)</f>
        <v>0</v>
      </c>
      <c r="N2228" s="613">
        <f t="shared" si="211"/>
        <v>1</v>
      </c>
      <c r="O2228" t="str">
        <f t="shared" si="212"/>
        <v/>
      </c>
    </row>
    <row r="2229" spans="1:15" x14ac:dyDescent="0.25">
      <c r="A2229" t="s">
        <v>1692</v>
      </c>
      <c r="B2229" t="s">
        <v>1200</v>
      </c>
      <c r="C2229" t="s">
        <v>1293</v>
      </c>
      <c r="D2229" t="s">
        <v>1214</v>
      </c>
      <c r="E2229" t="s">
        <v>1195</v>
      </c>
      <c r="F2229" s="604">
        <v>1</v>
      </c>
      <c r="G2229" s="604">
        <v>6.0080000000000001E-2</v>
      </c>
      <c r="I2229" t="str">
        <f t="shared" si="207"/>
        <v>buildings</v>
      </c>
      <c r="J2229" t="str">
        <f t="shared" si="208"/>
        <v>hard coal</v>
      </c>
      <c r="K2229" t="str">
        <f t="shared" si="213"/>
        <v>PM</v>
      </c>
      <c r="L2229" t="str">
        <f t="shared" si="214"/>
        <v>buildings.hard coal.PM.Briquette stove</v>
      </c>
      <c r="M2229" s="614">
        <f>IFERROR(INDEX('Control Tech'!$K$3:$K$196,MATCH(Calcs!L2229,'Control Tech'!$A$3:$A$196,0),1)/100,0)</f>
        <v>0</v>
      </c>
      <c r="N2229" s="613">
        <f t="shared" si="211"/>
        <v>0</v>
      </c>
      <c r="O2229" t="str">
        <f t="shared" si="212"/>
        <v/>
      </c>
    </row>
    <row r="2230" spans="1:15" x14ac:dyDescent="0.25">
      <c r="A2230" t="s">
        <v>1692</v>
      </c>
      <c r="B2230" t="s">
        <v>1200</v>
      </c>
      <c r="C2230" t="s">
        <v>1293</v>
      </c>
      <c r="D2230" t="s">
        <v>1215</v>
      </c>
      <c r="E2230" t="s">
        <v>1195</v>
      </c>
      <c r="F2230" s="604">
        <v>1</v>
      </c>
      <c r="G2230" s="604">
        <v>0.28034999999999999</v>
      </c>
      <c r="I2230" t="str">
        <f t="shared" si="207"/>
        <v>buildings</v>
      </c>
      <c r="J2230" t="str">
        <f t="shared" si="208"/>
        <v>hard coal</v>
      </c>
      <c r="K2230" t="str">
        <f t="shared" si="213"/>
        <v>PM</v>
      </c>
      <c r="L2230" t="str">
        <f t="shared" si="214"/>
        <v>buildings.hard coal.PM.Improved stove - coal</v>
      </c>
      <c r="M2230" s="614">
        <f>IFERROR(INDEX('Control Tech'!$K$3:$K$196,MATCH(Calcs!L2230,'Control Tech'!$A$3:$A$196,0),1)/100,0)</f>
        <v>0</v>
      </c>
      <c r="N2230" s="613">
        <f t="shared" si="211"/>
        <v>0</v>
      </c>
      <c r="O2230" t="str">
        <f t="shared" si="212"/>
        <v/>
      </c>
    </row>
    <row r="2231" spans="1:15" x14ac:dyDescent="0.25">
      <c r="A2231" t="s">
        <v>1692</v>
      </c>
      <c r="B2231" t="s">
        <v>1200</v>
      </c>
      <c r="C2231" t="s">
        <v>1293</v>
      </c>
      <c r="D2231" t="s">
        <v>1216</v>
      </c>
      <c r="E2231" t="s">
        <v>1195</v>
      </c>
      <c r="F2231" s="604">
        <v>1</v>
      </c>
      <c r="G2231" s="604">
        <v>0.20025000000000001</v>
      </c>
      <c r="I2231" t="str">
        <f t="shared" si="207"/>
        <v>buildings</v>
      </c>
      <c r="J2231" t="str">
        <f t="shared" si="208"/>
        <v>hard coal</v>
      </c>
      <c r="K2231" t="str">
        <f t="shared" si="213"/>
        <v>PM</v>
      </c>
      <c r="L2231" t="str">
        <f t="shared" si="214"/>
        <v>buildings.hard coal.PM.New stove - coal</v>
      </c>
      <c r="M2231" s="614">
        <f>IFERROR(INDEX('Control Tech'!$K$3:$K$196,MATCH(Calcs!L2231,'Control Tech'!$A$3:$A$196,0),1)/100,0)</f>
        <v>0</v>
      </c>
      <c r="N2231" s="613">
        <f t="shared" si="211"/>
        <v>0</v>
      </c>
      <c r="O2231" t="str">
        <f t="shared" si="212"/>
        <v/>
      </c>
    </row>
    <row r="2232" spans="1:15" x14ac:dyDescent="0.25">
      <c r="A2232" t="s">
        <v>1692</v>
      </c>
      <c r="B2232" t="s">
        <v>1200</v>
      </c>
      <c r="C2232" t="s">
        <v>1293</v>
      </c>
      <c r="D2232" t="s">
        <v>1186</v>
      </c>
      <c r="E2232" t="s">
        <v>1195</v>
      </c>
      <c r="F2232" s="604">
        <v>1</v>
      </c>
      <c r="G2232" s="604">
        <v>0.40050000000000002</v>
      </c>
      <c r="I2232" t="str">
        <f t="shared" si="207"/>
        <v>buildings</v>
      </c>
      <c r="J2232" t="str">
        <f t="shared" si="208"/>
        <v>hard coal</v>
      </c>
      <c r="K2232" t="str">
        <f t="shared" si="213"/>
        <v>PM</v>
      </c>
      <c r="L2232" t="str">
        <f t="shared" si="214"/>
        <v>buildings.hard coal.PM.No control</v>
      </c>
      <c r="M2232" s="614">
        <f>IFERROR(INDEX('Control Tech'!$K$3:$K$196,MATCH(Calcs!L2232,'Control Tech'!$A$3:$A$196,0),1)/100,0)</f>
        <v>0</v>
      </c>
      <c r="N2232" s="613">
        <f t="shared" si="211"/>
        <v>1</v>
      </c>
      <c r="O2232" t="str">
        <f t="shared" si="212"/>
        <v/>
      </c>
    </row>
    <row r="2233" spans="1:15" x14ac:dyDescent="0.25">
      <c r="A2233" t="s">
        <v>1692</v>
      </c>
      <c r="B2233" t="s">
        <v>1204</v>
      </c>
      <c r="C2233" t="s">
        <v>1193</v>
      </c>
      <c r="D2233" t="s">
        <v>1202</v>
      </c>
      <c r="E2233" t="s">
        <v>1195</v>
      </c>
      <c r="F2233" s="604">
        <v>1</v>
      </c>
      <c r="G2233" s="604">
        <v>0.23808000000000001</v>
      </c>
      <c r="I2233" t="str">
        <f t="shared" si="207"/>
        <v>buildings</v>
      </c>
      <c r="J2233" t="str">
        <f t="shared" si="208"/>
        <v>biomass</v>
      </c>
      <c r="K2233" t="str">
        <f t="shared" si="213"/>
        <v>PM</v>
      </c>
      <c r="L2233" t="str">
        <f t="shared" si="214"/>
        <v>buildings.biomass.PM.Improved stove - biomass</v>
      </c>
      <c r="M2233" s="614">
        <f>IFERROR(INDEX('Control Tech'!$K$3:$K$196,MATCH(Calcs!L2233,'Control Tech'!$A$3:$A$196,0),1)/100,0)</f>
        <v>4.9800000000000004E-2</v>
      </c>
      <c r="N2233" s="613">
        <f t="shared" si="211"/>
        <v>4.9800000000000004E-2</v>
      </c>
      <c r="O2233" t="str">
        <f t="shared" si="212"/>
        <v/>
      </c>
    </row>
    <row r="2234" spans="1:15" x14ac:dyDescent="0.25">
      <c r="A2234" t="s">
        <v>1692</v>
      </c>
      <c r="B2234" t="s">
        <v>1204</v>
      </c>
      <c r="C2234" t="s">
        <v>1193</v>
      </c>
      <c r="D2234" t="s">
        <v>1203</v>
      </c>
      <c r="E2234" t="s">
        <v>1195</v>
      </c>
      <c r="F2234" s="604">
        <v>1</v>
      </c>
      <c r="G2234" s="604">
        <v>0.11904000000000001</v>
      </c>
      <c r="I2234" t="str">
        <f t="shared" si="207"/>
        <v>buildings</v>
      </c>
      <c r="J2234" t="str">
        <f t="shared" si="208"/>
        <v>biomass</v>
      </c>
      <c r="K2234" t="str">
        <f t="shared" si="213"/>
        <v>PM</v>
      </c>
      <c r="L2234" t="str">
        <f t="shared" si="214"/>
        <v>buildings.biomass.PM.New stove - biomass</v>
      </c>
      <c r="M2234" s="614">
        <f>IFERROR(INDEX('Control Tech'!$K$3:$K$196,MATCH(Calcs!L2234,'Control Tech'!$A$3:$A$196,0),1)/100,0)</f>
        <v>0</v>
      </c>
      <c r="N2234" s="613">
        <f t="shared" si="211"/>
        <v>0</v>
      </c>
      <c r="O2234" t="str">
        <f t="shared" si="212"/>
        <v/>
      </c>
    </row>
    <row r="2235" spans="1:15" x14ac:dyDescent="0.25">
      <c r="A2235" t="s">
        <v>1692</v>
      </c>
      <c r="B2235" t="s">
        <v>1204</v>
      </c>
      <c r="C2235" t="s">
        <v>1193</v>
      </c>
      <c r="D2235" t="s">
        <v>1186</v>
      </c>
      <c r="E2235" t="s">
        <v>1195</v>
      </c>
      <c r="F2235" s="604">
        <v>1</v>
      </c>
      <c r="G2235" s="604">
        <v>0.59519999999999995</v>
      </c>
      <c r="I2235" t="str">
        <f t="shared" si="207"/>
        <v>buildings</v>
      </c>
      <c r="J2235" t="str">
        <f t="shared" si="208"/>
        <v>biomass</v>
      </c>
      <c r="K2235" t="str">
        <f t="shared" si="213"/>
        <v>PM</v>
      </c>
      <c r="L2235" t="str">
        <f t="shared" si="214"/>
        <v>buildings.biomass.PM.No control</v>
      </c>
      <c r="M2235" s="614">
        <f>IFERROR(INDEX('Control Tech'!$K$3:$K$196,MATCH(Calcs!L2235,'Control Tech'!$A$3:$A$196,0),1)/100,0)</f>
        <v>0</v>
      </c>
      <c r="N2235" s="613">
        <f t="shared" si="211"/>
        <v>0.95020000000000004</v>
      </c>
      <c r="O2235" t="str">
        <f t="shared" si="212"/>
        <v/>
      </c>
    </row>
    <row r="2236" spans="1:15" x14ac:dyDescent="0.25">
      <c r="A2236" t="s">
        <v>1692</v>
      </c>
      <c r="B2236" t="s">
        <v>1204</v>
      </c>
      <c r="C2236" t="s">
        <v>1205</v>
      </c>
      <c r="D2236" t="s">
        <v>1214</v>
      </c>
      <c r="E2236" t="s">
        <v>1195</v>
      </c>
      <c r="F2236" s="604">
        <v>1</v>
      </c>
      <c r="G2236" s="604">
        <v>6.0080000000000001E-2</v>
      </c>
      <c r="I2236" t="str">
        <f t="shared" si="207"/>
        <v>buildings</v>
      </c>
      <c r="J2236" t="str">
        <f t="shared" si="208"/>
        <v>lignite</v>
      </c>
      <c r="K2236" t="str">
        <f t="shared" si="213"/>
        <v>PM</v>
      </c>
      <c r="L2236" t="str">
        <f t="shared" si="214"/>
        <v>buildings.lignite.PM.Briquette stove</v>
      </c>
      <c r="M2236" s="614">
        <f>IFERROR(INDEX('Control Tech'!$K$3:$K$196,MATCH(Calcs!L2236,'Control Tech'!$A$3:$A$196,0),1)/100,0)</f>
        <v>0</v>
      </c>
      <c r="N2236" s="613">
        <f t="shared" si="211"/>
        <v>0</v>
      </c>
      <c r="O2236" t="str">
        <f t="shared" si="212"/>
        <v/>
      </c>
    </row>
    <row r="2237" spans="1:15" x14ac:dyDescent="0.25">
      <c r="A2237" t="s">
        <v>1692</v>
      </c>
      <c r="B2237" t="s">
        <v>1204</v>
      </c>
      <c r="C2237" t="s">
        <v>1205</v>
      </c>
      <c r="D2237" t="s">
        <v>1215</v>
      </c>
      <c r="E2237" t="s">
        <v>1195</v>
      </c>
      <c r="F2237" s="604">
        <v>1</v>
      </c>
      <c r="G2237" s="604">
        <v>0.378</v>
      </c>
      <c r="I2237" t="str">
        <f t="shared" si="207"/>
        <v>buildings</v>
      </c>
      <c r="J2237" t="str">
        <f t="shared" si="208"/>
        <v>lignite</v>
      </c>
      <c r="K2237" t="str">
        <f t="shared" si="213"/>
        <v>PM</v>
      </c>
      <c r="L2237" t="str">
        <f t="shared" si="214"/>
        <v>buildings.lignite.PM.Improved stove - coal</v>
      </c>
      <c r="M2237" s="614">
        <f>IFERROR(INDEX('Control Tech'!$K$3:$K$196,MATCH(Calcs!L2237,'Control Tech'!$A$3:$A$196,0),1)/100,0)</f>
        <v>0</v>
      </c>
      <c r="N2237" s="613">
        <f t="shared" si="211"/>
        <v>0</v>
      </c>
      <c r="O2237" t="str">
        <f t="shared" si="212"/>
        <v/>
      </c>
    </row>
    <row r="2238" spans="1:15" x14ac:dyDescent="0.25">
      <c r="A2238" t="s">
        <v>1692</v>
      </c>
      <c r="B2238" t="s">
        <v>1204</v>
      </c>
      <c r="C2238" t="s">
        <v>1205</v>
      </c>
      <c r="D2238" t="s">
        <v>1216</v>
      </c>
      <c r="E2238" t="s">
        <v>1195</v>
      </c>
      <c r="F2238" s="604">
        <v>1</v>
      </c>
      <c r="G2238" s="604">
        <v>0.27</v>
      </c>
      <c r="I2238" t="str">
        <f t="shared" si="207"/>
        <v>buildings</v>
      </c>
      <c r="J2238" t="str">
        <f t="shared" si="208"/>
        <v>lignite</v>
      </c>
      <c r="K2238" t="str">
        <f t="shared" si="213"/>
        <v>PM</v>
      </c>
      <c r="L2238" t="str">
        <f t="shared" si="214"/>
        <v>buildings.lignite.PM.New stove - coal</v>
      </c>
      <c r="M2238" s="614">
        <f>IFERROR(INDEX('Control Tech'!$K$3:$K$196,MATCH(Calcs!L2238,'Control Tech'!$A$3:$A$196,0),1)/100,0)</f>
        <v>0</v>
      </c>
      <c r="N2238" s="613">
        <f t="shared" si="211"/>
        <v>0</v>
      </c>
      <c r="O2238" t="str">
        <f t="shared" si="212"/>
        <v/>
      </c>
    </row>
    <row r="2239" spans="1:15" x14ac:dyDescent="0.25">
      <c r="A2239" t="s">
        <v>1692</v>
      </c>
      <c r="B2239" t="s">
        <v>1204</v>
      </c>
      <c r="C2239" t="s">
        <v>1205</v>
      </c>
      <c r="D2239" t="s">
        <v>1186</v>
      </c>
      <c r="E2239" t="s">
        <v>1195</v>
      </c>
      <c r="F2239" s="604">
        <v>1</v>
      </c>
      <c r="G2239" s="604">
        <v>0.54</v>
      </c>
      <c r="I2239" t="str">
        <f t="shared" si="207"/>
        <v>buildings</v>
      </c>
      <c r="J2239" t="str">
        <f t="shared" si="208"/>
        <v>lignite</v>
      </c>
      <c r="K2239" t="str">
        <f t="shared" si="213"/>
        <v>PM</v>
      </c>
      <c r="L2239" t="str">
        <f t="shared" si="214"/>
        <v>buildings.lignite.PM.No control</v>
      </c>
      <c r="M2239" s="614">
        <f>IFERROR(INDEX('Control Tech'!$K$3:$K$196,MATCH(Calcs!L2239,'Control Tech'!$A$3:$A$196,0),1)/100,0)</f>
        <v>0</v>
      </c>
      <c r="N2239" s="613">
        <f t="shared" si="211"/>
        <v>1</v>
      </c>
      <c r="O2239" t="str">
        <f t="shared" si="212"/>
        <v/>
      </c>
    </row>
    <row r="2240" spans="1:15" x14ac:dyDescent="0.25">
      <c r="A2240" t="s">
        <v>1692</v>
      </c>
      <c r="B2240" t="s">
        <v>1204</v>
      </c>
      <c r="C2240" t="s">
        <v>1240</v>
      </c>
      <c r="D2240" t="s">
        <v>1214</v>
      </c>
      <c r="E2240" t="s">
        <v>1195</v>
      </c>
      <c r="F2240" s="604">
        <v>1</v>
      </c>
      <c r="G2240" s="604">
        <v>6.0080000000000001E-2</v>
      </c>
      <c r="I2240" t="str">
        <f t="shared" si="207"/>
        <v>buildings</v>
      </c>
      <c r="J2240" t="str">
        <f t="shared" si="208"/>
        <v>lignite</v>
      </c>
      <c r="K2240" t="str">
        <f t="shared" si="213"/>
        <v>PM</v>
      </c>
      <c r="L2240" t="str">
        <f t="shared" si="214"/>
        <v>buildings.lignite.PM.Briquette stove</v>
      </c>
      <c r="M2240" s="614">
        <f>IFERROR(INDEX('Control Tech'!$K$3:$K$196,MATCH(Calcs!L2240,'Control Tech'!$A$3:$A$196,0),1)/100,0)</f>
        <v>0</v>
      </c>
      <c r="N2240" s="613">
        <f t="shared" si="211"/>
        <v>0</v>
      </c>
      <c r="O2240" t="str">
        <f t="shared" si="212"/>
        <v/>
      </c>
    </row>
    <row r="2241" spans="1:15" x14ac:dyDescent="0.25">
      <c r="A2241" t="s">
        <v>1692</v>
      </c>
      <c r="B2241" t="s">
        <v>1204</v>
      </c>
      <c r="C2241" t="s">
        <v>1240</v>
      </c>
      <c r="D2241" t="s">
        <v>1215</v>
      </c>
      <c r="E2241" t="s">
        <v>1195</v>
      </c>
      <c r="F2241" s="604">
        <v>1</v>
      </c>
      <c r="G2241" s="604">
        <v>0.378</v>
      </c>
      <c r="I2241" t="str">
        <f t="shared" si="207"/>
        <v>buildings</v>
      </c>
      <c r="J2241" t="str">
        <f t="shared" si="208"/>
        <v>lignite</v>
      </c>
      <c r="K2241" t="str">
        <f t="shared" si="213"/>
        <v>PM</v>
      </c>
      <c r="L2241" t="str">
        <f t="shared" si="214"/>
        <v>buildings.lignite.PM.Improved stove - coal</v>
      </c>
      <c r="M2241" s="614">
        <f>IFERROR(INDEX('Control Tech'!$K$3:$K$196,MATCH(Calcs!L2241,'Control Tech'!$A$3:$A$196,0),1)/100,0)</f>
        <v>0</v>
      </c>
      <c r="N2241" s="613">
        <f t="shared" si="211"/>
        <v>0</v>
      </c>
      <c r="O2241" t="str">
        <f t="shared" si="212"/>
        <v/>
      </c>
    </row>
    <row r="2242" spans="1:15" x14ac:dyDescent="0.25">
      <c r="A2242" t="s">
        <v>1692</v>
      </c>
      <c r="B2242" t="s">
        <v>1204</v>
      </c>
      <c r="C2242" t="s">
        <v>1240</v>
      </c>
      <c r="D2242" t="s">
        <v>1216</v>
      </c>
      <c r="E2242" t="s">
        <v>1195</v>
      </c>
      <c r="F2242" s="604">
        <v>1</v>
      </c>
      <c r="G2242" s="604">
        <v>0.27</v>
      </c>
      <c r="I2242" t="str">
        <f t="shared" si="207"/>
        <v>buildings</v>
      </c>
      <c r="J2242" t="str">
        <f t="shared" si="208"/>
        <v>lignite</v>
      </c>
      <c r="K2242" t="str">
        <f t="shared" si="213"/>
        <v>PM</v>
      </c>
      <c r="L2242" t="str">
        <f t="shared" si="214"/>
        <v>buildings.lignite.PM.New stove - coal</v>
      </c>
      <c r="M2242" s="614">
        <f>IFERROR(INDEX('Control Tech'!$K$3:$K$196,MATCH(Calcs!L2242,'Control Tech'!$A$3:$A$196,0),1)/100,0)</f>
        <v>0</v>
      </c>
      <c r="N2242" s="613">
        <f t="shared" si="211"/>
        <v>0</v>
      </c>
      <c r="O2242" t="str">
        <f t="shared" si="212"/>
        <v/>
      </c>
    </row>
    <row r="2243" spans="1:15" x14ac:dyDescent="0.25">
      <c r="A2243" t="s">
        <v>1692</v>
      </c>
      <c r="B2243" t="s">
        <v>1204</v>
      </c>
      <c r="C2243" t="s">
        <v>1240</v>
      </c>
      <c r="D2243" t="s">
        <v>1186</v>
      </c>
      <c r="E2243" t="s">
        <v>1195</v>
      </c>
      <c r="F2243" s="604">
        <v>1</v>
      </c>
      <c r="G2243" s="604">
        <v>0.54</v>
      </c>
      <c r="I2243" t="str">
        <f t="shared" si="207"/>
        <v>buildings</v>
      </c>
      <c r="J2243" t="str">
        <f t="shared" si="208"/>
        <v>lignite</v>
      </c>
      <c r="K2243" t="str">
        <f t="shared" si="213"/>
        <v>PM</v>
      </c>
      <c r="L2243" t="str">
        <f t="shared" si="214"/>
        <v>buildings.lignite.PM.No control</v>
      </c>
      <c r="M2243" s="614">
        <f>IFERROR(INDEX('Control Tech'!$K$3:$K$196,MATCH(Calcs!L2243,'Control Tech'!$A$3:$A$196,0),1)/100,0)</f>
        <v>0</v>
      </c>
      <c r="N2243" s="613">
        <f t="shared" si="211"/>
        <v>1</v>
      </c>
      <c r="O2243" t="str">
        <f t="shared" si="212"/>
        <v/>
      </c>
    </row>
    <row r="2244" spans="1:15" x14ac:dyDescent="0.25">
      <c r="A2244" t="s">
        <v>1692</v>
      </c>
      <c r="B2244" t="s">
        <v>1204</v>
      </c>
      <c r="C2244" t="s">
        <v>1245</v>
      </c>
      <c r="D2244" t="s">
        <v>1215</v>
      </c>
      <c r="E2244" t="s">
        <v>1195</v>
      </c>
      <c r="F2244" s="604">
        <v>1</v>
      </c>
      <c r="G2244" s="604">
        <v>5.5300000000000002E-2</v>
      </c>
      <c r="I2244" t="str">
        <f t="shared" si="207"/>
        <v>buildings</v>
      </c>
      <c r="J2244" t="str">
        <f t="shared" si="208"/>
        <v>hard coal</v>
      </c>
      <c r="K2244" t="str">
        <f t="shared" si="213"/>
        <v>PM</v>
      </c>
      <c r="L2244" t="str">
        <f t="shared" si="214"/>
        <v>buildings.hard coal.PM.Improved stove - coal</v>
      </c>
      <c r="M2244" s="614">
        <f>IFERROR(INDEX('Control Tech'!$K$3:$K$196,MATCH(Calcs!L2244,'Control Tech'!$A$3:$A$196,0),1)/100,0)</f>
        <v>0</v>
      </c>
      <c r="N2244" s="613">
        <f t="shared" si="211"/>
        <v>0</v>
      </c>
      <c r="O2244" t="str">
        <f t="shared" si="212"/>
        <v/>
      </c>
    </row>
    <row r="2245" spans="1:15" x14ac:dyDescent="0.25">
      <c r="A2245" t="s">
        <v>1692</v>
      </c>
      <c r="B2245" t="s">
        <v>1204</v>
      </c>
      <c r="C2245" t="s">
        <v>1245</v>
      </c>
      <c r="D2245" t="s">
        <v>1216</v>
      </c>
      <c r="E2245" t="s">
        <v>1195</v>
      </c>
      <c r="F2245" s="604">
        <v>1</v>
      </c>
      <c r="G2245" s="604">
        <v>3.95E-2</v>
      </c>
      <c r="I2245" t="str">
        <f t="shared" si="207"/>
        <v>buildings</v>
      </c>
      <c r="J2245" t="str">
        <f t="shared" si="208"/>
        <v>hard coal</v>
      </c>
      <c r="K2245" t="str">
        <f t="shared" si="213"/>
        <v>PM</v>
      </c>
      <c r="L2245" t="str">
        <f t="shared" si="214"/>
        <v>buildings.hard coal.PM.New stove - coal</v>
      </c>
      <c r="M2245" s="614">
        <f>IFERROR(INDEX('Control Tech'!$K$3:$K$196,MATCH(Calcs!L2245,'Control Tech'!$A$3:$A$196,0),1)/100,0)</f>
        <v>0</v>
      </c>
      <c r="N2245" s="613">
        <f t="shared" si="211"/>
        <v>0</v>
      </c>
      <c r="O2245" t="str">
        <f t="shared" si="212"/>
        <v/>
      </c>
    </row>
    <row r="2246" spans="1:15" x14ac:dyDescent="0.25">
      <c r="A2246" t="s">
        <v>1692</v>
      </c>
      <c r="B2246" t="s">
        <v>1204</v>
      </c>
      <c r="C2246" t="s">
        <v>1245</v>
      </c>
      <c r="D2246" t="s">
        <v>1186</v>
      </c>
      <c r="E2246" t="s">
        <v>1195</v>
      </c>
      <c r="F2246" s="604">
        <v>1</v>
      </c>
      <c r="G2246" s="604">
        <v>7.9000000000000001E-2</v>
      </c>
      <c r="I2246" t="str">
        <f t="shared" ref="I2246:I2309" si="215">IFERROR(INDEX($U$3:$U$143,MATCH(B2246,$S$3:$S$143,0),1),"")</f>
        <v>buildings</v>
      </c>
      <c r="J2246" t="str">
        <f t="shared" ref="J2246:J2309" si="216">IFERROR(INDEX($V$3:$V$143,MATCH(CONCATENATE(B2246,".",C2246),$R$3:$R$143,0),1),"")</f>
        <v>hard coal</v>
      </c>
      <c r="K2246" t="str">
        <f t="shared" si="213"/>
        <v>PM</v>
      </c>
      <c r="L2246" t="str">
        <f t="shared" si="214"/>
        <v>buildings.hard coal.PM.No control</v>
      </c>
      <c r="M2246" s="614">
        <f>IFERROR(INDEX('Control Tech'!$K$3:$K$196,MATCH(Calcs!L2246,'Control Tech'!$A$3:$A$196,0),1)/100,0)</f>
        <v>0</v>
      </c>
      <c r="N2246" s="613">
        <f t="shared" ref="N2246:N2309" si="217">IF(D2246="no control",1-SUMIFS($M$5:$M$3714,$B$5:$B$3714,B2246,$A$5:$A$3714,A2246,$C$5:$C$3714,C2246),M2246)</f>
        <v>1</v>
      </c>
      <c r="O2246" t="str">
        <f t="shared" ref="O2246:O2309" si="218">IF(I2246="electricity",INDEX($W$3:$W$143,MATCH(CONCATENATE(B2246,".",C2246),$R$3:$R$143,0),1),"")</f>
        <v/>
      </c>
    </row>
    <row r="2247" spans="1:15" x14ac:dyDescent="0.25">
      <c r="A2247" t="s">
        <v>1692</v>
      </c>
      <c r="B2247" t="s">
        <v>1204</v>
      </c>
      <c r="C2247" t="s">
        <v>1251</v>
      </c>
      <c r="D2247" t="s">
        <v>1202</v>
      </c>
      <c r="E2247" t="s">
        <v>1195</v>
      </c>
      <c r="F2247" s="604">
        <v>1</v>
      </c>
      <c r="G2247" s="604">
        <v>0.14399999999999999</v>
      </c>
      <c r="I2247" t="str">
        <f t="shared" si="215"/>
        <v>buildings</v>
      </c>
      <c r="J2247" t="str">
        <f t="shared" si="216"/>
        <v>biomass</v>
      </c>
      <c r="K2247" t="str">
        <f t="shared" si="213"/>
        <v>PM</v>
      </c>
      <c r="L2247" t="str">
        <f t="shared" si="214"/>
        <v>buildings.biomass.PM.Improved stove - biomass</v>
      </c>
      <c r="M2247" s="614">
        <f>IFERROR(INDEX('Control Tech'!$K$3:$K$196,MATCH(Calcs!L2247,'Control Tech'!$A$3:$A$196,0),1)/100,0)</f>
        <v>4.9800000000000004E-2</v>
      </c>
      <c r="N2247" s="613">
        <f t="shared" si="217"/>
        <v>4.9800000000000004E-2</v>
      </c>
      <c r="O2247" t="str">
        <f t="shared" si="218"/>
        <v/>
      </c>
    </row>
    <row r="2248" spans="1:15" x14ac:dyDescent="0.25">
      <c r="A2248" t="s">
        <v>1692</v>
      </c>
      <c r="B2248" t="s">
        <v>1204</v>
      </c>
      <c r="C2248" t="s">
        <v>1251</v>
      </c>
      <c r="D2248" t="s">
        <v>1203</v>
      </c>
      <c r="E2248" t="s">
        <v>1195</v>
      </c>
      <c r="F2248" s="604">
        <v>1</v>
      </c>
      <c r="G2248" s="604">
        <v>7.1999999999999995E-2</v>
      </c>
      <c r="I2248" t="str">
        <f t="shared" si="215"/>
        <v>buildings</v>
      </c>
      <c r="J2248" t="str">
        <f t="shared" si="216"/>
        <v>biomass</v>
      </c>
      <c r="K2248" t="str">
        <f t="shared" si="213"/>
        <v>PM</v>
      </c>
      <c r="L2248" t="str">
        <f t="shared" si="214"/>
        <v>buildings.biomass.PM.New stove - biomass</v>
      </c>
      <c r="M2248" s="614">
        <f>IFERROR(INDEX('Control Tech'!$K$3:$K$196,MATCH(Calcs!L2248,'Control Tech'!$A$3:$A$196,0),1)/100,0)</f>
        <v>0</v>
      </c>
      <c r="N2248" s="613">
        <f t="shared" si="217"/>
        <v>0</v>
      </c>
      <c r="O2248" t="str">
        <f t="shared" si="218"/>
        <v/>
      </c>
    </row>
    <row r="2249" spans="1:15" x14ac:dyDescent="0.25">
      <c r="A2249" t="s">
        <v>1692</v>
      </c>
      <c r="B2249" t="s">
        <v>1204</v>
      </c>
      <c r="C2249" t="s">
        <v>1251</v>
      </c>
      <c r="D2249" t="s">
        <v>1186</v>
      </c>
      <c r="E2249" t="s">
        <v>1195</v>
      </c>
      <c r="F2249" s="604">
        <v>1</v>
      </c>
      <c r="G2249" s="604">
        <v>0.36</v>
      </c>
      <c r="I2249" t="str">
        <f t="shared" si="215"/>
        <v>buildings</v>
      </c>
      <c r="J2249" t="str">
        <f t="shared" si="216"/>
        <v>biomass</v>
      </c>
      <c r="K2249" t="str">
        <f t="shared" si="213"/>
        <v>PM</v>
      </c>
      <c r="L2249" t="str">
        <f t="shared" si="214"/>
        <v>buildings.biomass.PM.No control</v>
      </c>
      <c r="M2249" s="614">
        <f>IFERROR(INDEX('Control Tech'!$K$3:$K$196,MATCH(Calcs!L2249,'Control Tech'!$A$3:$A$196,0),1)/100,0)</f>
        <v>0</v>
      </c>
      <c r="N2249" s="613">
        <f t="shared" si="217"/>
        <v>0.95020000000000004</v>
      </c>
      <c r="O2249" t="str">
        <f t="shared" si="218"/>
        <v/>
      </c>
    </row>
    <row r="2250" spans="1:15" x14ac:dyDescent="0.25">
      <c r="A2250" t="s">
        <v>1692</v>
      </c>
      <c r="B2250" t="s">
        <v>1204</v>
      </c>
      <c r="C2250" t="s">
        <v>1252</v>
      </c>
      <c r="D2250" t="s">
        <v>1202</v>
      </c>
      <c r="E2250" t="s">
        <v>1195</v>
      </c>
      <c r="F2250" s="604">
        <v>1</v>
      </c>
      <c r="G2250" s="604">
        <v>0.38400000000000001</v>
      </c>
      <c r="I2250" t="str">
        <f t="shared" si="215"/>
        <v>buildings</v>
      </c>
      <c r="J2250" t="str">
        <f t="shared" si="216"/>
        <v>biomass</v>
      </c>
      <c r="K2250" t="str">
        <f t="shared" si="213"/>
        <v>PM</v>
      </c>
      <c r="L2250" t="str">
        <f t="shared" si="214"/>
        <v>buildings.biomass.PM.Improved stove - biomass</v>
      </c>
      <c r="M2250" s="614">
        <f>IFERROR(INDEX('Control Tech'!$K$3:$K$196,MATCH(Calcs!L2250,'Control Tech'!$A$3:$A$196,0),1)/100,0)</f>
        <v>4.9800000000000004E-2</v>
      </c>
      <c r="N2250" s="613">
        <f t="shared" si="217"/>
        <v>4.9800000000000004E-2</v>
      </c>
      <c r="O2250" t="str">
        <f t="shared" si="218"/>
        <v/>
      </c>
    </row>
    <row r="2251" spans="1:15" x14ac:dyDescent="0.25">
      <c r="A2251" t="s">
        <v>1692</v>
      </c>
      <c r="B2251" t="s">
        <v>1204</v>
      </c>
      <c r="C2251" t="s">
        <v>1252</v>
      </c>
      <c r="D2251" t="s">
        <v>1203</v>
      </c>
      <c r="E2251" t="s">
        <v>1195</v>
      </c>
      <c r="F2251" s="604">
        <v>1</v>
      </c>
      <c r="G2251" s="604">
        <v>0.192</v>
      </c>
      <c r="I2251" t="str">
        <f t="shared" si="215"/>
        <v>buildings</v>
      </c>
      <c r="J2251" t="str">
        <f t="shared" si="216"/>
        <v>biomass</v>
      </c>
      <c r="K2251" t="str">
        <f t="shared" si="213"/>
        <v>PM</v>
      </c>
      <c r="L2251" t="str">
        <f t="shared" si="214"/>
        <v>buildings.biomass.PM.New stove - biomass</v>
      </c>
      <c r="M2251" s="614">
        <f>IFERROR(INDEX('Control Tech'!$K$3:$K$196,MATCH(Calcs!L2251,'Control Tech'!$A$3:$A$196,0),1)/100,0)</f>
        <v>0</v>
      </c>
      <c r="N2251" s="613">
        <f t="shared" si="217"/>
        <v>0</v>
      </c>
      <c r="O2251" t="str">
        <f t="shared" si="218"/>
        <v/>
      </c>
    </row>
    <row r="2252" spans="1:15" x14ac:dyDescent="0.25">
      <c r="A2252" t="s">
        <v>1692</v>
      </c>
      <c r="B2252" t="s">
        <v>1204</v>
      </c>
      <c r="C2252" t="s">
        <v>1252</v>
      </c>
      <c r="D2252" t="s">
        <v>1261</v>
      </c>
      <c r="E2252" t="s">
        <v>1195</v>
      </c>
      <c r="F2252" s="604">
        <v>1</v>
      </c>
      <c r="G2252" s="604">
        <v>4.0419999999999998E-2</v>
      </c>
      <c r="I2252" t="str">
        <f t="shared" si="215"/>
        <v>buildings</v>
      </c>
      <c r="J2252" t="str">
        <f t="shared" si="216"/>
        <v>biomass</v>
      </c>
      <c r="K2252" t="str">
        <f t="shared" si="213"/>
        <v>PM</v>
      </c>
      <c r="L2252" t="str">
        <f t="shared" si="214"/>
        <v>buildings.biomass.PM.New stove with electrostatic precipitator</v>
      </c>
      <c r="M2252" s="614">
        <f>IFERROR(INDEX('Control Tech'!$K$3:$K$196,MATCH(Calcs!L2252,'Control Tech'!$A$3:$A$196,0),1)/100,0)</f>
        <v>0</v>
      </c>
      <c r="N2252" s="613">
        <f t="shared" si="217"/>
        <v>0</v>
      </c>
      <c r="O2252" t="str">
        <f t="shared" si="218"/>
        <v/>
      </c>
    </row>
    <row r="2253" spans="1:15" x14ac:dyDescent="0.25">
      <c r="A2253" t="s">
        <v>1692</v>
      </c>
      <c r="B2253" t="s">
        <v>1204</v>
      </c>
      <c r="C2253" t="s">
        <v>1252</v>
      </c>
      <c r="D2253" t="s">
        <v>1186</v>
      </c>
      <c r="E2253" t="s">
        <v>1195</v>
      </c>
      <c r="F2253" s="604">
        <v>1</v>
      </c>
      <c r="G2253" s="604">
        <v>0.96</v>
      </c>
      <c r="I2253" t="str">
        <f t="shared" si="215"/>
        <v>buildings</v>
      </c>
      <c r="J2253" t="str">
        <f t="shared" si="216"/>
        <v>biomass</v>
      </c>
      <c r="K2253" t="str">
        <f t="shared" si="213"/>
        <v>PM</v>
      </c>
      <c r="L2253" t="str">
        <f t="shared" si="214"/>
        <v>buildings.biomass.PM.No control</v>
      </c>
      <c r="M2253" s="614">
        <f>IFERROR(INDEX('Control Tech'!$K$3:$K$196,MATCH(Calcs!L2253,'Control Tech'!$A$3:$A$196,0),1)/100,0)</f>
        <v>0</v>
      </c>
      <c r="N2253" s="613">
        <f t="shared" si="217"/>
        <v>0.95020000000000004</v>
      </c>
      <c r="O2253" t="str">
        <f t="shared" si="218"/>
        <v/>
      </c>
    </row>
    <row r="2254" spans="1:15" x14ac:dyDescent="0.25">
      <c r="A2254" t="s">
        <v>1692</v>
      </c>
      <c r="B2254" t="s">
        <v>1204</v>
      </c>
      <c r="C2254" t="s">
        <v>1252</v>
      </c>
      <c r="D2254" t="s">
        <v>1262</v>
      </c>
      <c r="E2254" t="s">
        <v>1195</v>
      </c>
      <c r="F2254" s="604">
        <v>1</v>
      </c>
      <c r="G2254" s="604">
        <v>4.7739999999999998E-2</v>
      </c>
      <c r="I2254" t="str">
        <f t="shared" si="215"/>
        <v>buildings</v>
      </c>
      <c r="J2254" t="str">
        <f t="shared" si="216"/>
        <v>biomass</v>
      </c>
      <c r="K2254" t="str">
        <f t="shared" si="213"/>
        <v>PM</v>
      </c>
      <c r="L2254" t="str">
        <f t="shared" si="214"/>
        <v>buildings.biomass.PM.Pellet stove</v>
      </c>
      <c r="M2254" s="614">
        <f>IFERROR(INDEX('Control Tech'!$K$3:$K$196,MATCH(Calcs!L2254,'Control Tech'!$A$3:$A$196,0),1)/100,0)</f>
        <v>0</v>
      </c>
      <c r="N2254" s="613">
        <f t="shared" si="217"/>
        <v>0</v>
      </c>
      <c r="O2254" t="str">
        <f t="shared" si="218"/>
        <v/>
      </c>
    </row>
    <row r="2255" spans="1:15" x14ac:dyDescent="0.25">
      <c r="A2255" t="s">
        <v>1692</v>
      </c>
      <c r="B2255" t="s">
        <v>1204</v>
      </c>
      <c r="C2255" t="s">
        <v>1252</v>
      </c>
      <c r="D2255" t="s">
        <v>1263</v>
      </c>
      <c r="E2255" t="s">
        <v>1195</v>
      </c>
      <c r="F2255" s="604">
        <v>1</v>
      </c>
      <c r="G2255" s="604">
        <v>7.0000000000000001E-3</v>
      </c>
      <c r="I2255" t="str">
        <f t="shared" si="215"/>
        <v>buildings</v>
      </c>
      <c r="J2255" t="str">
        <f t="shared" si="216"/>
        <v>biomass</v>
      </c>
      <c r="K2255" t="str">
        <f t="shared" si="213"/>
        <v>PM</v>
      </c>
      <c r="L2255" t="str">
        <f t="shared" si="214"/>
        <v>buildings.biomass.PM.Pellet stove with electrostatic precipitator</v>
      </c>
      <c r="M2255" s="614">
        <f>IFERROR(INDEX('Control Tech'!$K$3:$K$196,MATCH(Calcs!L2255,'Control Tech'!$A$3:$A$196,0),1)/100,0)</f>
        <v>0</v>
      </c>
      <c r="N2255" s="613">
        <f t="shared" si="217"/>
        <v>0</v>
      </c>
      <c r="O2255" t="str">
        <f t="shared" si="218"/>
        <v/>
      </c>
    </row>
    <row r="2256" spans="1:15" x14ac:dyDescent="0.25">
      <c r="A2256" t="s">
        <v>1692</v>
      </c>
      <c r="B2256" t="s">
        <v>1204</v>
      </c>
      <c r="C2256" t="s">
        <v>1291</v>
      </c>
      <c r="D2256" t="s">
        <v>1214</v>
      </c>
      <c r="E2256" t="s">
        <v>1195</v>
      </c>
      <c r="F2256" s="604">
        <v>1</v>
      </c>
      <c r="G2256" s="604">
        <v>6.0080000000000001E-2</v>
      </c>
      <c r="I2256" t="str">
        <f t="shared" si="215"/>
        <v>buildings</v>
      </c>
      <c r="J2256" t="str">
        <f t="shared" si="216"/>
        <v>hard coal</v>
      </c>
      <c r="K2256" t="str">
        <f t="shared" si="213"/>
        <v>PM</v>
      </c>
      <c r="L2256" t="str">
        <f t="shared" si="214"/>
        <v>buildings.hard coal.PM.Briquette stove</v>
      </c>
      <c r="M2256" s="614">
        <f>IFERROR(INDEX('Control Tech'!$K$3:$K$196,MATCH(Calcs!L2256,'Control Tech'!$A$3:$A$196,0),1)/100,0)</f>
        <v>0</v>
      </c>
      <c r="N2256" s="613">
        <f t="shared" si="217"/>
        <v>0</v>
      </c>
      <c r="O2256" t="str">
        <f t="shared" si="218"/>
        <v/>
      </c>
    </row>
    <row r="2257" spans="1:15" x14ac:dyDescent="0.25">
      <c r="A2257" t="s">
        <v>1692</v>
      </c>
      <c r="B2257" t="s">
        <v>1204</v>
      </c>
      <c r="C2257" t="s">
        <v>1291</v>
      </c>
      <c r="D2257" t="s">
        <v>1215</v>
      </c>
      <c r="E2257" t="s">
        <v>1195</v>
      </c>
      <c r="F2257" s="604">
        <v>1</v>
      </c>
      <c r="G2257" s="604">
        <v>0.35034999999999999</v>
      </c>
      <c r="I2257" t="str">
        <f t="shared" si="215"/>
        <v>buildings</v>
      </c>
      <c r="J2257" t="str">
        <f t="shared" si="216"/>
        <v>hard coal</v>
      </c>
      <c r="K2257" t="str">
        <f t="shared" si="213"/>
        <v>PM</v>
      </c>
      <c r="L2257" t="str">
        <f t="shared" si="214"/>
        <v>buildings.hard coal.PM.Improved stove - coal</v>
      </c>
      <c r="M2257" s="614">
        <f>IFERROR(INDEX('Control Tech'!$K$3:$K$196,MATCH(Calcs!L2257,'Control Tech'!$A$3:$A$196,0),1)/100,0)</f>
        <v>0</v>
      </c>
      <c r="N2257" s="613">
        <f t="shared" si="217"/>
        <v>0</v>
      </c>
      <c r="O2257" t="str">
        <f t="shared" si="218"/>
        <v/>
      </c>
    </row>
    <row r="2258" spans="1:15" x14ac:dyDescent="0.25">
      <c r="A2258" t="s">
        <v>1692</v>
      </c>
      <c r="B2258" t="s">
        <v>1204</v>
      </c>
      <c r="C2258" t="s">
        <v>1291</v>
      </c>
      <c r="D2258" t="s">
        <v>1216</v>
      </c>
      <c r="E2258" t="s">
        <v>1195</v>
      </c>
      <c r="F2258" s="604">
        <v>1</v>
      </c>
      <c r="G2258" s="604">
        <v>0.25024999999999997</v>
      </c>
      <c r="I2258" t="str">
        <f t="shared" si="215"/>
        <v>buildings</v>
      </c>
      <c r="J2258" t="str">
        <f t="shared" si="216"/>
        <v>hard coal</v>
      </c>
      <c r="K2258" t="str">
        <f t="shared" si="213"/>
        <v>PM</v>
      </c>
      <c r="L2258" t="str">
        <f t="shared" si="214"/>
        <v>buildings.hard coal.PM.New stove - coal</v>
      </c>
      <c r="M2258" s="614">
        <f>IFERROR(INDEX('Control Tech'!$K$3:$K$196,MATCH(Calcs!L2258,'Control Tech'!$A$3:$A$196,0),1)/100,0)</f>
        <v>0</v>
      </c>
      <c r="N2258" s="613">
        <f t="shared" si="217"/>
        <v>0</v>
      </c>
      <c r="O2258" t="str">
        <f t="shared" si="218"/>
        <v/>
      </c>
    </row>
    <row r="2259" spans="1:15" x14ac:dyDescent="0.25">
      <c r="A2259" t="s">
        <v>1692</v>
      </c>
      <c r="B2259" t="s">
        <v>1204</v>
      </c>
      <c r="C2259" t="s">
        <v>1291</v>
      </c>
      <c r="D2259" t="s">
        <v>1186</v>
      </c>
      <c r="E2259" t="s">
        <v>1195</v>
      </c>
      <c r="F2259" s="604">
        <v>1</v>
      </c>
      <c r="G2259" s="604">
        <v>0.50049999999999994</v>
      </c>
      <c r="I2259" t="str">
        <f t="shared" si="215"/>
        <v>buildings</v>
      </c>
      <c r="J2259" t="str">
        <f t="shared" si="216"/>
        <v>hard coal</v>
      </c>
      <c r="K2259" t="str">
        <f t="shared" si="213"/>
        <v>PM</v>
      </c>
      <c r="L2259" t="str">
        <f t="shared" si="214"/>
        <v>buildings.hard coal.PM.No control</v>
      </c>
      <c r="M2259" s="614">
        <f>IFERROR(INDEX('Control Tech'!$K$3:$K$196,MATCH(Calcs!L2259,'Control Tech'!$A$3:$A$196,0),1)/100,0)</f>
        <v>0</v>
      </c>
      <c r="N2259" s="613">
        <f t="shared" si="217"/>
        <v>1</v>
      </c>
      <c r="O2259" t="str">
        <f t="shared" si="218"/>
        <v/>
      </c>
    </row>
    <row r="2260" spans="1:15" x14ac:dyDescent="0.25">
      <c r="A2260" t="s">
        <v>1692</v>
      </c>
      <c r="B2260" t="s">
        <v>1204</v>
      </c>
      <c r="C2260" t="s">
        <v>1292</v>
      </c>
      <c r="D2260" t="s">
        <v>1214</v>
      </c>
      <c r="E2260" t="s">
        <v>1195</v>
      </c>
      <c r="F2260" s="604">
        <v>1</v>
      </c>
      <c r="G2260" s="604">
        <v>6.0080000000000001E-2</v>
      </c>
      <c r="I2260" t="str">
        <f t="shared" si="215"/>
        <v>buildings</v>
      </c>
      <c r="J2260" t="str">
        <f t="shared" si="216"/>
        <v>hard coal</v>
      </c>
      <c r="K2260" t="str">
        <f t="shared" si="213"/>
        <v>PM</v>
      </c>
      <c r="L2260" t="str">
        <f t="shared" si="214"/>
        <v>buildings.hard coal.PM.Briquette stove</v>
      </c>
      <c r="M2260" s="614">
        <f>IFERROR(INDEX('Control Tech'!$K$3:$K$196,MATCH(Calcs!L2260,'Control Tech'!$A$3:$A$196,0),1)/100,0)</f>
        <v>0</v>
      </c>
      <c r="N2260" s="613">
        <f t="shared" si="217"/>
        <v>0</v>
      </c>
      <c r="O2260" t="str">
        <f t="shared" si="218"/>
        <v/>
      </c>
    </row>
    <row r="2261" spans="1:15" x14ac:dyDescent="0.25">
      <c r="A2261" t="s">
        <v>1692</v>
      </c>
      <c r="B2261" t="s">
        <v>1204</v>
      </c>
      <c r="C2261" t="s">
        <v>1292</v>
      </c>
      <c r="D2261" t="s">
        <v>1215</v>
      </c>
      <c r="E2261" t="s">
        <v>1195</v>
      </c>
      <c r="F2261" s="604">
        <v>1</v>
      </c>
      <c r="G2261" s="604">
        <v>0.35034999999999999</v>
      </c>
      <c r="I2261" t="str">
        <f t="shared" si="215"/>
        <v>buildings</v>
      </c>
      <c r="J2261" t="str">
        <f t="shared" si="216"/>
        <v>hard coal</v>
      </c>
      <c r="K2261" t="str">
        <f t="shared" si="213"/>
        <v>PM</v>
      </c>
      <c r="L2261" t="str">
        <f t="shared" si="214"/>
        <v>buildings.hard coal.PM.Improved stove - coal</v>
      </c>
      <c r="M2261" s="614">
        <f>IFERROR(INDEX('Control Tech'!$K$3:$K$196,MATCH(Calcs!L2261,'Control Tech'!$A$3:$A$196,0),1)/100,0)</f>
        <v>0</v>
      </c>
      <c r="N2261" s="613">
        <f t="shared" si="217"/>
        <v>0</v>
      </c>
      <c r="O2261" t="str">
        <f t="shared" si="218"/>
        <v/>
      </c>
    </row>
    <row r="2262" spans="1:15" x14ac:dyDescent="0.25">
      <c r="A2262" t="s">
        <v>1692</v>
      </c>
      <c r="B2262" t="s">
        <v>1204</v>
      </c>
      <c r="C2262" t="s">
        <v>1292</v>
      </c>
      <c r="D2262" t="s">
        <v>1216</v>
      </c>
      <c r="E2262" t="s">
        <v>1195</v>
      </c>
      <c r="F2262" s="604">
        <v>1</v>
      </c>
      <c r="G2262" s="604">
        <v>0.25024999999999997</v>
      </c>
      <c r="I2262" t="str">
        <f t="shared" si="215"/>
        <v>buildings</v>
      </c>
      <c r="J2262" t="str">
        <f t="shared" si="216"/>
        <v>hard coal</v>
      </c>
      <c r="K2262" t="str">
        <f t="shared" si="213"/>
        <v>PM</v>
      </c>
      <c r="L2262" t="str">
        <f t="shared" si="214"/>
        <v>buildings.hard coal.PM.New stove - coal</v>
      </c>
      <c r="M2262" s="614">
        <f>IFERROR(INDEX('Control Tech'!$K$3:$K$196,MATCH(Calcs!L2262,'Control Tech'!$A$3:$A$196,0),1)/100,0)</f>
        <v>0</v>
      </c>
      <c r="N2262" s="613">
        <f t="shared" si="217"/>
        <v>0</v>
      </c>
      <c r="O2262" t="str">
        <f t="shared" si="218"/>
        <v/>
      </c>
    </row>
    <row r="2263" spans="1:15" x14ac:dyDescent="0.25">
      <c r="A2263" t="s">
        <v>1692</v>
      </c>
      <c r="B2263" t="s">
        <v>1204</v>
      </c>
      <c r="C2263" t="s">
        <v>1292</v>
      </c>
      <c r="D2263" t="s">
        <v>1186</v>
      </c>
      <c r="E2263" t="s">
        <v>1195</v>
      </c>
      <c r="F2263" s="604">
        <v>1</v>
      </c>
      <c r="G2263" s="604">
        <v>0.50049999999999994</v>
      </c>
      <c r="I2263" t="str">
        <f t="shared" si="215"/>
        <v>buildings</v>
      </c>
      <c r="J2263" t="str">
        <f t="shared" si="216"/>
        <v>hard coal</v>
      </c>
      <c r="K2263" t="str">
        <f t="shared" si="213"/>
        <v>PM</v>
      </c>
      <c r="L2263" t="str">
        <f t="shared" si="214"/>
        <v>buildings.hard coal.PM.No control</v>
      </c>
      <c r="M2263" s="614">
        <f>IFERROR(INDEX('Control Tech'!$K$3:$K$196,MATCH(Calcs!L2263,'Control Tech'!$A$3:$A$196,0),1)/100,0)</f>
        <v>0</v>
      </c>
      <c r="N2263" s="613">
        <f t="shared" si="217"/>
        <v>1</v>
      </c>
      <c r="O2263" t="str">
        <f t="shared" si="218"/>
        <v/>
      </c>
    </row>
    <row r="2264" spans="1:15" x14ac:dyDescent="0.25">
      <c r="A2264" t="s">
        <v>1692</v>
      </c>
      <c r="B2264" t="s">
        <v>1204</v>
      </c>
      <c r="C2264" t="s">
        <v>1293</v>
      </c>
      <c r="D2264" t="s">
        <v>1214</v>
      </c>
      <c r="E2264" t="s">
        <v>1195</v>
      </c>
      <c r="F2264" s="604">
        <v>1</v>
      </c>
      <c r="G2264" s="604">
        <v>6.0080000000000001E-2</v>
      </c>
      <c r="I2264" t="str">
        <f t="shared" si="215"/>
        <v>buildings</v>
      </c>
      <c r="J2264" t="str">
        <f t="shared" si="216"/>
        <v>hard coal</v>
      </c>
      <c r="K2264" t="str">
        <f t="shared" si="213"/>
        <v>PM</v>
      </c>
      <c r="L2264" t="str">
        <f t="shared" si="214"/>
        <v>buildings.hard coal.PM.Briquette stove</v>
      </c>
      <c r="M2264" s="614">
        <f>IFERROR(INDEX('Control Tech'!$K$3:$K$196,MATCH(Calcs!L2264,'Control Tech'!$A$3:$A$196,0),1)/100,0)</f>
        <v>0</v>
      </c>
      <c r="N2264" s="613">
        <f t="shared" si="217"/>
        <v>0</v>
      </c>
      <c r="O2264" t="str">
        <f t="shared" si="218"/>
        <v/>
      </c>
    </row>
    <row r="2265" spans="1:15" x14ac:dyDescent="0.25">
      <c r="A2265" t="s">
        <v>1692</v>
      </c>
      <c r="B2265" t="s">
        <v>1204</v>
      </c>
      <c r="C2265" t="s">
        <v>1293</v>
      </c>
      <c r="D2265" t="s">
        <v>1215</v>
      </c>
      <c r="E2265" t="s">
        <v>1195</v>
      </c>
      <c r="F2265" s="604">
        <v>1</v>
      </c>
      <c r="G2265" s="604">
        <v>0.35034999999999999</v>
      </c>
      <c r="I2265" t="str">
        <f t="shared" si="215"/>
        <v>buildings</v>
      </c>
      <c r="J2265" t="str">
        <f t="shared" si="216"/>
        <v>hard coal</v>
      </c>
      <c r="K2265" t="str">
        <f t="shared" si="213"/>
        <v>PM</v>
      </c>
      <c r="L2265" t="str">
        <f t="shared" si="214"/>
        <v>buildings.hard coal.PM.Improved stove - coal</v>
      </c>
      <c r="M2265" s="614">
        <f>IFERROR(INDEX('Control Tech'!$K$3:$K$196,MATCH(Calcs!L2265,'Control Tech'!$A$3:$A$196,0),1)/100,0)</f>
        <v>0</v>
      </c>
      <c r="N2265" s="613">
        <f t="shared" si="217"/>
        <v>0</v>
      </c>
      <c r="O2265" t="str">
        <f t="shared" si="218"/>
        <v/>
      </c>
    </row>
    <row r="2266" spans="1:15" x14ac:dyDescent="0.25">
      <c r="A2266" t="s">
        <v>1692</v>
      </c>
      <c r="B2266" t="s">
        <v>1204</v>
      </c>
      <c r="C2266" t="s">
        <v>1293</v>
      </c>
      <c r="D2266" t="s">
        <v>1216</v>
      </c>
      <c r="E2266" t="s">
        <v>1195</v>
      </c>
      <c r="F2266" s="604">
        <v>1</v>
      </c>
      <c r="G2266" s="604">
        <v>0.25024999999999997</v>
      </c>
      <c r="I2266" t="str">
        <f t="shared" si="215"/>
        <v>buildings</v>
      </c>
      <c r="J2266" t="str">
        <f t="shared" si="216"/>
        <v>hard coal</v>
      </c>
      <c r="K2266" t="str">
        <f t="shared" si="213"/>
        <v>PM</v>
      </c>
      <c r="L2266" t="str">
        <f t="shared" si="214"/>
        <v>buildings.hard coal.PM.New stove - coal</v>
      </c>
      <c r="M2266" s="614">
        <f>IFERROR(INDEX('Control Tech'!$K$3:$K$196,MATCH(Calcs!L2266,'Control Tech'!$A$3:$A$196,0),1)/100,0)</f>
        <v>0</v>
      </c>
      <c r="N2266" s="613">
        <f t="shared" si="217"/>
        <v>0</v>
      </c>
      <c r="O2266" t="str">
        <f t="shared" si="218"/>
        <v/>
      </c>
    </row>
    <row r="2267" spans="1:15" x14ac:dyDescent="0.25">
      <c r="A2267" t="s">
        <v>1692</v>
      </c>
      <c r="B2267" t="s">
        <v>1204</v>
      </c>
      <c r="C2267" t="s">
        <v>1293</v>
      </c>
      <c r="D2267" t="s">
        <v>1186</v>
      </c>
      <c r="E2267" t="s">
        <v>1195</v>
      </c>
      <c r="F2267" s="604">
        <v>1</v>
      </c>
      <c r="G2267" s="604">
        <v>0.50049999999999994</v>
      </c>
      <c r="I2267" t="str">
        <f t="shared" si="215"/>
        <v>buildings</v>
      </c>
      <c r="J2267" t="str">
        <f t="shared" si="216"/>
        <v>hard coal</v>
      </c>
      <c r="K2267" t="str">
        <f t="shared" si="213"/>
        <v>PM</v>
      </c>
      <c r="L2267" t="str">
        <f t="shared" si="214"/>
        <v>buildings.hard coal.PM.No control</v>
      </c>
      <c r="M2267" s="614">
        <f>IFERROR(INDEX('Control Tech'!$K$3:$K$196,MATCH(Calcs!L2267,'Control Tech'!$A$3:$A$196,0),1)/100,0)</f>
        <v>0</v>
      </c>
      <c r="N2267" s="613">
        <f t="shared" si="217"/>
        <v>1</v>
      </c>
      <c r="O2267" t="str">
        <f t="shared" si="218"/>
        <v/>
      </c>
    </row>
    <row r="2268" spans="1:15" x14ac:dyDescent="0.25">
      <c r="A2268" t="s">
        <v>1692</v>
      </c>
      <c r="B2268" t="s">
        <v>1188</v>
      </c>
      <c r="C2268" t="s">
        <v>92</v>
      </c>
      <c r="D2268" t="s">
        <v>1310</v>
      </c>
      <c r="E2268" t="s">
        <v>1195</v>
      </c>
      <c r="F2268" s="604">
        <v>1</v>
      </c>
      <c r="G2268" s="604">
        <v>7.2739999999999999E-2</v>
      </c>
      <c r="I2268" t="str">
        <f t="shared" si="215"/>
        <v>hdvs</v>
      </c>
      <c r="J2268" t="str">
        <f t="shared" si="216"/>
        <v>petroleum diesel</v>
      </c>
      <c r="K2268" t="str">
        <f t="shared" si="213"/>
        <v>PM</v>
      </c>
      <c r="L2268" t="str">
        <f t="shared" si="214"/>
        <v>hdvs.petroleum diesel.PM.EURO I</v>
      </c>
      <c r="M2268" s="614">
        <f>IFERROR(INDEX('Control Tech'!$K$3:$K$196,MATCH(Calcs!L2268,'Control Tech'!$A$3:$A$196,0),1)/100,0)</f>
        <v>0.03</v>
      </c>
      <c r="N2268" s="613">
        <f t="shared" si="217"/>
        <v>0.03</v>
      </c>
      <c r="O2268" t="str">
        <f t="shared" si="218"/>
        <v/>
      </c>
    </row>
    <row r="2269" spans="1:15" x14ac:dyDescent="0.25">
      <c r="A2269" t="s">
        <v>1692</v>
      </c>
      <c r="B2269" t="s">
        <v>1188</v>
      </c>
      <c r="C2269" t="s">
        <v>92</v>
      </c>
      <c r="D2269" t="s">
        <v>1311</v>
      </c>
      <c r="E2269" t="s">
        <v>1195</v>
      </c>
      <c r="F2269" s="604">
        <v>1</v>
      </c>
      <c r="G2269" s="604">
        <v>4.4970000000000003E-2</v>
      </c>
      <c r="I2269" t="str">
        <f t="shared" si="215"/>
        <v>hdvs</v>
      </c>
      <c r="J2269" t="str">
        <f t="shared" si="216"/>
        <v>petroleum diesel</v>
      </c>
      <c r="K2269" t="str">
        <f t="shared" si="213"/>
        <v>PM</v>
      </c>
      <c r="L2269" t="str">
        <f t="shared" si="214"/>
        <v>hdvs.petroleum diesel.PM.EURO II</v>
      </c>
      <c r="M2269" s="614">
        <f>IFERROR(INDEX('Control Tech'!$K$3:$K$196,MATCH(Calcs!L2269,'Control Tech'!$A$3:$A$196,0),1)/100,0)</f>
        <v>5.2499999999999998E-2</v>
      </c>
      <c r="N2269" s="613">
        <f t="shared" si="217"/>
        <v>5.2499999999999998E-2</v>
      </c>
      <c r="O2269" t="str">
        <f t="shared" si="218"/>
        <v/>
      </c>
    </row>
    <row r="2270" spans="1:15" x14ac:dyDescent="0.25">
      <c r="A2270" t="s">
        <v>1692</v>
      </c>
      <c r="B2270" t="s">
        <v>1188</v>
      </c>
      <c r="C2270" t="s">
        <v>92</v>
      </c>
      <c r="D2270" t="s">
        <v>1312</v>
      </c>
      <c r="E2270" t="s">
        <v>1195</v>
      </c>
      <c r="F2270" s="604">
        <v>1</v>
      </c>
      <c r="G2270" s="604">
        <v>2.7140000000000001E-2</v>
      </c>
      <c r="I2270" t="str">
        <f t="shared" si="215"/>
        <v>hdvs</v>
      </c>
      <c r="J2270" t="str">
        <f t="shared" si="216"/>
        <v>petroleum diesel</v>
      </c>
      <c r="K2270" t="str">
        <f t="shared" si="213"/>
        <v>PM</v>
      </c>
      <c r="L2270" t="str">
        <f t="shared" si="214"/>
        <v>hdvs.petroleum diesel.PM.EURO III</v>
      </c>
      <c r="M2270" s="614">
        <f>IFERROR(INDEX('Control Tech'!$K$3:$K$196,MATCH(Calcs!L2270,'Control Tech'!$A$3:$A$196,0),1)/100,0)</f>
        <v>0.6</v>
      </c>
      <c r="N2270" s="613">
        <f t="shared" si="217"/>
        <v>0.6</v>
      </c>
      <c r="O2270" t="str">
        <f t="shared" si="218"/>
        <v/>
      </c>
    </row>
    <row r="2271" spans="1:15" x14ac:dyDescent="0.25">
      <c r="A2271" t="s">
        <v>1692</v>
      </c>
      <c r="B2271" t="s">
        <v>1188</v>
      </c>
      <c r="C2271" t="s">
        <v>92</v>
      </c>
      <c r="D2271" t="s">
        <v>1313</v>
      </c>
      <c r="E2271" t="s">
        <v>1195</v>
      </c>
      <c r="F2271" s="604">
        <v>1</v>
      </c>
      <c r="G2271" s="604">
        <v>7.26E-3</v>
      </c>
      <c r="I2271" t="str">
        <f t="shared" si="215"/>
        <v>hdvs</v>
      </c>
      <c r="J2271" t="str">
        <f t="shared" si="216"/>
        <v>petroleum diesel</v>
      </c>
      <c r="K2271" t="str">
        <f t="shared" si="213"/>
        <v>PM</v>
      </c>
      <c r="L2271" t="str">
        <f t="shared" si="214"/>
        <v>hdvs.petroleum diesel.PM.EURO IV</v>
      </c>
      <c r="M2271" s="614">
        <f>IFERROR(INDEX('Control Tech'!$K$3:$K$196,MATCH(Calcs!L2271,'Control Tech'!$A$3:$A$196,0),1)/100,0)</f>
        <v>0.3</v>
      </c>
      <c r="N2271" s="613">
        <f t="shared" si="217"/>
        <v>0.3</v>
      </c>
      <c r="O2271" t="str">
        <f t="shared" si="218"/>
        <v/>
      </c>
    </row>
    <row r="2272" spans="1:15" x14ac:dyDescent="0.25">
      <c r="A2272" t="s">
        <v>1692</v>
      </c>
      <c r="B2272" t="s">
        <v>1188</v>
      </c>
      <c r="C2272" t="s">
        <v>92</v>
      </c>
      <c r="D2272" t="s">
        <v>1314</v>
      </c>
      <c r="E2272" t="s">
        <v>1195</v>
      </c>
      <c r="F2272" s="604">
        <v>1</v>
      </c>
      <c r="G2272" s="604">
        <v>7.3099999999999997E-3</v>
      </c>
      <c r="I2272" t="str">
        <f t="shared" si="215"/>
        <v>hdvs</v>
      </c>
      <c r="J2272" t="str">
        <f t="shared" si="216"/>
        <v>petroleum diesel</v>
      </c>
      <c r="K2272" t="str">
        <f t="shared" si="213"/>
        <v>PM</v>
      </c>
      <c r="L2272" t="str">
        <f t="shared" si="214"/>
        <v>hdvs.petroleum diesel.PM.EURO V</v>
      </c>
      <c r="M2272" s="614">
        <f>IFERROR(INDEX('Control Tech'!$K$3:$K$196,MATCH(Calcs!L2272,'Control Tech'!$A$3:$A$196,0),1)/100,0)</f>
        <v>0</v>
      </c>
      <c r="N2272" s="613">
        <f t="shared" si="217"/>
        <v>0</v>
      </c>
      <c r="O2272" t="str">
        <f t="shared" si="218"/>
        <v/>
      </c>
    </row>
    <row r="2273" spans="1:15" x14ac:dyDescent="0.25">
      <c r="A2273" t="s">
        <v>1692</v>
      </c>
      <c r="B2273" t="s">
        <v>1188</v>
      </c>
      <c r="C2273" t="s">
        <v>92</v>
      </c>
      <c r="D2273" t="s">
        <v>1315</v>
      </c>
      <c r="E2273" t="s">
        <v>1195</v>
      </c>
      <c r="F2273" s="604">
        <v>1</v>
      </c>
      <c r="G2273" s="604">
        <v>3.6999999999999999E-4</v>
      </c>
      <c r="I2273" t="str">
        <f t="shared" si="215"/>
        <v>hdvs</v>
      </c>
      <c r="J2273" t="str">
        <f t="shared" si="216"/>
        <v>petroleum diesel</v>
      </c>
      <c r="K2273" t="str">
        <f t="shared" si="213"/>
        <v>PM</v>
      </c>
      <c r="L2273" t="str">
        <f t="shared" si="214"/>
        <v>hdvs.petroleum diesel.PM.EURO VI</v>
      </c>
      <c r="M2273" s="614">
        <f>IFERROR(INDEX('Control Tech'!$K$3:$K$196,MATCH(Calcs!L2273,'Control Tech'!$A$3:$A$196,0),1)/100,0)</f>
        <v>0</v>
      </c>
      <c r="N2273" s="613">
        <f t="shared" si="217"/>
        <v>0</v>
      </c>
      <c r="O2273" t="str">
        <f t="shared" si="218"/>
        <v/>
      </c>
    </row>
    <row r="2274" spans="1:15" x14ac:dyDescent="0.25">
      <c r="A2274" t="s">
        <v>1692</v>
      </c>
      <c r="B2274" t="s">
        <v>1188</v>
      </c>
      <c r="C2274" t="s">
        <v>92</v>
      </c>
      <c r="D2274" t="s">
        <v>1316</v>
      </c>
      <c r="E2274" t="s">
        <v>1195</v>
      </c>
      <c r="F2274" s="604">
        <v>1</v>
      </c>
      <c r="G2274" s="604">
        <v>3.6999999999999999E-4</v>
      </c>
      <c r="I2274" t="str">
        <f t="shared" si="215"/>
        <v>hdvs</v>
      </c>
      <c r="J2274" t="str">
        <f t="shared" si="216"/>
        <v>petroleum diesel</v>
      </c>
      <c r="K2274" t="str">
        <f t="shared" si="213"/>
        <v>PM</v>
      </c>
      <c r="L2274" t="str">
        <f t="shared" si="214"/>
        <v>hdvs.petroleum diesel.PM.EURO VII</v>
      </c>
      <c r="M2274" s="614">
        <f>IFERROR(INDEX('Control Tech'!$K$3:$K$196,MATCH(Calcs!L2274,'Control Tech'!$A$3:$A$196,0),1)/100,0)</f>
        <v>0</v>
      </c>
      <c r="N2274" s="613">
        <f t="shared" si="217"/>
        <v>0</v>
      </c>
      <c r="O2274" t="str">
        <f t="shared" si="218"/>
        <v/>
      </c>
    </row>
    <row r="2275" spans="1:15" x14ac:dyDescent="0.25">
      <c r="A2275" t="s">
        <v>1692</v>
      </c>
      <c r="B2275" t="s">
        <v>1188</v>
      </c>
      <c r="C2275" t="s">
        <v>92</v>
      </c>
      <c r="D2275" t="s">
        <v>1186</v>
      </c>
      <c r="E2275" t="s">
        <v>1195</v>
      </c>
      <c r="F2275" s="604">
        <v>1</v>
      </c>
      <c r="G2275" s="604">
        <v>0.10857</v>
      </c>
      <c r="I2275" t="str">
        <f t="shared" si="215"/>
        <v>hdvs</v>
      </c>
      <c r="J2275" t="str">
        <f t="shared" si="216"/>
        <v>petroleum diesel</v>
      </c>
      <c r="K2275" t="str">
        <f t="shared" si="213"/>
        <v>PM</v>
      </c>
      <c r="L2275" t="str">
        <f t="shared" si="214"/>
        <v>hdvs.petroleum diesel.PM.No control</v>
      </c>
      <c r="M2275" s="614">
        <f>IFERROR(INDEX('Control Tech'!$K$3:$K$196,MATCH(Calcs!L2275,'Control Tech'!$A$3:$A$196,0),1)/100,0)</f>
        <v>0</v>
      </c>
      <c r="N2275" s="613">
        <f t="shared" si="217"/>
        <v>1.7500000000000071E-2</v>
      </c>
      <c r="O2275" t="str">
        <f t="shared" si="218"/>
        <v/>
      </c>
    </row>
    <row r="2276" spans="1:15" x14ac:dyDescent="0.25">
      <c r="A2276" t="s">
        <v>1692</v>
      </c>
      <c r="B2276" t="s">
        <v>1188</v>
      </c>
      <c r="C2276" t="s">
        <v>1264</v>
      </c>
      <c r="D2276" t="s">
        <v>1186</v>
      </c>
      <c r="E2276" t="s">
        <v>1195</v>
      </c>
      <c r="F2276" s="604">
        <v>1</v>
      </c>
      <c r="G2276" s="604">
        <v>2E-3</v>
      </c>
      <c r="I2276" t="str">
        <f t="shared" si="215"/>
        <v>hdvs</v>
      </c>
      <c r="J2276" t="str">
        <f t="shared" si="216"/>
        <v>natural gas</v>
      </c>
      <c r="K2276" t="str">
        <f t="shared" si="213"/>
        <v>PM</v>
      </c>
      <c r="L2276" t="str">
        <f t="shared" si="214"/>
        <v>hdvs.natural gas.PM.No control</v>
      </c>
      <c r="M2276" s="614">
        <f>IFERROR(INDEX('Control Tech'!$K$3:$K$196,MATCH(Calcs!L2276,'Control Tech'!$A$3:$A$196,0),1)/100,0)</f>
        <v>0</v>
      </c>
      <c r="N2276" s="613">
        <f t="shared" si="217"/>
        <v>1</v>
      </c>
      <c r="O2276" t="str">
        <f t="shared" si="218"/>
        <v/>
      </c>
    </row>
    <row r="2277" spans="1:15" x14ac:dyDescent="0.25">
      <c r="A2277" t="s">
        <v>1692</v>
      </c>
      <c r="B2277" t="s">
        <v>1188</v>
      </c>
      <c r="C2277" t="s">
        <v>1264</v>
      </c>
      <c r="D2277" t="s">
        <v>1275</v>
      </c>
      <c r="E2277" t="s">
        <v>1195</v>
      </c>
      <c r="F2277" s="604">
        <v>1</v>
      </c>
      <c r="G2277" s="604">
        <v>1.1000000000000001E-3</v>
      </c>
      <c r="I2277" t="str">
        <f t="shared" si="215"/>
        <v>hdvs</v>
      </c>
      <c r="J2277" t="str">
        <f t="shared" si="216"/>
        <v>natural gas</v>
      </c>
      <c r="K2277" t="str">
        <f t="shared" si="213"/>
        <v>PM</v>
      </c>
      <c r="L2277" t="str">
        <f t="shared" si="214"/>
        <v>hdvs.natural gas.PM.Stage 1</v>
      </c>
      <c r="M2277" s="614">
        <f>IFERROR(INDEX('Control Tech'!$K$3:$K$196,MATCH(Calcs!L2277,'Control Tech'!$A$3:$A$196,0),1)/100,0)</f>
        <v>0</v>
      </c>
      <c r="N2277" s="613">
        <f t="shared" si="217"/>
        <v>0</v>
      </c>
      <c r="O2277" t="str">
        <f t="shared" si="218"/>
        <v/>
      </c>
    </row>
    <row r="2278" spans="1:15" x14ac:dyDescent="0.25">
      <c r="A2278" t="s">
        <v>1692</v>
      </c>
      <c r="B2278" t="s">
        <v>1188</v>
      </c>
      <c r="C2278" t="s">
        <v>1264</v>
      </c>
      <c r="D2278" t="s">
        <v>1276</v>
      </c>
      <c r="E2278" t="s">
        <v>1195</v>
      </c>
      <c r="F2278" s="604">
        <v>1</v>
      </c>
      <c r="G2278" s="604">
        <v>3.6000000000000002E-4</v>
      </c>
      <c r="I2278" t="str">
        <f t="shared" si="215"/>
        <v>hdvs</v>
      </c>
      <c r="J2278" t="str">
        <f t="shared" si="216"/>
        <v>natural gas</v>
      </c>
      <c r="K2278" t="str">
        <f t="shared" si="213"/>
        <v>PM</v>
      </c>
      <c r="L2278" t="str">
        <f t="shared" si="214"/>
        <v>hdvs.natural gas.PM.Stage 2</v>
      </c>
      <c r="M2278" s="614">
        <f>IFERROR(INDEX('Control Tech'!$K$3:$K$196,MATCH(Calcs!L2278,'Control Tech'!$A$3:$A$196,0),1)/100,0)</f>
        <v>0</v>
      </c>
      <c r="N2278" s="613">
        <f t="shared" si="217"/>
        <v>0</v>
      </c>
      <c r="O2278" t="str">
        <f t="shared" si="218"/>
        <v/>
      </c>
    </row>
    <row r="2279" spans="1:15" x14ac:dyDescent="0.25">
      <c r="A2279" t="s">
        <v>1692</v>
      </c>
      <c r="B2279" t="s">
        <v>1188</v>
      </c>
      <c r="C2279" t="s">
        <v>1264</v>
      </c>
      <c r="D2279" t="s">
        <v>1277</v>
      </c>
      <c r="E2279" t="s">
        <v>1195</v>
      </c>
      <c r="F2279" s="604">
        <v>1</v>
      </c>
      <c r="G2279" s="604">
        <v>3.4000000000000002E-4</v>
      </c>
      <c r="I2279" t="str">
        <f t="shared" si="215"/>
        <v>hdvs</v>
      </c>
      <c r="J2279" t="str">
        <f t="shared" si="216"/>
        <v>natural gas</v>
      </c>
      <c r="K2279" t="str">
        <f t="shared" si="213"/>
        <v>PM</v>
      </c>
      <c r="L2279" t="str">
        <f t="shared" si="214"/>
        <v>hdvs.natural gas.PM.Stage 3</v>
      </c>
      <c r="M2279" s="614">
        <f>IFERROR(INDEX('Control Tech'!$K$3:$K$196,MATCH(Calcs!L2279,'Control Tech'!$A$3:$A$196,0),1)/100,0)</f>
        <v>0</v>
      </c>
      <c r="N2279" s="613">
        <f t="shared" si="217"/>
        <v>0</v>
      </c>
      <c r="O2279" t="str">
        <f t="shared" si="218"/>
        <v/>
      </c>
    </row>
    <row r="2280" spans="1:15" x14ac:dyDescent="0.25">
      <c r="A2280" t="s">
        <v>1692</v>
      </c>
      <c r="B2280" t="s">
        <v>1188</v>
      </c>
      <c r="C2280" t="s">
        <v>18</v>
      </c>
      <c r="D2280" t="s">
        <v>1186</v>
      </c>
      <c r="E2280" t="s">
        <v>1195</v>
      </c>
      <c r="F2280" s="604">
        <v>1</v>
      </c>
      <c r="G2280" s="604">
        <v>2.5309999999999999E-2</v>
      </c>
      <c r="I2280" t="str">
        <f t="shared" si="215"/>
        <v>hdvs</v>
      </c>
      <c r="J2280" t="str">
        <f t="shared" si="216"/>
        <v>petroleum gasoline</v>
      </c>
      <c r="K2280" t="str">
        <f t="shared" si="213"/>
        <v>PM</v>
      </c>
      <c r="L2280" t="str">
        <f t="shared" si="214"/>
        <v>hdvs.petroleum gasoline.PM.No control</v>
      </c>
      <c r="M2280" s="614">
        <f>IFERROR(INDEX('Control Tech'!$K$3:$K$196,MATCH(Calcs!L2280,'Control Tech'!$A$3:$A$196,0),1)/100,0)</f>
        <v>0</v>
      </c>
      <c r="N2280" s="613">
        <f t="shared" si="217"/>
        <v>1</v>
      </c>
      <c r="O2280" t="str">
        <f t="shared" si="218"/>
        <v/>
      </c>
    </row>
    <row r="2281" spans="1:15" x14ac:dyDescent="0.25">
      <c r="A2281" t="s">
        <v>1692</v>
      </c>
      <c r="B2281" t="s">
        <v>1188</v>
      </c>
      <c r="C2281" t="s">
        <v>18</v>
      </c>
      <c r="D2281" t="s">
        <v>1275</v>
      </c>
      <c r="E2281" t="s">
        <v>1195</v>
      </c>
      <c r="F2281" s="604">
        <v>1</v>
      </c>
      <c r="G2281" s="604">
        <v>1.392E-2</v>
      </c>
      <c r="I2281" t="str">
        <f t="shared" si="215"/>
        <v>hdvs</v>
      </c>
      <c r="J2281" t="str">
        <f t="shared" si="216"/>
        <v>petroleum gasoline</v>
      </c>
      <c r="K2281" t="str">
        <f t="shared" si="213"/>
        <v>PM</v>
      </c>
      <c r="L2281" t="str">
        <f t="shared" si="214"/>
        <v>hdvs.petroleum gasoline.PM.Stage 1</v>
      </c>
      <c r="M2281" s="614">
        <f>IFERROR(INDEX('Control Tech'!$K$3:$K$196,MATCH(Calcs!L2281,'Control Tech'!$A$3:$A$196,0),1)/100,0)</f>
        <v>0</v>
      </c>
      <c r="N2281" s="613">
        <f t="shared" si="217"/>
        <v>0</v>
      </c>
      <c r="O2281" t="str">
        <f t="shared" si="218"/>
        <v/>
      </c>
    </row>
    <row r="2282" spans="1:15" x14ac:dyDescent="0.25">
      <c r="A2282" t="s">
        <v>1692</v>
      </c>
      <c r="B2282" t="s">
        <v>1188</v>
      </c>
      <c r="C2282" t="s">
        <v>18</v>
      </c>
      <c r="D2282" t="s">
        <v>1276</v>
      </c>
      <c r="E2282" t="s">
        <v>1195</v>
      </c>
      <c r="F2282" s="604">
        <v>1</v>
      </c>
      <c r="G2282" s="604">
        <v>4.5599999999999998E-3</v>
      </c>
      <c r="I2282" t="str">
        <f t="shared" si="215"/>
        <v>hdvs</v>
      </c>
      <c r="J2282" t="str">
        <f t="shared" si="216"/>
        <v>petroleum gasoline</v>
      </c>
      <c r="K2282" t="str">
        <f t="shared" si="213"/>
        <v>PM</v>
      </c>
      <c r="L2282" t="str">
        <f t="shared" si="214"/>
        <v>hdvs.petroleum gasoline.PM.Stage 2</v>
      </c>
      <c r="M2282" s="614">
        <f>IFERROR(INDEX('Control Tech'!$K$3:$K$196,MATCH(Calcs!L2282,'Control Tech'!$A$3:$A$196,0),1)/100,0)</f>
        <v>0</v>
      </c>
      <c r="N2282" s="613">
        <f t="shared" si="217"/>
        <v>0</v>
      </c>
      <c r="O2282" t="str">
        <f t="shared" si="218"/>
        <v/>
      </c>
    </row>
    <row r="2283" spans="1:15" x14ac:dyDescent="0.25">
      <c r="A2283" t="s">
        <v>1692</v>
      </c>
      <c r="B2283" t="s">
        <v>1188</v>
      </c>
      <c r="C2283" t="s">
        <v>18</v>
      </c>
      <c r="D2283" t="s">
        <v>1277</v>
      </c>
      <c r="E2283" t="s">
        <v>1195</v>
      </c>
      <c r="F2283" s="604">
        <v>1</v>
      </c>
      <c r="G2283" s="604">
        <v>4.3E-3</v>
      </c>
      <c r="I2283" t="str">
        <f t="shared" si="215"/>
        <v>hdvs</v>
      </c>
      <c r="J2283" t="str">
        <f t="shared" si="216"/>
        <v>petroleum gasoline</v>
      </c>
      <c r="K2283" t="str">
        <f t="shared" si="213"/>
        <v>PM</v>
      </c>
      <c r="L2283" t="str">
        <f t="shared" si="214"/>
        <v>hdvs.petroleum gasoline.PM.Stage 3</v>
      </c>
      <c r="M2283" s="614">
        <f>IFERROR(INDEX('Control Tech'!$K$3:$K$196,MATCH(Calcs!L2283,'Control Tech'!$A$3:$A$196,0),1)/100,0)</f>
        <v>0</v>
      </c>
      <c r="N2283" s="613">
        <f t="shared" si="217"/>
        <v>0</v>
      </c>
      <c r="O2283" t="str">
        <f t="shared" si="218"/>
        <v/>
      </c>
    </row>
    <row r="2284" spans="1:15" x14ac:dyDescent="0.25">
      <c r="A2284" t="s">
        <v>1692</v>
      </c>
      <c r="B2284" t="s">
        <v>1188</v>
      </c>
      <c r="C2284" t="s">
        <v>1305</v>
      </c>
      <c r="D2284" t="s">
        <v>1186</v>
      </c>
      <c r="E2284" t="s">
        <v>1195</v>
      </c>
      <c r="F2284" s="604">
        <v>1</v>
      </c>
      <c r="G2284" s="604">
        <v>2E-3</v>
      </c>
      <c r="I2284" t="str">
        <f t="shared" si="215"/>
        <v>hdvs</v>
      </c>
      <c r="J2284" t="str">
        <f t="shared" si="216"/>
        <v>natural gas</v>
      </c>
      <c r="K2284" t="str">
        <f t="shared" si="213"/>
        <v>PM</v>
      </c>
      <c r="L2284" t="str">
        <f t="shared" si="214"/>
        <v>hdvs.natural gas.PM.No control</v>
      </c>
      <c r="M2284" s="614">
        <f>IFERROR(INDEX('Control Tech'!$K$3:$K$196,MATCH(Calcs!L2284,'Control Tech'!$A$3:$A$196,0),1)/100,0)</f>
        <v>0</v>
      </c>
      <c r="N2284" s="613">
        <f t="shared" si="217"/>
        <v>1</v>
      </c>
      <c r="O2284" t="str">
        <f t="shared" si="218"/>
        <v/>
      </c>
    </row>
    <row r="2285" spans="1:15" x14ac:dyDescent="0.25">
      <c r="A2285" t="s">
        <v>1692</v>
      </c>
      <c r="B2285" t="s">
        <v>1188</v>
      </c>
      <c r="C2285" t="s">
        <v>1305</v>
      </c>
      <c r="D2285" t="s">
        <v>1275</v>
      </c>
      <c r="E2285" t="s">
        <v>1195</v>
      </c>
      <c r="F2285" s="604">
        <v>1</v>
      </c>
      <c r="G2285" s="604">
        <v>1.1000000000000001E-3</v>
      </c>
      <c r="I2285" t="str">
        <f t="shared" si="215"/>
        <v>hdvs</v>
      </c>
      <c r="J2285" t="str">
        <f t="shared" si="216"/>
        <v>natural gas</v>
      </c>
      <c r="K2285" t="str">
        <f t="shared" ref="K2285:K2348" si="219">IF(OR(A2285="black carbon",A2285="oc",A2285="pm2.5",A2285="pm10"),"PM",A2285)</f>
        <v>PM</v>
      </c>
      <c r="L2285" t="str">
        <f t="shared" ref="L2285:L2348" si="220">IFERROR(CONCATENATE(I2285,".",J2285,".",K2285,".",D2285),"")</f>
        <v>hdvs.natural gas.PM.Stage 1</v>
      </c>
      <c r="M2285" s="614">
        <f>IFERROR(INDEX('Control Tech'!$K$3:$K$196,MATCH(Calcs!L2285,'Control Tech'!$A$3:$A$196,0),1)/100,0)</f>
        <v>0</v>
      </c>
      <c r="N2285" s="613">
        <f t="shared" si="217"/>
        <v>0</v>
      </c>
      <c r="O2285" t="str">
        <f t="shared" si="218"/>
        <v/>
      </c>
    </row>
    <row r="2286" spans="1:15" x14ac:dyDescent="0.25">
      <c r="A2286" t="s">
        <v>1692</v>
      </c>
      <c r="B2286" t="s">
        <v>1188</v>
      </c>
      <c r="C2286" t="s">
        <v>1305</v>
      </c>
      <c r="D2286" t="s">
        <v>1276</v>
      </c>
      <c r="E2286" t="s">
        <v>1195</v>
      </c>
      <c r="F2286" s="604">
        <v>1</v>
      </c>
      <c r="G2286" s="604">
        <v>3.6000000000000002E-4</v>
      </c>
      <c r="I2286" t="str">
        <f t="shared" si="215"/>
        <v>hdvs</v>
      </c>
      <c r="J2286" t="str">
        <f t="shared" si="216"/>
        <v>natural gas</v>
      </c>
      <c r="K2286" t="str">
        <f t="shared" si="219"/>
        <v>PM</v>
      </c>
      <c r="L2286" t="str">
        <f t="shared" si="220"/>
        <v>hdvs.natural gas.PM.Stage 2</v>
      </c>
      <c r="M2286" s="614">
        <f>IFERROR(INDEX('Control Tech'!$K$3:$K$196,MATCH(Calcs!L2286,'Control Tech'!$A$3:$A$196,0),1)/100,0)</f>
        <v>0</v>
      </c>
      <c r="N2286" s="613">
        <f t="shared" si="217"/>
        <v>0</v>
      </c>
      <c r="O2286" t="str">
        <f t="shared" si="218"/>
        <v/>
      </c>
    </row>
    <row r="2287" spans="1:15" x14ac:dyDescent="0.25">
      <c r="A2287" t="s">
        <v>1692</v>
      </c>
      <c r="B2287" t="s">
        <v>1188</v>
      </c>
      <c r="C2287" t="s">
        <v>1305</v>
      </c>
      <c r="D2287" t="s">
        <v>1277</v>
      </c>
      <c r="E2287" t="s">
        <v>1195</v>
      </c>
      <c r="F2287" s="604">
        <v>1</v>
      </c>
      <c r="G2287" s="604">
        <v>3.4000000000000002E-4</v>
      </c>
      <c r="I2287" t="str">
        <f t="shared" si="215"/>
        <v>hdvs</v>
      </c>
      <c r="J2287" t="str">
        <f t="shared" si="216"/>
        <v>natural gas</v>
      </c>
      <c r="K2287" t="str">
        <f t="shared" si="219"/>
        <v>PM</v>
      </c>
      <c r="L2287" t="str">
        <f t="shared" si="220"/>
        <v>hdvs.natural gas.PM.Stage 3</v>
      </c>
      <c r="M2287" s="614">
        <f>IFERROR(INDEX('Control Tech'!$K$3:$K$196,MATCH(Calcs!L2287,'Control Tech'!$A$3:$A$196,0),1)/100,0)</f>
        <v>0</v>
      </c>
      <c r="N2287" s="613">
        <f t="shared" si="217"/>
        <v>0</v>
      </c>
      <c r="O2287" t="str">
        <f t="shared" si="218"/>
        <v/>
      </c>
    </row>
    <row r="2288" spans="1:15" x14ac:dyDescent="0.25">
      <c r="A2288" t="s">
        <v>1692</v>
      </c>
      <c r="B2288" t="s">
        <v>1248</v>
      </c>
      <c r="C2288" t="s">
        <v>1409</v>
      </c>
      <c r="D2288" t="s">
        <v>1131</v>
      </c>
      <c r="E2288" t="s">
        <v>1195</v>
      </c>
      <c r="F2288" s="604">
        <v>1</v>
      </c>
      <c r="G2288" s="604">
        <v>0.13800000000000001</v>
      </c>
      <c r="I2288" t="str">
        <f t="shared" si="215"/>
        <v>industry</v>
      </c>
      <c r="J2288" t="str">
        <f t="shared" si="216"/>
        <v>biomass</v>
      </c>
      <c r="K2288" t="str">
        <f t="shared" si="219"/>
        <v>PM</v>
      </c>
      <c r="L2288" t="str">
        <f t="shared" si="220"/>
        <v>industry.biomass.PM.Cyclone</v>
      </c>
      <c r="M2288" s="614">
        <f>IFERROR(INDEX('Control Tech'!$K$3:$K$196,MATCH(Calcs!L2288,'Control Tech'!$A$3:$A$196,0),1)/100,0)</f>
        <v>0</v>
      </c>
      <c r="N2288" s="613">
        <f t="shared" si="217"/>
        <v>0</v>
      </c>
      <c r="O2288" t="str">
        <f t="shared" si="218"/>
        <v/>
      </c>
    </row>
    <row r="2289" spans="1:15" x14ac:dyDescent="0.25">
      <c r="A2289" t="s">
        <v>1692</v>
      </c>
      <c r="B2289" t="s">
        <v>1248</v>
      </c>
      <c r="C2289" t="s">
        <v>1409</v>
      </c>
      <c r="D2289" t="s">
        <v>1207</v>
      </c>
      <c r="E2289" t="s">
        <v>1195</v>
      </c>
      <c r="F2289" s="604">
        <v>1</v>
      </c>
      <c r="G2289" s="604">
        <v>1.438E-2</v>
      </c>
      <c r="I2289" t="str">
        <f t="shared" si="215"/>
        <v>industry</v>
      </c>
      <c r="J2289" t="str">
        <f t="shared" si="216"/>
        <v>biomass</v>
      </c>
      <c r="K2289" t="str">
        <f t="shared" si="219"/>
        <v>PM</v>
      </c>
      <c r="L2289" t="str">
        <f t="shared" si="220"/>
        <v>industry.biomass.PM.Electrostatic precipitator: 1 field</v>
      </c>
      <c r="M2289" s="614">
        <f>IFERROR(INDEX('Control Tech'!$K$3:$K$196,MATCH(Calcs!L2289,'Control Tech'!$A$3:$A$196,0),1)/100,0)</f>
        <v>0.28000000000000003</v>
      </c>
      <c r="N2289" s="613">
        <f t="shared" si="217"/>
        <v>0.28000000000000003</v>
      </c>
      <c r="O2289" t="str">
        <f t="shared" si="218"/>
        <v/>
      </c>
    </row>
    <row r="2290" spans="1:15" x14ac:dyDescent="0.25">
      <c r="A2290" t="s">
        <v>1692</v>
      </c>
      <c r="B2290" t="s">
        <v>1248</v>
      </c>
      <c r="C2290" t="s">
        <v>1409</v>
      </c>
      <c r="D2290" t="s">
        <v>1208</v>
      </c>
      <c r="E2290" t="s">
        <v>1195</v>
      </c>
      <c r="F2290" s="604">
        <v>1</v>
      </c>
      <c r="G2290" s="604">
        <v>7.6800000000000002E-3</v>
      </c>
      <c r="I2290" t="str">
        <f t="shared" si="215"/>
        <v>industry</v>
      </c>
      <c r="J2290" t="str">
        <f t="shared" si="216"/>
        <v>biomass</v>
      </c>
      <c r="K2290" t="str">
        <f t="shared" si="219"/>
        <v>PM</v>
      </c>
      <c r="L2290" t="str">
        <f t="shared" si="220"/>
        <v>industry.biomass.PM.Electrostatic precipitator: 2 fields</v>
      </c>
      <c r="M2290" s="614">
        <f>IFERROR(INDEX('Control Tech'!$K$3:$K$196,MATCH(Calcs!L2290,'Control Tech'!$A$3:$A$196,0),1)/100,0)</f>
        <v>0</v>
      </c>
      <c r="N2290" s="613">
        <f t="shared" si="217"/>
        <v>0</v>
      </c>
      <c r="O2290" t="str">
        <f t="shared" si="218"/>
        <v/>
      </c>
    </row>
    <row r="2291" spans="1:15" x14ac:dyDescent="0.25">
      <c r="A2291" t="s">
        <v>1692</v>
      </c>
      <c r="B2291" t="s">
        <v>1248</v>
      </c>
      <c r="C2291" t="s">
        <v>1409</v>
      </c>
      <c r="D2291" t="s">
        <v>1196</v>
      </c>
      <c r="E2291" t="s">
        <v>1195</v>
      </c>
      <c r="F2291" s="604">
        <v>1</v>
      </c>
      <c r="G2291" s="604">
        <v>1.8799999999999999E-3</v>
      </c>
      <c r="I2291" t="str">
        <f t="shared" si="215"/>
        <v>industry</v>
      </c>
      <c r="J2291" t="str">
        <f t="shared" si="216"/>
        <v>biomass</v>
      </c>
      <c r="K2291" t="str">
        <f t="shared" si="219"/>
        <v>PM</v>
      </c>
      <c r="L2291" t="str">
        <f t="shared" si="220"/>
        <v>industry.biomass.PM.High efficiency deduster</v>
      </c>
      <c r="M2291" s="614">
        <f>IFERROR(INDEX('Control Tech'!$K$3:$K$196,MATCH(Calcs!L2291,'Control Tech'!$A$3:$A$196,0),1)/100,0)</f>
        <v>0</v>
      </c>
      <c r="N2291" s="613">
        <f t="shared" si="217"/>
        <v>0</v>
      </c>
      <c r="O2291" t="str">
        <f t="shared" si="218"/>
        <v/>
      </c>
    </row>
    <row r="2292" spans="1:15" x14ac:dyDescent="0.25">
      <c r="A2292" t="s">
        <v>1692</v>
      </c>
      <c r="B2292" t="s">
        <v>1248</v>
      </c>
      <c r="C2292" t="s">
        <v>1409</v>
      </c>
      <c r="D2292" t="s">
        <v>1186</v>
      </c>
      <c r="E2292" t="s">
        <v>1195</v>
      </c>
      <c r="F2292" s="604">
        <v>1</v>
      </c>
      <c r="G2292" s="604">
        <v>0.21360000000000001</v>
      </c>
      <c r="I2292" t="str">
        <f t="shared" si="215"/>
        <v>industry</v>
      </c>
      <c r="J2292" t="str">
        <f t="shared" si="216"/>
        <v>biomass</v>
      </c>
      <c r="K2292" t="str">
        <f t="shared" si="219"/>
        <v>PM</v>
      </c>
      <c r="L2292" t="str">
        <f t="shared" si="220"/>
        <v>industry.biomass.PM.No control</v>
      </c>
      <c r="M2292" s="614">
        <f>IFERROR(INDEX('Control Tech'!$K$3:$K$196,MATCH(Calcs!L2292,'Control Tech'!$A$3:$A$196,0),1)/100,0)</f>
        <v>0</v>
      </c>
      <c r="N2292" s="613">
        <f t="shared" si="217"/>
        <v>0.72</v>
      </c>
      <c r="O2292" t="str">
        <f t="shared" si="218"/>
        <v/>
      </c>
    </row>
    <row r="2293" spans="1:15" x14ac:dyDescent="0.25">
      <c r="A2293" t="s">
        <v>1692</v>
      </c>
      <c r="B2293" t="s">
        <v>1248</v>
      </c>
      <c r="C2293" t="s">
        <v>1245</v>
      </c>
      <c r="D2293" t="s">
        <v>1131</v>
      </c>
      <c r="E2293" t="s">
        <v>1195</v>
      </c>
      <c r="F2293" s="604">
        <v>1</v>
      </c>
      <c r="G2293" s="604">
        <v>1.5049999999999999E-2</v>
      </c>
      <c r="I2293" t="str">
        <f t="shared" si="215"/>
        <v>industry</v>
      </c>
      <c r="J2293" t="str">
        <f t="shared" si="216"/>
        <v>hard coal</v>
      </c>
      <c r="K2293" t="str">
        <f t="shared" si="219"/>
        <v>PM</v>
      </c>
      <c r="L2293" t="str">
        <f t="shared" si="220"/>
        <v>industry.hard coal.PM.Cyclone</v>
      </c>
      <c r="M2293" s="614">
        <f>IFERROR(INDEX('Control Tech'!$K$3:$K$196,MATCH(Calcs!L2293,'Control Tech'!$A$3:$A$196,0),1)/100,0)</f>
        <v>0</v>
      </c>
      <c r="N2293" s="613">
        <f t="shared" si="217"/>
        <v>0</v>
      </c>
      <c r="O2293" t="str">
        <f t="shared" si="218"/>
        <v/>
      </c>
    </row>
    <row r="2294" spans="1:15" x14ac:dyDescent="0.25">
      <c r="A2294" t="s">
        <v>1692</v>
      </c>
      <c r="B2294" t="s">
        <v>1248</v>
      </c>
      <c r="C2294" t="s">
        <v>1245</v>
      </c>
      <c r="D2294" t="s">
        <v>1207</v>
      </c>
      <c r="E2294" t="s">
        <v>1195</v>
      </c>
      <c r="F2294" s="604">
        <v>1</v>
      </c>
      <c r="G2294" s="604">
        <v>1.75E-3</v>
      </c>
      <c r="I2294" t="str">
        <f t="shared" si="215"/>
        <v>industry</v>
      </c>
      <c r="J2294" t="str">
        <f t="shared" si="216"/>
        <v>hard coal</v>
      </c>
      <c r="K2294" t="str">
        <f t="shared" si="219"/>
        <v>PM</v>
      </c>
      <c r="L2294" t="str">
        <f t="shared" si="220"/>
        <v>industry.hard coal.PM.Electrostatic precipitator: 1 field</v>
      </c>
      <c r="M2294" s="614">
        <f>IFERROR(INDEX('Control Tech'!$K$3:$K$196,MATCH(Calcs!L2294,'Control Tech'!$A$3:$A$196,0),1)/100,0)</f>
        <v>0</v>
      </c>
      <c r="N2294" s="613">
        <f t="shared" si="217"/>
        <v>0</v>
      </c>
      <c r="O2294" t="str">
        <f t="shared" si="218"/>
        <v/>
      </c>
    </row>
    <row r="2295" spans="1:15" x14ac:dyDescent="0.25">
      <c r="A2295" t="s">
        <v>1692</v>
      </c>
      <c r="B2295" t="s">
        <v>1248</v>
      </c>
      <c r="C2295" t="s">
        <v>1245</v>
      </c>
      <c r="D2295" t="s">
        <v>1208</v>
      </c>
      <c r="E2295" t="s">
        <v>1195</v>
      </c>
      <c r="F2295" s="604">
        <v>1</v>
      </c>
      <c r="G2295" s="604">
        <v>7.6999999999999996E-4</v>
      </c>
      <c r="I2295" t="str">
        <f t="shared" si="215"/>
        <v>industry</v>
      </c>
      <c r="J2295" t="str">
        <f t="shared" si="216"/>
        <v>hard coal</v>
      </c>
      <c r="K2295" t="str">
        <f t="shared" si="219"/>
        <v>PM</v>
      </c>
      <c r="L2295" t="str">
        <f t="shared" si="220"/>
        <v>industry.hard coal.PM.Electrostatic precipitator: 2 fields</v>
      </c>
      <c r="M2295" s="614">
        <f>IFERROR(INDEX('Control Tech'!$K$3:$K$196,MATCH(Calcs!L2295,'Control Tech'!$A$3:$A$196,0),1)/100,0)</f>
        <v>0</v>
      </c>
      <c r="N2295" s="613">
        <f t="shared" si="217"/>
        <v>0</v>
      </c>
      <c r="O2295" t="str">
        <f t="shared" si="218"/>
        <v/>
      </c>
    </row>
    <row r="2296" spans="1:15" x14ac:dyDescent="0.25">
      <c r="A2296" t="s">
        <v>1692</v>
      </c>
      <c r="B2296" t="s">
        <v>1248</v>
      </c>
      <c r="C2296" t="s">
        <v>1245</v>
      </c>
      <c r="D2296" t="s">
        <v>1196</v>
      </c>
      <c r="E2296" t="s">
        <v>1195</v>
      </c>
      <c r="F2296" s="604">
        <v>1</v>
      </c>
      <c r="G2296" s="604">
        <v>1.7000000000000001E-4</v>
      </c>
      <c r="I2296" t="str">
        <f t="shared" si="215"/>
        <v>industry</v>
      </c>
      <c r="J2296" t="str">
        <f t="shared" si="216"/>
        <v>hard coal</v>
      </c>
      <c r="K2296" t="str">
        <f t="shared" si="219"/>
        <v>PM</v>
      </c>
      <c r="L2296" t="str">
        <f t="shared" si="220"/>
        <v>industry.hard coal.PM.High efficiency deduster</v>
      </c>
      <c r="M2296" s="614">
        <f>IFERROR(INDEX('Control Tech'!$K$3:$K$196,MATCH(Calcs!L2296,'Control Tech'!$A$3:$A$196,0),1)/100,0)</f>
        <v>0</v>
      </c>
      <c r="N2296" s="613">
        <f t="shared" si="217"/>
        <v>0</v>
      </c>
      <c r="O2296" t="str">
        <f t="shared" si="218"/>
        <v/>
      </c>
    </row>
    <row r="2297" spans="1:15" x14ac:dyDescent="0.25">
      <c r="A2297" t="s">
        <v>1692</v>
      </c>
      <c r="B2297" t="s">
        <v>1248</v>
      </c>
      <c r="C2297" t="s">
        <v>1245</v>
      </c>
      <c r="D2297" t="s">
        <v>1186</v>
      </c>
      <c r="E2297" t="s">
        <v>1195</v>
      </c>
      <c r="F2297" s="604">
        <v>1</v>
      </c>
      <c r="G2297" s="604">
        <v>2.852E-2</v>
      </c>
      <c r="I2297" t="str">
        <f t="shared" si="215"/>
        <v>industry</v>
      </c>
      <c r="J2297" t="str">
        <f t="shared" si="216"/>
        <v>hard coal</v>
      </c>
      <c r="K2297" t="str">
        <f t="shared" si="219"/>
        <v>PM</v>
      </c>
      <c r="L2297" t="str">
        <f t="shared" si="220"/>
        <v>industry.hard coal.PM.No control</v>
      </c>
      <c r="M2297" s="614">
        <f>IFERROR(INDEX('Control Tech'!$K$3:$K$196,MATCH(Calcs!L2297,'Control Tech'!$A$3:$A$196,0),1)/100,0)</f>
        <v>0</v>
      </c>
      <c r="N2297" s="613">
        <f t="shared" si="217"/>
        <v>1</v>
      </c>
      <c r="O2297" t="str">
        <f t="shared" si="218"/>
        <v/>
      </c>
    </row>
    <row r="2298" spans="1:15" x14ac:dyDescent="0.25">
      <c r="A2298" t="s">
        <v>1692</v>
      </c>
      <c r="B2298" t="s">
        <v>1248</v>
      </c>
      <c r="C2298" t="s">
        <v>92</v>
      </c>
      <c r="D2298" t="s">
        <v>1295</v>
      </c>
      <c r="E2298" t="s">
        <v>1195</v>
      </c>
      <c r="F2298" s="604">
        <v>1</v>
      </c>
      <c r="G2298" s="604">
        <v>7.6999999999999996E-4</v>
      </c>
      <c r="I2298" t="str">
        <f t="shared" si="215"/>
        <v>industry</v>
      </c>
      <c r="J2298" t="str">
        <f t="shared" si="216"/>
        <v>petroleum diesel</v>
      </c>
      <c r="K2298" t="str">
        <f t="shared" si="219"/>
        <v>PM</v>
      </c>
      <c r="L2298" t="str">
        <f t="shared" si="220"/>
        <v>industry.petroleum diesel.PM.Good housekeeping: industrial oil boilers</v>
      </c>
      <c r="M2298" s="614">
        <f>IFERROR(INDEX('Control Tech'!$K$3:$K$196,MATCH(Calcs!L2298,'Control Tech'!$A$3:$A$196,0),1)/100,0)</f>
        <v>0</v>
      </c>
      <c r="N2298" s="613">
        <f t="shared" si="217"/>
        <v>0</v>
      </c>
      <c r="O2298" t="str">
        <f t="shared" si="218"/>
        <v/>
      </c>
    </row>
    <row r="2299" spans="1:15" x14ac:dyDescent="0.25">
      <c r="A2299" t="s">
        <v>1692</v>
      </c>
      <c r="B2299" t="s">
        <v>1248</v>
      </c>
      <c r="C2299" t="s">
        <v>92</v>
      </c>
      <c r="D2299" t="s">
        <v>1186</v>
      </c>
      <c r="E2299" t="s">
        <v>1195</v>
      </c>
      <c r="F2299" s="604">
        <v>1</v>
      </c>
      <c r="G2299" s="604">
        <v>1.1000000000000001E-3</v>
      </c>
      <c r="I2299" t="str">
        <f t="shared" si="215"/>
        <v>industry</v>
      </c>
      <c r="J2299" t="str">
        <f t="shared" si="216"/>
        <v>petroleum diesel</v>
      </c>
      <c r="K2299" t="str">
        <f t="shared" si="219"/>
        <v>PM</v>
      </c>
      <c r="L2299" t="str">
        <f t="shared" si="220"/>
        <v>industry.petroleum diesel.PM.No control</v>
      </c>
      <c r="M2299" s="614">
        <f>IFERROR(INDEX('Control Tech'!$K$3:$K$196,MATCH(Calcs!L2299,'Control Tech'!$A$3:$A$196,0),1)/100,0)</f>
        <v>0</v>
      </c>
      <c r="N2299" s="613">
        <f t="shared" si="217"/>
        <v>1</v>
      </c>
      <c r="O2299" t="str">
        <f t="shared" si="218"/>
        <v/>
      </c>
    </row>
    <row r="2300" spans="1:15" x14ac:dyDescent="0.25">
      <c r="A2300" t="s">
        <v>1692</v>
      </c>
      <c r="B2300" t="s">
        <v>1248</v>
      </c>
      <c r="C2300" t="s">
        <v>1264</v>
      </c>
      <c r="D2300" t="s">
        <v>1186</v>
      </c>
      <c r="E2300" t="s">
        <v>1195</v>
      </c>
      <c r="F2300" s="604">
        <v>1</v>
      </c>
      <c r="G2300" s="604">
        <v>1E-4</v>
      </c>
      <c r="I2300" t="str">
        <f t="shared" si="215"/>
        <v>industry</v>
      </c>
      <c r="J2300" t="str">
        <f t="shared" si="216"/>
        <v>natural gas</v>
      </c>
      <c r="K2300" t="str">
        <f t="shared" si="219"/>
        <v>PM</v>
      </c>
      <c r="L2300" t="str">
        <f t="shared" si="220"/>
        <v>industry.natural gas.PM.No control</v>
      </c>
      <c r="M2300" s="614">
        <f>IFERROR(INDEX('Control Tech'!$K$3:$K$196,MATCH(Calcs!L2300,'Control Tech'!$A$3:$A$196,0),1)/100,0)</f>
        <v>0</v>
      </c>
      <c r="N2300" s="613">
        <f t="shared" si="217"/>
        <v>1</v>
      </c>
      <c r="O2300" t="str">
        <f t="shared" si="218"/>
        <v/>
      </c>
    </row>
    <row r="2301" spans="1:15" x14ac:dyDescent="0.25">
      <c r="A2301" t="s">
        <v>1692</v>
      </c>
      <c r="B2301" t="s">
        <v>1248</v>
      </c>
      <c r="C2301" t="s">
        <v>18</v>
      </c>
      <c r="D2301" t="s">
        <v>1186</v>
      </c>
      <c r="E2301" t="s">
        <v>1195</v>
      </c>
      <c r="F2301" s="604">
        <v>1</v>
      </c>
      <c r="G2301" s="604">
        <v>5.0000000000000001E-4</v>
      </c>
      <c r="I2301" t="str">
        <f t="shared" si="215"/>
        <v>industry</v>
      </c>
      <c r="J2301" t="str">
        <f t="shared" si="216"/>
        <v>petroleum gasoline</v>
      </c>
      <c r="K2301" t="str">
        <f t="shared" si="219"/>
        <v>PM</v>
      </c>
      <c r="L2301" t="str">
        <f t="shared" si="220"/>
        <v>industry.petroleum gasoline.PM.No control</v>
      </c>
      <c r="M2301" s="614">
        <f>IFERROR(INDEX('Control Tech'!$K$3:$K$196,MATCH(Calcs!L2301,'Control Tech'!$A$3:$A$196,0),1)/100,0)</f>
        <v>0</v>
      </c>
      <c r="N2301" s="613">
        <f t="shared" si="217"/>
        <v>1</v>
      </c>
      <c r="O2301" t="str">
        <f t="shared" si="218"/>
        <v/>
      </c>
    </row>
    <row r="2302" spans="1:15" x14ac:dyDescent="0.25">
      <c r="A2302" t="s">
        <v>1692</v>
      </c>
      <c r="B2302" t="s">
        <v>1248</v>
      </c>
      <c r="C2302" t="s">
        <v>1294</v>
      </c>
      <c r="D2302" t="s">
        <v>1295</v>
      </c>
      <c r="E2302" t="s">
        <v>1195</v>
      </c>
      <c r="F2302" s="604">
        <v>1</v>
      </c>
      <c r="G2302" s="604">
        <v>1.0290000000000001E-2</v>
      </c>
      <c r="I2302" t="str">
        <f t="shared" si="215"/>
        <v>industry</v>
      </c>
      <c r="J2302" t="str">
        <f t="shared" si="216"/>
        <v>petroleum diesel</v>
      </c>
      <c r="K2302" t="str">
        <f t="shared" si="219"/>
        <v>PM</v>
      </c>
      <c r="L2302" t="str">
        <f t="shared" si="220"/>
        <v>industry.petroleum diesel.PM.Good housekeeping: industrial oil boilers</v>
      </c>
      <c r="M2302" s="614">
        <f>IFERROR(INDEX('Control Tech'!$K$3:$K$196,MATCH(Calcs!L2302,'Control Tech'!$A$3:$A$196,0),1)/100,0)</f>
        <v>0</v>
      </c>
      <c r="N2302" s="613">
        <f t="shared" si="217"/>
        <v>0</v>
      </c>
      <c r="O2302" t="str">
        <f t="shared" si="218"/>
        <v/>
      </c>
    </row>
    <row r="2303" spans="1:15" x14ac:dyDescent="0.25">
      <c r="A2303" t="s">
        <v>1692</v>
      </c>
      <c r="B2303" t="s">
        <v>1248</v>
      </c>
      <c r="C2303" t="s">
        <v>1294</v>
      </c>
      <c r="D2303" t="s">
        <v>1196</v>
      </c>
      <c r="E2303" t="s">
        <v>1195</v>
      </c>
      <c r="F2303" s="604">
        <v>1</v>
      </c>
      <c r="G2303" s="604">
        <v>1.1E-4</v>
      </c>
      <c r="I2303" t="str">
        <f t="shared" si="215"/>
        <v>industry</v>
      </c>
      <c r="J2303" t="str">
        <f t="shared" si="216"/>
        <v>petroleum diesel</v>
      </c>
      <c r="K2303" t="str">
        <f t="shared" si="219"/>
        <v>PM</v>
      </c>
      <c r="L2303" t="str">
        <f t="shared" si="220"/>
        <v>industry.petroleum diesel.PM.High efficiency deduster</v>
      </c>
      <c r="M2303" s="614">
        <f>IFERROR(INDEX('Control Tech'!$K$3:$K$196,MATCH(Calcs!L2303,'Control Tech'!$A$3:$A$196,0),1)/100,0)</f>
        <v>0</v>
      </c>
      <c r="N2303" s="613">
        <f t="shared" si="217"/>
        <v>0</v>
      </c>
      <c r="O2303" t="str">
        <f t="shared" si="218"/>
        <v/>
      </c>
    </row>
    <row r="2304" spans="1:15" x14ac:dyDescent="0.25">
      <c r="A2304" t="s">
        <v>1692</v>
      </c>
      <c r="B2304" t="s">
        <v>1248</v>
      </c>
      <c r="C2304" t="s">
        <v>1294</v>
      </c>
      <c r="D2304" t="s">
        <v>1186</v>
      </c>
      <c r="E2304" t="s">
        <v>1195</v>
      </c>
      <c r="F2304" s="604">
        <v>1</v>
      </c>
      <c r="G2304" s="604">
        <v>1.47E-2</v>
      </c>
      <c r="I2304" t="str">
        <f t="shared" si="215"/>
        <v>industry</v>
      </c>
      <c r="J2304" t="str">
        <f t="shared" si="216"/>
        <v>petroleum diesel</v>
      </c>
      <c r="K2304" t="str">
        <f t="shared" si="219"/>
        <v>PM</v>
      </c>
      <c r="L2304" t="str">
        <f t="shared" si="220"/>
        <v>industry.petroleum diesel.PM.No control</v>
      </c>
      <c r="M2304" s="614">
        <f>IFERROR(INDEX('Control Tech'!$K$3:$K$196,MATCH(Calcs!L2304,'Control Tech'!$A$3:$A$196,0),1)/100,0)</f>
        <v>0</v>
      </c>
      <c r="N2304" s="613">
        <f t="shared" si="217"/>
        <v>1</v>
      </c>
      <c r="O2304" t="str">
        <f t="shared" si="218"/>
        <v/>
      </c>
    </row>
    <row r="2305" spans="1:15" x14ac:dyDescent="0.25">
      <c r="A2305" t="s">
        <v>1692</v>
      </c>
      <c r="B2305" t="s">
        <v>1248</v>
      </c>
      <c r="C2305" t="s">
        <v>1305</v>
      </c>
      <c r="D2305" t="s">
        <v>1186</v>
      </c>
      <c r="E2305" t="s">
        <v>1195</v>
      </c>
      <c r="F2305" s="604">
        <v>1</v>
      </c>
      <c r="G2305" s="604">
        <v>2.0000000000000001E-4</v>
      </c>
      <c r="I2305" t="str">
        <f t="shared" si="215"/>
        <v>industry</v>
      </c>
      <c r="J2305" t="str">
        <f t="shared" si="216"/>
        <v>natural gas</v>
      </c>
      <c r="K2305" t="str">
        <f t="shared" si="219"/>
        <v>PM</v>
      </c>
      <c r="L2305" t="str">
        <f t="shared" si="220"/>
        <v>industry.natural gas.PM.No control</v>
      </c>
      <c r="M2305" s="614">
        <f>IFERROR(INDEX('Control Tech'!$K$3:$K$196,MATCH(Calcs!L2305,'Control Tech'!$A$3:$A$196,0),1)/100,0)</f>
        <v>0</v>
      </c>
      <c r="N2305" s="613">
        <f t="shared" si="217"/>
        <v>1</v>
      </c>
      <c r="O2305" t="str">
        <f t="shared" si="218"/>
        <v/>
      </c>
    </row>
    <row r="2306" spans="1:15" x14ac:dyDescent="0.25">
      <c r="A2306" t="s">
        <v>1692</v>
      </c>
      <c r="B2306" t="s">
        <v>1248</v>
      </c>
      <c r="C2306" t="s">
        <v>1410</v>
      </c>
      <c r="D2306" t="s">
        <v>1131</v>
      </c>
      <c r="E2306" t="s">
        <v>1195</v>
      </c>
      <c r="F2306" s="604">
        <v>1</v>
      </c>
      <c r="G2306" s="604">
        <v>3.0960000000000001E-2</v>
      </c>
      <c r="I2306" t="str">
        <f t="shared" si="215"/>
        <v>industry</v>
      </c>
      <c r="J2306" t="str">
        <f t="shared" si="216"/>
        <v>biomass</v>
      </c>
      <c r="K2306" t="str">
        <f t="shared" si="219"/>
        <v>PM</v>
      </c>
      <c r="L2306" t="str">
        <f t="shared" si="220"/>
        <v>industry.biomass.PM.Cyclone</v>
      </c>
      <c r="M2306" s="614">
        <f>IFERROR(INDEX('Control Tech'!$K$3:$K$196,MATCH(Calcs!L2306,'Control Tech'!$A$3:$A$196,0),1)/100,0)</f>
        <v>0</v>
      </c>
      <c r="N2306" s="613">
        <f t="shared" si="217"/>
        <v>0</v>
      </c>
      <c r="O2306" t="str">
        <f t="shared" si="218"/>
        <v/>
      </c>
    </row>
    <row r="2307" spans="1:15" x14ac:dyDescent="0.25">
      <c r="A2307" t="s">
        <v>1692</v>
      </c>
      <c r="B2307" t="s">
        <v>1248</v>
      </c>
      <c r="C2307" t="s">
        <v>1410</v>
      </c>
      <c r="D2307" t="s">
        <v>1207</v>
      </c>
      <c r="E2307" t="s">
        <v>1195</v>
      </c>
      <c r="F2307" s="604">
        <v>1</v>
      </c>
      <c r="G2307" s="604">
        <v>3.4399999999999999E-3</v>
      </c>
      <c r="I2307" t="str">
        <f t="shared" si="215"/>
        <v>industry</v>
      </c>
      <c r="J2307" t="str">
        <f t="shared" si="216"/>
        <v>biomass</v>
      </c>
      <c r="K2307" t="str">
        <f t="shared" si="219"/>
        <v>PM</v>
      </c>
      <c r="L2307" t="str">
        <f t="shared" si="220"/>
        <v>industry.biomass.PM.Electrostatic precipitator: 1 field</v>
      </c>
      <c r="M2307" s="614">
        <f>IFERROR(INDEX('Control Tech'!$K$3:$K$196,MATCH(Calcs!L2307,'Control Tech'!$A$3:$A$196,0),1)/100,0)</f>
        <v>0.28000000000000003</v>
      </c>
      <c r="N2307" s="613">
        <f t="shared" si="217"/>
        <v>0.28000000000000003</v>
      </c>
      <c r="O2307" t="str">
        <f t="shared" si="218"/>
        <v/>
      </c>
    </row>
    <row r="2308" spans="1:15" x14ac:dyDescent="0.25">
      <c r="A2308" t="s">
        <v>1692</v>
      </c>
      <c r="B2308" t="s">
        <v>1248</v>
      </c>
      <c r="C2308" t="s">
        <v>1410</v>
      </c>
      <c r="D2308" t="s">
        <v>1208</v>
      </c>
      <c r="E2308" t="s">
        <v>1195</v>
      </c>
      <c r="F2308" s="604">
        <v>1</v>
      </c>
      <c r="G2308" s="604">
        <v>1.65E-3</v>
      </c>
      <c r="I2308" t="str">
        <f t="shared" si="215"/>
        <v>industry</v>
      </c>
      <c r="J2308" t="str">
        <f t="shared" si="216"/>
        <v>biomass</v>
      </c>
      <c r="K2308" t="str">
        <f t="shared" si="219"/>
        <v>PM</v>
      </c>
      <c r="L2308" t="str">
        <f t="shared" si="220"/>
        <v>industry.biomass.PM.Electrostatic precipitator: 2 fields</v>
      </c>
      <c r="M2308" s="614">
        <f>IFERROR(INDEX('Control Tech'!$K$3:$K$196,MATCH(Calcs!L2308,'Control Tech'!$A$3:$A$196,0),1)/100,0)</f>
        <v>0</v>
      </c>
      <c r="N2308" s="613">
        <f t="shared" si="217"/>
        <v>0</v>
      </c>
      <c r="O2308" t="str">
        <f t="shared" si="218"/>
        <v/>
      </c>
    </row>
    <row r="2309" spans="1:15" x14ac:dyDescent="0.25">
      <c r="A2309" t="s">
        <v>1692</v>
      </c>
      <c r="B2309" t="s">
        <v>1248</v>
      </c>
      <c r="C2309" t="s">
        <v>1410</v>
      </c>
      <c r="D2309" t="s">
        <v>1196</v>
      </c>
      <c r="E2309" t="s">
        <v>1195</v>
      </c>
      <c r="F2309" s="604">
        <v>1</v>
      </c>
      <c r="G2309" s="604">
        <v>3.8999999999999999E-4</v>
      </c>
      <c r="I2309" t="str">
        <f t="shared" si="215"/>
        <v>industry</v>
      </c>
      <c r="J2309" t="str">
        <f t="shared" si="216"/>
        <v>biomass</v>
      </c>
      <c r="K2309" t="str">
        <f t="shared" si="219"/>
        <v>PM</v>
      </c>
      <c r="L2309" t="str">
        <f t="shared" si="220"/>
        <v>industry.biomass.PM.High efficiency deduster</v>
      </c>
      <c r="M2309" s="614">
        <f>IFERROR(INDEX('Control Tech'!$K$3:$K$196,MATCH(Calcs!L2309,'Control Tech'!$A$3:$A$196,0),1)/100,0)</f>
        <v>0</v>
      </c>
      <c r="N2309" s="613">
        <f t="shared" si="217"/>
        <v>0</v>
      </c>
      <c r="O2309" t="str">
        <f t="shared" si="218"/>
        <v/>
      </c>
    </row>
    <row r="2310" spans="1:15" x14ac:dyDescent="0.25">
      <c r="A2310" t="s">
        <v>1692</v>
      </c>
      <c r="B2310" t="s">
        <v>1248</v>
      </c>
      <c r="C2310" t="s">
        <v>1410</v>
      </c>
      <c r="D2310" t="s">
        <v>1186</v>
      </c>
      <c r="E2310" t="s">
        <v>1195</v>
      </c>
      <c r="F2310" s="604">
        <v>1</v>
      </c>
      <c r="G2310" s="604">
        <v>5.3960000000000001E-2</v>
      </c>
      <c r="I2310" t="str">
        <f t="shared" ref="I2310:I2373" si="221">IFERROR(INDEX($U$3:$U$143,MATCH(B2310,$S$3:$S$143,0),1),"")</f>
        <v>industry</v>
      </c>
      <c r="J2310" t="str">
        <f t="shared" ref="J2310:J2373" si="222">IFERROR(INDEX($V$3:$V$143,MATCH(CONCATENATE(B2310,".",C2310),$R$3:$R$143,0),1),"")</f>
        <v>biomass</v>
      </c>
      <c r="K2310" t="str">
        <f t="shared" si="219"/>
        <v>PM</v>
      </c>
      <c r="L2310" t="str">
        <f t="shared" si="220"/>
        <v>industry.biomass.PM.No control</v>
      </c>
      <c r="M2310" s="614">
        <f>IFERROR(INDEX('Control Tech'!$K$3:$K$196,MATCH(Calcs!L2310,'Control Tech'!$A$3:$A$196,0),1)/100,0)</f>
        <v>0</v>
      </c>
      <c r="N2310" s="613">
        <f t="shared" ref="N2310:N2373" si="223">IF(D2310="no control",1-SUMIFS($M$5:$M$3714,$B$5:$B$3714,B2310,$A$5:$A$3714,A2310,$C$5:$C$3714,C2310),M2310)</f>
        <v>0.72</v>
      </c>
      <c r="O2310" t="str">
        <f t="shared" ref="O2310:O2373" si="224">IF(I2310="electricity",INDEX($W$3:$W$143,MATCH(CONCATENATE(B2310,".",C2310),$R$3:$R$143,0),1),"")</f>
        <v/>
      </c>
    </row>
    <row r="2311" spans="1:15" x14ac:dyDescent="0.25">
      <c r="A2311" t="s">
        <v>1692</v>
      </c>
      <c r="B2311" t="s">
        <v>1191</v>
      </c>
      <c r="C2311" t="s">
        <v>92</v>
      </c>
      <c r="D2311" t="s">
        <v>1266</v>
      </c>
      <c r="E2311" t="s">
        <v>1195</v>
      </c>
      <c r="F2311" s="604">
        <v>1</v>
      </c>
      <c r="G2311" s="604">
        <v>0.10936999999999999</v>
      </c>
      <c r="I2311" t="str">
        <f t="shared" si="221"/>
        <v>ldvs</v>
      </c>
      <c r="J2311" t="str">
        <f t="shared" si="222"/>
        <v>petroleum diesel</v>
      </c>
      <c r="K2311" t="str">
        <f t="shared" si="219"/>
        <v>PM</v>
      </c>
      <c r="L2311" t="str">
        <f t="shared" si="220"/>
        <v>ldvs.petroleum diesel.PM.EURO 1</v>
      </c>
      <c r="M2311" s="614">
        <f>IFERROR(INDEX('Control Tech'!$K$3:$K$196,MATCH(Calcs!L2311,'Control Tech'!$A$3:$A$196,0),1)/100,0)</f>
        <v>0</v>
      </c>
      <c r="N2311" s="613">
        <f t="shared" si="223"/>
        <v>0</v>
      </c>
      <c r="O2311" t="str">
        <f t="shared" si="224"/>
        <v/>
      </c>
    </row>
    <row r="2312" spans="1:15" x14ac:dyDescent="0.25">
      <c r="A2312" t="s">
        <v>1692</v>
      </c>
      <c r="B2312" t="s">
        <v>1191</v>
      </c>
      <c r="C2312" t="s">
        <v>92</v>
      </c>
      <c r="D2312" t="s">
        <v>1267</v>
      </c>
      <c r="E2312" t="s">
        <v>1195</v>
      </c>
      <c r="F2312" s="604">
        <v>1</v>
      </c>
      <c r="G2312" s="604">
        <v>9.2969999999999997E-2</v>
      </c>
      <c r="I2312" t="str">
        <f t="shared" si="221"/>
        <v>ldvs</v>
      </c>
      <c r="J2312" t="str">
        <f t="shared" si="222"/>
        <v>petroleum diesel</v>
      </c>
      <c r="K2312" t="str">
        <f t="shared" si="219"/>
        <v>PM</v>
      </c>
      <c r="L2312" t="str">
        <f t="shared" si="220"/>
        <v>ldvs.petroleum diesel.PM.EURO 2</v>
      </c>
      <c r="M2312" s="614">
        <f>IFERROR(INDEX('Control Tech'!$K$3:$K$196,MATCH(Calcs!L2312,'Control Tech'!$A$3:$A$196,0),1)/100,0)</f>
        <v>0.52500000000000002</v>
      </c>
      <c r="N2312" s="613">
        <f t="shared" si="223"/>
        <v>0.52500000000000002</v>
      </c>
      <c r="O2312" t="str">
        <f t="shared" si="224"/>
        <v/>
      </c>
    </row>
    <row r="2313" spans="1:15" x14ac:dyDescent="0.25">
      <c r="A2313" t="s">
        <v>1692</v>
      </c>
      <c r="B2313" t="s">
        <v>1191</v>
      </c>
      <c r="C2313" t="s">
        <v>92</v>
      </c>
      <c r="D2313" t="s">
        <v>1268</v>
      </c>
      <c r="E2313" t="s">
        <v>1195</v>
      </c>
      <c r="F2313" s="604">
        <v>1</v>
      </c>
      <c r="G2313" s="604">
        <v>2.085E-2</v>
      </c>
      <c r="I2313" t="str">
        <f t="shared" si="221"/>
        <v>ldvs</v>
      </c>
      <c r="J2313" t="str">
        <f t="shared" si="222"/>
        <v>petroleum diesel</v>
      </c>
      <c r="K2313" t="str">
        <f t="shared" si="219"/>
        <v>PM</v>
      </c>
      <c r="L2313" t="str">
        <f t="shared" si="220"/>
        <v>ldvs.petroleum diesel.PM.EURO 3</v>
      </c>
      <c r="M2313" s="614">
        <f>IFERROR(INDEX('Control Tech'!$K$3:$K$196,MATCH(Calcs!L2313,'Control Tech'!$A$3:$A$196,0),1)/100,0)</f>
        <v>0.35249999999999998</v>
      </c>
      <c r="N2313" s="613">
        <f t="shared" si="223"/>
        <v>0.35249999999999998</v>
      </c>
      <c r="O2313" t="str">
        <f t="shared" si="224"/>
        <v/>
      </c>
    </row>
    <row r="2314" spans="1:15" x14ac:dyDescent="0.25">
      <c r="A2314" t="s">
        <v>1692</v>
      </c>
      <c r="B2314" t="s">
        <v>1191</v>
      </c>
      <c r="C2314" t="s">
        <v>92</v>
      </c>
      <c r="D2314" t="s">
        <v>1269</v>
      </c>
      <c r="E2314" t="s">
        <v>1195</v>
      </c>
      <c r="F2314" s="604">
        <v>1</v>
      </c>
      <c r="G2314" s="604">
        <v>2.0320000000000001E-2</v>
      </c>
      <c r="I2314" t="str">
        <f t="shared" si="221"/>
        <v>ldvs</v>
      </c>
      <c r="J2314" t="str">
        <f t="shared" si="222"/>
        <v>petroleum diesel</v>
      </c>
      <c r="K2314" t="str">
        <f t="shared" si="219"/>
        <v>PM</v>
      </c>
      <c r="L2314" t="str">
        <f t="shared" si="220"/>
        <v>ldvs.petroleum diesel.PM.EURO 4</v>
      </c>
      <c r="M2314" s="614">
        <f>IFERROR(INDEX('Control Tech'!$K$3:$K$196,MATCH(Calcs!L2314,'Control Tech'!$A$3:$A$196,0),1)/100,0)</f>
        <v>0.1225</v>
      </c>
      <c r="N2314" s="613">
        <f t="shared" si="223"/>
        <v>0.1225</v>
      </c>
      <c r="O2314" t="str">
        <f t="shared" si="224"/>
        <v/>
      </c>
    </row>
    <row r="2315" spans="1:15" x14ac:dyDescent="0.25">
      <c r="A2315" t="s">
        <v>1692</v>
      </c>
      <c r="B2315" t="s">
        <v>1191</v>
      </c>
      <c r="C2315" t="s">
        <v>92</v>
      </c>
      <c r="D2315" t="s">
        <v>1270</v>
      </c>
      <c r="E2315" t="s">
        <v>1195</v>
      </c>
      <c r="F2315" s="604">
        <v>1</v>
      </c>
      <c r="G2315" s="604">
        <v>1.07E-3</v>
      </c>
      <c r="I2315" t="str">
        <f t="shared" si="221"/>
        <v>ldvs</v>
      </c>
      <c r="J2315" t="str">
        <f t="shared" si="222"/>
        <v>petroleum diesel</v>
      </c>
      <c r="K2315" t="str">
        <f t="shared" si="219"/>
        <v>PM</v>
      </c>
      <c r="L2315" t="str">
        <f t="shared" si="220"/>
        <v>ldvs.petroleum diesel.PM.EURO 5</v>
      </c>
      <c r="M2315" s="614">
        <f>IFERROR(INDEX('Control Tech'!$K$3:$K$196,MATCH(Calcs!L2315,'Control Tech'!$A$3:$A$196,0),1)/100,0)</f>
        <v>0</v>
      </c>
      <c r="N2315" s="613">
        <f t="shared" si="223"/>
        <v>0</v>
      </c>
      <c r="O2315" t="str">
        <f t="shared" si="224"/>
        <v/>
      </c>
    </row>
    <row r="2316" spans="1:15" x14ac:dyDescent="0.25">
      <c r="A2316" t="s">
        <v>1692</v>
      </c>
      <c r="B2316" t="s">
        <v>1191</v>
      </c>
      <c r="C2316" t="s">
        <v>92</v>
      </c>
      <c r="D2316" t="s">
        <v>1271</v>
      </c>
      <c r="E2316" t="s">
        <v>1195</v>
      </c>
      <c r="F2316" s="604">
        <v>1</v>
      </c>
      <c r="G2316" s="604">
        <v>1.15E-3</v>
      </c>
      <c r="I2316" t="str">
        <f t="shared" si="221"/>
        <v>ldvs</v>
      </c>
      <c r="J2316" t="str">
        <f t="shared" si="222"/>
        <v>petroleum diesel</v>
      </c>
      <c r="K2316" t="str">
        <f t="shared" si="219"/>
        <v>PM</v>
      </c>
      <c r="L2316" t="str">
        <f t="shared" si="220"/>
        <v>ldvs.petroleum diesel.PM.EURO 6</v>
      </c>
      <c r="M2316" s="614">
        <f>IFERROR(INDEX('Control Tech'!$K$3:$K$196,MATCH(Calcs!L2316,'Control Tech'!$A$3:$A$196,0),1)/100,0)</f>
        <v>0</v>
      </c>
      <c r="N2316" s="613">
        <f t="shared" si="223"/>
        <v>0</v>
      </c>
      <c r="O2316" t="str">
        <f t="shared" si="224"/>
        <v/>
      </c>
    </row>
    <row r="2317" spans="1:15" x14ac:dyDescent="0.25">
      <c r="A2317" t="s">
        <v>1692</v>
      </c>
      <c r="B2317" t="s">
        <v>1191</v>
      </c>
      <c r="C2317" t="s">
        <v>92</v>
      </c>
      <c r="D2317" t="s">
        <v>1318</v>
      </c>
      <c r="E2317" t="s">
        <v>1195</v>
      </c>
      <c r="F2317" s="604">
        <v>1</v>
      </c>
      <c r="G2317" s="604">
        <v>1.15E-3</v>
      </c>
      <c r="I2317" t="str">
        <f t="shared" si="221"/>
        <v>ldvs</v>
      </c>
      <c r="J2317" t="str">
        <f t="shared" si="222"/>
        <v>petroleum diesel</v>
      </c>
      <c r="K2317" t="str">
        <f t="shared" si="219"/>
        <v>PM</v>
      </c>
      <c r="L2317" t="str">
        <f t="shared" si="220"/>
        <v>ldvs.petroleum diesel.PM.EURO 6a/b</v>
      </c>
      <c r="M2317" s="614">
        <f>IFERROR(INDEX('Control Tech'!$K$3:$K$196,MATCH(Calcs!L2317,'Control Tech'!$A$3:$A$196,0),1)/100,0)</f>
        <v>0</v>
      </c>
      <c r="N2317" s="613">
        <f t="shared" si="223"/>
        <v>0</v>
      </c>
      <c r="O2317" t="str">
        <f t="shared" si="224"/>
        <v/>
      </c>
    </row>
    <row r="2318" spans="1:15" x14ac:dyDescent="0.25">
      <c r="A2318" t="s">
        <v>1692</v>
      </c>
      <c r="B2318" t="s">
        <v>1191</v>
      </c>
      <c r="C2318" t="s">
        <v>92</v>
      </c>
      <c r="D2318" t="s">
        <v>1317</v>
      </c>
      <c r="E2318" t="s">
        <v>1195</v>
      </c>
      <c r="F2318" s="604">
        <v>1</v>
      </c>
      <c r="G2318" s="604">
        <v>5.5000000000000003E-4</v>
      </c>
      <c r="I2318" t="str">
        <f t="shared" si="221"/>
        <v>ldvs</v>
      </c>
      <c r="J2318" t="str">
        <f t="shared" si="222"/>
        <v>petroleum diesel</v>
      </c>
      <c r="K2318" t="str">
        <f t="shared" si="219"/>
        <v>PM</v>
      </c>
      <c r="L2318" t="str">
        <f t="shared" si="220"/>
        <v>ldvs.petroleum diesel.PM.EURO 7 on light duty diesel road vehicles</v>
      </c>
      <c r="M2318" s="614">
        <f>IFERROR(INDEX('Control Tech'!$K$3:$K$196,MATCH(Calcs!L2318,'Control Tech'!$A$3:$A$196,0),1)/100,0)</f>
        <v>0</v>
      </c>
      <c r="N2318" s="613">
        <f t="shared" si="223"/>
        <v>0</v>
      </c>
      <c r="O2318" t="str">
        <f t="shared" si="224"/>
        <v/>
      </c>
    </row>
    <row r="2319" spans="1:15" x14ac:dyDescent="0.25">
      <c r="A2319" t="s">
        <v>1692</v>
      </c>
      <c r="B2319" t="s">
        <v>1191</v>
      </c>
      <c r="C2319" t="s">
        <v>92</v>
      </c>
      <c r="D2319" t="s">
        <v>1186</v>
      </c>
      <c r="E2319" t="s">
        <v>1195</v>
      </c>
      <c r="F2319" s="604">
        <v>1</v>
      </c>
      <c r="G2319" s="604">
        <v>0.10936999999999999</v>
      </c>
      <c r="I2319" t="str">
        <f t="shared" si="221"/>
        <v>ldvs</v>
      </c>
      <c r="J2319" t="str">
        <f t="shared" si="222"/>
        <v>petroleum diesel</v>
      </c>
      <c r="K2319" t="str">
        <f t="shared" si="219"/>
        <v>PM</v>
      </c>
      <c r="L2319" t="str">
        <f t="shared" si="220"/>
        <v>ldvs.petroleum diesel.PM.No control</v>
      </c>
      <c r="M2319" s="614">
        <f>IFERROR(INDEX('Control Tech'!$K$3:$K$196,MATCH(Calcs!L2319,'Control Tech'!$A$3:$A$196,0),1)/100,0)</f>
        <v>0</v>
      </c>
      <c r="N2319" s="613">
        <f t="shared" si="223"/>
        <v>0</v>
      </c>
      <c r="O2319" t="str">
        <f t="shared" si="224"/>
        <v/>
      </c>
    </row>
    <row r="2320" spans="1:15" x14ac:dyDescent="0.25">
      <c r="A2320" t="s">
        <v>1692</v>
      </c>
      <c r="B2320" t="s">
        <v>1191</v>
      </c>
      <c r="C2320" t="s">
        <v>1264</v>
      </c>
      <c r="D2320" t="s">
        <v>1266</v>
      </c>
      <c r="E2320" t="s">
        <v>1195</v>
      </c>
      <c r="F2320" s="604">
        <v>1</v>
      </c>
      <c r="G2320" s="604">
        <v>1.1000000000000001E-3</v>
      </c>
      <c r="I2320" t="str">
        <f t="shared" si="221"/>
        <v>ldvs</v>
      </c>
      <c r="J2320" t="str">
        <f t="shared" si="222"/>
        <v>natural gas</v>
      </c>
      <c r="K2320" t="str">
        <f t="shared" si="219"/>
        <v>PM</v>
      </c>
      <c r="L2320" t="str">
        <f t="shared" si="220"/>
        <v>ldvs.natural gas.PM.EURO 1</v>
      </c>
      <c r="M2320" s="614">
        <f>IFERROR(INDEX('Control Tech'!$K$3:$K$196,MATCH(Calcs!L2320,'Control Tech'!$A$3:$A$196,0),1)/100,0)</f>
        <v>0</v>
      </c>
      <c r="N2320" s="613">
        <f t="shared" si="223"/>
        <v>0</v>
      </c>
      <c r="O2320" t="str">
        <f t="shared" si="224"/>
        <v/>
      </c>
    </row>
    <row r="2321" spans="1:15" x14ac:dyDescent="0.25">
      <c r="A2321" t="s">
        <v>1692</v>
      </c>
      <c r="B2321" t="s">
        <v>1191</v>
      </c>
      <c r="C2321" t="s">
        <v>1264</v>
      </c>
      <c r="D2321" t="s">
        <v>1267</v>
      </c>
      <c r="E2321" t="s">
        <v>1195</v>
      </c>
      <c r="F2321" s="604">
        <v>1</v>
      </c>
      <c r="G2321" s="604">
        <v>1.1000000000000001E-3</v>
      </c>
      <c r="I2321" t="str">
        <f t="shared" si="221"/>
        <v>ldvs</v>
      </c>
      <c r="J2321" t="str">
        <f t="shared" si="222"/>
        <v>natural gas</v>
      </c>
      <c r="K2321" t="str">
        <f t="shared" si="219"/>
        <v>PM</v>
      </c>
      <c r="L2321" t="str">
        <f t="shared" si="220"/>
        <v>ldvs.natural gas.PM.EURO 2</v>
      </c>
      <c r="M2321" s="614">
        <f>IFERROR(INDEX('Control Tech'!$K$3:$K$196,MATCH(Calcs!L2321,'Control Tech'!$A$3:$A$196,0),1)/100,0)</f>
        <v>0</v>
      </c>
      <c r="N2321" s="613">
        <f t="shared" si="223"/>
        <v>0</v>
      </c>
      <c r="O2321" t="str">
        <f t="shared" si="224"/>
        <v/>
      </c>
    </row>
    <row r="2322" spans="1:15" x14ac:dyDescent="0.25">
      <c r="A2322" t="s">
        <v>1692</v>
      </c>
      <c r="B2322" t="s">
        <v>1191</v>
      </c>
      <c r="C2322" t="s">
        <v>1264</v>
      </c>
      <c r="D2322" t="s">
        <v>1268</v>
      </c>
      <c r="E2322" t="s">
        <v>1195</v>
      </c>
      <c r="F2322" s="604">
        <v>1</v>
      </c>
      <c r="G2322" s="604">
        <v>3.6000000000000002E-4</v>
      </c>
      <c r="I2322" t="str">
        <f t="shared" si="221"/>
        <v>ldvs</v>
      </c>
      <c r="J2322" t="str">
        <f t="shared" si="222"/>
        <v>natural gas</v>
      </c>
      <c r="K2322" t="str">
        <f t="shared" si="219"/>
        <v>PM</v>
      </c>
      <c r="L2322" t="str">
        <f t="shared" si="220"/>
        <v>ldvs.natural gas.PM.EURO 3</v>
      </c>
      <c r="M2322" s="614">
        <f>IFERROR(INDEX('Control Tech'!$K$3:$K$196,MATCH(Calcs!L2322,'Control Tech'!$A$3:$A$196,0),1)/100,0)</f>
        <v>0</v>
      </c>
      <c r="N2322" s="613">
        <f t="shared" si="223"/>
        <v>0</v>
      </c>
      <c r="O2322" t="str">
        <f t="shared" si="224"/>
        <v/>
      </c>
    </row>
    <row r="2323" spans="1:15" x14ac:dyDescent="0.25">
      <c r="A2323" t="s">
        <v>1692</v>
      </c>
      <c r="B2323" t="s">
        <v>1191</v>
      </c>
      <c r="C2323" t="s">
        <v>1264</v>
      </c>
      <c r="D2323" t="s">
        <v>1269</v>
      </c>
      <c r="E2323" t="s">
        <v>1195</v>
      </c>
      <c r="F2323" s="604">
        <v>1</v>
      </c>
      <c r="G2323" s="604">
        <v>3.6000000000000002E-4</v>
      </c>
      <c r="I2323" t="str">
        <f t="shared" si="221"/>
        <v>ldvs</v>
      </c>
      <c r="J2323" t="str">
        <f t="shared" si="222"/>
        <v>natural gas</v>
      </c>
      <c r="K2323" t="str">
        <f t="shared" si="219"/>
        <v>PM</v>
      </c>
      <c r="L2323" t="str">
        <f t="shared" si="220"/>
        <v>ldvs.natural gas.PM.EURO 4</v>
      </c>
      <c r="M2323" s="614">
        <f>IFERROR(INDEX('Control Tech'!$K$3:$K$196,MATCH(Calcs!L2323,'Control Tech'!$A$3:$A$196,0),1)/100,0)</f>
        <v>0</v>
      </c>
      <c r="N2323" s="613">
        <f t="shared" si="223"/>
        <v>0</v>
      </c>
      <c r="O2323" t="str">
        <f t="shared" si="224"/>
        <v/>
      </c>
    </row>
    <row r="2324" spans="1:15" x14ac:dyDescent="0.25">
      <c r="A2324" t="s">
        <v>1692</v>
      </c>
      <c r="B2324" t="s">
        <v>1191</v>
      </c>
      <c r="C2324" t="s">
        <v>1264</v>
      </c>
      <c r="D2324" t="s">
        <v>1270</v>
      </c>
      <c r="E2324" t="s">
        <v>1195</v>
      </c>
      <c r="F2324" s="604">
        <v>1</v>
      </c>
      <c r="G2324" s="604">
        <v>3.4000000000000002E-4</v>
      </c>
      <c r="I2324" t="str">
        <f t="shared" si="221"/>
        <v>ldvs</v>
      </c>
      <c r="J2324" t="str">
        <f t="shared" si="222"/>
        <v>natural gas</v>
      </c>
      <c r="K2324" t="str">
        <f t="shared" si="219"/>
        <v>PM</v>
      </c>
      <c r="L2324" t="str">
        <f t="shared" si="220"/>
        <v>ldvs.natural gas.PM.EURO 5</v>
      </c>
      <c r="M2324" s="614">
        <f>IFERROR(INDEX('Control Tech'!$K$3:$K$196,MATCH(Calcs!L2324,'Control Tech'!$A$3:$A$196,0),1)/100,0)</f>
        <v>0</v>
      </c>
      <c r="N2324" s="613">
        <f t="shared" si="223"/>
        <v>0</v>
      </c>
      <c r="O2324" t="str">
        <f t="shared" si="224"/>
        <v/>
      </c>
    </row>
    <row r="2325" spans="1:15" x14ac:dyDescent="0.25">
      <c r="A2325" t="s">
        <v>1692</v>
      </c>
      <c r="B2325" t="s">
        <v>1191</v>
      </c>
      <c r="C2325" t="s">
        <v>1264</v>
      </c>
      <c r="D2325" t="s">
        <v>1271</v>
      </c>
      <c r="E2325" t="s">
        <v>1195</v>
      </c>
      <c r="F2325" s="604">
        <v>1</v>
      </c>
      <c r="G2325" s="604">
        <v>3.2000000000000003E-4</v>
      </c>
      <c r="I2325" t="str">
        <f t="shared" si="221"/>
        <v>ldvs</v>
      </c>
      <c r="J2325" t="str">
        <f t="shared" si="222"/>
        <v>natural gas</v>
      </c>
      <c r="K2325" t="str">
        <f t="shared" si="219"/>
        <v>PM</v>
      </c>
      <c r="L2325" t="str">
        <f t="shared" si="220"/>
        <v>ldvs.natural gas.PM.EURO 6</v>
      </c>
      <c r="M2325" s="614">
        <f>IFERROR(INDEX('Control Tech'!$K$3:$K$196,MATCH(Calcs!L2325,'Control Tech'!$A$3:$A$196,0),1)/100,0)</f>
        <v>0</v>
      </c>
      <c r="N2325" s="613">
        <f t="shared" si="223"/>
        <v>0</v>
      </c>
      <c r="O2325" t="str">
        <f t="shared" si="224"/>
        <v/>
      </c>
    </row>
    <row r="2326" spans="1:15" x14ac:dyDescent="0.25">
      <c r="A2326" t="s">
        <v>1692</v>
      </c>
      <c r="B2326" t="s">
        <v>1191</v>
      </c>
      <c r="C2326" t="s">
        <v>1264</v>
      </c>
      <c r="D2326" t="s">
        <v>1186</v>
      </c>
      <c r="E2326" t="s">
        <v>1195</v>
      </c>
      <c r="F2326" s="604">
        <v>1</v>
      </c>
      <c r="G2326" s="604">
        <v>2E-3</v>
      </c>
      <c r="I2326" t="str">
        <f t="shared" si="221"/>
        <v>ldvs</v>
      </c>
      <c r="J2326" t="str">
        <f t="shared" si="222"/>
        <v>natural gas</v>
      </c>
      <c r="K2326" t="str">
        <f t="shared" si="219"/>
        <v>PM</v>
      </c>
      <c r="L2326" t="str">
        <f t="shared" si="220"/>
        <v>ldvs.natural gas.PM.No control</v>
      </c>
      <c r="M2326" s="614">
        <f>IFERROR(INDEX('Control Tech'!$K$3:$K$196,MATCH(Calcs!L2326,'Control Tech'!$A$3:$A$196,0),1)/100,0)</f>
        <v>0</v>
      </c>
      <c r="N2326" s="613">
        <f t="shared" si="223"/>
        <v>1</v>
      </c>
      <c r="O2326" t="str">
        <f t="shared" si="224"/>
        <v/>
      </c>
    </row>
    <row r="2327" spans="1:15" x14ac:dyDescent="0.25">
      <c r="A2327" t="s">
        <v>1692</v>
      </c>
      <c r="B2327" t="s">
        <v>1191</v>
      </c>
      <c r="C2327" t="s">
        <v>18</v>
      </c>
      <c r="D2327" t="s">
        <v>1266</v>
      </c>
      <c r="E2327" t="s">
        <v>1195</v>
      </c>
      <c r="F2327" s="604">
        <v>1</v>
      </c>
      <c r="G2327" s="604">
        <v>2.1010000000000001E-2</v>
      </c>
      <c r="I2327" t="str">
        <f t="shared" si="221"/>
        <v>ldvs</v>
      </c>
      <c r="J2327" t="str">
        <f t="shared" si="222"/>
        <v>petroleum gasoline</v>
      </c>
      <c r="K2327" t="str">
        <f t="shared" si="219"/>
        <v>PM</v>
      </c>
      <c r="L2327" t="str">
        <f t="shared" si="220"/>
        <v>ldvs.petroleum gasoline.PM.EURO 1</v>
      </c>
      <c r="M2327" s="614">
        <f>IFERROR(INDEX('Control Tech'!$K$3:$K$196,MATCH(Calcs!L2327,'Control Tech'!$A$3:$A$196,0),1)/100,0)</f>
        <v>0.27</v>
      </c>
      <c r="N2327" s="613">
        <f t="shared" si="223"/>
        <v>0.27</v>
      </c>
      <c r="O2327" t="str">
        <f t="shared" si="224"/>
        <v/>
      </c>
    </row>
    <row r="2328" spans="1:15" x14ac:dyDescent="0.25">
      <c r="A2328" t="s">
        <v>1692</v>
      </c>
      <c r="B2328" t="s">
        <v>1191</v>
      </c>
      <c r="C2328" t="s">
        <v>18</v>
      </c>
      <c r="D2328" t="s">
        <v>1267</v>
      </c>
      <c r="E2328" t="s">
        <v>1195</v>
      </c>
      <c r="F2328" s="604">
        <v>1</v>
      </c>
      <c r="G2328" s="604">
        <v>2.1010000000000001E-2</v>
      </c>
      <c r="I2328" t="str">
        <f t="shared" si="221"/>
        <v>ldvs</v>
      </c>
      <c r="J2328" t="str">
        <f t="shared" si="222"/>
        <v>petroleum gasoline</v>
      </c>
      <c r="K2328" t="str">
        <f t="shared" si="219"/>
        <v>PM</v>
      </c>
      <c r="L2328" t="str">
        <f t="shared" si="220"/>
        <v>ldvs.petroleum gasoline.PM.EURO 2</v>
      </c>
      <c r="M2328" s="614">
        <f>IFERROR(INDEX('Control Tech'!$K$3:$K$196,MATCH(Calcs!L2328,'Control Tech'!$A$3:$A$196,0),1)/100,0)</f>
        <v>0.21</v>
      </c>
      <c r="N2328" s="613">
        <f t="shared" si="223"/>
        <v>0.21</v>
      </c>
      <c r="O2328" t="str">
        <f t="shared" si="224"/>
        <v/>
      </c>
    </row>
    <row r="2329" spans="1:15" x14ac:dyDescent="0.25">
      <c r="A2329" t="s">
        <v>1692</v>
      </c>
      <c r="B2329" t="s">
        <v>1191</v>
      </c>
      <c r="C2329" t="s">
        <v>18</v>
      </c>
      <c r="D2329" t="s">
        <v>1268</v>
      </c>
      <c r="E2329" t="s">
        <v>1195</v>
      </c>
      <c r="F2329" s="604">
        <v>1</v>
      </c>
      <c r="G2329" s="604">
        <v>6.8799999999999998E-3</v>
      </c>
      <c r="I2329" t="str">
        <f t="shared" si="221"/>
        <v>ldvs</v>
      </c>
      <c r="J2329" t="str">
        <f t="shared" si="222"/>
        <v>petroleum gasoline</v>
      </c>
      <c r="K2329" t="str">
        <f t="shared" si="219"/>
        <v>PM</v>
      </c>
      <c r="L2329" t="str">
        <f t="shared" si="220"/>
        <v>ldvs.petroleum gasoline.PM.EURO 3</v>
      </c>
      <c r="M2329" s="614">
        <f>IFERROR(INDEX('Control Tech'!$K$3:$K$196,MATCH(Calcs!L2329,'Control Tech'!$A$3:$A$196,0),1)/100,0)</f>
        <v>0.35249999999999998</v>
      </c>
      <c r="N2329" s="613">
        <f t="shared" si="223"/>
        <v>0.35249999999999998</v>
      </c>
      <c r="O2329" t="str">
        <f t="shared" si="224"/>
        <v/>
      </c>
    </row>
    <row r="2330" spans="1:15" x14ac:dyDescent="0.25">
      <c r="A2330" t="s">
        <v>1692</v>
      </c>
      <c r="B2330" t="s">
        <v>1191</v>
      </c>
      <c r="C2330" t="s">
        <v>18</v>
      </c>
      <c r="D2330" t="s">
        <v>1269</v>
      </c>
      <c r="E2330" t="s">
        <v>1195</v>
      </c>
      <c r="F2330" s="604">
        <v>1</v>
      </c>
      <c r="G2330" s="604">
        <v>6.8799999999999998E-3</v>
      </c>
      <c r="I2330" t="str">
        <f t="shared" si="221"/>
        <v>ldvs</v>
      </c>
      <c r="J2330" t="str">
        <f t="shared" si="222"/>
        <v>petroleum gasoline</v>
      </c>
      <c r="K2330" t="str">
        <f t="shared" si="219"/>
        <v>PM</v>
      </c>
      <c r="L2330" t="str">
        <f t="shared" si="220"/>
        <v>ldvs.petroleum gasoline.PM.EURO 4</v>
      </c>
      <c r="M2330" s="614">
        <f>IFERROR(INDEX('Control Tech'!$K$3:$K$196,MATCH(Calcs!L2330,'Control Tech'!$A$3:$A$196,0),1)/100,0)</f>
        <v>0.1225</v>
      </c>
      <c r="N2330" s="613">
        <f t="shared" si="223"/>
        <v>0.1225</v>
      </c>
      <c r="O2330" t="str">
        <f t="shared" si="224"/>
        <v/>
      </c>
    </row>
    <row r="2331" spans="1:15" x14ac:dyDescent="0.25">
      <c r="A2331" t="s">
        <v>1692</v>
      </c>
      <c r="B2331" t="s">
        <v>1191</v>
      </c>
      <c r="C2331" t="s">
        <v>18</v>
      </c>
      <c r="D2331" t="s">
        <v>1270</v>
      </c>
      <c r="E2331" t="s">
        <v>1195</v>
      </c>
      <c r="F2331" s="604">
        <v>1</v>
      </c>
      <c r="G2331" s="604">
        <v>6.4900000000000001E-3</v>
      </c>
      <c r="I2331" t="str">
        <f t="shared" si="221"/>
        <v>ldvs</v>
      </c>
      <c r="J2331" t="str">
        <f t="shared" si="222"/>
        <v>petroleum gasoline</v>
      </c>
      <c r="K2331" t="str">
        <f t="shared" si="219"/>
        <v>PM</v>
      </c>
      <c r="L2331" t="str">
        <f t="shared" si="220"/>
        <v>ldvs.petroleum gasoline.PM.EURO 5</v>
      </c>
      <c r="M2331" s="614">
        <f>IFERROR(INDEX('Control Tech'!$K$3:$K$196,MATCH(Calcs!L2331,'Control Tech'!$A$3:$A$196,0),1)/100,0)</f>
        <v>0</v>
      </c>
      <c r="N2331" s="613">
        <f t="shared" si="223"/>
        <v>0</v>
      </c>
      <c r="O2331" t="str">
        <f t="shared" si="224"/>
        <v/>
      </c>
    </row>
    <row r="2332" spans="1:15" x14ac:dyDescent="0.25">
      <c r="A2332" t="s">
        <v>1692</v>
      </c>
      <c r="B2332" t="s">
        <v>1191</v>
      </c>
      <c r="C2332" t="s">
        <v>18</v>
      </c>
      <c r="D2332" t="s">
        <v>1271</v>
      </c>
      <c r="E2332" t="s">
        <v>1195</v>
      </c>
      <c r="F2332" s="604">
        <v>1</v>
      </c>
      <c r="G2332" s="604">
        <v>6.11E-3</v>
      </c>
      <c r="I2332" t="str">
        <f t="shared" si="221"/>
        <v>ldvs</v>
      </c>
      <c r="J2332" t="str">
        <f t="shared" si="222"/>
        <v>petroleum gasoline</v>
      </c>
      <c r="K2332" t="str">
        <f t="shared" si="219"/>
        <v>PM</v>
      </c>
      <c r="L2332" t="str">
        <f t="shared" si="220"/>
        <v>ldvs.petroleum gasoline.PM.EURO 6</v>
      </c>
      <c r="M2332" s="614">
        <f>IFERROR(INDEX('Control Tech'!$K$3:$K$196,MATCH(Calcs!L2332,'Control Tech'!$A$3:$A$196,0),1)/100,0)</f>
        <v>0</v>
      </c>
      <c r="N2332" s="613">
        <f t="shared" si="223"/>
        <v>0</v>
      </c>
      <c r="O2332" t="str">
        <f t="shared" si="224"/>
        <v/>
      </c>
    </row>
    <row r="2333" spans="1:15" x14ac:dyDescent="0.25">
      <c r="A2333" t="s">
        <v>1692</v>
      </c>
      <c r="B2333" t="s">
        <v>1191</v>
      </c>
      <c r="C2333" t="s">
        <v>18</v>
      </c>
      <c r="D2333" t="s">
        <v>1186</v>
      </c>
      <c r="E2333" t="s">
        <v>1195</v>
      </c>
      <c r="F2333" s="604">
        <v>1</v>
      </c>
      <c r="G2333" s="604">
        <v>3.8199999999999998E-2</v>
      </c>
      <c r="I2333" t="str">
        <f t="shared" si="221"/>
        <v>ldvs</v>
      </c>
      <c r="J2333" t="str">
        <f t="shared" si="222"/>
        <v>petroleum gasoline</v>
      </c>
      <c r="K2333" t="str">
        <f t="shared" si="219"/>
        <v>PM</v>
      </c>
      <c r="L2333" t="str">
        <f t="shared" si="220"/>
        <v>ldvs.petroleum gasoline.PM.No control</v>
      </c>
      <c r="M2333" s="614">
        <f>IFERROR(INDEX('Control Tech'!$K$3:$K$196,MATCH(Calcs!L2333,'Control Tech'!$A$3:$A$196,0),1)/100,0)</f>
        <v>0</v>
      </c>
      <c r="N2333" s="613">
        <f t="shared" si="223"/>
        <v>4.4999999999999929E-2</v>
      </c>
      <c r="O2333" t="str">
        <f t="shared" si="224"/>
        <v/>
      </c>
    </row>
    <row r="2334" spans="1:15" x14ac:dyDescent="0.25">
      <c r="A2334" t="s">
        <v>1692</v>
      </c>
      <c r="B2334" t="s">
        <v>1191</v>
      </c>
      <c r="C2334" t="s">
        <v>1305</v>
      </c>
      <c r="D2334" t="s">
        <v>1266</v>
      </c>
      <c r="E2334" t="s">
        <v>1195</v>
      </c>
      <c r="F2334" s="604">
        <v>1</v>
      </c>
      <c r="G2334" s="604">
        <v>1.09E-3</v>
      </c>
      <c r="I2334" t="str">
        <f t="shared" si="221"/>
        <v>ldvs</v>
      </c>
      <c r="J2334" t="str">
        <f t="shared" si="222"/>
        <v>natural gas</v>
      </c>
      <c r="K2334" t="str">
        <f t="shared" si="219"/>
        <v>PM</v>
      </c>
      <c r="L2334" t="str">
        <f t="shared" si="220"/>
        <v>ldvs.natural gas.PM.EURO 1</v>
      </c>
      <c r="M2334" s="614">
        <f>IFERROR(INDEX('Control Tech'!$K$3:$K$196,MATCH(Calcs!L2334,'Control Tech'!$A$3:$A$196,0),1)/100,0)</f>
        <v>0</v>
      </c>
      <c r="N2334" s="613">
        <f t="shared" si="223"/>
        <v>0</v>
      </c>
      <c r="O2334" t="str">
        <f t="shared" si="224"/>
        <v/>
      </c>
    </row>
    <row r="2335" spans="1:15" x14ac:dyDescent="0.25">
      <c r="A2335" t="s">
        <v>1692</v>
      </c>
      <c r="B2335" t="s">
        <v>1191</v>
      </c>
      <c r="C2335" t="s">
        <v>1305</v>
      </c>
      <c r="D2335" t="s">
        <v>1267</v>
      </c>
      <c r="E2335" t="s">
        <v>1195</v>
      </c>
      <c r="F2335" s="604">
        <v>1</v>
      </c>
      <c r="G2335" s="604">
        <v>1.09E-3</v>
      </c>
      <c r="I2335" t="str">
        <f t="shared" si="221"/>
        <v>ldvs</v>
      </c>
      <c r="J2335" t="str">
        <f t="shared" si="222"/>
        <v>natural gas</v>
      </c>
      <c r="K2335" t="str">
        <f t="shared" si="219"/>
        <v>PM</v>
      </c>
      <c r="L2335" t="str">
        <f t="shared" si="220"/>
        <v>ldvs.natural gas.PM.EURO 2</v>
      </c>
      <c r="M2335" s="614">
        <f>IFERROR(INDEX('Control Tech'!$K$3:$K$196,MATCH(Calcs!L2335,'Control Tech'!$A$3:$A$196,0),1)/100,0)</f>
        <v>0</v>
      </c>
      <c r="N2335" s="613">
        <f t="shared" si="223"/>
        <v>0</v>
      </c>
      <c r="O2335" t="str">
        <f t="shared" si="224"/>
        <v/>
      </c>
    </row>
    <row r="2336" spans="1:15" x14ac:dyDescent="0.25">
      <c r="A2336" t="s">
        <v>1692</v>
      </c>
      <c r="B2336" t="s">
        <v>1191</v>
      </c>
      <c r="C2336" t="s">
        <v>1305</v>
      </c>
      <c r="D2336" t="s">
        <v>1268</v>
      </c>
      <c r="E2336" t="s">
        <v>1195</v>
      </c>
      <c r="F2336" s="604">
        <v>1</v>
      </c>
      <c r="G2336" s="604">
        <v>3.6000000000000002E-4</v>
      </c>
      <c r="I2336" t="str">
        <f t="shared" si="221"/>
        <v>ldvs</v>
      </c>
      <c r="J2336" t="str">
        <f t="shared" si="222"/>
        <v>natural gas</v>
      </c>
      <c r="K2336" t="str">
        <f t="shared" si="219"/>
        <v>PM</v>
      </c>
      <c r="L2336" t="str">
        <f t="shared" si="220"/>
        <v>ldvs.natural gas.PM.EURO 3</v>
      </c>
      <c r="M2336" s="614">
        <f>IFERROR(INDEX('Control Tech'!$K$3:$K$196,MATCH(Calcs!L2336,'Control Tech'!$A$3:$A$196,0),1)/100,0)</f>
        <v>0</v>
      </c>
      <c r="N2336" s="613">
        <f t="shared" si="223"/>
        <v>0</v>
      </c>
      <c r="O2336" t="str">
        <f t="shared" si="224"/>
        <v/>
      </c>
    </row>
    <row r="2337" spans="1:15" x14ac:dyDescent="0.25">
      <c r="A2337" t="s">
        <v>1692</v>
      </c>
      <c r="B2337" t="s">
        <v>1191</v>
      </c>
      <c r="C2337" t="s">
        <v>1305</v>
      </c>
      <c r="D2337" t="s">
        <v>1269</v>
      </c>
      <c r="E2337" t="s">
        <v>1195</v>
      </c>
      <c r="F2337" s="604">
        <v>1</v>
      </c>
      <c r="G2337" s="604">
        <v>3.6000000000000002E-4</v>
      </c>
      <c r="I2337" t="str">
        <f t="shared" si="221"/>
        <v>ldvs</v>
      </c>
      <c r="J2337" t="str">
        <f t="shared" si="222"/>
        <v>natural gas</v>
      </c>
      <c r="K2337" t="str">
        <f t="shared" si="219"/>
        <v>PM</v>
      </c>
      <c r="L2337" t="str">
        <f t="shared" si="220"/>
        <v>ldvs.natural gas.PM.EURO 4</v>
      </c>
      <c r="M2337" s="614">
        <f>IFERROR(INDEX('Control Tech'!$K$3:$K$196,MATCH(Calcs!L2337,'Control Tech'!$A$3:$A$196,0),1)/100,0)</f>
        <v>0</v>
      </c>
      <c r="N2337" s="613">
        <f t="shared" si="223"/>
        <v>0</v>
      </c>
      <c r="O2337" t="str">
        <f t="shared" si="224"/>
        <v/>
      </c>
    </row>
    <row r="2338" spans="1:15" x14ac:dyDescent="0.25">
      <c r="A2338" t="s">
        <v>1692</v>
      </c>
      <c r="B2338" t="s">
        <v>1191</v>
      </c>
      <c r="C2338" t="s">
        <v>1305</v>
      </c>
      <c r="D2338" t="s">
        <v>1270</v>
      </c>
      <c r="E2338" t="s">
        <v>1195</v>
      </c>
      <c r="F2338" s="604">
        <v>1</v>
      </c>
      <c r="G2338" s="604">
        <v>3.4000000000000002E-4</v>
      </c>
      <c r="I2338" t="str">
        <f t="shared" si="221"/>
        <v>ldvs</v>
      </c>
      <c r="J2338" t="str">
        <f t="shared" si="222"/>
        <v>natural gas</v>
      </c>
      <c r="K2338" t="str">
        <f t="shared" si="219"/>
        <v>PM</v>
      </c>
      <c r="L2338" t="str">
        <f t="shared" si="220"/>
        <v>ldvs.natural gas.PM.EURO 5</v>
      </c>
      <c r="M2338" s="614">
        <f>IFERROR(INDEX('Control Tech'!$K$3:$K$196,MATCH(Calcs!L2338,'Control Tech'!$A$3:$A$196,0),1)/100,0)</f>
        <v>0</v>
      </c>
      <c r="N2338" s="613">
        <f t="shared" si="223"/>
        <v>0</v>
      </c>
      <c r="O2338" t="str">
        <f t="shared" si="224"/>
        <v/>
      </c>
    </row>
    <row r="2339" spans="1:15" x14ac:dyDescent="0.25">
      <c r="A2339" t="s">
        <v>1692</v>
      </c>
      <c r="B2339" t="s">
        <v>1191</v>
      </c>
      <c r="C2339" t="s">
        <v>1305</v>
      </c>
      <c r="D2339" t="s">
        <v>1271</v>
      </c>
      <c r="E2339" t="s">
        <v>1195</v>
      </c>
      <c r="F2339" s="604">
        <v>1</v>
      </c>
      <c r="G2339" s="604">
        <v>3.2000000000000003E-4</v>
      </c>
      <c r="I2339" t="str">
        <f t="shared" si="221"/>
        <v>ldvs</v>
      </c>
      <c r="J2339" t="str">
        <f t="shared" si="222"/>
        <v>natural gas</v>
      </c>
      <c r="K2339" t="str">
        <f t="shared" si="219"/>
        <v>PM</v>
      </c>
      <c r="L2339" t="str">
        <f t="shared" si="220"/>
        <v>ldvs.natural gas.PM.EURO 6</v>
      </c>
      <c r="M2339" s="614">
        <f>IFERROR(INDEX('Control Tech'!$K$3:$K$196,MATCH(Calcs!L2339,'Control Tech'!$A$3:$A$196,0),1)/100,0)</f>
        <v>0</v>
      </c>
      <c r="N2339" s="613">
        <f t="shared" si="223"/>
        <v>0</v>
      </c>
      <c r="O2339" t="str">
        <f t="shared" si="224"/>
        <v/>
      </c>
    </row>
    <row r="2340" spans="1:15" x14ac:dyDescent="0.25">
      <c r="A2340" t="s">
        <v>1692</v>
      </c>
      <c r="B2340" t="s">
        <v>1191</v>
      </c>
      <c r="C2340" t="s">
        <v>1305</v>
      </c>
      <c r="D2340" t="s">
        <v>1186</v>
      </c>
      <c r="E2340" t="s">
        <v>1195</v>
      </c>
      <c r="F2340" s="604">
        <v>1</v>
      </c>
      <c r="G2340" s="604">
        <v>1.98E-3</v>
      </c>
      <c r="I2340" t="str">
        <f t="shared" si="221"/>
        <v>ldvs</v>
      </c>
      <c r="J2340" t="str">
        <f t="shared" si="222"/>
        <v>natural gas</v>
      </c>
      <c r="K2340" t="str">
        <f t="shared" si="219"/>
        <v>PM</v>
      </c>
      <c r="L2340" t="str">
        <f t="shared" si="220"/>
        <v>ldvs.natural gas.PM.No control</v>
      </c>
      <c r="M2340" s="614">
        <f>IFERROR(INDEX('Control Tech'!$K$3:$K$196,MATCH(Calcs!L2340,'Control Tech'!$A$3:$A$196,0),1)/100,0)</f>
        <v>0</v>
      </c>
      <c r="N2340" s="613">
        <f t="shared" si="223"/>
        <v>1</v>
      </c>
      <c r="O2340" t="str">
        <f t="shared" si="224"/>
        <v/>
      </c>
    </row>
    <row r="2341" spans="1:15" x14ac:dyDescent="0.25">
      <c r="A2341" t="s">
        <v>1692</v>
      </c>
      <c r="B2341" t="s">
        <v>1211</v>
      </c>
      <c r="C2341" t="s">
        <v>1205</v>
      </c>
      <c r="D2341" t="s">
        <v>1131</v>
      </c>
      <c r="E2341" t="s">
        <v>1195</v>
      </c>
      <c r="F2341" s="604">
        <v>1</v>
      </c>
      <c r="G2341" s="604">
        <v>0.66042999999999996</v>
      </c>
      <c r="I2341" t="str">
        <f t="shared" si="221"/>
        <v/>
      </c>
      <c r="J2341" t="str">
        <f t="shared" si="222"/>
        <v/>
      </c>
      <c r="K2341" t="str">
        <f t="shared" si="219"/>
        <v>PM</v>
      </c>
      <c r="L2341" t="str">
        <f t="shared" si="220"/>
        <v>..PM.Cyclone</v>
      </c>
      <c r="M2341" s="614">
        <f>IFERROR(INDEX('Control Tech'!$K$3:$K$196,MATCH(Calcs!L2341,'Control Tech'!$A$3:$A$196,0),1)/100,0)</f>
        <v>0</v>
      </c>
      <c r="N2341" s="613">
        <f t="shared" si="223"/>
        <v>0</v>
      </c>
      <c r="O2341" t="str">
        <f t="shared" si="224"/>
        <v/>
      </c>
    </row>
    <row r="2342" spans="1:15" x14ac:dyDescent="0.25">
      <c r="A2342" t="s">
        <v>1692</v>
      </c>
      <c r="B2342" t="s">
        <v>1211</v>
      </c>
      <c r="C2342" t="s">
        <v>1205</v>
      </c>
      <c r="D2342" t="s">
        <v>1186</v>
      </c>
      <c r="E2342" t="s">
        <v>1195</v>
      </c>
      <c r="F2342" s="604">
        <v>1</v>
      </c>
      <c r="G2342" s="604">
        <v>1.3208599999999999</v>
      </c>
      <c r="I2342" t="str">
        <f t="shared" si="221"/>
        <v/>
      </c>
      <c r="J2342" t="str">
        <f t="shared" si="222"/>
        <v/>
      </c>
      <c r="K2342" t="str">
        <f t="shared" si="219"/>
        <v>PM</v>
      </c>
      <c r="L2342" t="str">
        <f t="shared" si="220"/>
        <v>..PM.No control</v>
      </c>
      <c r="M2342" s="614">
        <f>IFERROR(INDEX('Control Tech'!$K$3:$K$196,MATCH(Calcs!L2342,'Control Tech'!$A$3:$A$196,0),1)/100,0)</f>
        <v>0</v>
      </c>
      <c r="N2342" s="613">
        <f t="shared" si="223"/>
        <v>1</v>
      </c>
      <c r="O2342" t="str">
        <f t="shared" si="224"/>
        <v/>
      </c>
    </row>
    <row r="2343" spans="1:15" x14ac:dyDescent="0.25">
      <c r="A2343" t="s">
        <v>1692</v>
      </c>
      <c r="B2343" t="s">
        <v>1211</v>
      </c>
      <c r="C2343" t="s">
        <v>1240</v>
      </c>
      <c r="D2343" t="s">
        <v>1131</v>
      </c>
      <c r="E2343" t="s">
        <v>1195</v>
      </c>
      <c r="F2343" s="604">
        <v>1</v>
      </c>
      <c r="G2343" s="604">
        <v>0.66042999999999996</v>
      </c>
      <c r="I2343" t="str">
        <f t="shared" si="221"/>
        <v/>
      </c>
      <c r="J2343" t="str">
        <f t="shared" si="222"/>
        <v/>
      </c>
      <c r="K2343" t="str">
        <f t="shared" si="219"/>
        <v>PM</v>
      </c>
      <c r="L2343" t="str">
        <f t="shared" si="220"/>
        <v>..PM.Cyclone</v>
      </c>
      <c r="M2343" s="614">
        <f>IFERROR(INDEX('Control Tech'!$K$3:$K$196,MATCH(Calcs!L2343,'Control Tech'!$A$3:$A$196,0),1)/100,0)</f>
        <v>0</v>
      </c>
      <c r="N2343" s="613">
        <f t="shared" si="223"/>
        <v>0</v>
      </c>
      <c r="O2343" t="str">
        <f t="shared" si="224"/>
        <v/>
      </c>
    </row>
    <row r="2344" spans="1:15" x14ac:dyDescent="0.25">
      <c r="A2344" t="s">
        <v>1692</v>
      </c>
      <c r="B2344" t="s">
        <v>1211</v>
      </c>
      <c r="C2344" t="s">
        <v>1240</v>
      </c>
      <c r="D2344" t="s">
        <v>1186</v>
      </c>
      <c r="E2344" t="s">
        <v>1195</v>
      </c>
      <c r="F2344" s="604">
        <v>1</v>
      </c>
      <c r="G2344" s="604">
        <v>1.3208599999999999</v>
      </c>
      <c r="I2344" t="str">
        <f t="shared" si="221"/>
        <v/>
      </c>
      <c r="J2344" t="str">
        <f t="shared" si="222"/>
        <v/>
      </c>
      <c r="K2344" t="str">
        <f t="shared" si="219"/>
        <v>PM</v>
      </c>
      <c r="L2344" t="str">
        <f t="shared" si="220"/>
        <v>..PM.No control</v>
      </c>
      <c r="M2344" s="614">
        <f>IFERROR(INDEX('Control Tech'!$K$3:$K$196,MATCH(Calcs!L2344,'Control Tech'!$A$3:$A$196,0),1)/100,0)</f>
        <v>0</v>
      </c>
      <c r="N2344" s="613">
        <f t="shared" si="223"/>
        <v>1</v>
      </c>
      <c r="O2344" t="str">
        <f t="shared" si="224"/>
        <v/>
      </c>
    </row>
    <row r="2345" spans="1:15" x14ac:dyDescent="0.25">
      <c r="A2345" t="s">
        <v>1692</v>
      </c>
      <c r="B2345" t="s">
        <v>1211</v>
      </c>
      <c r="C2345" t="s">
        <v>1245</v>
      </c>
      <c r="D2345" t="s">
        <v>1131</v>
      </c>
      <c r="E2345" t="s">
        <v>1195</v>
      </c>
      <c r="F2345" s="604">
        <v>1</v>
      </c>
      <c r="G2345" s="604">
        <v>5.2690000000000001E-2</v>
      </c>
      <c r="I2345" t="str">
        <f t="shared" si="221"/>
        <v/>
      </c>
      <c r="J2345" t="str">
        <f t="shared" si="222"/>
        <v/>
      </c>
      <c r="K2345" t="str">
        <f t="shared" si="219"/>
        <v>PM</v>
      </c>
      <c r="L2345" t="str">
        <f t="shared" si="220"/>
        <v>..PM.Cyclone</v>
      </c>
      <c r="M2345" s="614">
        <f>IFERROR(INDEX('Control Tech'!$K$3:$K$196,MATCH(Calcs!L2345,'Control Tech'!$A$3:$A$196,0),1)/100,0)</f>
        <v>0</v>
      </c>
      <c r="N2345" s="613">
        <f t="shared" si="223"/>
        <v>0</v>
      </c>
      <c r="O2345" t="str">
        <f t="shared" si="224"/>
        <v/>
      </c>
    </row>
    <row r="2346" spans="1:15" x14ac:dyDescent="0.25">
      <c r="A2346" t="s">
        <v>1692</v>
      </c>
      <c r="B2346" t="s">
        <v>1211</v>
      </c>
      <c r="C2346" t="s">
        <v>1245</v>
      </c>
      <c r="D2346" t="s">
        <v>1186</v>
      </c>
      <c r="E2346" t="s">
        <v>1195</v>
      </c>
      <c r="F2346" s="604">
        <v>1</v>
      </c>
      <c r="G2346" s="604">
        <v>9.9820000000000006E-2</v>
      </c>
      <c r="I2346" t="str">
        <f t="shared" si="221"/>
        <v/>
      </c>
      <c r="J2346" t="str">
        <f t="shared" si="222"/>
        <v/>
      </c>
      <c r="K2346" t="str">
        <f t="shared" si="219"/>
        <v>PM</v>
      </c>
      <c r="L2346" t="str">
        <f t="shared" si="220"/>
        <v>..PM.No control</v>
      </c>
      <c r="M2346" s="614">
        <f>IFERROR(INDEX('Control Tech'!$K$3:$K$196,MATCH(Calcs!L2346,'Control Tech'!$A$3:$A$196,0),1)/100,0)</f>
        <v>0</v>
      </c>
      <c r="N2346" s="613">
        <f t="shared" si="223"/>
        <v>1</v>
      </c>
      <c r="O2346" t="str">
        <f t="shared" si="224"/>
        <v/>
      </c>
    </row>
    <row r="2347" spans="1:15" x14ac:dyDescent="0.25">
      <c r="A2347" t="s">
        <v>1692</v>
      </c>
      <c r="B2347" t="s">
        <v>1211</v>
      </c>
      <c r="C2347" t="s">
        <v>1252</v>
      </c>
      <c r="D2347" t="s">
        <v>1131</v>
      </c>
      <c r="E2347" t="s">
        <v>1195</v>
      </c>
      <c r="F2347" s="604">
        <v>1</v>
      </c>
      <c r="G2347" s="604">
        <v>0.14374999999999999</v>
      </c>
      <c r="I2347" t="str">
        <f t="shared" si="221"/>
        <v/>
      </c>
      <c r="J2347" t="str">
        <f t="shared" si="222"/>
        <v/>
      </c>
      <c r="K2347" t="str">
        <f t="shared" si="219"/>
        <v>PM</v>
      </c>
      <c r="L2347" t="str">
        <f t="shared" si="220"/>
        <v>..PM.Cyclone</v>
      </c>
      <c r="M2347" s="614">
        <f>IFERROR(INDEX('Control Tech'!$K$3:$K$196,MATCH(Calcs!L2347,'Control Tech'!$A$3:$A$196,0),1)/100,0)</f>
        <v>0</v>
      </c>
      <c r="N2347" s="613">
        <f t="shared" si="223"/>
        <v>0</v>
      </c>
      <c r="O2347" t="str">
        <f t="shared" si="224"/>
        <v/>
      </c>
    </row>
    <row r="2348" spans="1:15" x14ac:dyDescent="0.25">
      <c r="A2348" t="s">
        <v>1692</v>
      </c>
      <c r="B2348" t="s">
        <v>1211</v>
      </c>
      <c r="C2348" t="s">
        <v>1252</v>
      </c>
      <c r="D2348" t="s">
        <v>1196</v>
      </c>
      <c r="E2348" t="s">
        <v>1195</v>
      </c>
      <c r="F2348" s="604">
        <v>1</v>
      </c>
      <c r="G2348" s="604">
        <v>1.9599999999999999E-3</v>
      </c>
      <c r="I2348" t="str">
        <f t="shared" si="221"/>
        <v/>
      </c>
      <c r="J2348" t="str">
        <f t="shared" si="222"/>
        <v/>
      </c>
      <c r="K2348" t="str">
        <f t="shared" si="219"/>
        <v>PM</v>
      </c>
      <c r="L2348" t="str">
        <f t="shared" si="220"/>
        <v>..PM.High efficiency deduster</v>
      </c>
      <c r="M2348" s="614">
        <f>IFERROR(INDEX('Control Tech'!$K$3:$K$196,MATCH(Calcs!L2348,'Control Tech'!$A$3:$A$196,0),1)/100,0)</f>
        <v>0</v>
      </c>
      <c r="N2348" s="613">
        <f t="shared" si="223"/>
        <v>0</v>
      </c>
      <c r="O2348" t="str">
        <f t="shared" si="224"/>
        <v/>
      </c>
    </row>
    <row r="2349" spans="1:15" x14ac:dyDescent="0.25">
      <c r="A2349" t="s">
        <v>1692</v>
      </c>
      <c r="B2349" t="s">
        <v>1211</v>
      </c>
      <c r="C2349" t="s">
        <v>1252</v>
      </c>
      <c r="D2349" t="s">
        <v>1186</v>
      </c>
      <c r="E2349" t="s">
        <v>1195</v>
      </c>
      <c r="F2349" s="604">
        <v>1</v>
      </c>
      <c r="G2349" s="604">
        <v>0.2225</v>
      </c>
      <c r="I2349" t="str">
        <f t="shared" si="221"/>
        <v/>
      </c>
      <c r="J2349" t="str">
        <f t="shared" si="222"/>
        <v/>
      </c>
      <c r="K2349" t="str">
        <f t="shared" ref="K2349:K2412" si="225">IF(OR(A2349="black carbon",A2349="oc",A2349="pm2.5",A2349="pm10"),"PM",A2349)</f>
        <v>PM</v>
      </c>
      <c r="L2349" t="str">
        <f t="shared" ref="L2349:L2412" si="226">IFERROR(CONCATENATE(I2349,".",J2349,".",K2349,".",D2349),"")</f>
        <v>..PM.No control</v>
      </c>
      <c r="M2349" s="614">
        <f>IFERROR(INDEX('Control Tech'!$K$3:$K$196,MATCH(Calcs!L2349,'Control Tech'!$A$3:$A$196,0),1)/100,0)</f>
        <v>0</v>
      </c>
      <c r="N2349" s="613">
        <f t="shared" si="223"/>
        <v>1</v>
      </c>
      <c r="O2349" t="str">
        <f t="shared" si="224"/>
        <v/>
      </c>
    </row>
    <row r="2350" spans="1:15" x14ac:dyDescent="0.25">
      <c r="A2350" t="s">
        <v>1692</v>
      </c>
      <c r="B2350" t="s">
        <v>1211</v>
      </c>
      <c r="C2350" t="s">
        <v>1252</v>
      </c>
      <c r="D2350" t="s">
        <v>1256</v>
      </c>
      <c r="E2350" t="s">
        <v>1195</v>
      </c>
      <c r="F2350" s="604">
        <v>1</v>
      </c>
      <c r="G2350" s="604">
        <v>2.4479999999999998E-2</v>
      </c>
      <c r="I2350" t="str">
        <f t="shared" si="221"/>
        <v/>
      </c>
      <c r="J2350" t="str">
        <f t="shared" si="222"/>
        <v/>
      </c>
      <c r="K2350" t="str">
        <f t="shared" si="225"/>
        <v>PM</v>
      </c>
      <c r="L2350" t="str">
        <f t="shared" si="226"/>
        <v>..PM.Pellet boiler</v>
      </c>
      <c r="M2350" s="614">
        <f>IFERROR(INDEX('Control Tech'!$K$3:$K$196,MATCH(Calcs!L2350,'Control Tech'!$A$3:$A$196,0),1)/100,0)</f>
        <v>0</v>
      </c>
      <c r="N2350" s="613">
        <f t="shared" si="223"/>
        <v>0</v>
      </c>
      <c r="O2350" t="str">
        <f t="shared" si="224"/>
        <v/>
      </c>
    </row>
    <row r="2351" spans="1:15" x14ac:dyDescent="0.25">
      <c r="A2351" t="s">
        <v>1692</v>
      </c>
      <c r="B2351" t="s">
        <v>1211</v>
      </c>
      <c r="C2351" t="s">
        <v>1291</v>
      </c>
      <c r="D2351" t="s">
        <v>1131</v>
      </c>
      <c r="E2351" t="s">
        <v>1195</v>
      </c>
      <c r="F2351" s="604">
        <v>1</v>
      </c>
      <c r="G2351" s="604">
        <v>0.20161999999999999</v>
      </c>
      <c r="I2351" t="str">
        <f t="shared" si="221"/>
        <v/>
      </c>
      <c r="J2351" t="str">
        <f t="shared" si="222"/>
        <v/>
      </c>
      <c r="K2351" t="str">
        <f t="shared" si="225"/>
        <v>PM</v>
      </c>
      <c r="L2351" t="str">
        <f t="shared" si="226"/>
        <v>..PM.Cyclone</v>
      </c>
      <c r="M2351" s="614">
        <f>IFERROR(INDEX('Control Tech'!$K$3:$K$196,MATCH(Calcs!L2351,'Control Tech'!$A$3:$A$196,0),1)/100,0)</f>
        <v>0</v>
      </c>
      <c r="N2351" s="613">
        <f t="shared" si="223"/>
        <v>0</v>
      </c>
      <c r="O2351" t="str">
        <f t="shared" si="224"/>
        <v/>
      </c>
    </row>
    <row r="2352" spans="1:15" x14ac:dyDescent="0.25">
      <c r="A2352" t="s">
        <v>1692</v>
      </c>
      <c r="B2352" t="s">
        <v>1211</v>
      </c>
      <c r="C2352" t="s">
        <v>1291</v>
      </c>
      <c r="D2352" t="s">
        <v>1186</v>
      </c>
      <c r="E2352" t="s">
        <v>1195</v>
      </c>
      <c r="F2352" s="604">
        <v>1</v>
      </c>
      <c r="G2352" s="604">
        <v>0.40325</v>
      </c>
      <c r="I2352" t="str">
        <f t="shared" si="221"/>
        <v/>
      </c>
      <c r="J2352" t="str">
        <f t="shared" si="222"/>
        <v/>
      </c>
      <c r="K2352" t="str">
        <f t="shared" si="225"/>
        <v>PM</v>
      </c>
      <c r="L2352" t="str">
        <f t="shared" si="226"/>
        <v>..PM.No control</v>
      </c>
      <c r="M2352" s="614">
        <f>IFERROR(INDEX('Control Tech'!$K$3:$K$196,MATCH(Calcs!L2352,'Control Tech'!$A$3:$A$196,0),1)/100,0)</f>
        <v>0</v>
      </c>
      <c r="N2352" s="613">
        <f t="shared" si="223"/>
        <v>1</v>
      </c>
      <c r="O2352" t="str">
        <f t="shared" si="224"/>
        <v/>
      </c>
    </row>
    <row r="2353" spans="1:15" x14ac:dyDescent="0.25">
      <c r="A2353" t="s">
        <v>1692</v>
      </c>
      <c r="B2353" t="s">
        <v>1211</v>
      </c>
      <c r="C2353" t="s">
        <v>1292</v>
      </c>
      <c r="D2353" t="s">
        <v>1131</v>
      </c>
      <c r="E2353" t="s">
        <v>1195</v>
      </c>
      <c r="F2353" s="604">
        <v>1</v>
      </c>
      <c r="G2353" s="604">
        <v>0.20161999999999999</v>
      </c>
      <c r="I2353" t="str">
        <f t="shared" si="221"/>
        <v/>
      </c>
      <c r="J2353" t="str">
        <f t="shared" si="222"/>
        <v/>
      </c>
      <c r="K2353" t="str">
        <f t="shared" si="225"/>
        <v>PM</v>
      </c>
      <c r="L2353" t="str">
        <f t="shared" si="226"/>
        <v>..PM.Cyclone</v>
      </c>
      <c r="M2353" s="614">
        <f>IFERROR(INDEX('Control Tech'!$K$3:$K$196,MATCH(Calcs!L2353,'Control Tech'!$A$3:$A$196,0),1)/100,0)</f>
        <v>0</v>
      </c>
      <c r="N2353" s="613">
        <f t="shared" si="223"/>
        <v>0</v>
      </c>
      <c r="O2353" t="str">
        <f t="shared" si="224"/>
        <v/>
      </c>
    </row>
    <row r="2354" spans="1:15" x14ac:dyDescent="0.25">
      <c r="A2354" t="s">
        <v>1692</v>
      </c>
      <c r="B2354" t="s">
        <v>1211</v>
      </c>
      <c r="C2354" t="s">
        <v>1292</v>
      </c>
      <c r="D2354" t="s">
        <v>1186</v>
      </c>
      <c r="E2354" t="s">
        <v>1195</v>
      </c>
      <c r="F2354" s="604">
        <v>1</v>
      </c>
      <c r="G2354" s="604">
        <v>0.40325</v>
      </c>
      <c r="I2354" t="str">
        <f t="shared" si="221"/>
        <v/>
      </c>
      <c r="J2354" t="str">
        <f t="shared" si="222"/>
        <v/>
      </c>
      <c r="K2354" t="str">
        <f t="shared" si="225"/>
        <v>PM</v>
      </c>
      <c r="L2354" t="str">
        <f t="shared" si="226"/>
        <v>..PM.No control</v>
      </c>
      <c r="M2354" s="614">
        <f>IFERROR(INDEX('Control Tech'!$K$3:$K$196,MATCH(Calcs!L2354,'Control Tech'!$A$3:$A$196,0),1)/100,0)</f>
        <v>0</v>
      </c>
      <c r="N2354" s="613">
        <f t="shared" si="223"/>
        <v>1</v>
      </c>
      <c r="O2354" t="str">
        <f t="shared" si="224"/>
        <v/>
      </c>
    </row>
    <row r="2355" spans="1:15" x14ac:dyDescent="0.25">
      <c r="A2355" t="s">
        <v>1692</v>
      </c>
      <c r="B2355" t="s">
        <v>1211</v>
      </c>
      <c r="C2355" t="s">
        <v>1293</v>
      </c>
      <c r="D2355" t="s">
        <v>1131</v>
      </c>
      <c r="E2355" t="s">
        <v>1195</v>
      </c>
      <c r="F2355" s="604">
        <v>1</v>
      </c>
      <c r="G2355" s="604">
        <v>0.20161999999999999</v>
      </c>
      <c r="I2355" t="str">
        <f t="shared" si="221"/>
        <v/>
      </c>
      <c r="J2355" t="str">
        <f t="shared" si="222"/>
        <v/>
      </c>
      <c r="K2355" t="str">
        <f t="shared" si="225"/>
        <v>PM</v>
      </c>
      <c r="L2355" t="str">
        <f t="shared" si="226"/>
        <v>..PM.Cyclone</v>
      </c>
      <c r="M2355" s="614">
        <f>IFERROR(INDEX('Control Tech'!$K$3:$K$196,MATCH(Calcs!L2355,'Control Tech'!$A$3:$A$196,0),1)/100,0)</f>
        <v>0</v>
      </c>
      <c r="N2355" s="613">
        <f t="shared" si="223"/>
        <v>0</v>
      </c>
      <c r="O2355" t="str">
        <f t="shared" si="224"/>
        <v/>
      </c>
    </row>
    <row r="2356" spans="1:15" x14ac:dyDescent="0.25">
      <c r="A2356" t="s">
        <v>1692</v>
      </c>
      <c r="B2356" t="s">
        <v>1211</v>
      </c>
      <c r="C2356" t="s">
        <v>1293</v>
      </c>
      <c r="D2356" t="s">
        <v>1186</v>
      </c>
      <c r="E2356" t="s">
        <v>1195</v>
      </c>
      <c r="F2356" s="604">
        <v>1</v>
      </c>
      <c r="G2356" s="604">
        <v>0.40325</v>
      </c>
      <c r="I2356" t="str">
        <f t="shared" si="221"/>
        <v/>
      </c>
      <c r="J2356" t="str">
        <f t="shared" si="222"/>
        <v/>
      </c>
      <c r="K2356" t="str">
        <f t="shared" si="225"/>
        <v>PM</v>
      </c>
      <c r="L2356" t="str">
        <f t="shared" si="226"/>
        <v>..PM.No control</v>
      </c>
      <c r="M2356" s="614">
        <f>IFERROR(INDEX('Control Tech'!$K$3:$K$196,MATCH(Calcs!L2356,'Control Tech'!$A$3:$A$196,0),1)/100,0)</f>
        <v>0</v>
      </c>
      <c r="N2356" s="613">
        <f t="shared" si="223"/>
        <v>1</v>
      </c>
      <c r="O2356" t="str">
        <f t="shared" si="224"/>
        <v/>
      </c>
    </row>
    <row r="2357" spans="1:15" x14ac:dyDescent="0.25">
      <c r="A2357" t="s">
        <v>1692</v>
      </c>
      <c r="B2357" t="s">
        <v>1194</v>
      </c>
      <c r="C2357" t="s">
        <v>1193</v>
      </c>
      <c r="D2357" t="s">
        <v>1131</v>
      </c>
      <c r="E2357" t="s">
        <v>1195</v>
      </c>
      <c r="F2357" s="604">
        <v>1</v>
      </c>
      <c r="G2357" s="604">
        <v>5.117E-2</v>
      </c>
      <c r="I2357" t="str">
        <f t="shared" si="221"/>
        <v/>
      </c>
      <c r="J2357" t="str">
        <f t="shared" si="222"/>
        <v/>
      </c>
      <c r="K2357" t="str">
        <f t="shared" si="225"/>
        <v>PM</v>
      </c>
      <c r="L2357" t="str">
        <f t="shared" si="226"/>
        <v>..PM.Cyclone</v>
      </c>
      <c r="M2357" s="614">
        <f>IFERROR(INDEX('Control Tech'!$K$3:$K$196,MATCH(Calcs!L2357,'Control Tech'!$A$3:$A$196,0),1)/100,0)</f>
        <v>0</v>
      </c>
      <c r="N2357" s="613">
        <f t="shared" si="223"/>
        <v>0</v>
      </c>
      <c r="O2357" t="str">
        <f t="shared" si="224"/>
        <v/>
      </c>
    </row>
    <row r="2358" spans="1:15" x14ac:dyDescent="0.25">
      <c r="A2358" t="s">
        <v>1692</v>
      </c>
      <c r="B2358" t="s">
        <v>1194</v>
      </c>
      <c r="C2358" t="s">
        <v>1193</v>
      </c>
      <c r="D2358" t="s">
        <v>1196</v>
      </c>
      <c r="E2358" t="s">
        <v>1195</v>
      </c>
      <c r="F2358" s="604">
        <v>1</v>
      </c>
      <c r="G2358" s="604">
        <v>6.9999999999999999E-4</v>
      </c>
      <c r="I2358" t="str">
        <f t="shared" si="221"/>
        <v/>
      </c>
      <c r="J2358" t="str">
        <f t="shared" si="222"/>
        <v/>
      </c>
      <c r="K2358" t="str">
        <f t="shared" si="225"/>
        <v>PM</v>
      </c>
      <c r="L2358" t="str">
        <f t="shared" si="226"/>
        <v>..PM.High efficiency deduster</v>
      </c>
      <c r="M2358" s="614">
        <f>IFERROR(INDEX('Control Tech'!$K$3:$K$196,MATCH(Calcs!L2358,'Control Tech'!$A$3:$A$196,0),1)/100,0)</f>
        <v>0</v>
      </c>
      <c r="N2358" s="613">
        <f t="shared" si="223"/>
        <v>0</v>
      </c>
      <c r="O2358" t="str">
        <f t="shared" si="224"/>
        <v/>
      </c>
    </row>
    <row r="2359" spans="1:15" x14ac:dyDescent="0.25">
      <c r="A2359" t="s">
        <v>1692</v>
      </c>
      <c r="B2359" t="s">
        <v>1194</v>
      </c>
      <c r="C2359" t="s">
        <v>1193</v>
      </c>
      <c r="D2359" t="s">
        <v>1186</v>
      </c>
      <c r="E2359" t="s">
        <v>1195</v>
      </c>
      <c r="F2359" s="604">
        <v>1</v>
      </c>
      <c r="G2359" s="604">
        <v>7.9210000000000003E-2</v>
      </c>
      <c r="I2359" t="str">
        <f t="shared" si="221"/>
        <v/>
      </c>
      <c r="J2359" t="str">
        <f t="shared" si="222"/>
        <v/>
      </c>
      <c r="K2359" t="str">
        <f t="shared" si="225"/>
        <v>PM</v>
      </c>
      <c r="L2359" t="str">
        <f t="shared" si="226"/>
        <v>..PM.No control</v>
      </c>
      <c r="M2359" s="614">
        <f>IFERROR(INDEX('Control Tech'!$K$3:$K$196,MATCH(Calcs!L2359,'Control Tech'!$A$3:$A$196,0),1)/100,0)</f>
        <v>0</v>
      </c>
      <c r="N2359" s="613">
        <f t="shared" si="223"/>
        <v>1</v>
      </c>
      <c r="O2359" t="str">
        <f t="shared" si="224"/>
        <v/>
      </c>
    </row>
    <row r="2360" spans="1:15" x14ac:dyDescent="0.25">
      <c r="A2360" t="s">
        <v>1692</v>
      </c>
      <c r="B2360" t="s">
        <v>1194</v>
      </c>
      <c r="C2360" t="s">
        <v>1205</v>
      </c>
      <c r="D2360" t="s">
        <v>1131</v>
      </c>
      <c r="E2360" t="s">
        <v>1195</v>
      </c>
      <c r="F2360" s="604">
        <v>1</v>
      </c>
      <c r="G2360" s="604">
        <v>0.66042999999999996</v>
      </c>
      <c r="I2360" t="str">
        <f t="shared" si="221"/>
        <v/>
      </c>
      <c r="J2360" t="str">
        <f t="shared" si="222"/>
        <v/>
      </c>
      <c r="K2360" t="str">
        <f t="shared" si="225"/>
        <v>PM</v>
      </c>
      <c r="L2360" t="str">
        <f t="shared" si="226"/>
        <v>..PM.Cyclone</v>
      </c>
      <c r="M2360" s="614">
        <f>IFERROR(INDEX('Control Tech'!$K$3:$K$196,MATCH(Calcs!L2360,'Control Tech'!$A$3:$A$196,0),1)/100,0)</f>
        <v>0</v>
      </c>
      <c r="N2360" s="613">
        <f t="shared" si="223"/>
        <v>0</v>
      </c>
      <c r="O2360" t="str">
        <f t="shared" si="224"/>
        <v/>
      </c>
    </row>
    <row r="2361" spans="1:15" x14ac:dyDescent="0.25">
      <c r="A2361" t="s">
        <v>1692</v>
      </c>
      <c r="B2361" t="s">
        <v>1194</v>
      </c>
      <c r="C2361" t="s">
        <v>1205</v>
      </c>
      <c r="D2361" t="s">
        <v>1196</v>
      </c>
      <c r="E2361" t="s">
        <v>1195</v>
      </c>
      <c r="F2361" s="604">
        <v>1</v>
      </c>
      <c r="G2361" s="604">
        <v>7.26E-3</v>
      </c>
      <c r="I2361" t="str">
        <f t="shared" si="221"/>
        <v/>
      </c>
      <c r="J2361" t="str">
        <f t="shared" si="222"/>
        <v/>
      </c>
      <c r="K2361" t="str">
        <f t="shared" si="225"/>
        <v>PM</v>
      </c>
      <c r="L2361" t="str">
        <f t="shared" si="226"/>
        <v>..PM.High efficiency deduster</v>
      </c>
      <c r="M2361" s="614">
        <f>IFERROR(INDEX('Control Tech'!$K$3:$K$196,MATCH(Calcs!L2361,'Control Tech'!$A$3:$A$196,0),1)/100,0)</f>
        <v>0</v>
      </c>
      <c r="N2361" s="613">
        <f t="shared" si="223"/>
        <v>0</v>
      </c>
      <c r="O2361" t="str">
        <f t="shared" si="224"/>
        <v/>
      </c>
    </row>
    <row r="2362" spans="1:15" x14ac:dyDescent="0.25">
      <c r="A2362" t="s">
        <v>1692</v>
      </c>
      <c r="B2362" t="s">
        <v>1194</v>
      </c>
      <c r="C2362" t="s">
        <v>1205</v>
      </c>
      <c r="D2362" t="s">
        <v>1186</v>
      </c>
      <c r="E2362" t="s">
        <v>1195</v>
      </c>
      <c r="F2362" s="604">
        <v>1</v>
      </c>
      <c r="G2362" s="604">
        <v>1.3208599999999999</v>
      </c>
      <c r="I2362" t="str">
        <f t="shared" si="221"/>
        <v/>
      </c>
      <c r="J2362" t="str">
        <f t="shared" si="222"/>
        <v/>
      </c>
      <c r="K2362" t="str">
        <f t="shared" si="225"/>
        <v>PM</v>
      </c>
      <c r="L2362" t="str">
        <f t="shared" si="226"/>
        <v>..PM.No control</v>
      </c>
      <c r="M2362" s="614">
        <f>IFERROR(INDEX('Control Tech'!$K$3:$K$196,MATCH(Calcs!L2362,'Control Tech'!$A$3:$A$196,0),1)/100,0)</f>
        <v>0</v>
      </c>
      <c r="N2362" s="613">
        <f t="shared" si="223"/>
        <v>1</v>
      </c>
      <c r="O2362" t="str">
        <f t="shared" si="224"/>
        <v/>
      </c>
    </row>
    <row r="2363" spans="1:15" x14ac:dyDescent="0.25">
      <c r="A2363" t="s">
        <v>1692</v>
      </c>
      <c r="B2363" t="s">
        <v>1194</v>
      </c>
      <c r="C2363" t="s">
        <v>1240</v>
      </c>
      <c r="D2363" t="s">
        <v>1131</v>
      </c>
      <c r="E2363" t="s">
        <v>1195</v>
      </c>
      <c r="F2363" s="604">
        <v>1</v>
      </c>
      <c r="G2363" s="604">
        <v>0.66042999999999996</v>
      </c>
      <c r="I2363" t="str">
        <f t="shared" si="221"/>
        <v/>
      </c>
      <c r="J2363" t="str">
        <f t="shared" si="222"/>
        <v/>
      </c>
      <c r="K2363" t="str">
        <f t="shared" si="225"/>
        <v>PM</v>
      </c>
      <c r="L2363" t="str">
        <f t="shared" si="226"/>
        <v>..PM.Cyclone</v>
      </c>
      <c r="M2363" s="614">
        <f>IFERROR(INDEX('Control Tech'!$K$3:$K$196,MATCH(Calcs!L2363,'Control Tech'!$A$3:$A$196,0),1)/100,0)</f>
        <v>0</v>
      </c>
      <c r="N2363" s="613">
        <f t="shared" si="223"/>
        <v>0</v>
      </c>
      <c r="O2363" t="str">
        <f t="shared" si="224"/>
        <v/>
      </c>
    </row>
    <row r="2364" spans="1:15" x14ac:dyDescent="0.25">
      <c r="A2364" t="s">
        <v>1692</v>
      </c>
      <c r="B2364" t="s">
        <v>1194</v>
      </c>
      <c r="C2364" t="s">
        <v>1240</v>
      </c>
      <c r="D2364" t="s">
        <v>1196</v>
      </c>
      <c r="E2364" t="s">
        <v>1195</v>
      </c>
      <c r="F2364" s="604">
        <v>1</v>
      </c>
      <c r="G2364" s="604">
        <v>7.26E-3</v>
      </c>
      <c r="I2364" t="str">
        <f t="shared" si="221"/>
        <v/>
      </c>
      <c r="J2364" t="str">
        <f t="shared" si="222"/>
        <v/>
      </c>
      <c r="K2364" t="str">
        <f t="shared" si="225"/>
        <v>PM</v>
      </c>
      <c r="L2364" t="str">
        <f t="shared" si="226"/>
        <v>..PM.High efficiency deduster</v>
      </c>
      <c r="M2364" s="614">
        <f>IFERROR(INDEX('Control Tech'!$K$3:$K$196,MATCH(Calcs!L2364,'Control Tech'!$A$3:$A$196,0),1)/100,0)</f>
        <v>0</v>
      </c>
      <c r="N2364" s="613">
        <f t="shared" si="223"/>
        <v>0</v>
      </c>
      <c r="O2364" t="str">
        <f t="shared" si="224"/>
        <v/>
      </c>
    </row>
    <row r="2365" spans="1:15" x14ac:dyDescent="0.25">
      <c r="A2365" t="s">
        <v>1692</v>
      </c>
      <c r="B2365" t="s">
        <v>1194</v>
      </c>
      <c r="C2365" t="s">
        <v>1240</v>
      </c>
      <c r="D2365" t="s">
        <v>1186</v>
      </c>
      <c r="E2365" t="s">
        <v>1195</v>
      </c>
      <c r="F2365" s="604">
        <v>1</v>
      </c>
      <c r="G2365" s="604">
        <v>1.3208599999999999</v>
      </c>
      <c r="I2365" t="str">
        <f t="shared" si="221"/>
        <v/>
      </c>
      <c r="J2365" t="str">
        <f t="shared" si="222"/>
        <v/>
      </c>
      <c r="K2365" t="str">
        <f t="shared" si="225"/>
        <v>PM</v>
      </c>
      <c r="L2365" t="str">
        <f t="shared" si="226"/>
        <v>..PM.No control</v>
      </c>
      <c r="M2365" s="614">
        <f>IFERROR(INDEX('Control Tech'!$K$3:$K$196,MATCH(Calcs!L2365,'Control Tech'!$A$3:$A$196,0),1)/100,0)</f>
        <v>0</v>
      </c>
      <c r="N2365" s="613">
        <f t="shared" si="223"/>
        <v>1</v>
      </c>
      <c r="O2365" t="str">
        <f t="shared" si="224"/>
        <v/>
      </c>
    </row>
    <row r="2366" spans="1:15" x14ac:dyDescent="0.25">
      <c r="A2366" t="s">
        <v>1692</v>
      </c>
      <c r="B2366" t="s">
        <v>1194</v>
      </c>
      <c r="C2366" t="s">
        <v>1245</v>
      </c>
      <c r="D2366" t="s">
        <v>1131</v>
      </c>
      <c r="E2366" t="s">
        <v>1195</v>
      </c>
      <c r="F2366" s="604">
        <v>1</v>
      </c>
      <c r="G2366" s="604">
        <v>5.2690000000000001E-2</v>
      </c>
      <c r="I2366" t="str">
        <f t="shared" si="221"/>
        <v/>
      </c>
      <c r="J2366" t="str">
        <f t="shared" si="222"/>
        <v/>
      </c>
      <c r="K2366" t="str">
        <f t="shared" si="225"/>
        <v>PM</v>
      </c>
      <c r="L2366" t="str">
        <f t="shared" si="226"/>
        <v>..PM.Cyclone</v>
      </c>
      <c r="M2366" s="614">
        <f>IFERROR(INDEX('Control Tech'!$K$3:$K$196,MATCH(Calcs!L2366,'Control Tech'!$A$3:$A$196,0),1)/100,0)</f>
        <v>0</v>
      </c>
      <c r="N2366" s="613">
        <f t="shared" si="223"/>
        <v>0</v>
      </c>
      <c r="O2366" t="str">
        <f t="shared" si="224"/>
        <v/>
      </c>
    </row>
    <row r="2367" spans="1:15" x14ac:dyDescent="0.25">
      <c r="A2367" t="s">
        <v>1692</v>
      </c>
      <c r="B2367" t="s">
        <v>1194</v>
      </c>
      <c r="C2367" t="s">
        <v>1245</v>
      </c>
      <c r="D2367" t="s">
        <v>1196</v>
      </c>
      <c r="E2367" t="s">
        <v>1195</v>
      </c>
      <c r="F2367" s="604">
        <v>1</v>
      </c>
      <c r="G2367" s="604">
        <v>6.0999999999999997E-4</v>
      </c>
      <c r="I2367" t="str">
        <f t="shared" si="221"/>
        <v/>
      </c>
      <c r="J2367" t="str">
        <f t="shared" si="222"/>
        <v/>
      </c>
      <c r="K2367" t="str">
        <f t="shared" si="225"/>
        <v>PM</v>
      </c>
      <c r="L2367" t="str">
        <f t="shared" si="226"/>
        <v>..PM.High efficiency deduster</v>
      </c>
      <c r="M2367" s="614">
        <f>IFERROR(INDEX('Control Tech'!$K$3:$K$196,MATCH(Calcs!L2367,'Control Tech'!$A$3:$A$196,0),1)/100,0)</f>
        <v>0</v>
      </c>
      <c r="N2367" s="613">
        <f t="shared" si="223"/>
        <v>0</v>
      </c>
      <c r="O2367" t="str">
        <f t="shared" si="224"/>
        <v/>
      </c>
    </row>
    <row r="2368" spans="1:15" x14ac:dyDescent="0.25">
      <c r="A2368" t="s">
        <v>1692</v>
      </c>
      <c r="B2368" t="s">
        <v>1194</v>
      </c>
      <c r="C2368" t="s">
        <v>1245</v>
      </c>
      <c r="D2368" t="s">
        <v>1186</v>
      </c>
      <c r="E2368" t="s">
        <v>1195</v>
      </c>
      <c r="F2368" s="604">
        <v>1</v>
      </c>
      <c r="G2368" s="604">
        <v>9.9820000000000006E-2</v>
      </c>
      <c r="I2368" t="str">
        <f t="shared" si="221"/>
        <v/>
      </c>
      <c r="J2368" t="str">
        <f t="shared" si="222"/>
        <v/>
      </c>
      <c r="K2368" t="str">
        <f t="shared" si="225"/>
        <v>PM</v>
      </c>
      <c r="L2368" t="str">
        <f t="shared" si="226"/>
        <v>..PM.No control</v>
      </c>
      <c r="M2368" s="614">
        <f>IFERROR(INDEX('Control Tech'!$K$3:$K$196,MATCH(Calcs!L2368,'Control Tech'!$A$3:$A$196,0),1)/100,0)</f>
        <v>0</v>
      </c>
      <c r="N2368" s="613">
        <f t="shared" si="223"/>
        <v>1</v>
      </c>
      <c r="O2368" t="str">
        <f t="shared" si="224"/>
        <v/>
      </c>
    </row>
    <row r="2369" spans="1:15" x14ac:dyDescent="0.25">
      <c r="A2369" t="s">
        <v>1692</v>
      </c>
      <c r="B2369" t="s">
        <v>1194</v>
      </c>
      <c r="C2369" t="s">
        <v>1252</v>
      </c>
      <c r="D2369" t="s">
        <v>1131</v>
      </c>
      <c r="E2369" t="s">
        <v>1195</v>
      </c>
      <c r="F2369" s="604">
        <v>1</v>
      </c>
      <c r="G2369" s="604">
        <v>2.8750000000000001E-2</v>
      </c>
      <c r="I2369" t="str">
        <f t="shared" si="221"/>
        <v/>
      </c>
      <c r="J2369" t="str">
        <f t="shared" si="222"/>
        <v/>
      </c>
      <c r="K2369" t="str">
        <f t="shared" si="225"/>
        <v>PM</v>
      </c>
      <c r="L2369" t="str">
        <f t="shared" si="226"/>
        <v>..PM.Cyclone</v>
      </c>
      <c r="M2369" s="614">
        <f>IFERROR(INDEX('Control Tech'!$K$3:$K$196,MATCH(Calcs!L2369,'Control Tech'!$A$3:$A$196,0),1)/100,0)</f>
        <v>0</v>
      </c>
      <c r="N2369" s="613">
        <f t="shared" si="223"/>
        <v>0</v>
      </c>
      <c r="O2369" t="str">
        <f t="shared" si="224"/>
        <v/>
      </c>
    </row>
    <row r="2370" spans="1:15" x14ac:dyDescent="0.25">
      <c r="A2370" t="s">
        <v>1692</v>
      </c>
      <c r="B2370" t="s">
        <v>1194</v>
      </c>
      <c r="C2370" t="s">
        <v>1252</v>
      </c>
      <c r="D2370" t="s">
        <v>1196</v>
      </c>
      <c r="E2370" t="s">
        <v>1195</v>
      </c>
      <c r="F2370" s="604">
        <v>1</v>
      </c>
      <c r="G2370" s="604">
        <v>3.8999999999999999E-4</v>
      </c>
      <c r="I2370" t="str">
        <f t="shared" si="221"/>
        <v/>
      </c>
      <c r="J2370" t="str">
        <f t="shared" si="222"/>
        <v/>
      </c>
      <c r="K2370" t="str">
        <f t="shared" si="225"/>
        <v>PM</v>
      </c>
      <c r="L2370" t="str">
        <f t="shared" si="226"/>
        <v>..PM.High efficiency deduster</v>
      </c>
      <c r="M2370" s="614">
        <f>IFERROR(INDEX('Control Tech'!$K$3:$K$196,MATCH(Calcs!L2370,'Control Tech'!$A$3:$A$196,0),1)/100,0)</f>
        <v>0</v>
      </c>
      <c r="N2370" s="613">
        <f t="shared" si="223"/>
        <v>0</v>
      </c>
      <c r="O2370" t="str">
        <f t="shared" si="224"/>
        <v/>
      </c>
    </row>
    <row r="2371" spans="1:15" x14ac:dyDescent="0.25">
      <c r="A2371" t="s">
        <v>1692</v>
      </c>
      <c r="B2371" t="s">
        <v>1194</v>
      </c>
      <c r="C2371" t="s">
        <v>1252</v>
      </c>
      <c r="D2371" t="s">
        <v>1186</v>
      </c>
      <c r="E2371" t="s">
        <v>1195</v>
      </c>
      <c r="F2371" s="604">
        <v>1</v>
      </c>
      <c r="G2371" s="604">
        <v>4.4499999999999998E-2</v>
      </c>
      <c r="I2371" t="str">
        <f t="shared" si="221"/>
        <v/>
      </c>
      <c r="J2371" t="str">
        <f t="shared" si="222"/>
        <v/>
      </c>
      <c r="K2371" t="str">
        <f t="shared" si="225"/>
        <v>PM</v>
      </c>
      <c r="L2371" t="str">
        <f t="shared" si="226"/>
        <v>..PM.No control</v>
      </c>
      <c r="M2371" s="614">
        <f>IFERROR(INDEX('Control Tech'!$K$3:$K$196,MATCH(Calcs!L2371,'Control Tech'!$A$3:$A$196,0),1)/100,0)</f>
        <v>0</v>
      </c>
      <c r="N2371" s="613">
        <f t="shared" si="223"/>
        <v>1</v>
      </c>
      <c r="O2371" t="str">
        <f t="shared" si="224"/>
        <v/>
      </c>
    </row>
    <row r="2372" spans="1:15" x14ac:dyDescent="0.25">
      <c r="A2372" t="s">
        <v>1692</v>
      </c>
      <c r="B2372" t="s">
        <v>1194</v>
      </c>
      <c r="C2372" t="s">
        <v>1252</v>
      </c>
      <c r="D2372" t="s">
        <v>1256</v>
      </c>
      <c r="E2372" t="s">
        <v>1195</v>
      </c>
      <c r="F2372" s="604">
        <v>1</v>
      </c>
      <c r="G2372" s="604">
        <v>4.8999999999999998E-3</v>
      </c>
      <c r="I2372" t="str">
        <f t="shared" si="221"/>
        <v/>
      </c>
      <c r="J2372" t="str">
        <f t="shared" si="222"/>
        <v/>
      </c>
      <c r="K2372" t="str">
        <f t="shared" si="225"/>
        <v>PM</v>
      </c>
      <c r="L2372" t="str">
        <f t="shared" si="226"/>
        <v>..PM.Pellet boiler</v>
      </c>
      <c r="M2372" s="614">
        <f>IFERROR(INDEX('Control Tech'!$K$3:$K$196,MATCH(Calcs!L2372,'Control Tech'!$A$3:$A$196,0),1)/100,0)</f>
        <v>0</v>
      </c>
      <c r="N2372" s="613">
        <f t="shared" si="223"/>
        <v>0</v>
      </c>
      <c r="O2372" t="str">
        <f t="shared" si="224"/>
        <v/>
      </c>
    </row>
    <row r="2373" spans="1:15" x14ac:dyDescent="0.25">
      <c r="A2373" t="s">
        <v>1692</v>
      </c>
      <c r="B2373" t="s">
        <v>1194</v>
      </c>
      <c r="C2373" t="s">
        <v>1291</v>
      </c>
      <c r="D2373" t="s">
        <v>1131</v>
      </c>
      <c r="E2373" t="s">
        <v>1195</v>
      </c>
      <c r="F2373" s="604">
        <v>1</v>
      </c>
      <c r="G2373" s="604">
        <v>0.20161999999999999</v>
      </c>
      <c r="I2373" t="str">
        <f t="shared" si="221"/>
        <v/>
      </c>
      <c r="J2373" t="str">
        <f t="shared" si="222"/>
        <v/>
      </c>
      <c r="K2373" t="str">
        <f t="shared" si="225"/>
        <v>PM</v>
      </c>
      <c r="L2373" t="str">
        <f t="shared" si="226"/>
        <v>..PM.Cyclone</v>
      </c>
      <c r="M2373" s="614">
        <f>IFERROR(INDEX('Control Tech'!$K$3:$K$196,MATCH(Calcs!L2373,'Control Tech'!$A$3:$A$196,0),1)/100,0)</f>
        <v>0</v>
      </c>
      <c r="N2373" s="613">
        <f t="shared" si="223"/>
        <v>0</v>
      </c>
      <c r="O2373" t="str">
        <f t="shared" si="224"/>
        <v/>
      </c>
    </row>
    <row r="2374" spans="1:15" x14ac:dyDescent="0.25">
      <c r="A2374" t="s">
        <v>1692</v>
      </c>
      <c r="B2374" t="s">
        <v>1194</v>
      </c>
      <c r="C2374" t="s">
        <v>1291</v>
      </c>
      <c r="D2374" t="s">
        <v>1196</v>
      </c>
      <c r="E2374" t="s">
        <v>1195</v>
      </c>
      <c r="F2374" s="604">
        <v>1</v>
      </c>
      <c r="G2374" s="604">
        <v>2.2200000000000002E-3</v>
      </c>
      <c r="I2374" t="str">
        <f t="shared" ref="I2374:I2437" si="227">IFERROR(INDEX($U$3:$U$143,MATCH(B2374,$S$3:$S$143,0),1),"")</f>
        <v/>
      </c>
      <c r="J2374" t="str">
        <f t="shared" ref="J2374:J2437" si="228">IFERROR(INDEX($V$3:$V$143,MATCH(CONCATENATE(B2374,".",C2374),$R$3:$R$143,0),1),"")</f>
        <v/>
      </c>
      <c r="K2374" t="str">
        <f t="shared" si="225"/>
        <v>PM</v>
      </c>
      <c r="L2374" t="str">
        <f t="shared" si="226"/>
        <v>..PM.High efficiency deduster</v>
      </c>
      <c r="M2374" s="614">
        <f>IFERROR(INDEX('Control Tech'!$K$3:$K$196,MATCH(Calcs!L2374,'Control Tech'!$A$3:$A$196,0),1)/100,0)</f>
        <v>0</v>
      </c>
      <c r="N2374" s="613">
        <f t="shared" ref="N2374:N2437" si="229">IF(D2374="no control",1-SUMIFS($M$5:$M$3714,$B$5:$B$3714,B2374,$A$5:$A$3714,A2374,$C$5:$C$3714,C2374),M2374)</f>
        <v>0</v>
      </c>
      <c r="O2374" t="str">
        <f t="shared" ref="O2374:O2437" si="230">IF(I2374="electricity",INDEX($W$3:$W$143,MATCH(CONCATENATE(B2374,".",C2374),$R$3:$R$143,0),1),"")</f>
        <v/>
      </c>
    </row>
    <row r="2375" spans="1:15" x14ac:dyDescent="0.25">
      <c r="A2375" t="s">
        <v>1692</v>
      </c>
      <c r="B2375" t="s">
        <v>1194</v>
      </c>
      <c r="C2375" t="s">
        <v>1291</v>
      </c>
      <c r="D2375" t="s">
        <v>1186</v>
      </c>
      <c r="E2375" t="s">
        <v>1195</v>
      </c>
      <c r="F2375" s="604">
        <v>1</v>
      </c>
      <c r="G2375" s="604">
        <v>0.40325</v>
      </c>
      <c r="I2375" t="str">
        <f t="shared" si="227"/>
        <v/>
      </c>
      <c r="J2375" t="str">
        <f t="shared" si="228"/>
        <v/>
      </c>
      <c r="K2375" t="str">
        <f t="shared" si="225"/>
        <v>PM</v>
      </c>
      <c r="L2375" t="str">
        <f t="shared" si="226"/>
        <v>..PM.No control</v>
      </c>
      <c r="M2375" s="614">
        <f>IFERROR(INDEX('Control Tech'!$K$3:$K$196,MATCH(Calcs!L2375,'Control Tech'!$A$3:$A$196,0),1)/100,0)</f>
        <v>0</v>
      </c>
      <c r="N2375" s="613">
        <f t="shared" si="229"/>
        <v>1</v>
      </c>
      <c r="O2375" t="str">
        <f t="shared" si="230"/>
        <v/>
      </c>
    </row>
    <row r="2376" spans="1:15" x14ac:dyDescent="0.25">
      <c r="A2376" t="s">
        <v>1692</v>
      </c>
      <c r="B2376" t="s">
        <v>1194</v>
      </c>
      <c r="C2376" t="s">
        <v>1292</v>
      </c>
      <c r="D2376" t="s">
        <v>1131</v>
      </c>
      <c r="E2376" t="s">
        <v>1195</v>
      </c>
      <c r="F2376" s="604">
        <v>1</v>
      </c>
      <c r="G2376" s="604">
        <v>0.20161999999999999</v>
      </c>
      <c r="I2376" t="str">
        <f t="shared" si="227"/>
        <v/>
      </c>
      <c r="J2376" t="str">
        <f t="shared" si="228"/>
        <v/>
      </c>
      <c r="K2376" t="str">
        <f t="shared" si="225"/>
        <v>PM</v>
      </c>
      <c r="L2376" t="str">
        <f t="shared" si="226"/>
        <v>..PM.Cyclone</v>
      </c>
      <c r="M2376" s="614">
        <f>IFERROR(INDEX('Control Tech'!$K$3:$K$196,MATCH(Calcs!L2376,'Control Tech'!$A$3:$A$196,0),1)/100,0)</f>
        <v>0</v>
      </c>
      <c r="N2376" s="613">
        <f t="shared" si="229"/>
        <v>0</v>
      </c>
      <c r="O2376" t="str">
        <f t="shared" si="230"/>
        <v/>
      </c>
    </row>
    <row r="2377" spans="1:15" x14ac:dyDescent="0.25">
      <c r="A2377" t="s">
        <v>1692</v>
      </c>
      <c r="B2377" t="s">
        <v>1194</v>
      </c>
      <c r="C2377" t="s">
        <v>1292</v>
      </c>
      <c r="D2377" t="s">
        <v>1196</v>
      </c>
      <c r="E2377" t="s">
        <v>1195</v>
      </c>
      <c r="F2377" s="604">
        <v>1</v>
      </c>
      <c r="G2377" s="604">
        <v>2.2200000000000002E-3</v>
      </c>
      <c r="I2377" t="str">
        <f t="shared" si="227"/>
        <v/>
      </c>
      <c r="J2377" t="str">
        <f t="shared" si="228"/>
        <v/>
      </c>
      <c r="K2377" t="str">
        <f t="shared" si="225"/>
        <v>PM</v>
      </c>
      <c r="L2377" t="str">
        <f t="shared" si="226"/>
        <v>..PM.High efficiency deduster</v>
      </c>
      <c r="M2377" s="614">
        <f>IFERROR(INDEX('Control Tech'!$K$3:$K$196,MATCH(Calcs!L2377,'Control Tech'!$A$3:$A$196,0),1)/100,0)</f>
        <v>0</v>
      </c>
      <c r="N2377" s="613">
        <f t="shared" si="229"/>
        <v>0</v>
      </c>
      <c r="O2377" t="str">
        <f t="shared" si="230"/>
        <v/>
      </c>
    </row>
    <row r="2378" spans="1:15" x14ac:dyDescent="0.25">
      <c r="A2378" t="s">
        <v>1692</v>
      </c>
      <c r="B2378" t="s">
        <v>1194</v>
      </c>
      <c r="C2378" t="s">
        <v>1292</v>
      </c>
      <c r="D2378" t="s">
        <v>1186</v>
      </c>
      <c r="E2378" t="s">
        <v>1195</v>
      </c>
      <c r="F2378" s="604">
        <v>1</v>
      </c>
      <c r="G2378" s="604">
        <v>0.40325</v>
      </c>
      <c r="I2378" t="str">
        <f t="shared" si="227"/>
        <v/>
      </c>
      <c r="J2378" t="str">
        <f t="shared" si="228"/>
        <v/>
      </c>
      <c r="K2378" t="str">
        <f t="shared" si="225"/>
        <v>PM</v>
      </c>
      <c r="L2378" t="str">
        <f t="shared" si="226"/>
        <v>..PM.No control</v>
      </c>
      <c r="M2378" s="614">
        <f>IFERROR(INDEX('Control Tech'!$K$3:$K$196,MATCH(Calcs!L2378,'Control Tech'!$A$3:$A$196,0),1)/100,0)</f>
        <v>0</v>
      </c>
      <c r="N2378" s="613">
        <f t="shared" si="229"/>
        <v>1</v>
      </c>
      <c r="O2378" t="str">
        <f t="shared" si="230"/>
        <v/>
      </c>
    </row>
    <row r="2379" spans="1:15" x14ac:dyDescent="0.25">
      <c r="A2379" t="s">
        <v>1692</v>
      </c>
      <c r="B2379" t="s">
        <v>1194</v>
      </c>
      <c r="C2379" t="s">
        <v>1293</v>
      </c>
      <c r="D2379" t="s">
        <v>1131</v>
      </c>
      <c r="E2379" t="s">
        <v>1195</v>
      </c>
      <c r="F2379" s="604">
        <v>1</v>
      </c>
      <c r="G2379" s="604">
        <v>0.20161999999999999</v>
      </c>
      <c r="I2379" t="str">
        <f t="shared" si="227"/>
        <v/>
      </c>
      <c r="J2379" t="str">
        <f t="shared" si="228"/>
        <v/>
      </c>
      <c r="K2379" t="str">
        <f t="shared" si="225"/>
        <v>PM</v>
      </c>
      <c r="L2379" t="str">
        <f t="shared" si="226"/>
        <v>..PM.Cyclone</v>
      </c>
      <c r="M2379" s="614">
        <f>IFERROR(INDEX('Control Tech'!$K$3:$K$196,MATCH(Calcs!L2379,'Control Tech'!$A$3:$A$196,0),1)/100,0)</f>
        <v>0</v>
      </c>
      <c r="N2379" s="613">
        <f t="shared" si="229"/>
        <v>0</v>
      </c>
      <c r="O2379" t="str">
        <f t="shared" si="230"/>
        <v/>
      </c>
    </row>
    <row r="2380" spans="1:15" x14ac:dyDescent="0.25">
      <c r="A2380" t="s">
        <v>1692</v>
      </c>
      <c r="B2380" t="s">
        <v>1194</v>
      </c>
      <c r="C2380" t="s">
        <v>1293</v>
      </c>
      <c r="D2380" t="s">
        <v>1196</v>
      </c>
      <c r="E2380" t="s">
        <v>1195</v>
      </c>
      <c r="F2380" s="604">
        <v>1</v>
      </c>
      <c r="G2380" s="604">
        <v>2.2200000000000002E-3</v>
      </c>
      <c r="I2380" t="str">
        <f t="shared" si="227"/>
        <v/>
      </c>
      <c r="J2380" t="str">
        <f t="shared" si="228"/>
        <v/>
      </c>
      <c r="K2380" t="str">
        <f t="shared" si="225"/>
        <v>PM</v>
      </c>
      <c r="L2380" t="str">
        <f t="shared" si="226"/>
        <v>..PM.High efficiency deduster</v>
      </c>
      <c r="M2380" s="614">
        <f>IFERROR(INDEX('Control Tech'!$K$3:$K$196,MATCH(Calcs!L2380,'Control Tech'!$A$3:$A$196,0),1)/100,0)</f>
        <v>0</v>
      </c>
      <c r="N2380" s="613">
        <f t="shared" si="229"/>
        <v>0</v>
      </c>
      <c r="O2380" t="str">
        <f t="shared" si="230"/>
        <v/>
      </c>
    </row>
    <row r="2381" spans="1:15" x14ac:dyDescent="0.25">
      <c r="A2381" t="s">
        <v>1692</v>
      </c>
      <c r="B2381" t="s">
        <v>1194</v>
      </c>
      <c r="C2381" t="s">
        <v>1293</v>
      </c>
      <c r="D2381" t="s">
        <v>1186</v>
      </c>
      <c r="E2381" t="s">
        <v>1195</v>
      </c>
      <c r="F2381" s="604">
        <v>1</v>
      </c>
      <c r="G2381" s="604">
        <v>0.40325</v>
      </c>
      <c r="I2381" t="str">
        <f t="shared" si="227"/>
        <v/>
      </c>
      <c r="J2381" t="str">
        <f t="shared" si="228"/>
        <v/>
      </c>
      <c r="K2381" t="str">
        <f t="shared" si="225"/>
        <v>PM</v>
      </c>
      <c r="L2381" t="str">
        <f t="shared" si="226"/>
        <v>..PM.No control</v>
      </c>
      <c r="M2381" s="614">
        <f>IFERROR(INDEX('Control Tech'!$K$3:$K$196,MATCH(Calcs!L2381,'Control Tech'!$A$3:$A$196,0),1)/100,0)</f>
        <v>0</v>
      </c>
      <c r="N2381" s="613">
        <f t="shared" si="229"/>
        <v>1</v>
      </c>
      <c r="O2381" t="str">
        <f t="shared" si="230"/>
        <v/>
      </c>
    </row>
    <row r="2382" spans="1:15" x14ac:dyDescent="0.25">
      <c r="A2382" t="s">
        <v>1692</v>
      </c>
      <c r="B2382" t="s">
        <v>1233</v>
      </c>
      <c r="C2382" t="s">
        <v>1409</v>
      </c>
      <c r="D2382" t="s">
        <v>1131</v>
      </c>
      <c r="E2382" t="s">
        <v>1195</v>
      </c>
      <c r="F2382" s="604">
        <v>1</v>
      </c>
      <c r="G2382" s="604">
        <v>0.13800000000000001</v>
      </c>
      <c r="I2382" t="str">
        <f t="shared" si="227"/>
        <v>electricity</v>
      </c>
      <c r="J2382" t="str">
        <f t="shared" si="228"/>
        <v>biomass</v>
      </c>
      <c r="K2382" t="str">
        <f t="shared" si="225"/>
        <v>PM</v>
      </c>
      <c r="L2382" t="str">
        <f t="shared" si="226"/>
        <v>electricity.biomass.PM.Cyclone</v>
      </c>
      <c r="M2382" s="614">
        <f>IFERROR(INDEX('Control Tech'!$K$3:$K$196,MATCH(Calcs!L2382,'Control Tech'!$A$3:$A$196,0),1)/100,0)</f>
        <v>0</v>
      </c>
      <c r="N2382" s="613">
        <f t="shared" si="229"/>
        <v>0</v>
      </c>
      <c r="O2382">
        <f t="shared" si="230"/>
        <v>0</v>
      </c>
    </row>
    <row r="2383" spans="1:15" x14ac:dyDescent="0.25">
      <c r="A2383" t="s">
        <v>1692</v>
      </c>
      <c r="B2383" t="s">
        <v>1233</v>
      </c>
      <c r="C2383" t="s">
        <v>1409</v>
      </c>
      <c r="D2383" t="s">
        <v>1207</v>
      </c>
      <c r="E2383" t="s">
        <v>1195</v>
      </c>
      <c r="F2383" s="604">
        <v>1</v>
      </c>
      <c r="G2383" s="604">
        <v>1.438E-2</v>
      </c>
      <c r="I2383" t="str">
        <f t="shared" si="227"/>
        <v>electricity</v>
      </c>
      <c r="J2383" t="str">
        <f t="shared" si="228"/>
        <v>biomass</v>
      </c>
      <c r="K2383" t="str">
        <f t="shared" si="225"/>
        <v>PM</v>
      </c>
      <c r="L2383" t="str">
        <f t="shared" si="226"/>
        <v>electricity.biomass.PM.Electrostatic precipitator: 1 field</v>
      </c>
      <c r="M2383" s="614">
        <f>IFERROR(INDEX('Control Tech'!$K$3:$K$196,MATCH(Calcs!L2383,'Control Tech'!$A$3:$A$196,0),1)/100,0)</f>
        <v>1</v>
      </c>
      <c r="N2383" s="613">
        <f t="shared" si="229"/>
        <v>1</v>
      </c>
      <c r="O2383">
        <f t="shared" si="230"/>
        <v>0</v>
      </c>
    </row>
    <row r="2384" spans="1:15" x14ac:dyDescent="0.25">
      <c r="A2384" t="s">
        <v>1692</v>
      </c>
      <c r="B2384" t="s">
        <v>1233</v>
      </c>
      <c r="C2384" t="s">
        <v>1409</v>
      </c>
      <c r="D2384" t="s">
        <v>1208</v>
      </c>
      <c r="E2384" t="s">
        <v>1195</v>
      </c>
      <c r="F2384" s="604">
        <v>1</v>
      </c>
      <c r="G2384" s="604">
        <v>7.6800000000000002E-3</v>
      </c>
      <c r="I2384" t="str">
        <f t="shared" si="227"/>
        <v>electricity</v>
      </c>
      <c r="J2384" t="str">
        <f t="shared" si="228"/>
        <v>biomass</v>
      </c>
      <c r="K2384" t="str">
        <f t="shared" si="225"/>
        <v>PM</v>
      </c>
      <c r="L2384" t="str">
        <f t="shared" si="226"/>
        <v>electricity.biomass.PM.Electrostatic precipitator: 2 fields</v>
      </c>
      <c r="M2384" s="614">
        <f>IFERROR(INDEX('Control Tech'!$K$3:$K$196,MATCH(Calcs!L2384,'Control Tech'!$A$3:$A$196,0),1)/100,0)</f>
        <v>0</v>
      </c>
      <c r="N2384" s="613">
        <f t="shared" si="229"/>
        <v>0</v>
      </c>
      <c r="O2384">
        <f t="shared" si="230"/>
        <v>0</v>
      </c>
    </row>
    <row r="2385" spans="1:15" x14ac:dyDescent="0.25">
      <c r="A2385" t="s">
        <v>1692</v>
      </c>
      <c r="B2385" t="s">
        <v>1233</v>
      </c>
      <c r="C2385" t="s">
        <v>1409</v>
      </c>
      <c r="D2385" t="s">
        <v>1234</v>
      </c>
      <c r="E2385" t="s">
        <v>1195</v>
      </c>
      <c r="F2385" s="604">
        <v>1</v>
      </c>
      <c r="G2385" s="604">
        <v>9.3000000000000005E-4</v>
      </c>
      <c r="I2385" t="str">
        <f t="shared" si="227"/>
        <v>electricity</v>
      </c>
      <c r="J2385" t="str">
        <f t="shared" si="228"/>
        <v>biomass</v>
      </c>
      <c r="K2385" t="str">
        <f t="shared" si="225"/>
        <v>PM</v>
      </c>
      <c r="L2385" t="str">
        <f t="shared" si="226"/>
        <v>electricity.biomass.PM.Fabric filters</v>
      </c>
      <c r="M2385" s="614">
        <f>IFERROR(INDEX('Control Tech'!$K$3:$K$196,MATCH(Calcs!L2385,'Control Tech'!$A$3:$A$196,0),1)/100,0)</f>
        <v>0</v>
      </c>
      <c r="N2385" s="613">
        <f t="shared" si="229"/>
        <v>0</v>
      </c>
      <c r="O2385">
        <f t="shared" si="230"/>
        <v>0</v>
      </c>
    </row>
    <row r="2386" spans="1:15" x14ac:dyDescent="0.25">
      <c r="A2386" t="s">
        <v>1692</v>
      </c>
      <c r="B2386" t="s">
        <v>1233</v>
      </c>
      <c r="C2386" t="s">
        <v>1409</v>
      </c>
      <c r="D2386" t="s">
        <v>1196</v>
      </c>
      <c r="E2386" t="s">
        <v>1195</v>
      </c>
      <c r="F2386" s="604">
        <v>1</v>
      </c>
      <c r="G2386" s="604">
        <v>9.3000000000000005E-4</v>
      </c>
      <c r="I2386" t="str">
        <f t="shared" si="227"/>
        <v>electricity</v>
      </c>
      <c r="J2386" t="str">
        <f t="shared" si="228"/>
        <v>biomass</v>
      </c>
      <c r="K2386" t="str">
        <f t="shared" si="225"/>
        <v>PM</v>
      </c>
      <c r="L2386" t="str">
        <f t="shared" si="226"/>
        <v>electricity.biomass.PM.High efficiency deduster</v>
      </c>
      <c r="M2386" s="614">
        <f>IFERROR(INDEX('Control Tech'!$K$3:$K$196,MATCH(Calcs!L2386,'Control Tech'!$A$3:$A$196,0),1)/100,0)</f>
        <v>0</v>
      </c>
      <c r="N2386" s="613">
        <f t="shared" si="229"/>
        <v>0</v>
      </c>
      <c r="O2386">
        <f t="shared" si="230"/>
        <v>0</v>
      </c>
    </row>
    <row r="2387" spans="1:15" x14ac:dyDescent="0.25">
      <c r="A2387" t="s">
        <v>1692</v>
      </c>
      <c r="B2387" t="s">
        <v>1233</v>
      </c>
      <c r="C2387" t="s">
        <v>1409</v>
      </c>
      <c r="D2387" t="s">
        <v>1186</v>
      </c>
      <c r="E2387" t="s">
        <v>1195</v>
      </c>
      <c r="F2387" s="604">
        <v>1</v>
      </c>
      <c r="G2387" s="604">
        <v>0.21360000000000001</v>
      </c>
      <c r="I2387" t="str">
        <f t="shared" si="227"/>
        <v>electricity</v>
      </c>
      <c r="J2387" t="str">
        <f t="shared" si="228"/>
        <v>biomass</v>
      </c>
      <c r="K2387" t="str">
        <f t="shared" si="225"/>
        <v>PM</v>
      </c>
      <c r="L2387" t="str">
        <f t="shared" si="226"/>
        <v>electricity.biomass.PM.No control</v>
      </c>
      <c r="M2387" s="614">
        <f>IFERROR(INDEX('Control Tech'!$K$3:$K$196,MATCH(Calcs!L2387,'Control Tech'!$A$3:$A$196,0),1)/100,0)</f>
        <v>0</v>
      </c>
      <c r="N2387" s="613">
        <f t="shared" si="229"/>
        <v>0</v>
      </c>
      <c r="O2387">
        <f t="shared" si="230"/>
        <v>0</v>
      </c>
    </row>
    <row r="2388" spans="1:15" x14ac:dyDescent="0.25">
      <c r="A2388" t="s">
        <v>1692</v>
      </c>
      <c r="B2388" t="s">
        <v>1233</v>
      </c>
      <c r="C2388" t="s">
        <v>1205</v>
      </c>
      <c r="D2388" t="s">
        <v>1207</v>
      </c>
      <c r="E2388" t="s">
        <v>1195</v>
      </c>
      <c r="F2388" s="604">
        <v>1</v>
      </c>
      <c r="G2388" s="604">
        <v>0.21893000000000001</v>
      </c>
      <c r="I2388" t="str">
        <f t="shared" si="227"/>
        <v>electricity</v>
      </c>
      <c r="J2388" t="str">
        <f t="shared" si="228"/>
        <v>lignite</v>
      </c>
      <c r="K2388" t="str">
        <f t="shared" si="225"/>
        <v>PM</v>
      </c>
      <c r="L2388" t="str">
        <f t="shared" si="226"/>
        <v>electricity.lignite.PM.Electrostatic precipitator: 1 field</v>
      </c>
      <c r="M2388" s="614">
        <f>IFERROR(INDEX('Control Tech'!$K$3:$K$196,MATCH(Calcs!L2388,'Control Tech'!$A$3:$A$196,0),1)/100,0)</f>
        <v>0</v>
      </c>
      <c r="N2388" s="613">
        <f t="shared" si="229"/>
        <v>0</v>
      </c>
      <c r="O2388">
        <f t="shared" si="230"/>
        <v>0</v>
      </c>
    </row>
    <row r="2389" spans="1:15" x14ac:dyDescent="0.25">
      <c r="A2389" t="s">
        <v>1692</v>
      </c>
      <c r="B2389" t="s">
        <v>1233</v>
      </c>
      <c r="C2389" t="s">
        <v>1205</v>
      </c>
      <c r="D2389" t="s">
        <v>1208</v>
      </c>
      <c r="E2389" t="s">
        <v>1195</v>
      </c>
      <c r="F2389" s="604">
        <v>1</v>
      </c>
      <c r="G2389" s="604">
        <v>7.2980000000000003E-2</v>
      </c>
      <c r="I2389" t="str">
        <f t="shared" si="227"/>
        <v>electricity</v>
      </c>
      <c r="J2389" t="str">
        <f t="shared" si="228"/>
        <v>lignite</v>
      </c>
      <c r="K2389" t="str">
        <f t="shared" si="225"/>
        <v>PM</v>
      </c>
      <c r="L2389" t="str">
        <f t="shared" si="226"/>
        <v>electricity.lignite.PM.Electrostatic precipitator: 2 fields</v>
      </c>
      <c r="M2389" s="614">
        <f>IFERROR(INDEX('Control Tech'!$K$3:$K$196,MATCH(Calcs!L2389,'Control Tech'!$A$3:$A$196,0),1)/100,0)</f>
        <v>0</v>
      </c>
      <c r="N2389" s="613">
        <f t="shared" si="229"/>
        <v>0</v>
      </c>
      <c r="O2389">
        <f t="shared" si="230"/>
        <v>0</v>
      </c>
    </row>
    <row r="2390" spans="1:15" x14ac:dyDescent="0.25">
      <c r="A2390" t="s">
        <v>1692</v>
      </c>
      <c r="B2390" t="s">
        <v>1233</v>
      </c>
      <c r="C2390" t="s">
        <v>1205</v>
      </c>
      <c r="D2390" t="s">
        <v>1234</v>
      </c>
      <c r="E2390" t="s">
        <v>1195</v>
      </c>
      <c r="F2390" s="604">
        <v>1</v>
      </c>
      <c r="G2390" s="604">
        <v>6.1799999999999997E-3</v>
      </c>
      <c r="I2390" t="str">
        <f t="shared" si="227"/>
        <v>electricity</v>
      </c>
      <c r="J2390" t="str">
        <f t="shared" si="228"/>
        <v>lignite</v>
      </c>
      <c r="K2390" t="str">
        <f t="shared" si="225"/>
        <v>PM</v>
      </c>
      <c r="L2390" t="str">
        <f t="shared" si="226"/>
        <v>electricity.lignite.PM.Fabric filters</v>
      </c>
      <c r="M2390" s="614">
        <f>IFERROR(INDEX('Control Tech'!$K$3:$K$196,MATCH(Calcs!L2390,'Control Tech'!$A$3:$A$196,0),1)/100,0)</f>
        <v>0</v>
      </c>
      <c r="N2390" s="613">
        <f t="shared" si="229"/>
        <v>0</v>
      </c>
      <c r="O2390">
        <f t="shared" si="230"/>
        <v>0</v>
      </c>
    </row>
    <row r="2391" spans="1:15" x14ac:dyDescent="0.25">
      <c r="A2391" t="s">
        <v>1692</v>
      </c>
      <c r="B2391" t="s">
        <v>1233</v>
      </c>
      <c r="C2391" t="s">
        <v>1205</v>
      </c>
      <c r="D2391" t="s">
        <v>1236</v>
      </c>
      <c r="E2391" t="s">
        <v>1195</v>
      </c>
      <c r="F2391" s="604">
        <v>1</v>
      </c>
      <c r="G2391" s="604">
        <v>6.1799999999999997E-3</v>
      </c>
      <c r="I2391" t="str">
        <f t="shared" si="227"/>
        <v>electricity</v>
      </c>
      <c r="J2391" t="str">
        <f t="shared" si="228"/>
        <v>lignite</v>
      </c>
      <c r="K2391" t="str">
        <f t="shared" si="225"/>
        <v>PM</v>
      </c>
      <c r="L2391" t="str">
        <f t="shared" si="226"/>
        <v>electricity.lignite.PM.Fabric filters - power plants + S,N meas.</v>
      </c>
      <c r="M2391" s="614">
        <f>IFERROR(INDEX('Control Tech'!$K$3:$K$196,MATCH(Calcs!L2391,'Control Tech'!$A$3:$A$196,0),1)/100,0)</f>
        <v>0</v>
      </c>
      <c r="N2391" s="613">
        <f t="shared" si="229"/>
        <v>0</v>
      </c>
      <c r="O2391">
        <f t="shared" si="230"/>
        <v>0</v>
      </c>
    </row>
    <row r="2392" spans="1:15" x14ac:dyDescent="0.25">
      <c r="A2392" t="s">
        <v>1692</v>
      </c>
      <c r="B2392" t="s">
        <v>1233</v>
      </c>
      <c r="C2392" t="s">
        <v>1205</v>
      </c>
      <c r="D2392" t="s">
        <v>1235</v>
      </c>
      <c r="E2392" t="s">
        <v>1195</v>
      </c>
      <c r="F2392" s="604">
        <v>1</v>
      </c>
      <c r="G2392" s="604">
        <v>6.1799999999999997E-3</v>
      </c>
      <c r="I2392" t="str">
        <f t="shared" si="227"/>
        <v>electricity</v>
      </c>
      <c r="J2392" t="str">
        <f t="shared" si="228"/>
        <v>lignite</v>
      </c>
      <c r="K2392" t="str">
        <f t="shared" si="225"/>
        <v>PM</v>
      </c>
      <c r="L2392" t="str">
        <f t="shared" si="226"/>
        <v>electricity.lignite.PM.Fabric filters - power plants with injection</v>
      </c>
      <c r="M2392" s="614">
        <f>IFERROR(INDEX('Control Tech'!$K$3:$K$196,MATCH(Calcs!L2392,'Control Tech'!$A$3:$A$196,0),1)/100,0)</f>
        <v>0</v>
      </c>
      <c r="N2392" s="613">
        <f t="shared" si="229"/>
        <v>0</v>
      </c>
      <c r="O2392">
        <f t="shared" si="230"/>
        <v>0</v>
      </c>
    </row>
    <row r="2393" spans="1:15" x14ac:dyDescent="0.25">
      <c r="A2393" t="s">
        <v>1692</v>
      </c>
      <c r="B2393" t="s">
        <v>1233</v>
      </c>
      <c r="C2393" t="s">
        <v>1205</v>
      </c>
      <c r="D2393" t="s">
        <v>1196</v>
      </c>
      <c r="E2393" t="s">
        <v>1195</v>
      </c>
      <c r="F2393" s="604">
        <v>1</v>
      </c>
      <c r="G2393" s="604">
        <v>6.1799999999999997E-3</v>
      </c>
      <c r="I2393" t="str">
        <f t="shared" si="227"/>
        <v>electricity</v>
      </c>
      <c r="J2393" t="str">
        <f t="shared" si="228"/>
        <v>lignite</v>
      </c>
      <c r="K2393" t="str">
        <f t="shared" si="225"/>
        <v>PM</v>
      </c>
      <c r="L2393" t="str">
        <f t="shared" si="226"/>
        <v>electricity.lignite.PM.High efficiency deduster</v>
      </c>
      <c r="M2393" s="614">
        <f>IFERROR(INDEX('Control Tech'!$K$3:$K$196,MATCH(Calcs!L2393,'Control Tech'!$A$3:$A$196,0),1)/100,0)</f>
        <v>0</v>
      </c>
      <c r="N2393" s="613">
        <f t="shared" si="229"/>
        <v>0</v>
      </c>
      <c r="O2393">
        <f t="shared" si="230"/>
        <v>0</v>
      </c>
    </row>
    <row r="2394" spans="1:15" x14ac:dyDescent="0.25">
      <c r="A2394" t="s">
        <v>1692</v>
      </c>
      <c r="B2394" t="s">
        <v>1233</v>
      </c>
      <c r="C2394" t="s">
        <v>1205</v>
      </c>
      <c r="D2394" t="s">
        <v>1229</v>
      </c>
      <c r="E2394" t="s">
        <v>1195</v>
      </c>
      <c r="F2394" s="604">
        <v>1</v>
      </c>
      <c r="G2394" s="604">
        <v>6.1799999999999997E-3</v>
      </c>
      <c r="I2394" t="str">
        <f t="shared" si="227"/>
        <v>electricity</v>
      </c>
      <c r="J2394" t="str">
        <f t="shared" si="228"/>
        <v>lignite</v>
      </c>
      <c r="K2394" t="str">
        <f t="shared" si="225"/>
        <v>PM</v>
      </c>
      <c r="L2394" t="str">
        <f t="shared" si="226"/>
        <v>electricity.lignite.PM.High efficiency deduster - power plants + S,N meas.</v>
      </c>
      <c r="M2394" s="614">
        <f>IFERROR(INDEX('Control Tech'!$K$3:$K$196,MATCH(Calcs!L2394,'Control Tech'!$A$3:$A$196,0),1)/100,0)</f>
        <v>0</v>
      </c>
      <c r="N2394" s="613">
        <f t="shared" si="229"/>
        <v>0</v>
      </c>
      <c r="O2394">
        <f t="shared" si="230"/>
        <v>0</v>
      </c>
    </row>
    <row r="2395" spans="1:15" x14ac:dyDescent="0.25">
      <c r="A2395" t="s">
        <v>1692</v>
      </c>
      <c r="B2395" t="s">
        <v>1233</v>
      </c>
      <c r="C2395" t="s">
        <v>1205</v>
      </c>
      <c r="D2395" t="s">
        <v>1186</v>
      </c>
      <c r="E2395" t="s">
        <v>1195</v>
      </c>
      <c r="F2395" s="604">
        <v>1</v>
      </c>
      <c r="G2395" s="604">
        <v>3.92957</v>
      </c>
      <c r="I2395" t="str">
        <f t="shared" si="227"/>
        <v>electricity</v>
      </c>
      <c r="J2395" t="str">
        <f t="shared" si="228"/>
        <v>lignite</v>
      </c>
      <c r="K2395" t="str">
        <f t="shared" si="225"/>
        <v>PM</v>
      </c>
      <c r="L2395" t="str">
        <f t="shared" si="226"/>
        <v>electricity.lignite.PM.No control</v>
      </c>
      <c r="M2395" s="614">
        <f>IFERROR(INDEX('Control Tech'!$K$3:$K$196,MATCH(Calcs!L2395,'Control Tech'!$A$3:$A$196,0),1)/100,0)</f>
        <v>0</v>
      </c>
      <c r="N2395" s="613">
        <f t="shared" si="229"/>
        <v>1</v>
      </c>
      <c r="O2395">
        <f t="shared" si="230"/>
        <v>0</v>
      </c>
    </row>
    <row r="2396" spans="1:15" x14ac:dyDescent="0.25">
      <c r="A2396" t="s">
        <v>1692</v>
      </c>
      <c r="B2396" t="s">
        <v>1233</v>
      </c>
      <c r="C2396" t="s">
        <v>1240</v>
      </c>
      <c r="D2396" t="s">
        <v>1207</v>
      </c>
      <c r="E2396" t="s">
        <v>1195</v>
      </c>
      <c r="F2396" s="604">
        <v>1</v>
      </c>
      <c r="G2396" s="604">
        <v>0.21893000000000001</v>
      </c>
      <c r="I2396" t="str">
        <f t="shared" si="227"/>
        <v>electricity</v>
      </c>
      <c r="J2396" t="str">
        <f t="shared" si="228"/>
        <v>lignite</v>
      </c>
      <c r="K2396" t="str">
        <f t="shared" si="225"/>
        <v>PM</v>
      </c>
      <c r="L2396" t="str">
        <f t="shared" si="226"/>
        <v>electricity.lignite.PM.Electrostatic precipitator: 1 field</v>
      </c>
      <c r="M2396" s="614">
        <f>IFERROR(INDEX('Control Tech'!$K$3:$K$196,MATCH(Calcs!L2396,'Control Tech'!$A$3:$A$196,0),1)/100,0)</f>
        <v>0</v>
      </c>
      <c r="N2396" s="613">
        <f t="shared" si="229"/>
        <v>0</v>
      </c>
      <c r="O2396">
        <f t="shared" si="230"/>
        <v>0</v>
      </c>
    </row>
    <row r="2397" spans="1:15" x14ac:dyDescent="0.25">
      <c r="A2397" t="s">
        <v>1692</v>
      </c>
      <c r="B2397" t="s">
        <v>1233</v>
      </c>
      <c r="C2397" t="s">
        <v>1240</v>
      </c>
      <c r="D2397" t="s">
        <v>1208</v>
      </c>
      <c r="E2397" t="s">
        <v>1195</v>
      </c>
      <c r="F2397" s="604">
        <v>1</v>
      </c>
      <c r="G2397" s="604">
        <v>7.2980000000000003E-2</v>
      </c>
      <c r="I2397" t="str">
        <f t="shared" si="227"/>
        <v>electricity</v>
      </c>
      <c r="J2397" t="str">
        <f t="shared" si="228"/>
        <v>lignite</v>
      </c>
      <c r="K2397" t="str">
        <f t="shared" si="225"/>
        <v>PM</v>
      </c>
      <c r="L2397" t="str">
        <f t="shared" si="226"/>
        <v>electricity.lignite.PM.Electrostatic precipitator: 2 fields</v>
      </c>
      <c r="M2397" s="614">
        <f>IFERROR(INDEX('Control Tech'!$K$3:$K$196,MATCH(Calcs!L2397,'Control Tech'!$A$3:$A$196,0),1)/100,0)</f>
        <v>0</v>
      </c>
      <c r="N2397" s="613">
        <f t="shared" si="229"/>
        <v>0</v>
      </c>
      <c r="O2397">
        <f t="shared" si="230"/>
        <v>0</v>
      </c>
    </row>
    <row r="2398" spans="1:15" x14ac:dyDescent="0.25">
      <c r="A2398" t="s">
        <v>1692</v>
      </c>
      <c r="B2398" t="s">
        <v>1233</v>
      </c>
      <c r="C2398" t="s">
        <v>1240</v>
      </c>
      <c r="D2398" t="s">
        <v>1234</v>
      </c>
      <c r="E2398" t="s">
        <v>1195</v>
      </c>
      <c r="F2398" s="604">
        <v>1</v>
      </c>
      <c r="G2398" s="604">
        <v>6.1799999999999997E-3</v>
      </c>
      <c r="I2398" t="str">
        <f t="shared" si="227"/>
        <v>electricity</v>
      </c>
      <c r="J2398" t="str">
        <f t="shared" si="228"/>
        <v>lignite</v>
      </c>
      <c r="K2398" t="str">
        <f t="shared" si="225"/>
        <v>PM</v>
      </c>
      <c r="L2398" t="str">
        <f t="shared" si="226"/>
        <v>electricity.lignite.PM.Fabric filters</v>
      </c>
      <c r="M2398" s="614">
        <f>IFERROR(INDEX('Control Tech'!$K$3:$K$196,MATCH(Calcs!L2398,'Control Tech'!$A$3:$A$196,0),1)/100,0)</f>
        <v>0</v>
      </c>
      <c r="N2398" s="613">
        <f t="shared" si="229"/>
        <v>0</v>
      </c>
      <c r="O2398">
        <f t="shared" si="230"/>
        <v>0</v>
      </c>
    </row>
    <row r="2399" spans="1:15" x14ac:dyDescent="0.25">
      <c r="A2399" t="s">
        <v>1692</v>
      </c>
      <c r="B2399" t="s">
        <v>1233</v>
      </c>
      <c r="C2399" t="s">
        <v>1240</v>
      </c>
      <c r="D2399" t="s">
        <v>1236</v>
      </c>
      <c r="E2399" t="s">
        <v>1195</v>
      </c>
      <c r="F2399" s="604">
        <v>1</v>
      </c>
      <c r="G2399" s="604">
        <v>6.1799999999999997E-3</v>
      </c>
      <c r="I2399" t="str">
        <f t="shared" si="227"/>
        <v>electricity</v>
      </c>
      <c r="J2399" t="str">
        <f t="shared" si="228"/>
        <v>lignite</v>
      </c>
      <c r="K2399" t="str">
        <f t="shared" si="225"/>
        <v>PM</v>
      </c>
      <c r="L2399" t="str">
        <f t="shared" si="226"/>
        <v>electricity.lignite.PM.Fabric filters - power plants + S,N meas.</v>
      </c>
      <c r="M2399" s="614">
        <f>IFERROR(INDEX('Control Tech'!$K$3:$K$196,MATCH(Calcs!L2399,'Control Tech'!$A$3:$A$196,0),1)/100,0)</f>
        <v>0</v>
      </c>
      <c r="N2399" s="613">
        <f t="shared" si="229"/>
        <v>0</v>
      </c>
      <c r="O2399">
        <f t="shared" si="230"/>
        <v>0</v>
      </c>
    </row>
    <row r="2400" spans="1:15" x14ac:dyDescent="0.25">
      <c r="A2400" t="s">
        <v>1692</v>
      </c>
      <c r="B2400" t="s">
        <v>1233</v>
      </c>
      <c r="C2400" t="s">
        <v>1240</v>
      </c>
      <c r="D2400" t="s">
        <v>1235</v>
      </c>
      <c r="E2400" t="s">
        <v>1195</v>
      </c>
      <c r="F2400" s="604">
        <v>1</v>
      </c>
      <c r="G2400" s="604">
        <v>6.1799999999999997E-3</v>
      </c>
      <c r="I2400" t="str">
        <f t="shared" si="227"/>
        <v>electricity</v>
      </c>
      <c r="J2400" t="str">
        <f t="shared" si="228"/>
        <v>lignite</v>
      </c>
      <c r="K2400" t="str">
        <f t="shared" si="225"/>
        <v>PM</v>
      </c>
      <c r="L2400" t="str">
        <f t="shared" si="226"/>
        <v>electricity.lignite.PM.Fabric filters - power plants with injection</v>
      </c>
      <c r="M2400" s="614">
        <f>IFERROR(INDEX('Control Tech'!$K$3:$K$196,MATCH(Calcs!L2400,'Control Tech'!$A$3:$A$196,0),1)/100,0)</f>
        <v>0</v>
      </c>
      <c r="N2400" s="613">
        <f t="shared" si="229"/>
        <v>0</v>
      </c>
      <c r="O2400">
        <f t="shared" si="230"/>
        <v>0</v>
      </c>
    </row>
    <row r="2401" spans="1:15" x14ac:dyDescent="0.25">
      <c r="A2401" t="s">
        <v>1692</v>
      </c>
      <c r="B2401" t="s">
        <v>1233</v>
      </c>
      <c r="C2401" t="s">
        <v>1240</v>
      </c>
      <c r="D2401" t="s">
        <v>1196</v>
      </c>
      <c r="E2401" t="s">
        <v>1195</v>
      </c>
      <c r="F2401" s="604">
        <v>1</v>
      </c>
      <c r="G2401" s="604">
        <v>6.1799999999999997E-3</v>
      </c>
      <c r="I2401" t="str">
        <f t="shared" si="227"/>
        <v>electricity</v>
      </c>
      <c r="J2401" t="str">
        <f t="shared" si="228"/>
        <v>lignite</v>
      </c>
      <c r="K2401" t="str">
        <f t="shared" si="225"/>
        <v>PM</v>
      </c>
      <c r="L2401" t="str">
        <f t="shared" si="226"/>
        <v>electricity.lignite.PM.High efficiency deduster</v>
      </c>
      <c r="M2401" s="614">
        <f>IFERROR(INDEX('Control Tech'!$K$3:$K$196,MATCH(Calcs!L2401,'Control Tech'!$A$3:$A$196,0),1)/100,0)</f>
        <v>0</v>
      </c>
      <c r="N2401" s="613">
        <f t="shared" si="229"/>
        <v>0</v>
      </c>
      <c r="O2401">
        <f t="shared" si="230"/>
        <v>0</v>
      </c>
    </row>
    <row r="2402" spans="1:15" x14ac:dyDescent="0.25">
      <c r="A2402" t="s">
        <v>1692</v>
      </c>
      <c r="B2402" t="s">
        <v>1233</v>
      </c>
      <c r="C2402" t="s">
        <v>1240</v>
      </c>
      <c r="D2402" t="s">
        <v>1229</v>
      </c>
      <c r="E2402" t="s">
        <v>1195</v>
      </c>
      <c r="F2402" s="604">
        <v>1</v>
      </c>
      <c r="G2402" s="604">
        <v>6.1799999999999997E-3</v>
      </c>
      <c r="I2402" t="str">
        <f t="shared" si="227"/>
        <v>electricity</v>
      </c>
      <c r="J2402" t="str">
        <f t="shared" si="228"/>
        <v>lignite</v>
      </c>
      <c r="K2402" t="str">
        <f t="shared" si="225"/>
        <v>PM</v>
      </c>
      <c r="L2402" t="str">
        <f t="shared" si="226"/>
        <v>electricity.lignite.PM.High efficiency deduster - power plants + S,N meas.</v>
      </c>
      <c r="M2402" s="614">
        <f>IFERROR(INDEX('Control Tech'!$K$3:$K$196,MATCH(Calcs!L2402,'Control Tech'!$A$3:$A$196,0),1)/100,0)</f>
        <v>0</v>
      </c>
      <c r="N2402" s="613">
        <f t="shared" si="229"/>
        <v>0</v>
      </c>
      <c r="O2402">
        <f t="shared" si="230"/>
        <v>0</v>
      </c>
    </row>
    <row r="2403" spans="1:15" x14ac:dyDescent="0.25">
      <c r="A2403" t="s">
        <v>1692</v>
      </c>
      <c r="B2403" t="s">
        <v>1233</v>
      </c>
      <c r="C2403" t="s">
        <v>1240</v>
      </c>
      <c r="D2403" t="s">
        <v>1186</v>
      </c>
      <c r="E2403" t="s">
        <v>1195</v>
      </c>
      <c r="F2403" s="604">
        <v>1</v>
      </c>
      <c r="G2403" s="604">
        <v>3.92957</v>
      </c>
      <c r="I2403" t="str">
        <f t="shared" si="227"/>
        <v>electricity</v>
      </c>
      <c r="J2403" t="str">
        <f t="shared" si="228"/>
        <v>lignite</v>
      </c>
      <c r="K2403" t="str">
        <f t="shared" si="225"/>
        <v>PM</v>
      </c>
      <c r="L2403" t="str">
        <f t="shared" si="226"/>
        <v>electricity.lignite.PM.No control</v>
      </c>
      <c r="M2403" s="614">
        <f>IFERROR(INDEX('Control Tech'!$K$3:$K$196,MATCH(Calcs!L2403,'Control Tech'!$A$3:$A$196,0),1)/100,0)</f>
        <v>0</v>
      </c>
      <c r="N2403" s="613">
        <f t="shared" si="229"/>
        <v>1</v>
      </c>
      <c r="O2403">
        <f t="shared" si="230"/>
        <v>0</v>
      </c>
    </row>
    <row r="2404" spans="1:15" x14ac:dyDescent="0.25">
      <c r="A2404" t="s">
        <v>1692</v>
      </c>
      <c r="B2404" t="s">
        <v>1233</v>
      </c>
      <c r="C2404" t="s">
        <v>1264</v>
      </c>
      <c r="D2404" t="s">
        <v>1186</v>
      </c>
      <c r="E2404" t="s">
        <v>1195</v>
      </c>
      <c r="F2404" s="604">
        <v>1</v>
      </c>
      <c r="G2404" s="604">
        <v>1E-4</v>
      </c>
      <c r="I2404" t="str">
        <f t="shared" si="227"/>
        <v>electricity</v>
      </c>
      <c r="J2404" t="str">
        <f t="shared" si="228"/>
        <v>natural gas</v>
      </c>
      <c r="K2404" t="str">
        <f t="shared" si="225"/>
        <v>PM</v>
      </c>
      <c r="L2404" t="str">
        <f t="shared" si="226"/>
        <v>electricity.natural gas.PM.No control</v>
      </c>
      <c r="M2404" s="614">
        <f>IFERROR(INDEX('Control Tech'!$K$3:$K$196,MATCH(Calcs!L2404,'Control Tech'!$A$3:$A$196,0),1)/100,0)</f>
        <v>0</v>
      </c>
      <c r="N2404" s="613">
        <f t="shared" si="229"/>
        <v>1</v>
      </c>
      <c r="O2404">
        <f t="shared" si="230"/>
        <v>336.62</v>
      </c>
    </row>
    <row r="2405" spans="1:15" x14ac:dyDescent="0.25">
      <c r="A2405" t="s">
        <v>1692</v>
      </c>
      <c r="B2405" t="s">
        <v>1233</v>
      </c>
      <c r="C2405" t="s">
        <v>1291</v>
      </c>
      <c r="D2405" t="s">
        <v>1207</v>
      </c>
      <c r="E2405" t="s">
        <v>1195</v>
      </c>
      <c r="F2405" s="604">
        <v>1</v>
      </c>
      <c r="G2405" s="604">
        <v>4.0969999999999999E-2</v>
      </c>
      <c r="I2405" t="str">
        <f t="shared" si="227"/>
        <v>electricity</v>
      </c>
      <c r="J2405" t="str">
        <f t="shared" si="228"/>
        <v>hard coal</v>
      </c>
      <c r="K2405" t="str">
        <f t="shared" si="225"/>
        <v>PM</v>
      </c>
      <c r="L2405" t="str">
        <f t="shared" si="226"/>
        <v>electricity.hard coal.PM.Electrostatic precipitator: 1 field</v>
      </c>
      <c r="M2405" s="614">
        <f>IFERROR(INDEX('Control Tech'!$K$3:$K$196,MATCH(Calcs!L2405,'Control Tech'!$A$3:$A$196,0),1)/100,0)</f>
        <v>0</v>
      </c>
      <c r="N2405" s="613">
        <f t="shared" si="229"/>
        <v>0</v>
      </c>
      <c r="O2405">
        <f t="shared" si="230"/>
        <v>56.62</v>
      </c>
    </row>
    <row r="2406" spans="1:15" x14ac:dyDescent="0.25">
      <c r="A2406" t="s">
        <v>1692</v>
      </c>
      <c r="B2406" t="s">
        <v>1233</v>
      </c>
      <c r="C2406" t="s">
        <v>1291</v>
      </c>
      <c r="D2406" t="s">
        <v>1208</v>
      </c>
      <c r="E2406" t="s">
        <v>1195</v>
      </c>
      <c r="F2406" s="604">
        <v>1</v>
      </c>
      <c r="G2406" s="604">
        <v>1.323E-2</v>
      </c>
      <c r="I2406" t="str">
        <f t="shared" si="227"/>
        <v>electricity</v>
      </c>
      <c r="J2406" t="str">
        <f t="shared" si="228"/>
        <v>hard coal</v>
      </c>
      <c r="K2406" t="str">
        <f t="shared" si="225"/>
        <v>PM</v>
      </c>
      <c r="L2406" t="str">
        <f t="shared" si="226"/>
        <v>electricity.hard coal.PM.Electrostatic precipitator: 2 fields</v>
      </c>
      <c r="M2406" s="614">
        <f>IFERROR(INDEX('Control Tech'!$K$3:$K$196,MATCH(Calcs!L2406,'Control Tech'!$A$3:$A$196,0),1)/100,0)</f>
        <v>0</v>
      </c>
      <c r="N2406" s="613">
        <f t="shared" si="229"/>
        <v>0</v>
      </c>
      <c r="O2406">
        <f t="shared" si="230"/>
        <v>56.62</v>
      </c>
    </row>
    <row r="2407" spans="1:15" x14ac:dyDescent="0.25">
      <c r="A2407" t="s">
        <v>1692</v>
      </c>
      <c r="B2407" t="s">
        <v>1233</v>
      </c>
      <c r="C2407" t="s">
        <v>1291</v>
      </c>
      <c r="D2407" t="s">
        <v>1234</v>
      </c>
      <c r="E2407" t="s">
        <v>1195</v>
      </c>
      <c r="F2407" s="604">
        <v>1</v>
      </c>
      <c r="G2407" s="604">
        <v>1.08E-3</v>
      </c>
      <c r="I2407" t="str">
        <f t="shared" si="227"/>
        <v>electricity</v>
      </c>
      <c r="J2407" t="str">
        <f t="shared" si="228"/>
        <v>hard coal</v>
      </c>
      <c r="K2407" t="str">
        <f t="shared" si="225"/>
        <v>PM</v>
      </c>
      <c r="L2407" t="str">
        <f t="shared" si="226"/>
        <v>electricity.hard coal.PM.Fabric filters</v>
      </c>
      <c r="M2407" s="614">
        <f>IFERROR(INDEX('Control Tech'!$K$3:$K$196,MATCH(Calcs!L2407,'Control Tech'!$A$3:$A$196,0),1)/100,0)</f>
        <v>0</v>
      </c>
      <c r="N2407" s="613">
        <f t="shared" si="229"/>
        <v>0</v>
      </c>
      <c r="O2407">
        <f t="shared" si="230"/>
        <v>56.62</v>
      </c>
    </row>
    <row r="2408" spans="1:15" x14ac:dyDescent="0.25">
      <c r="A2408" t="s">
        <v>1692</v>
      </c>
      <c r="B2408" t="s">
        <v>1233</v>
      </c>
      <c r="C2408" t="s">
        <v>1291</v>
      </c>
      <c r="D2408" t="s">
        <v>1236</v>
      </c>
      <c r="E2408" t="s">
        <v>1195</v>
      </c>
      <c r="F2408" s="604">
        <v>1</v>
      </c>
      <c r="G2408" s="604">
        <v>1.08E-3</v>
      </c>
      <c r="I2408" t="str">
        <f t="shared" si="227"/>
        <v>electricity</v>
      </c>
      <c r="J2408" t="str">
        <f t="shared" si="228"/>
        <v>hard coal</v>
      </c>
      <c r="K2408" t="str">
        <f t="shared" si="225"/>
        <v>PM</v>
      </c>
      <c r="L2408" t="str">
        <f t="shared" si="226"/>
        <v>electricity.hard coal.PM.Fabric filters - power plants + S,N meas.</v>
      </c>
      <c r="M2408" s="614">
        <f>IFERROR(INDEX('Control Tech'!$K$3:$K$196,MATCH(Calcs!L2408,'Control Tech'!$A$3:$A$196,0),1)/100,0)</f>
        <v>0</v>
      </c>
      <c r="N2408" s="613">
        <f t="shared" si="229"/>
        <v>0</v>
      </c>
      <c r="O2408">
        <f t="shared" si="230"/>
        <v>56.62</v>
      </c>
    </row>
    <row r="2409" spans="1:15" x14ac:dyDescent="0.25">
      <c r="A2409" t="s">
        <v>1692</v>
      </c>
      <c r="B2409" t="s">
        <v>1233</v>
      </c>
      <c r="C2409" t="s">
        <v>1291</v>
      </c>
      <c r="D2409" t="s">
        <v>1235</v>
      </c>
      <c r="E2409" t="s">
        <v>1195</v>
      </c>
      <c r="F2409" s="604">
        <v>1</v>
      </c>
      <c r="G2409" s="604">
        <v>1.08E-3</v>
      </c>
      <c r="I2409" t="str">
        <f t="shared" si="227"/>
        <v>electricity</v>
      </c>
      <c r="J2409" t="str">
        <f t="shared" si="228"/>
        <v>hard coal</v>
      </c>
      <c r="K2409" t="str">
        <f t="shared" si="225"/>
        <v>PM</v>
      </c>
      <c r="L2409" t="str">
        <f t="shared" si="226"/>
        <v>electricity.hard coal.PM.Fabric filters - power plants with injection</v>
      </c>
      <c r="M2409" s="614">
        <f>IFERROR(INDEX('Control Tech'!$K$3:$K$196,MATCH(Calcs!L2409,'Control Tech'!$A$3:$A$196,0),1)/100,0)</f>
        <v>0</v>
      </c>
      <c r="N2409" s="613">
        <f t="shared" si="229"/>
        <v>0</v>
      </c>
      <c r="O2409">
        <f t="shared" si="230"/>
        <v>56.62</v>
      </c>
    </row>
    <row r="2410" spans="1:15" x14ac:dyDescent="0.25">
      <c r="A2410" t="s">
        <v>1692</v>
      </c>
      <c r="B2410" t="s">
        <v>1233</v>
      </c>
      <c r="C2410" t="s">
        <v>1291</v>
      </c>
      <c r="D2410" t="s">
        <v>1196</v>
      </c>
      <c r="E2410" t="s">
        <v>1195</v>
      </c>
      <c r="F2410" s="604">
        <v>1</v>
      </c>
      <c r="G2410" s="604">
        <v>1.08E-3</v>
      </c>
      <c r="I2410" t="str">
        <f t="shared" si="227"/>
        <v>electricity</v>
      </c>
      <c r="J2410" t="str">
        <f t="shared" si="228"/>
        <v>hard coal</v>
      </c>
      <c r="K2410" t="str">
        <f t="shared" si="225"/>
        <v>PM</v>
      </c>
      <c r="L2410" t="str">
        <f t="shared" si="226"/>
        <v>electricity.hard coal.PM.High efficiency deduster</v>
      </c>
      <c r="M2410" s="614">
        <f>IFERROR(INDEX('Control Tech'!$K$3:$K$196,MATCH(Calcs!L2410,'Control Tech'!$A$3:$A$196,0),1)/100,0)</f>
        <v>0</v>
      </c>
      <c r="N2410" s="613">
        <f t="shared" si="229"/>
        <v>0</v>
      </c>
      <c r="O2410">
        <f t="shared" si="230"/>
        <v>56.62</v>
      </c>
    </row>
    <row r="2411" spans="1:15" x14ac:dyDescent="0.25">
      <c r="A2411" t="s">
        <v>1692</v>
      </c>
      <c r="B2411" t="s">
        <v>1233</v>
      </c>
      <c r="C2411" t="s">
        <v>1291</v>
      </c>
      <c r="D2411" t="s">
        <v>1229</v>
      </c>
      <c r="E2411" t="s">
        <v>1195</v>
      </c>
      <c r="F2411" s="604">
        <v>1</v>
      </c>
      <c r="G2411" s="604">
        <v>1.08E-3</v>
      </c>
      <c r="I2411" t="str">
        <f t="shared" si="227"/>
        <v>electricity</v>
      </c>
      <c r="J2411" t="str">
        <f t="shared" si="228"/>
        <v>hard coal</v>
      </c>
      <c r="K2411" t="str">
        <f t="shared" si="225"/>
        <v>PM</v>
      </c>
      <c r="L2411" t="str">
        <f t="shared" si="226"/>
        <v>electricity.hard coal.PM.High efficiency deduster - power plants + S,N meas.</v>
      </c>
      <c r="M2411" s="614">
        <f>IFERROR(INDEX('Control Tech'!$K$3:$K$196,MATCH(Calcs!L2411,'Control Tech'!$A$3:$A$196,0),1)/100,0)</f>
        <v>0</v>
      </c>
      <c r="N2411" s="613">
        <f t="shared" si="229"/>
        <v>0</v>
      </c>
      <c r="O2411">
        <f t="shared" si="230"/>
        <v>56.62</v>
      </c>
    </row>
    <row r="2412" spans="1:15" x14ac:dyDescent="0.25">
      <c r="A2412" t="s">
        <v>1692</v>
      </c>
      <c r="B2412" t="s">
        <v>1233</v>
      </c>
      <c r="C2412" t="s">
        <v>1291</v>
      </c>
      <c r="D2412" t="s">
        <v>1186</v>
      </c>
      <c r="E2412" t="s">
        <v>1195</v>
      </c>
      <c r="F2412" s="604">
        <v>1</v>
      </c>
      <c r="G2412" s="604">
        <v>0.74197999999999997</v>
      </c>
      <c r="I2412" t="str">
        <f t="shared" si="227"/>
        <v>electricity</v>
      </c>
      <c r="J2412" t="str">
        <f t="shared" si="228"/>
        <v>hard coal</v>
      </c>
      <c r="K2412" t="str">
        <f t="shared" si="225"/>
        <v>PM</v>
      </c>
      <c r="L2412" t="str">
        <f t="shared" si="226"/>
        <v>electricity.hard coal.PM.No control</v>
      </c>
      <c r="M2412" s="614">
        <f>IFERROR(INDEX('Control Tech'!$K$3:$K$196,MATCH(Calcs!L2412,'Control Tech'!$A$3:$A$196,0),1)/100,0)</f>
        <v>0</v>
      </c>
      <c r="N2412" s="613">
        <f t="shared" si="229"/>
        <v>1</v>
      </c>
      <c r="O2412">
        <f t="shared" si="230"/>
        <v>56.62</v>
      </c>
    </row>
    <row r="2413" spans="1:15" x14ac:dyDescent="0.25">
      <c r="A2413" t="s">
        <v>1692</v>
      </c>
      <c r="B2413" t="s">
        <v>1233</v>
      </c>
      <c r="C2413" t="s">
        <v>1292</v>
      </c>
      <c r="D2413" t="s">
        <v>1207</v>
      </c>
      <c r="E2413" t="s">
        <v>1195</v>
      </c>
      <c r="F2413" s="604">
        <v>1</v>
      </c>
      <c r="G2413" s="604">
        <v>4.0969999999999999E-2</v>
      </c>
      <c r="I2413" t="str">
        <f t="shared" si="227"/>
        <v>electricity</v>
      </c>
      <c r="J2413" t="str">
        <f t="shared" si="228"/>
        <v>hard coal</v>
      </c>
      <c r="K2413" t="str">
        <f t="shared" ref="K2413:K2476" si="231">IF(OR(A2413="black carbon",A2413="oc",A2413="pm2.5",A2413="pm10"),"PM",A2413)</f>
        <v>PM</v>
      </c>
      <c r="L2413" t="str">
        <f t="shared" ref="L2413:L2476" si="232">IFERROR(CONCATENATE(I2413,".",J2413,".",K2413,".",D2413),"")</f>
        <v>electricity.hard coal.PM.Electrostatic precipitator: 1 field</v>
      </c>
      <c r="M2413" s="614">
        <f>IFERROR(INDEX('Control Tech'!$K$3:$K$196,MATCH(Calcs!L2413,'Control Tech'!$A$3:$A$196,0),1)/100,0)</f>
        <v>0</v>
      </c>
      <c r="N2413" s="613">
        <f t="shared" si="229"/>
        <v>0</v>
      </c>
      <c r="O2413">
        <f t="shared" si="230"/>
        <v>0</v>
      </c>
    </row>
    <row r="2414" spans="1:15" x14ac:dyDescent="0.25">
      <c r="A2414" t="s">
        <v>1692</v>
      </c>
      <c r="B2414" t="s">
        <v>1233</v>
      </c>
      <c r="C2414" t="s">
        <v>1292</v>
      </c>
      <c r="D2414" t="s">
        <v>1208</v>
      </c>
      <c r="E2414" t="s">
        <v>1195</v>
      </c>
      <c r="F2414" s="604">
        <v>1</v>
      </c>
      <c r="G2414" s="604">
        <v>1.323E-2</v>
      </c>
      <c r="I2414" t="str">
        <f t="shared" si="227"/>
        <v>electricity</v>
      </c>
      <c r="J2414" t="str">
        <f t="shared" si="228"/>
        <v>hard coal</v>
      </c>
      <c r="K2414" t="str">
        <f t="shared" si="231"/>
        <v>PM</v>
      </c>
      <c r="L2414" t="str">
        <f t="shared" si="232"/>
        <v>electricity.hard coal.PM.Electrostatic precipitator: 2 fields</v>
      </c>
      <c r="M2414" s="614">
        <f>IFERROR(INDEX('Control Tech'!$K$3:$K$196,MATCH(Calcs!L2414,'Control Tech'!$A$3:$A$196,0),1)/100,0)</f>
        <v>0</v>
      </c>
      <c r="N2414" s="613">
        <f t="shared" si="229"/>
        <v>0</v>
      </c>
      <c r="O2414">
        <f t="shared" si="230"/>
        <v>0</v>
      </c>
    </row>
    <row r="2415" spans="1:15" x14ac:dyDescent="0.25">
      <c r="A2415" t="s">
        <v>1692</v>
      </c>
      <c r="B2415" t="s">
        <v>1233</v>
      </c>
      <c r="C2415" t="s">
        <v>1292</v>
      </c>
      <c r="D2415" t="s">
        <v>1234</v>
      </c>
      <c r="E2415" t="s">
        <v>1195</v>
      </c>
      <c r="F2415" s="604">
        <v>1</v>
      </c>
      <c r="G2415" s="604">
        <v>1.08E-3</v>
      </c>
      <c r="I2415" t="str">
        <f t="shared" si="227"/>
        <v>electricity</v>
      </c>
      <c r="J2415" t="str">
        <f t="shared" si="228"/>
        <v>hard coal</v>
      </c>
      <c r="K2415" t="str">
        <f t="shared" si="231"/>
        <v>PM</v>
      </c>
      <c r="L2415" t="str">
        <f t="shared" si="232"/>
        <v>electricity.hard coal.PM.Fabric filters</v>
      </c>
      <c r="M2415" s="614">
        <f>IFERROR(INDEX('Control Tech'!$K$3:$K$196,MATCH(Calcs!L2415,'Control Tech'!$A$3:$A$196,0),1)/100,0)</f>
        <v>0</v>
      </c>
      <c r="N2415" s="613">
        <f t="shared" si="229"/>
        <v>0</v>
      </c>
      <c r="O2415">
        <f t="shared" si="230"/>
        <v>0</v>
      </c>
    </row>
    <row r="2416" spans="1:15" x14ac:dyDescent="0.25">
      <c r="A2416" t="s">
        <v>1692</v>
      </c>
      <c r="B2416" t="s">
        <v>1233</v>
      </c>
      <c r="C2416" t="s">
        <v>1292</v>
      </c>
      <c r="D2416" t="s">
        <v>1236</v>
      </c>
      <c r="E2416" t="s">
        <v>1195</v>
      </c>
      <c r="F2416" s="604">
        <v>1</v>
      </c>
      <c r="G2416" s="604">
        <v>1.08E-3</v>
      </c>
      <c r="I2416" t="str">
        <f t="shared" si="227"/>
        <v>electricity</v>
      </c>
      <c r="J2416" t="str">
        <f t="shared" si="228"/>
        <v>hard coal</v>
      </c>
      <c r="K2416" t="str">
        <f t="shared" si="231"/>
        <v>PM</v>
      </c>
      <c r="L2416" t="str">
        <f t="shared" si="232"/>
        <v>electricity.hard coal.PM.Fabric filters - power plants + S,N meas.</v>
      </c>
      <c r="M2416" s="614">
        <f>IFERROR(INDEX('Control Tech'!$K$3:$K$196,MATCH(Calcs!L2416,'Control Tech'!$A$3:$A$196,0),1)/100,0)</f>
        <v>0</v>
      </c>
      <c r="N2416" s="613">
        <f t="shared" si="229"/>
        <v>0</v>
      </c>
      <c r="O2416">
        <f t="shared" si="230"/>
        <v>0</v>
      </c>
    </row>
    <row r="2417" spans="1:15" x14ac:dyDescent="0.25">
      <c r="A2417" t="s">
        <v>1692</v>
      </c>
      <c r="B2417" t="s">
        <v>1233</v>
      </c>
      <c r="C2417" t="s">
        <v>1292</v>
      </c>
      <c r="D2417" t="s">
        <v>1235</v>
      </c>
      <c r="E2417" t="s">
        <v>1195</v>
      </c>
      <c r="F2417" s="604">
        <v>1</v>
      </c>
      <c r="G2417" s="604">
        <v>1.08E-3</v>
      </c>
      <c r="I2417" t="str">
        <f t="shared" si="227"/>
        <v>electricity</v>
      </c>
      <c r="J2417" t="str">
        <f t="shared" si="228"/>
        <v>hard coal</v>
      </c>
      <c r="K2417" t="str">
        <f t="shared" si="231"/>
        <v>PM</v>
      </c>
      <c r="L2417" t="str">
        <f t="shared" si="232"/>
        <v>electricity.hard coal.PM.Fabric filters - power plants with injection</v>
      </c>
      <c r="M2417" s="614">
        <f>IFERROR(INDEX('Control Tech'!$K$3:$K$196,MATCH(Calcs!L2417,'Control Tech'!$A$3:$A$196,0),1)/100,0)</f>
        <v>0</v>
      </c>
      <c r="N2417" s="613">
        <f t="shared" si="229"/>
        <v>0</v>
      </c>
      <c r="O2417">
        <f t="shared" si="230"/>
        <v>0</v>
      </c>
    </row>
    <row r="2418" spans="1:15" x14ac:dyDescent="0.25">
      <c r="A2418" t="s">
        <v>1692</v>
      </c>
      <c r="B2418" t="s">
        <v>1233</v>
      </c>
      <c r="C2418" t="s">
        <v>1292</v>
      </c>
      <c r="D2418" t="s">
        <v>1196</v>
      </c>
      <c r="E2418" t="s">
        <v>1195</v>
      </c>
      <c r="F2418" s="604">
        <v>1</v>
      </c>
      <c r="G2418" s="604">
        <v>1.08E-3</v>
      </c>
      <c r="I2418" t="str">
        <f t="shared" si="227"/>
        <v>electricity</v>
      </c>
      <c r="J2418" t="str">
        <f t="shared" si="228"/>
        <v>hard coal</v>
      </c>
      <c r="K2418" t="str">
        <f t="shared" si="231"/>
        <v>PM</v>
      </c>
      <c r="L2418" t="str">
        <f t="shared" si="232"/>
        <v>electricity.hard coal.PM.High efficiency deduster</v>
      </c>
      <c r="M2418" s="614">
        <f>IFERROR(INDEX('Control Tech'!$K$3:$K$196,MATCH(Calcs!L2418,'Control Tech'!$A$3:$A$196,0),1)/100,0)</f>
        <v>0</v>
      </c>
      <c r="N2418" s="613">
        <f t="shared" si="229"/>
        <v>0</v>
      </c>
      <c r="O2418">
        <f t="shared" si="230"/>
        <v>0</v>
      </c>
    </row>
    <row r="2419" spans="1:15" x14ac:dyDescent="0.25">
      <c r="A2419" t="s">
        <v>1692</v>
      </c>
      <c r="B2419" t="s">
        <v>1233</v>
      </c>
      <c r="C2419" t="s">
        <v>1292</v>
      </c>
      <c r="D2419" t="s">
        <v>1229</v>
      </c>
      <c r="E2419" t="s">
        <v>1195</v>
      </c>
      <c r="F2419" s="604">
        <v>1</v>
      </c>
      <c r="G2419" s="604">
        <v>1.08E-3</v>
      </c>
      <c r="I2419" t="str">
        <f t="shared" si="227"/>
        <v>electricity</v>
      </c>
      <c r="J2419" t="str">
        <f t="shared" si="228"/>
        <v>hard coal</v>
      </c>
      <c r="K2419" t="str">
        <f t="shared" si="231"/>
        <v>PM</v>
      </c>
      <c r="L2419" t="str">
        <f t="shared" si="232"/>
        <v>electricity.hard coal.PM.High efficiency deduster - power plants + S,N meas.</v>
      </c>
      <c r="M2419" s="614">
        <f>IFERROR(INDEX('Control Tech'!$K$3:$K$196,MATCH(Calcs!L2419,'Control Tech'!$A$3:$A$196,0),1)/100,0)</f>
        <v>0</v>
      </c>
      <c r="N2419" s="613">
        <f t="shared" si="229"/>
        <v>0</v>
      </c>
      <c r="O2419">
        <f t="shared" si="230"/>
        <v>0</v>
      </c>
    </row>
    <row r="2420" spans="1:15" x14ac:dyDescent="0.25">
      <c r="A2420" t="s">
        <v>1692</v>
      </c>
      <c r="B2420" t="s">
        <v>1233</v>
      </c>
      <c r="C2420" t="s">
        <v>1292</v>
      </c>
      <c r="D2420" t="s">
        <v>1186</v>
      </c>
      <c r="E2420" t="s">
        <v>1195</v>
      </c>
      <c r="F2420" s="604">
        <v>1</v>
      </c>
      <c r="G2420" s="604">
        <v>0.74197999999999997</v>
      </c>
      <c r="I2420" t="str">
        <f t="shared" si="227"/>
        <v>electricity</v>
      </c>
      <c r="J2420" t="str">
        <f t="shared" si="228"/>
        <v>hard coal</v>
      </c>
      <c r="K2420" t="str">
        <f t="shared" si="231"/>
        <v>PM</v>
      </c>
      <c r="L2420" t="str">
        <f t="shared" si="232"/>
        <v>electricity.hard coal.PM.No control</v>
      </c>
      <c r="M2420" s="614">
        <f>IFERROR(INDEX('Control Tech'!$K$3:$K$196,MATCH(Calcs!L2420,'Control Tech'!$A$3:$A$196,0),1)/100,0)</f>
        <v>0</v>
      </c>
      <c r="N2420" s="613">
        <f t="shared" si="229"/>
        <v>1</v>
      </c>
      <c r="O2420">
        <f t="shared" si="230"/>
        <v>0</v>
      </c>
    </row>
    <row r="2421" spans="1:15" x14ac:dyDescent="0.25">
      <c r="A2421" t="s">
        <v>1692</v>
      </c>
      <c r="B2421" t="s">
        <v>1233</v>
      </c>
      <c r="C2421" t="s">
        <v>1293</v>
      </c>
      <c r="D2421" t="s">
        <v>1207</v>
      </c>
      <c r="E2421" t="s">
        <v>1195</v>
      </c>
      <c r="F2421" s="604">
        <v>1</v>
      </c>
      <c r="G2421" s="604">
        <v>4.0969999999999999E-2</v>
      </c>
      <c r="I2421" t="str">
        <f t="shared" si="227"/>
        <v>electricity</v>
      </c>
      <c r="J2421" t="str">
        <f t="shared" si="228"/>
        <v>hard coal</v>
      </c>
      <c r="K2421" t="str">
        <f t="shared" si="231"/>
        <v>PM</v>
      </c>
      <c r="L2421" t="str">
        <f t="shared" si="232"/>
        <v>electricity.hard coal.PM.Electrostatic precipitator: 1 field</v>
      </c>
      <c r="M2421" s="614">
        <f>IFERROR(INDEX('Control Tech'!$K$3:$K$196,MATCH(Calcs!L2421,'Control Tech'!$A$3:$A$196,0),1)/100,0)</f>
        <v>0</v>
      </c>
      <c r="N2421" s="613">
        <f t="shared" si="229"/>
        <v>0</v>
      </c>
      <c r="O2421">
        <f t="shared" si="230"/>
        <v>0</v>
      </c>
    </row>
    <row r="2422" spans="1:15" x14ac:dyDescent="0.25">
      <c r="A2422" t="s">
        <v>1692</v>
      </c>
      <c r="B2422" t="s">
        <v>1233</v>
      </c>
      <c r="C2422" t="s">
        <v>1293</v>
      </c>
      <c r="D2422" t="s">
        <v>1208</v>
      </c>
      <c r="E2422" t="s">
        <v>1195</v>
      </c>
      <c r="F2422" s="604">
        <v>1</v>
      </c>
      <c r="G2422" s="604">
        <v>1.323E-2</v>
      </c>
      <c r="I2422" t="str">
        <f t="shared" si="227"/>
        <v>electricity</v>
      </c>
      <c r="J2422" t="str">
        <f t="shared" si="228"/>
        <v>hard coal</v>
      </c>
      <c r="K2422" t="str">
        <f t="shared" si="231"/>
        <v>PM</v>
      </c>
      <c r="L2422" t="str">
        <f t="shared" si="232"/>
        <v>electricity.hard coal.PM.Electrostatic precipitator: 2 fields</v>
      </c>
      <c r="M2422" s="614">
        <f>IFERROR(INDEX('Control Tech'!$K$3:$K$196,MATCH(Calcs!L2422,'Control Tech'!$A$3:$A$196,0),1)/100,0)</f>
        <v>0</v>
      </c>
      <c r="N2422" s="613">
        <f t="shared" si="229"/>
        <v>0</v>
      </c>
      <c r="O2422">
        <f t="shared" si="230"/>
        <v>0</v>
      </c>
    </row>
    <row r="2423" spans="1:15" x14ac:dyDescent="0.25">
      <c r="A2423" t="s">
        <v>1692</v>
      </c>
      <c r="B2423" t="s">
        <v>1233</v>
      </c>
      <c r="C2423" t="s">
        <v>1293</v>
      </c>
      <c r="D2423" t="s">
        <v>1234</v>
      </c>
      <c r="E2423" t="s">
        <v>1195</v>
      </c>
      <c r="F2423" s="604">
        <v>1</v>
      </c>
      <c r="G2423" s="604">
        <v>1.08E-3</v>
      </c>
      <c r="I2423" t="str">
        <f t="shared" si="227"/>
        <v>electricity</v>
      </c>
      <c r="J2423" t="str">
        <f t="shared" si="228"/>
        <v>hard coal</v>
      </c>
      <c r="K2423" t="str">
        <f t="shared" si="231"/>
        <v>PM</v>
      </c>
      <c r="L2423" t="str">
        <f t="shared" si="232"/>
        <v>electricity.hard coal.PM.Fabric filters</v>
      </c>
      <c r="M2423" s="614">
        <f>IFERROR(INDEX('Control Tech'!$K$3:$K$196,MATCH(Calcs!L2423,'Control Tech'!$A$3:$A$196,0),1)/100,0)</f>
        <v>0</v>
      </c>
      <c r="N2423" s="613">
        <f t="shared" si="229"/>
        <v>0</v>
      </c>
      <c r="O2423">
        <f t="shared" si="230"/>
        <v>0</v>
      </c>
    </row>
    <row r="2424" spans="1:15" x14ac:dyDescent="0.25">
      <c r="A2424" t="s">
        <v>1692</v>
      </c>
      <c r="B2424" t="s">
        <v>1233</v>
      </c>
      <c r="C2424" t="s">
        <v>1293</v>
      </c>
      <c r="D2424" t="s">
        <v>1236</v>
      </c>
      <c r="E2424" t="s">
        <v>1195</v>
      </c>
      <c r="F2424" s="604">
        <v>1</v>
      </c>
      <c r="G2424" s="604">
        <v>1.08E-3</v>
      </c>
      <c r="I2424" t="str">
        <f t="shared" si="227"/>
        <v>electricity</v>
      </c>
      <c r="J2424" t="str">
        <f t="shared" si="228"/>
        <v>hard coal</v>
      </c>
      <c r="K2424" t="str">
        <f t="shared" si="231"/>
        <v>PM</v>
      </c>
      <c r="L2424" t="str">
        <f t="shared" si="232"/>
        <v>electricity.hard coal.PM.Fabric filters - power plants + S,N meas.</v>
      </c>
      <c r="M2424" s="614">
        <f>IFERROR(INDEX('Control Tech'!$K$3:$K$196,MATCH(Calcs!L2424,'Control Tech'!$A$3:$A$196,0),1)/100,0)</f>
        <v>0</v>
      </c>
      <c r="N2424" s="613">
        <f t="shared" si="229"/>
        <v>0</v>
      </c>
      <c r="O2424">
        <f t="shared" si="230"/>
        <v>0</v>
      </c>
    </row>
    <row r="2425" spans="1:15" x14ac:dyDescent="0.25">
      <c r="A2425" t="s">
        <v>1692</v>
      </c>
      <c r="B2425" t="s">
        <v>1233</v>
      </c>
      <c r="C2425" t="s">
        <v>1293</v>
      </c>
      <c r="D2425" t="s">
        <v>1235</v>
      </c>
      <c r="E2425" t="s">
        <v>1195</v>
      </c>
      <c r="F2425" s="604">
        <v>1</v>
      </c>
      <c r="G2425" s="604">
        <v>1.08E-3</v>
      </c>
      <c r="I2425" t="str">
        <f t="shared" si="227"/>
        <v>electricity</v>
      </c>
      <c r="J2425" t="str">
        <f t="shared" si="228"/>
        <v>hard coal</v>
      </c>
      <c r="K2425" t="str">
        <f t="shared" si="231"/>
        <v>PM</v>
      </c>
      <c r="L2425" t="str">
        <f t="shared" si="232"/>
        <v>electricity.hard coal.PM.Fabric filters - power plants with injection</v>
      </c>
      <c r="M2425" s="614">
        <f>IFERROR(INDEX('Control Tech'!$K$3:$K$196,MATCH(Calcs!L2425,'Control Tech'!$A$3:$A$196,0),1)/100,0)</f>
        <v>0</v>
      </c>
      <c r="N2425" s="613">
        <f t="shared" si="229"/>
        <v>0</v>
      </c>
      <c r="O2425">
        <f t="shared" si="230"/>
        <v>0</v>
      </c>
    </row>
    <row r="2426" spans="1:15" x14ac:dyDescent="0.25">
      <c r="A2426" t="s">
        <v>1692</v>
      </c>
      <c r="B2426" t="s">
        <v>1233</v>
      </c>
      <c r="C2426" t="s">
        <v>1293</v>
      </c>
      <c r="D2426" t="s">
        <v>1196</v>
      </c>
      <c r="E2426" t="s">
        <v>1195</v>
      </c>
      <c r="F2426" s="604">
        <v>1</v>
      </c>
      <c r="G2426" s="604">
        <v>1.08E-3</v>
      </c>
      <c r="I2426" t="str">
        <f t="shared" si="227"/>
        <v>electricity</v>
      </c>
      <c r="J2426" t="str">
        <f t="shared" si="228"/>
        <v>hard coal</v>
      </c>
      <c r="K2426" t="str">
        <f t="shared" si="231"/>
        <v>PM</v>
      </c>
      <c r="L2426" t="str">
        <f t="shared" si="232"/>
        <v>electricity.hard coal.PM.High efficiency deduster</v>
      </c>
      <c r="M2426" s="614">
        <f>IFERROR(INDEX('Control Tech'!$K$3:$K$196,MATCH(Calcs!L2426,'Control Tech'!$A$3:$A$196,0),1)/100,0)</f>
        <v>0</v>
      </c>
      <c r="N2426" s="613">
        <f t="shared" si="229"/>
        <v>0</v>
      </c>
      <c r="O2426">
        <f t="shared" si="230"/>
        <v>0</v>
      </c>
    </row>
    <row r="2427" spans="1:15" x14ac:dyDescent="0.25">
      <c r="A2427" t="s">
        <v>1692</v>
      </c>
      <c r="B2427" t="s">
        <v>1233</v>
      </c>
      <c r="C2427" t="s">
        <v>1293</v>
      </c>
      <c r="D2427" t="s">
        <v>1229</v>
      </c>
      <c r="E2427" t="s">
        <v>1195</v>
      </c>
      <c r="F2427" s="604">
        <v>1</v>
      </c>
      <c r="G2427" s="604">
        <v>1.08E-3</v>
      </c>
      <c r="I2427" t="str">
        <f t="shared" si="227"/>
        <v>electricity</v>
      </c>
      <c r="J2427" t="str">
        <f t="shared" si="228"/>
        <v>hard coal</v>
      </c>
      <c r="K2427" t="str">
        <f t="shared" si="231"/>
        <v>PM</v>
      </c>
      <c r="L2427" t="str">
        <f t="shared" si="232"/>
        <v>electricity.hard coal.PM.High efficiency deduster - power plants + S,N meas.</v>
      </c>
      <c r="M2427" s="614">
        <f>IFERROR(INDEX('Control Tech'!$K$3:$K$196,MATCH(Calcs!L2427,'Control Tech'!$A$3:$A$196,0),1)/100,0)</f>
        <v>0</v>
      </c>
      <c r="N2427" s="613">
        <f t="shared" si="229"/>
        <v>0</v>
      </c>
      <c r="O2427">
        <f t="shared" si="230"/>
        <v>0</v>
      </c>
    </row>
    <row r="2428" spans="1:15" x14ac:dyDescent="0.25">
      <c r="A2428" t="s">
        <v>1692</v>
      </c>
      <c r="B2428" t="s">
        <v>1233</v>
      </c>
      <c r="C2428" t="s">
        <v>1293</v>
      </c>
      <c r="D2428" t="s">
        <v>1186</v>
      </c>
      <c r="E2428" t="s">
        <v>1195</v>
      </c>
      <c r="F2428" s="604">
        <v>1</v>
      </c>
      <c r="G2428" s="604">
        <v>0.74197999999999997</v>
      </c>
      <c r="I2428" t="str">
        <f t="shared" si="227"/>
        <v>electricity</v>
      </c>
      <c r="J2428" t="str">
        <f t="shared" si="228"/>
        <v>hard coal</v>
      </c>
      <c r="K2428" t="str">
        <f t="shared" si="231"/>
        <v>PM</v>
      </c>
      <c r="L2428" t="str">
        <f t="shared" si="232"/>
        <v>electricity.hard coal.PM.No control</v>
      </c>
      <c r="M2428" s="614">
        <f>IFERROR(INDEX('Control Tech'!$K$3:$K$196,MATCH(Calcs!L2428,'Control Tech'!$A$3:$A$196,0),1)/100,0)</f>
        <v>0</v>
      </c>
      <c r="N2428" s="613">
        <f t="shared" si="229"/>
        <v>1</v>
      </c>
      <c r="O2428">
        <f t="shared" si="230"/>
        <v>0</v>
      </c>
    </row>
    <row r="2429" spans="1:15" x14ac:dyDescent="0.25">
      <c r="A2429" t="s">
        <v>1692</v>
      </c>
      <c r="B2429" t="s">
        <v>1237</v>
      </c>
      <c r="C2429" t="s">
        <v>1409</v>
      </c>
      <c r="D2429" t="s">
        <v>1186</v>
      </c>
      <c r="E2429" t="s">
        <v>1195</v>
      </c>
      <c r="F2429" s="604">
        <v>1</v>
      </c>
      <c r="G2429" s="604">
        <v>5.28E-3</v>
      </c>
      <c r="I2429" t="str">
        <f t="shared" si="227"/>
        <v>electricity</v>
      </c>
      <c r="J2429" t="str">
        <f t="shared" si="228"/>
        <v>biomass</v>
      </c>
      <c r="K2429" t="str">
        <f t="shared" si="231"/>
        <v>PM</v>
      </c>
      <c r="L2429" t="str">
        <f t="shared" si="232"/>
        <v>electricity.biomass.PM.No control</v>
      </c>
      <c r="M2429" s="614">
        <f>IFERROR(INDEX('Control Tech'!$K$3:$K$196,MATCH(Calcs!L2429,'Control Tech'!$A$3:$A$196,0),1)/100,0)</f>
        <v>0</v>
      </c>
      <c r="N2429" s="613">
        <f t="shared" si="229"/>
        <v>1</v>
      </c>
      <c r="O2429">
        <f t="shared" si="230"/>
        <v>0</v>
      </c>
    </row>
    <row r="2430" spans="1:15" x14ac:dyDescent="0.25">
      <c r="A2430" t="s">
        <v>1692</v>
      </c>
      <c r="B2430" t="s">
        <v>1237</v>
      </c>
      <c r="C2430" t="s">
        <v>1205</v>
      </c>
      <c r="D2430" t="s">
        <v>1186</v>
      </c>
      <c r="E2430" t="s">
        <v>1195</v>
      </c>
      <c r="F2430" s="604">
        <v>1</v>
      </c>
      <c r="G2430" s="604">
        <v>5.28E-3</v>
      </c>
      <c r="I2430" t="str">
        <f t="shared" si="227"/>
        <v>electricity</v>
      </c>
      <c r="J2430" t="str">
        <f t="shared" si="228"/>
        <v>lignite</v>
      </c>
      <c r="K2430" t="str">
        <f t="shared" si="231"/>
        <v>PM</v>
      </c>
      <c r="L2430" t="str">
        <f t="shared" si="232"/>
        <v>electricity.lignite.PM.No control</v>
      </c>
      <c r="M2430" s="614">
        <f>IFERROR(INDEX('Control Tech'!$K$3:$K$196,MATCH(Calcs!L2430,'Control Tech'!$A$3:$A$196,0),1)/100,0)</f>
        <v>0</v>
      </c>
      <c r="N2430" s="613">
        <f t="shared" si="229"/>
        <v>1</v>
      </c>
      <c r="O2430">
        <f t="shared" si="230"/>
        <v>0</v>
      </c>
    </row>
    <row r="2431" spans="1:15" x14ac:dyDescent="0.25">
      <c r="A2431" t="s">
        <v>1692</v>
      </c>
      <c r="B2431" t="s">
        <v>1237</v>
      </c>
      <c r="C2431" t="s">
        <v>1240</v>
      </c>
      <c r="D2431" t="s">
        <v>1186</v>
      </c>
      <c r="E2431" t="s">
        <v>1195</v>
      </c>
      <c r="F2431" s="604">
        <v>1</v>
      </c>
      <c r="G2431" s="604">
        <v>5.28E-3</v>
      </c>
      <c r="I2431" t="str">
        <f t="shared" si="227"/>
        <v>electricity</v>
      </c>
      <c r="J2431" t="str">
        <f t="shared" si="228"/>
        <v>lignite</v>
      </c>
      <c r="K2431" t="str">
        <f t="shared" si="231"/>
        <v>PM</v>
      </c>
      <c r="L2431" t="str">
        <f t="shared" si="232"/>
        <v>electricity.lignite.PM.No control</v>
      </c>
      <c r="M2431" s="614">
        <f>IFERROR(INDEX('Control Tech'!$K$3:$K$196,MATCH(Calcs!L2431,'Control Tech'!$A$3:$A$196,0),1)/100,0)</f>
        <v>0</v>
      </c>
      <c r="N2431" s="613">
        <f t="shared" si="229"/>
        <v>1</v>
      </c>
      <c r="O2431">
        <f t="shared" si="230"/>
        <v>0</v>
      </c>
    </row>
    <row r="2432" spans="1:15" x14ac:dyDescent="0.25">
      <c r="A2432" t="s">
        <v>1692</v>
      </c>
      <c r="B2432" t="s">
        <v>1237</v>
      </c>
      <c r="C2432" t="s">
        <v>1264</v>
      </c>
      <c r="D2432" t="s">
        <v>1186</v>
      </c>
      <c r="E2432" t="s">
        <v>1195</v>
      </c>
      <c r="F2432" s="604">
        <v>1</v>
      </c>
      <c r="G2432" s="604">
        <v>6.4999999999999997E-3</v>
      </c>
      <c r="I2432" t="str">
        <f t="shared" si="227"/>
        <v>electricity</v>
      </c>
      <c r="J2432" t="str">
        <f t="shared" si="228"/>
        <v>natural gas</v>
      </c>
      <c r="K2432" t="str">
        <f t="shared" si="231"/>
        <v>PM</v>
      </c>
      <c r="L2432" t="str">
        <f t="shared" si="232"/>
        <v>electricity.natural gas.PM.No control</v>
      </c>
      <c r="M2432" s="614">
        <f>IFERROR(INDEX('Control Tech'!$K$3:$K$196,MATCH(Calcs!L2432,'Control Tech'!$A$3:$A$196,0),1)/100,0)</f>
        <v>0</v>
      </c>
      <c r="N2432" s="613">
        <f t="shared" si="229"/>
        <v>1</v>
      </c>
      <c r="O2432">
        <f t="shared" si="230"/>
        <v>0</v>
      </c>
    </row>
    <row r="2433" spans="1:15" x14ac:dyDescent="0.25">
      <c r="A2433" t="s">
        <v>1692</v>
      </c>
      <c r="B2433" t="s">
        <v>1237</v>
      </c>
      <c r="C2433" t="s">
        <v>1291</v>
      </c>
      <c r="D2433" t="s">
        <v>1186</v>
      </c>
      <c r="E2433" t="s">
        <v>1195</v>
      </c>
      <c r="F2433" s="604">
        <v>1</v>
      </c>
      <c r="G2433" s="604">
        <v>5.28E-3</v>
      </c>
      <c r="I2433" t="str">
        <f t="shared" si="227"/>
        <v>electricity</v>
      </c>
      <c r="J2433" t="str">
        <f t="shared" si="228"/>
        <v>hard coal</v>
      </c>
      <c r="K2433" t="str">
        <f t="shared" si="231"/>
        <v>PM</v>
      </c>
      <c r="L2433" t="str">
        <f t="shared" si="232"/>
        <v>electricity.hard coal.PM.No control</v>
      </c>
      <c r="M2433" s="614">
        <f>IFERROR(INDEX('Control Tech'!$K$3:$K$196,MATCH(Calcs!L2433,'Control Tech'!$A$3:$A$196,0),1)/100,0)</f>
        <v>0</v>
      </c>
      <c r="N2433" s="613">
        <f t="shared" si="229"/>
        <v>1</v>
      </c>
      <c r="O2433">
        <f t="shared" si="230"/>
        <v>0</v>
      </c>
    </row>
    <row r="2434" spans="1:15" x14ac:dyDescent="0.25">
      <c r="A2434" t="s">
        <v>1692</v>
      </c>
      <c r="B2434" t="s">
        <v>1237</v>
      </c>
      <c r="C2434" t="s">
        <v>1292</v>
      </c>
      <c r="D2434" t="s">
        <v>1186</v>
      </c>
      <c r="E2434" t="s">
        <v>1195</v>
      </c>
      <c r="F2434" s="604">
        <v>1</v>
      </c>
      <c r="G2434" s="604">
        <v>5.28E-3</v>
      </c>
      <c r="I2434" t="str">
        <f t="shared" si="227"/>
        <v>electricity</v>
      </c>
      <c r="J2434" t="str">
        <f t="shared" si="228"/>
        <v>hard coal</v>
      </c>
      <c r="K2434" t="str">
        <f t="shared" si="231"/>
        <v>PM</v>
      </c>
      <c r="L2434" t="str">
        <f t="shared" si="232"/>
        <v>electricity.hard coal.PM.No control</v>
      </c>
      <c r="M2434" s="614">
        <f>IFERROR(INDEX('Control Tech'!$K$3:$K$196,MATCH(Calcs!L2434,'Control Tech'!$A$3:$A$196,0),1)/100,0)</f>
        <v>0</v>
      </c>
      <c r="N2434" s="613">
        <f t="shared" si="229"/>
        <v>1</v>
      </c>
      <c r="O2434">
        <f t="shared" si="230"/>
        <v>0</v>
      </c>
    </row>
    <row r="2435" spans="1:15" x14ac:dyDescent="0.25">
      <c r="A2435" t="s">
        <v>1692</v>
      </c>
      <c r="B2435" t="s">
        <v>1237</v>
      </c>
      <c r="C2435" t="s">
        <v>1293</v>
      </c>
      <c r="D2435" t="s">
        <v>1186</v>
      </c>
      <c r="E2435" t="s">
        <v>1195</v>
      </c>
      <c r="F2435" s="604">
        <v>1</v>
      </c>
      <c r="G2435" s="604">
        <v>5.28E-3</v>
      </c>
      <c r="I2435" t="str">
        <f t="shared" si="227"/>
        <v>electricity</v>
      </c>
      <c r="J2435" t="str">
        <f t="shared" si="228"/>
        <v>hard coal</v>
      </c>
      <c r="K2435" t="str">
        <f t="shared" si="231"/>
        <v>PM</v>
      </c>
      <c r="L2435" t="str">
        <f t="shared" si="232"/>
        <v>electricity.hard coal.PM.No control</v>
      </c>
      <c r="M2435" s="614">
        <f>IFERROR(INDEX('Control Tech'!$K$3:$K$196,MATCH(Calcs!L2435,'Control Tech'!$A$3:$A$196,0),1)/100,0)</f>
        <v>0</v>
      </c>
      <c r="N2435" s="613">
        <f t="shared" si="229"/>
        <v>1</v>
      </c>
      <c r="O2435">
        <f t="shared" si="230"/>
        <v>0</v>
      </c>
    </row>
    <row r="2436" spans="1:15" x14ac:dyDescent="0.25">
      <c r="A2436" t="s">
        <v>1692</v>
      </c>
      <c r="B2436" t="s">
        <v>1192</v>
      </c>
      <c r="C2436" t="s">
        <v>1264</v>
      </c>
      <c r="D2436" t="s">
        <v>1186</v>
      </c>
      <c r="E2436" t="s">
        <v>1195</v>
      </c>
      <c r="F2436" s="604">
        <v>1</v>
      </c>
      <c r="G2436" s="604">
        <v>6.3E-3</v>
      </c>
      <c r="I2436" t="str">
        <f t="shared" si="227"/>
        <v>motorbikes</v>
      </c>
      <c r="J2436" t="str">
        <f t="shared" si="228"/>
        <v>natural gas</v>
      </c>
      <c r="K2436" t="str">
        <f t="shared" si="231"/>
        <v>PM</v>
      </c>
      <c r="L2436" t="str">
        <f t="shared" si="232"/>
        <v>motorbikes.natural gas.PM.No control</v>
      </c>
      <c r="M2436" s="614">
        <f>IFERROR(INDEX('Control Tech'!$K$3:$K$196,MATCH(Calcs!L2436,'Control Tech'!$A$3:$A$196,0),1)/100,0)</f>
        <v>0</v>
      </c>
      <c r="N2436" s="613">
        <f t="shared" si="229"/>
        <v>1</v>
      </c>
      <c r="O2436" t="str">
        <f t="shared" si="230"/>
        <v/>
      </c>
    </row>
    <row r="2437" spans="1:15" x14ac:dyDescent="0.25">
      <c r="A2437" t="s">
        <v>1692</v>
      </c>
      <c r="B2437" t="s">
        <v>1192</v>
      </c>
      <c r="C2437" t="s">
        <v>1264</v>
      </c>
      <c r="D2437" t="s">
        <v>1281</v>
      </c>
      <c r="E2437" t="s">
        <v>1195</v>
      </c>
      <c r="F2437" s="604">
        <v>1</v>
      </c>
      <c r="G2437" s="604">
        <v>5.6699999999999997E-3</v>
      </c>
      <c r="I2437" t="str">
        <f t="shared" si="227"/>
        <v>motorbikes</v>
      </c>
      <c r="J2437" t="str">
        <f t="shared" si="228"/>
        <v>natural gas</v>
      </c>
      <c r="K2437" t="str">
        <f t="shared" si="231"/>
        <v>PM</v>
      </c>
      <c r="L2437" t="str">
        <f t="shared" si="232"/>
        <v>motorbikes.natural gas.PM.Stage 1 (4-stroke)</v>
      </c>
      <c r="M2437" s="614">
        <f>IFERROR(INDEX('Control Tech'!$K$3:$K$196,MATCH(Calcs!L2437,'Control Tech'!$A$3:$A$196,0),1)/100,0)</f>
        <v>0</v>
      </c>
      <c r="N2437" s="613">
        <f t="shared" si="229"/>
        <v>0</v>
      </c>
      <c r="O2437" t="str">
        <f t="shared" si="230"/>
        <v/>
      </c>
    </row>
    <row r="2438" spans="1:15" x14ac:dyDescent="0.25">
      <c r="A2438" t="s">
        <v>1692</v>
      </c>
      <c r="B2438" t="s">
        <v>1192</v>
      </c>
      <c r="C2438" t="s">
        <v>1264</v>
      </c>
      <c r="D2438" t="s">
        <v>1282</v>
      </c>
      <c r="E2438" t="s">
        <v>1195</v>
      </c>
      <c r="F2438" s="604">
        <v>1</v>
      </c>
      <c r="G2438" s="604">
        <v>3.7799999999999999E-3</v>
      </c>
      <c r="I2438" t="str">
        <f t="shared" ref="I2438:I2501" si="233">IFERROR(INDEX($U$3:$U$143,MATCH(B2438,$S$3:$S$143,0),1),"")</f>
        <v>motorbikes</v>
      </c>
      <c r="J2438" t="str">
        <f t="shared" ref="J2438:J2501" si="234">IFERROR(INDEX($V$3:$V$143,MATCH(CONCATENATE(B2438,".",C2438),$R$3:$R$143,0),1),"")</f>
        <v>natural gas</v>
      </c>
      <c r="K2438" t="str">
        <f t="shared" si="231"/>
        <v>PM</v>
      </c>
      <c r="L2438" t="str">
        <f t="shared" si="232"/>
        <v>motorbikes.natural gas.PM.Stage 2 (4-stroke)</v>
      </c>
      <c r="M2438" s="614">
        <f>IFERROR(INDEX('Control Tech'!$K$3:$K$196,MATCH(Calcs!L2438,'Control Tech'!$A$3:$A$196,0),1)/100,0)</f>
        <v>0</v>
      </c>
      <c r="N2438" s="613">
        <f t="shared" ref="N2438:N2501" si="235">IF(D2438="no control",1-SUMIFS($M$5:$M$3714,$B$5:$B$3714,B2438,$A$5:$A$3714,A2438,$C$5:$C$3714,C2438),M2438)</f>
        <v>0</v>
      </c>
      <c r="O2438" t="str">
        <f t="shared" ref="O2438:O2501" si="236">IF(I2438="electricity",INDEX($W$3:$W$143,MATCH(CONCATENATE(B2438,".",C2438),$R$3:$R$143,0),1),"")</f>
        <v/>
      </c>
    </row>
    <row r="2439" spans="1:15" x14ac:dyDescent="0.25">
      <c r="A2439" t="s">
        <v>1692</v>
      </c>
      <c r="B2439" t="s">
        <v>1192</v>
      </c>
      <c r="C2439" t="s">
        <v>1264</v>
      </c>
      <c r="D2439" t="s">
        <v>1283</v>
      </c>
      <c r="E2439" t="s">
        <v>1195</v>
      </c>
      <c r="F2439" s="604">
        <v>1</v>
      </c>
      <c r="G2439" s="604">
        <v>1.89E-3</v>
      </c>
      <c r="I2439" t="str">
        <f t="shared" si="233"/>
        <v>motorbikes</v>
      </c>
      <c r="J2439" t="str">
        <f t="shared" si="234"/>
        <v>natural gas</v>
      </c>
      <c r="K2439" t="str">
        <f t="shared" si="231"/>
        <v>PM</v>
      </c>
      <c r="L2439" t="str">
        <f t="shared" si="232"/>
        <v>motorbikes.natural gas.PM.Stage 3 (4-stroke)</v>
      </c>
      <c r="M2439" s="614">
        <f>IFERROR(INDEX('Control Tech'!$K$3:$K$196,MATCH(Calcs!L2439,'Control Tech'!$A$3:$A$196,0),1)/100,0)</f>
        <v>0</v>
      </c>
      <c r="N2439" s="613">
        <f t="shared" si="235"/>
        <v>0</v>
      </c>
      <c r="O2439" t="str">
        <f t="shared" si="236"/>
        <v/>
      </c>
    </row>
    <row r="2440" spans="1:15" x14ac:dyDescent="0.25">
      <c r="A2440" t="s">
        <v>1692</v>
      </c>
      <c r="B2440" t="s">
        <v>1192</v>
      </c>
      <c r="C2440" t="s">
        <v>18</v>
      </c>
      <c r="D2440" t="s">
        <v>1186</v>
      </c>
      <c r="E2440" t="s">
        <v>1195</v>
      </c>
      <c r="F2440" s="604">
        <v>1</v>
      </c>
      <c r="G2440" s="604">
        <v>6.2500000000000003E-3</v>
      </c>
      <c r="I2440" t="str">
        <f t="shared" si="233"/>
        <v>motorbikes</v>
      </c>
      <c r="J2440" t="str">
        <f t="shared" si="234"/>
        <v>petroleum gasoline</v>
      </c>
      <c r="K2440" t="str">
        <f t="shared" si="231"/>
        <v>PM</v>
      </c>
      <c r="L2440" t="str">
        <f t="shared" si="232"/>
        <v>motorbikes.petroleum gasoline.PM.No control</v>
      </c>
      <c r="M2440" s="614">
        <f>IFERROR(INDEX('Control Tech'!$K$3:$K$196,MATCH(Calcs!L2440,'Control Tech'!$A$3:$A$196,0),1)/100,0)</f>
        <v>0</v>
      </c>
      <c r="N2440" s="613">
        <f t="shared" si="235"/>
        <v>0.80679999999999996</v>
      </c>
      <c r="O2440" t="str">
        <f t="shared" si="236"/>
        <v/>
      </c>
    </row>
    <row r="2441" spans="1:15" x14ac:dyDescent="0.25">
      <c r="A2441" t="s">
        <v>1692</v>
      </c>
      <c r="B2441" t="s">
        <v>1192</v>
      </c>
      <c r="C2441" t="s">
        <v>18</v>
      </c>
      <c r="D2441" t="s">
        <v>1281</v>
      </c>
      <c r="E2441" t="s">
        <v>1195</v>
      </c>
      <c r="F2441" s="604">
        <v>1</v>
      </c>
      <c r="G2441" s="604">
        <v>5.6299999999999996E-3</v>
      </c>
      <c r="I2441" t="str">
        <f t="shared" si="233"/>
        <v>motorbikes</v>
      </c>
      <c r="J2441" t="str">
        <f t="shared" si="234"/>
        <v>petroleum gasoline</v>
      </c>
      <c r="K2441" t="str">
        <f t="shared" si="231"/>
        <v>PM</v>
      </c>
      <c r="L2441" t="str">
        <f t="shared" si="232"/>
        <v>motorbikes.petroleum gasoline.PM.Stage 1 (4-stroke)</v>
      </c>
      <c r="M2441" s="614">
        <f>IFERROR(INDEX('Control Tech'!$K$3:$K$196,MATCH(Calcs!L2441,'Control Tech'!$A$3:$A$196,0),1)/100,0)</f>
        <v>0.19320000000000001</v>
      </c>
      <c r="N2441" s="613">
        <f t="shared" si="235"/>
        <v>0.19320000000000001</v>
      </c>
      <c r="O2441" t="str">
        <f t="shared" si="236"/>
        <v/>
      </c>
    </row>
    <row r="2442" spans="1:15" x14ac:dyDescent="0.25">
      <c r="A2442" t="s">
        <v>1692</v>
      </c>
      <c r="B2442" t="s">
        <v>1192</v>
      </c>
      <c r="C2442" t="s">
        <v>18</v>
      </c>
      <c r="D2442" t="s">
        <v>1282</v>
      </c>
      <c r="E2442" t="s">
        <v>1195</v>
      </c>
      <c r="F2442" s="604">
        <v>1</v>
      </c>
      <c r="G2442" s="604">
        <v>3.7499999999999999E-3</v>
      </c>
      <c r="I2442" t="str">
        <f t="shared" si="233"/>
        <v>motorbikes</v>
      </c>
      <c r="J2442" t="str">
        <f t="shared" si="234"/>
        <v>petroleum gasoline</v>
      </c>
      <c r="K2442" t="str">
        <f t="shared" si="231"/>
        <v>PM</v>
      </c>
      <c r="L2442" t="str">
        <f t="shared" si="232"/>
        <v>motorbikes.petroleum gasoline.PM.Stage 2 (4-stroke)</v>
      </c>
      <c r="M2442" s="614">
        <f>IFERROR(INDEX('Control Tech'!$K$3:$K$196,MATCH(Calcs!L2442,'Control Tech'!$A$3:$A$196,0),1)/100,0)</f>
        <v>0</v>
      </c>
      <c r="N2442" s="613">
        <f t="shared" si="235"/>
        <v>0</v>
      </c>
      <c r="O2442" t="str">
        <f t="shared" si="236"/>
        <v/>
      </c>
    </row>
    <row r="2443" spans="1:15" x14ac:dyDescent="0.25">
      <c r="A2443" t="s">
        <v>1692</v>
      </c>
      <c r="B2443" t="s">
        <v>1192</v>
      </c>
      <c r="C2443" t="s">
        <v>18</v>
      </c>
      <c r="D2443" t="s">
        <v>1283</v>
      </c>
      <c r="E2443" t="s">
        <v>1195</v>
      </c>
      <c r="F2443" s="604">
        <v>1</v>
      </c>
      <c r="G2443" s="604">
        <v>1.8799999999999999E-3</v>
      </c>
      <c r="I2443" t="str">
        <f t="shared" si="233"/>
        <v>motorbikes</v>
      </c>
      <c r="J2443" t="str">
        <f t="shared" si="234"/>
        <v>petroleum gasoline</v>
      </c>
      <c r="K2443" t="str">
        <f t="shared" si="231"/>
        <v>PM</v>
      </c>
      <c r="L2443" t="str">
        <f t="shared" si="232"/>
        <v>motorbikes.petroleum gasoline.PM.Stage 3 (4-stroke)</v>
      </c>
      <c r="M2443" s="614">
        <f>IFERROR(INDEX('Control Tech'!$K$3:$K$196,MATCH(Calcs!L2443,'Control Tech'!$A$3:$A$196,0),1)/100,0)</f>
        <v>0</v>
      </c>
      <c r="N2443" s="613">
        <f t="shared" si="235"/>
        <v>0</v>
      </c>
      <c r="O2443" t="str">
        <f t="shared" si="236"/>
        <v/>
      </c>
    </row>
    <row r="2444" spans="1:15" x14ac:dyDescent="0.25">
      <c r="A2444" t="s">
        <v>1692</v>
      </c>
      <c r="B2444" t="s">
        <v>1192</v>
      </c>
      <c r="C2444" t="s">
        <v>1305</v>
      </c>
      <c r="D2444" t="s">
        <v>1186</v>
      </c>
      <c r="E2444" t="s">
        <v>1195</v>
      </c>
      <c r="F2444" s="604">
        <v>1</v>
      </c>
      <c r="G2444" s="604">
        <v>6.3E-3</v>
      </c>
      <c r="I2444" t="str">
        <f t="shared" si="233"/>
        <v>motorbikes</v>
      </c>
      <c r="J2444" t="str">
        <f t="shared" si="234"/>
        <v>natural gas</v>
      </c>
      <c r="K2444" t="str">
        <f t="shared" si="231"/>
        <v>PM</v>
      </c>
      <c r="L2444" t="str">
        <f t="shared" si="232"/>
        <v>motorbikes.natural gas.PM.No control</v>
      </c>
      <c r="M2444" s="614">
        <f>IFERROR(INDEX('Control Tech'!$K$3:$K$196,MATCH(Calcs!L2444,'Control Tech'!$A$3:$A$196,0),1)/100,0)</f>
        <v>0</v>
      </c>
      <c r="N2444" s="613">
        <f t="shared" si="235"/>
        <v>1</v>
      </c>
      <c r="O2444" t="str">
        <f t="shared" si="236"/>
        <v/>
      </c>
    </row>
    <row r="2445" spans="1:15" x14ac:dyDescent="0.25">
      <c r="A2445" t="s">
        <v>1692</v>
      </c>
      <c r="B2445" t="s">
        <v>1192</v>
      </c>
      <c r="C2445" t="s">
        <v>1305</v>
      </c>
      <c r="D2445" t="s">
        <v>1281</v>
      </c>
      <c r="E2445" t="s">
        <v>1195</v>
      </c>
      <c r="F2445" s="604">
        <v>1</v>
      </c>
      <c r="G2445" s="604">
        <v>5.6699999999999997E-3</v>
      </c>
      <c r="I2445" t="str">
        <f t="shared" si="233"/>
        <v>motorbikes</v>
      </c>
      <c r="J2445" t="str">
        <f t="shared" si="234"/>
        <v>natural gas</v>
      </c>
      <c r="K2445" t="str">
        <f t="shared" si="231"/>
        <v>PM</v>
      </c>
      <c r="L2445" t="str">
        <f t="shared" si="232"/>
        <v>motorbikes.natural gas.PM.Stage 1 (4-stroke)</v>
      </c>
      <c r="M2445" s="614">
        <f>IFERROR(INDEX('Control Tech'!$K$3:$K$196,MATCH(Calcs!L2445,'Control Tech'!$A$3:$A$196,0),1)/100,0)</f>
        <v>0</v>
      </c>
      <c r="N2445" s="613">
        <f t="shared" si="235"/>
        <v>0</v>
      </c>
      <c r="O2445" t="str">
        <f t="shared" si="236"/>
        <v/>
      </c>
    </row>
    <row r="2446" spans="1:15" x14ac:dyDescent="0.25">
      <c r="A2446" t="s">
        <v>1692</v>
      </c>
      <c r="B2446" t="s">
        <v>1192</v>
      </c>
      <c r="C2446" t="s">
        <v>1305</v>
      </c>
      <c r="D2446" t="s">
        <v>1282</v>
      </c>
      <c r="E2446" t="s">
        <v>1195</v>
      </c>
      <c r="F2446" s="604">
        <v>1</v>
      </c>
      <c r="G2446" s="604">
        <v>3.7799999999999999E-3</v>
      </c>
      <c r="I2446" t="str">
        <f t="shared" si="233"/>
        <v>motorbikes</v>
      </c>
      <c r="J2446" t="str">
        <f t="shared" si="234"/>
        <v>natural gas</v>
      </c>
      <c r="K2446" t="str">
        <f t="shared" si="231"/>
        <v>PM</v>
      </c>
      <c r="L2446" t="str">
        <f t="shared" si="232"/>
        <v>motorbikes.natural gas.PM.Stage 2 (4-stroke)</v>
      </c>
      <c r="M2446" s="614">
        <f>IFERROR(INDEX('Control Tech'!$K$3:$K$196,MATCH(Calcs!L2446,'Control Tech'!$A$3:$A$196,0),1)/100,0)</f>
        <v>0</v>
      </c>
      <c r="N2446" s="613">
        <f t="shared" si="235"/>
        <v>0</v>
      </c>
      <c r="O2446" t="str">
        <f t="shared" si="236"/>
        <v/>
      </c>
    </row>
    <row r="2447" spans="1:15" x14ac:dyDescent="0.25">
      <c r="A2447" t="s">
        <v>1692</v>
      </c>
      <c r="B2447" t="s">
        <v>1192</v>
      </c>
      <c r="C2447" t="s">
        <v>1305</v>
      </c>
      <c r="D2447" t="s">
        <v>1283</v>
      </c>
      <c r="E2447" t="s">
        <v>1195</v>
      </c>
      <c r="F2447" s="604">
        <v>1</v>
      </c>
      <c r="G2447" s="604">
        <v>1.89E-3</v>
      </c>
      <c r="I2447" t="str">
        <f t="shared" si="233"/>
        <v>motorbikes</v>
      </c>
      <c r="J2447" t="str">
        <f t="shared" si="234"/>
        <v>natural gas</v>
      </c>
      <c r="K2447" t="str">
        <f t="shared" si="231"/>
        <v>PM</v>
      </c>
      <c r="L2447" t="str">
        <f t="shared" si="232"/>
        <v>motorbikes.natural gas.PM.Stage 3 (4-stroke)</v>
      </c>
      <c r="M2447" s="614">
        <f>IFERROR(INDEX('Control Tech'!$K$3:$K$196,MATCH(Calcs!L2447,'Control Tech'!$A$3:$A$196,0),1)/100,0)</f>
        <v>0</v>
      </c>
      <c r="N2447" s="613">
        <f t="shared" si="235"/>
        <v>0</v>
      </c>
      <c r="O2447" t="str">
        <f t="shared" si="236"/>
        <v/>
      </c>
    </row>
    <row r="2448" spans="1:15" x14ac:dyDescent="0.25">
      <c r="A2448" t="s">
        <v>1692</v>
      </c>
      <c r="B2448" t="s">
        <v>1247</v>
      </c>
      <c r="C2448" t="s">
        <v>1409</v>
      </c>
      <c r="D2448" t="s">
        <v>1131</v>
      </c>
      <c r="E2448" t="s">
        <v>1195</v>
      </c>
      <c r="F2448" s="604">
        <v>1</v>
      </c>
      <c r="G2448" s="604">
        <v>0.13800000000000001</v>
      </c>
      <c r="I2448" t="str">
        <f t="shared" si="233"/>
        <v>industry</v>
      </c>
      <c r="J2448" t="str">
        <f t="shared" si="234"/>
        <v/>
      </c>
      <c r="K2448" t="str">
        <f t="shared" si="231"/>
        <v>PM</v>
      </c>
      <c r="L2448" t="str">
        <f t="shared" si="232"/>
        <v>industry..PM.Cyclone</v>
      </c>
      <c r="M2448" s="614">
        <f>IFERROR(INDEX('Control Tech'!$K$3:$K$196,MATCH(Calcs!L2448,'Control Tech'!$A$3:$A$196,0),1)/100,0)</f>
        <v>0</v>
      </c>
      <c r="N2448" s="613">
        <f t="shared" si="235"/>
        <v>0</v>
      </c>
      <c r="O2448" t="str">
        <f t="shared" si="236"/>
        <v/>
      </c>
    </row>
    <row r="2449" spans="1:15" x14ac:dyDescent="0.25">
      <c r="A2449" t="s">
        <v>1692</v>
      </c>
      <c r="B2449" t="s">
        <v>1247</v>
      </c>
      <c r="C2449" t="s">
        <v>1409</v>
      </c>
      <c r="D2449" t="s">
        <v>1207</v>
      </c>
      <c r="E2449" t="s">
        <v>1195</v>
      </c>
      <c r="F2449" s="604">
        <v>1</v>
      </c>
      <c r="G2449" s="604">
        <v>1.438E-2</v>
      </c>
      <c r="I2449" t="str">
        <f t="shared" si="233"/>
        <v>industry</v>
      </c>
      <c r="J2449" t="str">
        <f t="shared" si="234"/>
        <v/>
      </c>
      <c r="K2449" t="str">
        <f t="shared" si="231"/>
        <v>PM</v>
      </c>
      <c r="L2449" t="str">
        <f t="shared" si="232"/>
        <v>industry..PM.Electrostatic precipitator: 1 field</v>
      </c>
      <c r="M2449" s="614">
        <f>IFERROR(INDEX('Control Tech'!$K$3:$K$196,MATCH(Calcs!L2449,'Control Tech'!$A$3:$A$196,0),1)/100,0)</f>
        <v>0</v>
      </c>
      <c r="N2449" s="613">
        <f t="shared" si="235"/>
        <v>0</v>
      </c>
      <c r="O2449" t="str">
        <f t="shared" si="236"/>
        <v/>
      </c>
    </row>
    <row r="2450" spans="1:15" x14ac:dyDescent="0.25">
      <c r="A2450" t="s">
        <v>1692</v>
      </c>
      <c r="B2450" t="s">
        <v>1247</v>
      </c>
      <c r="C2450" t="s">
        <v>1409</v>
      </c>
      <c r="D2450" t="s">
        <v>1208</v>
      </c>
      <c r="E2450" t="s">
        <v>1195</v>
      </c>
      <c r="F2450" s="604">
        <v>1</v>
      </c>
      <c r="G2450" s="604">
        <v>7.6800000000000002E-3</v>
      </c>
      <c r="I2450" t="str">
        <f t="shared" si="233"/>
        <v>industry</v>
      </c>
      <c r="J2450" t="str">
        <f t="shared" si="234"/>
        <v/>
      </c>
      <c r="K2450" t="str">
        <f t="shared" si="231"/>
        <v>PM</v>
      </c>
      <c r="L2450" t="str">
        <f t="shared" si="232"/>
        <v>industry..PM.Electrostatic precipitator: 2 fields</v>
      </c>
      <c r="M2450" s="614">
        <f>IFERROR(INDEX('Control Tech'!$K$3:$K$196,MATCH(Calcs!L2450,'Control Tech'!$A$3:$A$196,0),1)/100,0)</f>
        <v>0</v>
      </c>
      <c r="N2450" s="613">
        <f t="shared" si="235"/>
        <v>0</v>
      </c>
      <c r="O2450" t="str">
        <f t="shared" si="236"/>
        <v/>
      </c>
    </row>
    <row r="2451" spans="1:15" x14ac:dyDescent="0.25">
      <c r="A2451" t="s">
        <v>1692</v>
      </c>
      <c r="B2451" t="s">
        <v>1247</v>
      </c>
      <c r="C2451" t="s">
        <v>1409</v>
      </c>
      <c r="D2451" t="s">
        <v>1196</v>
      </c>
      <c r="E2451" t="s">
        <v>1195</v>
      </c>
      <c r="F2451" s="604">
        <v>1</v>
      </c>
      <c r="G2451" s="604">
        <v>1.8799999999999999E-3</v>
      </c>
      <c r="I2451" t="str">
        <f t="shared" si="233"/>
        <v>industry</v>
      </c>
      <c r="J2451" t="str">
        <f t="shared" si="234"/>
        <v/>
      </c>
      <c r="K2451" t="str">
        <f t="shared" si="231"/>
        <v>PM</v>
      </c>
      <c r="L2451" t="str">
        <f t="shared" si="232"/>
        <v>industry..PM.High efficiency deduster</v>
      </c>
      <c r="M2451" s="614">
        <f>IFERROR(INDEX('Control Tech'!$K$3:$K$196,MATCH(Calcs!L2451,'Control Tech'!$A$3:$A$196,0),1)/100,0)</f>
        <v>0</v>
      </c>
      <c r="N2451" s="613">
        <f t="shared" si="235"/>
        <v>0</v>
      </c>
      <c r="O2451" t="str">
        <f t="shared" si="236"/>
        <v/>
      </c>
    </row>
    <row r="2452" spans="1:15" x14ac:dyDescent="0.25">
      <c r="A2452" t="s">
        <v>1692</v>
      </c>
      <c r="B2452" t="s">
        <v>1247</v>
      </c>
      <c r="C2452" t="s">
        <v>1409</v>
      </c>
      <c r="D2452" t="s">
        <v>1186</v>
      </c>
      <c r="E2452" t="s">
        <v>1195</v>
      </c>
      <c r="F2452" s="604">
        <v>1</v>
      </c>
      <c r="G2452" s="604">
        <v>0.21360000000000001</v>
      </c>
      <c r="I2452" t="str">
        <f t="shared" si="233"/>
        <v>industry</v>
      </c>
      <c r="J2452" t="str">
        <f t="shared" si="234"/>
        <v/>
      </c>
      <c r="K2452" t="str">
        <f t="shared" si="231"/>
        <v>PM</v>
      </c>
      <c r="L2452" t="str">
        <f t="shared" si="232"/>
        <v>industry..PM.No control</v>
      </c>
      <c r="M2452" s="614">
        <f>IFERROR(INDEX('Control Tech'!$K$3:$K$196,MATCH(Calcs!L2452,'Control Tech'!$A$3:$A$196,0),1)/100,0)</f>
        <v>0</v>
      </c>
      <c r="N2452" s="613">
        <f t="shared" si="235"/>
        <v>1</v>
      </c>
      <c r="O2452" t="str">
        <f t="shared" si="236"/>
        <v/>
      </c>
    </row>
    <row r="2453" spans="1:15" x14ac:dyDescent="0.25">
      <c r="A2453" t="s">
        <v>1692</v>
      </c>
      <c r="B2453" t="s">
        <v>1247</v>
      </c>
      <c r="C2453" t="s">
        <v>1245</v>
      </c>
      <c r="D2453" t="s">
        <v>1131</v>
      </c>
      <c r="E2453" t="s">
        <v>1195</v>
      </c>
      <c r="F2453" s="604">
        <v>1</v>
      </c>
      <c r="G2453" s="604">
        <v>7.5270000000000004E-2</v>
      </c>
      <c r="I2453" t="str">
        <f t="shared" si="233"/>
        <v>industry</v>
      </c>
      <c r="J2453" t="str">
        <f t="shared" si="234"/>
        <v>hard coal</v>
      </c>
      <c r="K2453" t="str">
        <f t="shared" si="231"/>
        <v>PM</v>
      </c>
      <c r="L2453" t="str">
        <f t="shared" si="232"/>
        <v>industry.hard coal.PM.Cyclone</v>
      </c>
      <c r="M2453" s="614">
        <f>IFERROR(INDEX('Control Tech'!$K$3:$K$196,MATCH(Calcs!L2453,'Control Tech'!$A$3:$A$196,0),1)/100,0)</f>
        <v>0</v>
      </c>
      <c r="N2453" s="613">
        <f t="shared" si="235"/>
        <v>0</v>
      </c>
      <c r="O2453" t="str">
        <f t="shared" si="236"/>
        <v/>
      </c>
    </row>
    <row r="2454" spans="1:15" x14ac:dyDescent="0.25">
      <c r="A2454" t="s">
        <v>1692</v>
      </c>
      <c r="B2454" t="s">
        <v>1247</v>
      </c>
      <c r="C2454" t="s">
        <v>1245</v>
      </c>
      <c r="D2454" t="s">
        <v>1207</v>
      </c>
      <c r="E2454" t="s">
        <v>1195</v>
      </c>
      <c r="F2454" s="604">
        <v>1</v>
      </c>
      <c r="G2454" s="604">
        <v>8.7500000000000008E-3</v>
      </c>
      <c r="I2454" t="str">
        <f t="shared" si="233"/>
        <v>industry</v>
      </c>
      <c r="J2454" t="str">
        <f t="shared" si="234"/>
        <v>hard coal</v>
      </c>
      <c r="K2454" t="str">
        <f t="shared" si="231"/>
        <v>PM</v>
      </c>
      <c r="L2454" t="str">
        <f t="shared" si="232"/>
        <v>industry.hard coal.PM.Electrostatic precipitator: 1 field</v>
      </c>
      <c r="M2454" s="614">
        <f>IFERROR(INDEX('Control Tech'!$K$3:$K$196,MATCH(Calcs!L2454,'Control Tech'!$A$3:$A$196,0),1)/100,0)</f>
        <v>0</v>
      </c>
      <c r="N2454" s="613">
        <f t="shared" si="235"/>
        <v>0</v>
      </c>
      <c r="O2454" t="str">
        <f t="shared" si="236"/>
        <v/>
      </c>
    </row>
    <row r="2455" spans="1:15" x14ac:dyDescent="0.25">
      <c r="A2455" t="s">
        <v>1692</v>
      </c>
      <c r="B2455" t="s">
        <v>1247</v>
      </c>
      <c r="C2455" t="s">
        <v>1245</v>
      </c>
      <c r="D2455" t="s">
        <v>1208</v>
      </c>
      <c r="E2455" t="s">
        <v>1195</v>
      </c>
      <c r="F2455" s="604">
        <v>1</v>
      </c>
      <c r="G2455" s="604">
        <v>3.8600000000000001E-3</v>
      </c>
      <c r="I2455" t="str">
        <f t="shared" si="233"/>
        <v>industry</v>
      </c>
      <c r="J2455" t="str">
        <f t="shared" si="234"/>
        <v>hard coal</v>
      </c>
      <c r="K2455" t="str">
        <f t="shared" si="231"/>
        <v>PM</v>
      </c>
      <c r="L2455" t="str">
        <f t="shared" si="232"/>
        <v>industry.hard coal.PM.Electrostatic precipitator: 2 fields</v>
      </c>
      <c r="M2455" s="614">
        <f>IFERROR(INDEX('Control Tech'!$K$3:$K$196,MATCH(Calcs!L2455,'Control Tech'!$A$3:$A$196,0),1)/100,0)</f>
        <v>0</v>
      </c>
      <c r="N2455" s="613">
        <f t="shared" si="235"/>
        <v>0</v>
      </c>
      <c r="O2455" t="str">
        <f t="shared" si="236"/>
        <v/>
      </c>
    </row>
    <row r="2456" spans="1:15" x14ac:dyDescent="0.25">
      <c r="A2456" t="s">
        <v>1692</v>
      </c>
      <c r="B2456" t="s">
        <v>1247</v>
      </c>
      <c r="C2456" t="s">
        <v>1245</v>
      </c>
      <c r="D2456" t="s">
        <v>1196</v>
      </c>
      <c r="E2456" t="s">
        <v>1195</v>
      </c>
      <c r="F2456" s="604">
        <v>1</v>
      </c>
      <c r="G2456" s="604">
        <v>8.7000000000000001E-4</v>
      </c>
      <c r="I2456" t="str">
        <f t="shared" si="233"/>
        <v>industry</v>
      </c>
      <c r="J2456" t="str">
        <f t="shared" si="234"/>
        <v>hard coal</v>
      </c>
      <c r="K2456" t="str">
        <f t="shared" si="231"/>
        <v>PM</v>
      </c>
      <c r="L2456" t="str">
        <f t="shared" si="232"/>
        <v>industry.hard coal.PM.High efficiency deduster</v>
      </c>
      <c r="M2456" s="614">
        <f>IFERROR(INDEX('Control Tech'!$K$3:$K$196,MATCH(Calcs!L2456,'Control Tech'!$A$3:$A$196,0),1)/100,0)</f>
        <v>0</v>
      </c>
      <c r="N2456" s="613">
        <f t="shared" si="235"/>
        <v>0</v>
      </c>
      <c r="O2456" t="str">
        <f t="shared" si="236"/>
        <v/>
      </c>
    </row>
    <row r="2457" spans="1:15" x14ac:dyDescent="0.25">
      <c r="A2457" t="s">
        <v>1692</v>
      </c>
      <c r="B2457" t="s">
        <v>1247</v>
      </c>
      <c r="C2457" t="s">
        <v>1245</v>
      </c>
      <c r="D2457" t="s">
        <v>1186</v>
      </c>
      <c r="E2457" t="s">
        <v>1195</v>
      </c>
      <c r="F2457" s="604">
        <v>1</v>
      </c>
      <c r="G2457" s="604">
        <v>0.1426</v>
      </c>
      <c r="I2457" t="str">
        <f t="shared" si="233"/>
        <v>industry</v>
      </c>
      <c r="J2457" t="str">
        <f t="shared" si="234"/>
        <v>hard coal</v>
      </c>
      <c r="K2457" t="str">
        <f t="shared" si="231"/>
        <v>PM</v>
      </c>
      <c r="L2457" t="str">
        <f t="shared" si="232"/>
        <v>industry.hard coal.PM.No control</v>
      </c>
      <c r="M2457" s="614">
        <f>IFERROR(INDEX('Control Tech'!$K$3:$K$196,MATCH(Calcs!L2457,'Control Tech'!$A$3:$A$196,0),1)/100,0)</f>
        <v>0</v>
      </c>
      <c r="N2457" s="613">
        <f t="shared" si="235"/>
        <v>1</v>
      </c>
      <c r="O2457" t="str">
        <f t="shared" si="236"/>
        <v/>
      </c>
    </row>
    <row r="2458" spans="1:15" x14ac:dyDescent="0.25">
      <c r="A2458" t="s">
        <v>1692</v>
      </c>
      <c r="B2458" t="s">
        <v>1247</v>
      </c>
      <c r="C2458" t="s">
        <v>92</v>
      </c>
      <c r="D2458" t="s">
        <v>1295</v>
      </c>
      <c r="E2458" t="s">
        <v>1195</v>
      </c>
      <c r="F2458" s="604">
        <v>1</v>
      </c>
      <c r="G2458" s="604">
        <v>7.6999999999999996E-4</v>
      </c>
      <c r="I2458" t="str">
        <f t="shared" si="233"/>
        <v>industry</v>
      </c>
      <c r="J2458" t="str">
        <f t="shared" si="234"/>
        <v>petroleum diesel</v>
      </c>
      <c r="K2458" t="str">
        <f t="shared" si="231"/>
        <v>PM</v>
      </c>
      <c r="L2458" t="str">
        <f t="shared" si="232"/>
        <v>industry.petroleum diesel.PM.Good housekeeping: industrial oil boilers</v>
      </c>
      <c r="M2458" s="614">
        <f>IFERROR(INDEX('Control Tech'!$K$3:$K$196,MATCH(Calcs!L2458,'Control Tech'!$A$3:$A$196,0),1)/100,0)</f>
        <v>0</v>
      </c>
      <c r="N2458" s="613">
        <f t="shared" si="235"/>
        <v>0</v>
      </c>
      <c r="O2458" t="str">
        <f t="shared" si="236"/>
        <v/>
      </c>
    </row>
    <row r="2459" spans="1:15" x14ac:dyDescent="0.25">
      <c r="A2459" t="s">
        <v>1692</v>
      </c>
      <c r="B2459" t="s">
        <v>1247</v>
      </c>
      <c r="C2459" t="s">
        <v>92</v>
      </c>
      <c r="D2459" t="s">
        <v>1186</v>
      </c>
      <c r="E2459" t="s">
        <v>1195</v>
      </c>
      <c r="F2459" s="604">
        <v>1</v>
      </c>
      <c r="G2459" s="604">
        <v>1.1000000000000001E-3</v>
      </c>
      <c r="I2459" t="str">
        <f t="shared" si="233"/>
        <v>industry</v>
      </c>
      <c r="J2459" t="str">
        <f t="shared" si="234"/>
        <v>petroleum diesel</v>
      </c>
      <c r="K2459" t="str">
        <f t="shared" si="231"/>
        <v>PM</v>
      </c>
      <c r="L2459" t="str">
        <f t="shared" si="232"/>
        <v>industry.petroleum diesel.PM.No control</v>
      </c>
      <c r="M2459" s="614">
        <f>IFERROR(INDEX('Control Tech'!$K$3:$K$196,MATCH(Calcs!L2459,'Control Tech'!$A$3:$A$196,0),1)/100,0)</f>
        <v>0</v>
      </c>
      <c r="N2459" s="613">
        <f t="shared" si="235"/>
        <v>1</v>
      </c>
      <c r="O2459" t="str">
        <f t="shared" si="236"/>
        <v/>
      </c>
    </row>
    <row r="2460" spans="1:15" x14ac:dyDescent="0.25">
      <c r="A2460" t="s">
        <v>1692</v>
      </c>
      <c r="B2460" t="s">
        <v>1247</v>
      </c>
      <c r="C2460" t="s">
        <v>1264</v>
      </c>
      <c r="D2460" t="s">
        <v>1186</v>
      </c>
      <c r="E2460" t="s">
        <v>1195</v>
      </c>
      <c r="F2460" s="604">
        <v>1</v>
      </c>
      <c r="G2460" s="604">
        <v>1E-4</v>
      </c>
      <c r="I2460" t="str">
        <f t="shared" si="233"/>
        <v>industry</v>
      </c>
      <c r="J2460" t="str">
        <f t="shared" si="234"/>
        <v>natural gas</v>
      </c>
      <c r="K2460" t="str">
        <f t="shared" si="231"/>
        <v>PM</v>
      </c>
      <c r="L2460" t="str">
        <f t="shared" si="232"/>
        <v>industry.natural gas.PM.No control</v>
      </c>
      <c r="M2460" s="614">
        <f>IFERROR(INDEX('Control Tech'!$K$3:$K$196,MATCH(Calcs!L2460,'Control Tech'!$A$3:$A$196,0),1)/100,0)</f>
        <v>0</v>
      </c>
      <c r="N2460" s="613">
        <f t="shared" si="235"/>
        <v>1</v>
      </c>
      <c r="O2460" t="str">
        <f t="shared" si="236"/>
        <v/>
      </c>
    </row>
    <row r="2461" spans="1:15" x14ac:dyDescent="0.25">
      <c r="A2461" t="s">
        <v>1692</v>
      </c>
      <c r="B2461" t="s">
        <v>1247</v>
      </c>
      <c r="C2461" t="s">
        <v>18</v>
      </c>
      <c r="D2461" t="s">
        <v>1186</v>
      </c>
      <c r="E2461" t="s">
        <v>1195</v>
      </c>
      <c r="F2461" s="604">
        <v>1</v>
      </c>
      <c r="G2461" s="604">
        <v>5.0000000000000001E-4</v>
      </c>
      <c r="I2461" t="str">
        <f t="shared" si="233"/>
        <v>industry</v>
      </c>
      <c r="J2461" t="str">
        <f t="shared" si="234"/>
        <v>petroleum gasoline</v>
      </c>
      <c r="K2461" t="str">
        <f t="shared" si="231"/>
        <v>PM</v>
      </c>
      <c r="L2461" t="str">
        <f t="shared" si="232"/>
        <v>industry.petroleum gasoline.PM.No control</v>
      </c>
      <c r="M2461" s="614">
        <f>IFERROR(INDEX('Control Tech'!$K$3:$K$196,MATCH(Calcs!L2461,'Control Tech'!$A$3:$A$196,0),1)/100,0)</f>
        <v>0</v>
      </c>
      <c r="N2461" s="613">
        <f t="shared" si="235"/>
        <v>1</v>
      </c>
      <c r="O2461" t="str">
        <f t="shared" si="236"/>
        <v/>
      </c>
    </row>
    <row r="2462" spans="1:15" x14ac:dyDescent="0.25">
      <c r="A2462" t="s">
        <v>1692</v>
      </c>
      <c r="B2462" t="s">
        <v>1247</v>
      </c>
      <c r="C2462" t="s">
        <v>1294</v>
      </c>
      <c r="D2462" t="s">
        <v>1295</v>
      </c>
      <c r="E2462" t="s">
        <v>1195</v>
      </c>
      <c r="F2462" s="604">
        <v>1</v>
      </c>
      <c r="G2462" s="604">
        <v>1.0290000000000001E-2</v>
      </c>
      <c r="I2462" t="str">
        <f t="shared" si="233"/>
        <v>industry</v>
      </c>
      <c r="J2462" t="str">
        <f t="shared" si="234"/>
        <v>petroleum diesel</v>
      </c>
      <c r="K2462" t="str">
        <f t="shared" si="231"/>
        <v>PM</v>
      </c>
      <c r="L2462" t="str">
        <f t="shared" si="232"/>
        <v>industry.petroleum diesel.PM.Good housekeeping: industrial oil boilers</v>
      </c>
      <c r="M2462" s="614">
        <f>IFERROR(INDEX('Control Tech'!$K$3:$K$196,MATCH(Calcs!L2462,'Control Tech'!$A$3:$A$196,0),1)/100,0)</f>
        <v>0</v>
      </c>
      <c r="N2462" s="613">
        <f t="shared" si="235"/>
        <v>0</v>
      </c>
      <c r="O2462" t="str">
        <f t="shared" si="236"/>
        <v/>
      </c>
    </row>
    <row r="2463" spans="1:15" x14ac:dyDescent="0.25">
      <c r="A2463" t="s">
        <v>1692</v>
      </c>
      <c r="B2463" t="s">
        <v>1247</v>
      </c>
      <c r="C2463" t="s">
        <v>1294</v>
      </c>
      <c r="D2463" t="s">
        <v>1196</v>
      </c>
      <c r="E2463" t="s">
        <v>1195</v>
      </c>
      <c r="F2463" s="604">
        <v>1</v>
      </c>
      <c r="G2463" s="604">
        <v>1.1E-4</v>
      </c>
      <c r="I2463" t="str">
        <f t="shared" si="233"/>
        <v>industry</v>
      </c>
      <c r="J2463" t="str">
        <f t="shared" si="234"/>
        <v>petroleum diesel</v>
      </c>
      <c r="K2463" t="str">
        <f t="shared" si="231"/>
        <v>PM</v>
      </c>
      <c r="L2463" t="str">
        <f t="shared" si="232"/>
        <v>industry.petroleum diesel.PM.High efficiency deduster</v>
      </c>
      <c r="M2463" s="614">
        <f>IFERROR(INDEX('Control Tech'!$K$3:$K$196,MATCH(Calcs!L2463,'Control Tech'!$A$3:$A$196,0),1)/100,0)</f>
        <v>0</v>
      </c>
      <c r="N2463" s="613">
        <f t="shared" si="235"/>
        <v>0</v>
      </c>
      <c r="O2463" t="str">
        <f t="shared" si="236"/>
        <v/>
      </c>
    </row>
    <row r="2464" spans="1:15" x14ac:dyDescent="0.25">
      <c r="A2464" t="s">
        <v>1692</v>
      </c>
      <c r="B2464" t="s">
        <v>1247</v>
      </c>
      <c r="C2464" t="s">
        <v>1294</v>
      </c>
      <c r="D2464" t="s">
        <v>1186</v>
      </c>
      <c r="E2464" t="s">
        <v>1195</v>
      </c>
      <c r="F2464" s="604">
        <v>1</v>
      </c>
      <c r="G2464" s="604">
        <v>1.47E-2</v>
      </c>
      <c r="I2464" t="str">
        <f t="shared" si="233"/>
        <v>industry</v>
      </c>
      <c r="J2464" t="str">
        <f t="shared" si="234"/>
        <v>petroleum diesel</v>
      </c>
      <c r="K2464" t="str">
        <f t="shared" si="231"/>
        <v>PM</v>
      </c>
      <c r="L2464" t="str">
        <f t="shared" si="232"/>
        <v>industry.petroleum diesel.PM.No control</v>
      </c>
      <c r="M2464" s="614">
        <f>IFERROR(INDEX('Control Tech'!$K$3:$K$196,MATCH(Calcs!L2464,'Control Tech'!$A$3:$A$196,0),1)/100,0)</f>
        <v>0</v>
      </c>
      <c r="N2464" s="613">
        <f t="shared" si="235"/>
        <v>1</v>
      </c>
      <c r="O2464" t="str">
        <f t="shared" si="236"/>
        <v/>
      </c>
    </row>
    <row r="2465" spans="1:15" x14ac:dyDescent="0.25">
      <c r="A2465" t="s">
        <v>1692</v>
      </c>
      <c r="B2465" t="s">
        <v>1247</v>
      </c>
      <c r="C2465" t="s">
        <v>1305</v>
      </c>
      <c r="D2465" t="s">
        <v>1186</v>
      </c>
      <c r="E2465" t="s">
        <v>1195</v>
      </c>
      <c r="F2465" s="604">
        <v>1</v>
      </c>
      <c r="G2465" s="604">
        <v>2.0000000000000001E-4</v>
      </c>
      <c r="I2465" t="str">
        <f t="shared" si="233"/>
        <v>industry</v>
      </c>
      <c r="J2465" t="str">
        <f t="shared" si="234"/>
        <v>natural gas</v>
      </c>
      <c r="K2465" t="str">
        <f t="shared" si="231"/>
        <v>PM</v>
      </c>
      <c r="L2465" t="str">
        <f t="shared" si="232"/>
        <v>industry.natural gas.PM.No control</v>
      </c>
      <c r="M2465" s="614">
        <f>IFERROR(INDEX('Control Tech'!$K$3:$K$196,MATCH(Calcs!L2465,'Control Tech'!$A$3:$A$196,0),1)/100,0)</f>
        <v>0</v>
      </c>
      <c r="N2465" s="613">
        <f t="shared" si="235"/>
        <v>1</v>
      </c>
      <c r="O2465" t="str">
        <f t="shared" si="236"/>
        <v/>
      </c>
    </row>
    <row r="2466" spans="1:15" x14ac:dyDescent="0.25">
      <c r="A2466" t="s">
        <v>1692</v>
      </c>
      <c r="B2466" t="s">
        <v>1247</v>
      </c>
      <c r="C2466" t="s">
        <v>1410</v>
      </c>
      <c r="D2466" t="s">
        <v>1131</v>
      </c>
      <c r="E2466" t="s">
        <v>1195</v>
      </c>
      <c r="F2466" s="604">
        <v>1</v>
      </c>
      <c r="G2466" s="604">
        <v>7.2419999999999998E-2</v>
      </c>
      <c r="I2466" t="str">
        <f t="shared" si="233"/>
        <v>industry</v>
      </c>
      <c r="J2466" t="str">
        <f t="shared" si="234"/>
        <v/>
      </c>
      <c r="K2466" t="str">
        <f t="shared" si="231"/>
        <v>PM</v>
      </c>
      <c r="L2466" t="str">
        <f t="shared" si="232"/>
        <v>industry..PM.Cyclone</v>
      </c>
      <c r="M2466" s="614">
        <f>IFERROR(INDEX('Control Tech'!$K$3:$K$196,MATCH(Calcs!L2466,'Control Tech'!$A$3:$A$196,0),1)/100,0)</f>
        <v>0</v>
      </c>
      <c r="N2466" s="613">
        <f t="shared" si="235"/>
        <v>0</v>
      </c>
      <c r="O2466" t="str">
        <f t="shared" si="236"/>
        <v/>
      </c>
    </row>
    <row r="2467" spans="1:15" x14ac:dyDescent="0.25">
      <c r="A2467" t="s">
        <v>1692</v>
      </c>
      <c r="B2467" t="s">
        <v>1247</v>
      </c>
      <c r="C2467" t="s">
        <v>1410</v>
      </c>
      <c r="D2467" t="s">
        <v>1207</v>
      </c>
      <c r="E2467" t="s">
        <v>1195</v>
      </c>
      <c r="F2467" s="604">
        <v>1</v>
      </c>
      <c r="G2467" s="604">
        <v>8.09E-3</v>
      </c>
      <c r="I2467" t="str">
        <f t="shared" si="233"/>
        <v>industry</v>
      </c>
      <c r="J2467" t="str">
        <f t="shared" si="234"/>
        <v/>
      </c>
      <c r="K2467" t="str">
        <f t="shared" si="231"/>
        <v>PM</v>
      </c>
      <c r="L2467" t="str">
        <f t="shared" si="232"/>
        <v>industry..PM.Electrostatic precipitator: 1 field</v>
      </c>
      <c r="M2467" s="614">
        <f>IFERROR(INDEX('Control Tech'!$K$3:$K$196,MATCH(Calcs!L2467,'Control Tech'!$A$3:$A$196,0),1)/100,0)</f>
        <v>0</v>
      </c>
      <c r="N2467" s="613">
        <f t="shared" si="235"/>
        <v>0</v>
      </c>
      <c r="O2467" t="str">
        <f t="shared" si="236"/>
        <v/>
      </c>
    </row>
    <row r="2468" spans="1:15" x14ac:dyDescent="0.25">
      <c r="A2468" t="s">
        <v>1692</v>
      </c>
      <c r="B2468" t="s">
        <v>1247</v>
      </c>
      <c r="C2468" t="s">
        <v>1410</v>
      </c>
      <c r="D2468" t="s">
        <v>1208</v>
      </c>
      <c r="E2468" t="s">
        <v>1195</v>
      </c>
      <c r="F2468" s="604">
        <v>1</v>
      </c>
      <c r="G2468" s="604">
        <v>3.8300000000000001E-3</v>
      </c>
      <c r="I2468" t="str">
        <f t="shared" si="233"/>
        <v>industry</v>
      </c>
      <c r="J2468" t="str">
        <f t="shared" si="234"/>
        <v/>
      </c>
      <c r="K2468" t="str">
        <f t="shared" si="231"/>
        <v>PM</v>
      </c>
      <c r="L2468" t="str">
        <f t="shared" si="232"/>
        <v>industry..PM.Electrostatic precipitator: 2 fields</v>
      </c>
      <c r="M2468" s="614">
        <f>IFERROR(INDEX('Control Tech'!$K$3:$K$196,MATCH(Calcs!L2468,'Control Tech'!$A$3:$A$196,0),1)/100,0)</f>
        <v>0</v>
      </c>
      <c r="N2468" s="613">
        <f t="shared" si="235"/>
        <v>0</v>
      </c>
      <c r="O2468" t="str">
        <f t="shared" si="236"/>
        <v/>
      </c>
    </row>
    <row r="2469" spans="1:15" x14ac:dyDescent="0.25">
      <c r="A2469" t="s">
        <v>1692</v>
      </c>
      <c r="B2469" t="s">
        <v>1247</v>
      </c>
      <c r="C2469" t="s">
        <v>1410</v>
      </c>
      <c r="D2469" t="s">
        <v>1196</v>
      </c>
      <c r="E2469" t="s">
        <v>1195</v>
      </c>
      <c r="F2469" s="604">
        <v>1</v>
      </c>
      <c r="G2469" s="604">
        <v>8.8999999999999995E-4</v>
      </c>
      <c r="I2469" t="str">
        <f t="shared" si="233"/>
        <v>industry</v>
      </c>
      <c r="J2469" t="str">
        <f t="shared" si="234"/>
        <v/>
      </c>
      <c r="K2469" t="str">
        <f t="shared" si="231"/>
        <v>PM</v>
      </c>
      <c r="L2469" t="str">
        <f t="shared" si="232"/>
        <v>industry..PM.High efficiency deduster</v>
      </c>
      <c r="M2469" s="614">
        <f>IFERROR(INDEX('Control Tech'!$K$3:$K$196,MATCH(Calcs!L2469,'Control Tech'!$A$3:$A$196,0),1)/100,0)</f>
        <v>0</v>
      </c>
      <c r="N2469" s="613">
        <f t="shared" si="235"/>
        <v>0</v>
      </c>
      <c r="O2469" t="str">
        <f t="shared" si="236"/>
        <v/>
      </c>
    </row>
    <row r="2470" spans="1:15" x14ac:dyDescent="0.25">
      <c r="A2470" t="s">
        <v>1692</v>
      </c>
      <c r="B2470" t="s">
        <v>1247</v>
      </c>
      <c r="C2470" t="s">
        <v>1410</v>
      </c>
      <c r="D2470" t="s">
        <v>1186</v>
      </c>
      <c r="E2470" t="s">
        <v>1195</v>
      </c>
      <c r="F2470" s="604">
        <v>1</v>
      </c>
      <c r="G2470" s="604">
        <v>0.1278</v>
      </c>
      <c r="I2470" t="str">
        <f t="shared" si="233"/>
        <v>industry</v>
      </c>
      <c r="J2470" t="str">
        <f t="shared" si="234"/>
        <v/>
      </c>
      <c r="K2470" t="str">
        <f t="shared" si="231"/>
        <v>PM</v>
      </c>
      <c r="L2470" t="str">
        <f t="shared" si="232"/>
        <v>industry..PM.No control</v>
      </c>
      <c r="M2470" s="614">
        <f>IFERROR(INDEX('Control Tech'!$K$3:$K$196,MATCH(Calcs!L2470,'Control Tech'!$A$3:$A$196,0),1)/100,0)</f>
        <v>0</v>
      </c>
      <c r="N2470" s="613">
        <f t="shared" si="235"/>
        <v>1</v>
      </c>
      <c r="O2470" t="str">
        <f t="shared" si="236"/>
        <v/>
      </c>
    </row>
    <row r="2471" spans="1:15" x14ac:dyDescent="0.25">
      <c r="A2471" t="s">
        <v>1692</v>
      </c>
      <c r="B2471" t="s">
        <v>1221</v>
      </c>
      <c r="C2471" t="s">
        <v>1205</v>
      </c>
      <c r="D2471" t="s">
        <v>1207</v>
      </c>
      <c r="E2471" t="s">
        <v>1195</v>
      </c>
      <c r="F2471" s="604">
        <v>1</v>
      </c>
      <c r="G2471" s="604">
        <v>0.21893000000000001</v>
      </c>
      <c r="I2471" t="str">
        <f t="shared" si="233"/>
        <v>industry</v>
      </c>
      <c r="J2471" t="str">
        <f t="shared" si="234"/>
        <v>lignite</v>
      </c>
      <c r="K2471" t="str">
        <f t="shared" si="231"/>
        <v>PM</v>
      </c>
      <c r="L2471" t="str">
        <f t="shared" si="232"/>
        <v>industry.lignite.PM.Electrostatic precipitator: 1 field</v>
      </c>
      <c r="M2471" s="614">
        <f>IFERROR(INDEX('Control Tech'!$K$3:$K$196,MATCH(Calcs!L2471,'Control Tech'!$A$3:$A$196,0),1)/100,0)</f>
        <v>0</v>
      </c>
      <c r="N2471" s="613">
        <f t="shared" si="235"/>
        <v>0</v>
      </c>
      <c r="O2471" t="str">
        <f t="shared" si="236"/>
        <v/>
      </c>
    </row>
    <row r="2472" spans="1:15" x14ac:dyDescent="0.25">
      <c r="A2472" t="s">
        <v>1692</v>
      </c>
      <c r="B2472" t="s">
        <v>1221</v>
      </c>
      <c r="C2472" t="s">
        <v>1205</v>
      </c>
      <c r="D2472" t="s">
        <v>1208</v>
      </c>
      <c r="E2472" t="s">
        <v>1195</v>
      </c>
      <c r="F2472" s="604">
        <v>1</v>
      </c>
      <c r="G2472" s="604">
        <v>7.2980000000000003E-2</v>
      </c>
      <c r="I2472" t="str">
        <f t="shared" si="233"/>
        <v>industry</v>
      </c>
      <c r="J2472" t="str">
        <f t="shared" si="234"/>
        <v>lignite</v>
      </c>
      <c r="K2472" t="str">
        <f t="shared" si="231"/>
        <v>PM</v>
      </c>
      <c r="L2472" t="str">
        <f t="shared" si="232"/>
        <v>industry.lignite.PM.Electrostatic precipitator: 2 fields</v>
      </c>
      <c r="M2472" s="614">
        <f>IFERROR(INDEX('Control Tech'!$K$3:$K$196,MATCH(Calcs!L2472,'Control Tech'!$A$3:$A$196,0),1)/100,0)</f>
        <v>0</v>
      </c>
      <c r="N2472" s="613">
        <f t="shared" si="235"/>
        <v>0</v>
      </c>
      <c r="O2472" t="str">
        <f t="shared" si="236"/>
        <v/>
      </c>
    </row>
    <row r="2473" spans="1:15" x14ac:dyDescent="0.25">
      <c r="A2473" t="s">
        <v>1692</v>
      </c>
      <c r="B2473" t="s">
        <v>1221</v>
      </c>
      <c r="C2473" t="s">
        <v>1205</v>
      </c>
      <c r="D2473" t="s">
        <v>1196</v>
      </c>
      <c r="E2473" t="s">
        <v>1195</v>
      </c>
      <c r="F2473" s="604">
        <v>1</v>
      </c>
      <c r="G2473" s="604">
        <v>1.4030000000000001E-2</v>
      </c>
      <c r="I2473" t="str">
        <f t="shared" si="233"/>
        <v>industry</v>
      </c>
      <c r="J2473" t="str">
        <f t="shared" si="234"/>
        <v>lignite</v>
      </c>
      <c r="K2473" t="str">
        <f t="shared" si="231"/>
        <v>PM</v>
      </c>
      <c r="L2473" t="str">
        <f t="shared" si="232"/>
        <v>industry.lignite.PM.High efficiency deduster</v>
      </c>
      <c r="M2473" s="614">
        <f>IFERROR(INDEX('Control Tech'!$K$3:$K$196,MATCH(Calcs!L2473,'Control Tech'!$A$3:$A$196,0),1)/100,0)</f>
        <v>0</v>
      </c>
      <c r="N2473" s="613">
        <f t="shared" si="235"/>
        <v>0</v>
      </c>
      <c r="O2473" t="str">
        <f t="shared" si="236"/>
        <v/>
      </c>
    </row>
    <row r="2474" spans="1:15" x14ac:dyDescent="0.25">
      <c r="A2474" t="s">
        <v>1692</v>
      </c>
      <c r="B2474" t="s">
        <v>1221</v>
      </c>
      <c r="C2474" t="s">
        <v>1205</v>
      </c>
      <c r="D2474" t="s">
        <v>1218</v>
      </c>
      <c r="E2474" t="s">
        <v>1195</v>
      </c>
      <c r="F2474" s="604">
        <v>1</v>
      </c>
      <c r="G2474" s="604">
        <v>1.4030000000000001E-2</v>
      </c>
      <c r="I2474" t="str">
        <f t="shared" si="233"/>
        <v>industry</v>
      </c>
      <c r="J2474" t="str">
        <f t="shared" si="234"/>
        <v>lignite</v>
      </c>
      <c r="K2474" t="str">
        <f t="shared" si="231"/>
        <v>PM</v>
      </c>
      <c r="L2474" t="str">
        <f t="shared" si="232"/>
        <v>industry.lignite.PM.High efficiency deduster - industrial combustion + S,N meas.</v>
      </c>
      <c r="M2474" s="614">
        <f>IFERROR(INDEX('Control Tech'!$K$3:$K$196,MATCH(Calcs!L2474,'Control Tech'!$A$3:$A$196,0),1)/100,0)</f>
        <v>0</v>
      </c>
      <c r="N2474" s="613">
        <f t="shared" si="235"/>
        <v>0</v>
      </c>
      <c r="O2474" t="str">
        <f t="shared" si="236"/>
        <v/>
      </c>
    </row>
    <row r="2475" spans="1:15" x14ac:dyDescent="0.25">
      <c r="A2475" t="s">
        <v>1692</v>
      </c>
      <c r="B2475" t="s">
        <v>1221</v>
      </c>
      <c r="C2475" t="s">
        <v>1205</v>
      </c>
      <c r="D2475" t="s">
        <v>1186</v>
      </c>
      <c r="E2475" t="s">
        <v>1195</v>
      </c>
      <c r="F2475" s="604">
        <v>1</v>
      </c>
      <c r="G2475" s="604">
        <v>3.92957</v>
      </c>
      <c r="I2475" t="str">
        <f t="shared" si="233"/>
        <v>industry</v>
      </c>
      <c r="J2475" t="str">
        <f t="shared" si="234"/>
        <v>lignite</v>
      </c>
      <c r="K2475" t="str">
        <f t="shared" si="231"/>
        <v>PM</v>
      </c>
      <c r="L2475" t="str">
        <f t="shared" si="232"/>
        <v>industry.lignite.PM.No control</v>
      </c>
      <c r="M2475" s="614">
        <f>IFERROR(INDEX('Control Tech'!$K$3:$K$196,MATCH(Calcs!L2475,'Control Tech'!$A$3:$A$196,0),1)/100,0)</f>
        <v>0</v>
      </c>
      <c r="N2475" s="613">
        <f t="shared" si="235"/>
        <v>1</v>
      </c>
      <c r="O2475" t="str">
        <f t="shared" si="236"/>
        <v/>
      </c>
    </row>
    <row r="2476" spans="1:15" x14ac:dyDescent="0.25">
      <c r="A2476" t="s">
        <v>1692</v>
      </c>
      <c r="B2476" t="s">
        <v>1221</v>
      </c>
      <c r="C2476" t="s">
        <v>1205</v>
      </c>
      <c r="D2476" t="s">
        <v>1219</v>
      </c>
      <c r="E2476" t="s">
        <v>1195</v>
      </c>
      <c r="F2476" s="604">
        <v>1</v>
      </c>
      <c r="G2476" s="604">
        <v>0.21893000000000001</v>
      </c>
      <c r="I2476" t="str">
        <f t="shared" si="233"/>
        <v>industry</v>
      </c>
      <c r="J2476" t="str">
        <f t="shared" si="234"/>
        <v>lignite</v>
      </c>
      <c r="K2476" t="str">
        <f t="shared" si="231"/>
        <v>PM</v>
      </c>
      <c r="L2476" t="str">
        <f t="shared" si="232"/>
        <v>industry.lignite.PM.Wet scrubber</v>
      </c>
      <c r="M2476" s="614">
        <f>IFERROR(INDEX('Control Tech'!$K$3:$K$196,MATCH(Calcs!L2476,'Control Tech'!$A$3:$A$196,0),1)/100,0)</f>
        <v>0</v>
      </c>
      <c r="N2476" s="613">
        <f t="shared" si="235"/>
        <v>0</v>
      </c>
      <c r="O2476" t="str">
        <f t="shared" si="236"/>
        <v/>
      </c>
    </row>
    <row r="2477" spans="1:15" x14ac:dyDescent="0.25">
      <c r="A2477" t="s">
        <v>1692</v>
      </c>
      <c r="B2477" t="s">
        <v>1221</v>
      </c>
      <c r="C2477" t="s">
        <v>1240</v>
      </c>
      <c r="D2477" t="s">
        <v>1207</v>
      </c>
      <c r="E2477" t="s">
        <v>1195</v>
      </c>
      <c r="F2477" s="604">
        <v>1</v>
      </c>
      <c r="G2477" s="604">
        <v>0.21893000000000001</v>
      </c>
      <c r="I2477" t="str">
        <f t="shared" si="233"/>
        <v>industry</v>
      </c>
      <c r="J2477" t="str">
        <f t="shared" si="234"/>
        <v>lignite</v>
      </c>
      <c r="K2477" t="str">
        <f t="shared" ref="K2477:K2540" si="237">IF(OR(A2477="black carbon",A2477="oc",A2477="pm2.5",A2477="pm10"),"PM",A2477)</f>
        <v>PM</v>
      </c>
      <c r="L2477" t="str">
        <f t="shared" ref="L2477:L2540" si="238">IFERROR(CONCATENATE(I2477,".",J2477,".",K2477,".",D2477),"")</f>
        <v>industry.lignite.PM.Electrostatic precipitator: 1 field</v>
      </c>
      <c r="M2477" s="614">
        <f>IFERROR(INDEX('Control Tech'!$K$3:$K$196,MATCH(Calcs!L2477,'Control Tech'!$A$3:$A$196,0),1)/100,0)</f>
        <v>0</v>
      </c>
      <c r="N2477" s="613">
        <f t="shared" si="235"/>
        <v>0</v>
      </c>
      <c r="O2477" t="str">
        <f t="shared" si="236"/>
        <v/>
      </c>
    </row>
    <row r="2478" spans="1:15" x14ac:dyDescent="0.25">
      <c r="A2478" t="s">
        <v>1692</v>
      </c>
      <c r="B2478" t="s">
        <v>1221</v>
      </c>
      <c r="C2478" t="s">
        <v>1240</v>
      </c>
      <c r="D2478" t="s">
        <v>1208</v>
      </c>
      <c r="E2478" t="s">
        <v>1195</v>
      </c>
      <c r="F2478" s="604">
        <v>1</v>
      </c>
      <c r="G2478" s="604">
        <v>7.2980000000000003E-2</v>
      </c>
      <c r="I2478" t="str">
        <f t="shared" si="233"/>
        <v>industry</v>
      </c>
      <c r="J2478" t="str">
        <f t="shared" si="234"/>
        <v>lignite</v>
      </c>
      <c r="K2478" t="str">
        <f t="shared" si="237"/>
        <v>PM</v>
      </c>
      <c r="L2478" t="str">
        <f t="shared" si="238"/>
        <v>industry.lignite.PM.Electrostatic precipitator: 2 fields</v>
      </c>
      <c r="M2478" s="614">
        <f>IFERROR(INDEX('Control Tech'!$K$3:$K$196,MATCH(Calcs!L2478,'Control Tech'!$A$3:$A$196,0),1)/100,0)</f>
        <v>0</v>
      </c>
      <c r="N2478" s="613">
        <f t="shared" si="235"/>
        <v>0</v>
      </c>
      <c r="O2478" t="str">
        <f t="shared" si="236"/>
        <v/>
      </c>
    </row>
    <row r="2479" spans="1:15" x14ac:dyDescent="0.25">
      <c r="A2479" t="s">
        <v>1692</v>
      </c>
      <c r="B2479" t="s">
        <v>1221</v>
      </c>
      <c r="C2479" t="s">
        <v>1240</v>
      </c>
      <c r="D2479" t="s">
        <v>1196</v>
      </c>
      <c r="E2479" t="s">
        <v>1195</v>
      </c>
      <c r="F2479" s="604">
        <v>1</v>
      </c>
      <c r="G2479" s="604">
        <v>1.4030000000000001E-2</v>
      </c>
      <c r="I2479" t="str">
        <f t="shared" si="233"/>
        <v>industry</v>
      </c>
      <c r="J2479" t="str">
        <f t="shared" si="234"/>
        <v>lignite</v>
      </c>
      <c r="K2479" t="str">
        <f t="shared" si="237"/>
        <v>PM</v>
      </c>
      <c r="L2479" t="str">
        <f t="shared" si="238"/>
        <v>industry.lignite.PM.High efficiency deduster</v>
      </c>
      <c r="M2479" s="614">
        <f>IFERROR(INDEX('Control Tech'!$K$3:$K$196,MATCH(Calcs!L2479,'Control Tech'!$A$3:$A$196,0),1)/100,0)</f>
        <v>0</v>
      </c>
      <c r="N2479" s="613">
        <f t="shared" si="235"/>
        <v>0</v>
      </c>
      <c r="O2479" t="str">
        <f t="shared" si="236"/>
        <v/>
      </c>
    </row>
    <row r="2480" spans="1:15" x14ac:dyDescent="0.25">
      <c r="A2480" t="s">
        <v>1692</v>
      </c>
      <c r="B2480" t="s">
        <v>1221</v>
      </c>
      <c r="C2480" t="s">
        <v>1240</v>
      </c>
      <c r="D2480" t="s">
        <v>1218</v>
      </c>
      <c r="E2480" t="s">
        <v>1195</v>
      </c>
      <c r="F2480" s="604">
        <v>1</v>
      </c>
      <c r="G2480" s="604">
        <v>1.4030000000000001E-2</v>
      </c>
      <c r="I2480" t="str">
        <f t="shared" si="233"/>
        <v>industry</v>
      </c>
      <c r="J2480" t="str">
        <f t="shared" si="234"/>
        <v>lignite</v>
      </c>
      <c r="K2480" t="str">
        <f t="shared" si="237"/>
        <v>PM</v>
      </c>
      <c r="L2480" t="str">
        <f t="shared" si="238"/>
        <v>industry.lignite.PM.High efficiency deduster - industrial combustion + S,N meas.</v>
      </c>
      <c r="M2480" s="614">
        <f>IFERROR(INDEX('Control Tech'!$K$3:$K$196,MATCH(Calcs!L2480,'Control Tech'!$A$3:$A$196,0),1)/100,0)</f>
        <v>0</v>
      </c>
      <c r="N2480" s="613">
        <f t="shared" si="235"/>
        <v>0</v>
      </c>
      <c r="O2480" t="str">
        <f t="shared" si="236"/>
        <v/>
      </c>
    </row>
    <row r="2481" spans="1:15" x14ac:dyDescent="0.25">
      <c r="A2481" t="s">
        <v>1692</v>
      </c>
      <c r="B2481" t="s">
        <v>1221</v>
      </c>
      <c r="C2481" t="s">
        <v>1240</v>
      </c>
      <c r="D2481" t="s">
        <v>1186</v>
      </c>
      <c r="E2481" t="s">
        <v>1195</v>
      </c>
      <c r="F2481" s="604">
        <v>1</v>
      </c>
      <c r="G2481" s="604">
        <v>3.92957</v>
      </c>
      <c r="I2481" t="str">
        <f t="shared" si="233"/>
        <v>industry</v>
      </c>
      <c r="J2481" t="str">
        <f t="shared" si="234"/>
        <v>lignite</v>
      </c>
      <c r="K2481" t="str">
        <f t="shared" si="237"/>
        <v>PM</v>
      </c>
      <c r="L2481" t="str">
        <f t="shared" si="238"/>
        <v>industry.lignite.PM.No control</v>
      </c>
      <c r="M2481" s="614">
        <f>IFERROR(INDEX('Control Tech'!$K$3:$K$196,MATCH(Calcs!L2481,'Control Tech'!$A$3:$A$196,0),1)/100,0)</f>
        <v>0</v>
      </c>
      <c r="N2481" s="613">
        <f t="shared" si="235"/>
        <v>1</v>
      </c>
      <c r="O2481" t="str">
        <f t="shared" si="236"/>
        <v/>
      </c>
    </row>
    <row r="2482" spans="1:15" x14ac:dyDescent="0.25">
      <c r="A2482" t="s">
        <v>1692</v>
      </c>
      <c r="B2482" t="s">
        <v>1221</v>
      </c>
      <c r="C2482" t="s">
        <v>1240</v>
      </c>
      <c r="D2482" t="s">
        <v>1219</v>
      </c>
      <c r="E2482" t="s">
        <v>1195</v>
      </c>
      <c r="F2482" s="604">
        <v>1</v>
      </c>
      <c r="G2482" s="604">
        <v>0.21893000000000001</v>
      </c>
      <c r="I2482" t="str">
        <f t="shared" si="233"/>
        <v>industry</v>
      </c>
      <c r="J2482" t="str">
        <f t="shared" si="234"/>
        <v>lignite</v>
      </c>
      <c r="K2482" t="str">
        <f t="shared" si="237"/>
        <v>PM</v>
      </c>
      <c r="L2482" t="str">
        <f t="shared" si="238"/>
        <v>industry.lignite.PM.Wet scrubber</v>
      </c>
      <c r="M2482" s="614">
        <f>IFERROR(INDEX('Control Tech'!$K$3:$K$196,MATCH(Calcs!L2482,'Control Tech'!$A$3:$A$196,0),1)/100,0)</f>
        <v>0</v>
      </c>
      <c r="N2482" s="613">
        <f t="shared" si="235"/>
        <v>0</v>
      </c>
      <c r="O2482" t="str">
        <f t="shared" si="236"/>
        <v/>
      </c>
    </row>
    <row r="2483" spans="1:15" x14ac:dyDescent="0.25">
      <c r="A2483" t="s">
        <v>1692</v>
      </c>
      <c r="B2483" t="s">
        <v>1221</v>
      </c>
      <c r="C2483" t="s">
        <v>1291</v>
      </c>
      <c r="D2483" t="s">
        <v>1207</v>
      </c>
      <c r="E2483" t="s">
        <v>1195</v>
      </c>
      <c r="F2483" s="604">
        <v>1</v>
      </c>
      <c r="G2483" s="604">
        <v>4.0969999999999999E-2</v>
      </c>
      <c r="I2483" t="str">
        <f t="shared" si="233"/>
        <v>industry</v>
      </c>
      <c r="J2483" t="str">
        <f t="shared" si="234"/>
        <v>hard coal</v>
      </c>
      <c r="K2483" t="str">
        <f t="shared" si="237"/>
        <v>PM</v>
      </c>
      <c r="L2483" t="str">
        <f t="shared" si="238"/>
        <v>industry.hard coal.PM.Electrostatic precipitator: 1 field</v>
      </c>
      <c r="M2483" s="614">
        <f>IFERROR(INDEX('Control Tech'!$K$3:$K$196,MATCH(Calcs!L2483,'Control Tech'!$A$3:$A$196,0),1)/100,0)</f>
        <v>0</v>
      </c>
      <c r="N2483" s="613">
        <f t="shared" si="235"/>
        <v>0</v>
      </c>
      <c r="O2483" t="str">
        <f t="shared" si="236"/>
        <v/>
      </c>
    </row>
    <row r="2484" spans="1:15" x14ac:dyDescent="0.25">
      <c r="A2484" t="s">
        <v>1692</v>
      </c>
      <c r="B2484" t="s">
        <v>1221</v>
      </c>
      <c r="C2484" t="s">
        <v>1291</v>
      </c>
      <c r="D2484" t="s">
        <v>1208</v>
      </c>
      <c r="E2484" t="s">
        <v>1195</v>
      </c>
      <c r="F2484" s="604">
        <v>1</v>
      </c>
      <c r="G2484" s="604">
        <v>1.323E-2</v>
      </c>
      <c r="I2484" t="str">
        <f t="shared" si="233"/>
        <v>industry</v>
      </c>
      <c r="J2484" t="str">
        <f t="shared" si="234"/>
        <v>hard coal</v>
      </c>
      <c r="K2484" t="str">
        <f t="shared" si="237"/>
        <v>PM</v>
      </c>
      <c r="L2484" t="str">
        <f t="shared" si="238"/>
        <v>industry.hard coal.PM.Electrostatic precipitator: 2 fields</v>
      </c>
      <c r="M2484" s="614">
        <f>IFERROR(INDEX('Control Tech'!$K$3:$K$196,MATCH(Calcs!L2484,'Control Tech'!$A$3:$A$196,0),1)/100,0)</f>
        <v>0</v>
      </c>
      <c r="N2484" s="613">
        <f t="shared" si="235"/>
        <v>0</v>
      </c>
      <c r="O2484" t="str">
        <f t="shared" si="236"/>
        <v/>
      </c>
    </row>
    <row r="2485" spans="1:15" x14ac:dyDescent="0.25">
      <c r="A2485" t="s">
        <v>1692</v>
      </c>
      <c r="B2485" t="s">
        <v>1221</v>
      </c>
      <c r="C2485" t="s">
        <v>1291</v>
      </c>
      <c r="D2485" t="s">
        <v>1196</v>
      </c>
      <c r="E2485" t="s">
        <v>1195</v>
      </c>
      <c r="F2485" s="604">
        <v>1</v>
      </c>
      <c r="G2485" s="604">
        <v>2.48E-3</v>
      </c>
      <c r="I2485" t="str">
        <f t="shared" si="233"/>
        <v>industry</v>
      </c>
      <c r="J2485" t="str">
        <f t="shared" si="234"/>
        <v>hard coal</v>
      </c>
      <c r="K2485" t="str">
        <f t="shared" si="237"/>
        <v>PM</v>
      </c>
      <c r="L2485" t="str">
        <f t="shared" si="238"/>
        <v>industry.hard coal.PM.High efficiency deduster</v>
      </c>
      <c r="M2485" s="614">
        <f>IFERROR(INDEX('Control Tech'!$K$3:$K$196,MATCH(Calcs!L2485,'Control Tech'!$A$3:$A$196,0),1)/100,0)</f>
        <v>0</v>
      </c>
      <c r="N2485" s="613">
        <f t="shared" si="235"/>
        <v>0</v>
      </c>
      <c r="O2485" t="str">
        <f t="shared" si="236"/>
        <v/>
      </c>
    </row>
    <row r="2486" spans="1:15" x14ac:dyDescent="0.25">
      <c r="A2486" t="s">
        <v>1692</v>
      </c>
      <c r="B2486" t="s">
        <v>1221</v>
      </c>
      <c r="C2486" t="s">
        <v>1291</v>
      </c>
      <c r="D2486" t="s">
        <v>1218</v>
      </c>
      <c r="E2486" t="s">
        <v>1195</v>
      </c>
      <c r="F2486" s="604">
        <v>1</v>
      </c>
      <c r="G2486" s="604">
        <v>2.48E-3</v>
      </c>
      <c r="I2486" t="str">
        <f t="shared" si="233"/>
        <v>industry</v>
      </c>
      <c r="J2486" t="str">
        <f t="shared" si="234"/>
        <v>hard coal</v>
      </c>
      <c r="K2486" t="str">
        <f t="shared" si="237"/>
        <v>PM</v>
      </c>
      <c r="L2486" t="str">
        <f t="shared" si="238"/>
        <v>industry.hard coal.PM.High efficiency deduster - industrial combustion + S,N meas.</v>
      </c>
      <c r="M2486" s="614">
        <f>IFERROR(INDEX('Control Tech'!$K$3:$K$196,MATCH(Calcs!L2486,'Control Tech'!$A$3:$A$196,0),1)/100,0)</f>
        <v>0</v>
      </c>
      <c r="N2486" s="613">
        <f t="shared" si="235"/>
        <v>0</v>
      </c>
      <c r="O2486" t="str">
        <f t="shared" si="236"/>
        <v/>
      </c>
    </row>
    <row r="2487" spans="1:15" x14ac:dyDescent="0.25">
      <c r="A2487" t="s">
        <v>1692</v>
      </c>
      <c r="B2487" t="s">
        <v>1221</v>
      </c>
      <c r="C2487" t="s">
        <v>1291</v>
      </c>
      <c r="D2487" t="s">
        <v>1186</v>
      </c>
      <c r="E2487" t="s">
        <v>1195</v>
      </c>
      <c r="F2487" s="604">
        <v>1</v>
      </c>
      <c r="G2487" s="604">
        <v>0.74197999999999997</v>
      </c>
      <c r="I2487" t="str">
        <f t="shared" si="233"/>
        <v>industry</v>
      </c>
      <c r="J2487" t="str">
        <f t="shared" si="234"/>
        <v>hard coal</v>
      </c>
      <c r="K2487" t="str">
        <f t="shared" si="237"/>
        <v>PM</v>
      </c>
      <c r="L2487" t="str">
        <f t="shared" si="238"/>
        <v>industry.hard coal.PM.No control</v>
      </c>
      <c r="M2487" s="614">
        <f>IFERROR(INDEX('Control Tech'!$K$3:$K$196,MATCH(Calcs!L2487,'Control Tech'!$A$3:$A$196,0),1)/100,0)</f>
        <v>0</v>
      </c>
      <c r="N2487" s="613">
        <f t="shared" si="235"/>
        <v>1</v>
      </c>
      <c r="O2487" t="str">
        <f t="shared" si="236"/>
        <v/>
      </c>
    </row>
    <row r="2488" spans="1:15" x14ac:dyDescent="0.25">
      <c r="A2488" t="s">
        <v>1692</v>
      </c>
      <c r="B2488" t="s">
        <v>1221</v>
      </c>
      <c r="C2488" t="s">
        <v>1291</v>
      </c>
      <c r="D2488" t="s">
        <v>1219</v>
      </c>
      <c r="E2488" t="s">
        <v>1195</v>
      </c>
      <c r="F2488" s="604">
        <v>1</v>
      </c>
      <c r="G2488" s="604">
        <v>4.0969999999999999E-2</v>
      </c>
      <c r="I2488" t="str">
        <f t="shared" si="233"/>
        <v>industry</v>
      </c>
      <c r="J2488" t="str">
        <f t="shared" si="234"/>
        <v>hard coal</v>
      </c>
      <c r="K2488" t="str">
        <f t="shared" si="237"/>
        <v>PM</v>
      </c>
      <c r="L2488" t="str">
        <f t="shared" si="238"/>
        <v>industry.hard coal.PM.Wet scrubber</v>
      </c>
      <c r="M2488" s="614">
        <f>IFERROR(INDEX('Control Tech'!$K$3:$K$196,MATCH(Calcs!L2488,'Control Tech'!$A$3:$A$196,0),1)/100,0)</f>
        <v>0</v>
      </c>
      <c r="N2488" s="613">
        <f t="shared" si="235"/>
        <v>0</v>
      </c>
      <c r="O2488" t="str">
        <f t="shared" si="236"/>
        <v/>
      </c>
    </row>
    <row r="2489" spans="1:15" x14ac:dyDescent="0.25">
      <c r="A2489" t="s">
        <v>1692</v>
      </c>
      <c r="B2489" t="s">
        <v>1221</v>
      </c>
      <c r="C2489" t="s">
        <v>1292</v>
      </c>
      <c r="D2489" t="s">
        <v>1207</v>
      </c>
      <c r="E2489" t="s">
        <v>1195</v>
      </c>
      <c r="F2489" s="604">
        <v>1</v>
      </c>
      <c r="G2489" s="604">
        <v>4.0969999999999999E-2</v>
      </c>
      <c r="I2489" t="str">
        <f t="shared" si="233"/>
        <v>industry</v>
      </c>
      <c r="J2489" t="str">
        <f t="shared" si="234"/>
        <v>hard coal</v>
      </c>
      <c r="K2489" t="str">
        <f t="shared" si="237"/>
        <v>PM</v>
      </c>
      <c r="L2489" t="str">
        <f t="shared" si="238"/>
        <v>industry.hard coal.PM.Electrostatic precipitator: 1 field</v>
      </c>
      <c r="M2489" s="614">
        <f>IFERROR(INDEX('Control Tech'!$K$3:$K$196,MATCH(Calcs!L2489,'Control Tech'!$A$3:$A$196,0),1)/100,0)</f>
        <v>0</v>
      </c>
      <c r="N2489" s="613">
        <f t="shared" si="235"/>
        <v>0</v>
      </c>
      <c r="O2489" t="str">
        <f t="shared" si="236"/>
        <v/>
      </c>
    </row>
    <row r="2490" spans="1:15" x14ac:dyDescent="0.25">
      <c r="A2490" t="s">
        <v>1692</v>
      </c>
      <c r="B2490" t="s">
        <v>1221</v>
      </c>
      <c r="C2490" t="s">
        <v>1292</v>
      </c>
      <c r="D2490" t="s">
        <v>1208</v>
      </c>
      <c r="E2490" t="s">
        <v>1195</v>
      </c>
      <c r="F2490" s="604">
        <v>1</v>
      </c>
      <c r="G2490" s="604">
        <v>1.323E-2</v>
      </c>
      <c r="I2490" t="str">
        <f t="shared" si="233"/>
        <v>industry</v>
      </c>
      <c r="J2490" t="str">
        <f t="shared" si="234"/>
        <v>hard coal</v>
      </c>
      <c r="K2490" t="str">
        <f t="shared" si="237"/>
        <v>PM</v>
      </c>
      <c r="L2490" t="str">
        <f t="shared" si="238"/>
        <v>industry.hard coal.PM.Electrostatic precipitator: 2 fields</v>
      </c>
      <c r="M2490" s="614">
        <f>IFERROR(INDEX('Control Tech'!$K$3:$K$196,MATCH(Calcs!L2490,'Control Tech'!$A$3:$A$196,0),1)/100,0)</f>
        <v>0</v>
      </c>
      <c r="N2490" s="613">
        <f t="shared" si="235"/>
        <v>0</v>
      </c>
      <c r="O2490" t="str">
        <f t="shared" si="236"/>
        <v/>
      </c>
    </row>
    <row r="2491" spans="1:15" x14ac:dyDescent="0.25">
      <c r="A2491" t="s">
        <v>1692</v>
      </c>
      <c r="B2491" t="s">
        <v>1221</v>
      </c>
      <c r="C2491" t="s">
        <v>1292</v>
      </c>
      <c r="D2491" t="s">
        <v>1196</v>
      </c>
      <c r="E2491" t="s">
        <v>1195</v>
      </c>
      <c r="F2491" s="604">
        <v>1</v>
      </c>
      <c r="G2491" s="604">
        <v>2.48E-3</v>
      </c>
      <c r="I2491" t="str">
        <f t="shared" si="233"/>
        <v>industry</v>
      </c>
      <c r="J2491" t="str">
        <f t="shared" si="234"/>
        <v>hard coal</v>
      </c>
      <c r="K2491" t="str">
        <f t="shared" si="237"/>
        <v>PM</v>
      </c>
      <c r="L2491" t="str">
        <f t="shared" si="238"/>
        <v>industry.hard coal.PM.High efficiency deduster</v>
      </c>
      <c r="M2491" s="614">
        <f>IFERROR(INDEX('Control Tech'!$K$3:$K$196,MATCH(Calcs!L2491,'Control Tech'!$A$3:$A$196,0),1)/100,0)</f>
        <v>0</v>
      </c>
      <c r="N2491" s="613">
        <f t="shared" si="235"/>
        <v>0</v>
      </c>
      <c r="O2491" t="str">
        <f t="shared" si="236"/>
        <v/>
      </c>
    </row>
    <row r="2492" spans="1:15" x14ac:dyDescent="0.25">
      <c r="A2492" t="s">
        <v>1692</v>
      </c>
      <c r="B2492" t="s">
        <v>1221</v>
      </c>
      <c r="C2492" t="s">
        <v>1292</v>
      </c>
      <c r="D2492" t="s">
        <v>1218</v>
      </c>
      <c r="E2492" t="s">
        <v>1195</v>
      </c>
      <c r="F2492" s="604">
        <v>1</v>
      </c>
      <c r="G2492" s="604">
        <v>2.48E-3</v>
      </c>
      <c r="I2492" t="str">
        <f t="shared" si="233"/>
        <v>industry</v>
      </c>
      <c r="J2492" t="str">
        <f t="shared" si="234"/>
        <v>hard coal</v>
      </c>
      <c r="K2492" t="str">
        <f t="shared" si="237"/>
        <v>PM</v>
      </c>
      <c r="L2492" t="str">
        <f t="shared" si="238"/>
        <v>industry.hard coal.PM.High efficiency deduster - industrial combustion + S,N meas.</v>
      </c>
      <c r="M2492" s="614">
        <f>IFERROR(INDEX('Control Tech'!$K$3:$K$196,MATCH(Calcs!L2492,'Control Tech'!$A$3:$A$196,0),1)/100,0)</f>
        <v>0</v>
      </c>
      <c r="N2492" s="613">
        <f t="shared" si="235"/>
        <v>0</v>
      </c>
      <c r="O2492" t="str">
        <f t="shared" si="236"/>
        <v/>
      </c>
    </row>
    <row r="2493" spans="1:15" x14ac:dyDescent="0.25">
      <c r="A2493" t="s">
        <v>1692</v>
      </c>
      <c r="B2493" t="s">
        <v>1221</v>
      </c>
      <c r="C2493" t="s">
        <v>1292</v>
      </c>
      <c r="D2493" t="s">
        <v>1186</v>
      </c>
      <c r="E2493" t="s">
        <v>1195</v>
      </c>
      <c r="F2493" s="604">
        <v>1</v>
      </c>
      <c r="G2493" s="604">
        <v>0.74197999999999997</v>
      </c>
      <c r="I2493" t="str">
        <f t="shared" si="233"/>
        <v>industry</v>
      </c>
      <c r="J2493" t="str">
        <f t="shared" si="234"/>
        <v>hard coal</v>
      </c>
      <c r="K2493" t="str">
        <f t="shared" si="237"/>
        <v>PM</v>
      </c>
      <c r="L2493" t="str">
        <f t="shared" si="238"/>
        <v>industry.hard coal.PM.No control</v>
      </c>
      <c r="M2493" s="614">
        <f>IFERROR(INDEX('Control Tech'!$K$3:$K$196,MATCH(Calcs!L2493,'Control Tech'!$A$3:$A$196,0),1)/100,0)</f>
        <v>0</v>
      </c>
      <c r="N2493" s="613">
        <f t="shared" si="235"/>
        <v>1</v>
      </c>
      <c r="O2493" t="str">
        <f t="shared" si="236"/>
        <v/>
      </c>
    </row>
    <row r="2494" spans="1:15" x14ac:dyDescent="0.25">
      <c r="A2494" t="s">
        <v>1692</v>
      </c>
      <c r="B2494" t="s">
        <v>1221</v>
      </c>
      <c r="C2494" t="s">
        <v>1292</v>
      </c>
      <c r="D2494" t="s">
        <v>1219</v>
      </c>
      <c r="E2494" t="s">
        <v>1195</v>
      </c>
      <c r="F2494" s="604">
        <v>1</v>
      </c>
      <c r="G2494" s="604">
        <v>4.0969999999999999E-2</v>
      </c>
      <c r="I2494" t="str">
        <f t="shared" si="233"/>
        <v>industry</v>
      </c>
      <c r="J2494" t="str">
        <f t="shared" si="234"/>
        <v>hard coal</v>
      </c>
      <c r="K2494" t="str">
        <f t="shared" si="237"/>
        <v>PM</v>
      </c>
      <c r="L2494" t="str">
        <f t="shared" si="238"/>
        <v>industry.hard coal.PM.Wet scrubber</v>
      </c>
      <c r="M2494" s="614">
        <f>IFERROR(INDEX('Control Tech'!$K$3:$K$196,MATCH(Calcs!L2494,'Control Tech'!$A$3:$A$196,0),1)/100,0)</f>
        <v>0</v>
      </c>
      <c r="N2494" s="613">
        <f t="shared" si="235"/>
        <v>0</v>
      </c>
      <c r="O2494" t="str">
        <f t="shared" si="236"/>
        <v/>
      </c>
    </row>
    <row r="2495" spans="1:15" x14ac:dyDescent="0.25">
      <c r="A2495" t="s">
        <v>1692</v>
      </c>
      <c r="B2495" t="s">
        <v>1221</v>
      </c>
      <c r="C2495" t="s">
        <v>1293</v>
      </c>
      <c r="D2495" t="s">
        <v>1207</v>
      </c>
      <c r="E2495" t="s">
        <v>1195</v>
      </c>
      <c r="F2495" s="604">
        <v>1</v>
      </c>
      <c r="G2495" s="604">
        <v>4.0969999999999999E-2</v>
      </c>
      <c r="I2495" t="str">
        <f t="shared" si="233"/>
        <v>industry</v>
      </c>
      <c r="J2495" t="str">
        <f t="shared" si="234"/>
        <v>hard coal</v>
      </c>
      <c r="K2495" t="str">
        <f t="shared" si="237"/>
        <v>PM</v>
      </c>
      <c r="L2495" t="str">
        <f t="shared" si="238"/>
        <v>industry.hard coal.PM.Electrostatic precipitator: 1 field</v>
      </c>
      <c r="M2495" s="614">
        <f>IFERROR(INDEX('Control Tech'!$K$3:$K$196,MATCH(Calcs!L2495,'Control Tech'!$A$3:$A$196,0),1)/100,0)</f>
        <v>0</v>
      </c>
      <c r="N2495" s="613">
        <f t="shared" si="235"/>
        <v>0</v>
      </c>
      <c r="O2495" t="str">
        <f t="shared" si="236"/>
        <v/>
      </c>
    </row>
    <row r="2496" spans="1:15" x14ac:dyDescent="0.25">
      <c r="A2496" t="s">
        <v>1692</v>
      </c>
      <c r="B2496" t="s">
        <v>1221</v>
      </c>
      <c r="C2496" t="s">
        <v>1293</v>
      </c>
      <c r="D2496" t="s">
        <v>1208</v>
      </c>
      <c r="E2496" t="s">
        <v>1195</v>
      </c>
      <c r="F2496" s="604">
        <v>1</v>
      </c>
      <c r="G2496" s="604">
        <v>1.323E-2</v>
      </c>
      <c r="I2496" t="str">
        <f t="shared" si="233"/>
        <v>industry</v>
      </c>
      <c r="J2496" t="str">
        <f t="shared" si="234"/>
        <v>hard coal</v>
      </c>
      <c r="K2496" t="str">
        <f t="shared" si="237"/>
        <v>PM</v>
      </c>
      <c r="L2496" t="str">
        <f t="shared" si="238"/>
        <v>industry.hard coal.PM.Electrostatic precipitator: 2 fields</v>
      </c>
      <c r="M2496" s="614">
        <f>IFERROR(INDEX('Control Tech'!$K$3:$K$196,MATCH(Calcs!L2496,'Control Tech'!$A$3:$A$196,0),1)/100,0)</f>
        <v>0</v>
      </c>
      <c r="N2496" s="613">
        <f t="shared" si="235"/>
        <v>0</v>
      </c>
      <c r="O2496" t="str">
        <f t="shared" si="236"/>
        <v/>
      </c>
    </row>
    <row r="2497" spans="1:15" x14ac:dyDescent="0.25">
      <c r="A2497" t="s">
        <v>1692</v>
      </c>
      <c r="B2497" t="s">
        <v>1221</v>
      </c>
      <c r="C2497" t="s">
        <v>1293</v>
      </c>
      <c r="D2497" t="s">
        <v>1196</v>
      </c>
      <c r="E2497" t="s">
        <v>1195</v>
      </c>
      <c r="F2497" s="604">
        <v>1</v>
      </c>
      <c r="G2497" s="604">
        <v>2.48E-3</v>
      </c>
      <c r="I2497" t="str">
        <f t="shared" si="233"/>
        <v>industry</v>
      </c>
      <c r="J2497" t="str">
        <f t="shared" si="234"/>
        <v>hard coal</v>
      </c>
      <c r="K2497" t="str">
        <f t="shared" si="237"/>
        <v>PM</v>
      </c>
      <c r="L2497" t="str">
        <f t="shared" si="238"/>
        <v>industry.hard coal.PM.High efficiency deduster</v>
      </c>
      <c r="M2497" s="614">
        <f>IFERROR(INDEX('Control Tech'!$K$3:$K$196,MATCH(Calcs!L2497,'Control Tech'!$A$3:$A$196,0),1)/100,0)</f>
        <v>0</v>
      </c>
      <c r="N2497" s="613">
        <f t="shared" si="235"/>
        <v>0</v>
      </c>
      <c r="O2497" t="str">
        <f t="shared" si="236"/>
        <v/>
      </c>
    </row>
    <row r="2498" spans="1:15" x14ac:dyDescent="0.25">
      <c r="A2498" t="s">
        <v>1692</v>
      </c>
      <c r="B2498" t="s">
        <v>1221</v>
      </c>
      <c r="C2498" t="s">
        <v>1293</v>
      </c>
      <c r="D2498" t="s">
        <v>1218</v>
      </c>
      <c r="E2498" t="s">
        <v>1195</v>
      </c>
      <c r="F2498" s="604">
        <v>1</v>
      </c>
      <c r="G2498" s="604">
        <v>2.48E-3</v>
      </c>
      <c r="I2498" t="str">
        <f t="shared" si="233"/>
        <v>industry</v>
      </c>
      <c r="J2498" t="str">
        <f t="shared" si="234"/>
        <v>hard coal</v>
      </c>
      <c r="K2498" t="str">
        <f t="shared" si="237"/>
        <v>PM</v>
      </c>
      <c r="L2498" t="str">
        <f t="shared" si="238"/>
        <v>industry.hard coal.PM.High efficiency deduster - industrial combustion + S,N meas.</v>
      </c>
      <c r="M2498" s="614">
        <f>IFERROR(INDEX('Control Tech'!$K$3:$K$196,MATCH(Calcs!L2498,'Control Tech'!$A$3:$A$196,0),1)/100,0)</f>
        <v>0</v>
      </c>
      <c r="N2498" s="613">
        <f t="shared" si="235"/>
        <v>0</v>
      </c>
      <c r="O2498" t="str">
        <f t="shared" si="236"/>
        <v/>
      </c>
    </row>
    <row r="2499" spans="1:15" x14ac:dyDescent="0.25">
      <c r="A2499" t="s">
        <v>1692</v>
      </c>
      <c r="B2499" t="s">
        <v>1221</v>
      </c>
      <c r="C2499" t="s">
        <v>1293</v>
      </c>
      <c r="D2499" t="s">
        <v>1186</v>
      </c>
      <c r="E2499" t="s">
        <v>1195</v>
      </c>
      <c r="F2499" s="604">
        <v>1</v>
      </c>
      <c r="G2499" s="604">
        <v>0.74197999999999997</v>
      </c>
      <c r="I2499" t="str">
        <f t="shared" si="233"/>
        <v>industry</v>
      </c>
      <c r="J2499" t="str">
        <f t="shared" si="234"/>
        <v>hard coal</v>
      </c>
      <c r="K2499" t="str">
        <f t="shared" si="237"/>
        <v>PM</v>
      </c>
      <c r="L2499" t="str">
        <f t="shared" si="238"/>
        <v>industry.hard coal.PM.No control</v>
      </c>
      <c r="M2499" s="614">
        <f>IFERROR(INDEX('Control Tech'!$K$3:$K$196,MATCH(Calcs!L2499,'Control Tech'!$A$3:$A$196,0),1)/100,0)</f>
        <v>0</v>
      </c>
      <c r="N2499" s="613">
        <f t="shared" si="235"/>
        <v>1</v>
      </c>
      <c r="O2499" t="str">
        <f t="shared" si="236"/>
        <v/>
      </c>
    </row>
    <row r="2500" spans="1:15" x14ac:dyDescent="0.25">
      <c r="A2500" t="s">
        <v>1692</v>
      </c>
      <c r="B2500" t="s">
        <v>1221</v>
      </c>
      <c r="C2500" t="s">
        <v>1293</v>
      </c>
      <c r="D2500" t="s">
        <v>1219</v>
      </c>
      <c r="E2500" t="s">
        <v>1195</v>
      </c>
      <c r="F2500" s="604">
        <v>1</v>
      </c>
      <c r="G2500" s="604">
        <v>4.0969999999999999E-2</v>
      </c>
      <c r="I2500" t="str">
        <f t="shared" si="233"/>
        <v>industry</v>
      </c>
      <c r="J2500" t="str">
        <f t="shared" si="234"/>
        <v>hard coal</v>
      </c>
      <c r="K2500" t="str">
        <f t="shared" si="237"/>
        <v>PM</v>
      </c>
      <c r="L2500" t="str">
        <f t="shared" si="238"/>
        <v>industry.hard coal.PM.Wet scrubber</v>
      </c>
      <c r="M2500" s="614">
        <f>IFERROR(INDEX('Control Tech'!$K$3:$K$196,MATCH(Calcs!L2500,'Control Tech'!$A$3:$A$196,0),1)/100,0)</f>
        <v>0</v>
      </c>
      <c r="N2500" s="613">
        <f t="shared" si="235"/>
        <v>0</v>
      </c>
      <c r="O2500" t="str">
        <f t="shared" si="236"/>
        <v/>
      </c>
    </row>
    <row r="2501" spans="1:15" x14ac:dyDescent="0.25">
      <c r="A2501" t="s">
        <v>1692</v>
      </c>
      <c r="B2501" t="s">
        <v>1222</v>
      </c>
      <c r="C2501" t="s">
        <v>1205</v>
      </c>
      <c r="D2501" t="s">
        <v>1131</v>
      </c>
      <c r="E2501" t="s">
        <v>1195</v>
      </c>
      <c r="F2501" s="604">
        <v>1</v>
      </c>
      <c r="G2501" s="604">
        <v>0.29059000000000001</v>
      </c>
      <c r="I2501" t="str">
        <f t="shared" si="233"/>
        <v>industry</v>
      </c>
      <c r="J2501" t="str">
        <f t="shared" si="234"/>
        <v>lignite</v>
      </c>
      <c r="K2501" t="str">
        <f t="shared" si="237"/>
        <v>PM</v>
      </c>
      <c r="L2501" t="str">
        <f t="shared" si="238"/>
        <v>industry.lignite.PM.Cyclone</v>
      </c>
      <c r="M2501" s="614">
        <f>IFERROR(INDEX('Control Tech'!$K$3:$K$196,MATCH(Calcs!L2501,'Control Tech'!$A$3:$A$196,0),1)/100,0)</f>
        <v>0</v>
      </c>
      <c r="N2501" s="613">
        <f t="shared" si="235"/>
        <v>0</v>
      </c>
      <c r="O2501" t="str">
        <f t="shared" si="236"/>
        <v/>
      </c>
    </row>
    <row r="2502" spans="1:15" x14ac:dyDescent="0.25">
      <c r="A2502" t="s">
        <v>1692</v>
      </c>
      <c r="B2502" t="s">
        <v>1222</v>
      </c>
      <c r="C2502" t="s">
        <v>1205</v>
      </c>
      <c r="D2502" t="s">
        <v>1207</v>
      </c>
      <c r="E2502" t="s">
        <v>1195</v>
      </c>
      <c r="F2502" s="604">
        <v>1</v>
      </c>
      <c r="G2502" s="604">
        <v>3.764E-2</v>
      </c>
      <c r="I2502" t="str">
        <f t="shared" ref="I2502:I2565" si="239">IFERROR(INDEX($U$3:$U$143,MATCH(B2502,$S$3:$S$143,0),1),"")</f>
        <v>industry</v>
      </c>
      <c r="J2502" t="str">
        <f t="shared" ref="J2502:J2565" si="240">IFERROR(INDEX($V$3:$V$143,MATCH(CONCATENATE(B2502,".",C2502),$R$3:$R$143,0),1),"")</f>
        <v>lignite</v>
      </c>
      <c r="K2502" t="str">
        <f t="shared" si="237"/>
        <v>PM</v>
      </c>
      <c r="L2502" t="str">
        <f t="shared" si="238"/>
        <v>industry.lignite.PM.Electrostatic precipitator: 1 field</v>
      </c>
      <c r="M2502" s="614">
        <f>IFERROR(INDEX('Control Tech'!$K$3:$K$196,MATCH(Calcs!L2502,'Control Tech'!$A$3:$A$196,0),1)/100,0)</f>
        <v>0</v>
      </c>
      <c r="N2502" s="613">
        <f t="shared" ref="N2502:N2565" si="241">IF(D2502="no control",1-SUMIFS($M$5:$M$3714,$B$5:$B$3714,B2502,$A$5:$A$3714,A2502,$C$5:$C$3714,C2502),M2502)</f>
        <v>0</v>
      </c>
      <c r="O2502" t="str">
        <f t="shared" ref="O2502:O2565" si="242">IF(I2502="electricity",INDEX($W$3:$W$143,MATCH(CONCATENATE(B2502,".",C2502),$R$3:$R$143,0),1),"")</f>
        <v/>
      </c>
    </row>
    <row r="2503" spans="1:15" x14ac:dyDescent="0.25">
      <c r="A2503" t="s">
        <v>1692</v>
      </c>
      <c r="B2503" t="s">
        <v>1222</v>
      </c>
      <c r="C2503" t="s">
        <v>1205</v>
      </c>
      <c r="D2503" t="s">
        <v>1208</v>
      </c>
      <c r="E2503" t="s">
        <v>1195</v>
      </c>
      <c r="F2503" s="604">
        <v>1</v>
      </c>
      <c r="G2503" s="604">
        <v>1.354E-2</v>
      </c>
      <c r="I2503" t="str">
        <f t="shared" si="239"/>
        <v>industry</v>
      </c>
      <c r="J2503" t="str">
        <f t="shared" si="240"/>
        <v>lignite</v>
      </c>
      <c r="K2503" t="str">
        <f t="shared" si="237"/>
        <v>PM</v>
      </c>
      <c r="L2503" t="str">
        <f t="shared" si="238"/>
        <v>industry.lignite.PM.Electrostatic precipitator: 2 fields</v>
      </c>
      <c r="M2503" s="614">
        <f>IFERROR(INDEX('Control Tech'!$K$3:$K$196,MATCH(Calcs!L2503,'Control Tech'!$A$3:$A$196,0),1)/100,0)</f>
        <v>0</v>
      </c>
      <c r="N2503" s="613">
        <f t="shared" si="241"/>
        <v>0</v>
      </c>
      <c r="O2503" t="str">
        <f t="shared" si="242"/>
        <v/>
      </c>
    </row>
    <row r="2504" spans="1:15" x14ac:dyDescent="0.25">
      <c r="A2504" t="s">
        <v>1692</v>
      </c>
      <c r="B2504" t="s">
        <v>1222</v>
      </c>
      <c r="C2504" t="s">
        <v>1205</v>
      </c>
      <c r="D2504" t="s">
        <v>1196</v>
      </c>
      <c r="E2504" t="s">
        <v>1195</v>
      </c>
      <c r="F2504" s="604">
        <v>1</v>
      </c>
      <c r="G2504" s="604">
        <v>2.7399999999999998E-3</v>
      </c>
      <c r="I2504" t="str">
        <f t="shared" si="239"/>
        <v>industry</v>
      </c>
      <c r="J2504" t="str">
        <f t="shared" si="240"/>
        <v>lignite</v>
      </c>
      <c r="K2504" t="str">
        <f t="shared" si="237"/>
        <v>PM</v>
      </c>
      <c r="L2504" t="str">
        <f t="shared" si="238"/>
        <v>industry.lignite.PM.High efficiency deduster</v>
      </c>
      <c r="M2504" s="614">
        <f>IFERROR(INDEX('Control Tech'!$K$3:$K$196,MATCH(Calcs!L2504,'Control Tech'!$A$3:$A$196,0),1)/100,0)</f>
        <v>0</v>
      </c>
      <c r="N2504" s="613">
        <f t="shared" si="241"/>
        <v>0</v>
      </c>
      <c r="O2504" t="str">
        <f t="shared" si="242"/>
        <v/>
      </c>
    </row>
    <row r="2505" spans="1:15" x14ac:dyDescent="0.25">
      <c r="A2505" t="s">
        <v>1692</v>
      </c>
      <c r="B2505" t="s">
        <v>1222</v>
      </c>
      <c r="C2505" t="s">
        <v>1205</v>
      </c>
      <c r="D2505" t="s">
        <v>1218</v>
      </c>
      <c r="E2505" t="s">
        <v>1195</v>
      </c>
      <c r="F2505" s="604">
        <v>1</v>
      </c>
      <c r="G2505" s="604">
        <v>2.7399999999999998E-3</v>
      </c>
      <c r="I2505" t="str">
        <f t="shared" si="239"/>
        <v>industry</v>
      </c>
      <c r="J2505" t="str">
        <f t="shared" si="240"/>
        <v>lignite</v>
      </c>
      <c r="K2505" t="str">
        <f t="shared" si="237"/>
        <v>PM</v>
      </c>
      <c r="L2505" t="str">
        <f t="shared" si="238"/>
        <v>industry.lignite.PM.High efficiency deduster - industrial combustion + S,N meas.</v>
      </c>
      <c r="M2505" s="614">
        <f>IFERROR(INDEX('Control Tech'!$K$3:$K$196,MATCH(Calcs!L2505,'Control Tech'!$A$3:$A$196,0),1)/100,0)</f>
        <v>0</v>
      </c>
      <c r="N2505" s="613">
        <f t="shared" si="241"/>
        <v>0</v>
      </c>
      <c r="O2505" t="str">
        <f t="shared" si="242"/>
        <v/>
      </c>
    </row>
    <row r="2506" spans="1:15" x14ac:dyDescent="0.25">
      <c r="A2506" t="s">
        <v>1692</v>
      </c>
      <c r="B2506" t="s">
        <v>1222</v>
      </c>
      <c r="C2506" t="s">
        <v>1205</v>
      </c>
      <c r="D2506" t="s">
        <v>1186</v>
      </c>
      <c r="E2506" t="s">
        <v>1195</v>
      </c>
      <c r="F2506" s="604">
        <v>1</v>
      </c>
      <c r="G2506" s="604">
        <v>0.66042999999999996</v>
      </c>
      <c r="I2506" t="str">
        <f t="shared" si="239"/>
        <v>industry</v>
      </c>
      <c r="J2506" t="str">
        <f t="shared" si="240"/>
        <v>lignite</v>
      </c>
      <c r="K2506" t="str">
        <f t="shared" si="237"/>
        <v>PM</v>
      </c>
      <c r="L2506" t="str">
        <f t="shared" si="238"/>
        <v>industry.lignite.PM.No control</v>
      </c>
      <c r="M2506" s="614">
        <f>IFERROR(INDEX('Control Tech'!$K$3:$K$196,MATCH(Calcs!L2506,'Control Tech'!$A$3:$A$196,0),1)/100,0)</f>
        <v>0</v>
      </c>
      <c r="N2506" s="613">
        <f t="shared" si="241"/>
        <v>1</v>
      </c>
      <c r="O2506" t="str">
        <f t="shared" si="242"/>
        <v/>
      </c>
    </row>
    <row r="2507" spans="1:15" x14ac:dyDescent="0.25">
      <c r="A2507" t="s">
        <v>1692</v>
      </c>
      <c r="B2507" t="s">
        <v>1222</v>
      </c>
      <c r="C2507" t="s">
        <v>1205</v>
      </c>
      <c r="D2507" t="s">
        <v>1219</v>
      </c>
      <c r="E2507" t="s">
        <v>1195</v>
      </c>
      <c r="F2507" s="604">
        <v>1</v>
      </c>
      <c r="G2507" s="604">
        <v>3.764E-2</v>
      </c>
      <c r="I2507" t="str">
        <f t="shared" si="239"/>
        <v>industry</v>
      </c>
      <c r="J2507" t="str">
        <f t="shared" si="240"/>
        <v>lignite</v>
      </c>
      <c r="K2507" t="str">
        <f t="shared" si="237"/>
        <v>PM</v>
      </c>
      <c r="L2507" t="str">
        <f t="shared" si="238"/>
        <v>industry.lignite.PM.Wet scrubber</v>
      </c>
      <c r="M2507" s="614">
        <f>IFERROR(INDEX('Control Tech'!$K$3:$K$196,MATCH(Calcs!L2507,'Control Tech'!$A$3:$A$196,0),1)/100,0)</f>
        <v>0</v>
      </c>
      <c r="N2507" s="613">
        <f t="shared" si="241"/>
        <v>0</v>
      </c>
      <c r="O2507" t="str">
        <f t="shared" si="242"/>
        <v/>
      </c>
    </row>
    <row r="2508" spans="1:15" x14ac:dyDescent="0.25">
      <c r="A2508" t="s">
        <v>1692</v>
      </c>
      <c r="B2508" t="s">
        <v>1222</v>
      </c>
      <c r="C2508" t="s">
        <v>1240</v>
      </c>
      <c r="D2508" t="s">
        <v>1131</v>
      </c>
      <c r="E2508" t="s">
        <v>1195</v>
      </c>
      <c r="F2508" s="604">
        <v>1</v>
      </c>
      <c r="G2508" s="604">
        <v>0.29059000000000001</v>
      </c>
      <c r="I2508" t="str">
        <f t="shared" si="239"/>
        <v>industry</v>
      </c>
      <c r="J2508" t="str">
        <f t="shared" si="240"/>
        <v>lignite</v>
      </c>
      <c r="K2508" t="str">
        <f t="shared" si="237"/>
        <v>PM</v>
      </c>
      <c r="L2508" t="str">
        <f t="shared" si="238"/>
        <v>industry.lignite.PM.Cyclone</v>
      </c>
      <c r="M2508" s="614">
        <f>IFERROR(INDEX('Control Tech'!$K$3:$K$196,MATCH(Calcs!L2508,'Control Tech'!$A$3:$A$196,0),1)/100,0)</f>
        <v>0</v>
      </c>
      <c r="N2508" s="613">
        <f t="shared" si="241"/>
        <v>0</v>
      </c>
      <c r="O2508" t="str">
        <f t="shared" si="242"/>
        <v/>
      </c>
    </row>
    <row r="2509" spans="1:15" x14ac:dyDescent="0.25">
      <c r="A2509" t="s">
        <v>1692</v>
      </c>
      <c r="B2509" t="s">
        <v>1222</v>
      </c>
      <c r="C2509" t="s">
        <v>1240</v>
      </c>
      <c r="D2509" t="s">
        <v>1207</v>
      </c>
      <c r="E2509" t="s">
        <v>1195</v>
      </c>
      <c r="F2509" s="604">
        <v>1</v>
      </c>
      <c r="G2509" s="604">
        <v>3.764E-2</v>
      </c>
      <c r="I2509" t="str">
        <f t="shared" si="239"/>
        <v>industry</v>
      </c>
      <c r="J2509" t="str">
        <f t="shared" si="240"/>
        <v>lignite</v>
      </c>
      <c r="K2509" t="str">
        <f t="shared" si="237"/>
        <v>PM</v>
      </c>
      <c r="L2509" t="str">
        <f t="shared" si="238"/>
        <v>industry.lignite.PM.Electrostatic precipitator: 1 field</v>
      </c>
      <c r="M2509" s="614">
        <f>IFERROR(INDEX('Control Tech'!$K$3:$K$196,MATCH(Calcs!L2509,'Control Tech'!$A$3:$A$196,0),1)/100,0)</f>
        <v>0</v>
      </c>
      <c r="N2509" s="613">
        <f t="shared" si="241"/>
        <v>0</v>
      </c>
      <c r="O2509" t="str">
        <f t="shared" si="242"/>
        <v/>
      </c>
    </row>
    <row r="2510" spans="1:15" x14ac:dyDescent="0.25">
      <c r="A2510" t="s">
        <v>1692</v>
      </c>
      <c r="B2510" t="s">
        <v>1222</v>
      </c>
      <c r="C2510" t="s">
        <v>1240</v>
      </c>
      <c r="D2510" t="s">
        <v>1208</v>
      </c>
      <c r="E2510" t="s">
        <v>1195</v>
      </c>
      <c r="F2510" s="604">
        <v>1</v>
      </c>
      <c r="G2510" s="604">
        <v>1.354E-2</v>
      </c>
      <c r="I2510" t="str">
        <f t="shared" si="239"/>
        <v>industry</v>
      </c>
      <c r="J2510" t="str">
        <f t="shared" si="240"/>
        <v>lignite</v>
      </c>
      <c r="K2510" t="str">
        <f t="shared" si="237"/>
        <v>PM</v>
      </c>
      <c r="L2510" t="str">
        <f t="shared" si="238"/>
        <v>industry.lignite.PM.Electrostatic precipitator: 2 fields</v>
      </c>
      <c r="M2510" s="614">
        <f>IFERROR(INDEX('Control Tech'!$K$3:$K$196,MATCH(Calcs!L2510,'Control Tech'!$A$3:$A$196,0),1)/100,0)</f>
        <v>0</v>
      </c>
      <c r="N2510" s="613">
        <f t="shared" si="241"/>
        <v>0</v>
      </c>
      <c r="O2510" t="str">
        <f t="shared" si="242"/>
        <v/>
      </c>
    </row>
    <row r="2511" spans="1:15" x14ac:dyDescent="0.25">
      <c r="A2511" t="s">
        <v>1692</v>
      </c>
      <c r="B2511" t="s">
        <v>1222</v>
      </c>
      <c r="C2511" t="s">
        <v>1240</v>
      </c>
      <c r="D2511" t="s">
        <v>1196</v>
      </c>
      <c r="E2511" t="s">
        <v>1195</v>
      </c>
      <c r="F2511" s="604">
        <v>1</v>
      </c>
      <c r="G2511" s="604">
        <v>2.7399999999999998E-3</v>
      </c>
      <c r="I2511" t="str">
        <f t="shared" si="239"/>
        <v>industry</v>
      </c>
      <c r="J2511" t="str">
        <f t="shared" si="240"/>
        <v>lignite</v>
      </c>
      <c r="K2511" t="str">
        <f t="shared" si="237"/>
        <v>PM</v>
      </c>
      <c r="L2511" t="str">
        <f t="shared" si="238"/>
        <v>industry.lignite.PM.High efficiency deduster</v>
      </c>
      <c r="M2511" s="614">
        <f>IFERROR(INDEX('Control Tech'!$K$3:$K$196,MATCH(Calcs!L2511,'Control Tech'!$A$3:$A$196,0),1)/100,0)</f>
        <v>0</v>
      </c>
      <c r="N2511" s="613">
        <f t="shared" si="241"/>
        <v>0</v>
      </c>
      <c r="O2511" t="str">
        <f t="shared" si="242"/>
        <v/>
      </c>
    </row>
    <row r="2512" spans="1:15" x14ac:dyDescent="0.25">
      <c r="A2512" t="s">
        <v>1692</v>
      </c>
      <c r="B2512" t="s">
        <v>1222</v>
      </c>
      <c r="C2512" t="s">
        <v>1240</v>
      </c>
      <c r="D2512" t="s">
        <v>1218</v>
      </c>
      <c r="E2512" t="s">
        <v>1195</v>
      </c>
      <c r="F2512" s="604">
        <v>1</v>
      </c>
      <c r="G2512" s="604">
        <v>2.7399999999999998E-3</v>
      </c>
      <c r="I2512" t="str">
        <f t="shared" si="239"/>
        <v>industry</v>
      </c>
      <c r="J2512" t="str">
        <f t="shared" si="240"/>
        <v>lignite</v>
      </c>
      <c r="K2512" t="str">
        <f t="shared" si="237"/>
        <v>PM</v>
      </c>
      <c r="L2512" t="str">
        <f t="shared" si="238"/>
        <v>industry.lignite.PM.High efficiency deduster - industrial combustion + S,N meas.</v>
      </c>
      <c r="M2512" s="614">
        <f>IFERROR(INDEX('Control Tech'!$K$3:$K$196,MATCH(Calcs!L2512,'Control Tech'!$A$3:$A$196,0),1)/100,0)</f>
        <v>0</v>
      </c>
      <c r="N2512" s="613">
        <f t="shared" si="241"/>
        <v>0</v>
      </c>
      <c r="O2512" t="str">
        <f t="shared" si="242"/>
        <v/>
      </c>
    </row>
    <row r="2513" spans="1:15" x14ac:dyDescent="0.25">
      <c r="A2513" t="s">
        <v>1692</v>
      </c>
      <c r="B2513" t="s">
        <v>1222</v>
      </c>
      <c r="C2513" t="s">
        <v>1240</v>
      </c>
      <c r="D2513" t="s">
        <v>1186</v>
      </c>
      <c r="E2513" t="s">
        <v>1195</v>
      </c>
      <c r="F2513" s="604">
        <v>1</v>
      </c>
      <c r="G2513" s="604">
        <v>0.66042999999999996</v>
      </c>
      <c r="I2513" t="str">
        <f t="shared" si="239"/>
        <v>industry</v>
      </c>
      <c r="J2513" t="str">
        <f t="shared" si="240"/>
        <v>lignite</v>
      </c>
      <c r="K2513" t="str">
        <f t="shared" si="237"/>
        <v>PM</v>
      </c>
      <c r="L2513" t="str">
        <f t="shared" si="238"/>
        <v>industry.lignite.PM.No control</v>
      </c>
      <c r="M2513" s="614">
        <f>IFERROR(INDEX('Control Tech'!$K$3:$K$196,MATCH(Calcs!L2513,'Control Tech'!$A$3:$A$196,0),1)/100,0)</f>
        <v>0</v>
      </c>
      <c r="N2513" s="613">
        <f t="shared" si="241"/>
        <v>1</v>
      </c>
      <c r="O2513" t="str">
        <f t="shared" si="242"/>
        <v/>
      </c>
    </row>
    <row r="2514" spans="1:15" x14ac:dyDescent="0.25">
      <c r="A2514" t="s">
        <v>1692</v>
      </c>
      <c r="B2514" t="s">
        <v>1222</v>
      </c>
      <c r="C2514" t="s">
        <v>1240</v>
      </c>
      <c r="D2514" t="s">
        <v>1219</v>
      </c>
      <c r="E2514" t="s">
        <v>1195</v>
      </c>
      <c r="F2514" s="604">
        <v>1</v>
      </c>
      <c r="G2514" s="604">
        <v>3.764E-2</v>
      </c>
      <c r="I2514" t="str">
        <f t="shared" si="239"/>
        <v>industry</v>
      </c>
      <c r="J2514" t="str">
        <f t="shared" si="240"/>
        <v>lignite</v>
      </c>
      <c r="K2514" t="str">
        <f t="shared" si="237"/>
        <v>PM</v>
      </c>
      <c r="L2514" t="str">
        <f t="shared" si="238"/>
        <v>industry.lignite.PM.Wet scrubber</v>
      </c>
      <c r="M2514" s="614">
        <f>IFERROR(INDEX('Control Tech'!$K$3:$K$196,MATCH(Calcs!L2514,'Control Tech'!$A$3:$A$196,0),1)/100,0)</f>
        <v>0</v>
      </c>
      <c r="N2514" s="613">
        <f t="shared" si="241"/>
        <v>0</v>
      </c>
      <c r="O2514" t="str">
        <f t="shared" si="242"/>
        <v/>
      </c>
    </row>
    <row r="2515" spans="1:15" x14ac:dyDescent="0.25">
      <c r="A2515" t="s">
        <v>1692</v>
      </c>
      <c r="B2515" t="s">
        <v>1222</v>
      </c>
      <c r="C2515" t="s">
        <v>1291</v>
      </c>
      <c r="D2515" t="s">
        <v>1131</v>
      </c>
      <c r="E2515" t="s">
        <v>1195</v>
      </c>
      <c r="F2515" s="604">
        <v>1</v>
      </c>
      <c r="G2515" s="604">
        <v>8.8709999999999997E-2</v>
      </c>
      <c r="I2515" t="str">
        <f t="shared" si="239"/>
        <v>industry</v>
      </c>
      <c r="J2515" t="str">
        <f t="shared" si="240"/>
        <v>hard coal</v>
      </c>
      <c r="K2515" t="str">
        <f t="shared" si="237"/>
        <v>PM</v>
      </c>
      <c r="L2515" t="str">
        <f t="shared" si="238"/>
        <v>industry.hard coal.PM.Cyclone</v>
      </c>
      <c r="M2515" s="614">
        <f>IFERROR(INDEX('Control Tech'!$K$3:$K$196,MATCH(Calcs!L2515,'Control Tech'!$A$3:$A$196,0),1)/100,0)</f>
        <v>0</v>
      </c>
      <c r="N2515" s="613">
        <f t="shared" si="241"/>
        <v>0</v>
      </c>
      <c r="O2515" t="str">
        <f t="shared" si="242"/>
        <v/>
      </c>
    </row>
    <row r="2516" spans="1:15" x14ac:dyDescent="0.25">
      <c r="A2516" t="s">
        <v>1692</v>
      </c>
      <c r="B2516" t="s">
        <v>1222</v>
      </c>
      <c r="C2516" t="s">
        <v>1291</v>
      </c>
      <c r="D2516" t="s">
        <v>1207</v>
      </c>
      <c r="E2516" t="s">
        <v>1195</v>
      </c>
      <c r="F2516" s="604">
        <v>1</v>
      </c>
      <c r="G2516" s="604">
        <v>1.149E-2</v>
      </c>
      <c r="I2516" t="str">
        <f t="shared" si="239"/>
        <v>industry</v>
      </c>
      <c r="J2516" t="str">
        <f t="shared" si="240"/>
        <v>hard coal</v>
      </c>
      <c r="K2516" t="str">
        <f t="shared" si="237"/>
        <v>PM</v>
      </c>
      <c r="L2516" t="str">
        <f t="shared" si="238"/>
        <v>industry.hard coal.PM.Electrostatic precipitator: 1 field</v>
      </c>
      <c r="M2516" s="614">
        <f>IFERROR(INDEX('Control Tech'!$K$3:$K$196,MATCH(Calcs!L2516,'Control Tech'!$A$3:$A$196,0),1)/100,0)</f>
        <v>0</v>
      </c>
      <c r="N2516" s="613">
        <f t="shared" si="241"/>
        <v>0</v>
      </c>
      <c r="O2516" t="str">
        <f t="shared" si="242"/>
        <v/>
      </c>
    </row>
    <row r="2517" spans="1:15" x14ac:dyDescent="0.25">
      <c r="A2517" t="s">
        <v>1692</v>
      </c>
      <c r="B2517" t="s">
        <v>1222</v>
      </c>
      <c r="C2517" t="s">
        <v>1291</v>
      </c>
      <c r="D2517" t="s">
        <v>1208</v>
      </c>
      <c r="E2517" t="s">
        <v>1195</v>
      </c>
      <c r="F2517" s="604">
        <v>1</v>
      </c>
      <c r="G2517" s="604">
        <v>4.13E-3</v>
      </c>
      <c r="I2517" t="str">
        <f t="shared" si="239"/>
        <v>industry</v>
      </c>
      <c r="J2517" t="str">
        <f t="shared" si="240"/>
        <v>hard coal</v>
      </c>
      <c r="K2517" t="str">
        <f t="shared" si="237"/>
        <v>PM</v>
      </c>
      <c r="L2517" t="str">
        <f t="shared" si="238"/>
        <v>industry.hard coal.PM.Electrostatic precipitator: 2 fields</v>
      </c>
      <c r="M2517" s="614">
        <f>IFERROR(INDEX('Control Tech'!$K$3:$K$196,MATCH(Calcs!L2517,'Control Tech'!$A$3:$A$196,0),1)/100,0)</f>
        <v>0</v>
      </c>
      <c r="N2517" s="613">
        <f t="shared" si="241"/>
        <v>0</v>
      </c>
      <c r="O2517" t="str">
        <f t="shared" si="242"/>
        <v/>
      </c>
    </row>
    <row r="2518" spans="1:15" x14ac:dyDescent="0.25">
      <c r="A2518" t="s">
        <v>1692</v>
      </c>
      <c r="B2518" t="s">
        <v>1222</v>
      </c>
      <c r="C2518" t="s">
        <v>1291</v>
      </c>
      <c r="D2518" t="s">
        <v>1196</v>
      </c>
      <c r="E2518" t="s">
        <v>1195</v>
      </c>
      <c r="F2518" s="604">
        <v>1</v>
      </c>
      <c r="G2518" s="604">
        <v>8.4000000000000003E-4</v>
      </c>
      <c r="I2518" t="str">
        <f t="shared" si="239"/>
        <v>industry</v>
      </c>
      <c r="J2518" t="str">
        <f t="shared" si="240"/>
        <v>hard coal</v>
      </c>
      <c r="K2518" t="str">
        <f t="shared" si="237"/>
        <v>PM</v>
      </c>
      <c r="L2518" t="str">
        <f t="shared" si="238"/>
        <v>industry.hard coal.PM.High efficiency deduster</v>
      </c>
      <c r="M2518" s="614">
        <f>IFERROR(INDEX('Control Tech'!$K$3:$K$196,MATCH(Calcs!L2518,'Control Tech'!$A$3:$A$196,0),1)/100,0)</f>
        <v>0</v>
      </c>
      <c r="N2518" s="613">
        <f t="shared" si="241"/>
        <v>0</v>
      </c>
      <c r="O2518" t="str">
        <f t="shared" si="242"/>
        <v/>
      </c>
    </row>
    <row r="2519" spans="1:15" x14ac:dyDescent="0.25">
      <c r="A2519" t="s">
        <v>1692</v>
      </c>
      <c r="B2519" t="s">
        <v>1222</v>
      </c>
      <c r="C2519" t="s">
        <v>1291</v>
      </c>
      <c r="D2519" t="s">
        <v>1218</v>
      </c>
      <c r="E2519" t="s">
        <v>1195</v>
      </c>
      <c r="F2519" s="604">
        <v>1</v>
      </c>
      <c r="G2519" s="604">
        <v>8.4000000000000003E-4</v>
      </c>
      <c r="I2519" t="str">
        <f t="shared" si="239"/>
        <v>industry</v>
      </c>
      <c r="J2519" t="str">
        <f t="shared" si="240"/>
        <v>hard coal</v>
      </c>
      <c r="K2519" t="str">
        <f t="shared" si="237"/>
        <v>PM</v>
      </c>
      <c r="L2519" t="str">
        <f t="shared" si="238"/>
        <v>industry.hard coal.PM.High efficiency deduster - industrial combustion + S,N meas.</v>
      </c>
      <c r="M2519" s="614">
        <f>IFERROR(INDEX('Control Tech'!$K$3:$K$196,MATCH(Calcs!L2519,'Control Tech'!$A$3:$A$196,0),1)/100,0)</f>
        <v>0</v>
      </c>
      <c r="N2519" s="613">
        <f t="shared" si="241"/>
        <v>0</v>
      </c>
      <c r="O2519" t="str">
        <f t="shared" si="242"/>
        <v/>
      </c>
    </row>
    <row r="2520" spans="1:15" x14ac:dyDescent="0.25">
      <c r="A2520" t="s">
        <v>1692</v>
      </c>
      <c r="B2520" t="s">
        <v>1222</v>
      </c>
      <c r="C2520" t="s">
        <v>1291</v>
      </c>
      <c r="D2520" t="s">
        <v>1186</v>
      </c>
      <c r="E2520" t="s">
        <v>1195</v>
      </c>
      <c r="F2520" s="604">
        <v>1</v>
      </c>
      <c r="G2520" s="604">
        <v>0.20161999999999999</v>
      </c>
      <c r="I2520" t="str">
        <f t="shared" si="239"/>
        <v>industry</v>
      </c>
      <c r="J2520" t="str">
        <f t="shared" si="240"/>
        <v>hard coal</v>
      </c>
      <c r="K2520" t="str">
        <f t="shared" si="237"/>
        <v>PM</v>
      </c>
      <c r="L2520" t="str">
        <f t="shared" si="238"/>
        <v>industry.hard coal.PM.No control</v>
      </c>
      <c r="M2520" s="614">
        <f>IFERROR(INDEX('Control Tech'!$K$3:$K$196,MATCH(Calcs!L2520,'Control Tech'!$A$3:$A$196,0),1)/100,0)</f>
        <v>0</v>
      </c>
      <c r="N2520" s="613">
        <f t="shared" si="241"/>
        <v>1</v>
      </c>
      <c r="O2520" t="str">
        <f t="shared" si="242"/>
        <v/>
      </c>
    </row>
    <row r="2521" spans="1:15" x14ac:dyDescent="0.25">
      <c r="A2521" t="s">
        <v>1692</v>
      </c>
      <c r="B2521" t="s">
        <v>1222</v>
      </c>
      <c r="C2521" t="s">
        <v>1291</v>
      </c>
      <c r="D2521" t="s">
        <v>1219</v>
      </c>
      <c r="E2521" t="s">
        <v>1195</v>
      </c>
      <c r="F2521" s="604">
        <v>1</v>
      </c>
      <c r="G2521" s="604">
        <v>1.149E-2</v>
      </c>
      <c r="I2521" t="str">
        <f t="shared" si="239"/>
        <v>industry</v>
      </c>
      <c r="J2521" t="str">
        <f t="shared" si="240"/>
        <v>hard coal</v>
      </c>
      <c r="K2521" t="str">
        <f t="shared" si="237"/>
        <v>PM</v>
      </c>
      <c r="L2521" t="str">
        <f t="shared" si="238"/>
        <v>industry.hard coal.PM.Wet scrubber</v>
      </c>
      <c r="M2521" s="614">
        <f>IFERROR(INDEX('Control Tech'!$K$3:$K$196,MATCH(Calcs!L2521,'Control Tech'!$A$3:$A$196,0),1)/100,0)</f>
        <v>0</v>
      </c>
      <c r="N2521" s="613">
        <f t="shared" si="241"/>
        <v>0</v>
      </c>
      <c r="O2521" t="str">
        <f t="shared" si="242"/>
        <v/>
      </c>
    </row>
    <row r="2522" spans="1:15" x14ac:dyDescent="0.25">
      <c r="A2522" t="s">
        <v>1692</v>
      </c>
      <c r="B2522" t="s">
        <v>1222</v>
      </c>
      <c r="C2522" t="s">
        <v>1292</v>
      </c>
      <c r="D2522" t="s">
        <v>1131</v>
      </c>
      <c r="E2522" t="s">
        <v>1195</v>
      </c>
      <c r="F2522" s="604">
        <v>1</v>
      </c>
      <c r="G2522" s="604">
        <v>8.8709999999999997E-2</v>
      </c>
      <c r="I2522" t="str">
        <f t="shared" si="239"/>
        <v>industry</v>
      </c>
      <c r="J2522" t="str">
        <f t="shared" si="240"/>
        <v>hard coal</v>
      </c>
      <c r="K2522" t="str">
        <f t="shared" si="237"/>
        <v>PM</v>
      </c>
      <c r="L2522" t="str">
        <f t="shared" si="238"/>
        <v>industry.hard coal.PM.Cyclone</v>
      </c>
      <c r="M2522" s="614">
        <f>IFERROR(INDEX('Control Tech'!$K$3:$K$196,MATCH(Calcs!L2522,'Control Tech'!$A$3:$A$196,0),1)/100,0)</f>
        <v>0</v>
      </c>
      <c r="N2522" s="613">
        <f t="shared" si="241"/>
        <v>0</v>
      </c>
      <c r="O2522" t="str">
        <f t="shared" si="242"/>
        <v/>
      </c>
    </row>
    <row r="2523" spans="1:15" x14ac:dyDescent="0.25">
      <c r="A2523" t="s">
        <v>1692</v>
      </c>
      <c r="B2523" t="s">
        <v>1222</v>
      </c>
      <c r="C2523" t="s">
        <v>1292</v>
      </c>
      <c r="D2523" t="s">
        <v>1207</v>
      </c>
      <c r="E2523" t="s">
        <v>1195</v>
      </c>
      <c r="F2523" s="604">
        <v>1</v>
      </c>
      <c r="G2523" s="604">
        <v>1.149E-2</v>
      </c>
      <c r="I2523" t="str">
        <f t="shared" si="239"/>
        <v>industry</v>
      </c>
      <c r="J2523" t="str">
        <f t="shared" si="240"/>
        <v>hard coal</v>
      </c>
      <c r="K2523" t="str">
        <f t="shared" si="237"/>
        <v>PM</v>
      </c>
      <c r="L2523" t="str">
        <f t="shared" si="238"/>
        <v>industry.hard coal.PM.Electrostatic precipitator: 1 field</v>
      </c>
      <c r="M2523" s="614">
        <f>IFERROR(INDEX('Control Tech'!$K$3:$K$196,MATCH(Calcs!L2523,'Control Tech'!$A$3:$A$196,0),1)/100,0)</f>
        <v>0</v>
      </c>
      <c r="N2523" s="613">
        <f t="shared" si="241"/>
        <v>0</v>
      </c>
      <c r="O2523" t="str">
        <f t="shared" si="242"/>
        <v/>
      </c>
    </row>
    <row r="2524" spans="1:15" x14ac:dyDescent="0.25">
      <c r="A2524" t="s">
        <v>1692</v>
      </c>
      <c r="B2524" t="s">
        <v>1222</v>
      </c>
      <c r="C2524" t="s">
        <v>1292</v>
      </c>
      <c r="D2524" t="s">
        <v>1208</v>
      </c>
      <c r="E2524" t="s">
        <v>1195</v>
      </c>
      <c r="F2524" s="604">
        <v>1</v>
      </c>
      <c r="G2524" s="604">
        <v>4.13E-3</v>
      </c>
      <c r="I2524" t="str">
        <f t="shared" si="239"/>
        <v>industry</v>
      </c>
      <c r="J2524" t="str">
        <f t="shared" si="240"/>
        <v>hard coal</v>
      </c>
      <c r="K2524" t="str">
        <f t="shared" si="237"/>
        <v>PM</v>
      </c>
      <c r="L2524" t="str">
        <f t="shared" si="238"/>
        <v>industry.hard coal.PM.Electrostatic precipitator: 2 fields</v>
      </c>
      <c r="M2524" s="614">
        <f>IFERROR(INDEX('Control Tech'!$K$3:$K$196,MATCH(Calcs!L2524,'Control Tech'!$A$3:$A$196,0),1)/100,0)</f>
        <v>0</v>
      </c>
      <c r="N2524" s="613">
        <f t="shared" si="241"/>
        <v>0</v>
      </c>
      <c r="O2524" t="str">
        <f t="shared" si="242"/>
        <v/>
      </c>
    </row>
    <row r="2525" spans="1:15" x14ac:dyDescent="0.25">
      <c r="A2525" t="s">
        <v>1692</v>
      </c>
      <c r="B2525" t="s">
        <v>1222</v>
      </c>
      <c r="C2525" t="s">
        <v>1292</v>
      </c>
      <c r="D2525" t="s">
        <v>1196</v>
      </c>
      <c r="E2525" t="s">
        <v>1195</v>
      </c>
      <c r="F2525" s="604">
        <v>1</v>
      </c>
      <c r="G2525" s="604">
        <v>8.4000000000000003E-4</v>
      </c>
      <c r="I2525" t="str">
        <f t="shared" si="239"/>
        <v>industry</v>
      </c>
      <c r="J2525" t="str">
        <f t="shared" si="240"/>
        <v>hard coal</v>
      </c>
      <c r="K2525" t="str">
        <f t="shared" si="237"/>
        <v>PM</v>
      </c>
      <c r="L2525" t="str">
        <f t="shared" si="238"/>
        <v>industry.hard coal.PM.High efficiency deduster</v>
      </c>
      <c r="M2525" s="614">
        <f>IFERROR(INDEX('Control Tech'!$K$3:$K$196,MATCH(Calcs!L2525,'Control Tech'!$A$3:$A$196,0),1)/100,0)</f>
        <v>0</v>
      </c>
      <c r="N2525" s="613">
        <f t="shared" si="241"/>
        <v>0</v>
      </c>
      <c r="O2525" t="str">
        <f t="shared" si="242"/>
        <v/>
      </c>
    </row>
    <row r="2526" spans="1:15" x14ac:dyDescent="0.25">
      <c r="A2526" t="s">
        <v>1692</v>
      </c>
      <c r="B2526" t="s">
        <v>1222</v>
      </c>
      <c r="C2526" t="s">
        <v>1292</v>
      </c>
      <c r="D2526" t="s">
        <v>1218</v>
      </c>
      <c r="E2526" t="s">
        <v>1195</v>
      </c>
      <c r="F2526" s="604">
        <v>1</v>
      </c>
      <c r="G2526" s="604">
        <v>8.4000000000000003E-4</v>
      </c>
      <c r="I2526" t="str">
        <f t="shared" si="239"/>
        <v>industry</v>
      </c>
      <c r="J2526" t="str">
        <f t="shared" si="240"/>
        <v>hard coal</v>
      </c>
      <c r="K2526" t="str">
        <f t="shared" si="237"/>
        <v>PM</v>
      </c>
      <c r="L2526" t="str">
        <f t="shared" si="238"/>
        <v>industry.hard coal.PM.High efficiency deduster - industrial combustion + S,N meas.</v>
      </c>
      <c r="M2526" s="614">
        <f>IFERROR(INDEX('Control Tech'!$K$3:$K$196,MATCH(Calcs!L2526,'Control Tech'!$A$3:$A$196,0),1)/100,0)</f>
        <v>0</v>
      </c>
      <c r="N2526" s="613">
        <f t="shared" si="241"/>
        <v>0</v>
      </c>
      <c r="O2526" t="str">
        <f t="shared" si="242"/>
        <v/>
      </c>
    </row>
    <row r="2527" spans="1:15" x14ac:dyDescent="0.25">
      <c r="A2527" t="s">
        <v>1692</v>
      </c>
      <c r="B2527" t="s">
        <v>1222</v>
      </c>
      <c r="C2527" t="s">
        <v>1292</v>
      </c>
      <c r="D2527" t="s">
        <v>1186</v>
      </c>
      <c r="E2527" t="s">
        <v>1195</v>
      </c>
      <c r="F2527" s="604">
        <v>1</v>
      </c>
      <c r="G2527" s="604">
        <v>0.20161999999999999</v>
      </c>
      <c r="I2527" t="str">
        <f t="shared" si="239"/>
        <v>industry</v>
      </c>
      <c r="J2527" t="str">
        <f t="shared" si="240"/>
        <v>hard coal</v>
      </c>
      <c r="K2527" t="str">
        <f t="shared" si="237"/>
        <v>PM</v>
      </c>
      <c r="L2527" t="str">
        <f t="shared" si="238"/>
        <v>industry.hard coal.PM.No control</v>
      </c>
      <c r="M2527" s="614">
        <f>IFERROR(INDEX('Control Tech'!$K$3:$K$196,MATCH(Calcs!L2527,'Control Tech'!$A$3:$A$196,0),1)/100,0)</f>
        <v>0</v>
      </c>
      <c r="N2527" s="613">
        <f t="shared" si="241"/>
        <v>1</v>
      </c>
      <c r="O2527" t="str">
        <f t="shared" si="242"/>
        <v/>
      </c>
    </row>
    <row r="2528" spans="1:15" x14ac:dyDescent="0.25">
      <c r="A2528" t="s">
        <v>1692</v>
      </c>
      <c r="B2528" t="s">
        <v>1222</v>
      </c>
      <c r="C2528" t="s">
        <v>1292</v>
      </c>
      <c r="D2528" t="s">
        <v>1219</v>
      </c>
      <c r="E2528" t="s">
        <v>1195</v>
      </c>
      <c r="F2528" s="604">
        <v>1</v>
      </c>
      <c r="G2528" s="604">
        <v>1.149E-2</v>
      </c>
      <c r="I2528" t="str">
        <f t="shared" si="239"/>
        <v>industry</v>
      </c>
      <c r="J2528" t="str">
        <f t="shared" si="240"/>
        <v>hard coal</v>
      </c>
      <c r="K2528" t="str">
        <f t="shared" si="237"/>
        <v>PM</v>
      </c>
      <c r="L2528" t="str">
        <f t="shared" si="238"/>
        <v>industry.hard coal.PM.Wet scrubber</v>
      </c>
      <c r="M2528" s="614">
        <f>IFERROR(INDEX('Control Tech'!$K$3:$K$196,MATCH(Calcs!L2528,'Control Tech'!$A$3:$A$196,0),1)/100,0)</f>
        <v>0</v>
      </c>
      <c r="N2528" s="613">
        <f t="shared" si="241"/>
        <v>0</v>
      </c>
      <c r="O2528" t="str">
        <f t="shared" si="242"/>
        <v/>
      </c>
    </row>
    <row r="2529" spans="1:15" x14ac:dyDescent="0.25">
      <c r="A2529" t="s">
        <v>1692</v>
      </c>
      <c r="B2529" t="s">
        <v>1222</v>
      </c>
      <c r="C2529" t="s">
        <v>1293</v>
      </c>
      <c r="D2529" t="s">
        <v>1131</v>
      </c>
      <c r="E2529" t="s">
        <v>1195</v>
      </c>
      <c r="F2529" s="604">
        <v>1</v>
      </c>
      <c r="G2529" s="604">
        <v>8.8709999999999997E-2</v>
      </c>
      <c r="I2529" t="str">
        <f t="shared" si="239"/>
        <v>industry</v>
      </c>
      <c r="J2529" t="str">
        <f t="shared" si="240"/>
        <v>hard coal</v>
      </c>
      <c r="K2529" t="str">
        <f t="shared" si="237"/>
        <v>PM</v>
      </c>
      <c r="L2529" t="str">
        <f t="shared" si="238"/>
        <v>industry.hard coal.PM.Cyclone</v>
      </c>
      <c r="M2529" s="614">
        <f>IFERROR(INDEX('Control Tech'!$K$3:$K$196,MATCH(Calcs!L2529,'Control Tech'!$A$3:$A$196,0),1)/100,0)</f>
        <v>0</v>
      </c>
      <c r="N2529" s="613">
        <f t="shared" si="241"/>
        <v>0</v>
      </c>
      <c r="O2529" t="str">
        <f t="shared" si="242"/>
        <v/>
      </c>
    </row>
    <row r="2530" spans="1:15" x14ac:dyDescent="0.25">
      <c r="A2530" t="s">
        <v>1692</v>
      </c>
      <c r="B2530" t="s">
        <v>1222</v>
      </c>
      <c r="C2530" t="s">
        <v>1293</v>
      </c>
      <c r="D2530" t="s">
        <v>1207</v>
      </c>
      <c r="E2530" t="s">
        <v>1195</v>
      </c>
      <c r="F2530" s="604">
        <v>1</v>
      </c>
      <c r="G2530" s="604">
        <v>1.149E-2</v>
      </c>
      <c r="I2530" t="str">
        <f t="shared" si="239"/>
        <v>industry</v>
      </c>
      <c r="J2530" t="str">
        <f t="shared" si="240"/>
        <v>hard coal</v>
      </c>
      <c r="K2530" t="str">
        <f t="shared" si="237"/>
        <v>PM</v>
      </c>
      <c r="L2530" t="str">
        <f t="shared" si="238"/>
        <v>industry.hard coal.PM.Electrostatic precipitator: 1 field</v>
      </c>
      <c r="M2530" s="614">
        <f>IFERROR(INDEX('Control Tech'!$K$3:$K$196,MATCH(Calcs!L2530,'Control Tech'!$A$3:$A$196,0),1)/100,0)</f>
        <v>0</v>
      </c>
      <c r="N2530" s="613">
        <f t="shared" si="241"/>
        <v>0</v>
      </c>
      <c r="O2530" t="str">
        <f t="shared" si="242"/>
        <v/>
      </c>
    </row>
    <row r="2531" spans="1:15" x14ac:dyDescent="0.25">
      <c r="A2531" t="s">
        <v>1692</v>
      </c>
      <c r="B2531" t="s">
        <v>1222</v>
      </c>
      <c r="C2531" t="s">
        <v>1293</v>
      </c>
      <c r="D2531" t="s">
        <v>1208</v>
      </c>
      <c r="E2531" t="s">
        <v>1195</v>
      </c>
      <c r="F2531" s="604">
        <v>1</v>
      </c>
      <c r="G2531" s="604">
        <v>4.13E-3</v>
      </c>
      <c r="I2531" t="str">
        <f t="shared" si="239"/>
        <v>industry</v>
      </c>
      <c r="J2531" t="str">
        <f t="shared" si="240"/>
        <v>hard coal</v>
      </c>
      <c r="K2531" t="str">
        <f t="shared" si="237"/>
        <v>PM</v>
      </c>
      <c r="L2531" t="str">
        <f t="shared" si="238"/>
        <v>industry.hard coal.PM.Electrostatic precipitator: 2 fields</v>
      </c>
      <c r="M2531" s="614">
        <f>IFERROR(INDEX('Control Tech'!$K$3:$K$196,MATCH(Calcs!L2531,'Control Tech'!$A$3:$A$196,0),1)/100,0)</f>
        <v>0</v>
      </c>
      <c r="N2531" s="613">
        <f t="shared" si="241"/>
        <v>0</v>
      </c>
      <c r="O2531" t="str">
        <f t="shared" si="242"/>
        <v/>
      </c>
    </row>
    <row r="2532" spans="1:15" x14ac:dyDescent="0.25">
      <c r="A2532" t="s">
        <v>1692</v>
      </c>
      <c r="B2532" t="s">
        <v>1222</v>
      </c>
      <c r="C2532" t="s">
        <v>1293</v>
      </c>
      <c r="D2532" t="s">
        <v>1196</v>
      </c>
      <c r="E2532" t="s">
        <v>1195</v>
      </c>
      <c r="F2532" s="604">
        <v>1</v>
      </c>
      <c r="G2532" s="604">
        <v>8.4000000000000003E-4</v>
      </c>
      <c r="I2532" t="str">
        <f t="shared" si="239"/>
        <v>industry</v>
      </c>
      <c r="J2532" t="str">
        <f t="shared" si="240"/>
        <v>hard coal</v>
      </c>
      <c r="K2532" t="str">
        <f t="shared" si="237"/>
        <v>PM</v>
      </c>
      <c r="L2532" t="str">
        <f t="shared" si="238"/>
        <v>industry.hard coal.PM.High efficiency deduster</v>
      </c>
      <c r="M2532" s="614">
        <f>IFERROR(INDEX('Control Tech'!$K$3:$K$196,MATCH(Calcs!L2532,'Control Tech'!$A$3:$A$196,0),1)/100,0)</f>
        <v>0</v>
      </c>
      <c r="N2532" s="613">
        <f t="shared" si="241"/>
        <v>0</v>
      </c>
      <c r="O2532" t="str">
        <f t="shared" si="242"/>
        <v/>
      </c>
    </row>
    <row r="2533" spans="1:15" x14ac:dyDescent="0.25">
      <c r="A2533" t="s">
        <v>1692</v>
      </c>
      <c r="B2533" t="s">
        <v>1222</v>
      </c>
      <c r="C2533" t="s">
        <v>1293</v>
      </c>
      <c r="D2533" t="s">
        <v>1218</v>
      </c>
      <c r="E2533" t="s">
        <v>1195</v>
      </c>
      <c r="F2533" s="604">
        <v>1</v>
      </c>
      <c r="G2533" s="604">
        <v>8.4000000000000003E-4</v>
      </c>
      <c r="I2533" t="str">
        <f t="shared" si="239"/>
        <v>industry</v>
      </c>
      <c r="J2533" t="str">
        <f t="shared" si="240"/>
        <v>hard coal</v>
      </c>
      <c r="K2533" t="str">
        <f t="shared" si="237"/>
        <v>PM</v>
      </c>
      <c r="L2533" t="str">
        <f t="shared" si="238"/>
        <v>industry.hard coal.PM.High efficiency deduster - industrial combustion + S,N meas.</v>
      </c>
      <c r="M2533" s="614">
        <f>IFERROR(INDEX('Control Tech'!$K$3:$K$196,MATCH(Calcs!L2533,'Control Tech'!$A$3:$A$196,0),1)/100,0)</f>
        <v>0</v>
      </c>
      <c r="N2533" s="613">
        <f t="shared" si="241"/>
        <v>0</v>
      </c>
      <c r="O2533" t="str">
        <f t="shared" si="242"/>
        <v/>
      </c>
    </row>
    <row r="2534" spans="1:15" x14ac:dyDescent="0.25">
      <c r="A2534" t="s">
        <v>1692</v>
      </c>
      <c r="B2534" t="s">
        <v>1222</v>
      </c>
      <c r="C2534" t="s">
        <v>1293</v>
      </c>
      <c r="D2534" t="s">
        <v>1186</v>
      </c>
      <c r="E2534" t="s">
        <v>1195</v>
      </c>
      <c r="F2534" s="604">
        <v>1</v>
      </c>
      <c r="G2534" s="604">
        <v>0.20161999999999999</v>
      </c>
      <c r="I2534" t="str">
        <f t="shared" si="239"/>
        <v>industry</v>
      </c>
      <c r="J2534" t="str">
        <f t="shared" si="240"/>
        <v>hard coal</v>
      </c>
      <c r="K2534" t="str">
        <f t="shared" si="237"/>
        <v>PM</v>
      </c>
      <c r="L2534" t="str">
        <f t="shared" si="238"/>
        <v>industry.hard coal.PM.No control</v>
      </c>
      <c r="M2534" s="614">
        <f>IFERROR(INDEX('Control Tech'!$K$3:$K$196,MATCH(Calcs!L2534,'Control Tech'!$A$3:$A$196,0),1)/100,0)</f>
        <v>0</v>
      </c>
      <c r="N2534" s="613">
        <f t="shared" si="241"/>
        <v>1</v>
      </c>
      <c r="O2534" t="str">
        <f t="shared" si="242"/>
        <v/>
      </c>
    </row>
    <row r="2535" spans="1:15" x14ac:dyDescent="0.25">
      <c r="A2535" t="s">
        <v>1692</v>
      </c>
      <c r="B2535" t="s">
        <v>1222</v>
      </c>
      <c r="C2535" t="s">
        <v>1293</v>
      </c>
      <c r="D2535" t="s">
        <v>1219</v>
      </c>
      <c r="E2535" t="s">
        <v>1195</v>
      </c>
      <c r="F2535" s="604">
        <v>1</v>
      </c>
      <c r="G2535" s="604">
        <v>1.149E-2</v>
      </c>
      <c r="I2535" t="str">
        <f t="shared" si="239"/>
        <v>industry</v>
      </c>
      <c r="J2535" t="str">
        <f t="shared" si="240"/>
        <v>hard coal</v>
      </c>
      <c r="K2535" t="str">
        <f t="shared" si="237"/>
        <v>PM</v>
      </c>
      <c r="L2535" t="str">
        <f t="shared" si="238"/>
        <v>industry.hard coal.PM.Wet scrubber</v>
      </c>
      <c r="M2535" s="614">
        <f>IFERROR(INDEX('Control Tech'!$K$3:$K$196,MATCH(Calcs!L2535,'Control Tech'!$A$3:$A$196,0),1)/100,0)</f>
        <v>0</v>
      </c>
      <c r="N2535" s="613">
        <f t="shared" si="241"/>
        <v>0</v>
      </c>
      <c r="O2535" t="str">
        <f t="shared" si="242"/>
        <v/>
      </c>
    </row>
    <row r="2536" spans="1:15" x14ac:dyDescent="0.25">
      <c r="A2536" t="s">
        <v>1692</v>
      </c>
      <c r="B2536" t="s">
        <v>1249</v>
      </c>
      <c r="C2536" t="s">
        <v>1409</v>
      </c>
      <c r="D2536" t="s">
        <v>1131</v>
      </c>
      <c r="E2536" t="s">
        <v>1195</v>
      </c>
      <c r="F2536" s="604">
        <v>1</v>
      </c>
      <c r="G2536" s="604">
        <v>0.13800000000000001</v>
      </c>
      <c r="I2536" t="str">
        <f t="shared" si="239"/>
        <v>electricity</v>
      </c>
      <c r="J2536" t="str">
        <f t="shared" si="240"/>
        <v>biomass</v>
      </c>
      <c r="K2536" t="str">
        <f t="shared" si="237"/>
        <v>PM</v>
      </c>
      <c r="L2536" t="str">
        <f t="shared" si="238"/>
        <v>electricity.biomass.PM.Cyclone</v>
      </c>
      <c r="M2536" s="614">
        <f>IFERROR(INDEX('Control Tech'!$K$3:$K$196,MATCH(Calcs!L2536,'Control Tech'!$A$3:$A$196,0),1)/100,0)</f>
        <v>0</v>
      </c>
      <c r="N2536" s="613">
        <f t="shared" si="241"/>
        <v>0</v>
      </c>
      <c r="O2536">
        <f t="shared" si="242"/>
        <v>0</v>
      </c>
    </row>
    <row r="2537" spans="1:15" x14ac:dyDescent="0.25">
      <c r="A2537" t="s">
        <v>1692</v>
      </c>
      <c r="B2537" t="s">
        <v>1249</v>
      </c>
      <c r="C2537" t="s">
        <v>1409</v>
      </c>
      <c r="D2537" t="s">
        <v>1207</v>
      </c>
      <c r="E2537" t="s">
        <v>1195</v>
      </c>
      <c r="F2537" s="604">
        <v>1</v>
      </c>
      <c r="G2537" s="604">
        <v>1.438E-2</v>
      </c>
      <c r="I2537" t="str">
        <f t="shared" si="239"/>
        <v>electricity</v>
      </c>
      <c r="J2537" t="str">
        <f t="shared" si="240"/>
        <v>biomass</v>
      </c>
      <c r="K2537" t="str">
        <f t="shared" si="237"/>
        <v>PM</v>
      </c>
      <c r="L2537" t="str">
        <f t="shared" si="238"/>
        <v>electricity.biomass.PM.Electrostatic precipitator: 1 field</v>
      </c>
      <c r="M2537" s="614">
        <f>IFERROR(INDEX('Control Tech'!$K$3:$K$196,MATCH(Calcs!L2537,'Control Tech'!$A$3:$A$196,0),1)/100,0)</f>
        <v>1</v>
      </c>
      <c r="N2537" s="613">
        <f t="shared" si="241"/>
        <v>1</v>
      </c>
      <c r="O2537">
        <f t="shared" si="242"/>
        <v>0</v>
      </c>
    </row>
    <row r="2538" spans="1:15" x14ac:dyDescent="0.25">
      <c r="A2538" t="s">
        <v>1692</v>
      </c>
      <c r="B2538" t="s">
        <v>1249</v>
      </c>
      <c r="C2538" t="s">
        <v>1409</v>
      </c>
      <c r="D2538" t="s">
        <v>1208</v>
      </c>
      <c r="E2538" t="s">
        <v>1195</v>
      </c>
      <c r="F2538" s="604">
        <v>1</v>
      </c>
      <c r="G2538" s="604">
        <v>7.6800000000000002E-3</v>
      </c>
      <c r="I2538" t="str">
        <f t="shared" si="239"/>
        <v>electricity</v>
      </c>
      <c r="J2538" t="str">
        <f t="shared" si="240"/>
        <v>biomass</v>
      </c>
      <c r="K2538" t="str">
        <f t="shared" si="237"/>
        <v>PM</v>
      </c>
      <c r="L2538" t="str">
        <f t="shared" si="238"/>
        <v>electricity.biomass.PM.Electrostatic precipitator: 2 fields</v>
      </c>
      <c r="M2538" s="614">
        <f>IFERROR(INDEX('Control Tech'!$K$3:$K$196,MATCH(Calcs!L2538,'Control Tech'!$A$3:$A$196,0),1)/100,0)</f>
        <v>0</v>
      </c>
      <c r="N2538" s="613">
        <f t="shared" si="241"/>
        <v>0</v>
      </c>
      <c r="O2538">
        <f t="shared" si="242"/>
        <v>0</v>
      </c>
    </row>
    <row r="2539" spans="1:15" x14ac:dyDescent="0.25">
      <c r="A2539" t="s">
        <v>1692</v>
      </c>
      <c r="B2539" t="s">
        <v>1249</v>
      </c>
      <c r="C2539" t="s">
        <v>1409</v>
      </c>
      <c r="D2539" t="s">
        <v>1234</v>
      </c>
      <c r="E2539" t="s">
        <v>1195</v>
      </c>
      <c r="F2539" s="604">
        <v>1</v>
      </c>
      <c r="G2539" s="604">
        <v>9.3000000000000005E-4</v>
      </c>
      <c r="I2539" t="str">
        <f t="shared" si="239"/>
        <v>electricity</v>
      </c>
      <c r="J2539" t="str">
        <f t="shared" si="240"/>
        <v>biomass</v>
      </c>
      <c r="K2539" t="str">
        <f t="shared" si="237"/>
        <v>PM</v>
      </c>
      <c r="L2539" t="str">
        <f t="shared" si="238"/>
        <v>electricity.biomass.PM.Fabric filters</v>
      </c>
      <c r="M2539" s="614">
        <f>IFERROR(INDEX('Control Tech'!$K$3:$K$196,MATCH(Calcs!L2539,'Control Tech'!$A$3:$A$196,0),1)/100,0)</f>
        <v>0</v>
      </c>
      <c r="N2539" s="613">
        <f t="shared" si="241"/>
        <v>0</v>
      </c>
      <c r="O2539">
        <f t="shared" si="242"/>
        <v>0</v>
      </c>
    </row>
    <row r="2540" spans="1:15" x14ac:dyDescent="0.25">
      <c r="A2540" t="s">
        <v>1692</v>
      </c>
      <c r="B2540" t="s">
        <v>1249</v>
      </c>
      <c r="C2540" t="s">
        <v>1409</v>
      </c>
      <c r="D2540" t="s">
        <v>1196</v>
      </c>
      <c r="E2540" t="s">
        <v>1195</v>
      </c>
      <c r="F2540" s="604">
        <v>1</v>
      </c>
      <c r="G2540" s="604">
        <v>9.3000000000000005E-4</v>
      </c>
      <c r="I2540" t="str">
        <f t="shared" si="239"/>
        <v>electricity</v>
      </c>
      <c r="J2540" t="str">
        <f t="shared" si="240"/>
        <v>biomass</v>
      </c>
      <c r="K2540" t="str">
        <f t="shared" si="237"/>
        <v>PM</v>
      </c>
      <c r="L2540" t="str">
        <f t="shared" si="238"/>
        <v>electricity.biomass.PM.High efficiency deduster</v>
      </c>
      <c r="M2540" s="614">
        <f>IFERROR(INDEX('Control Tech'!$K$3:$K$196,MATCH(Calcs!L2540,'Control Tech'!$A$3:$A$196,0),1)/100,0)</f>
        <v>0</v>
      </c>
      <c r="N2540" s="613">
        <f t="shared" si="241"/>
        <v>0</v>
      </c>
      <c r="O2540">
        <f t="shared" si="242"/>
        <v>0</v>
      </c>
    </row>
    <row r="2541" spans="1:15" x14ac:dyDescent="0.25">
      <c r="A2541" t="s">
        <v>1692</v>
      </c>
      <c r="B2541" t="s">
        <v>1249</v>
      </c>
      <c r="C2541" t="s">
        <v>1409</v>
      </c>
      <c r="D2541" t="s">
        <v>1186</v>
      </c>
      <c r="E2541" t="s">
        <v>1195</v>
      </c>
      <c r="F2541" s="604">
        <v>1</v>
      </c>
      <c r="G2541" s="604">
        <v>0.21360000000000001</v>
      </c>
      <c r="I2541" t="str">
        <f t="shared" si="239"/>
        <v>electricity</v>
      </c>
      <c r="J2541" t="str">
        <f t="shared" si="240"/>
        <v>biomass</v>
      </c>
      <c r="K2541" t="str">
        <f t="shared" ref="K2541:K2604" si="243">IF(OR(A2541="black carbon",A2541="oc",A2541="pm2.5",A2541="pm10"),"PM",A2541)</f>
        <v>PM</v>
      </c>
      <c r="L2541" t="str">
        <f t="shared" ref="L2541:L2604" si="244">IFERROR(CONCATENATE(I2541,".",J2541,".",K2541,".",D2541),"")</f>
        <v>electricity.biomass.PM.No control</v>
      </c>
      <c r="M2541" s="614">
        <f>IFERROR(INDEX('Control Tech'!$K$3:$K$196,MATCH(Calcs!L2541,'Control Tech'!$A$3:$A$196,0),1)/100,0)</f>
        <v>0</v>
      </c>
      <c r="N2541" s="613">
        <f t="shared" si="241"/>
        <v>0</v>
      </c>
      <c r="O2541">
        <f t="shared" si="242"/>
        <v>0</v>
      </c>
    </row>
    <row r="2542" spans="1:15" x14ac:dyDescent="0.25">
      <c r="A2542" t="s">
        <v>1692</v>
      </c>
      <c r="B2542" t="s">
        <v>1249</v>
      </c>
      <c r="C2542" t="s">
        <v>1245</v>
      </c>
      <c r="D2542" t="s">
        <v>1131</v>
      </c>
      <c r="E2542" t="s">
        <v>1195</v>
      </c>
      <c r="F2542" s="604">
        <v>1</v>
      </c>
      <c r="G2542" s="604">
        <v>7.5270000000000004E-2</v>
      </c>
      <c r="I2542" t="str">
        <f t="shared" si="239"/>
        <v>electricity</v>
      </c>
      <c r="J2542" t="str">
        <f t="shared" si="240"/>
        <v>coal</v>
      </c>
      <c r="K2542" t="str">
        <f t="shared" si="243"/>
        <v>PM</v>
      </c>
      <c r="L2542" t="str">
        <f t="shared" si="244"/>
        <v>electricity.coal.PM.Cyclone</v>
      </c>
      <c r="M2542" s="614">
        <f>IFERROR(INDEX('Control Tech'!$K$3:$K$196,MATCH(Calcs!L2542,'Control Tech'!$A$3:$A$196,0),1)/100,0)</f>
        <v>0</v>
      </c>
      <c r="N2542" s="613">
        <f t="shared" si="241"/>
        <v>0</v>
      </c>
      <c r="O2542">
        <f t="shared" si="242"/>
        <v>0</v>
      </c>
    </row>
    <row r="2543" spans="1:15" x14ac:dyDescent="0.25">
      <c r="A2543" t="s">
        <v>1692</v>
      </c>
      <c r="B2543" t="s">
        <v>1249</v>
      </c>
      <c r="C2543" t="s">
        <v>1245</v>
      </c>
      <c r="D2543" t="s">
        <v>1207</v>
      </c>
      <c r="E2543" t="s">
        <v>1195</v>
      </c>
      <c r="F2543" s="604">
        <v>1</v>
      </c>
      <c r="G2543" s="604">
        <v>8.7500000000000008E-3</v>
      </c>
      <c r="I2543" t="str">
        <f t="shared" si="239"/>
        <v>electricity</v>
      </c>
      <c r="J2543" t="str">
        <f t="shared" si="240"/>
        <v>coal</v>
      </c>
      <c r="K2543" t="str">
        <f t="shared" si="243"/>
        <v>PM</v>
      </c>
      <c r="L2543" t="str">
        <f t="shared" si="244"/>
        <v>electricity.coal.PM.Electrostatic precipitator: 1 field</v>
      </c>
      <c r="M2543" s="614">
        <f>IFERROR(INDEX('Control Tech'!$K$3:$K$196,MATCH(Calcs!L2543,'Control Tech'!$A$3:$A$196,0),1)/100,0)</f>
        <v>5.7200000000000001E-2</v>
      </c>
      <c r="N2543" s="613">
        <f t="shared" si="241"/>
        <v>5.7200000000000001E-2</v>
      </c>
      <c r="O2543">
        <f t="shared" si="242"/>
        <v>0</v>
      </c>
    </row>
    <row r="2544" spans="1:15" x14ac:dyDescent="0.25">
      <c r="A2544" t="s">
        <v>1692</v>
      </c>
      <c r="B2544" t="s">
        <v>1249</v>
      </c>
      <c r="C2544" t="s">
        <v>1245</v>
      </c>
      <c r="D2544" t="s">
        <v>1208</v>
      </c>
      <c r="E2544" t="s">
        <v>1195</v>
      </c>
      <c r="F2544" s="604">
        <v>1</v>
      </c>
      <c r="G2544" s="604">
        <v>3.8600000000000001E-3</v>
      </c>
      <c r="I2544" t="str">
        <f t="shared" si="239"/>
        <v>electricity</v>
      </c>
      <c r="J2544" t="str">
        <f t="shared" si="240"/>
        <v>coal</v>
      </c>
      <c r="K2544" t="str">
        <f t="shared" si="243"/>
        <v>PM</v>
      </c>
      <c r="L2544" t="str">
        <f t="shared" si="244"/>
        <v>electricity.coal.PM.Electrostatic precipitator: 2 fields</v>
      </c>
      <c r="M2544" s="614">
        <f>IFERROR(INDEX('Control Tech'!$K$3:$K$196,MATCH(Calcs!L2544,'Control Tech'!$A$3:$A$196,0),1)/100,0)</f>
        <v>0.94279999999999997</v>
      </c>
      <c r="N2544" s="613">
        <f t="shared" si="241"/>
        <v>0.94279999999999997</v>
      </c>
      <c r="O2544">
        <f t="shared" si="242"/>
        <v>0</v>
      </c>
    </row>
    <row r="2545" spans="1:15" x14ac:dyDescent="0.25">
      <c r="A2545" t="s">
        <v>1692</v>
      </c>
      <c r="B2545" t="s">
        <v>1249</v>
      </c>
      <c r="C2545" t="s">
        <v>1245</v>
      </c>
      <c r="D2545" t="s">
        <v>1234</v>
      </c>
      <c r="E2545" t="s">
        <v>1195</v>
      </c>
      <c r="F2545" s="604">
        <v>1</v>
      </c>
      <c r="G2545" s="604">
        <v>4.2000000000000002E-4</v>
      </c>
      <c r="I2545" t="str">
        <f t="shared" si="239"/>
        <v>electricity</v>
      </c>
      <c r="J2545" t="str">
        <f t="shared" si="240"/>
        <v>coal</v>
      </c>
      <c r="K2545" t="str">
        <f t="shared" si="243"/>
        <v>PM</v>
      </c>
      <c r="L2545" t="str">
        <f t="shared" si="244"/>
        <v>electricity.coal.PM.Fabric filters</v>
      </c>
      <c r="M2545" s="614">
        <f>IFERROR(INDEX('Control Tech'!$K$3:$K$196,MATCH(Calcs!L2545,'Control Tech'!$A$3:$A$196,0),1)/100,0)</f>
        <v>0</v>
      </c>
      <c r="N2545" s="613">
        <f t="shared" si="241"/>
        <v>0</v>
      </c>
      <c r="O2545">
        <f t="shared" si="242"/>
        <v>0</v>
      </c>
    </row>
    <row r="2546" spans="1:15" x14ac:dyDescent="0.25">
      <c r="A2546" t="s">
        <v>1692</v>
      </c>
      <c r="B2546" t="s">
        <v>1249</v>
      </c>
      <c r="C2546" t="s">
        <v>1245</v>
      </c>
      <c r="D2546" t="s">
        <v>1196</v>
      </c>
      <c r="E2546" t="s">
        <v>1195</v>
      </c>
      <c r="F2546" s="604">
        <v>1</v>
      </c>
      <c r="G2546" s="604">
        <v>4.2000000000000002E-4</v>
      </c>
      <c r="I2546" t="str">
        <f t="shared" si="239"/>
        <v>electricity</v>
      </c>
      <c r="J2546" t="str">
        <f t="shared" si="240"/>
        <v>coal</v>
      </c>
      <c r="K2546" t="str">
        <f t="shared" si="243"/>
        <v>PM</v>
      </c>
      <c r="L2546" t="str">
        <f t="shared" si="244"/>
        <v>electricity.coal.PM.High efficiency deduster</v>
      </c>
      <c r="M2546" s="614">
        <f>IFERROR(INDEX('Control Tech'!$K$3:$K$196,MATCH(Calcs!L2546,'Control Tech'!$A$3:$A$196,0),1)/100,0)</f>
        <v>0</v>
      </c>
      <c r="N2546" s="613">
        <f t="shared" si="241"/>
        <v>0</v>
      </c>
      <c r="O2546">
        <f t="shared" si="242"/>
        <v>0</v>
      </c>
    </row>
    <row r="2547" spans="1:15" x14ac:dyDescent="0.25">
      <c r="A2547" t="s">
        <v>1692</v>
      </c>
      <c r="B2547" t="s">
        <v>1249</v>
      </c>
      <c r="C2547" t="s">
        <v>1245</v>
      </c>
      <c r="D2547" t="s">
        <v>1186</v>
      </c>
      <c r="E2547" t="s">
        <v>1195</v>
      </c>
      <c r="F2547" s="604">
        <v>1</v>
      </c>
      <c r="G2547" s="604">
        <v>0.1426</v>
      </c>
      <c r="I2547" t="str">
        <f t="shared" si="239"/>
        <v>electricity</v>
      </c>
      <c r="J2547" t="str">
        <f t="shared" si="240"/>
        <v>coal</v>
      </c>
      <c r="K2547" t="str">
        <f t="shared" si="243"/>
        <v>PM</v>
      </c>
      <c r="L2547" t="str">
        <f t="shared" si="244"/>
        <v>electricity.coal.PM.No control</v>
      </c>
      <c r="M2547" s="614">
        <f>IFERROR(INDEX('Control Tech'!$K$3:$K$196,MATCH(Calcs!L2547,'Control Tech'!$A$3:$A$196,0),1)/100,0)</f>
        <v>0</v>
      </c>
      <c r="N2547" s="613">
        <f t="shared" si="241"/>
        <v>0</v>
      </c>
      <c r="O2547">
        <f t="shared" si="242"/>
        <v>0</v>
      </c>
    </row>
    <row r="2548" spans="1:15" x14ac:dyDescent="0.25">
      <c r="A2548" t="s">
        <v>1692</v>
      </c>
      <c r="B2548" t="s">
        <v>1249</v>
      </c>
      <c r="C2548" t="s">
        <v>92</v>
      </c>
      <c r="D2548" t="s">
        <v>1295</v>
      </c>
      <c r="E2548" t="s">
        <v>1195</v>
      </c>
      <c r="F2548" s="604">
        <v>1</v>
      </c>
      <c r="G2548" s="604">
        <v>1.2600000000000001E-3</v>
      </c>
      <c r="I2548" t="str">
        <f t="shared" si="239"/>
        <v>electricity</v>
      </c>
      <c r="J2548" t="str">
        <f t="shared" si="240"/>
        <v>petroleum diesel</v>
      </c>
      <c r="K2548" t="str">
        <f t="shared" si="243"/>
        <v>PM</v>
      </c>
      <c r="L2548" t="str">
        <f t="shared" si="244"/>
        <v>electricity.petroleum diesel.PM.Good housekeeping: industrial oil boilers</v>
      </c>
      <c r="M2548" s="614">
        <f>IFERROR(INDEX('Control Tech'!$K$3:$K$196,MATCH(Calcs!L2548,'Control Tech'!$A$3:$A$196,0),1)/100,0)</f>
        <v>0</v>
      </c>
      <c r="N2548" s="613">
        <f t="shared" si="241"/>
        <v>0</v>
      </c>
      <c r="O2548">
        <f t="shared" si="242"/>
        <v>0</v>
      </c>
    </row>
    <row r="2549" spans="1:15" x14ac:dyDescent="0.25">
      <c r="A2549" t="s">
        <v>1692</v>
      </c>
      <c r="B2549" t="s">
        <v>1249</v>
      </c>
      <c r="C2549" t="s">
        <v>92</v>
      </c>
      <c r="D2549" t="s">
        <v>1186</v>
      </c>
      <c r="E2549" t="s">
        <v>1195</v>
      </c>
      <c r="F2549" s="604">
        <v>1</v>
      </c>
      <c r="G2549" s="604">
        <v>1.8E-3</v>
      </c>
      <c r="I2549" t="str">
        <f t="shared" si="239"/>
        <v>electricity</v>
      </c>
      <c r="J2549" t="str">
        <f t="shared" si="240"/>
        <v>petroleum diesel</v>
      </c>
      <c r="K2549" t="str">
        <f t="shared" si="243"/>
        <v>PM</v>
      </c>
      <c r="L2549" t="str">
        <f t="shared" si="244"/>
        <v>electricity.petroleum diesel.PM.No control</v>
      </c>
      <c r="M2549" s="614">
        <f>IFERROR(INDEX('Control Tech'!$K$3:$K$196,MATCH(Calcs!L2549,'Control Tech'!$A$3:$A$196,0),1)/100,0)</f>
        <v>0</v>
      </c>
      <c r="N2549" s="613">
        <f t="shared" si="241"/>
        <v>1</v>
      </c>
      <c r="O2549">
        <f t="shared" si="242"/>
        <v>0</v>
      </c>
    </row>
    <row r="2550" spans="1:15" x14ac:dyDescent="0.25">
      <c r="A2550" t="s">
        <v>1692</v>
      </c>
      <c r="B2550" t="s">
        <v>1249</v>
      </c>
      <c r="C2550" t="s">
        <v>1264</v>
      </c>
      <c r="D2550" t="s">
        <v>1186</v>
      </c>
      <c r="E2550" t="s">
        <v>1195</v>
      </c>
      <c r="F2550" s="604">
        <v>1</v>
      </c>
      <c r="G2550" s="604">
        <v>1E-4</v>
      </c>
      <c r="I2550" t="str">
        <f t="shared" si="239"/>
        <v>electricity</v>
      </c>
      <c r="J2550" t="str">
        <f t="shared" si="240"/>
        <v>natural gas</v>
      </c>
      <c r="K2550" t="str">
        <f t="shared" si="243"/>
        <v>PM</v>
      </c>
      <c r="L2550" t="str">
        <f t="shared" si="244"/>
        <v>electricity.natural gas.PM.No control</v>
      </c>
      <c r="M2550" s="614">
        <f>IFERROR(INDEX('Control Tech'!$K$3:$K$196,MATCH(Calcs!L2550,'Control Tech'!$A$3:$A$196,0),1)/100,0)</f>
        <v>0</v>
      </c>
      <c r="N2550" s="613">
        <f t="shared" si="241"/>
        <v>1</v>
      </c>
      <c r="O2550">
        <f t="shared" si="242"/>
        <v>100.6</v>
      </c>
    </row>
    <row r="2551" spans="1:15" x14ac:dyDescent="0.25">
      <c r="A2551" t="s">
        <v>1692</v>
      </c>
      <c r="B2551" t="s">
        <v>1249</v>
      </c>
      <c r="C2551" t="s">
        <v>18</v>
      </c>
      <c r="D2551" t="s">
        <v>1186</v>
      </c>
      <c r="E2551" t="s">
        <v>1195</v>
      </c>
      <c r="F2551" s="604">
        <v>1</v>
      </c>
      <c r="G2551" s="604">
        <v>5.0000000000000001E-4</v>
      </c>
      <c r="I2551" t="str">
        <f t="shared" si="239"/>
        <v>electricity</v>
      </c>
      <c r="J2551" t="str">
        <f t="shared" si="240"/>
        <v>petroleum gasoline</v>
      </c>
      <c r="K2551" t="str">
        <f t="shared" si="243"/>
        <v>PM</v>
      </c>
      <c r="L2551" t="str">
        <f t="shared" si="244"/>
        <v>electricity.petroleum gasoline.PM.No control</v>
      </c>
      <c r="M2551" s="614">
        <f>IFERROR(INDEX('Control Tech'!$K$3:$K$196,MATCH(Calcs!L2551,'Control Tech'!$A$3:$A$196,0),1)/100,0)</f>
        <v>0</v>
      </c>
      <c r="N2551" s="613">
        <f t="shared" si="241"/>
        <v>1</v>
      </c>
      <c r="O2551">
        <f t="shared" si="242"/>
        <v>0</v>
      </c>
    </row>
    <row r="2552" spans="1:15" x14ac:dyDescent="0.25">
      <c r="A2552" t="s">
        <v>1692</v>
      </c>
      <c r="B2552" t="s">
        <v>1249</v>
      </c>
      <c r="C2552" t="s">
        <v>1294</v>
      </c>
      <c r="D2552" t="s">
        <v>1234</v>
      </c>
      <c r="E2552" t="s">
        <v>1195</v>
      </c>
      <c r="F2552" s="604">
        <v>1</v>
      </c>
      <c r="G2552" s="604">
        <v>5.0000000000000002E-5</v>
      </c>
      <c r="I2552" t="str">
        <f t="shared" si="239"/>
        <v>electricity</v>
      </c>
      <c r="J2552" t="str">
        <f t="shared" si="240"/>
        <v>petroleum diesel</v>
      </c>
      <c r="K2552" t="str">
        <f t="shared" si="243"/>
        <v>PM</v>
      </c>
      <c r="L2552" t="str">
        <f t="shared" si="244"/>
        <v>electricity.petroleum diesel.PM.Fabric filters</v>
      </c>
      <c r="M2552" s="614">
        <f>IFERROR(INDEX('Control Tech'!$K$3:$K$196,MATCH(Calcs!L2552,'Control Tech'!$A$3:$A$196,0),1)/100,0)</f>
        <v>0</v>
      </c>
      <c r="N2552" s="613">
        <f t="shared" si="241"/>
        <v>0</v>
      </c>
      <c r="O2552">
        <f t="shared" si="242"/>
        <v>241.77</v>
      </c>
    </row>
    <row r="2553" spans="1:15" x14ac:dyDescent="0.25">
      <c r="A2553" t="s">
        <v>1692</v>
      </c>
      <c r="B2553" t="s">
        <v>1249</v>
      </c>
      <c r="C2553" t="s">
        <v>1294</v>
      </c>
      <c r="D2553" t="s">
        <v>1295</v>
      </c>
      <c r="E2553" t="s">
        <v>1195</v>
      </c>
      <c r="F2553" s="604">
        <v>1</v>
      </c>
      <c r="G2553" s="604">
        <v>9.2200000000000008E-3</v>
      </c>
      <c r="I2553" t="str">
        <f t="shared" si="239"/>
        <v>electricity</v>
      </c>
      <c r="J2553" t="str">
        <f t="shared" si="240"/>
        <v>petroleum diesel</v>
      </c>
      <c r="K2553" t="str">
        <f t="shared" si="243"/>
        <v>PM</v>
      </c>
      <c r="L2553" t="str">
        <f t="shared" si="244"/>
        <v>electricity.petroleum diesel.PM.Good housekeeping: industrial oil boilers</v>
      </c>
      <c r="M2553" s="614">
        <f>IFERROR(INDEX('Control Tech'!$K$3:$K$196,MATCH(Calcs!L2553,'Control Tech'!$A$3:$A$196,0),1)/100,0)</f>
        <v>0</v>
      </c>
      <c r="N2553" s="613">
        <f t="shared" si="241"/>
        <v>0</v>
      </c>
      <c r="O2553">
        <f t="shared" si="242"/>
        <v>241.77</v>
      </c>
    </row>
    <row r="2554" spans="1:15" x14ac:dyDescent="0.25">
      <c r="A2554" t="s">
        <v>1692</v>
      </c>
      <c r="B2554" t="s">
        <v>1249</v>
      </c>
      <c r="C2554" t="s">
        <v>1294</v>
      </c>
      <c r="D2554" t="s">
        <v>1196</v>
      </c>
      <c r="E2554" t="s">
        <v>1195</v>
      </c>
      <c r="F2554" s="604">
        <v>1</v>
      </c>
      <c r="G2554" s="604">
        <v>5.0000000000000002E-5</v>
      </c>
      <c r="I2554" t="str">
        <f t="shared" si="239"/>
        <v>electricity</v>
      </c>
      <c r="J2554" t="str">
        <f t="shared" si="240"/>
        <v>petroleum diesel</v>
      </c>
      <c r="K2554" t="str">
        <f t="shared" si="243"/>
        <v>PM</v>
      </c>
      <c r="L2554" t="str">
        <f t="shared" si="244"/>
        <v>electricity.petroleum diesel.PM.High efficiency deduster</v>
      </c>
      <c r="M2554" s="614">
        <f>IFERROR(INDEX('Control Tech'!$K$3:$K$196,MATCH(Calcs!L2554,'Control Tech'!$A$3:$A$196,0),1)/100,0)</f>
        <v>0</v>
      </c>
      <c r="N2554" s="613">
        <f t="shared" si="241"/>
        <v>0</v>
      </c>
      <c r="O2554">
        <f t="shared" si="242"/>
        <v>241.77</v>
      </c>
    </row>
    <row r="2555" spans="1:15" x14ac:dyDescent="0.25">
      <c r="A2555" t="s">
        <v>1692</v>
      </c>
      <c r="B2555" t="s">
        <v>1249</v>
      </c>
      <c r="C2555" t="s">
        <v>1294</v>
      </c>
      <c r="D2555" t="s">
        <v>1186</v>
      </c>
      <c r="E2555" t="s">
        <v>1195</v>
      </c>
      <c r="F2555" s="604">
        <v>1</v>
      </c>
      <c r="G2555" s="604">
        <v>1.3169999999999999E-2</v>
      </c>
      <c r="I2555" t="str">
        <f t="shared" si="239"/>
        <v>electricity</v>
      </c>
      <c r="J2555" t="str">
        <f t="shared" si="240"/>
        <v>petroleum diesel</v>
      </c>
      <c r="K2555" t="str">
        <f t="shared" si="243"/>
        <v>PM</v>
      </c>
      <c r="L2555" t="str">
        <f t="shared" si="244"/>
        <v>electricity.petroleum diesel.PM.No control</v>
      </c>
      <c r="M2555" s="614">
        <f>IFERROR(INDEX('Control Tech'!$K$3:$K$196,MATCH(Calcs!L2555,'Control Tech'!$A$3:$A$196,0),1)/100,0)</f>
        <v>0</v>
      </c>
      <c r="N2555" s="613">
        <f t="shared" si="241"/>
        <v>1</v>
      </c>
      <c r="O2555">
        <f t="shared" si="242"/>
        <v>241.77</v>
      </c>
    </row>
    <row r="2556" spans="1:15" x14ac:dyDescent="0.25">
      <c r="A2556" t="s">
        <v>1692</v>
      </c>
      <c r="B2556" t="s">
        <v>1249</v>
      </c>
      <c r="C2556" t="s">
        <v>1410</v>
      </c>
      <c r="D2556" t="s">
        <v>1131</v>
      </c>
      <c r="E2556" t="s">
        <v>1195</v>
      </c>
      <c r="F2556" s="604">
        <v>1</v>
      </c>
      <c r="G2556" s="604">
        <v>3.0960000000000001E-2</v>
      </c>
      <c r="I2556" t="str">
        <f t="shared" si="239"/>
        <v>electricity</v>
      </c>
      <c r="J2556" t="str">
        <f t="shared" si="240"/>
        <v>biomass</v>
      </c>
      <c r="K2556" t="str">
        <f t="shared" si="243"/>
        <v>PM</v>
      </c>
      <c r="L2556" t="str">
        <f t="shared" si="244"/>
        <v>electricity.biomass.PM.Cyclone</v>
      </c>
      <c r="M2556" s="614">
        <f>IFERROR(INDEX('Control Tech'!$K$3:$K$196,MATCH(Calcs!L2556,'Control Tech'!$A$3:$A$196,0),1)/100,0)</f>
        <v>0</v>
      </c>
      <c r="N2556" s="613">
        <f t="shared" si="241"/>
        <v>0</v>
      </c>
      <c r="O2556">
        <f t="shared" si="242"/>
        <v>0</v>
      </c>
    </row>
    <row r="2557" spans="1:15" x14ac:dyDescent="0.25">
      <c r="A2557" t="s">
        <v>1692</v>
      </c>
      <c r="B2557" t="s">
        <v>1249</v>
      </c>
      <c r="C2557" t="s">
        <v>1410</v>
      </c>
      <c r="D2557" t="s">
        <v>1207</v>
      </c>
      <c r="E2557" t="s">
        <v>1195</v>
      </c>
      <c r="F2557" s="604">
        <v>1</v>
      </c>
      <c r="G2557" s="604">
        <v>3.4399999999999999E-3</v>
      </c>
      <c r="I2557" t="str">
        <f t="shared" si="239"/>
        <v>electricity</v>
      </c>
      <c r="J2557" t="str">
        <f t="shared" si="240"/>
        <v>biomass</v>
      </c>
      <c r="K2557" t="str">
        <f t="shared" si="243"/>
        <v>PM</v>
      </c>
      <c r="L2557" t="str">
        <f t="shared" si="244"/>
        <v>electricity.biomass.PM.Electrostatic precipitator: 1 field</v>
      </c>
      <c r="M2557" s="614">
        <f>IFERROR(INDEX('Control Tech'!$K$3:$K$196,MATCH(Calcs!L2557,'Control Tech'!$A$3:$A$196,0),1)/100,0)</f>
        <v>1</v>
      </c>
      <c r="N2557" s="613">
        <f t="shared" si="241"/>
        <v>1</v>
      </c>
      <c r="O2557">
        <f t="shared" si="242"/>
        <v>0</v>
      </c>
    </row>
    <row r="2558" spans="1:15" x14ac:dyDescent="0.25">
      <c r="A2558" t="s">
        <v>1692</v>
      </c>
      <c r="B2558" t="s">
        <v>1249</v>
      </c>
      <c r="C2558" t="s">
        <v>1410</v>
      </c>
      <c r="D2558" t="s">
        <v>1208</v>
      </c>
      <c r="E2558" t="s">
        <v>1195</v>
      </c>
      <c r="F2558" s="604">
        <v>1</v>
      </c>
      <c r="G2558" s="604">
        <v>1.65E-3</v>
      </c>
      <c r="I2558" t="str">
        <f t="shared" si="239"/>
        <v>electricity</v>
      </c>
      <c r="J2558" t="str">
        <f t="shared" si="240"/>
        <v>biomass</v>
      </c>
      <c r="K2558" t="str">
        <f t="shared" si="243"/>
        <v>PM</v>
      </c>
      <c r="L2558" t="str">
        <f t="shared" si="244"/>
        <v>electricity.biomass.PM.Electrostatic precipitator: 2 fields</v>
      </c>
      <c r="M2558" s="614">
        <f>IFERROR(INDEX('Control Tech'!$K$3:$K$196,MATCH(Calcs!L2558,'Control Tech'!$A$3:$A$196,0),1)/100,0)</f>
        <v>0</v>
      </c>
      <c r="N2558" s="613">
        <f t="shared" si="241"/>
        <v>0</v>
      </c>
      <c r="O2558">
        <f t="shared" si="242"/>
        <v>0</v>
      </c>
    </row>
    <row r="2559" spans="1:15" x14ac:dyDescent="0.25">
      <c r="A2559" t="s">
        <v>1692</v>
      </c>
      <c r="B2559" t="s">
        <v>1249</v>
      </c>
      <c r="C2559" t="s">
        <v>1410</v>
      </c>
      <c r="D2559" t="s">
        <v>1234</v>
      </c>
      <c r="E2559" t="s">
        <v>1195</v>
      </c>
      <c r="F2559" s="604">
        <v>1</v>
      </c>
      <c r="G2559" s="604">
        <v>1.9000000000000001E-4</v>
      </c>
      <c r="I2559" t="str">
        <f t="shared" si="239"/>
        <v>electricity</v>
      </c>
      <c r="J2559" t="str">
        <f t="shared" si="240"/>
        <v>biomass</v>
      </c>
      <c r="K2559" t="str">
        <f t="shared" si="243"/>
        <v>PM</v>
      </c>
      <c r="L2559" t="str">
        <f t="shared" si="244"/>
        <v>electricity.biomass.PM.Fabric filters</v>
      </c>
      <c r="M2559" s="614">
        <f>IFERROR(INDEX('Control Tech'!$K$3:$K$196,MATCH(Calcs!L2559,'Control Tech'!$A$3:$A$196,0),1)/100,0)</f>
        <v>0</v>
      </c>
      <c r="N2559" s="613">
        <f t="shared" si="241"/>
        <v>0</v>
      </c>
      <c r="O2559">
        <f t="shared" si="242"/>
        <v>0</v>
      </c>
    </row>
    <row r="2560" spans="1:15" x14ac:dyDescent="0.25">
      <c r="A2560" t="s">
        <v>1692</v>
      </c>
      <c r="B2560" t="s">
        <v>1249</v>
      </c>
      <c r="C2560" t="s">
        <v>1410</v>
      </c>
      <c r="D2560" t="s">
        <v>1235</v>
      </c>
      <c r="E2560" t="s">
        <v>1195</v>
      </c>
      <c r="F2560" s="604">
        <v>1</v>
      </c>
      <c r="G2560" s="604">
        <v>1.9000000000000001E-4</v>
      </c>
      <c r="I2560" t="str">
        <f t="shared" si="239"/>
        <v>electricity</v>
      </c>
      <c r="J2560" t="str">
        <f t="shared" si="240"/>
        <v>biomass</v>
      </c>
      <c r="K2560" t="str">
        <f t="shared" si="243"/>
        <v>PM</v>
      </c>
      <c r="L2560" t="str">
        <f t="shared" si="244"/>
        <v>electricity.biomass.PM.Fabric filters - power plants with injection</v>
      </c>
      <c r="M2560" s="614">
        <f>IFERROR(INDEX('Control Tech'!$K$3:$K$196,MATCH(Calcs!L2560,'Control Tech'!$A$3:$A$196,0),1)/100,0)</f>
        <v>0</v>
      </c>
      <c r="N2560" s="613">
        <f t="shared" si="241"/>
        <v>0</v>
      </c>
      <c r="O2560">
        <f t="shared" si="242"/>
        <v>0</v>
      </c>
    </row>
    <row r="2561" spans="1:15" x14ac:dyDescent="0.25">
      <c r="A2561" t="s">
        <v>1692</v>
      </c>
      <c r="B2561" t="s">
        <v>1249</v>
      </c>
      <c r="C2561" t="s">
        <v>1410</v>
      </c>
      <c r="D2561" t="s">
        <v>1196</v>
      </c>
      <c r="E2561" t="s">
        <v>1195</v>
      </c>
      <c r="F2561" s="604">
        <v>1</v>
      </c>
      <c r="G2561" s="604">
        <v>1.9000000000000001E-4</v>
      </c>
      <c r="I2561" t="str">
        <f t="shared" si="239"/>
        <v>electricity</v>
      </c>
      <c r="J2561" t="str">
        <f t="shared" si="240"/>
        <v>biomass</v>
      </c>
      <c r="K2561" t="str">
        <f t="shared" si="243"/>
        <v>PM</v>
      </c>
      <c r="L2561" t="str">
        <f t="shared" si="244"/>
        <v>electricity.biomass.PM.High efficiency deduster</v>
      </c>
      <c r="M2561" s="614">
        <f>IFERROR(INDEX('Control Tech'!$K$3:$K$196,MATCH(Calcs!L2561,'Control Tech'!$A$3:$A$196,0),1)/100,0)</f>
        <v>0</v>
      </c>
      <c r="N2561" s="613">
        <f t="shared" si="241"/>
        <v>0</v>
      </c>
      <c r="O2561">
        <f t="shared" si="242"/>
        <v>0</v>
      </c>
    </row>
    <row r="2562" spans="1:15" x14ac:dyDescent="0.25">
      <c r="A2562" t="s">
        <v>1692</v>
      </c>
      <c r="B2562" t="s">
        <v>1249</v>
      </c>
      <c r="C2562" t="s">
        <v>1410</v>
      </c>
      <c r="D2562" t="s">
        <v>1186</v>
      </c>
      <c r="E2562" t="s">
        <v>1195</v>
      </c>
      <c r="F2562" s="604">
        <v>1</v>
      </c>
      <c r="G2562" s="604">
        <v>5.3960000000000001E-2</v>
      </c>
      <c r="I2562" t="str">
        <f t="shared" si="239"/>
        <v>electricity</v>
      </c>
      <c r="J2562" t="str">
        <f t="shared" si="240"/>
        <v>biomass</v>
      </c>
      <c r="K2562" t="str">
        <f t="shared" si="243"/>
        <v>PM</v>
      </c>
      <c r="L2562" t="str">
        <f t="shared" si="244"/>
        <v>electricity.biomass.PM.No control</v>
      </c>
      <c r="M2562" s="614">
        <f>IFERROR(INDEX('Control Tech'!$K$3:$K$196,MATCH(Calcs!L2562,'Control Tech'!$A$3:$A$196,0),1)/100,0)</f>
        <v>0</v>
      </c>
      <c r="N2562" s="613">
        <f t="shared" si="241"/>
        <v>0</v>
      </c>
      <c r="O2562">
        <f t="shared" si="242"/>
        <v>0</v>
      </c>
    </row>
    <row r="2563" spans="1:15" x14ac:dyDescent="0.25">
      <c r="A2563" t="s">
        <v>1692</v>
      </c>
      <c r="B2563" t="s">
        <v>1228</v>
      </c>
      <c r="C2563" t="s">
        <v>1205</v>
      </c>
      <c r="D2563" t="s">
        <v>1207</v>
      </c>
      <c r="E2563" t="s">
        <v>1195</v>
      </c>
      <c r="F2563" s="604">
        <v>1</v>
      </c>
      <c r="G2563" s="604">
        <v>0.21893000000000001</v>
      </c>
      <c r="I2563" t="str">
        <f t="shared" si="239"/>
        <v>electricity</v>
      </c>
      <c r="J2563" t="str">
        <f t="shared" si="240"/>
        <v>lignite</v>
      </c>
      <c r="K2563" t="str">
        <f t="shared" si="243"/>
        <v>PM</v>
      </c>
      <c r="L2563" t="str">
        <f t="shared" si="244"/>
        <v>electricity.lignite.PM.Electrostatic precipitator: 1 field</v>
      </c>
      <c r="M2563" s="614">
        <f>IFERROR(INDEX('Control Tech'!$K$3:$K$196,MATCH(Calcs!L2563,'Control Tech'!$A$3:$A$196,0),1)/100,0)</f>
        <v>0</v>
      </c>
      <c r="N2563" s="613">
        <f t="shared" si="241"/>
        <v>0</v>
      </c>
      <c r="O2563">
        <f t="shared" si="242"/>
        <v>0</v>
      </c>
    </row>
    <row r="2564" spans="1:15" x14ac:dyDescent="0.25">
      <c r="A2564" t="s">
        <v>1692</v>
      </c>
      <c r="B2564" t="s">
        <v>1228</v>
      </c>
      <c r="C2564" t="s">
        <v>1205</v>
      </c>
      <c r="D2564" t="s">
        <v>1208</v>
      </c>
      <c r="E2564" t="s">
        <v>1195</v>
      </c>
      <c r="F2564" s="604">
        <v>1</v>
      </c>
      <c r="G2564" s="604">
        <v>7.2980000000000003E-2</v>
      </c>
      <c r="I2564" t="str">
        <f t="shared" si="239"/>
        <v>electricity</v>
      </c>
      <c r="J2564" t="str">
        <f t="shared" si="240"/>
        <v>lignite</v>
      </c>
      <c r="K2564" t="str">
        <f t="shared" si="243"/>
        <v>PM</v>
      </c>
      <c r="L2564" t="str">
        <f t="shared" si="244"/>
        <v>electricity.lignite.PM.Electrostatic precipitator: 2 fields</v>
      </c>
      <c r="M2564" s="614">
        <f>IFERROR(INDEX('Control Tech'!$K$3:$K$196,MATCH(Calcs!L2564,'Control Tech'!$A$3:$A$196,0),1)/100,0)</f>
        <v>0</v>
      </c>
      <c r="N2564" s="613">
        <f t="shared" si="241"/>
        <v>0</v>
      </c>
      <c r="O2564">
        <f t="shared" si="242"/>
        <v>0</v>
      </c>
    </row>
    <row r="2565" spans="1:15" x14ac:dyDescent="0.25">
      <c r="A2565" t="s">
        <v>1692</v>
      </c>
      <c r="B2565" t="s">
        <v>1228</v>
      </c>
      <c r="C2565" t="s">
        <v>1205</v>
      </c>
      <c r="D2565" t="s">
        <v>1196</v>
      </c>
      <c r="E2565" t="s">
        <v>1195</v>
      </c>
      <c r="F2565" s="604">
        <v>1</v>
      </c>
      <c r="G2565" s="604">
        <v>6.1799999999999997E-3</v>
      </c>
      <c r="I2565" t="str">
        <f t="shared" si="239"/>
        <v>electricity</v>
      </c>
      <c r="J2565" t="str">
        <f t="shared" si="240"/>
        <v>lignite</v>
      </c>
      <c r="K2565" t="str">
        <f t="shared" si="243"/>
        <v>PM</v>
      </c>
      <c r="L2565" t="str">
        <f t="shared" si="244"/>
        <v>electricity.lignite.PM.High efficiency deduster</v>
      </c>
      <c r="M2565" s="614">
        <f>IFERROR(INDEX('Control Tech'!$K$3:$K$196,MATCH(Calcs!L2565,'Control Tech'!$A$3:$A$196,0),1)/100,0)</f>
        <v>0</v>
      </c>
      <c r="N2565" s="613">
        <f t="shared" si="241"/>
        <v>0</v>
      </c>
      <c r="O2565">
        <f t="shared" si="242"/>
        <v>0</v>
      </c>
    </row>
    <row r="2566" spans="1:15" x14ac:dyDescent="0.25">
      <c r="A2566" t="s">
        <v>1692</v>
      </c>
      <c r="B2566" t="s">
        <v>1228</v>
      </c>
      <c r="C2566" t="s">
        <v>1205</v>
      </c>
      <c r="D2566" t="s">
        <v>1229</v>
      </c>
      <c r="E2566" t="s">
        <v>1195</v>
      </c>
      <c r="F2566" s="604">
        <v>1</v>
      </c>
      <c r="G2566" s="604">
        <v>6.1799999999999997E-3</v>
      </c>
      <c r="I2566" t="str">
        <f t="shared" ref="I2566:I2629" si="245">IFERROR(INDEX($U$3:$U$143,MATCH(B2566,$S$3:$S$143,0),1),"")</f>
        <v>electricity</v>
      </c>
      <c r="J2566" t="str">
        <f t="shared" ref="J2566:J2629" si="246">IFERROR(INDEX($V$3:$V$143,MATCH(CONCATENATE(B2566,".",C2566),$R$3:$R$143,0),1),"")</f>
        <v>lignite</v>
      </c>
      <c r="K2566" t="str">
        <f t="shared" si="243"/>
        <v>PM</v>
      </c>
      <c r="L2566" t="str">
        <f t="shared" si="244"/>
        <v>electricity.lignite.PM.High efficiency deduster - power plants + S,N meas.</v>
      </c>
      <c r="M2566" s="614">
        <f>IFERROR(INDEX('Control Tech'!$K$3:$K$196,MATCH(Calcs!L2566,'Control Tech'!$A$3:$A$196,0),1)/100,0)</f>
        <v>0</v>
      </c>
      <c r="N2566" s="613">
        <f t="shared" ref="N2566:N2629" si="247">IF(D2566="no control",1-SUMIFS($M$5:$M$3714,$B$5:$B$3714,B2566,$A$5:$A$3714,A2566,$C$5:$C$3714,C2566),M2566)</f>
        <v>0</v>
      </c>
      <c r="O2566">
        <f t="shared" ref="O2566:O2629" si="248">IF(I2566="electricity",INDEX($W$3:$W$143,MATCH(CONCATENATE(B2566,".",C2566),$R$3:$R$143,0),1),"")</f>
        <v>0</v>
      </c>
    </row>
    <row r="2567" spans="1:15" x14ac:dyDescent="0.25">
      <c r="A2567" t="s">
        <v>1692</v>
      </c>
      <c r="B2567" t="s">
        <v>1228</v>
      </c>
      <c r="C2567" t="s">
        <v>1205</v>
      </c>
      <c r="D2567" t="s">
        <v>1186</v>
      </c>
      <c r="E2567" t="s">
        <v>1195</v>
      </c>
      <c r="F2567" s="604">
        <v>1</v>
      </c>
      <c r="G2567" s="604">
        <v>3.92957</v>
      </c>
      <c r="I2567" t="str">
        <f t="shared" si="245"/>
        <v>electricity</v>
      </c>
      <c r="J2567" t="str">
        <f t="shared" si="246"/>
        <v>lignite</v>
      </c>
      <c r="K2567" t="str">
        <f t="shared" si="243"/>
        <v>PM</v>
      </c>
      <c r="L2567" t="str">
        <f t="shared" si="244"/>
        <v>electricity.lignite.PM.No control</v>
      </c>
      <c r="M2567" s="614">
        <f>IFERROR(INDEX('Control Tech'!$K$3:$K$196,MATCH(Calcs!L2567,'Control Tech'!$A$3:$A$196,0),1)/100,0)</f>
        <v>0</v>
      </c>
      <c r="N2567" s="613">
        <f t="shared" si="247"/>
        <v>1</v>
      </c>
      <c r="O2567">
        <f t="shared" si="248"/>
        <v>0</v>
      </c>
    </row>
    <row r="2568" spans="1:15" x14ac:dyDescent="0.25">
      <c r="A2568" t="s">
        <v>1692</v>
      </c>
      <c r="B2568" t="s">
        <v>1228</v>
      </c>
      <c r="C2568" t="s">
        <v>1205</v>
      </c>
      <c r="D2568" t="s">
        <v>1219</v>
      </c>
      <c r="E2568" t="s">
        <v>1195</v>
      </c>
      <c r="F2568" s="604">
        <v>1</v>
      </c>
      <c r="G2568" s="604">
        <v>0.21893000000000001</v>
      </c>
      <c r="I2568" t="str">
        <f t="shared" si="245"/>
        <v>electricity</v>
      </c>
      <c r="J2568" t="str">
        <f t="shared" si="246"/>
        <v>lignite</v>
      </c>
      <c r="K2568" t="str">
        <f t="shared" si="243"/>
        <v>PM</v>
      </c>
      <c r="L2568" t="str">
        <f t="shared" si="244"/>
        <v>electricity.lignite.PM.Wet scrubber</v>
      </c>
      <c r="M2568" s="614">
        <f>IFERROR(INDEX('Control Tech'!$K$3:$K$196,MATCH(Calcs!L2568,'Control Tech'!$A$3:$A$196,0),1)/100,0)</f>
        <v>0</v>
      </c>
      <c r="N2568" s="613">
        <f t="shared" si="247"/>
        <v>0</v>
      </c>
      <c r="O2568">
        <f t="shared" si="248"/>
        <v>0</v>
      </c>
    </row>
    <row r="2569" spans="1:15" x14ac:dyDescent="0.25">
      <c r="A2569" t="s">
        <v>1692</v>
      </c>
      <c r="B2569" t="s">
        <v>1228</v>
      </c>
      <c r="C2569" t="s">
        <v>1240</v>
      </c>
      <c r="D2569" t="s">
        <v>1207</v>
      </c>
      <c r="E2569" t="s">
        <v>1195</v>
      </c>
      <c r="F2569" s="604">
        <v>1</v>
      </c>
      <c r="G2569" s="604">
        <v>0.21893000000000001</v>
      </c>
      <c r="I2569" t="str">
        <f t="shared" si="245"/>
        <v>electricity</v>
      </c>
      <c r="J2569" t="str">
        <f t="shared" si="246"/>
        <v>lignite</v>
      </c>
      <c r="K2569" t="str">
        <f t="shared" si="243"/>
        <v>PM</v>
      </c>
      <c r="L2569" t="str">
        <f t="shared" si="244"/>
        <v>electricity.lignite.PM.Electrostatic precipitator: 1 field</v>
      </c>
      <c r="M2569" s="614">
        <f>IFERROR(INDEX('Control Tech'!$K$3:$K$196,MATCH(Calcs!L2569,'Control Tech'!$A$3:$A$196,0),1)/100,0)</f>
        <v>0</v>
      </c>
      <c r="N2569" s="613">
        <f t="shared" si="247"/>
        <v>0</v>
      </c>
      <c r="O2569">
        <f t="shared" si="248"/>
        <v>0</v>
      </c>
    </row>
    <row r="2570" spans="1:15" x14ac:dyDescent="0.25">
      <c r="A2570" t="s">
        <v>1692</v>
      </c>
      <c r="B2570" t="s">
        <v>1228</v>
      </c>
      <c r="C2570" t="s">
        <v>1240</v>
      </c>
      <c r="D2570" t="s">
        <v>1208</v>
      </c>
      <c r="E2570" t="s">
        <v>1195</v>
      </c>
      <c r="F2570" s="604">
        <v>1</v>
      </c>
      <c r="G2570" s="604">
        <v>7.2980000000000003E-2</v>
      </c>
      <c r="I2570" t="str">
        <f t="shared" si="245"/>
        <v>electricity</v>
      </c>
      <c r="J2570" t="str">
        <f t="shared" si="246"/>
        <v>lignite</v>
      </c>
      <c r="K2570" t="str">
        <f t="shared" si="243"/>
        <v>PM</v>
      </c>
      <c r="L2570" t="str">
        <f t="shared" si="244"/>
        <v>electricity.lignite.PM.Electrostatic precipitator: 2 fields</v>
      </c>
      <c r="M2570" s="614">
        <f>IFERROR(INDEX('Control Tech'!$K$3:$K$196,MATCH(Calcs!L2570,'Control Tech'!$A$3:$A$196,0),1)/100,0)</f>
        <v>0</v>
      </c>
      <c r="N2570" s="613">
        <f t="shared" si="247"/>
        <v>0</v>
      </c>
      <c r="O2570">
        <f t="shared" si="248"/>
        <v>0</v>
      </c>
    </row>
    <row r="2571" spans="1:15" x14ac:dyDescent="0.25">
      <c r="A2571" t="s">
        <v>1692</v>
      </c>
      <c r="B2571" t="s">
        <v>1228</v>
      </c>
      <c r="C2571" t="s">
        <v>1240</v>
      </c>
      <c r="D2571" t="s">
        <v>1196</v>
      </c>
      <c r="E2571" t="s">
        <v>1195</v>
      </c>
      <c r="F2571" s="604">
        <v>1</v>
      </c>
      <c r="G2571" s="604">
        <v>6.1799999999999997E-3</v>
      </c>
      <c r="I2571" t="str">
        <f t="shared" si="245"/>
        <v>electricity</v>
      </c>
      <c r="J2571" t="str">
        <f t="shared" si="246"/>
        <v>lignite</v>
      </c>
      <c r="K2571" t="str">
        <f t="shared" si="243"/>
        <v>PM</v>
      </c>
      <c r="L2571" t="str">
        <f t="shared" si="244"/>
        <v>electricity.lignite.PM.High efficiency deduster</v>
      </c>
      <c r="M2571" s="614">
        <f>IFERROR(INDEX('Control Tech'!$K$3:$K$196,MATCH(Calcs!L2571,'Control Tech'!$A$3:$A$196,0),1)/100,0)</f>
        <v>0</v>
      </c>
      <c r="N2571" s="613">
        <f t="shared" si="247"/>
        <v>0</v>
      </c>
      <c r="O2571">
        <f t="shared" si="248"/>
        <v>0</v>
      </c>
    </row>
    <row r="2572" spans="1:15" x14ac:dyDescent="0.25">
      <c r="A2572" t="s">
        <v>1692</v>
      </c>
      <c r="B2572" t="s">
        <v>1228</v>
      </c>
      <c r="C2572" t="s">
        <v>1240</v>
      </c>
      <c r="D2572" t="s">
        <v>1229</v>
      </c>
      <c r="E2572" t="s">
        <v>1195</v>
      </c>
      <c r="F2572" s="604">
        <v>1</v>
      </c>
      <c r="G2572" s="604">
        <v>6.1799999999999997E-3</v>
      </c>
      <c r="I2572" t="str">
        <f t="shared" si="245"/>
        <v>electricity</v>
      </c>
      <c r="J2572" t="str">
        <f t="shared" si="246"/>
        <v>lignite</v>
      </c>
      <c r="K2572" t="str">
        <f t="shared" si="243"/>
        <v>PM</v>
      </c>
      <c r="L2572" t="str">
        <f t="shared" si="244"/>
        <v>electricity.lignite.PM.High efficiency deduster - power plants + S,N meas.</v>
      </c>
      <c r="M2572" s="614">
        <f>IFERROR(INDEX('Control Tech'!$K$3:$K$196,MATCH(Calcs!L2572,'Control Tech'!$A$3:$A$196,0),1)/100,0)</f>
        <v>0</v>
      </c>
      <c r="N2572" s="613">
        <f t="shared" si="247"/>
        <v>0</v>
      </c>
      <c r="O2572">
        <f t="shared" si="248"/>
        <v>0</v>
      </c>
    </row>
    <row r="2573" spans="1:15" x14ac:dyDescent="0.25">
      <c r="A2573" t="s">
        <v>1692</v>
      </c>
      <c r="B2573" t="s">
        <v>1228</v>
      </c>
      <c r="C2573" t="s">
        <v>1240</v>
      </c>
      <c r="D2573" t="s">
        <v>1186</v>
      </c>
      <c r="E2573" t="s">
        <v>1195</v>
      </c>
      <c r="F2573" s="604">
        <v>1</v>
      </c>
      <c r="G2573" s="604">
        <v>3.92957</v>
      </c>
      <c r="I2573" t="str">
        <f t="shared" si="245"/>
        <v>electricity</v>
      </c>
      <c r="J2573" t="str">
        <f t="shared" si="246"/>
        <v>lignite</v>
      </c>
      <c r="K2573" t="str">
        <f t="shared" si="243"/>
        <v>PM</v>
      </c>
      <c r="L2573" t="str">
        <f t="shared" si="244"/>
        <v>electricity.lignite.PM.No control</v>
      </c>
      <c r="M2573" s="614">
        <f>IFERROR(INDEX('Control Tech'!$K$3:$K$196,MATCH(Calcs!L2573,'Control Tech'!$A$3:$A$196,0),1)/100,0)</f>
        <v>0</v>
      </c>
      <c r="N2573" s="613">
        <f t="shared" si="247"/>
        <v>1</v>
      </c>
      <c r="O2573">
        <f t="shared" si="248"/>
        <v>0</v>
      </c>
    </row>
    <row r="2574" spans="1:15" x14ac:dyDescent="0.25">
      <c r="A2574" t="s">
        <v>1692</v>
      </c>
      <c r="B2574" t="s">
        <v>1228</v>
      </c>
      <c r="C2574" t="s">
        <v>1240</v>
      </c>
      <c r="D2574" t="s">
        <v>1219</v>
      </c>
      <c r="E2574" t="s">
        <v>1195</v>
      </c>
      <c r="F2574" s="604">
        <v>1</v>
      </c>
      <c r="G2574" s="604">
        <v>0.21893000000000001</v>
      </c>
      <c r="I2574" t="str">
        <f t="shared" si="245"/>
        <v>electricity</v>
      </c>
      <c r="J2574" t="str">
        <f t="shared" si="246"/>
        <v>lignite</v>
      </c>
      <c r="K2574" t="str">
        <f t="shared" si="243"/>
        <v>PM</v>
      </c>
      <c r="L2574" t="str">
        <f t="shared" si="244"/>
        <v>electricity.lignite.PM.Wet scrubber</v>
      </c>
      <c r="M2574" s="614">
        <f>IFERROR(INDEX('Control Tech'!$K$3:$K$196,MATCH(Calcs!L2574,'Control Tech'!$A$3:$A$196,0),1)/100,0)</f>
        <v>0</v>
      </c>
      <c r="N2574" s="613">
        <f t="shared" si="247"/>
        <v>0</v>
      </c>
      <c r="O2574">
        <f t="shared" si="248"/>
        <v>0</v>
      </c>
    </row>
    <row r="2575" spans="1:15" x14ac:dyDescent="0.25">
      <c r="A2575" t="s">
        <v>1692</v>
      </c>
      <c r="B2575" t="s">
        <v>1228</v>
      </c>
      <c r="C2575" t="s">
        <v>1291</v>
      </c>
      <c r="D2575" t="s">
        <v>1207</v>
      </c>
      <c r="E2575" t="s">
        <v>1195</v>
      </c>
      <c r="F2575" s="604">
        <v>1</v>
      </c>
      <c r="G2575" s="604">
        <v>4.0969999999999999E-2</v>
      </c>
      <c r="I2575" t="str">
        <f t="shared" si="245"/>
        <v>electricity</v>
      </c>
      <c r="J2575" t="str">
        <f t="shared" si="246"/>
        <v>hard coal</v>
      </c>
      <c r="K2575" t="str">
        <f t="shared" si="243"/>
        <v>PM</v>
      </c>
      <c r="L2575" t="str">
        <f t="shared" si="244"/>
        <v>electricity.hard coal.PM.Electrostatic precipitator: 1 field</v>
      </c>
      <c r="M2575" s="614">
        <f>IFERROR(INDEX('Control Tech'!$K$3:$K$196,MATCH(Calcs!L2575,'Control Tech'!$A$3:$A$196,0),1)/100,0)</f>
        <v>0</v>
      </c>
      <c r="N2575" s="613">
        <f t="shared" si="247"/>
        <v>0</v>
      </c>
      <c r="O2575">
        <f t="shared" si="248"/>
        <v>46.12</v>
      </c>
    </row>
    <row r="2576" spans="1:15" x14ac:dyDescent="0.25">
      <c r="A2576" t="s">
        <v>1692</v>
      </c>
      <c r="B2576" t="s">
        <v>1228</v>
      </c>
      <c r="C2576" t="s">
        <v>1291</v>
      </c>
      <c r="D2576" t="s">
        <v>1208</v>
      </c>
      <c r="E2576" t="s">
        <v>1195</v>
      </c>
      <c r="F2576" s="604">
        <v>1</v>
      </c>
      <c r="G2576" s="604">
        <v>1.323E-2</v>
      </c>
      <c r="I2576" t="str">
        <f t="shared" si="245"/>
        <v>electricity</v>
      </c>
      <c r="J2576" t="str">
        <f t="shared" si="246"/>
        <v>hard coal</v>
      </c>
      <c r="K2576" t="str">
        <f t="shared" si="243"/>
        <v>PM</v>
      </c>
      <c r="L2576" t="str">
        <f t="shared" si="244"/>
        <v>electricity.hard coal.PM.Electrostatic precipitator: 2 fields</v>
      </c>
      <c r="M2576" s="614">
        <f>IFERROR(INDEX('Control Tech'!$K$3:$K$196,MATCH(Calcs!L2576,'Control Tech'!$A$3:$A$196,0),1)/100,0)</f>
        <v>0</v>
      </c>
      <c r="N2576" s="613">
        <f t="shared" si="247"/>
        <v>0</v>
      </c>
      <c r="O2576">
        <f t="shared" si="248"/>
        <v>46.12</v>
      </c>
    </row>
    <row r="2577" spans="1:15" x14ac:dyDescent="0.25">
      <c r="A2577" t="s">
        <v>1692</v>
      </c>
      <c r="B2577" t="s">
        <v>1228</v>
      </c>
      <c r="C2577" t="s">
        <v>1291</v>
      </c>
      <c r="D2577" t="s">
        <v>1196</v>
      </c>
      <c r="E2577" t="s">
        <v>1195</v>
      </c>
      <c r="F2577" s="604">
        <v>1</v>
      </c>
      <c r="G2577" s="604">
        <v>1.08E-3</v>
      </c>
      <c r="I2577" t="str">
        <f t="shared" si="245"/>
        <v>electricity</v>
      </c>
      <c r="J2577" t="str">
        <f t="shared" si="246"/>
        <v>hard coal</v>
      </c>
      <c r="K2577" t="str">
        <f t="shared" si="243"/>
        <v>PM</v>
      </c>
      <c r="L2577" t="str">
        <f t="shared" si="244"/>
        <v>electricity.hard coal.PM.High efficiency deduster</v>
      </c>
      <c r="M2577" s="614">
        <f>IFERROR(INDEX('Control Tech'!$K$3:$K$196,MATCH(Calcs!L2577,'Control Tech'!$A$3:$A$196,0),1)/100,0)</f>
        <v>0</v>
      </c>
      <c r="N2577" s="613">
        <f t="shared" si="247"/>
        <v>0</v>
      </c>
      <c r="O2577">
        <f t="shared" si="248"/>
        <v>46.12</v>
      </c>
    </row>
    <row r="2578" spans="1:15" x14ac:dyDescent="0.25">
      <c r="A2578" t="s">
        <v>1692</v>
      </c>
      <c r="B2578" t="s">
        <v>1228</v>
      </c>
      <c r="C2578" t="s">
        <v>1291</v>
      </c>
      <c r="D2578" t="s">
        <v>1229</v>
      </c>
      <c r="E2578" t="s">
        <v>1195</v>
      </c>
      <c r="F2578" s="604">
        <v>1</v>
      </c>
      <c r="G2578" s="604">
        <v>1.08E-3</v>
      </c>
      <c r="I2578" t="str">
        <f t="shared" si="245"/>
        <v>electricity</v>
      </c>
      <c r="J2578" t="str">
        <f t="shared" si="246"/>
        <v>hard coal</v>
      </c>
      <c r="K2578" t="str">
        <f t="shared" si="243"/>
        <v>PM</v>
      </c>
      <c r="L2578" t="str">
        <f t="shared" si="244"/>
        <v>electricity.hard coal.PM.High efficiency deduster - power plants + S,N meas.</v>
      </c>
      <c r="M2578" s="614">
        <f>IFERROR(INDEX('Control Tech'!$K$3:$K$196,MATCH(Calcs!L2578,'Control Tech'!$A$3:$A$196,0),1)/100,0)</f>
        <v>0</v>
      </c>
      <c r="N2578" s="613">
        <f t="shared" si="247"/>
        <v>0</v>
      </c>
      <c r="O2578">
        <f t="shared" si="248"/>
        <v>46.12</v>
      </c>
    </row>
    <row r="2579" spans="1:15" x14ac:dyDescent="0.25">
      <c r="A2579" t="s">
        <v>1692</v>
      </c>
      <c r="B2579" t="s">
        <v>1228</v>
      </c>
      <c r="C2579" t="s">
        <v>1291</v>
      </c>
      <c r="D2579" t="s">
        <v>1186</v>
      </c>
      <c r="E2579" t="s">
        <v>1195</v>
      </c>
      <c r="F2579" s="604">
        <v>1</v>
      </c>
      <c r="G2579" s="604">
        <v>0.74197999999999997</v>
      </c>
      <c r="I2579" t="str">
        <f t="shared" si="245"/>
        <v>electricity</v>
      </c>
      <c r="J2579" t="str">
        <f t="shared" si="246"/>
        <v>hard coal</v>
      </c>
      <c r="K2579" t="str">
        <f t="shared" si="243"/>
        <v>PM</v>
      </c>
      <c r="L2579" t="str">
        <f t="shared" si="244"/>
        <v>electricity.hard coal.PM.No control</v>
      </c>
      <c r="M2579" s="614">
        <f>IFERROR(INDEX('Control Tech'!$K$3:$K$196,MATCH(Calcs!L2579,'Control Tech'!$A$3:$A$196,0),1)/100,0)</f>
        <v>0</v>
      </c>
      <c r="N2579" s="613">
        <f t="shared" si="247"/>
        <v>1</v>
      </c>
      <c r="O2579">
        <f t="shared" si="248"/>
        <v>46.12</v>
      </c>
    </row>
    <row r="2580" spans="1:15" x14ac:dyDescent="0.25">
      <c r="A2580" t="s">
        <v>1692</v>
      </c>
      <c r="B2580" t="s">
        <v>1228</v>
      </c>
      <c r="C2580" t="s">
        <v>1291</v>
      </c>
      <c r="D2580" t="s">
        <v>1219</v>
      </c>
      <c r="E2580" t="s">
        <v>1195</v>
      </c>
      <c r="F2580" s="604">
        <v>1</v>
      </c>
      <c r="G2580" s="604">
        <v>4.0969999999999999E-2</v>
      </c>
      <c r="I2580" t="str">
        <f t="shared" si="245"/>
        <v>electricity</v>
      </c>
      <c r="J2580" t="str">
        <f t="shared" si="246"/>
        <v>hard coal</v>
      </c>
      <c r="K2580" t="str">
        <f t="shared" si="243"/>
        <v>PM</v>
      </c>
      <c r="L2580" t="str">
        <f t="shared" si="244"/>
        <v>electricity.hard coal.PM.Wet scrubber</v>
      </c>
      <c r="M2580" s="614">
        <f>IFERROR(INDEX('Control Tech'!$K$3:$K$196,MATCH(Calcs!L2580,'Control Tech'!$A$3:$A$196,0),1)/100,0)</f>
        <v>0</v>
      </c>
      <c r="N2580" s="613">
        <f t="shared" si="247"/>
        <v>0</v>
      </c>
      <c r="O2580">
        <f t="shared" si="248"/>
        <v>46.12</v>
      </c>
    </row>
    <row r="2581" spans="1:15" x14ac:dyDescent="0.25">
      <c r="A2581" t="s">
        <v>1692</v>
      </c>
      <c r="B2581" t="s">
        <v>1228</v>
      </c>
      <c r="C2581" t="s">
        <v>1292</v>
      </c>
      <c r="D2581" t="s">
        <v>1207</v>
      </c>
      <c r="E2581" t="s">
        <v>1195</v>
      </c>
      <c r="F2581" s="604">
        <v>1</v>
      </c>
      <c r="G2581" s="604">
        <v>4.0969999999999999E-2</v>
      </c>
      <c r="I2581" t="str">
        <f t="shared" si="245"/>
        <v>electricity</v>
      </c>
      <c r="J2581" t="str">
        <f t="shared" si="246"/>
        <v>hard coal</v>
      </c>
      <c r="K2581" t="str">
        <f t="shared" si="243"/>
        <v>PM</v>
      </c>
      <c r="L2581" t="str">
        <f t="shared" si="244"/>
        <v>electricity.hard coal.PM.Electrostatic precipitator: 1 field</v>
      </c>
      <c r="M2581" s="614">
        <f>IFERROR(INDEX('Control Tech'!$K$3:$K$196,MATCH(Calcs!L2581,'Control Tech'!$A$3:$A$196,0),1)/100,0)</f>
        <v>0</v>
      </c>
      <c r="N2581" s="613">
        <f t="shared" si="247"/>
        <v>0</v>
      </c>
      <c r="O2581">
        <f t="shared" si="248"/>
        <v>0</v>
      </c>
    </row>
    <row r="2582" spans="1:15" x14ac:dyDescent="0.25">
      <c r="A2582" t="s">
        <v>1692</v>
      </c>
      <c r="B2582" t="s">
        <v>1228</v>
      </c>
      <c r="C2582" t="s">
        <v>1292</v>
      </c>
      <c r="D2582" t="s">
        <v>1208</v>
      </c>
      <c r="E2582" t="s">
        <v>1195</v>
      </c>
      <c r="F2582" s="604">
        <v>1</v>
      </c>
      <c r="G2582" s="604">
        <v>1.323E-2</v>
      </c>
      <c r="I2582" t="str">
        <f t="shared" si="245"/>
        <v>electricity</v>
      </c>
      <c r="J2582" t="str">
        <f t="shared" si="246"/>
        <v>hard coal</v>
      </c>
      <c r="K2582" t="str">
        <f t="shared" si="243"/>
        <v>PM</v>
      </c>
      <c r="L2582" t="str">
        <f t="shared" si="244"/>
        <v>electricity.hard coal.PM.Electrostatic precipitator: 2 fields</v>
      </c>
      <c r="M2582" s="614">
        <f>IFERROR(INDEX('Control Tech'!$K$3:$K$196,MATCH(Calcs!L2582,'Control Tech'!$A$3:$A$196,0),1)/100,0)</f>
        <v>0</v>
      </c>
      <c r="N2582" s="613">
        <f t="shared" si="247"/>
        <v>0</v>
      </c>
      <c r="O2582">
        <f t="shared" si="248"/>
        <v>0</v>
      </c>
    </row>
    <row r="2583" spans="1:15" x14ac:dyDescent="0.25">
      <c r="A2583" t="s">
        <v>1692</v>
      </c>
      <c r="B2583" t="s">
        <v>1228</v>
      </c>
      <c r="C2583" t="s">
        <v>1292</v>
      </c>
      <c r="D2583" t="s">
        <v>1196</v>
      </c>
      <c r="E2583" t="s">
        <v>1195</v>
      </c>
      <c r="F2583" s="604">
        <v>1</v>
      </c>
      <c r="G2583" s="604">
        <v>1.08E-3</v>
      </c>
      <c r="I2583" t="str">
        <f t="shared" si="245"/>
        <v>electricity</v>
      </c>
      <c r="J2583" t="str">
        <f t="shared" si="246"/>
        <v>hard coal</v>
      </c>
      <c r="K2583" t="str">
        <f t="shared" si="243"/>
        <v>PM</v>
      </c>
      <c r="L2583" t="str">
        <f t="shared" si="244"/>
        <v>electricity.hard coal.PM.High efficiency deduster</v>
      </c>
      <c r="M2583" s="614">
        <f>IFERROR(INDEX('Control Tech'!$K$3:$K$196,MATCH(Calcs!L2583,'Control Tech'!$A$3:$A$196,0),1)/100,0)</f>
        <v>0</v>
      </c>
      <c r="N2583" s="613">
        <f t="shared" si="247"/>
        <v>0</v>
      </c>
      <c r="O2583">
        <f t="shared" si="248"/>
        <v>0</v>
      </c>
    </row>
    <row r="2584" spans="1:15" x14ac:dyDescent="0.25">
      <c r="A2584" t="s">
        <v>1692</v>
      </c>
      <c r="B2584" t="s">
        <v>1228</v>
      </c>
      <c r="C2584" t="s">
        <v>1292</v>
      </c>
      <c r="D2584" t="s">
        <v>1229</v>
      </c>
      <c r="E2584" t="s">
        <v>1195</v>
      </c>
      <c r="F2584" s="604">
        <v>1</v>
      </c>
      <c r="G2584" s="604">
        <v>1.08E-3</v>
      </c>
      <c r="I2584" t="str">
        <f t="shared" si="245"/>
        <v>electricity</v>
      </c>
      <c r="J2584" t="str">
        <f t="shared" si="246"/>
        <v>hard coal</v>
      </c>
      <c r="K2584" t="str">
        <f t="shared" si="243"/>
        <v>PM</v>
      </c>
      <c r="L2584" t="str">
        <f t="shared" si="244"/>
        <v>electricity.hard coal.PM.High efficiency deduster - power plants + S,N meas.</v>
      </c>
      <c r="M2584" s="614">
        <f>IFERROR(INDEX('Control Tech'!$K$3:$K$196,MATCH(Calcs!L2584,'Control Tech'!$A$3:$A$196,0),1)/100,0)</f>
        <v>0</v>
      </c>
      <c r="N2584" s="613">
        <f t="shared" si="247"/>
        <v>0</v>
      </c>
      <c r="O2584">
        <f t="shared" si="248"/>
        <v>0</v>
      </c>
    </row>
    <row r="2585" spans="1:15" x14ac:dyDescent="0.25">
      <c r="A2585" t="s">
        <v>1692</v>
      </c>
      <c r="B2585" t="s">
        <v>1228</v>
      </c>
      <c r="C2585" t="s">
        <v>1292</v>
      </c>
      <c r="D2585" t="s">
        <v>1186</v>
      </c>
      <c r="E2585" t="s">
        <v>1195</v>
      </c>
      <c r="F2585" s="604">
        <v>1</v>
      </c>
      <c r="G2585" s="604">
        <v>0.74197999999999997</v>
      </c>
      <c r="I2585" t="str">
        <f t="shared" si="245"/>
        <v>electricity</v>
      </c>
      <c r="J2585" t="str">
        <f t="shared" si="246"/>
        <v>hard coal</v>
      </c>
      <c r="K2585" t="str">
        <f t="shared" si="243"/>
        <v>PM</v>
      </c>
      <c r="L2585" t="str">
        <f t="shared" si="244"/>
        <v>electricity.hard coal.PM.No control</v>
      </c>
      <c r="M2585" s="614">
        <f>IFERROR(INDEX('Control Tech'!$K$3:$K$196,MATCH(Calcs!L2585,'Control Tech'!$A$3:$A$196,0),1)/100,0)</f>
        <v>0</v>
      </c>
      <c r="N2585" s="613">
        <f t="shared" si="247"/>
        <v>1</v>
      </c>
      <c r="O2585">
        <f t="shared" si="248"/>
        <v>0</v>
      </c>
    </row>
    <row r="2586" spans="1:15" x14ac:dyDescent="0.25">
      <c r="A2586" t="s">
        <v>1692</v>
      </c>
      <c r="B2586" t="s">
        <v>1228</v>
      </c>
      <c r="C2586" t="s">
        <v>1292</v>
      </c>
      <c r="D2586" t="s">
        <v>1219</v>
      </c>
      <c r="E2586" t="s">
        <v>1195</v>
      </c>
      <c r="F2586" s="604">
        <v>1</v>
      </c>
      <c r="G2586" s="604">
        <v>4.0969999999999999E-2</v>
      </c>
      <c r="I2586" t="str">
        <f t="shared" si="245"/>
        <v>electricity</v>
      </c>
      <c r="J2586" t="str">
        <f t="shared" si="246"/>
        <v>hard coal</v>
      </c>
      <c r="K2586" t="str">
        <f t="shared" si="243"/>
        <v>PM</v>
      </c>
      <c r="L2586" t="str">
        <f t="shared" si="244"/>
        <v>electricity.hard coal.PM.Wet scrubber</v>
      </c>
      <c r="M2586" s="614">
        <f>IFERROR(INDEX('Control Tech'!$K$3:$K$196,MATCH(Calcs!L2586,'Control Tech'!$A$3:$A$196,0),1)/100,0)</f>
        <v>0</v>
      </c>
      <c r="N2586" s="613">
        <f t="shared" si="247"/>
        <v>0</v>
      </c>
      <c r="O2586">
        <f t="shared" si="248"/>
        <v>0</v>
      </c>
    </row>
    <row r="2587" spans="1:15" x14ac:dyDescent="0.25">
      <c r="A2587" t="s">
        <v>1692</v>
      </c>
      <c r="B2587" t="s">
        <v>1228</v>
      </c>
      <c r="C2587" t="s">
        <v>1293</v>
      </c>
      <c r="D2587" t="s">
        <v>1207</v>
      </c>
      <c r="E2587" t="s">
        <v>1195</v>
      </c>
      <c r="F2587" s="604">
        <v>1</v>
      </c>
      <c r="G2587" s="604">
        <v>4.0969999999999999E-2</v>
      </c>
      <c r="I2587" t="str">
        <f t="shared" si="245"/>
        <v>electricity</v>
      </c>
      <c r="J2587" t="str">
        <f t="shared" si="246"/>
        <v>hard coal</v>
      </c>
      <c r="K2587" t="str">
        <f t="shared" si="243"/>
        <v>PM</v>
      </c>
      <c r="L2587" t="str">
        <f t="shared" si="244"/>
        <v>electricity.hard coal.PM.Electrostatic precipitator: 1 field</v>
      </c>
      <c r="M2587" s="614">
        <f>IFERROR(INDEX('Control Tech'!$K$3:$K$196,MATCH(Calcs!L2587,'Control Tech'!$A$3:$A$196,0),1)/100,0)</f>
        <v>0</v>
      </c>
      <c r="N2587" s="613">
        <f t="shared" si="247"/>
        <v>0</v>
      </c>
      <c r="O2587">
        <f t="shared" si="248"/>
        <v>0</v>
      </c>
    </row>
    <row r="2588" spans="1:15" x14ac:dyDescent="0.25">
      <c r="A2588" t="s">
        <v>1692</v>
      </c>
      <c r="B2588" t="s">
        <v>1228</v>
      </c>
      <c r="C2588" t="s">
        <v>1293</v>
      </c>
      <c r="D2588" t="s">
        <v>1208</v>
      </c>
      <c r="E2588" t="s">
        <v>1195</v>
      </c>
      <c r="F2588" s="604">
        <v>1</v>
      </c>
      <c r="G2588" s="604">
        <v>1.323E-2</v>
      </c>
      <c r="I2588" t="str">
        <f t="shared" si="245"/>
        <v>electricity</v>
      </c>
      <c r="J2588" t="str">
        <f t="shared" si="246"/>
        <v>hard coal</v>
      </c>
      <c r="K2588" t="str">
        <f t="shared" si="243"/>
        <v>PM</v>
      </c>
      <c r="L2588" t="str">
        <f t="shared" si="244"/>
        <v>electricity.hard coal.PM.Electrostatic precipitator: 2 fields</v>
      </c>
      <c r="M2588" s="614">
        <f>IFERROR(INDEX('Control Tech'!$K$3:$K$196,MATCH(Calcs!L2588,'Control Tech'!$A$3:$A$196,0),1)/100,0)</f>
        <v>0</v>
      </c>
      <c r="N2588" s="613">
        <f t="shared" si="247"/>
        <v>0</v>
      </c>
      <c r="O2588">
        <f t="shared" si="248"/>
        <v>0</v>
      </c>
    </row>
    <row r="2589" spans="1:15" x14ac:dyDescent="0.25">
      <c r="A2589" t="s">
        <v>1692</v>
      </c>
      <c r="B2589" t="s">
        <v>1228</v>
      </c>
      <c r="C2589" t="s">
        <v>1293</v>
      </c>
      <c r="D2589" t="s">
        <v>1196</v>
      </c>
      <c r="E2589" t="s">
        <v>1195</v>
      </c>
      <c r="F2589" s="604">
        <v>1</v>
      </c>
      <c r="G2589" s="604">
        <v>1.08E-3</v>
      </c>
      <c r="I2589" t="str">
        <f t="shared" si="245"/>
        <v>electricity</v>
      </c>
      <c r="J2589" t="str">
        <f t="shared" si="246"/>
        <v>hard coal</v>
      </c>
      <c r="K2589" t="str">
        <f t="shared" si="243"/>
        <v>PM</v>
      </c>
      <c r="L2589" t="str">
        <f t="shared" si="244"/>
        <v>electricity.hard coal.PM.High efficiency deduster</v>
      </c>
      <c r="M2589" s="614">
        <f>IFERROR(INDEX('Control Tech'!$K$3:$K$196,MATCH(Calcs!L2589,'Control Tech'!$A$3:$A$196,0),1)/100,0)</f>
        <v>0</v>
      </c>
      <c r="N2589" s="613">
        <f t="shared" si="247"/>
        <v>0</v>
      </c>
      <c r="O2589">
        <f t="shared" si="248"/>
        <v>0</v>
      </c>
    </row>
    <row r="2590" spans="1:15" x14ac:dyDescent="0.25">
      <c r="A2590" t="s">
        <v>1692</v>
      </c>
      <c r="B2590" t="s">
        <v>1228</v>
      </c>
      <c r="C2590" t="s">
        <v>1293</v>
      </c>
      <c r="D2590" t="s">
        <v>1229</v>
      </c>
      <c r="E2590" t="s">
        <v>1195</v>
      </c>
      <c r="F2590" s="604">
        <v>1</v>
      </c>
      <c r="G2590" s="604">
        <v>1.08E-3</v>
      </c>
      <c r="I2590" t="str">
        <f t="shared" si="245"/>
        <v>electricity</v>
      </c>
      <c r="J2590" t="str">
        <f t="shared" si="246"/>
        <v>hard coal</v>
      </c>
      <c r="K2590" t="str">
        <f t="shared" si="243"/>
        <v>PM</v>
      </c>
      <c r="L2590" t="str">
        <f t="shared" si="244"/>
        <v>electricity.hard coal.PM.High efficiency deduster - power plants + S,N meas.</v>
      </c>
      <c r="M2590" s="614">
        <f>IFERROR(INDEX('Control Tech'!$K$3:$K$196,MATCH(Calcs!L2590,'Control Tech'!$A$3:$A$196,0),1)/100,0)</f>
        <v>0</v>
      </c>
      <c r="N2590" s="613">
        <f t="shared" si="247"/>
        <v>0</v>
      </c>
      <c r="O2590">
        <f t="shared" si="248"/>
        <v>0</v>
      </c>
    </row>
    <row r="2591" spans="1:15" x14ac:dyDescent="0.25">
      <c r="A2591" t="s">
        <v>1692</v>
      </c>
      <c r="B2591" t="s">
        <v>1228</v>
      </c>
      <c r="C2591" t="s">
        <v>1293</v>
      </c>
      <c r="D2591" t="s">
        <v>1186</v>
      </c>
      <c r="E2591" t="s">
        <v>1195</v>
      </c>
      <c r="F2591" s="604">
        <v>1</v>
      </c>
      <c r="G2591" s="604">
        <v>0.74197999999999997</v>
      </c>
      <c r="I2591" t="str">
        <f t="shared" si="245"/>
        <v>electricity</v>
      </c>
      <c r="J2591" t="str">
        <f t="shared" si="246"/>
        <v>hard coal</v>
      </c>
      <c r="K2591" t="str">
        <f t="shared" si="243"/>
        <v>PM</v>
      </c>
      <c r="L2591" t="str">
        <f t="shared" si="244"/>
        <v>electricity.hard coal.PM.No control</v>
      </c>
      <c r="M2591" s="614">
        <f>IFERROR(INDEX('Control Tech'!$K$3:$K$196,MATCH(Calcs!L2591,'Control Tech'!$A$3:$A$196,0),1)/100,0)</f>
        <v>0</v>
      </c>
      <c r="N2591" s="613">
        <f t="shared" si="247"/>
        <v>1</v>
      </c>
      <c r="O2591">
        <f t="shared" si="248"/>
        <v>0</v>
      </c>
    </row>
    <row r="2592" spans="1:15" x14ac:dyDescent="0.25">
      <c r="A2592" t="s">
        <v>1692</v>
      </c>
      <c r="B2592" t="s">
        <v>1228</v>
      </c>
      <c r="C2592" t="s">
        <v>1293</v>
      </c>
      <c r="D2592" t="s">
        <v>1219</v>
      </c>
      <c r="E2592" t="s">
        <v>1195</v>
      </c>
      <c r="F2592" s="604">
        <v>1</v>
      </c>
      <c r="G2592" s="604">
        <v>4.0969999999999999E-2</v>
      </c>
      <c r="I2592" t="str">
        <f t="shared" si="245"/>
        <v>electricity</v>
      </c>
      <c r="J2592" t="str">
        <f t="shared" si="246"/>
        <v>hard coal</v>
      </c>
      <c r="K2592" t="str">
        <f t="shared" si="243"/>
        <v>PM</v>
      </c>
      <c r="L2592" t="str">
        <f t="shared" si="244"/>
        <v>electricity.hard coal.PM.Wet scrubber</v>
      </c>
      <c r="M2592" s="614">
        <f>IFERROR(INDEX('Control Tech'!$K$3:$K$196,MATCH(Calcs!L2592,'Control Tech'!$A$3:$A$196,0),1)/100,0)</f>
        <v>0</v>
      </c>
      <c r="N2592" s="613">
        <f t="shared" si="247"/>
        <v>0</v>
      </c>
      <c r="O2592">
        <f t="shared" si="248"/>
        <v>0</v>
      </c>
    </row>
    <row r="2593" spans="1:15" x14ac:dyDescent="0.25">
      <c r="A2593" t="s">
        <v>1692</v>
      </c>
      <c r="B2593" t="s">
        <v>1231</v>
      </c>
      <c r="C2593" t="s">
        <v>1409</v>
      </c>
      <c r="D2593" t="s">
        <v>1186</v>
      </c>
      <c r="E2593" t="s">
        <v>1195</v>
      </c>
      <c r="F2593" s="604">
        <v>1</v>
      </c>
      <c r="G2593" s="604">
        <v>3.1700000000000001E-3</v>
      </c>
      <c r="I2593" t="str">
        <f t="shared" si="245"/>
        <v>electricity</v>
      </c>
      <c r="J2593" t="str">
        <f t="shared" si="246"/>
        <v>biomass</v>
      </c>
      <c r="K2593" t="str">
        <f t="shared" si="243"/>
        <v>PM</v>
      </c>
      <c r="L2593" t="str">
        <f t="shared" si="244"/>
        <v>electricity.biomass.PM.No control</v>
      </c>
      <c r="M2593" s="614">
        <f>IFERROR(INDEX('Control Tech'!$K$3:$K$196,MATCH(Calcs!L2593,'Control Tech'!$A$3:$A$196,0),1)/100,0)</f>
        <v>0</v>
      </c>
      <c r="N2593" s="613">
        <f t="shared" si="247"/>
        <v>1</v>
      </c>
      <c r="O2593">
        <f t="shared" si="248"/>
        <v>0</v>
      </c>
    </row>
    <row r="2594" spans="1:15" x14ac:dyDescent="0.25">
      <c r="A2594" t="s">
        <v>1692</v>
      </c>
      <c r="B2594" t="s">
        <v>1231</v>
      </c>
      <c r="C2594" t="s">
        <v>1205</v>
      </c>
      <c r="D2594" t="s">
        <v>1186</v>
      </c>
      <c r="E2594" t="s">
        <v>1195</v>
      </c>
      <c r="F2594" s="604">
        <v>1</v>
      </c>
      <c r="G2594" s="604">
        <v>3.1700000000000001E-3</v>
      </c>
      <c r="I2594" t="str">
        <f t="shared" si="245"/>
        <v>electricity</v>
      </c>
      <c r="J2594" t="str">
        <f t="shared" si="246"/>
        <v>lignite</v>
      </c>
      <c r="K2594" t="str">
        <f t="shared" si="243"/>
        <v>PM</v>
      </c>
      <c r="L2594" t="str">
        <f t="shared" si="244"/>
        <v>electricity.lignite.PM.No control</v>
      </c>
      <c r="M2594" s="614">
        <f>IFERROR(INDEX('Control Tech'!$K$3:$K$196,MATCH(Calcs!L2594,'Control Tech'!$A$3:$A$196,0),1)/100,0)</f>
        <v>0</v>
      </c>
      <c r="N2594" s="613">
        <f t="shared" si="247"/>
        <v>1</v>
      </c>
      <c r="O2594">
        <f t="shared" si="248"/>
        <v>0.03</v>
      </c>
    </row>
    <row r="2595" spans="1:15" x14ac:dyDescent="0.25">
      <c r="A2595" t="s">
        <v>1692</v>
      </c>
      <c r="B2595" t="s">
        <v>1231</v>
      </c>
      <c r="C2595" t="s">
        <v>1240</v>
      </c>
      <c r="D2595" t="s">
        <v>1186</v>
      </c>
      <c r="E2595" t="s">
        <v>1195</v>
      </c>
      <c r="F2595" s="604">
        <v>1</v>
      </c>
      <c r="G2595" s="604">
        <v>3.1700000000000001E-3</v>
      </c>
      <c r="I2595" t="str">
        <f t="shared" si="245"/>
        <v>electricity</v>
      </c>
      <c r="J2595" t="str">
        <f t="shared" si="246"/>
        <v>lignite</v>
      </c>
      <c r="K2595" t="str">
        <f t="shared" si="243"/>
        <v>PM</v>
      </c>
      <c r="L2595" t="str">
        <f t="shared" si="244"/>
        <v>electricity.lignite.PM.No control</v>
      </c>
      <c r="M2595" s="614">
        <f>IFERROR(INDEX('Control Tech'!$K$3:$K$196,MATCH(Calcs!L2595,'Control Tech'!$A$3:$A$196,0),1)/100,0)</f>
        <v>0</v>
      </c>
      <c r="N2595" s="613">
        <f t="shared" si="247"/>
        <v>1</v>
      </c>
      <c r="O2595">
        <f t="shared" si="248"/>
        <v>0.03</v>
      </c>
    </row>
    <row r="2596" spans="1:15" x14ac:dyDescent="0.25">
      <c r="A2596" t="s">
        <v>1692</v>
      </c>
      <c r="B2596" t="s">
        <v>1231</v>
      </c>
      <c r="C2596" t="s">
        <v>1291</v>
      </c>
      <c r="D2596" t="s">
        <v>1186</v>
      </c>
      <c r="E2596" t="s">
        <v>1195</v>
      </c>
      <c r="F2596" s="604">
        <v>1</v>
      </c>
      <c r="G2596" s="604">
        <v>3.1700000000000001E-3</v>
      </c>
      <c r="I2596" t="str">
        <f t="shared" si="245"/>
        <v>electricity</v>
      </c>
      <c r="J2596" t="str">
        <f t="shared" si="246"/>
        <v>hard coal</v>
      </c>
      <c r="K2596" t="str">
        <f t="shared" si="243"/>
        <v>PM</v>
      </c>
      <c r="L2596" t="str">
        <f t="shared" si="244"/>
        <v>electricity.hard coal.PM.No control</v>
      </c>
      <c r="M2596" s="614">
        <f>IFERROR(INDEX('Control Tech'!$K$3:$K$196,MATCH(Calcs!L2596,'Control Tech'!$A$3:$A$196,0),1)/100,0)</f>
        <v>0</v>
      </c>
      <c r="N2596" s="613">
        <f t="shared" si="247"/>
        <v>1</v>
      </c>
      <c r="O2596">
        <f t="shared" si="248"/>
        <v>0.03</v>
      </c>
    </row>
    <row r="2597" spans="1:15" x14ac:dyDescent="0.25">
      <c r="A2597" t="s">
        <v>1692</v>
      </c>
      <c r="B2597" t="s">
        <v>1231</v>
      </c>
      <c r="C2597" t="s">
        <v>1292</v>
      </c>
      <c r="D2597" t="s">
        <v>1186</v>
      </c>
      <c r="E2597" t="s">
        <v>1195</v>
      </c>
      <c r="F2597" s="604">
        <v>1</v>
      </c>
      <c r="G2597" s="604">
        <v>3.1700000000000001E-3</v>
      </c>
      <c r="I2597" t="str">
        <f t="shared" si="245"/>
        <v>electricity</v>
      </c>
      <c r="J2597" t="str">
        <f t="shared" si="246"/>
        <v>hard coal</v>
      </c>
      <c r="K2597" t="str">
        <f t="shared" si="243"/>
        <v>PM</v>
      </c>
      <c r="L2597" t="str">
        <f t="shared" si="244"/>
        <v>electricity.hard coal.PM.No control</v>
      </c>
      <c r="M2597" s="614">
        <f>IFERROR(INDEX('Control Tech'!$K$3:$K$196,MATCH(Calcs!L2597,'Control Tech'!$A$3:$A$196,0),1)/100,0)</f>
        <v>0</v>
      </c>
      <c r="N2597" s="613">
        <f t="shared" si="247"/>
        <v>1</v>
      </c>
      <c r="O2597">
        <f t="shared" si="248"/>
        <v>0.03</v>
      </c>
    </row>
    <row r="2598" spans="1:15" x14ac:dyDescent="0.25">
      <c r="A2598" t="s">
        <v>1692</v>
      </c>
      <c r="B2598" t="s">
        <v>1231</v>
      </c>
      <c r="C2598" t="s">
        <v>1293</v>
      </c>
      <c r="D2598" t="s">
        <v>1186</v>
      </c>
      <c r="E2598" t="s">
        <v>1195</v>
      </c>
      <c r="F2598" s="604">
        <v>1</v>
      </c>
      <c r="G2598" s="604">
        <v>3.1700000000000001E-3</v>
      </c>
      <c r="I2598" t="str">
        <f t="shared" si="245"/>
        <v>electricity</v>
      </c>
      <c r="J2598" t="str">
        <f t="shared" si="246"/>
        <v>hard coal</v>
      </c>
      <c r="K2598" t="str">
        <f t="shared" si="243"/>
        <v>PM</v>
      </c>
      <c r="L2598" t="str">
        <f t="shared" si="244"/>
        <v>electricity.hard coal.PM.No control</v>
      </c>
      <c r="M2598" s="614">
        <f>IFERROR(INDEX('Control Tech'!$K$3:$K$196,MATCH(Calcs!L2598,'Control Tech'!$A$3:$A$196,0),1)/100,0)</f>
        <v>0</v>
      </c>
      <c r="N2598" s="613">
        <f t="shared" si="247"/>
        <v>1</v>
      </c>
      <c r="O2598">
        <f t="shared" si="248"/>
        <v>0.03</v>
      </c>
    </row>
    <row r="2599" spans="1:15" x14ac:dyDescent="0.25">
      <c r="A2599" t="s">
        <v>1692</v>
      </c>
      <c r="B2599" t="s">
        <v>1231</v>
      </c>
      <c r="C2599" t="s">
        <v>1294</v>
      </c>
      <c r="D2599" t="s">
        <v>1186</v>
      </c>
      <c r="E2599" t="s">
        <v>1195</v>
      </c>
      <c r="F2599" s="604">
        <v>1</v>
      </c>
      <c r="G2599" s="604">
        <v>1.3169999999999999E-2</v>
      </c>
      <c r="I2599" t="str">
        <f t="shared" si="245"/>
        <v>electricity</v>
      </c>
      <c r="J2599" t="str">
        <f t="shared" si="246"/>
        <v>petroleum diesel</v>
      </c>
      <c r="K2599" t="str">
        <f t="shared" si="243"/>
        <v>PM</v>
      </c>
      <c r="L2599" t="str">
        <f t="shared" si="244"/>
        <v>electricity.petroleum diesel.PM.No control</v>
      </c>
      <c r="M2599" s="614">
        <f>IFERROR(INDEX('Control Tech'!$K$3:$K$196,MATCH(Calcs!L2599,'Control Tech'!$A$3:$A$196,0),1)/100,0)</f>
        <v>0</v>
      </c>
      <c r="N2599" s="613">
        <f t="shared" si="247"/>
        <v>1</v>
      </c>
      <c r="O2599">
        <f t="shared" si="248"/>
        <v>0</v>
      </c>
    </row>
    <row r="2600" spans="1:15" x14ac:dyDescent="0.25">
      <c r="A2600" t="s">
        <v>1692</v>
      </c>
      <c r="B2600" t="s">
        <v>1231</v>
      </c>
      <c r="C2600" t="s">
        <v>1410</v>
      </c>
      <c r="D2600" t="s">
        <v>1186</v>
      </c>
      <c r="E2600" t="s">
        <v>1195</v>
      </c>
      <c r="F2600" s="604">
        <v>1</v>
      </c>
      <c r="G2600" s="604">
        <v>3.1700000000000001E-3</v>
      </c>
      <c r="I2600" t="str">
        <f t="shared" si="245"/>
        <v>electricity</v>
      </c>
      <c r="J2600" t="str">
        <f t="shared" si="246"/>
        <v>biomass</v>
      </c>
      <c r="K2600" t="str">
        <f t="shared" si="243"/>
        <v>PM</v>
      </c>
      <c r="L2600" t="str">
        <f t="shared" si="244"/>
        <v>electricity.biomass.PM.No control</v>
      </c>
      <c r="M2600" s="614">
        <f>IFERROR(INDEX('Control Tech'!$K$3:$K$196,MATCH(Calcs!L2600,'Control Tech'!$A$3:$A$196,0),1)/100,0)</f>
        <v>0</v>
      </c>
      <c r="N2600" s="613">
        <f t="shared" si="247"/>
        <v>1</v>
      </c>
      <c r="O2600">
        <f t="shared" si="248"/>
        <v>0</v>
      </c>
    </row>
    <row r="2601" spans="1:15" x14ac:dyDescent="0.25">
      <c r="A2601" t="s">
        <v>1692</v>
      </c>
      <c r="B2601" t="s">
        <v>1250</v>
      </c>
      <c r="C2601" t="s">
        <v>1409</v>
      </c>
      <c r="D2601" t="s">
        <v>1131</v>
      </c>
      <c r="E2601" t="s">
        <v>1195</v>
      </c>
      <c r="F2601" s="604">
        <v>1</v>
      </c>
      <c r="G2601" s="604">
        <v>0.13800000000000001</v>
      </c>
      <c r="I2601" t="str">
        <f t="shared" si="245"/>
        <v>electricity</v>
      </c>
      <c r="J2601" t="str">
        <f t="shared" si="246"/>
        <v>biomass</v>
      </c>
      <c r="K2601" t="str">
        <f t="shared" si="243"/>
        <v>PM</v>
      </c>
      <c r="L2601" t="str">
        <f t="shared" si="244"/>
        <v>electricity.biomass.PM.Cyclone</v>
      </c>
      <c r="M2601" s="614">
        <f>IFERROR(INDEX('Control Tech'!$K$3:$K$196,MATCH(Calcs!L2601,'Control Tech'!$A$3:$A$196,0),1)/100,0)</f>
        <v>0</v>
      </c>
      <c r="N2601" s="613">
        <f t="shared" si="247"/>
        <v>0</v>
      </c>
      <c r="O2601">
        <f t="shared" si="248"/>
        <v>0</v>
      </c>
    </row>
    <row r="2602" spans="1:15" x14ac:dyDescent="0.25">
      <c r="A2602" t="s">
        <v>1692</v>
      </c>
      <c r="B2602" t="s">
        <v>1250</v>
      </c>
      <c r="C2602" t="s">
        <v>1409</v>
      </c>
      <c r="D2602" t="s">
        <v>1207</v>
      </c>
      <c r="E2602" t="s">
        <v>1195</v>
      </c>
      <c r="F2602" s="604">
        <v>1</v>
      </c>
      <c r="G2602" s="604">
        <v>1.438E-2</v>
      </c>
      <c r="I2602" t="str">
        <f t="shared" si="245"/>
        <v>electricity</v>
      </c>
      <c r="J2602" t="str">
        <f t="shared" si="246"/>
        <v>biomass</v>
      </c>
      <c r="K2602" t="str">
        <f t="shared" si="243"/>
        <v>PM</v>
      </c>
      <c r="L2602" t="str">
        <f t="shared" si="244"/>
        <v>electricity.biomass.PM.Electrostatic precipitator: 1 field</v>
      </c>
      <c r="M2602" s="614">
        <f>IFERROR(INDEX('Control Tech'!$K$3:$K$196,MATCH(Calcs!L2602,'Control Tech'!$A$3:$A$196,0),1)/100,0)</f>
        <v>1</v>
      </c>
      <c r="N2602" s="613">
        <f t="shared" si="247"/>
        <v>1</v>
      </c>
      <c r="O2602">
        <f t="shared" si="248"/>
        <v>0</v>
      </c>
    </row>
    <row r="2603" spans="1:15" x14ac:dyDescent="0.25">
      <c r="A2603" t="s">
        <v>1692</v>
      </c>
      <c r="B2603" t="s">
        <v>1250</v>
      </c>
      <c r="C2603" t="s">
        <v>1409</v>
      </c>
      <c r="D2603" t="s">
        <v>1208</v>
      </c>
      <c r="E2603" t="s">
        <v>1195</v>
      </c>
      <c r="F2603" s="604">
        <v>1</v>
      </c>
      <c r="G2603" s="604">
        <v>7.6800000000000002E-3</v>
      </c>
      <c r="I2603" t="str">
        <f t="shared" si="245"/>
        <v>electricity</v>
      </c>
      <c r="J2603" t="str">
        <f t="shared" si="246"/>
        <v>biomass</v>
      </c>
      <c r="K2603" t="str">
        <f t="shared" si="243"/>
        <v>PM</v>
      </c>
      <c r="L2603" t="str">
        <f t="shared" si="244"/>
        <v>electricity.biomass.PM.Electrostatic precipitator: 2 fields</v>
      </c>
      <c r="M2603" s="614">
        <f>IFERROR(INDEX('Control Tech'!$K$3:$K$196,MATCH(Calcs!L2603,'Control Tech'!$A$3:$A$196,0),1)/100,0)</f>
        <v>0</v>
      </c>
      <c r="N2603" s="613">
        <f t="shared" si="247"/>
        <v>0</v>
      </c>
      <c r="O2603">
        <f t="shared" si="248"/>
        <v>0</v>
      </c>
    </row>
    <row r="2604" spans="1:15" x14ac:dyDescent="0.25">
      <c r="A2604" t="s">
        <v>1692</v>
      </c>
      <c r="B2604" t="s">
        <v>1250</v>
      </c>
      <c r="C2604" t="s">
        <v>1409</v>
      </c>
      <c r="D2604" t="s">
        <v>1234</v>
      </c>
      <c r="E2604" t="s">
        <v>1195</v>
      </c>
      <c r="F2604" s="604">
        <v>1</v>
      </c>
      <c r="G2604" s="604">
        <v>9.3000000000000005E-4</v>
      </c>
      <c r="I2604" t="str">
        <f t="shared" si="245"/>
        <v>electricity</v>
      </c>
      <c r="J2604" t="str">
        <f t="shared" si="246"/>
        <v>biomass</v>
      </c>
      <c r="K2604" t="str">
        <f t="shared" si="243"/>
        <v>PM</v>
      </c>
      <c r="L2604" t="str">
        <f t="shared" si="244"/>
        <v>electricity.biomass.PM.Fabric filters</v>
      </c>
      <c r="M2604" s="614">
        <f>IFERROR(INDEX('Control Tech'!$K$3:$K$196,MATCH(Calcs!L2604,'Control Tech'!$A$3:$A$196,0),1)/100,0)</f>
        <v>0</v>
      </c>
      <c r="N2604" s="613">
        <f t="shared" si="247"/>
        <v>0</v>
      </c>
      <c r="O2604">
        <f t="shared" si="248"/>
        <v>0</v>
      </c>
    </row>
    <row r="2605" spans="1:15" x14ac:dyDescent="0.25">
      <c r="A2605" t="s">
        <v>1692</v>
      </c>
      <c r="B2605" t="s">
        <v>1250</v>
      </c>
      <c r="C2605" t="s">
        <v>1409</v>
      </c>
      <c r="D2605" t="s">
        <v>1196</v>
      </c>
      <c r="E2605" t="s">
        <v>1195</v>
      </c>
      <c r="F2605" s="604">
        <v>1</v>
      </c>
      <c r="G2605" s="604">
        <v>9.3000000000000005E-4</v>
      </c>
      <c r="I2605" t="str">
        <f t="shared" si="245"/>
        <v>electricity</v>
      </c>
      <c r="J2605" t="str">
        <f t="shared" si="246"/>
        <v>biomass</v>
      </c>
      <c r="K2605" t="str">
        <f t="shared" ref="K2605:K2668" si="249">IF(OR(A2605="black carbon",A2605="oc",A2605="pm2.5",A2605="pm10"),"PM",A2605)</f>
        <v>PM</v>
      </c>
      <c r="L2605" t="str">
        <f t="shared" ref="L2605:L2668" si="250">IFERROR(CONCATENATE(I2605,".",J2605,".",K2605,".",D2605),"")</f>
        <v>electricity.biomass.PM.High efficiency deduster</v>
      </c>
      <c r="M2605" s="614">
        <f>IFERROR(INDEX('Control Tech'!$K$3:$K$196,MATCH(Calcs!L2605,'Control Tech'!$A$3:$A$196,0),1)/100,0)</f>
        <v>0</v>
      </c>
      <c r="N2605" s="613">
        <f t="shared" si="247"/>
        <v>0</v>
      </c>
      <c r="O2605">
        <f t="shared" si="248"/>
        <v>0</v>
      </c>
    </row>
    <row r="2606" spans="1:15" x14ac:dyDescent="0.25">
      <c r="A2606" t="s">
        <v>1692</v>
      </c>
      <c r="B2606" t="s">
        <v>1250</v>
      </c>
      <c r="C2606" t="s">
        <v>1409</v>
      </c>
      <c r="D2606" t="s">
        <v>1186</v>
      </c>
      <c r="E2606" t="s">
        <v>1195</v>
      </c>
      <c r="F2606" s="604">
        <v>1</v>
      </c>
      <c r="G2606" s="604">
        <v>0.21360000000000001</v>
      </c>
      <c r="I2606" t="str">
        <f t="shared" si="245"/>
        <v>electricity</v>
      </c>
      <c r="J2606" t="str">
        <f t="shared" si="246"/>
        <v>biomass</v>
      </c>
      <c r="K2606" t="str">
        <f t="shared" si="249"/>
        <v>PM</v>
      </c>
      <c r="L2606" t="str">
        <f t="shared" si="250"/>
        <v>electricity.biomass.PM.No control</v>
      </c>
      <c r="M2606" s="614">
        <f>IFERROR(INDEX('Control Tech'!$K$3:$K$196,MATCH(Calcs!L2606,'Control Tech'!$A$3:$A$196,0),1)/100,0)</f>
        <v>0</v>
      </c>
      <c r="N2606" s="613">
        <f t="shared" si="247"/>
        <v>0</v>
      </c>
      <c r="O2606">
        <f t="shared" si="248"/>
        <v>0</v>
      </c>
    </row>
    <row r="2607" spans="1:15" x14ac:dyDescent="0.25">
      <c r="A2607" t="s">
        <v>1692</v>
      </c>
      <c r="B2607" t="s">
        <v>1250</v>
      </c>
      <c r="C2607" t="s">
        <v>1245</v>
      </c>
      <c r="D2607" t="s">
        <v>1186</v>
      </c>
      <c r="E2607" t="s">
        <v>1195</v>
      </c>
      <c r="F2607" s="604">
        <v>1</v>
      </c>
      <c r="G2607" s="604">
        <v>0.1426</v>
      </c>
      <c r="I2607" t="str">
        <f t="shared" si="245"/>
        <v>electricity</v>
      </c>
      <c r="J2607" t="str">
        <f t="shared" si="246"/>
        <v>hard coal</v>
      </c>
      <c r="K2607" t="str">
        <f t="shared" si="249"/>
        <v>PM</v>
      </c>
      <c r="L2607" t="str">
        <f t="shared" si="250"/>
        <v>electricity.hard coal.PM.No control</v>
      </c>
      <c r="M2607" s="614">
        <f>IFERROR(INDEX('Control Tech'!$K$3:$K$196,MATCH(Calcs!L2607,'Control Tech'!$A$3:$A$196,0),1)/100,0)</f>
        <v>0</v>
      </c>
      <c r="N2607" s="613">
        <f t="shared" si="247"/>
        <v>1</v>
      </c>
      <c r="O2607">
        <f t="shared" si="248"/>
        <v>0</v>
      </c>
    </row>
    <row r="2608" spans="1:15" x14ac:dyDescent="0.25">
      <c r="A2608" t="s">
        <v>1692</v>
      </c>
      <c r="B2608" t="s">
        <v>1250</v>
      </c>
      <c r="C2608" t="s">
        <v>92</v>
      </c>
      <c r="D2608" t="s">
        <v>1295</v>
      </c>
      <c r="E2608" t="s">
        <v>1195</v>
      </c>
      <c r="F2608" s="604">
        <v>1</v>
      </c>
      <c r="G2608" s="604">
        <v>7.6999999999999996E-4</v>
      </c>
      <c r="I2608" t="str">
        <f t="shared" si="245"/>
        <v>electricity</v>
      </c>
      <c r="J2608" t="str">
        <f t="shared" si="246"/>
        <v>petroleum diesel</v>
      </c>
      <c r="K2608" t="str">
        <f t="shared" si="249"/>
        <v>PM</v>
      </c>
      <c r="L2608" t="str">
        <f t="shared" si="250"/>
        <v>electricity.petroleum diesel.PM.Good housekeeping: industrial oil boilers</v>
      </c>
      <c r="M2608" s="614">
        <f>IFERROR(INDEX('Control Tech'!$K$3:$K$196,MATCH(Calcs!L2608,'Control Tech'!$A$3:$A$196,0),1)/100,0)</f>
        <v>0</v>
      </c>
      <c r="N2608" s="613">
        <f t="shared" si="247"/>
        <v>0</v>
      </c>
      <c r="O2608">
        <f t="shared" si="248"/>
        <v>0</v>
      </c>
    </row>
    <row r="2609" spans="1:15" x14ac:dyDescent="0.25">
      <c r="A2609" t="s">
        <v>1692</v>
      </c>
      <c r="B2609" t="s">
        <v>1250</v>
      </c>
      <c r="C2609" t="s">
        <v>92</v>
      </c>
      <c r="D2609" t="s">
        <v>1186</v>
      </c>
      <c r="E2609" t="s">
        <v>1195</v>
      </c>
      <c r="F2609" s="604">
        <v>1</v>
      </c>
      <c r="G2609" s="604">
        <v>1.1000000000000001E-3</v>
      </c>
      <c r="I2609" t="str">
        <f t="shared" si="245"/>
        <v>electricity</v>
      </c>
      <c r="J2609" t="str">
        <f t="shared" si="246"/>
        <v>petroleum diesel</v>
      </c>
      <c r="K2609" t="str">
        <f t="shared" si="249"/>
        <v>PM</v>
      </c>
      <c r="L2609" t="str">
        <f t="shared" si="250"/>
        <v>electricity.petroleum diesel.PM.No control</v>
      </c>
      <c r="M2609" s="614">
        <f>IFERROR(INDEX('Control Tech'!$K$3:$K$196,MATCH(Calcs!L2609,'Control Tech'!$A$3:$A$196,0),1)/100,0)</f>
        <v>0</v>
      </c>
      <c r="N2609" s="613">
        <f t="shared" si="247"/>
        <v>1</v>
      </c>
      <c r="O2609">
        <f t="shared" si="248"/>
        <v>0</v>
      </c>
    </row>
    <row r="2610" spans="1:15" x14ac:dyDescent="0.25">
      <c r="A2610" t="s">
        <v>1692</v>
      </c>
      <c r="B2610" t="s">
        <v>1250</v>
      </c>
      <c r="C2610" t="s">
        <v>1264</v>
      </c>
      <c r="D2610" t="s">
        <v>1186</v>
      </c>
      <c r="E2610" t="s">
        <v>1195</v>
      </c>
      <c r="F2610" s="604">
        <v>1</v>
      </c>
      <c r="G2610" s="604">
        <v>1E-4</v>
      </c>
      <c r="I2610" t="str">
        <f t="shared" si="245"/>
        <v>electricity</v>
      </c>
      <c r="J2610" t="str">
        <f t="shared" si="246"/>
        <v>natural gas</v>
      </c>
      <c r="K2610" t="str">
        <f t="shared" si="249"/>
        <v>PM</v>
      </c>
      <c r="L2610" t="str">
        <f t="shared" si="250"/>
        <v>electricity.natural gas.PM.No control</v>
      </c>
      <c r="M2610" s="614">
        <f>IFERROR(INDEX('Control Tech'!$K$3:$K$196,MATCH(Calcs!L2610,'Control Tech'!$A$3:$A$196,0),1)/100,0)</f>
        <v>0</v>
      </c>
      <c r="N2610" s="613">
        <f t="shared" si="247"/>
        <v>1</v>
      </c>
      <c r="O2610">
        <f t="shared" si="248"/>
        <v>945.6</v>
      </c>
    </row>
    <row r="2611" spans="1:15" x14ac:dyDescent="0.25">
      <c r="A2611" t="s">
        <v>1692</v>
      </c>
      <c r="B2611" t="s">
        <v>1250</v>
      </c>
      <c r="C2611" t="s">
        <v>18</v>
      </c>
      <c r="D2611" t="s">
        <v>1186</v>
      </c>
      <c r="E2611" t="s">
        <v>1195</v>
      </c>
      <c r="F2611" s="604">
        <v>1</v>
      </c>
      <c r="G2611" s="604">
        <v>5.0000000000000001E-4</v>
      </c>
      <c r="I2611" t="str">
        <f t="shared" si="245"/>
        <v>electricity</v>
      </c>
      <c r="J2611" t="str">
        <f t="shared" si="246"/>
        <v>petroleum gasoline</v>
      </c>
      <c r="K2611" t="str">
        <f t="shared" si="249"/>
        <v>PM</v>
      </c>
      <c r="L2611" t="str">
        <f t="shared" si="250"/>
        <v>electricity.petroleum gasoline.PM.No control</v>
      </c>
      <c r="M2611" s="614">
        <f>IFERROR(INDEX('Control Tech'!$K$3:$K$196,MATCH(Calcs!L2611,'Control Tech'!$A$3:$A$196,0),1)/100,0)</f>
        <v>0</v>
      </c>
      <c r="N2611" s="613">
        <f t="shared" si="247"/>
        <v>1</v>
      </c>
      <c r="O2611">
        <f t="shared" si="248"/>
        <v>0</v>
      </c>
    </row>
    <row r="2612" spans="1:15" x14ac:dyDescent="0.25">
      <c r="A2612" t="s">
        <v>1692</v>
      </c>
      <c r="B2612" t="s">
        <v>1250</v>
      </c>
      <c r="C2612" t="s">
        <v>1294</v>
      </c>
      <c r="D2612" t="s">
        <v>1234</v>
      </c>
      <c r="E2612" t="s">
        <v>1195</v>
      </c>
      <c r="F2612" s="604">
        <v>1</v>
      </c>
      <c r="G2612" s="604">
        <v>5.0000000000000002E-5</v>
      </c>
      <c r="I2612" t="str">
        <f t="shared" si="245"/>
        <v>electricity</v>
      </c>
      <c r="J2612" t="str">
        <f t="shared" si="246"/>
        <v>petroleum diesel</v>
      </c>
      <c r="K2612" t="str">
        <f t="shared" si="249"/>
        <v>PM</v>
      </c>
      <c r="L2612" t="str">
        <f t="shared" si="250"/>
        <v>electricity.petroleum diesel.PM.Fabric filters</v>
      </c>
      <c r="M2612" s="614">
        <f>IFERROR(INDEX('Control Tech'!$K$3:$K$196,MATCH(Calcs!L2612,'Control Tech'!$A$3:$A$196,0),1)/100,0)</f>
        <v>0</v>
      </c>
      <c r="N2612" s="613">
        <f t="shared" si="247"/>
        <v>0</v>
      </c>
      <c r="O2612">
        <f t="shared" si="248"/>
        <v>0</v>
      </c>
    </row>
    <row r="2613" spans="1:15" x14ac:dyDescent="0.25">
      <c r="A2613" t="s">
        <v>1692</v>
      </c>
      <c r="B2613" t="s">
        <v>1250</v>
      </c>
      <c r="C2613" t="s">
        <v>1294</v>
      </c>
      <c r="D2613" t="s">
        <v>1295</v>
      </c>
      <c r="E2613" t="s">
        <v>1195</v>
      </c>
      <c r="F2613" s="604">
        <v>1</v>
      </c>
      <c r="G2613" s="604">
        <v>9.2200000000000008E-3</v>
      </c>
      <c r="I2613" t="str">
        <f t="shared" si="245"/>
        <v>electricity</v>
      </c>
      <c r="J2613" t="str">
        <f t="shared" si="246"/>
        <v>petroleum diesel</v>
      </c>
      <c r="K2613" t="str">
        <f t="shared" si="249"/>
        <v>PM</v>
      </c>
      <c r="L2613" t="str">
        <f t="shared" si="250"/>
        <v>electricity.petroleum diesel.PM.Good housekeeping: industrial oil boilers</v>
      </c>
      <c r="M2613" s="614">
        <f>IFERROR(INDEX('Control Tech'!$K$3:$K$196,MATCH(Calcs!L2613,'Control Tech'!$A$3:$A$196,0),1)/100,0)</f>
        <v>0</v>
      </c>
      <c r="N2613" s="613">
        <f t="shared" si="247"/>
        <v>0</v>
      </c>
      <c r="O2613">
        <f t="shared" si="248"/>
        <v>0</v>
      </c>
    </row>
    <row r="2614" spans="1:15" x14ac:dyDescent="0.25">
      <c r="A2614" t="s">
        <v>1692</v>
      </c>
      <c r="B2614" t="s">
        <v>1250</v>
      </c>
      <c r="C2614" t="s">
        <v>1294</v>
      </c>
      <c r="D2614" t="s">
        <v>1196</v>
      </c>
      <c r="E2614" t="s">
        <v>1195</v>
      </c>
      <c r="F2614" s="604">
        <v>1</v>
      </c>
      <c r="G2614" s="604">
        <v>5.0000000000000002E-5</v>
      </c>
      <c r="I2614" t="str">
        <f t="shared" si="245"/>
        <v>electricity</v>
      </c>
      <c r="J2614" t="str">
        <f t="shared" si="246"/>
        <v>petroleum diesel</v>
      </c>
      <c r="K2614" t="str">
        <f t="shared" si="249"/>
        <v>PM</v>
      </c>
      <c r="L2614" t="str">
        <f t="shared" si="250"/>
        <v>electricity.petroleum diesel.PM.High efficiency deduster</v>
      </c>
      <c r="M2614" s="614">
        <f>IFERROR(INDEX('Control Tech'!$K$3:$K$196,MATCH(Calcs!L2614,'Control Tech'!$A$3:$A$196,0),1)/100,0)</f>
        <v>0</v>
      </c>
      <c r="N2614" s="613">
        <f t="shared" si="247"/>
        <v>0</v>
      </c>
      <c r="O2614">
        <f t="shared" si="248"/>
        <v>0</v>
      </c>
    </row>
    <row r="2615" spans="1:15" x14ac:dyDescent="0.25">
      <c r="A2615" t="s">
        <v>1692</v>
      </c>
      <c r="B2615" t="s">
        <v>1250</v>
      </c>
      <c r="C2615" t="s">
        <v>1294</v>
      </c>
      <c r="D2615" t="s">
        <v>1186</v>
      </c>
      <c r="E2615" t="s">
        <v>1195</v>
      </c>
      <c r="F2615" s="604">
        <v>1</v>
      </c>
      <c r="G2615" s="604">
        <v>1.3169999999999999E-2</v>
      </c>
      <c r="I2615" t="str">
        <f t="shared" si="245"/>
        <v>electricity</v>
      </c>
      <c r="J2615" t="str">
        <f t="shared" si="246"/>
        <v>petroleum diesel</v>
      </c>
      <c r="K2615" t="str">
        <f t="shared" si="249"/>
        <v>PM</v>
      </c>
      <c r="L2615" t="str">
        <f t="shared" si="250"/>
        <v>electricity.petroleum diesel.PM.No control</v>
      </c>
      <c r="M2615" s="614">
        <f>IFERROR(INDEX('Control Tech'!$K$3:$K$196,MATCH(Calcs!L2615,'Control Tech'!$A$3:$A$196,0),1)/100,0)</f>
        <v>0</v>
      </c>
      <c r="N2615" s="613">
        <f t="shared" si="247"/>
        <v>1</v>
      </c>
      <c r="O2615">
        <f t="shared" si="248"/>
        <v>0</v>
      </c>
    </row>
    <row r="2616" spans="1:15" x14ac:dyDescent="0.25">
      <c r="A2616" t="s">
        <v>1692</v>
      </c>
      <c r="B2616" t="s">
        <v>1250</v>
      </c>
      <c r="C2616" t="s">
        <v>1410</v>
      </c>
      <c r="D2616" t="s">
        <v>1131</v>
      </c>
      <c r="E2616" t="s">
        <v>1195</v>
      </c>
      <c r="F2616" s="604">
        <v>1</v>
      </c>
      <c r="G2616" s="604">
        <v>3.0960000000000001E-2</v>
      </c>
      <c r="I2616" t="str">
        <f t="shared" si="245"/>
        <v>electricity</v>
      </c>
      <c r="J2616" t="str">
        <f t="shared" si="246"/>
        <v>biomass</v>
      </c>
      <c r="K2616" t="str">
        <f t="shared" si="249"/>
        <v>PM</v>
      </c>
      <c r="L2616" t="str">
        <f t="shared" si="250"/>
        <v>electricity.biomass.PM.Cyclone</v>
      </c>
      <c r="M2616" s="614">
        <f>IFERROR(INDEX('Control Tech'!$K$3:$K$196,MATCH(Calcs!L2616,'Control Tech'!$A$3:$A$196,0),1)/100,0)</f>
        <v>0</v>
      </c>
      <c r="N2616" s="613">
        <f t="shared" si="247"/>
        <v>0</v>
      </c>
      <c r="O2616">
        <f t="shared" si="248"/>
        <v>0</v>
      </c>
    </row>
    <row r="2617" spans="1:15" x14ac:dyDescent="0.25">
      <c r="A2617" t="s">
        <v>1692</v>
      </c>
      <c r="B2617" t="s">
        <v>1250</v>
      </c>
      <c r="C2617" t="s">
        <v>1410</v>
      </c>
      <c r="D2617" t="s">
        <v>1207</v>
      </c>
      <c r="E2617" t="s">
        <v>1195</v>
      </c>
      <c r="F2617" s="604">
        <v>1</v>
      </c>
      <c r="G2617" s="604">
        <v>3.4399999999999999E-3</v>
      </c>
      <c r="I2617" t="str">
        <f t="shared" si="245"/>
        <v>electricity</v>
      </c>
      <c r="J2617" t="str">
        <f t="shared" si="246"/>
        <v>biomass</v>
      </c>
      <c r="K2617" t="str">
        <f t="shared" si="249"/>
        <v>PM</v>
      </c>
      <c r="L2617" t="str">
        <f t="shared" si="250"/>
        <v>electricity.biomass.PM.Electrostatic precipitator: 1 field</v>
      </c>
      <c r="M2617" s="614">
        <f>IFERROR(INDEX('Control Tech'!$K$3:$K$196,MATCH(Calcs!L2617,'Control Tech'!$A$3:$A$196,0),1)/100,0)</f>
        <v>1</v>
      </c>
      <c r="N2617" s="613">
        <f t="shared" si="247"/>
        <v>1</v>
      </c>
      <c r="O2617">
        <f t="shared" si="248"/>
        <v>0</v>
      </c>
    </row>
    <row r="2618" spans="1:15" x14ac:dyDescent="0.25">
      <c r="A2618" t="s">
        <v>1692</v>
      </c>
      <c r="B2618" t="s">
        <v>1250</v>
      </c>
      <c r="C2618" t="s">
        <v>1410</v>
      </c>
      <c r="D2618" t="s">
        <v>1208</v>
      </c>
      <c r="E2618" t="s">
        <v>1195</v>
      </c>
      <c r="F2618" s="604">
        <v>1</v>
      </c>
      <c r="G2618" s="604">
        <v>1.65E-3</v>
      </c>
      <c r="I2618" t="str">
        <f t="shared" si="245"/>
        <v>electricity</v>
      </c>
      <c r="J2618" t="str">
        <f t="shared" si="246"/>
        <v>biomass</v>
      </c>
      <c r="K2618" t="str">
        <f t="shared" si="249"/>
        <v>PM</v>
      </c>
      <c r="L2618" t="str">
        <f t="shared" si="250"/>
        <v>electricity.biomass.PM.Electrostatic precipitator: 2 fields</v>
      </c>
      <c r="M2618" s="614">
        <f>IFERROR(INDEX('Control Tech'!$K$3:$K$196,MATCH(Calcs!L2618,'Control Tech'!$A$3:$A$196,0),1)/100,0)</f>
        <v>0</v>
      </c>
      <c r="N2618" s="613">
        <f t="shared" si="247"/>
        <v>0</v>
      </c>
      <c r="O2618">
        <f t="shared" si="248"/>
        <v>0</v>
      </c>
    </row>
    <row r="2619" spans="1:15" x14ac:dyDescent="0.25">
      <c r="A2619" t="s">
        <v>1692</v>
      </c>
      <c r="B2619" t="s">
        <v>1250</v>
      </c>
      <c r="C2619" t="s">
        <v>1410</v>
      </c>
      <c r="D2619" t="s">
        <v>1234</v>
      </c>
      <c r="E2619" t="s">
        <v>1195</v>
      </c>
      <c r="F2619" s="604">
        <v>1</v>
      </c>
      <c r="G2619" s="604">
        <v>1.9000000000000001E-4</v>
      </c>
      <c r="I2619" t="str">
        <f t="shared" si="245"/>
        <v>electricity</v>
      </c>
      <c r="J2619" t="str">
        <f t="shared" si="246"/>
        <v>biomass</v>
      </c>
      <c r="K2619" t="str">
        <f t="shared" si="249"/>
        <v>PM</v>
      </c>
      <c r="L2619" t="str">
        <f t="shared" si="250"/>
        <v>electricity.biomass.PM.Fabric filters</v>
      </c>
      <c r="M2619" s="614">
        <f>IFERROR(INDEX('Control Tech'!$K$3:$K$196,MATCH(Calcs!L2619,'Control Tech'!$A$3:$A$196,0),1)/100,0)</f>
        <v>0</v>
      </c>
      <c r="N2619" s="613">
        <f t="shared" si="247"/>
        <v>0</v>
      </c>
      <c r="O2619">
        <f t="shared" si="248"/>
        <v>0</v>
      </c>
    </row>
    <row r="2620" spans="1:15" x14ac:dyDescent="0.25">
      <c r="A2620" t="s">
        <v>1692</v>
      </c>
      <c r="B2620" t="s">
        <v>1250</v>
      </c>
      <c r="C2620" t="s">
        <v>1410</v>
      </c>
      <c r="D2620" t="s">
        <v>1235</v>
      </c>
      <c r="E2620" t="s">
        <v>1195</v>
      </c>
      <c r="F2620" s="604">
        <v>1</v>
      </c>
      <c r="G2620" s="604">
        <v>1.9000000000000001E-4</v>
      </c>
      <c r="I2620" t="str">
        <f t="shared" si="245"/>
        <v>electricity</v>
      </c>
      <c r="J2620" t="str">
        <f t="shared" si="246"/>
        <v>biomass</v>
      </c>
      <c r="K2620" t="str">
        <f t="shared" si="249"/>
        <v>PM</v>
      </c>
      <c r="L2620" t="str">
        <f t="shared" si="250"/>
        <v>electricity.biomass.PM.Fabric filters - power plants with injection</v>
      </c>
      <c r="M2620" s="614">
        <f>IFERROR(INDEX('Control Tech'!$K$3:$K$196,MATCH(Calcs!L2620,'Control Tech'!$A$3:$A$196,0),1)/100,0)</f>
        <v>0</v>
      </c>
      <c r="N2620" s="613">
        <f t="shared" si="247"/>
        <v>0</v>
      </c>
      <c r="O2620">
        <f t="shared" si="248"/>
        <v>0</v>
      </c>
    </row>
    <row r="2621" spans="1:15" x14ac:dyDescent="0.25">
      <c r="A2621" t="s">
        <v>1692</v>
      </c>
      <c r="B2621" t="s">
        <v>1250</v>
      </c>
      <c r="C2621" t="s">
        <v>1410</v>
      </c>
      <c r="D2621" t="s">
        <v>1196</v>
      </c>
      <c r="E2621" t="s">
        <v>1195</v>
      </c>
      <c r="F2621" s="604">
        <v>1</v>
      </c>
      <c r="G2621" s="604">
        <v>1.9000000000000001E-4</v>
      </c>
      <c r="I2621" t="str">
        <f t="shared" si="245"/>
        <v>electricity</v>
      </c>
      <c r="J2621" t="str">
        <f t="shared" si="246"/>
        <v>biomass</v>
      </c>
      <c r="K2621" t="str">
        <f t="shared" si="249"/>
        <v>PM</v>
      </c>
      <c r="L2621" t="str">
        <f t="shared" si="250"/>
        <v>electricity.biomass.PM.High efficiency deduster</v>
      </c>
      <c r="M2621" s="614">
        <f>IFERROR(INDEX('Control Tech'!$K$3:$K$196,MATCH(Calcs!L2621,'Control Tech'!$A$3:$A$196,0),1)/100,0)</f>
        <v>0</v>
      </c>
      <c r="N2621" s="613">
        <f t="shared" si="247"/>
        <v>0</v>
      </c>
      <c r="O2621">
        <f t="shared" si="248"/>
        <v>0</v>
      </c>
    </row>
    <row r="2622" spans="1:15" x14ac:dyDescent="0.25">
      <c r="A2622" t="s">
        <v>1692</v>
      </c>
      <c r="B2622" t="s">
        <v>1250</v>
      </c>
      <c r="C2622" t="s">
        <v>1410</v>
      </c>
      <c r="D2622" t="s">
        <v>1186</v>
      </c>
      <c r="E2622" t="s">
        <v>1195</v>
      </c>
      <c r="F2622" s="604">
        <v>1</v>
      </c>
      <c r="G2622" s="604">
        <v>5.3960000000000001E-2</v>
      </c>
      <c r="I2622" t="str">
        <f t="shared" si="245"/>
        <v>electricity</v>
      </c>
      <c r="J2622" t="str">
        <f t="shared" si="246"/>
        <v>biomass</v>
      </c>
      <c r="K2622" t="str">
        <f t="shared" si="249"/>
        <v>PM</v>
      </c>
      <c r="L2622" t="str">
        <f t="shared" si="250"/>
        <v>electricity.biomass.PM.No control</v>
      </c>
      <c r="M2622" s="614">
        <f>IFERROR(INDEX('Control Tech'!$K$3:$K$196,MATCH(Calcs!L2622,'Control Tech'!$A$3:$A$196,0),1)/100,0)</f>
        <v>0</v>
      </c>
      <c r="N2622" s="613">
        <f t="shared" si="247"/>
        <v>0</v>
      </c>
      <c r="O2622">
        <f t="shared" si="248"/>
        <v>0</v>
      </c>
    </row>
    <row r="2623" spans="1:15" x14ac:dyDescent="0.25">
      <c r="A2623" t="s">
        <v>1692</v>
      </c>
      <c r="B2623" t="s">
        <v>1238</v>
      </c>
      <c r="C2623" t="s">
        <v>1205</v>
      </c>
      <c r="D2623" t="s">
        <v>1207</v>
      </c>
      <c r="E2623" t="s">
        <v>1195</v>
      </c>
      <c r="F2623" s="604">
        <v>1</v>
      </c>
      <c r="G2623" s="604">
        <v>0.21893000000000001</v>
      </c>
      <c r="I2623" t="str">
        <f t="shared" si="245"/>
        <v>electricity</v>
      </c>
      <c r="J2623" t="str">
        <f t="shared" si="246"/>
        <v>lignite</v>
      </c>
      <c r="K2623" t="str">
        <f t="shared" si="249"/>
        <v>PM</v>
      </c>
      <c r="L2623" t="str">
        <f t="shared" si="250"/>
        <v>electricity.lignite.PM.Electrostatic precipitator: 1 field</v>
      </c>
      <c r="M2623" s="614">
        <f>IFERROR(INDEX('Control Tech'!$K$3:$K$196,MATCH(Calcs!L2623,'Control Tech'!$A$3:$A$196,0),1)/100,0)</f>
        <v>0</v>
      </c>
      <c r="N2623" s="613">
        <f t="shared" si="247"/>
        <v>0</v>
      </c>
      <c r="O2623">
        <f t="shared" si="248"/>
        <v>0</v>
      </c>
    </row>
    <row r="2624" spans="1:15" x14ac:dyDescent="0.25">
      <c r="A2624" t="s">
        <v>1692</v>
      </c>
      <c r="B2624" t="s">
        <v>1238</v>
      </c>
      <c r="C2624" t="s">
        <v>1205</v>
      </c>
      <c r="D2624" t="s">
        <v>1208</v>
      </c>
      <c r="E2624" t="s">
        <v>1195</v>
      </c>
      <c r="F2624" s="604">
        <v>1</v>
      </c>
      <c r="G2624" s="604">
        <v>7.2980000000000003E-2</v>
      </c>
      <c r="I2624" t="str">
        <f t="shared" si="245"/>
        <v>electricity</v>
      </c>
      <c r="J2624" t="str">
        <f t="shared" si="246"/>
        <v>lignite</v>
      </c>
      <c r="K2624" t="str">
        <f t="shared" si="249"/>
        <v>PM</v>
      </c>
      <c r="L2624" t="str">
        <f t="shared" si="250"/>
        <v>electricity.lignite.PM.Electrostatic precipitator: 2 fields</v>
      </c>
      <c r="M2624" s="614">
        <f>IFERROR(INDEX('Control Tech'!$K$3:$K$196,MATCH(Calcs!L2624,'Control Tech'!$A$3:$A$196,0),1)/100,0)</f>
        <v>0</v>
      </c>
      <c r="N2624" s="613">
        <f t="shared" si="247"/>
        <v>0</v>
      </c>
      <c r="O2624">
        <f t="shared" si="248"/>
        <v>0</v>
      </c>
    </row>
    <row r="2625" spans="1:15" x14ac:dyDescent="0.25">
      <c r="A2625" t="s">
        <v>1692</v>
      </c>
      <c r="B2625" t="s">
        <v>1238</v>
      </c>
      <c r="C2625" t="s">
        <v>1205</v>
      </c>
      <c r="D2625" t="s">
        <v>1234</v>
      </c>
      <c r="E2625" t="s">
        <v>1195</v>
      </c>
      <c r="F2625" s="604">
        <v>1</v>
      </c>
      <c r="G2625" s="604">
        <v>6.1799999999999997E-3</v>
      </c>
      <c r="I2625" t="str">
        <f t="shared" si="245"/>
        <v>electricity</v>
      </c>
      <c r="J2625" t="str">
        <f t="shared" si="246"/>
        <v>lignite</v>
      </c>
      <c r="K2625" t="str">
        <f t="shared" si="249"/>
        <v>PM</v>
      </c>
      <c r="L2625" t="str">
        <f t="shared" si="250"/>
        <v>electricity.lignite.PM.Fabric filters</v>
      </c>
      <c r="M2625" s="614">
        <f>IFERROR(INDEX('Control Tech'!$K$3:$K$196,MATCH(Calcs!L2625,'Control Tech'!$A$3:$A$196,0),1)/100,0)</f>
        <v>0</v>
      </c>
      <c r="N2625" s="613">
        <f t="shared" si="247"/>
        <v>0</v>
      </c>
      <c r="O2625">
        <f t="shared" si="248"/>
        <v>0</v>
      </c>
    </row>
    <row r="2626" spans="1:15" x14ac:dyDescent="0.25">
      <c r="A2626" t="s">
        <v>1692</v>
      </c>
      <c r="B2626" t="s">
        <v>1238</v>
      </c>
      <c r="C2626" t="s">
        <v>1205</v>
      </c>
      <c r="D2626" t="s">
        <v>1236</v>
      </c>
      <c r="E2626" t="s">
        <v>1195</v>
      </c>
      <c r="F2626" s="604">
        <v>1</v>
      </c>
      <c r="G2626" s="604">
        <v>6.1799999999999997E-3</v>
      </c>
      <c r="I2626" t="str">
        <f t="shared" si="245"/>
        <v>electricity</v>
      </c>
      <c r="J2626" t="str">
        <f t="shared" si="246"/>
        <v>lignite</v>
      </c>
      <c r="K2626" t="str">
        <f t="shared" si="249"/>
        <v>PM</v>
      </c>
      <c r="L2626" t="str">
        <f t="shared" si="250"/>
        <v>electricity.lignite.PM.Fabric filters - power plants + S,N meas.</v>
      </c>
      <c r="M2626" s="614">
        <f>IFERROR(INDEX('Control Tech'!$K$3:$K$196,MATCH(Calcs!L2626,'Control Tech'!$A$3:$A$196,0),1)/100,0)</f>
        <v>0</v>
      </c>
      <c r="N2626" s="613">
        <f t="shared" si="247"/>
        <v>0</v>
      </c>
      <c r="O2626">
        <f t="shared" si="248"/>
        <v>0</v>
      </c>
    </row>
    <row r="2627" spans="1:15" x14ac:dyDescent="0.25">
      <c r="A2627" t="s">
        <v>1692</v>
      </c>
      <c r="B2627" t="s">
        <v>1238</v>
      </c>
      <c r="C2627" t="s">
        <v>1205</v>
      </c>
      <c r="D2627" t="s">
        <v>1235</v>
      </c>
      <c r="E2627" t="s">
        <v>1195</v>
      </c>
      <c r="F2627" s="604">
        <v>1</v>
      </c>
      <c r="G2627" s="604">
        <v>6.1799999999999997E-3</v>
      </c>
      <c r="I2627" t="str">
        <f t="shared" si="245"/>
        <v>electricity</v>
      </c>
      <c r="J2627" t="str">
        <f t="shared" si="246"/>
        <v>lignite</v>
      </c>
      <c r="K2627" t="str">
        <f t="shared" si="249"/>
        <v>PM</v>
      </c>
      <c r="L2627" t="str">
        <f t="shared" si="250"/>
        <v>electricity.lignite.PM.Fabric filters - power plants with injection</v>
      </c>
      <c r="M2627" s="614">
        <f>IFERROR(INDEX('Control Tech'!$K$3:$K$196,MATCH(Calcs!L2627,'Control Tech'!$A$3:$A$196,0),1)/100,0)</f>
        <v>0</v>
      </c>
      <c r="N2627" s="613">
        <f t="shared" si="247"/>
        <v>0</v>
      </c>
      <c r="O2627">
        <f t="shared" si="248"/>
        <v>0</v>
      </c>
    </row>
    <row r="2628" spans="1:15" x14ac:dyDescent="0.25">
      <c r="A2628" t="s">
        <v>1692</v>
      </c>
      <c r="B2628" t="s">
        <v>1238</v>
      </c>
      <c r="C2628" t="s">
        <v>1205</v>
      </c>
      <c r="D2628" t="s">
        <v>1196</v>
      </c>
      <c r="E2628" t="s">
        <v>1195</v>
      </c>
      <c r="F2628" s="604">
        <v>1</v>
      </c>
      <c r="G2628" s="604">
        <v>6.1799999999999997E-3</v>
      </c>
      <c r="I2628" t="str">
        <f t="shared" si="245"/>
        <v>electricity</v>
      </c>
      <c r="J2628" t="str">
        <f t="shared" si="246"/>
        <v>lignite</v>
      </c>
      <c r="K2628" t="str">
        <f t="shared" si="249"/>
        <v>PM</v>
      </c>
      <c r="L2628" t="str">
        <f t="shared" si="250"/>
        <v>electricity.lignite.PM.High efficiency deduster</v>
      </c>
      <c r="M2628" s="614">
        <f>IFERROR(INDEX('Control Tech'!$K$3:$K$196,MATCH(Calcs!L2628,'Control Tech'!$A$3:$A$196,0),1)/100,0)</f>
        <v>0</v>
      </c>
      <c r="N2628" s="613">
        <f t="shared" si="247"/>
        <v>0</v>
      </c>
      <c r="O2628">
        <f t="shared" si="248"/>
        <v>0</v>
      </c>
    </row>
    <row r="2629" spans="1:15" x14ac:dyDescent="0.25">
      <c r="A2629" t="s">
        <v>1692</v>
      </c>
      <c r="B2629" t="s">
        <v>1238</v>
      </c>
      <c r="C2629" t="s">
        <v>1205</v>
      </c>
      <c r="D2629" t="s">
        <v>1229</v>
      </c>
      <c r="E2629" t="s">
        <v>1195</v>
      </c>
      <c r="F2629" s="604">
        <v>1</v>
      </c>
      <c r="G2629" s="604">
        <v>6.1799999999999997E-3</v>
      </c>
      <c r="I2629" t="str">
        <f t="shared" si="245"/>
        <v>electricity</v>
      </c>
      <c r="J2629" t="str">
        <f t="shared" si="246"/>
        <v>lignite</v>
      </c>
      <c r="K2629" t="str">
        <f t="shared" si="249"/>
        <v>PM</v>
      </c>
      <c r="L2629" t="str">
        <f t="shared" si="250"/>
        <v>electricity.lignite.PM.High efficiency deduster - power plants + S,N meas.</v>
      </c>
      <c r="M2629" s="614">
        <f>IFERROR(INDEX('Control Tech'!$K$3:$K$196,MATCH(Calcs!L2629,'Control Tech'!$A$3:$A$196,0),1)/100,0)</f>
        <v>0</v>
      </c>
      <c r="N2629" s="613">
        <f t="shared" si="247"/>
        <v>0</v>
      </c>
      <c r="O2629">
        <f t="shared" si="248"/>
        <v>0</v>
      </c>
    </row>
    <row r="2630" spans="1:15" x14ac:dyDescent="0.25">
      <c r="A2630" t="s">
        <v>1692</v>
      </c>
      <c r="B2630" t="s">
        <v>1238</v>
      </c>
      <c r="C2630" t="s">
        <v>1205</v>
      </c>
      <c r="D2630" t="s">
        <v>1186</v>
      </c>
      <c r="E2630" t="s">
        <v>1195</v>
      </c>
      <c r="F2630" s="604">
        <v>1</v>
      </c>
      <c r="G2630" s="604">
        <v>3.92957</v>
      </c>
      <c r="I2630" t="str">
        <f t="shared" ref="I2630:I2693" si="251">IFERROR(INDEX($U$3:$U$143,MATCH(B2630,$S$3:$S$143,0),1),"")</f>
        <v>electricity</v>
      </c>
      <c r="J2630" t="str">
        <f t="shared" ref="J2630:J2693" si="252">IFERROR(INDEX($V$3:$V$143,MATCH(CONCATENATE(B2630,".",C2630),$R$3:$R$143,0),1),"")</f>
        <v>lignite</v>
      </c>
      <c r="K2630" t="str">
        <f t="shared" si="249"/>
        <v>PM</v>
      </c>
      <c r="L2630" t="str">
        <f t="shared" si="250"/>
        <v>electricity.lignite.PM.No control</v>
      </c>
      <c r="M2630" s="614">
        <f>IFERROR(INDEX('Control Tech'!$K$3:$K$196,MATCH(Calcs!L2630,'Control Tech'!$A$3:$A$196,0),1)/100,0)</f>
        <v>0</v>
      </c>
      <c r="N2630" s="613">
        <f t="shared" ref="N2630:N2693" si="253">IF(D2630="no control",1-SUMIFS($M$5:$M$3714,$B$5:$B$3714,B2630,$A$5:$A$3714,A2630,$C$5:$C$3714,C2630),M2630)</f>
        <v>1</v>
      </c>
      <c r="O2630">
        <f t="shared" ref="O2630:O2693" si="254">IF(I2630="electricity",INDEX($W$3:$W$143,MATCH(CONCATENATE(B2630,".",C2630),$R$3:$R$143,0),1),"")</f>
        <v>0</v>
      </c>
    </row>
    <row r="2631" spans="1:15" x14ac:dyDescent="0.25">
      <c r="A2631" t="s">
        <v>1692</v>
      </c>
      <c r="B2631" t="s">
        <v>1238</v>
      </c>
      <c r="C2631" t="s">
        <v>1240</v>
      </c>
      <c r="D2631" t="s">
        <v>1207</v>
      </c>
      <c r="E2631" t="s">
        <v>1195</v>
      </c>
      <c r="F2631" s="604">
        <v>1</v>
      </c>
      <c r="G2631" s="604">
        <v>0.21893000000000001</v>
      </c>
      <c r="I2631" t="str">
        <f t="shared" si="251"/>
        <v>electricity</v>
      </c>
      <c r="J2631" t="str">
        <f t="shared" si="252"/>
        <v>lignite</v>
      </c>
      <c r="K2631" t="str">
        <f t="shared" si="249"/>
        <v>PM</v>
      </c>
      <c r="L2631" t="str">
        <f t="shared" si="250"/>
        <v>electricity.lignite.PM.Electrostatic precipitator: 1 field</v>
      </c>
      <c r="M2631" s="614">
        <f>IFERROR(INDEX('Control Tech'!$K$3:$K$196,MATCH(Calcs!L2631,'Control Tech'!$A$3:$A$196,0),1)/100,0)</f>
        <v>0</v>
      </c>
      <c r="N2631" s="613">
        <f t="shared" si="253"/>
        <v>0</v>
      </c>
      <c r="O2631">
        <f t="shared" si="254"/>
        <v>0</v>
      </c>
    </row>
    <row r="2632" spans="1:15" x14ac:dyDescent="0.25">
      <c r="A2632" t="s">
        <v>1692</v>
      </c>
      <c r="B2632" t="s">
        <v>1238</v>
      </c>
      <c r="C2632" t="s">
        <v>1240</v>
      </c>
      <c r="D2632" t="s">
        <v>1208</v>
      </c>
      <c r="E2632" t="s">
        <v>1195</v>
      </c>
      <c r="F2632" s="604">
        <v>1</v>
      </c>
      <c r="G2632" s="604">
        <v>7.2980000000000003E-2</v>
      </c>
      <c r="I2632" t="str">
        <f t="shared" si="251"/>
        <v>electricity</v>
      </c>
      <c r="J2632" t="str">
        <f t="shared" si="252"/>
        <v>lignite</v>
      </c>
      <c r="K2632" t="str">
        <f t="shared" si="249"/>
        <v>PM</v>
      </c>
      <c r="L2632" t="str">
        <f t="shared" si="250"/>
        <v>electricity.lignite.PM.Electrostatic precipitator: 2 fields</v>
      </c>
      <c r="M2632" s="614">
        <f>IFERROR(INDEX('Control Tech'!$K$3:$K$196,MATCH(Calcs!L2632,'Control Tech'!$A$3:$A$196,0),1)/100,0)</f>
        <v>0</v>
      </c>
      <c r="N2632" s="613">
        <f t="shared" si="253"/>
        <v>0</v>
      </c>
      <c r="O2632">
        <f t="shared" si="254"/>
        <v>0</v>
      </c>
    </row>
    <row r="2633" spans="1:15" x14ac:dyDescent="0.25">
      <c r="A2633" t="s">
        <v>1692</v>
      </c>
      <c r="B2633" t="s">
        <v>1238</v>
      </c>
      <c r="C2633" t="s">
        <v>1240</v>
      </c>
      <c r="D2633" t="s">
        <v>1234</v>
      </c>
      <c r="E2633" t="s">
        <v>1195</v>
      </c>
      <c r="F2633" s="604">
        <v>1</v>
      </c>
      <c r="G2633" s="604">
        <v>6.1799999999999997E-3</v>
      </c>
      <c r="I2633" t="str">
        <f t="shared" si="251"/>
        <v>electricity</v>
      </c>
      <c r="J2633" t="str">
        <f t="shared" si="252"/>
        <v>lignite</v>
      </c>
      <c r="K2633" t="str">
        <f t="shared" si="249"/>
        <v>PM</v>
      </c>
      <c r="L2633" t="str">
        <f t="shared" si="250"/>
        <v>electricity.lignite.PM.Fabric filters</v>
      </c>
      <c r="M2633" s="614">
        <f>IFERROR(INDEX('Control Tech'!$K$3:$K$196,MATCH(Calcs!L2633,'Control Tech'!$A$3:$A$196,0),1)/100,0)</f>
        <v>0</v>
      </c>
      <c r="N2633" s="613">
        <f t="shared" si="253"/>
        <v>0</v>
      </c>
      <c r="O2633">
        <f t="shared" si="254"/>
        <v>0</v>
      </c>
    </row>
    <row r="2634" spans="1:15" x14ac:dyDescent="0.25">
      <c r="A2634" t="s">
        <v>1692</v>
      </c>
      <c r="B2634" t="s">
        <v>1238</v>
      </c>
      <c r="C2634" t="s">
        <v>1240</v>
      </c>
      <c r="D2634" t="s">
        <v>1236</v>
      </c>
      <c r="E2634" t="s">
        <v>1195</v>
      </c>
      <c r="F2634" s="604">
        <v>1</v>
      </c>
      <c r="G2634" s="604">
        <v>6.1799999999999997E-3</v>
      </c>
      <c r="I2634" t="str">
        <f t="shared" si="251"/>
        <v>electricity</v>
      </c>
      <c r="J2634" t="str">
        <f t="shared" si="252"/>
        <v>lignite</v>
      </c>
      <c r="K2634" t="str">
        <f t="shared" si="249"/>
        <v>PM</v>
      </c>
      <c r="L2634" t="str">
        <f t="shared" si="250"/>
        <v>electricity.lignite.PM.Fabric filters - power plants + S,N meas.</v>
      </c>
      <c r="M2634" s="614">
        <f>IFERROR(INDEX('Control Tech'!$K$3:$K$196,MATCH(Calcs!L2634,'Control Tech'!$A$3:$A$196,0),1)/100,0)</f>
        <v>0</v>
      </c>
      <c r="N2634" s="613">
        <f t="shared" si="253"/>
        <v>0</v>
      </c>
      <c r="O2634">
        <f t="shared" si="254"/>
        <v>0</v>
      </c>
    </row>
    <row r="2635" spans="1:15" x14ac:dyDescent="0.25">
      <c r="A2635" t="s">
        <v>1692</v>
      </c>
      <c r="B2635" t="s">
        <v>1238</v>
      </c>
      <c r="C2635" t="s">
        <v>1240</v>
      </c>
      <c r="D2635" t="s">
        <v>1235</v>
      </c>
      <c r="E2635" t="s">
        <v>1195</v>
      </c>
      <c r="F2635" s="604">
        <v>1</v>
      </c>
      <c r="G2635" s="604">
        <v>6.1799999999999997E-3</v>
      </c>
      <c r="I2635" t="str">
        <f t="shared" si="251"/>
        <v>electricity</v>
      </c>
      <c r="J2635" t="str">
        <f t="shared" si="252"/>
        <v>lignite</v>
      </c>
      <c r="K2635" t="str">
        <f t="shared" si="249"/>
        <v>PM</v>
      </c>
      <c r="L2635" t="str">
        <f t="shared" si="250"/>
        <v>electricity.lignite.PM.Fabric filters - power plants with injection</v>
      </c>
      <c r="M2635" s="614">
        <f>IFERROR(INDEX('Control Tech'!$K$3:$K$196,MATCH(Calcs!L2635,'Control Tech'!$A$3:$A$196,0),1)/100,0)</f>
        <v>0</v>
      </c>
      <c r="N2635" s="613">
        <f t="shared" si="253"/>
        <v>0</v>
      </c>
      <c r="O2635">
        <f t="shared" si="254"/>
        <v>0</v>
      </c>
    </row>
    <row r="2636" spans="1:15" x14ac:dyDescent="0.25">
      <c r="A2636" t="s">
        <v>1692</v>
      </c>
      <c r="B2636" t="s">
        <v>1238</v>
      </c>
      <c r="C2636" t="s">
        <v>1240</v>
      </c>
      <c r="D2636" t="s">
        <v>1196</v>
      </c>
      <c r="E2636" t="s">
        <v>1195</v>
      </c>
      <c r="F2636" s="604">
        <v>1</v>
      </c>
      <c r="G2636" s="604">
        <v>6.1799999999999997E-3</v>
      </c>
      <c r="I2636" t="str">
        <f t="shared" si="251"/>
        <v>electricity</v>
      </c>
      <c r="J2636" t="str">
        <f t="shared" si="252"/>
        <v>lignite</v>
      </c>
      <c r="K2636" t="str">
        <f t="shared" si="249"/>
        <v>PM</v>
      </c>
      <c r="L2636" t="str">
        <f t="shared" si="250"/>
        <v>electricity.lignite.PM.High efficiency deduster</v>
      </c>
      <c r="M2636" s="614">
        <f>IFERROR(INDEX('Control Tech'!$K$3:$K$196,MATCH(Calcs!L2636,'Control Tech'!$A$3:$A$196,0),1)/100,0)</f>
        <v>0</v>
      </c>
      <c r="N2636" s="613">
        <f t="shared" si="253"/>
        <v>0</v>
      </c>
      <c r="O2636">
        <f t="shared" si="254"/>
        <v>0</v>
      </c>
    </row>
    <row r="2637" spans="1:15" x14ac:dyDescent="0.25">
      <c r="A2637" t="s">
        <v>1692</v>
      </c>
      <c r="B2637" t="s">
        <v>1238</v>
      </c>
      <c r="C2637" t="s">
        <v>1240</v>
      </c>
      <c r="D2637" t="s">
        <v>1229</v>
      </c>
      <c r="E2637" t="s">
        <v>1195</v>
      </c>
      <c r="F2637" s="604">
        <v>1</v>
      </c>
      <c r="G2637" s="604">
        <v>6.1799999999999997E-3</v>
      </c>
      <c r="I2637" t="str">
        <f t="shared" si="251"/>
        <v>electricity</v>
      </c>
      <c r="J2637" t="str">
        <f t="shared" si="252"/>
        <v>lignite</v>
      </c>
      <c r="K2637" t="str">
        <f t="shared" si="249"/>
        <v>PM</v>
      </c>
      <c r="L2637" t="str">
        <f t="shared" si="250"/>
        <v>electricity.lignite.PM.High efficiency deduster - power plants + S,N meas.</v>
      </c>
      <c r="M2637" s="614">
        <f>IFERROR(INDEX('Control Tech'!$K$3:$K$196,MATCH(Calcs!L2637,'Control Tech'!$A$3:$A$196,0),1)/100,0)</f>
        <v>0</v>
      </c>
      <c r="N2637" s="613">
        <f t="shared" si="253"/>
        <v>0</v>
      </c>
      <c r="O2637">
        <f t="shared" si="254"/>
        <v>0</v>
      </c>
    </row>
    <row r="2638" spans="1:15" x14ac:dyDescent="0.25">
      <c r="A2638" t="s">
        <v>1692</v>
      </c>
      <c r="B2638" t="s">
        <v>1238</v>
      </c>
      <c r="C2638" t="s">
        <v>1240</v>
      </c>
      <c r="D2638" t="s">
        <v>1186</v>
      </c>
      <c r="E2638" t="s">
        <v>1195</v>
      </c>
      <c r="F2638" s="604">
        <v>1</v>
      </c>
      <c r="G2638" s="604">
        <v>3.92957</v>
      </c>
      <c r="I2638" t="str">
        <f t="shared" si="251"/>
        <v>electricity</v>
      </c>
      <c r="J2638" t="str">
        <f t="shared" si="252"/>
        <v>lignite</v>
      </c>
      <c r="K2638" t="str">
        <f t="shared" si="249"/>
        <v>PM</v>
      </c>
      <c r="L2638" t="str">
        <f t="shared" si="250"/>
        <v>electricity.lignite.PM.No control</v>
      </c>
      <c r="M2638" s="614">
        <f>IFERROR(INDEX('Control Tech'!$K$3:$K$196,MATCH(Calcs!L2638,'Control Tech'!$A$3:$A$196,0),1)/100,0)</f>
        <v>0</v>
      </c>
      <c r="N2638" s="613">
        <f t="shared" si="253"/>
        <v>1</v>
      </c>
      <c r="O2638">
        <f t="shared" si="254"/>
        <v>0</v>
      </c>
    </row>
    <row r="2639" spans="1:15" x14ac:dyDescent="0.25">
      <c r="A2639" t="s">
        <v>1692</v>
      </c>
      <c r="B2639" t="s">
        <v>1238</v>
      </c>
      <c r="C2639" t="s">
        <v>1291</v>
      </c>
      <c r="D2639" t="s">
        <v>1207</v>
      </c>
      <c r="E2639" t="s">
        <v>1195</v>
      </c>
      <c r="F2639" s="604">
        <v>1</v>
      </c>
      <c r="G2639" s="604">
        <v>4.0969999999999999E-2</v>
      </c>
      <c r="I2639" t="str">
        <f t="shared" si="251"/>
        <v>electricity</v>
      </c>
      <c r="J2639" t="str">
        <f t="shared" si="252"/>
        <v>hard coal</v>
      </c>
      <c r="K2639" t="str">
        <f t="shared" si="249"/>
        <v>PM</v>
      </c>
      <c r="L2639" t="str">
        <f t="shared" si="250"/>
        <v>electricity.hard coal.PM.Electrostatic precipitator: 1 field</v>
      </c>
      <c r="M2639" s="614">
        <f>IFERROR(INDEX('Control Tech'!$K$3:$K$196,MATCH(Calcs!L2639,'Control Tech'!$A$3:$A$196,0),1)/100,0)</f>
        <v>0</v>
      </c>
      <c r="N2639" s="613">
        <f t="shared" si="253"/>
        <v>0</v>
      </c>
      <c r="O2639">
        <f t="shared" si="254"/>
        <v>308.68</v>
      </c>
    </row>
    <row r="2640" spans="1:15" x14ac:dyDescent="0.25">
      <c r="A2640" t="s">
        <v>1692</v>
      </c>
      <c r="B2640" t="s">
        <v>1238</v>
      </c>
      <c r="C2640" t="s">
        <v>1291</v>
      </c>
      <c r="D2640" t="s">
        <v>1208</v>
      </c>
      <c r="E2640" t="s">
        <v>1195</v>
      </c>
      <c r="F2640" s="604">
        <v>1</v>
      </c>
      <c r="G2640" s="604">
        <v>1.323E-2</v>
      </c>
      <c r="I2640" t="str">
        <f t="shared" si="251"/>
        <v>electricity</v>
      </c>
      <c r="J2640" t="str">
        <f t="shared" si="252"/>
        <v>hard coal</v>
      </c>
      <c r="K2640" t="str">
        <f t="shared" si="249"/>
        <v>PM</v>
      </c>
      <c r="L2640" t="str">
        <f t="shared" si="250"/>
        <v>electricity.hard coal.PM.Electrostatic precipitator: 2 fields</v>
      </c>
      <c r="M2640" s="614">
        <f>IFERROR(INDEX('Control Tech'!$K$3:$K$196,MATCH(Calcs!L2640,'Control Tech'!$A$3:$A$196,0),1)/100,0)</f>
        <v>0</v>
      </c>
      <c r="N2640" s="613">
        <f t="shared" si="253"/>
        <v>0</v>
      </c>
      <c r="O2640">
        <f t="shared" si="254"/>
        <v>308.68</v>
      </c>
    </row>
    <row r="2641" spans="1:15" x14ac:dyDescent="0.25">
      <c r="A2641" t="s">
        <v>1692</v>
      </c>
      <c r="B2641" t="s">
        <v>1238</v>
      </c>
      <c r="C2641" t="s">
        <v>1291</v>
      </c>
      <c r="D2641" t="s">
        <v>1234</v>
      </c>
      <c r="E2641" t="s">
        <v>1195</v>
      </c>
      <c r="F2641" s="604">
        <v>1</v>
      </c>
      <c r="G2641" s="604">
        <v>1.08E-3</v>
      </c>
      <c r="I2641" t="str">
        <f t="shared" si="251"/>
        <v>electricity</v>
      </c>
      <c r="J2641" t="str">
        <f t="shared" si="252"/>
        <v>hard coal</v>
      </c>
      <c r="K2641" t="str">
        <f t="shared" si="249"/>
        <v>PM</v>
      </c>
      <c r="L2641" t="str">
        <f t="shared" si="250"/>
        <v>electricity.hard coal.PM.Fabric filters</v>
      </c>
      <c r="M2641" s="614">
        <f>IFERROR(INDEX('Control Tech'!$K$3:$K$196,MATCH(Calcs!L2641,'Control Tech'!$A$3:$A$196,0),1)/100,0)</f>
        <v>0</v>
      </c>
      <c r="N2641" s="613">
        <f t="shared" si="253"/>
        <v>0</v>
      </c>
      <c r="O2641">
        <f t="shared" si="254"/>
        <v>308.68</v>
      </c>
    </row>
    <row r="2642" spans="1:15" x14ac:dyDescent="0.25">
      <c r="A2642" t="s">
        <v>1692</v>
      </c>
      <c r="B2642" t="s">
        <v>1238</v>
      </c>
      <c r="C2642" t="s">
        <v>1291</v>
      </c>
      <c r="D2642" t="s">
        <v>1236</v>
      </c>
      <c r="E2642" t="s">
        <v>1195</v>
      </c>
      <c r="F2642" s="604">
        <v>1</v>
      </c>
      <c r="G2642" s="604">
        <v>1.08E-3</v>
      </c>
      <c r="I2642" t="str">
        <f t="shared" si="251"/>
        <v>electricity</v>
      </c>
      <c r="J2642" t="str">
        <f t="shared" si="252"/>
        <v>hard coal</v>
      </c>
      <c r="K2642" t="str">
        <f t="shared" si="249"/>
        <v>PM</v>
      </c>
      <c r="L2642" t="str">
        <f t="shared" si="250"/>
        <v>electricity.hard coal.PM.Fabric filters - power plants + S,N meas.</v>
      </c>
      <c r="M2642" s="614">
        <f>IFERROR(INDEX('Control Tech'!$K$3:$K$196,MATCH(Calcs!L2642,'Control Tech'!$A$3:$A$196,0),1)/100,0)</f>
        <v>0</v>
      </c>
      <c r="N2642" s="613">
        <f t="shared" si="253"/>
        <v>0</v>
      </c>
      <c r="O2642">
        <f t="shared" si="254"/>
        <v>308.68</v>
      </c>
    </row>
    <row r="2643" spans="1:15" x14ac:dyDescent="0.25">
      <c r="A2643" t="s">
        <v>1692</v>
      </c>
      <c r="B2643" t="s">
        <v>1238</v>
      </c>
      <c r="C2643" t="s">
        <v>1291</v>
      </c>
      <c r="D2643" t="s">
        <v>1235</v>
      </c>
      <c r="E2643" t="s">
        <v>1195</v>
      </c>
      <c r="F2643" s="604">
        <v>1</v>
      </c>
      <c r="G2643" s="604">
        <v>1.08E-3</v>
      </c>
      <c r="I2643" t="str">
        <f t="shared" si="251"/>
        <v>electricity</v>
      </c>
      <c r="J2643" t="str">
        <f t="shared" si="252"/>
        <v>hard coal</v>
      </c>
      <c r="K2643" t="str">
        <f t="shared" si="249"/>
        <v>PM</v>
      </c>
      <c r="L2643" t="str">
        <f t="shared" si="250"/>
        <v>electricity.hard coal.PM.Fabric filters - power plants with injection</v>
      </c>
      <c r="M2643" s="614">
        <f>IFERROR(INDEX('Control Tech'!$K$3:$K$196,MATCH(Calcs!L2643,'Control Tech'!$A$3:$A$196,0),1)/100,0)</f>
        <v>0</v>
      </c>
      <c r="N2643" s="613">
        <f t="shared" si="253"/>
        <v>0</v>
      </c>
      <c r="O2643">
        <f t="shared" si="254"/>
        <v>308.68</v>
      </c>
    </row>
    <row r="2644" spans="1:15" x14ac:dyDescent="0.25">
      <c r="A2644" t="s">
        <v>1692</v>
      </c>
      <c r="B2644" t="s">
        <v>1238</v>
      </c>
      <c r="C2644" t="s">
        <v>1291</v>
      </c>
      <c r="D2644" t="s">
        <v>1196</v>
      </c>
      <c r="E2644" t="s">
        <v>1195</v>
      </c>
      <c r="F2644" s="604">
        <v>1</v>
      </c>
      <c r="G2644" s="604">
        <v>1.08E-3</v>
      </c>
      <c r="I2644" t="str">
        <f t="shared" si="251"/>
        <v>electricity</v>
      </c>
      <c r="J2644" t="str">
        <f t="shared" si="252"/>
        <v>hard coal</v>
      </c>
      <c r="K2644" t="str">
        <f t="shared" si="249"/>
        <v>PM</v>
      </c>
      <c r="L2644" t="str">
        <f t="shared" si="250"/>
        <v>electricity.hard coal.PM.High efficiency deduster</v>
      </c>
      <c r="M2644" s="614">
        <f>IFERROR(INDEX('Control Tech'!$K$3:$K$196,MATCH(Calcs!L2644,'Control Tech'!$A$3:$A$196,0),1)/100,0)</f>
        <v>0</v>
      </c>
      <c r="N2644" s="613">
        <f t="shared" si="253"/>
        <v>0</v>
      </c>
      <c r="O2644">
        <f t="shared" si="254"/>
        <v>308.68</v>
      </c>
    </row>
    <row r="2645" spans="1:15" x14ac:dyDescent="0.25">
      <c r="A2645" t="s">
        <v>1692</v>
      </c>
      <c r="B2645" t="s">
        <v>1238</v>
      </c>
      <c r="C2645" t="s">
        <v>1291</v>
      </c>
      <c r="D2645" t="s">
        <v>1229</v>
      </c>
      <c r="E2645" t="s">
        <v>1195</v>
      </c>
      <c r="F2645" s="604">
        <v>1</v>
      </c>
      <c r="G2645" s="604">
        <v>1.08E-3</v>
      </c>
      <c r="I2645" t="str">
        <f t="shared" si="251"/>
        <v>electricity</v>
      </c>
      <c r="J2645" t="str">
        <f t="shared" si="252"/>
        <v>hard coal</v>
      </c>
      <c r="K2645" t="str">
        <f t="shared" si="249"/>
        <v>PM</v>
      </c>
      <c r="L2645" t="str">
        <f t="shared" si="250"/>
        <v>electricity.hard coal.PM.High efficiency deduster - power plants + S,N meas.</v>
      </c>
      <c r="M2645" s="614">
        <f>IFERROR(INDEX('Control Tech'!$K$3:$K$196,MATCH(Calcs!L2645,'Control Tech'!$A$3:$A$196,0),1)/100,0)</f>
        <v>0</v>
      </c>
      <c r="N2645" s="613">
        <f t="shared" si="253"/>
        <v>0</v>
      </c>
      <c r="O2645">
        <f t="shared" si="254"/>
        <v>308.68</v>
      </c>
    </row>
    <row r="2646" spans="1:15" x14ac:dyDescent="0.25">
      <c r="A2646" t="s">
        <v>1692</v>
      </c>
      <c r="B2646" t="s">
        <v>1238</v>
      </c>
      <c r="C2646" t="s">
        <v>1291</v>
      </c>
      <c r="D2646" t="s">
        <v>1186</v>
      </c>
      <c r="E2646" t="s">
        <v>1195</v>
      </c>
      <c r="F2646" s="604">
        <v>1</v>
      </c>
      <c r="G2646" s="604">
        <v>0.74197999999999997</v>
      </c>
      <c r="I2646" t="str">
        <f t="shared" si="251"/>
        <v>electricity</v>
      </c>
      <c r="J2646" t="str">
        <f t="shared" si="252"/>
        <v>hard coal</v>
      </c>
      <c r="K2646" t="str">
        <f t="shared" si="249"/>
        <v>PM</v>
      </c>
      <c r="L2646" t="str">
        <f t="shared" si="250"/>
        <v>electricity.hard coal.PM.No control</v>
      </c>
      <c r="M2646" s="614">
        <f>IFERROR(INDEX('Control Tech'!$K$3:$K$196,MATCH(Calcs!L2646,'Control Tech'!$A$3:$A$196,0),1)/100,0)</f>
        <v>0</v>
      </c>
      <c r="N2646" s="613">
        <f t="shared" si="253"/>
        <v>1</v>
      </c>
      <c r="O2646">
        <f t="shared" si="254"/>
        <v>308.68</v>
      </c>
    </row>
    <row r="2647" spans="1:15" x14ac:dyDescent="0.25">
      <c r="A2647" t="s">
        <v>1692</v>
      </c>
      <c r="B2647" t="s">
        <v>1238</v>
      </c>
      <c r="C2647" t="s">
        <v>1292</v>
      </c>
      <c r="D2647" t="s">
        <v>1207</v>
      </c>
      <c r="E2647" t="s">
        <v>1195</v>
      </c>
      <c r="F2647" s="604">
        <v>1</v>
      </c>
      <c r="G2647" s="604">
        <v>4.0969999999999999E-2</v>
      </c>
      <c r="I2647" t="str">
        <f t="shared" si="251"/>
        <v>electricity</v>
      </c>
      <c r="J2647" t="str">
        <f t="shared" si="252"/>
        <v>hard coal</v>
      </c>
      <c r="K2647" t="str">
        <f t="shared" si="249"/>
        <v>PM</v>
      </c>
      <c r="L2647" t="str">
        <f t="shared" si="250"/>
        <v>electricity.hard coal.PM.Electrostatic precipitator: 1 field</v>
      </c>
      <c r="M2647" s="614">
        <f>IFERROR(INDEX('Control Tech'!$K$3:$K$196,MATCH(Calcs!L2647,'Control Tech'!$A$3:$A$196,0),1)/100,0)</f>
        <v>0</v>
      </c>
      <c r="N2647" s="613">
        <f t="shared" si="253"/>
        <v>0</v>
      </c>
      <c r="O2647">
        <f t="shared" si="254"/>
        <v>0</v>
      </c>
    </row>
    <row r="2648" spans="1:15" x14ac:dyDescent="0.25">
      <c r="A2648" t="s">
        <v>1692</v>
      </c>
      <c r="B2648" t="s">
        <v>1238</v>
      </c>
      <c r="C2648" t="s">
        <v>1292</v>
      </c>
      <c r="D2648" t="s">
        <v>1208</v>
      </c>
      <c r="E2648" t="s">
        <v>1195</v>
      </c>
      <c r="F2648" s="604">
        <v>1</v>
      </c>
      <c r="G2648" s="604">
        <v>1.323E-2</v>
      </c>
      <c r="I2648" t="str">
        <f t="shared" si="251"/>
        <v>electricity</v>
      </c>
      <c r="J2648" t="str">
        <f t="shared" si="252"/>
        <v>hard coal</v>
      </c>
      <c r="K2648" t="str">
        <f t="shared" si="249"/>
        <v>PM</v>
      </c>
      <c r="L2648" t="str">
        <f t="shared" si="250"/>
        <v>electricity.hard coal.PM.Electrostatic precipitator: 2 fields</v>
      </c>
      <c r="M2648" s="614">
        <f>IFERROR(INDEX('Control Tech'!$K$3:$K$196,MATCH(Calcs!L2648,'Control Tech'!$A$3:$A$196,0),1)/100,0)</f>
        <v>0</v>
      </c>
      <c r="N2648" s="613">
        <f t="shared" si="253"/>
        <v>0</v>
      </c>
      <c r="O2648">
        <f t="shared" si="254"/>
        <v>0</v>
      </c>
    </row>
    <row r="2649" spans="1:15" x14ac:dyDescent="0.25">
      <c r="A2649" t="s">
        <v>1692</v>
      </c>
      <c r="B2649" t="s">
        <v>1238</v>
      </c>
      <c r="C2649" t="s">
        <v>1292</v>
      </c>
      <c r="D2649" t="s">
        <v>1234</v>
      </c>
      <c r="E2649" t="s">
        <v>1195</v>
      </c>
      <c r="F2649" s="604">
        <v>1</v>
      </c>
      <c r="G2649" s="604">
        <v>1.08E-3</v>
      </c>
      <c r="I2649" t="str">
        <f t="shared" si="251"/>
        <v>electricity</v>
      </c>
      <c r="J2649" t="str">
        <f t="shared" si="252"/>
        <v>hard coal</v>
      </c>
      <c r="K2649" t="str">
        <f t="shared" si="249"/>
        <v>PM</v>
      </c>
      <c r="L2649" t="str">
        <f t="shared" si="250"/>
        <v>electricity.hard coal.PM.Fabric filters</v>
      </c>
      <c r="M2649" s="614">
        <f>IFERROR(INDEX('Control Tech'!$K$3:$K$196,MATCH(Calcs!L2649,'Control Tech'!$A$3:$A$196,0),1)/100,0)</f>
        <v>0</v>
      </c>
      <c r="N2649" s="613">
        <f t="shared" si="253"/>
        <v>0</v>
      </c>
      <c r="O2649">
        <f t="shared" si="254"/>
        <v>0</v>
      </c>
    </row>
    <row r="2650" spans="1:15" x14ac:dyDescent="0.25">
      <c r="A2650" t="s">
        <v>1692</v>
      </c>
      <c r="B2650" t="s">
        <v>1238</v>
      </c>
      <c r="C2650" t="s">
        <v>1292</v>
      </c>
      <c r="D2650" t="s">
        <v>1236</v>
      </c>
      <c r="E2650" t="s">
        <v>1195</v>
      </c>
      <c r="F2650" s="604">
        <v>1</v>
      </c>
      <c r="G2650" s="604">
        <v>1.08E-3</v>
      </c>
      <c r="I2650" t="str">
        <f t="shared" si="251"/>
        <v>electricity</v>
      </c>
      <c r="J2650" t="str">
        <f t="shared" si="252"/>
        <v>hard coal</v>
      </c>
      <c r="K2650" t="str">
        <f t="shared" si="249"/>
        <v>PM</v>
      </c>
      <c r="L2650" t="str">
        <f t="shared" si="250"/>
        <v>electricity.hard coal.PM.Fabric filters - power plants + S,N meas.</v>
      </c>
      <c r="M2650" s="614">
        <f>IFERROR(INDEX('Control Tech'!$K$3:$K$196,MATCH(Calcs!L2650,'Control Tech'!$A$3:$A$196,0),1)/100,0)</f>
        <v>0</v>
      </c>
      <c r="N2650" s="613">
        <f t="shared" si="253"/>
        <v>0</v>
      </c>
      <c r="O2650">
        <f t="shared" si="254"/>
        <v>0</v>
      </c>
    </row>
    <row r="2651" spans="1:15" x14ac:dyDescent="0.25">
      <c r="A2651" t="s">
        <v>1692</v>
      </c>
      <c r="B2651" t="s">
        <v>1238</v>
      </c>
      <c r="C2651" t="s">
        <v>1292</v>
      </c>
      <c r="D2651" t="s">
        <v>1235</v>
      </c>
      <c r="E2651" t="s">
        <v>1195</v>
      </c>
      <c r="F2651" s="604">
        <v>1</v>
      </c>
      <c r="G2651" s="604">
        <v>1.08E-3</v>
      </c>
      <c r="I2651" t="str">
        <f t="shared" si="251"/>
        <v>electricity</v>
      </c>
      <c r="J2651" t="str">
        <f t="shared" si="252"/>
        <v>hard coal</v>
      </c>
      <c r="K2651" t="str">
        <f t="shared" si="249"/>
        <v>PM</v>
      </c>
      <c r="L2651" t="str">
        <f t="shared" si="250"/>
        <v>electricity.hard coal.PM.Fabric filters - power plants with injection</v>
      </c>
      <c r="M2651" s="614">
        <f>IFERROR(INDEX('Control Tech'!$K$3:$K$196,MATCH(Calcs!L2651,'Control Tech'!$A$3:$A$196,0),1)/100,0)</f>
        <v>0</v>
      </c>
      <c r="N2651" s="613">
        <f t="shared" si="253"/>
        <v>0</v>
      </c>
      <c r="O2651">
        <f t="shared" si="254"/>
        <v>0</v>
      </c>
    </row>
    <row r="2652" spans="1:15" x14ac:dyDescent="0.25">
      <c r="A2652" t="s">
        <v>1692</v>
      </c>
      <c r="B2652" t="s">
        <v>1238</v>
      </c>
      <c r="C2652" t="s">
        <v>1292</v>
      </c>
      <c r="D2652" t="s">
        <v>1196</v>
      </c>
      <c r="E2652" t="s">
        <v>1195</v>
      </c>
      <c r="F2652" s="604">
        <v>1</v>
      </c>
      <c r="G2652" s="604">
        <v>1.08E-3</v>
      </c>
      <c r="I2652" t="str">
        <f t="shared" si="251"/>
        <v>electricity</v>
      </c>
      <c r="J2652" t="str">
        <f t="shared" si="252"/>
        <v>hard coal</v>
      </c>
      <c r="K2652" t="str">
        <f t="shared" si="249"/>
        <v>PM</v>
      </c>
      <c r="L2652" t="str">
        <f t="shared" si="250"/>
        <v>electricity.hard coal.PM.High efficiency deduster</v>
      </c>
      <c r="M2652" s="614">
        <f>IFERROR(INDEX('Control Tech'!$K$3:$K$196,MATCH(Calcs!L2652,'Control Tech'!$A$3:$A$196,0),1)/100,0)</f>
        <v>0</v>
      </c>
      <c r="N2652" s="613">
        <f t="shared" si="253"/>
        <v>0</v>
      </c>
      <c r="O2652">
        <f t="shared" si="254"/>
        <v>0</v>
      </c>
    </row>
    <row r="2653" spans="1:15" x14ac:dyDescent="0.25">
      <c r="A2653" t="s">
        <v>1692</v>
      </c>
      <c r="B2653" t="s">
        <v>1238</v>
      </c>
      <c r="C2653" t="s">
        <v>1292</v>
      </c>
      <c r="D2653" t="s">
        <v>1229</v>
      </c>
      <c r="E2653" t="s">
        <v>1195</v>
      </c>
      <c r="F2653" s="604">
        <v>1</v>
      </c>
      <c r="G2653" s="604">
        <v>1.08E-3</v>
      </c>
      <c r="I2653" t="str">
        <f t="shared" si="251"/>
        <v>electricity</v>
      </c>
      <c r="J2653" t="str">
        <f t="shared" si="252"/>
        <v>hard coal</v>
      </c>
      <c r="K2653" t="str">
        <f t="shared" si="249"/>
        <v>PM</v>
      </c>
      <c r="L2653" t="str">
        <f t="shared" si="250"/>
        <v>electricity.hard coal.PM.High efficiency deduster - power plants + S,N meas.</v>
      </c>
      <c r="M2653" s="614">
        <f>IFERROR(INDEX('Control Tech'!$K$3:$K$196,MATCH(Calcs!L2653,'Control Tech'!$A$3:$A$196,0),1)/100,0)</f>
        <v>0</v>
      </c>
      <c r="N2653" s="613">
        <f t="shared" si="253"/>
        <v>0</v>
      </c>
      <c r="O2653">
        <f t="shared" si="254"/>
        <v>0</v>
      </c>
    </row>
    <row r="2654" spans="1:15" x14ac:dyDescent="0.25">
      <c r="A2654" t="s">
        <v>1692</v>
      </c>
      <c r="B2654" t="s">
        <v>1238</v>
      </c>
      <c r="C2654" t="s">
        <v>1292</v>
      </c>
      <c r="D2654" t="s">
        <v>1186</v>
      </c>
      <c r="E2654" t="s">
        <v>1195</v>
      </c>
      <c r="F2654" s="604">
        <v>1</v>
      </c>
      <c r="G2654" s="604">
        <v>0.74197999999999997</v>
      </c>
      <c r="I2654" t="str">
        <f t="shared" si="251"/>
        <v>electricity</v>
      </c>
      <c r="J2654" t="str">
        <f t="shared" si="252"/>
        <v>hard coal</v>
      </c>
      <c r="K2654" t="str">
        <f t="shared" si="249"/>
        <v>PM</v>
      </c>
      <c r="L2654" t="str">
        <f t="shared" si="250"/>
        <v>electricity.hard coal.PM.No control</v>
      </c>
      <c r="M2654" s="614">
        <f>IFERROR(INDEX('Control Tech'!$K$3:$K$196,MATCH(Calcs!L2654,'Control Tech'!$A$3:$A$196,0),1)/100,0)</f>
        <v>0</v>
      </c>
      <c r="N2654" s="613">
        <f t="shared" si="253"/>
        <v>1</v>
      </c>
      <c r="O2654">
        <f t="shared" si="254"/>
        <v>0</v>
      </c>
    </row>
    <row r="2655" spans="1:15" x14ac:dyDescent="0.25">
      <c r="A2655" t="s">
        <v>1692</v>
      </c>
      <c r="B2655" t="s">
        <v>1238</v>
      </c>
      <c r="C2655" t="s">
        <v>1293</v>
      </c>
      <c r="D2655" t="s">
        <v>1207</v>
      </c>
      <c r="E2655" t="s">
        <v>1195</v>
      </c>
      <c r="F2655" s="604">
        <v>1</v>
      </c>
      <c r="G2655" s="604">
        <v>4.0969999999999999E-2</v>
      </c>
      <c r="I2655" t="str">
        <f t="shared" si="251"/>
        <v>electricity</v>
      </c>
      <c r="J2655" t="str">
        <f t="shared" si="252"/>
        <v>hard coal</v>
      </c>
      <c r="K2655" t="str">
        <f t="shared" si="249"/>
        <v>PM</v>
      </c>
      <c r="L2655" t="str">
        <f t="shared" si="250"/>
        <v>electricity.hard coal.PM.Electrostatic precipitator: 1 field</v>
      </c>
      <c r="M2655" s="614">
        <f>IFERROR(INDEX('Control Tech'!$K$3:$K$196,MATCH(Calcs!L2655,'Control Tech'!$A$3:$A$196,0),1)/100,0)</f>
        <v>0</v>
      </c>
      <c r="N2655" s="613">
        <f t="shared" si="253"/>
        <v>0</v>
      </c>
      <c r="O2655">
        <f t="shared" si="254"/>
        <v>0</v>
      </c>
    </row>
    <row r="2656" spans="1:15" x14ac:dyDescent="0.25">
      <c r="A2656" t="s">
        <v>1692</v>
      </c>
      <c r="B2656" t="s">
        <v>1238</v>
      </c>
      <c r="C2656" t="s">
        <v>1293</v>
      </c>
      <c r="D2656" t="s">
        <v>1208</v>
      </c>
      <c r="E2656" t="s">
        <v>1195</v>
      </c>
      <c r="F2656" s="604">
        <v>1</v>
      </c>
      <c r="G2656" s="604">
        <v>1.323E-2</v>
      </c>
      <c r="I2656" t="str">
        <f t="shared" si="251"/>
        <v>electricity</v>
      </c>
      <c r="J2656" t="str">
        <f t="shared" si="252"/>
        <v>hard coal</v>
      </c>
      <c r="K2656" t="str">
        <f t="shared" si="249"/>
        <v>PM</v>
      </c>
      <c r="L2656" t="str">
        <f t="shared" si="250"/>
        <v>electricity.hard coal.PM.Electrostatic precipitator: 2 fields</v>
      </c>
      <c r="M2656" s="614">
        <f>IFERROR(INDEX('Control Tech'!$K$3:$K$196,MATCH(Calcs!L2656,'Control Tech'!$A$3:$A$196,0),1)/100,0)</f>
        <v>0</v>
      </c>
      <c r="N2656" s="613">
        <f t="shared" si="253"/>
        <v>0</v>
      </c>
      <c r="O2656">
        <f t="shared" si="254"/>
        <v>0</v>
      </c>
    </row>
    <row r="2657" spans="1:15" x14ac:dyDescent="0.25">
      <c r="A2657" t="s">
        <v>1692</v>
      </c>
      <c r="B2657" t="s">
        <v>1238</v>
      </c>
      <c r="C2657" t="s">
        <v>1293</v>
      </c>
      <c r="D2657" t="s">
        <v>1234</v>
      </c>
      <c r="E2657" t="s">
        <v>1195</v>
      </c>
      <c r="F2657" s="604">
        <v>1</v>
      </c>
      <c r="G2657" s="604">
        <v>1.08E-3</v>
      </c>
      <c r="I2657" t="str">
        <f t="shared" si="251"/>
        <v>electricity</v>
      </c>
      <c r="J2657" t="str">
        <f t="shared" si="252"/>
        <v>hard coal</v>
      </c>
      <c r="K2657" t="str">
        <f t="shared" si="249"/>
        <v>PM</v>
      </c>
      <c r="L2657" t="str">
        <f t="shared" si="250"/>
        <v>electricity.hard coal.PM.Fabric filters</v>
      </c>
      <c r="M2657" s="614">
        <f>IFERROR(INDEX('Control Tech'!$K$3:$K$196,MATCH(Calcs!L2657,'Control Tech'!$A$3:$A$196,0),1)/100,0)</f>
        <v>0</v>
      </c>
      <c r="N2657" s="613">
        <f t="shared" si="253"/>
        <v>0</v>
      </c>
      <c r="O2657">
        <f t="shared" si="254"/>
        <v>0</v>
      </c>
    </row>
    <row r="2658" spans="1:15" x14ac:dyDescent="0.25">
      <c r="A2658" t="s">
        <v>1692</v>
      </c>
      <c r="B2658" t="s">
        <v>1238</v>
      </c>
      <c r="C2658" t="s">
        <v>1293</v>
      </c>
      <c r="D2658" t="s">
        <v>1236</v>
      </c>
      <c r="E2658" t="s">
        <v>1195</v>
      </c>
      <c r="F2658" s="604">
        <v>1</v>
      </c>
      <c r="G2658" s="604">
        <v>1.08E-3</v>
      </c>
      <c r="I2658" t="str">
        <f t="shared" si="251"/>
        <v>electricity</v>
      </c>
      <c r="J2658" t="str">
        <f t="shared" si="252"/>
        <v>hard coal</v>
      </c>
      <c r="K2658" t="str">
        <f t="shared" si="249"/>
        <v>PM</v>
      </c>
      <c r="L2658" t="str">
        <f t="shared" si="250"/>
        <v>electricity.hard coal.PM.Fabric filters - power plants + S,N meas.</v>
      </c>
      <c r="M2658" s="614">
        <f>IFERROR(INDEX('Control Tech'!$K$3:$K$196,MATCH(Calcs!L2658,'Control Tech'!$A$3:$A$196,0),1)/100,0)</f>
        <v>0</v>
      </c>
      <c r="N2658" s="613">
        <f t="shared" si="253"/>
        <v>0</v>
      </c>
      <c r="O2658">
        <f t="shared" si="254"/>
        <v>0</v>
      </c>
    </row>
    <row r="2659" spans="1:15" x14ac:dyDescent="0.25">
      <c r="A2659" t="s">
        <v>1692</v>
      </c>
      <c r="B2659" t="s">
        <v>1238</v>
      </c>
      <c r="C2659" t="s">
        <v>1293</v>
      </c>
      <c r="D2659" t="s">
        <v>1235</v>
      </c>
      <c r="E2659" t="s">
        <v>1195</v>
      </c>
      <c r="F2659" s="604">
        <v>1</v>
      </c>
      <c r="G2659" s="604">
        <v>1.08E-3</v>
      </c>
      <c r="I2659" t="str">
        <f t="shared" si="251"/>
        <v>electricity</v>
      </c>
      <c r="J2659" t="str">
        <f t="shared" si="252"/>
        <v>hard coal</v>
      </c>
      <c r="K2659" t="str">
        <f t="shared" si="249"/>
        <v>PM</v>
      </c>
      <c r="L2659" t="str">
        <f t="shared" si="250"/>
        <v>electricity.hard coal.PM.Fabric filters - power plants with injection</v>
      </c>
      <c r="M2659" s="614">
        <f>IFERROR(INDEX('Control Tech'!$K$3:$K$196,MATCH(Calcs!L2659,'Control Tech'!$A$3:$A$196,0),1)/100,0)</f>
        <v>0</v>
      </c>
      <c r="N2659" s="613">
        <f t="shared" si="253"/>
        <v>0</v>
      </c>
      <c r="O2659">
        <f t="shared" si="254"/>
        <v>0</v>
      </c>
    </row>
    <row r="2660" spans="1:15" x14ac:dyDescent="0.25">
      <c r="A2660" t="s">
        <v>1692</v>
      </c>
      <c r="B2660" t="s">
        <v>1238</v>
      </c>
      <c r="C2660" t="s">
        <v>1293</v>
      </c>
      <c r="D2660" t="s">
        <v>1196</v>
      </c>
      <c r="E2660" t="s">
        <v>1195</v>
      </c>
      <c r="F2660" s="604">
        <v>1</v>
      </c>
      <c r="G2660" s="604">
        <v>1.08E-3</v>
      </c>
      <c r="I2660" t="str">
        <f t="shared" si="251"/>
        <v>electricity</v>
      </c>
      <c r="J2660" t="str">
        <f t="shared" si="252"/>
        <v>hard coal</v>
      </c>
      <c r="K2660" t="str">
        <f t="shared" si="249"/>
        <v>PM</v>
      </c>
      <c r="L2660" t="str">
        <f t="shared" si="250"/>
        <v>electricity.hard coal.PM.High efficiency deduster</v>
      </c>
      <c r="M2660" s="614">
        <f>IFERROR(INDEX('Control Tech'!$K$3:$K$196,MATCH(Calcs!L2660,'Control Tech'!$A$3:$A$196,0),1)/100,0)</f>
        <v>0</v>
      </c>
      <c r="N2660" s="613">
        <f t="shared" si="253"/>
        <v>0</v>
      </c>
      <c r="O2660">
        <f t="shared" si="254"/>
        <v>0</v>
      </c>
    </row>
    <row r="2661" spans="1:15" x14ac:dyDescent="0.25">
      <c r="A2661" t="s">
        <v>1692</v>
      </c>
      <c r="B2661" t="s">
        <v>1238</v>
      </c>
      <c r="C2661" t="s">
        <v>1293</v>
      </c>
      <c r="D2661" t="s">
        <v>1229</v>
      </c>
      <c r="E2661" t="s">
        <v>1195</v>
      </c>
      <c r="F2661" s="604">
        <v>1</v>
      </c>
      <c r="G2661" s="604">
        <v>1.08E-3</v>
      </c>
      <c r="I2661" t="str">
        <f t="shared" si="251"/>
        <v>electricity</v>
      </c>
      <c r="J2661" t="str">
        <f t="shared" si="252"/>
        <v>hard coal</v>
      </c>
      <c r="K2661" t="str">
        <f t="shared" si="249"/>
        <v>PM</v>
      </c>
      <c r="L2661" t="str">
        <f t="shared" si="250"/>
        <v>electricity.hard coal.PM.High efficiency deduster - power plants + S,N meas.</v>
      </c>
      <c r="M2661" s="614">
        <f>IFERROR(INDEX('Control Tech'!$K$3:$K$196,MATCH(Calcs!L2661,'Control Tech'!$A$3:$A$196,0),1)/100,0)</f>
        <v>0</v>
      </c>
      <c r="N2661" s="613">
        <f t="shared" si="253"/>
        <v>0</v>
      </c>
      <c r="O2661">
        <f t="shared" si="254"/>
        <v>0</v>
      </c>
    </row>
    <row r="2662" spans="1:15" x14ac:dyDescent="0.25">
      <c r="A2662" t="s">
        <v>1692</v>
      </c>
      <c r="B2662" t="s">
        <v>1238</v>
      </c>
      <c r="C2662" t="s">
        <v>1293</v>
      </c>
      <c r="D2662" t="s">
        <v>1186</v>
      </c>
      <c r="E2662" t="s">
        <v>1195</v>
      </c>
      <c r="F2662" s="604">
        <v>1</v>
      </c>
      <c r="G2662" s="604">
        <v>0.74197999999999997</v>
      </c>
      <c r="I2662" t="str">
        <f t="shared" si="251"/>
        <v>electricity</v>
      </c>
      <c r="J2662" t="str">
        <f t="shared" si="252"/>
        <v>hard coal</v>
      </c>
      <c r="K2662" t="str">
        <f t="shared" si="249"/>
        <v>PM</v>
      </c>
      <c r="L2662" t="str">
        <f t="shared" si="250"/>
        <v>electricity.hard coal.PM.No control</v>
      </c>
      <c r="M2662" s="614">
        <f>IFERROR(INDEX('Control Tech'!$K$3:$K$196,MATCH(Calcs!L2662,'Control Tech'!$A$3:$A$196,0),1)/100,0)</f>
        <v>0</v>
      </c>
      <c r="N2662" s="613">
        <f t="shared" si="253"/>
        <v>1</v>
      </c>
      <c r="O2662">
        <f t="shared" si="254"/>
        <v>0</v>
      </c>
    </row>
    <row r="2663" spans="1:15" x14ac:dyDescent="0.25">
      <c r="A2663" t="s">
        <v>1692</v>
      </c>
      <c r="B2663" t="s">
        <v>1290</v>
      </c>
      <c r="C2663" t="s">
        <v>92</v>
      </c>
      <c r="D2663" t="s">
        <v>1186</v>
      </c>
      <c r="E2663" t="s">
        <v>1195</v>
      </c>
      <c r="F2663" s="604">
        <v>1</v>
      </c>
      <c r="G2663" s="604">
        <v>0.10355</v>
      </c>
      <c r="I2663" t="str">
        <f t="shared" si="251"/>
        <v>rail</v>
      </c>
      <c r="J2663" t="str">
        <f t="shared" si="252"/>
        <v>petroleum diesel</v>
      </c>
      <c r="K2663" t="str">
        <f t="shared" si="249"/>
        <v>PM</v>
      </c>
      <c r="L2663" t="str">
        <f t="shared" si="250"/>
        <v>rail.petroleum diesel.PM.No control</v>
      </c>
      <c r="M2663" s="614">
        <f>IFERROR(INDEX('Control Tech'!$K$3:$K$196,MATCH(Calcs!L2663,'Control Tech'!$A$3:$A$196,0),1)/100,0)</f>
        <v>0</v>
      </c>
      <c r="N2663" s="613">
        <f t="shared" si="253"/>
        <v>1</v>
      </c>
      <c r="O2663" t="str">
        <f t="shared" si="254"/>
        <v/>
      </c>
    </row>
    <row r="2664" spans="1:15" x14ac:dyDescent="0.25">
      <c r="A2664" t="s">
        <v>1692</v>
      </c>
      <c r="B2664" t="s">
        <v>1290</v>
      </c>
      <c r="C2664" t="s">
        <v>92</v>
      </c>
      <c r="D2664" t="s">
        <v>1275</v>
      </c>
      <c r="E2664" t="s">
        <v>1195</v>
      </c>
      <c r="F2664" s="604">
        <v>1</v>
      </c>
      <c r="G2664" s="604">
        <v>6.9070000000000006E-2</v>
      </c>
      <c r="I2664" t="str">
        <f t="shared" si="251"/>
        <v>rail</v>
      </c>
      <c r="J2664" t="str">
        <f t="shared" si="252"/>
        <v>petroleum diesel</v>
      </c>
      <c r="K2664" t="str">
        <f t="shared" si="249"/>
        <v>PM</v>
      </c>
      <c r="L2664" t="str">
        <f t="shared" si="250"/>
        <v>rail.petroleum diesel.PM.Stage 1</v>
      </c>
      <c r="M2664" s="614">
        <f>IFERROR(INDEX('Control Tech'!$K$3:$K$196,MATCH(Calcs!L2664,'Control Tech'!$A$3:$A$196,0),1)/100,0)</f>
        <v>0</v>
      </c>
      <c r="N2664" s="613">
        <f t="shared" si="253"/>
        <v>0</v>
      </c>
      <c r="O2664" t="str">
        <f t="shared" si="254"/>
        <v/>
      </c>
    </row>
    <row r="2665" spans="1:15" x14ac:dyDescent="0.25">
      <c r="A2665" t="s">
        <v>1692</v>
      </c>
      <c r="B2665" t="s">
        <v>1290</v>
      </c>
      <c r="C2665" t="s">
        <v>92</v>
      </c>
      <c r="D2665" t="s">
        <v>1276</v>
      </c>
      <c r="E2665" t="s">
        <v>1195</v>
      </c>
      <c r="F2665" s="604">
        <v>1</v>
      </c>
      <c r="G2665" s="604">
        <v>5.178E-2</v>
      </c>
      <c r="I2665" t="str">
        <f t="shared" si="251"/>
        <v>rail</v>
      </c>
      <c r="J2665" t="str">
        <f t="shared" si="252"/>
        <v>petroleum diesel</v>
      </c>
      <c r="K2665" t="str">
        <f t="shared" si="249"/>
        <v>PM</v>
      </c>
      <c r="L2665" t="str">
        <f t="shared" si="250"/>
        <v>rail.petroleum diesel.PM.Stage 2</v>
      </c>
      <c r="M2665" s="614">
        <f>IFERROR(INDEX('Control Tech'!$K$3:$K$196,MATCH(Calcs!L2665,'Control Tech'!$A$3:$A$196,0),1)/100,0)</f>
        <v>0</v>
      </c>
      <c r="N2665" s="613">
        <f t="shared" si="253"/>
        <v>0</v>
      </c>
      <c r="O2665" t="str">
        <f t="shared" si="254"/>
        <v/>
      </c>
    </row>
    <row r="2666" spans="1:15" x14ac:dyDescent="0.25">
      <c r="A2666" t="s">
        <v>1692</v>
      </c>
      <c r="B2666" t="s">
        <v>1290</v>
      </c>
      <c r="C2666" t="s">
        <v>92</v>
      </c>
      <c r="D2666" t="s">
        <v>1297</v>
      </c>
      <c r="E2666" t="s">
        <v>1195</v>
      </c>
      <c r="F2666" s="604">
        <v>1</v>
      </c>
      <c r="G2666" s="604">
        <v>1.553E-2</v>
      </c>
      <c r="I2666" t="str">
        <f t="shared" si="251"/>
        <v>rail</v>
      </c>
      <c r="J2666" t="str">
        <f t="shared" si="252"/>
        <v>petroleum diesel</v>
      </c>
      <c r="K2666" t="str">
        <f t="shared" si="249"/>
        <v>PM</v>
      </c>
      <c r="L2666" t="str">
        <f t="shared" si="250"/>
        <v>rail.petroleum diesel.PM.Stage 3A</v>
      </c>
      <c r="M2666" s="614">
        <f>IFERROR(INDEX('Control Tech'!$K$3:$K$196,MATCH(Calcs!L2666,'Control Tech'!$A$3:$A$196,0),1)/100,0)</f>
        <v>0</v>
      </c>
      <c r="N2666" s="613">
        <f t="shared" si="253"/>
        <v>0</v>
      </c>
      <c r="O2666" t="str">
        <f t="shared" si="254"/>
        <v/>
      </c>
    </row>
    <row r="2667" spans="1:15" x14ac:dyDescent="0.25">
      <c r="A2667" t="s">
        <v>1692</v>
      </c>
      <c r="B2667" t="s">
        <v>1290</v>
      </c>
      <c r="C2667" t="s">
        <v>92</v>
      </c>
      <c r="D2667" t="s">
        <v>1309</v>
      </c>
      <c r="E2667" t="s">
        <v>1195</v>
      </c>
      <c r="F2667" s="604">
        <v>1</v>
      </c>
      <c r="G2667" s="604">
        <v>0</v>
      </c>
      <c r="I2667" t="str">
        <f t="shared" si="251"/>
        <v>rail</v>
      </c>
      <c r="J2667" t="str">
        <f t="shared" si="252"/>
        <v>petroleum diesel</v>
      </c>
      <c r="K2667" t="str">
        <f t="shared" si="249"/>
        <v>PM</v>
      </c>
      <c r="L2667" t="str">
        <f t="shared" si="250"/>
        <v>rail.petroleum diesel.PM.Stage 3A with DPF</v>
      </c>
      <c r="M2667" s="614">
        <f>IFERROR(INDEX('Control Tech'!$K$3:$K$196,MATCH(Calcs!L2667,'Control Tech'!$A$3:$A$196,0),1)/100,0)</f>
        <v>0</v>
      </c>
      <c r="N2667" s="613">
        <f t="shared" si="253"/>
        <v>0</v>
      </c>
      <c r="O2667" t="str">
        <f t="shared" si="254"/>
        <v/>
      </c>
    </row>
    <row r="2668" spans="1:15" x14ac:dyDescent="0.25">
      <c r="A2668" t="s">
        <v>1692</v>
      </c>
      <c r="B2668" t="s">
        <v>1290</v>
      </c>
      <c r="C2668" t="s">
        <v>92</v>
      </c>
      <c r="D2668" t="s">
        <v>1298</v>
      </c>
      <c r="E2668" t="s">
        <v>1195</v>
      </c>
      <c r="F2668" s="604">
        <v>1</v>
      </c>
      <c r="G2668" s="604">
        <v>3.1099999999999999E-3</v>
      </c>
      <c r="I2668" t="str">
        <f t="shared" si="251"/>
        <v>rail</v>
      </c>
      <c r="J2668" t="str">
        <f t="shared" si="252"/>
        <v>petroleum diesel</v>
      </c>
      <c r="K2668" t="str">
        <f t="shared" si="249"/>
        <v>PM</v>
      </c>
      <c r="L2668" t="str">
        <f t="shared" si="250"/>
        <v>rail.petroleum diesel.PM.Stage 3B</v>
      </c>
      <c r="M2668" s="614">
        <f>IFERROR(INDEX('Control Tech'!$K$3:$K$196,MATCH(Calcs!L2668,'Control Tech'!$A$3:$A$196,0),1)/100,0)</f>
        <v>0</v>
      </c>
      <c r="N2668" s="613">
        <f t="shared" si="253"/>
        <v>0</v>
      </c>
      <c r="O2668" t="str">
        <f t="shared" si="254"/>
        <v/>
      </c>
    </row>
    <row r="2669" spans="1:15" x14ac:dyDescent="0.25">
      <c r="A2669" t="s">
        <v>1692</v>
      </c>
      <c r="B2669" t="s">
        <v>1290</v>
      </c>
      <c r="C2669" t="s">
        <v>92</v>
      </c>
      <c r="D2669" t="s">
        <v>1299</v>
      </c>
      <c r="E2669" t="s">
        <v>1195</v>
      </c>
      <c r="F2669" s="604">
        <v>1</v>
      </c>
      <c r="G2669" s="604">
        <v>6.2100000000000002E-3</v>
      </c>
      <c r="I2669" t="str">
        <f t="shared" si="251"/>
        <v>rail</v>
      </c>
      <c r="J2669" t="str">
        <f t="shared" si="252"/>
        <v>petroleum diesel</v>
      </c>
      <c r="K2669" t="str">
        <f t="shared" ref="K2669:K2732" si="255">IF(OR(A2669="black carbon",A2669="oc",A2669="pm2.5",A2669="pm10"),"PM",A2669)</f>
        <v>PM</v>
      </c>
      <c r="L2669" t="str">
        <f t="shared" ref="L2669:L2732" si="256">IFERROR(CONCATENATE(I2669,".",J2669,".",K2669,".",D2669),"")</f>
        <v>rail.petroleum diesel.PM.Stage 4</v>
      </c>
      <c r="M2669" s="614">
        <f>IFERROR(INDEX('Control Tech'!$K$3:$K$196,MATCH(Calcs!L2669,'Control Tech'!$A$3:$A$196,0),1)/100,0)</f>
        <v>0</v>
      </c>
      <c r="N2669" s="613">
        <f t="shared" si="253"/>
        <v>0</v>
      </c>
      <c r="O2669" t="str">
        <f t="shared" si="254"/>
        <v/>
      </c>
    </row>
    <row r="2670" spans="1:15" x14ac:dyDescent="0.25">
      <c r="A2670" t="s">
        <v>1692</v>
      </c>
      <c r="B2670" t="s">
        <v>1290</v>
      </c>
      <c r="C2670" t="s">
        <v>92</v>
      </c>
      <c r="D2670" t="s">
        <v>1300</v>
      </c>
      <c r="E2670" t="s">
        <v>1195</v>
      </c>
      <c r="F2670" s="604">
        <v>1</v>
      </c>
      <c r="G2670" s="604">
        <v>2.2799999999999999E-3</v>
      </c>
      <c r="I2670" t="str">
        <f t="shared" si="251"/>
        <v>rail</v>
      </c>
      <c r="J2670" t="str">
        <f t="shared" si="252"/>
        <v>petroleum diesel</v>
      </c>
      <c r="K2670" t="str">
        <f t="shared" si="255"/>
        <v>PM</v>
      </c>
      <c r="L2670" t="str">
        <f t="shared" si="256"/>
        <v>rail.petroleum diesel.PM.Stage 5</v>
      </c>
      <c r="M2670" s="614">
        <f>IFERROR(INDEX('Control Tech'!$K$3:$K$196,MATCH(Calcs!L2670,'Control Tech'!$A$3:$A$196,0),1)/100,0)</f>
        <v>0</v>
      </c>
      <c r="N2670" s="613">
        <f t="shared" si="253"/>
        <v>0</v>
      </c>
      <c r="O2670" t="str">
        <f t="shared" si="254"/>
        <v/>
      </c>
    </row>
    <row r="2671" spans="1:15" x14ac:dyDescent="0.25">
      <c r="A2671" t="s">
        <v>1692</v>
      </c>
      <c r="B2671" t="s">
        <v>1290</v>
      </c>
      <c r="C2671" t="s">
        <v>18</v>
      </c>
      <c r="D2671" t="s">
        <v>1266</v>
      </c>
      <c r="E2671" t="s">
        <v>1195</v>
      </c>
      <c r="F2671" s="604">
        <v>1</v>
      </c>
      <c r="G2671" s="604">
        <v>1.6729999999999998E-2</v>
      </c>
      <c r="I2671" t="str">
        <f t="shared" si="251"/>
        <v>rail</v>
      </c>
      <c r="J2671" t="str">
        <f t="shared" si="252"/>
        <v>petroleum gasoline</v>
      </c>
      <c r="K2671" t="str">
        <f t="shared" si="255"/>
        <v>PM</v>
      </c>
      <c r="L2671" t="str">
        <f t="shared" si="256"/>
        <v>rail.petroleum gasoline.PM.EURO 1</v>
      </c>
      <c r="M2671" s="614">
        <f>IFERROR(INDEX('Control Tech'!$K$3:$K$196,MATCH(Calcs!L2671,'Control Tech'!$A$3:$A$196,0),1)/100,0)</f>
        <v>0</v>
      </c>
      <c r="N2671" s="613">
        <f t="shared" si="253"/>
        <v>0</v>
      </c>
      <c r="O2671" t="str">
        <f t="shared" si="254"/>
        <v/>
      </c>
    </row>
    <row r="2672" spans="1:15" x14ac:dyDescent="0.25">
      <c r="A2672" t="s">
        <v>1692</v>
      </c>
      <c r="B2672" t="s">
        <v>1290</v>
      </c>
      <c r="C2672" t="s">
        <v>18</v>
      </c>
      <c r="D2672" t="s">
        <v>1267</v>
      </c>
      <c r="E2672" t="s">
        <v>1195</v>
      </c>
      <c r="F2672" s="604">
        <v>1</v>
      </c>
      <c r="G2672" s="604">
        <v>1.6729999999999998E-2</v>
      </c>
      <c r="I2672" t="str">
        <f t="shared" si="251"/>
        <v>rail</v>
      </c>
      <c r="J2672" t="str">
        <f t="shared" si="252"/>
        <v>petroleum gasoline</v>
      </c>
      <c r="K2672" t="str">
        <f t="shared" si="255"/>
        <v>PM</v>
      </c>
      <c r="L2672" t="str">
        <f t="shared" si="256"/>
        <v>rail.petroleum gasoline.PM.EURO 2</v>
      </c>
      <c r="M2672" s="614">
        <f>IFERROR(INDEX('Control Tech'!$K$3:$K$196,MATCH(Calcs!L2672,'Control Tech'!$A$3:$A$196,0),1)/100,0)</f>
        <v>0</v>
      </c>
      <c r="N2672" s="613">
        <f t="shared" si="253"/>
        <v>0</v>
      </c>
      <c r="O2672" t="str">
        <f t="shared" si="254"/>
        <v/>
      </c>
    </row>
    <row r="2673" spans="1:15" x14ac:dyDescent="0.25">
      <c r="A2673" t="s">
        <v>1692</v>
      </c>
      <c r="B2673" t="s">
        <v>1290</v>
      </c>
      <c r="C2673" t="s">
        <v>18</v>
      </c>
      <c r="D2673" t="s">
        <v>1268</v>
      </c>
      <c r="E2673" t="s">
        <v>1195</v>
      </c>
      <c r="F2673" s="604">
        <v>1</v>
      </c>
      <c r="G2673" s="604">
        <v>5.4799999999999996E-3</v>
      </c>
      <c r="I2673" t="str">
        <f t="shared" si="251"/>
        <v>rail</v>
      </c>
      <c r="J2673" t="str">
        <f t="shared" si="252"/>
        <v>petroleum gasoline</v>
      </c>
      <c r="K2673" t="str">
        <f t="shared" si="255"/>
        <v>PM</v>
      </c>
      <c r="L2673" t="str">
        <f t="shared" si="256"/>
        <v>rail.petroleum gasoline.PM.EURO 3</v>
      </c>
      <c r="M2673" s="614">
        <f>IFERROR(INDEX('Control Tech'!$K$3:$K$196,MATCH(Calcs!L2673,'Control Tech'!$A$3:$A$196,0),1)/100,0)</f>
        <v>0</v>
      </c>
      <c r="N2673" s="613">
        <f t="shared" si="253"/>
        <v>0</v>
      </c>
      <c r="O2673" t="str">
        <f t="shared" si="254"/>
        <v/>
      </c>
    </row>
    <row r="2674" spans="1:15" x14ac:dyDescent="0.25">
      <c r="A2674" t="s">
        <v>1692</v>
      </c>
      <c r="B2674" t="s">
        <v>1290</v>
      </c>
      <c r="C2674" t="s">
        <v>18</v>
      </c>
      <c r="D2674" t="s">
        <v>1269</v>
      </c>
      <c r="E2674" t="s">
        <v>1195</v>
      </c>
      <c r="F2674" s="604">
        <v>1</v>
      </c>
      <c r="G2674" s="604">
        <v>5.4799999999999996E-3</v>
      </c>
      <c r="I2674" t="str">
        <f t="shared" si="251"/>
        <v>rail</v>
      </c>
      <c r="J2674" t="str">
        <f t="shared" si="252"/>
        <v>petroleum gasoline</v>
      </c>
      <c r="K2674" t="str">
        <f t="shared" si="255"/>
        <v>PM</v>
      </c>
      <c r="L2674" t="str">
        <f t="shared" si="256"/>
        <v>rail.petroleum gasoline.PM.EURO 4</v>
      </c>
      <c r="M2674" s="614">
        <f>IFERROR(INDEX('Control Tech'!$K$3:$K$196,MATCH(Calcs!L2674,'Control Tech'!$A$3:$A$196,0),1)/100,0)</f>
        <v>0</v>
      </c>
      <c r="N2674" s="613">
        <f t="shared" si="253"/>
        <v>0</v>
      </c>
      <c r="O2674" t="str">
        <f t="shared" si="254"/>
        <v/>
      </c>
    </row>
    <row r="2675" spans="1:15" x14ac:dyDescent="0.25">
      <c r="A2675" t="s">
        <v>1692</v>
      </c>
      <c r="B2675" t="s">
        <v>1290</v>
      </c>
      <c r="C2675" t="s">
        <v>18</v>
      </c>
      <c r="D2675" t="s">
        <v>1270</v>
      </c>
      <c r="E2675" t="s">
        <v>1195</v>
      </c>
      <c r="F2675" s="604">
        <v>1</v>
      </c>
      <c r="G2675" s="604">
        <v>5.1700000000000001E-3</v>
      </c>
      <c r="I2675" t="str">
        <f t="shared" si="251"/>
        <v>rail</v>
      </c>
      <c r="J2675" t="str">
        <f t="shared" si="252"/>
        <v>petroleum gasoline</v>
      </c>
      <c r="K2675" t="str">
        <f t="shared" si="255"/>
        <v>PM</v>
      </c>
      <c r="L2675" t="str">
        <f t="shared" si="256"/>
        <v>rail.petroleum gasoline.PM.EURO 5</v>
      </c>
      <c r="M2675" s="614">
        <f>IFERROR(INDEX('Control Tech'!$K$3:$K$196,MATCH(Calcs!L2675,'Control Tech'!$A$3:$A$196,0),1)/100,0)</f>
        <v>0</v>
      </c>
      <c r="N2675" s="613">
        <f t="shared" si="253"/>
        <v>0</v>
      </c>
      <c r="O2675" t="str">
        <f t="shared" si="254"/>
        <v/>
      </c>
    </row>
    <row r="2676" spans="1:15" x14ac:dyDescent="0.25">
      <c r="A2676" t="s">
        <v>1692</v>
      </c>
      <c r="B2676" t="s">
        <v>1290</v>
      </c>
      <c r="C2676" t="s">
        <v>18</v>
      </c>
      <c r="D2676" t="s">
        <v>1271</v>
      </c>
      <c r="E2676" t="s">
        <v>1195</v>
      </c>
      <c r="F2676" s="604">
        <v>1</v>
      </c>
      <c r="G2676" s="604">
        <v>4.8700000000000002E-3</v>
      </c>
      <c r="I2676" t="str">
        <f t="shared" si="251"/>
        <v>rail</v>
      </c>
      <c r="J2676" t="str">
        <f t="shared" si="252"/>
        <v>petroleum gasoline</v>
      </c>
      <c r="K2676" t="str">
        <f t="shared" si="255"/>
        <v>PM</v>
      </c>
      <c r="L2676" t="str">
        <f t="shared" si="256"/>
        <v>rail.petroleum gasoline.PM.EURO 6</v>
      </c>
      <c r="M2676" s="614">
        <f>IFERROR(INDEX('Control Tech'!$K$3:$K$196,MATCH(Calcs!L2676,'Control Tech'!$A$3:$A$196,0),1)/100,0)</f>
        <v>0</v>
      </c>
      <c r="N2676" s="613">
        <f t="shared" si="253"/>
        <v>0</v>
      </c>
      <c r="O2676" t="str">
        <f t="shared" si="254"/>
        <v/>
      </c>
    </row>
    <row r="2677" spans="1:15" x14ac:dyDescent="0.25">
      <c r="A2677" t="s">
        <v>1692</v>
      </c>
      <c r="B2677" t="s">
        <v>1290</v>
      </c>
      <c r="C2677" t="s">
        <v>18</v>
      </c>
      <c r="D2677" t="s">
        <v>1186</v>
      </c>
      <c r="E2677" t="s">
        <v>1195</v>
      </c>
      <c r="F2677" s="604">
        <v>1</v>
      </c>
      <c r="G2677" s="604">
        <v>3.0419999999999999E-2</v>
      </c>
      <c r="I2677" t="str">
        <f t="shared" si="251"/>
        <v>rail</v>
      </c>
      <c r="J2677" t="str">
        <f t="shared" si="252"/>
        <v>petroleum gasoline</v>
      </c>
      <c r="K2677" t="str">
        <f t="shared" si="255"/>
        <v>PM</v>
      </c>
      <c r="L2677" t="str">
        <f t="shared" si="256"/>
        <v>rail.petroleum gasoline.PM.No control</v>
      </c>
      <c r="M2677" s="614">
        <f>IFERROR(INDEX('Control Tech'!$K$3:$K$196,MATCH(Calcs!L2677,'Control Tech'!$A$3:$A$196,0),1)/100,0)</f>
        <v>0</v>
      </c>
      <c r="N2677" s="613">
        <f t="shared" si="253"/>
        <v>1</v>
      </c>
      <c r="O2677" t="str">
        <f t="shared" si="254"/>
        <v/>
      </c>
    </row>
    <row r="2678" spans="1:15" x14ac:dyDescent="0.25">
      <c r="A2678" t="s">
        <v>1692</v>
      </c>
      <c r="B2678" t="s">
        <v>1241</v>
      </c>
      <c r="C2678" t="s">
        <v>32</v>
      </c>
      <c r="D2678" t="s">
        <v>1186</v>
      </c>
      <c r="E2678" t="s">
        <v>1195</v>
      </c>
      <c r="F2678" s="604">
        <v>1</v>
      </c>
      <c r="G2678" s="604">
        <v>0</v>
      </c>
      <c r="I2678" t="str">
        <f t="shared" si="251"/>
        <v>buildings</v>
      </c>
      <c r="J2678" t="str">
        <f t="shared" si="252"/>
        <v/>
      </c>
      <c r="K2678" t="str">
        <f t="shared" si="255"/>
        <v>PM</v>
      </c>
      <c r="L2678" t="str">
        <f t="shared" si="256"/>
        <v>buildings..PM.No control</v>
      </c>
      <c r="M2678" s="614">
        <f>IFERROR(INDEX('Control Tech'!$K$3:$K$196,MATCH(Calcs!L2678,'Control Tech'!$A$3:$A$196,0),1)/100,0)</f>
        <v>0</v>
      </c>
      <c r="N2678" s="613">
        <f t="shared" si="253"/>
        <v>1</v>
      </c>
      <c r="O2678" t="str">
        <f t="shared" si="254"/>
        <v/>
      </c>
    </row>
    <row r="2679" spans="1:15" x14ac:dyDescent="0.25">
      <c r="A2679" t="s">
        <v>1692</v>
      </c>
      <c r="B2679" t="s">
        <v>1241</v>
      </c>
      <c r="C2679" t="s">
        <v>1242</v>
      </c>
      <c r="D2679" t="s">
        <v>1186</v>
      </c>
      <c r="E2679" t="s">
        <v>1195</v>
      </c>
      <c r="F2679" s="604">
        <v>1</v>
      </c>
      <c r="G2679" s="604">
        <v>0</v>
      </c>
      <c r="I2679" t="str">
        <f t="shared" si="251"/>
        <v>buildings</v>
      </c>
      <c r="J2679" t="str">
        <f t="shared" si="252"/>
        <v/>
      </c>
      <c r="K2679" t="str">
        <f t="shared" si="255"/>
        <v>PM</v>
      </c>
      <c r="L2679" t="str">
        <f t="shared" si="256"/>
        <v>buildings..PM.No control</v>
      </c>
      <c r="M2679" s="614">
        <f>IFERROR(INDEX('Control Tech'!$K$3:$K$196,MATCH(Calcs!L2679,'Control Tech'!$A$3:$A$196,0),1)/100,0)</f>
        <v>0</v>
      </c>
      <c r="N2679" s="613">
        <f t="shared" si="253"/>
        <v>1</v>
      </c>
      <c r="O2679" t="str">
        <f t="shared" si="254"/>
        <v/>
      </c>
    </row>
    <row r="2680" spans="1:15" x14ac:dyDescent="0.25">
      <c r="A2680" t="s">
        <v>1692</v>
      </c>
      <c r="B2680" t="s">
        <v>1241</v>
      </c>
      <c r="C2680" t="s">
        <v>1244</v>
      </c>
      <c r="D2680" t="s">
        <v>1186</v>
      </c>
      <c r="E2680" t="s">
        <v>1195</v>
      </c>
      <c r="F2680" s="604">
        <v>1</v>
      </c>
      <c r="G2680" s="604">
        <v>0</v>
      </c>
      <c r="I2680" t="str">
        <f t="shared" si="251"/>
        <v>buildings</v>
      </c>
      <c r="J2680" t="str">
        <f t="shared" si="252"/>
        <v/>
      </c>
      <c r="K2680" t="str">
        <f t="shared" si="255"/>
        <v>PM</v>
      </c>
      <c r="L2680" t="str">
        <f t="shared" si="256"/>
        <v>buildings..PM.No control</v>
      </c>
      <c r="M2680" s="614">
        <f>IFERROR(INDEX('Control Tech'!$K$3:$K$196,MATCH(Calcs!L2680,'Control Tech'!$A$3:$A$196,0),1)/100,0)</f>
        <v>0</v>
      </c>
      <c r="N2680" s="613">
        <f t="shared" si="253"/>
        <v>1</v>
      </c>
      <c r="O2680" t="str">
        <f t="shared" si="254"/>
        <v/>
      </c>
    </row>
    <row r="2681" spans="1:15" x14ac:dyDescent="0.25">
      <c r="A2681" t="s">
        <v>1692</v>
      </c>
      <c r="B2681" t="s">
        <v>1241</v>
      </c>
      <c r="C2681" t="s">
        <v>92</v>
      </c>
      <c r="D2681" t="s">
        <v>1296</v>
      </c>
      <c r="E2681" t="s">
        <v>1195</v>
      </c>
      <c r="F2681" s="604">
        <v>1</v>
      </c>
      <c r="G2681" s="604">
        <v>6.4000000000000005E-4</v>
      </c>
      <c r="I2681" t="str">
        <f t="shared" si="251"/>
        <v>buildings</v>
      </c>
      <c r="J2681" t="str">
        <f t="shared" si="252"/>
        <v>petroleum diesel</v>
      </c>
      <c r="K2681" t="str">
        <f t="shared" si="255"/>
        <v>PM</v>
      </c>
      <c r="L2681" t="str">
        <f t="shared" si="256"/>
        <v>buildings.petroleum diesel.PM.Good housekeeping: domestic oil boilers</v>
      </c>
      <c r="M2681" s="614">
        <f>IFERROR(INDEX('Control Tech'!$K$3:$K$196,MATCH(Calcs!L2681,'Control Tech'!$A$3:$A$196,0),1)/100,0)</f>
        <v>0</v>
      </c>
      <c r="N2681" s="613">
        <f t="shared" si="253"/>
        <v>0</v>
      </c>
      <c r="O2681" t="str">
        <f t="shared" si="254"/>
        <v/>
      </c>
    </row>
    <row r="2682" spans="1:15" x14ac:dyDescent="0.25">
      <c r="A2682" t="s">
        <v>1692</v>
      </c>
      <c r="B2682" t="s">
        <v>1241</v>
      </c>
      <c r="C2682" t="s">
        <v>92</v>
      </c>
      <c r="D2682" t="s">
        <v>1186</v>
      </c>
      <c r="E2682" t="s">
        <v>1195</v>
      </c>
      <c r="F2682" s="604">
        <v>1</v>
      </c>
      <c r="G2682" s="604">
        <v>9.1E-4</v>
      </c>
      <c r="I2682" t="str">
        <f t="shared" si="251"/>
        <v>buildings</v>
      </c>
      <c r="J2682" t="str">
        <f t="shared" si="252"/>
        <v>petroleum diesel</v>
      </c>
      <c r="K2682" t="str">
        <f t="shared" si="255"/>
        <v>PM</v>
      </c>
      <c r="L2682" t="str">
        <f t="shared" si="256"/>
        <v>buildings.petroleum diesel.PM.No control</v>
      </c>
      <c r="M2682" s="614">
        <f>IFERROR(INDEX('Control Tech'!$K$3:$K$196,MATCH(Calcs!L2682,'Control Tech'!$A$3:$A$196,0),1)/100,0)</f>
        <v>0</v>
      </c>
      <c r="N2682" s="613">
        <f t="shared" si="253"/>
        <v>1</v>
      </c>
      <c r="O2682" t="str">
        <f t="shared" si="254"/>
        <v/>
      </c>
    </row>
    <row r="2683" spans="1:15" x14ac:dyDescent="0.25">
      <c r="A2683" t="s">
        <v>1692</v>
      </c>
      <c r="B2683" t="s">
        <v>1241</v>
      </c>
      <c r="C2683" t="s">
        <v>1264</v>
      </c>
      <c r="D2683" t="s">
        <v>1186</v>
      </c>
      <c r="E2683" t="s">
        <v>1195</v>
      </c>
      <c r="F2683" s="604">
        <v>1</v>
      </c>
      <c r="G2683" s="604">
        <v>1E-4</v>
      </c>
      <c r="I2683" t="str">
        <f t="shared" si="251"/>
        <v>buildings</v>
      </c>
      <c r="J2683" t="str">
        <f t="shared" si="252"/>
        <v>natural gas</v>
      </c>
      <c r="K2683" t="str">
        <f t="shared" si="255"/>
        <v>PM</v>
      </c>
      <c r="L2683" t="str">
        <f t="shared" si="256"/>
        <v>buildings.natural gas.PM.No control</v>
      </c>
      <c r="M2683" s="614">
        <f>IFERROR(INDEX('Control Tech'!$K$3:$K$196,MATCH(Calcs!L2683,'Control Tech'!$A$3:$A$196,0),1)/100,0)</f>
        <v>0</v>
      </c>
      <c r="N2683" s="613">
        <f t="shared" si="253"/>
        <v>1</v>
      </c>
      <c r="O2683" t="str">
        <f t="shared" si="254"/>
        <v/>
      </c>
    </row>
    <row r="2684" spans="1:15" x14ac:dyDescent="0.25">
      <c r="A2684" t="s">
        <v>1692</v>
      </c>
      <c r="B2684" t="s">
        <v>1241</v>
      </c>
      <c r="C2684" t="s">
        <v>18</v>
      </c>
      <c r="D2684" t="s">
        <v>1186</v>
      </c>
      <c r="E2684" t="s">
        <v>1195</v>
      </c>
      <c r="F2684" s="604">
        <v>1</v>
      </c>
      <c r="G2684" s="604">
        <v>5.0000000000000001E-4</v>
      </c>
      <c r="I2684" t="str">
        <f t="shared" si="251"/>
        <v>buildings</v>
      </c>
      <c r="J2684" t="str">
        <f t="shared" si="252"/>
        <v>petroleum gasoline</v>
      </c>
      <c r="K2684" t="str">
        <f t="shared" si="255"/>
        <v>PM</v>
      </c>
      <c r="L2684" t="str">
        <f t="shared" si="256"/>
        <v>buildings.petroleum gasoline.PM.No control</v>
      </c>
      <c r="M2684" s="614">
        <f>IFERROR(INDEX('Control Tech'!$K$3:$K$196,MATCH(Calcs!L2684,'Control Tech'!$A$3:$A$196,0),1)/100,0)</f>
        <v>0</v>
      </c>
      <c r="N2684" s="613">
        <f t="shared" si="253"/>
        <v>1</v>
      </c>
      <c r="O2684" t="str">
        <f t="shared" si="254"/>
        <v/>
      </c>
    </row>
    <row r="2685" spans="1:15" x14ac:dyDescent="0.25">
      <c r="A2685" t="s">
        <v>1692</v>
      </c>
      <c r="B2685" t="s">
        <v>1241</v>
      </c>
      <c r="C2685" t="s">
        <v>1294</v>
      </c>
      <c r="D2685" t="s">
        <v>1296</v>
      </c>
      <c r="E2685" t="s">
        <v>1195</v>
      </c>
      <c r="F2685" s="604">
        <v>1</v>
      </c>
      <c r="G2685" s="604">
        <v>1.729E-2</v>
      </c>
      <c r="I2685" t="str">
        <f t="shared" si="251"/>
        <v>buildings</v>
      </c>
      <c r="J2685" t="str">
        <f t="shared" si="252"/>
        <v>petroleum diesel</v>
      </c>
      <c r="K2685" t="str">
        <f t="shared" si="255"/>
        <v>PM</v>
      </c>
      <c r="L2685" t="str">
        <f t="shared" si="256"/>
        <v>buildings.petroleum diesel.PM.Good housekeeping: domestic oil boilers</v>
      </c>
      <c r="M2685" s="614">
        <f>IFERROR(INDEX('Control Tech'!$K$3:$K$196,MATCH(Calcs!L2685,'Control Tech'!$A$3:$A$196,0),1)/100,0)</f>
        <v>0</v>
      </c>
      <c r="N2685" s="613">
        <f t="shared" si="253"/>
        <v>0</v>
      </c>
      <c r="O2685" t="str">
        <f t="shared" si="254"/>
        <v/>
      </c>
    </row>
    <row r="2686" spans="1:15" x14ac:dyDescent="0.25">
      <c r="A2686" t="s">
        <v>1692</v>
      </c>
      <c r="B2686" t="s">
        <v>1241</v>
      </c>
      <c r="C2686" t="s">
        <v>1294</v>
      </c>
      <c r="D2686" t="s">
        <v>1186</v>
      </c>
      <c r="E2686" t="s">
        <v>1195</v>
      </c>
      <c r="F2686" s="604">
        <v>1</v>
      </c>
      <c r="G2686" s="604">
        <v>2.47E-2</v>
      </c>
      <c r="I2686" t="str">
        <f t="shared" si="251"/>
        <v>buildings</v>
      </c>
      <c r="J2686" t="str">
        <f t="shared" si="252"/>
        <v>petroleum diesel</v>
      </c>
      <c r="K2686" t="str">
        <f t="shared" si="255"/>
        <v>PM</v>
      </c>
      <c r="L2686" t="str">
        <f t="shared" si="256"/>
        <v>buildings.petroleum diesel.PM.No control</v>
      </c>
      <c r="M2686" s="614">
        <f>IFERROR(INDEX('Control Tech'!$K$3:$K$196,MATCH(Calcs!L2686,'Control Tech'!$A$3:$A$196,0),1)/100,0)</f>
        <v>0</v>
      </c>
      <c r="N2686" s="613">
        <f t="shared" si="253"/>
        <v>1</v>
      </c>
      <c r="O2686" t="str">
        <f t="shared" si="254"/>
        <v/>
      </c>
    </row>
    <row r="2687" spans="1:15" x14ac:dyDescent="0.25">
      <c r="A2687" t="s">
        <v>1692</v>
      </c>
      <c r="B2687" t="s">
        <v>1241</v>
      </c>
      <c r="C2687" t="s">
        <v>1305</v>
      </c>
      <c r="D2687" t="s">
        <v>1186</v>
      </c>
      <c r="E2687" t="s">
        <v>1195</v>
      </c>
      <c r="F2687" s="604">
        <v>1</v>
      </c>
      <c r="G2687" s="604">
        <v>2.9999999999999997E-4</v>
      </c>
      <c r="I2687" t="str">
        <f t="shared" si="251"/>
        <v>buildings</v>
      </c>
      <c r="J2687" t="str">
        <f t="shared" si="252"/>
        <v>natural gas</v>
      </c>
      <c r="K2687" t="str">
        <f t="shared" si="255"/>
        <v>PM</v>
      </c>
      <c r="L2687" t="str">
        <f t="shared" si="256"/>
        <v>buildings.natural gas.PM.No control</v>
      </c>
      <c r="M2687" s="614">
        <f>IFERROR(INDEX('Control Tech'!$K$3:$K$196,MATCH(Calcs!L2687,'Control Tech'!$A$3:$A$196,0),1)/100,0)</f>
        <v>0</v>
      </c>
      <c r="N2687" s="613">
        <f t="shared" si="253"/>
        <v>1</v>
      </c>
      <c r="O2687" t="str">
        <f t="shared" si="254"/>
        <v/>
      </c>
    </row>
    <row r="2688" spans="1:15" x14ac:dyDescent="0.25">
      <c r="A2688" t="s">
        <v>1691</v>
      </c>
      <c r="B2688" t="s">
        <v>1287</v>
      </c>
      <c r="C2688" t="s">
        <v>18</v>
      </c>
      <c r="D2688" t="s">
        <v>1186</v>
      </c>
      <c r="E2688" t="s">
        <v>1195</v>
      </c>
      <c r="F2688" s="604">
        <v>1</v>
      </c>
      <c r="G2688" s="604">
        <v>3.6000000000000002E-4</v>
      </c>
      <c r="I2688" t="str">
        <f t="shared" si="251"/>
        <v>aircraft</v>
      </c>
      <c r="J2688" t="str">
        <f t="shared" si="252"/>
        <v>petroleum gasoline</v>
      </c>
      <c r="K2688" t="str">
        <f t="shared" si="255"/>
        <v>PM</v>
      </c>
      <c r="L2688" t="str">
        <f t="shared" si="256"/>
        <v>aircraft.petroleum gasoline.PM.No control</v>
      </c>
      <c r="M2688" s="614">
        <f>IFERROR(INDEX('Control Tech'!$K$3:$K$196,MATCH(Calcs!L2688,'Control Tech'!$A$3:$A$196,0),1)/100,0)</f>
        <v>0</v>
      </c>
      <c r="N2688" s="613">
        <f t="shared" si="253"/>
        <v>1</v>
      </c>
      <c r="O2688" t="str">
        <f t="shared" si="254"/>
        <v/>
      </c>
    </row>
    <row r="2689" spans="1:15" x14ac:dyDescent="0.25">
      <c r="A2689" t="s">
        <v>1691</v>
      </c>
      <c r="B2689" t="s">
        <v>1301</v>
      </c>
      <c r="C2689" t="s">
        <v>92</v>
      </c>
      <c r="D2689" t="s">
        <v>1306</v>
      </c>
      <c r="E2689" t="s">
        <v>1195</v>
      </c>
      <c r="F2689" s="604">
        <v>1</v>
      </c>
      <c r="G2689" s="604">
        <v>2.5739999999999999E-2</v>
      </c>
      <c r="I2689" t="str">
        <f t="shared" si="251"/>
        <v>ships</v>
      </c>
      <c r="J2689" t="str">
        <f t="shared" si="252"/>
        <v>petroleum diesel</v>
      </c>
      <c r="K2689" t="str">
        <f t="shared" si="255"/>
        <v>PM</v>
      </c>
      <c r="L2689" t="str">
        <f t="shared" si="256"/>
        <v>ships.petroleum diesel.PM.Combustion modification on large vessels using marine diesel fuel</v>
      </c>
      <c r="M2689" s="614">
        <f>IFERROR(INDEX('Control Tech'!$K$3:$K$196,MATCH(Calcs!L2689,'Control Tech'!$A$3:$A$196,0),1)/100,0)</f>
        <v>0</v>
      </c>
      <c r="N2689" s="613">
        <f t="shared" si="253"/>
        <v>0</v>
      </c>
      <c r="O2689" t="str">
        <f t="shared" si="254"/>
        <v/>
      </c>
    </row>
    <row r="2690" spans="1:15" x14ac:dyDescent="0.25">
      <c r="A2690" t="s">
        <v>1691</v>
      </c>
      <c r="B2690" t="s">
        <v>1301</v>
      </c>
      <c r="C2690" t="s">
        <v>92</v>
      </c>
      <c r="D2690" t="s">
        <v>1186</v>
      </c>
      <c r="E2690" t="s">
        <v>1195</v>
      </c>
      <c r="F2690" s="604">
        <v>1</v>
      </c>
      <c r="G2690" s="604">
        <v>2.5739999999999999E-2</v>
      </c>
      <c r="I2690" t="str">
        <f t="shared" si="251"/>
        <v>ships</v>
      </c>
      <c r="J2690" t="str">
        <f t="shared" si="252"/>
        <v>petroleum diesel</v>
      </c>
      <c r="K2690" t="str">
        <f t="shared" si="255"/>
        <v>PM</v>
      </c>
      <c r="L2690" t="str">
        <f t="shared" si="256"/>
        <v>ships.petroleum diesel.PM.No control</v>
      </c>
      <c r="M2690" s="614">
        <f>IFERROR(INDEX('Control Tech'!$K$3:$K$196,MATCH(Calcs!L2690,'Control Tech'!$A$3:$A$196,0),1)/100,0)</f>
        <v>0</v>
      </c>
      <c r="N2690" s="613">
        <f t="shared" si="253"/>
        <v>1</v>
      </c>
      <c r="O2690" t="str">
        <f t="shared" si="254"/>
        <v/>
      </c>
    </row>
    <row r="2691" spans="1:15" x14ac:dyDescent="0.25">
      <c r="A2691" t="s">
        <v>1691</v>
      </c>
      <c r="B2691" t="s">
        <v>1301</v>
      </c>
      <c r="C2691" t="s">
        <v>92</v>
      </c>
      <c r="D2691" t="s">
        <v>1303</v>
      </c>
      <c r="E2691" t="s">
        <v>1195</v>
      </c>
      <c r="F2691" s="604">
        <v>1</v>
      </c>
      <c r="G2691" s="604">
        <v>2.5739999999999999E-2</v>
      </c>
      <c r="I2691" t="str">
        <f t="shared" si="251"/>
        <v>ships</v>
      </c>
      <c r="J2691" t="str">
        <f t="shared" si="252"/>
        <v>petroleum diesel</v>
      </c>
      <c r="K2691" t="str">
        <f t="shared" si="255"/>
        <v>PM</v>
      </c>
      <c r="L2691" t="str">
        <f t="shared" si="256"/>
        <v>ships.petroleum diesel.PM.Selective catalytic reduction on large vessels using residual oil</v>
      </c>
      <c r="M2691" s="614">
        <f>IFERROR(INDEX('Control Tech'!$K$3:$K$196,MATCH(Calcs!L2691,'Control Tech'!$A$3:$A$196,0),1)/100,0)</f>
        <v>0</v>
      </c>
      <c r="N2691" s="613">
        <f t="shared" si="253"/>
        <v>0</v>
      </c>
      <c r="O2691" t="str">
        <f t="shared" si="254"/>
        <v/>
      </c>
    </row>
    <row r="2692" spans="1:15" x14ac:dyDescent="0.25">
      <c r="A2692" t="s">
        <v>1691</v>
      </c>
      <c r="B2692" t="s">
        <v>1301</v>
      </c>
      <c r="C2692" t="s">
        <v>1294</v>
      </c>
      <c r="D2692" t="s">
        <v>1302</v>
      </c>
      <c r="E2692" t="s">
        <v>1195</v>
      </c>
      <c r="F2692" s="604">
        <v>1</v>
      </c>
      <c r="G2692" s="604">
        <v>0.13131000000000001</v>
      </c>
      <c r="I2692" t="str">
        <f t="shared" si="251"/>
        <v>ships</v>
      </c>
      <c r="J2692" t="str">
        <f t="shared" si="252"/>
        <v>petroleum diesel</v>
      </c>
      <c r="K2692" t="str">
        <f t="shared" si="255"/>
        <v>PM</v>
      </c>
      <c r="L2692" t="str">
        <f t="shared" si="256"/>
        <v>ships.petroleum diesel.PM.Combustion modification on large vessels using residual oil</v>
      </c>
      <c r="M2692" s="614">
        <f>IFERROR(INDEX('Control Tech'!$K$3:$K$196,MATCH(Calcs!L2692,'Control Tech'!$A$3:$A$196,0),1)/100,0)</f>
        <v>0</v>
      </c>
      <c r="N2692" s="613">
        <f t="shared" si="253"/>
        <v>0</v>
      </c>
      <c r="O2692" t="str">
        <f t="shared" si="254"/>
        <v/>
      </c>
    </row>
    <row r="2693" spans="1:15" x14ac:dyDescent="0.25">
      <c r="A2693" t="s">
        <v>1691</v>
      </c>
      <c r="B2693" t="s">
        <v>1301</v>
      </c>
      <c r="C2693" t="s">
        <v>1294</v>
      </c>
      <c r="D2693" t="s">
        <v>1186</v>
      </c>
      <c r="E2693" t="s">
        <v>1195</v>
      </c>
      <c r="F2693" s="604">
        <v>1</v>
      </c>
      <c r="G2693" s="604">
        <v>0.13131000000000001</v>
      </c>
      <c r="I2693" t="str">
        <f t="shared" si="251"/>
        <v>ships</v>
      </c>
      <c r="J2693" t="str">
        <f t="shared" si="252"/>
        <v>petroleum diesel</v>
      </c>
      <c r="K2693" t="str">
        <f t="shared" si="255"/>
        <v>PM</v>
      </c>
      <c r="L2693" t="str">
        <f t="shared" si="256"/>
        <v>ships.petroleum diesel.PM.No control</v>
      </c>
      <c r="M2693" s="614">
        <f>IFERROR(INDEX('Control Tech'!$K$3:$K$196,MATCH(Calcs!L2693,'Control Tech'!$A$3:$A$196,0),1)/100,0)</f>
        <v>0</v>
      </c>
      <c r="N2693" s="613">
        <f t="shared" si="253"/>
        <v>1</v>
      </c>
      <c r="O2693" t="str">
        <f t="shared" si="254"/>
        <v/>
      </c>
    </row>
    <row r="2694" spans="1:15" x14ac:dyDescent="0.25">
      <c r="A2694" t="s">
        <v>1691</v>
      </c>
      <c r="B2694" t="s">
        <v>1301</v>
      </c>
      <c r="C2694" t="s">
        <v>1294</v>
      </c>
      <c r="D2694" t="s">
        <v>1303</v>
      </c>
      <c r="E2694" t="s">
        <v>1195</v>
      </c>
      <c r="F2694" s="604">
        <v>1</v>
      </c>
      <c r="G2694" s="604">
        <v>0.13131000000000001</v>
      </c>
      <c r="I2694" t="str">
        <f t="shared" ref="I2694:I2757" si="257">IFERROR(INDEX($U$3:$U$143,MATCH(B2694,$S$3:$S$143,0),1),"")</f>
        <v>ships</v>
      </c>
      <c r="J2694" t="str">
        <f t="shared" ref="J2694:J2757" si="258">IFERROR(INDEX($V$3:$V$143,MATCH(CONCATENATE(B2694,".",C2694),$R$3:$R$143,0),1),"")</f>
        <v>petroleum diesel</v>
      </c>
      <c r="K2694" t="str">
        <f t="shared" si="255"/>
        <v>PM</v>
      </c>
      <c r="L2694" t="str">
        <f t="shared" si="256"/>
        <v>ships.petroleum diesel.PM.Selective catalytic reduction on large vessels using residual oil</v>
      </c>
      <c r="M2694" s="614">
        <f>IFERROR(INDEX('Control Tech'!$K$3:$K$196,MATCH(Calcs!L2694,'Control Tech'!$A$3:$A$196,0),1)/100,0)</f>
        <v>0</v>
      </c>
      <c r="N2694" s="613">
        <f t="shared" ref="N2694:N2757" si="259">IF(D2694="no control",1-SUMIFS($M$5:$M$3714,$B$5:$B$3714,B2694,$A$5:$A$3714,A2694,$C$5:$C$3714,C2694),M2694)</f>
        <v>0</v>
      </c>
      <c r="O2694" t="str">
        <f t="shared" ref="O2694:O2757" si="260">IF(I2694="electricity",INDEX($W$3:$W$143,MATCH(CONCATENATE(B2694,".",C2694),$R$3:$R$143,0),1),"")</f>
        <v/>
      </c>
    </row>
    <row r="2695" spans="1:15" x14ac:dyDescent="0.25">
      <c r="A2695" t="s">
        <v>1691</v>
      </c>
      <c r="B2695" t="s">
        <v>1307</v>
      </c>
      <c r="C2695" t="s">
        <v>92</v>
      </c>
      <c r="D2695" t="s">
        <v>1308</v>
      </c>
      <c r="E2695" t="s">
        <v>1195</v>
      </c>
      <c r="F2695" s="604">
        <v>1</v>
      </c>
      <c r="G2695" s="604">
        <v>2.5739999999999999E-2</v>
      </c>
      <c r="I2695" t="str">
        <f t="shared" si="257"/>
        <v>ships</v>
      </c>
      <c r="J2695" t="str">
        <f t="shared" si="258"/>
        <v>petroleum diesel</v>
      </c>
      <c r="K2695" t="str">
        <f t="shared" si="255"/>
        <v>PM</v>
      </c>
      <c r="L2695" t="str">
        <f t="shared" si="256"/>
        <v>ships.petroleum diesel.PM.Combustion modification on medium vessels using marine diesel fuel</v>
      </c>
      <c r="M2695" s="614">
        <f>IFERROR(INDEX('Control Tech'!$K$3:$K$196,MATCH(Calcs!L2695,'Control Tech'!$A$3:$A$196,0),1)/100,0)</f>
        <v>0</v>
      </c>
      <c r="N2695" s="613">
        <f t="shared" si="259"/>
        <v>0</v>
      </c>
      <c r="O2695" t="str">
        <f t="shared" si="260"/>
        <v/>
      </c>
    </row>
    <row r="2696" spans="1:15" x14ac:dyDescent="0.25">
      <c r="A2696" t="s">
        <v>1691</v>
      </c>
      <c r="B2696" t="s">
        <v>1307</v>
      </c>
      <c r="C2696" t="s">
        <v>92</v>
      </c>
      <c r="D2696" t="s">
        <v>1186</v>
      </c>
      <c r="E2696" t="s">
        <v>1195</v>
      </c>
      <c r="F2696" s="604">
        <v>1</v>
      </c>
      <c r="G2696" s="604">
        <v>2.5739999999999999E-2</v>
      </c>
      <c r="I2696" t="str">
        <f t="shared" si="257"/>
        <v>ships</v>
      </c>
      <c r="J2696" t="str">
        <f t="shared" si="258"/>
        <v>petroleum diesel</v>
      </c>
      <c r="K2696" t="str">
        <f t="shared" si="255"/>
        <v>PM</v>
      </c>
      <c r="L2696" t="str">
        <f t="shared" si="256"/>
        <v>ships.petroleum diesel.PM.No control</v>
      </c>
      <c r="M2696" s="614">
        <f>IFERROR(INDEX('Control Tech'!$K$3:$K$196,MATCH(Calcs!L2696,'Control Tech'!$A$3:$A$196,0),1)/100,0)</f>
        <v>0</v>
      </c>
      <c r="N2696" s="613">
        <f t="shared" si="259"/>
        <v>1</v>
      </c>
      <c r="O2696" t="str">
        <f t="shared" si="260"/>
        <v/>
      </c>
    </row>
    <row r="2697" spans="1:15" x14ac:dyDescent="0.25">
      <c r="A2697" t="s">
        <v>1691</v>
      </c>
      <c r="B2697" t="s">
        <v>1200</v>
      </c>
      <c r="C2697" t="s">
        <v>1193</v>
      </c>
      <c r="D2697" t="s">
        <v>1201</v>
      </c>
      <c r="E2697" t="s">
        <v>1195</v>
      </c>
      <c r="F2697" s="604">
        <v>1</v>
      </c>
      <c r="G2697" s="604">
        <v>1.7000000000000001E-2</v>
      </c>
      <c r="I2697" t="str">
        <f t="shared" si="257"/>
        <v>buildings</v>
      </c>
      <c r="J2697" t="str">
        <f t="shared" si="258"/>
        <v>biomass</v>
      </c>
      <c r="K2697" t="str">
        <f t="shared" si="255"/>
        <v>PM</v>
      </c>
      <c r="L2697" t="str">
        <f t="shared" si="256"/>
        <v>buildings.biomass.PM.Fan assisted cooking stove</v>
      </c>
      <c r="M2697" s="614">
        <f>IFERROR(INDEX('Control Tech'!$K$3:$K$196,MATCH(Calcs!L2697,'Control Tech'!$A$3:$A$196,0),1)/100,0)</f>
        <v>0</v>
      </c>
      <c r="N2697" s="613">
        <f t="shared" si="259"/>
        <v>0</v>
      </c>
      <c r="O2697" t="str">
        <f t="shared" si="260"/>
        <v/>
      </c>
    </row>
    <row r="2698" spans="1:15" x14ac:dyDescent="0.25">
      <c r="A2698" t="s">
        <v>1691</v>
      </c>
      <c r="B2698" t="s">
        <v>1200</v>
      </c>
      <c r="C2698" t="s">
        <v>1193</v>
      </c>
      <c r="D2698" t="s">
        <v>1202</v>
      </c>
      <c r="E2698" t="s">
        <v>1195</v>
      </c>
      <c r="F2698" s="604">
        <v>1</v>
      </c>
      <c r="G2698" s="604">
        <v>0.17856</v>
      </c>
      <c r="I2698" t="str">
        <f t="shared" si="257"/>
        <v>buildings</v>
      </c>
      <c r="J2698" t="str">
        <f t="shared" si="258"/>
        <v>biomass</v>
      </c>
      <c r="K2698" t="str">
        <f t="shared" si="255"/>
        <v>PM</v>
      </c>
      <c r="L2698" t="str">
        <f t="shared" si="256"/>
        <v>buildings.biomass.PM.Improved stove - biomass</v>
      </c>
      <c r="M2698" s="614">
        <f>IFERROR(INDEX('Control Tech'!$K$3:$K$196,MATCH(Calcs!L2698,'Control Tech'!$A$3:$A$196,0),1)/100,0)</f>
        <v>4.9800000000000004E-2</v>
      </c>
      <c r="N2698" s="613">
        <f t="shared" si="259"/>
        <v>4.9800000000000004E-2</v>
      </c>
      <c r="O2698" t="str">
        <f t="shared" si="260"/>
        <v/>
      </c>
    </row>
    <row r="2699" spans="1:15" x14ac:dyDescent="0.25">
      <c r="A2699" t="s">
        <v>1691</v>
      </c>
      <c r="B2699" t="s">
        <v>1200</v>
      </c>
      <c r="C2699" t="s">
        <v>1193</v>
      </c>
      <c r="D2699" t="s">
        <v>1203</v>
      </c>
      <c r="E2699" t="s">
        <v>1195</v>
      </c>
      <c r="F2699" s="604">
        <v>1</v>
      </c>
      <c r="G2699" s="604">
        <v>8.9279999999999998E-2</v>
      </c>
      <c r="I2699" t="str">
        <f t="shared" si="257"/>
        <v>buildings</v>
      </c>
      <c r="J2699" t="str">
        <f t="shared" si="258"/>
        <v>biomass</v>
      </c>
      <c r="K2699" t="str">
        <f t="shared" si="255"/>
        <v>PM</v>
      </c>
      <c r="L2699" t="str">
        <f t="shared" si="256"/>
        <v>buildings.biomass.PM.New stove - biomass</v>
      </c>
      <c r="M2699" s="614">
        <f>IFERROR(INDEX('Control Tech'!$K$3:$K$196,MATCH(Calcs!L2699,'Control Tech'!$A$3:$A$196,0),1)/100,0)</f>
        <v>0</v>
      </c>
      <c r="N2699" s="613">
        <f t="shared" si="259"/>
        <v>0</v>
      </c>
      <c r="O2699" t="str">
        <f t="shared" si="260"/>
        <v/>
      </c>
    </row>
    <row r="2700" spans="1:15" x14ac:dyDescent="0.25">
      <c r="A2700" t="s">
        <v>1691</v>
      </c>
      <c r="B2700" t="s">
        <v>1200</v>
      </c>
      <c r="C2700" t="s">
        <v>1193</v>
      </c>
      <c r="D2700" t="s">
        <v>1186</v>
      </c>
      <c r="E2700" t="s">
        <v>1195</v>
      </c>
      <c r="F2700" s="604">
        <v>1</v>
      </c>
      <c r="G2700" s="604">
        <v>0.44640000000000002</v>
      </c>
      <c r="I2700" t="str">
        <f t="shared" si="257"/>
        <v>buildings</v>
      </c>
      <c r="J2700" t="str">
        <f t="shared" si="258"/>
        <v>biomass</v>
      </c>
      <c r="K2700" t="str">
        <f t="shared" si="255"/>
        <v>PM</v>
      </c>
      <c r="L2700" t="str">
        <f t="shared" si="256"/>
        <v>buildings.biomass.PM.No control</v>
      </c>
      <c r="M2700" s="614">
        <f>IFERROR(INDEX('Control Tech'!$K$3:$K$196,MATCH(Calcs!L2700,'Control Tech'!$A$3:$A$196,0),1)/100,0)</f>
        <v>0</v>
      </c>
      <c r="N2700" s="613">
        <f t="shared" si="259"/>
        <v>0.95020000000000004</v>
      </c>
      <c r="O2700" t="str">
        <f t="shared" si="260"/>
        <v/>
      </c>
    </row>
    <row r="2701" spans="1:15" x14ac:dyDescent="0.25">
      <c r="A2701" t="s">
        <v>1691</v>
      </c>
      <c r="B2701" t="s">
        <v>1200</v>
      </c>
      <c r="C2701" t="s">
        <v>1205</v>
      </c>
      <c r="D2701" t="s">
        <v>1214</v>
      </c>
      <c r="E2701" t="s">
        <v>1195</v>
      </c>
      <c r="F2701" s="604">
        <v>1</v>
      </c>
      <c r="G2701" s="604">
        <v>5.2650000000000002E-2</v>
      </c>
      <c r="I2701" t="str">
        <f t="shared" si="257"/>
        <v>buildings</v>
      </c>
      <c r="J2701" t="str">
        <f t="shared" si="258"/>
        <v>lignite</v>
      </c>
      <c r="K2701" t="str">
        <f t="shared" si="255"/>
        <v>PM</v>
      </c>
      <c r="L2701" t="str">
        <f t="shared" si="256"/>
        <v>buildings.lignite.PM.Briquette stove</v>
      </c>
      <c r="M2701" s="614">
        <f>IFERROR(INDEX('Control Tech'!$K$3:$K$196,MATCH(Calcs!L2701,'Control Tech'!$A$3:$A$196,0),1)/100,0)</f>
        <v>0</v>
      </c>
      <c r="N2701" s="613">
        <f t="shared" si="259"/>
        <v>0</v>
      </c>
      <c r="O2701" t="str">
        <f t="shared" si="260"/>
        <v/>
      </c>
    </row>
    <row r="2702" spans="1:15" x14ac:dyDescent="0.25">
      <c r="A2702" t="s">
        <v>1691</v>
      </c>
      <c r="B2702" t="s">
        <v>1200</v>
      </c>
      <c r="C2702" t="s">
        <v>1205</v>
      </c>
      <c r="D2702" t="s">
        <v>1215</v>
      </c>
      <c r="E2702" t="s">
        <v>1195</v>
      </c>
      <c r="F2702" s="604">
        <v>1</v>
      </c>
      <c r="G2702" s="604">
        <v>0.33600000000000002</v>
      </c>
      <c r="I2702" t="str">
        <f t="shared" si="257"/>
        <v>buildings</v>
      </c>
      <c r="J2702" t="str">
        <f t="shared" si="258"/>
        <v>lignite</v>
      </c>
      <c r="K2702" t="str">
        <f t="shared" si="255"/>
        <v>PM</v>
      </c>
      <c r="L2702" t="str">
        <f t="shared" si="256"/>
        <v>buildings.lignite.PM.Improved stove - coal</v>
      </c>
      <c r="M2702" s="614">
        <f>IFERROR(INDEX('Control Tech'!$K$3:$K$196,MATCH(Calcs!L2702,'Control Tech'!$A$3:$A$196,0),1)/100,0)</f>
        <v>0</v>
      </c>
      <c r="N2702" s="613">
        <f t="shared" si="259"/>
        <v>0</v>
      </c>
      <c r="O2702" t="str">
        <f t="shared" si="260"/>
        <v/>
      </c>
    </row>
    <row r="2703" spans="1:15" x14ac:dyDescent="0.25">
      <c r="A2703" t="s">
        <v>1691</v>
      </c>
      <c r="B2703" t="s">
        <v>1200</v>
      </c>
      <c r="C2703" t="s">
        <v>1205</v>
      </c>
      <c r="D2703" t="s">
        <v>1216</v>
      </c>
      <c r="E2703" t="s">
        <v>1195</v>
      </c>
      <c r="F2703" s="604">
        <v>1</v>
      </c>
      <c r="G2703" s="604">
        <v>0.24</v>
      </c>
      <c r="I2703" t="str">
        <f t="shared" si="257"/>
        <v>buildings</v>
      </c>
      <c r="J2703" t="str">
        <f t="shared" si="258"/>
        <v>lignite</v>
      </c>
      <c r="K2703" t="str">
        <f t="shared" si="255"/>
        <v>PM</v>
      </c>
      <c r="L2703" t="str">
        <f t="shared" si="256"/>
        <v>buildings.lignite.PM.New stove - coal</v>
      </c>
      <c r="M2703" s="614">
        <f>IFERROR(INDEX('Control Tech'!$K$3:$K$196,MATCH(Calcs!L2703,'Control Tech'!$A$3:$A$196,0),1)/100,0)</f>
        <v>0</v>
      </c>
      <c r="N2703" s="613">
        <f t="shared" si="259"/>
        <v>0</v>
      </c>
      <c r="O2703" t="str">
        <f t="shared" si="260"/>
        <v/>
      </c>
    </row>
    <row r="2704" spans="1:15" x14ac:dyDescent="0.25">
      <c r="A2704" t="s">
        <v>1691</v>
      </c>
      <c r="B2704" t="s">
        <v>1200</v>
      </c>
      <c r="C2704" t="s">
        <v>1205</v>
      </c>
      <c r="D2704" t="s">
        <v>1186</v>
      </c>
      <c r="E2704" t="s">
        <v>1195</v>
      </c>
      <c r="F2704" s="604">
        <v>1</v>
      </c>
      <c r="G2704" s="604">
        <v>0.48</v>
      </c>
      <c r="I2704" t="str">
        <f t="shared" si="257"/>
        <v>buildings</v>
      </c>
      <c r="J2704" t="str">
        <f t="shared" si="258"/>
        <v>lignite</v>
      </c>
      <c r="K2704" t="str">
        <f t="shared" si="255"/>
        <v>PM</v>
      </c>
      <c r="L2704" t="str">
        <f t="shared" si="256"/>
        <v>buildings.lignite.PM.No control</v>
      </c>
      <c r="M2704" s="614">
        <f>IFERROR(INDEX('Control Tech'!$K$3:$K$196,MATCH(Calcs!L2704,'Control Tech'!$A$3:$A$196,0),1)/100,0)</f>
        <v>0</v>
      </c>
      <c r="N2704" s="613">
        <f t="shared" si="259"/>
        <v>1</v>
      </c>
      <c r="O2704" t="str">
        <f t="shared" si="260"/>
        <v/>
      </c>
    </row>
    <row r="2705" spans="1:15" x14ac:dyDescent="0.25">
      <c r="A2705" t="s">
        <v>1691</v>
      </c>
      <c r="B2705" t="s">
        <v>1200</v>
      </c>
      <c r="C2705" t="s">
        <v>1240</v>
      </c>
      <c r="D2705" t="s">
        <v>1214</v>
      </c>
      <c r="E2705" t="s">
        <v>1195</v>
      </c>
      <c r="F2705" s="604">
        <v>1</v>
      </c>
      <c r="G2705" s="604">
        <v>5.2650000000000002E-2</v>
      </c>
      <c r="I2705" t="str">
        <f t="shared" si="257"/>
        <v>buildings</v>
      </c>
      <c r="J2705" t="str">
        <f t="shared" si="258"/>
        <v>lignite</v>
      </c>
      <c r="K2705" t="str">
        <f t="shared" si="255"/>
        <v>PM</v>
      </c>
      <c r="L2705" t="str">
        <f t="shared" si="256"/>
        <v>buildings.lignite.PM.Briquette stove</v>
      </c>
      <c r="M2705" s="614">
        <f>IFERROR(INDEX('Control Tech'!$K$3:$K$196,MATCH(Calcs!L2705,'Control Tech'!$A$3:$A$196,0),1)/100,0)</f>
        <v>0</v>
      </c>
      <c r="N2705" s="613">
        <f t="shared" si="259"/>
        <v>0</v>
      </c>
      <c r="O2705" t="str">
        <f t="shared" si="260"/>
        <v/>
      </c>
    </row>
    <row r="2706" spans="1:15" x14ac:dyDescent="0.25">
      <c r="A2706" t="s">
        <v>1691</v>
      </c>
      <c r="B2706" t="s">
        <v>1200</v>
      </c>
      <c r="C2706" t="s">
        <v>1240</v>
      </c>
      <c r="D2706" t="s">
        <v>1215</v>
      </c>
      <c r="E2706" t="s">
        <v>1195</v>
      </c>
      <c r="F2706" s="604">
        <v>1</v>
      </c>
      <c r="G2706" s="604">
        <v>0.33600000000000002</v>
      </c>
      <c r="I2706" t="str">
        <f t="shared" si="257"/>
        <v>buildings</v>
      </c>
      <c r="J2706" t="str">
        <f t="shared" si="258"/>
        <v>lignite</v>
      </c>
      <c r="K2706" t="str">
        <f t="shared" si="255"/>
        <v>PM</v>
      </c>
      <c r="L2706" t="str">
        <f t="shared" si="256"/>
        <v>buildings.lignite.PM.Improved stove - coal</v>
      </c>
      <c r="M2706" s="614">
        <f>IFERROR(INDEX('Control Tech'!$K$3:$K$196,MATCH(Calcs!L2706,'Control Tech'!$A$3:$A$196,0),1)/100,0)</f>
        <v>0</v>
      </c>
      <c r="N2706" s="613">
        <f t="shared" si="259"/>
        <v>0</v>
      </c>
      <c r="O2706" t="str">
        <f t="shared" si="260"/>
        <v/>
      </c>
    </row>
    <row r="2707" spans="1:15" x14ac:dyDescent="0.25">
      <c r="A2707" t="s">
        <v>1691</v>
      </c>
      <c r="B2707" t="s">
        <v>1200</v>
      </c>
      <c r="C2707" t="s">
        <v>1240</v>
      </c>
      <c r="D2707" t="s">
        <v>1216</v>
      </c>
      <c r="E2707" t="s">
        <v>1195</v>
      </c>
      <c r="F2707" s="604">
        <v>1</v>
      </c>
      <c r="G2707" s="604">
        <v>0.24</v>
      </c>
      <c r="I2707" t="str">
        <f t="shared" si="257"/>
        <v>buildings</v>
      </c>
      <c r="J2707" t="str">
        <f t="shared" si="258"/>
        <v>lignite</v>
      </c>
      <c r="K2707" t="str">
        <f t="shared" si="255"/>
        <v>PM</v>
      </c>
      <c r="L2707" t="str">
        <f t="shared" si="256"/>
        <v>buildings.lignite.PM.New stove - coal</v>
      </c>
      <c r="M2707" s="614">
        <f>IFERROR(INDEX('Control Tech'!$K$3:$K$196,MATCH(Calcs!L2707,'Control Tech'!$A$3:$A$196,0),1)/100,0)</f>
        <v>0</v>
      </c>
      <c r="N2707" s="613">
        <f t="shared" si="259"/>
        <v>0</v>
      </c>
      <c r="O2707" t="str">
        <f t="shared" si="260"/>
        <v/>
      </c>
    </row>
    <row r="2708" spans="1:15" x14ac:dyDescent="0.25">
      <c r="A2708" t="s">
        <v>1691</v>
      </c>
      <c r="B2708" t="s">
        <v>1200</v>
      </c>
      <c r="C2708" t="s">
        <v>1240</v>
      </c>
      <c r="D2708" t="s">
        <v>1186</v>
      </c>
      <c r="E2708" t="s">
        <v>1195</v>
      </c>
      <c r="F2708" s="604">
        <v>1</v>
      </c>
      <c r="G2708" s="604">
        <v>0.48</v>
      </c>
      <c r="I2708" t="str">
        <f t="shared" si="257"/>
        <v>buildings</v>
      </c>
      <c r="J2708" t="str">
        <f t="shared" si="258"/>
        <v>lignite</v>
      </c>
      <c r="K2708" t="str">
        <f t="shared" si="255"/>
        <v>PM</v>
      </c>
      <c r="L2708" t="str">
        <f t="shared" si="256"/>
        <v>buildings.lignite.PM.No control</v>
      </c>
      <c r="M2708" s="614">
        <f>IFERROR(INDEX('Control Tech'!$K$3:$K$196,MATCH(Calcs!L2708,'Control Tech'!$A$3:$A$196,0),1)/100,0)</f>
        <v>0</v>
      </c>
      <c r="N2708" s="613">
        <f t="shared" si="259"/>
        <v>1</v>
      </c>
      <c r="O2708" t="str">
        <f t="shared" si="260"/>
        <v/>
      </c>
    </row>
    <row r="2709" spans="1:15" x14ac:dyDescent="0.25">
      <c r="A2709" t="s">
        <v>1691</v>
      </c>
      <c r="B2709" t="s">
        <v>1200</v>
      </c>
      <c r="C2709" t="s">
        <v>1245</v>
      </c>
      <c r="D2709" t="s">
        <v>1215</v>
      </c>
      <c r="E2709" t="s">
        <v>1195</v>
      </c>
      <c r="F2709" s="604">
        <v>1</v>
      </c>
      <c r="G2709" s="604">
        <v>3.15E-2</v>
      </c>
      <c r="I2709" t="str">
        <f t="shared" si="257"/>
        <v>buildings</v>
      </c>
      <c r="J2709" t="str">
        <f t="shared" si="258"/>
        <v>hard coal</v>
      </c>
      <c r="K2709" t="str">
        <f t="shared" si="255"/>
        <v>PM</v>
      </c>
      <c r="L2709" t="str">
        <f t="shared" si="256"/>
        <v>buildings.hard coal.PM.Improved stove - coal</v>
      </c>
      <c r="M2709" s="614">
        <f>IFERROR(INDEX('Control Tech'!$K$3:$K$196,MATCH(Calcs!L2709,'Control Tech'!$A$3:$A$196,0),1)/100,0)</f>
        <v>0</v>
      </c>
      <c r="N2709" s="613">
        <f t="shared" si="259"/>
        <v>0</v>
      </c>
      <c r="O2709" t="str">
        <f t="shared" si="260"/>
        <v/>
      </c>
    </row>
    <row r="2710" spans="1:15" x14ac:dyDescent="0.25">
      <c r="A2710" t="s">
        <v>1691</v>
      </c>
      <c r="B2710" t="s">
        <v>1200</v>
      </c>
      <c r="C2710" t="s">
        <v>1245</v>
      </c>
      <c r="D2710" t="s">
        <v>1216</v>
      </c>
      <c r="E2710" t="s">
        <v>1195</v>
      </c>
      <c r="F2710" s="604">
        <v>1</v>
      </c>
      <c r="G2710" s="604">
        <v>2.2499999999999999E-2</v>
      </c>
      <c r="I2710" t="str">
        <f t="shared" si="257"/>
        <v>buildings</v>
      </c>
      <c r="J2710" t="str">
        <f t="shared" si="258"/>
        <v>hard coal</v>
      </c>
      <c r="K2710" t="str">
        <f t="shared" si="255"/>
        <v>PM</v>
      </c>
      <c r="L2710" t="str">
        <f t="shared" si="256"/>
        <v>buildings.hard coal.PM.New stove - coal</v>
      </c>
      <c r="M2710" s="614">
        <f>IFERROR(INDEX('Control Tech'!$K$3:$K$196,MATCH(Calcs!L2710,'Control Tech'!$A$3:$A$196,0),1)/100,0)</f>
        <v>0</v>
      </c>
      <c r="N2710" s="613">
        <f t="shared" si="259"/>
        <v>0</v>
      </c>
      <c r="O2710" t="str">
        <f t="shared" si="260"/>
        <v/>
      </c>
    </row>
    <row r="2711" spans="1:15" x14ac:dyDescent="0.25">
      <c r="A2711" t="s">
        <v>1691</v>
      </c>
      <c r="B2711" t="s">
        <v>1200</v>
      </c>
      <c r="C2711" t="s">
        <v>1245</v>
      </c>
      <c r="D2711" t="s">
        <v>1186</v>
      </c>
      <c r="E2711" t="s">
        <v>1195</v>
      </c>
      <c r="F2711" s="604">
        <v>1</v>
      </c>
      <c r="G2711" s="604">
        <v>4.4999999999999998E-2</v>
      </c>
      <c r="I2711" t="str">
        <f t="shared" si="257"/>
        <v>buildings</v>
      </c>
      <c r="J2711" t="str">
        <f t="shared" si="258"/>
        <v>hard coal</v>
      </c>
      <c r="K2711" t="str">
        <f t="shared" si="255"/>
        <v>PM</v>
      </c>
      <c r="L2711" t="str">
        <f t="shared" si="256"/>
        <v>buildings.hard coal.PM.No control</v>
      </c>
      <c r="M2711" s="614">
        <f>IFERROR(INDEX('Control Tech'!$K$3:$K$196,MATCH(Calcs!L2711,'Control Tech'!$A$3:$A$196,0),1)/100,0)</f>
        <v>0</v>
      </c>
      <c r="N2711" s="613">
        <f t="shared" si="259"/>
        <v>1</v>
      </c>
      <c r="O2711" t="str">
        <f t="shared" si="260"/>
        <v/>
      </c>
    </row>
    <row r="2712" spans="1:15" x14ac:dyDescent="0.25">
      <c r="A2712" t="s">
        <v>1691</v>
      </c>
      <c r="B2712" t="s">
        <v>1200</v>
      </c>
      <c r="C2712" t="s">
        <v>1251</v>
      </c>
      <c r="D2712" t="s">
        <v>1201</v>
      </c>
      <c r="E2712" t="s">
        <v>1195</v>
      </c>
      <c r="F2712" s="604">
        <v>1</v>
      </c>
      <c r="G2712" s="604">
        <v>1.7000000000000001E-2</v>
      </c>
      <c r="I2712" t="str">
        <f t="shared" si="257"/>
        <v>buildings</v>
      </c>
      <c r="J2712" t="str">
        <f t="shared" si="258"/>
        <v>biomass</v>
      </c>
      <c r="K2712" t="str">
        <f t="shared" si="255"/>
        <v>PM</v>
      </c>
      <c r="L2712" t="str">
        <f t="shared" si="256"/>
        <v>buildings.biomass.PM.Fan assisted cooking stove</v>
      </c>
      <c r="M2712" s="614">
        <f>IFERROR(INDEX('Control Tech'!$K$3:$K$196,MATCH(Calcs!L2712,'Control Tech'!$A$3:$A$196,0),1)/100,0)</f>
        <v>0</v>
      </c>
      <c r="N2712" s="613">
        <f t="shared" si="259"/>
        <v>0</v>
      </c>
      <c r="O2712" t="str">
        <f t="shared" si="260"/>
        <v/>
      </c>
    </row>
    <row r="2713" spans="1:15" x14ac:dyDescent="0.25">
      <c r="A2713" t="s">
        <v>1691</v>
      </c>
      <c r="B2713" t="s">
        <v>1200</v>
      </c>
      <c r="C2713" t="s">
        <v>1251</v>
      </c>
      <c r="D2713" t="s">
        <v>1202</v>
      </c>
      <c r="E2713" t="s">
        <v>1195</v>
      </c>
      <c r="F2713" s="604">
        <v>1</v>
      </c>
      <c r="G2713" s="604">
        <v>0.1116</v>
      </c>
      <c r="I2713" t="str">
        <f t="shared" si="257"/>
        <v>buildings</v>
      </c>
      <c r="J2713" t="str">
        <f t="shared" si="258"/>
        <v>biomass</v>
      </c>
      <c r="K2713" t="str">
        <f t="shared" si="255"/>
        <v>PM</v>
      </c>
      <c r="L2713" t="str">
        <f t="shared" si="256"/>
        <v>buildings.biomass.PM.Improved stove - biomass</v>
      </c>
      <c r="M2713" s="614">
        <f>IFERROR(INDEX('Control Tech'!$K$3:$K$196,MATCH(Calcs!L2713,'Control Tech'!$A$3:$A$196,0),1)/100,0)</f>
        <v>4.9800000000000004E-2</v>
      </c>
      <c r="N2713" s="613">
        <f t="shared" si="259"/>
        <v>4.9800000000000004E-2</v>
      </c>
      <c r="O2713" t="str">
        <f t="shared" si="260"/>
        <v/>
      </c>
    </row>
    <row r="2714" spans="1:15" x14ac:dyDescent="0.25">
      <c r="A2714" t="s">
        <v>1691</v>
      </c>
      <c r="B2714" t="s">
        <v>1200</v>
      </c>
      <c r="C2714" t="s">
        <v>1251</v>
      </c>
      <c r="D2714" t="s">
        <v>1203</v>
      </c>
      <c r="E2714" t="s">
        <v>1195</v>
      </c>
      <c r="F2714" s="604">
        <v>1</v>
      </c>
      <c r="G2714" s="604">
        <v>5.5800000000000002E-2</v>
      </c>
      <c r="I2714" t="str">
        <f t="shared" si="257"/>
        <v>buildings</v>
      </c>
      <c r="J2714" t="str">
        <f t="shared" si="258"/>
        <v>biomass</v>
      </c>
      <c r="K2714" t="str">
        <f t="shared" si="255"/>
        <v>PM</v>
      </c>
      <c r="L2714" t="str">
        <f t="shared" si="256"/>
        <v>buildings.biomass.PM.New stove - biomass</v>
      </c>
      <c r="M2714" s="614">
        <f>IFERROR(INDEX('Control Tech'!$K$3:$K$196,MATCH(Calcs!L2714,'Control Tech'!$A$3:$A$196,0),1)/100,0)</f>
        <v>0</v>
      </c>
      <c r="N2714" s="613">
        <f t="shared" si="259"/>
        <v>0</v>
      </c>
      <c r="O2714" t="str">
        <f t="shared" si="260"/>
        <v/>
      </c>
    </row>
    <row r="2715" spans="1:15" x14ac:dyDescent="0.25">
      <c r="A2715" t="s">
        <v>1691</v>
      </c>
      <c r="B2715" t="s">
        <v>1200</v>
      </c>
      <c r="C2715" t="s">
        <v>1251</v>
      </c>
      <c r="D2715" t="s">
        <v>1186</v>
      </c>
      <c r="E2715" t="s">
        <v>1195</v>
      </c>
      <c r="F2715" s="604">
        <v>1</v>
      </c>
      <c r="G2715" s="604">
        <v>0.27900000000000003</v>
      </c>
      <c r="I2715" t="str">
        <f t="shared" si="257"/>
        <v>buildings</v>
      </c>
      <c r="J2715" t="str">
        <f t="shared" si="258"/>
        <v>biomass</v>
      </c>
      <c r="K2715" t="str">
        <f t="shared" si="255"/>
        <v>PM</v>
      </c>
      <c r="L2715" t="str">
        <f t="shared" si="256"/>
        <v>buildings.biomass.PM.No control</v>
      </c>
      <c r="M2715" s="614">
        <f>IFERROR(INDEX('Control Tech'!$K$3:$K$196,MATCH(Calcs!L2715,'Control Tech'!$A$3:$A$196,0),1)/100,0)</f>
        <v>0</v>
      </c>
      <c r="N2715" s="613">
        <f t="shared" si="259"/>
        <v>0.95020000000000004</v>
      </c>
      <c r="O2715" t="str">
        <f t="shared" si="260"/>
        <v/>
      </c>
    </row>
    <row r="2716" spans="1:15" x14ac:dyDescent="0.25">
      <c r="A2716" t="s">
        <v>1691</v>
      </c>
      <c r="B2716" t="s">
        <v>1200</v>
      </c>
      <c r="C2716" t="s">
        <v>1252</v>
      </c>
      <c r="D2716" t="s">
        <v>1201</v>
      </c>
      <c r="E2716" t="s">
        <v>1195</v>
      </c>
      <c r="F2716" s="604">
        <v>1</v>
      </c>
      <c r="G2716" s="604">
        <v>1.7000000000000001E-2</v>
      </c>
      <c r="I2716" t="str">
        <f t="shared" si="257"/>
        <v>buildings</v>
      </c>
      <c r="J2716" t="str">
        <f t="shared" si="258"/>
        <v>biomass</v>
      </c>
      <c r="K2716" t="str">
        <f t="shared" si="255"/>
        <v>PM</v>
      </c>
      <c r="L2716" t="str">
        <f t="shared" si="256"/>
        <v>buildings.biomass.PM.Fan assisted cooking stove</v>
      </c>
      <c r="M2716" s="614">
        <f>IFERROR(INDEX('Control Tech'!$K$3:$K$196,MATCH(Calcs!L2716,'Control Tech'!$A$3:$A$196,0),1)/100,0)</f>
        <v>0</v>
      </c>
      <c r="N2716" s="613">
        <f t="shared" si="259"/>
        <v>0</v>
      </c>
      <c r="O2716" t="str">
        <f t="shared" si="260"/>
        <v/>
      </c>
    </row>
    <row r="2717" spans="1:15" x14ac:dyDescent="0.25">
      <c r="A2717" t="s">
        <v>1691</v>
      </c>
      <c r="B2717" t="s">
        <v>1200</v>
      </c>
      <c r="C2717" t="s">
        <v>1252</v>
      </c>
      <c r="D2717" t="s">
        <v>1202</v>
      </c>
      <c r="E2717" t="s">
        <v>1195</v>
      </c>
      <c r="F2717" s="604">
        <v>1</v>
      </c>
      <c r="G2717" s="604">
        <v>0.2046</v>
      </c>
      <c r="I2717" t="str">
        <f t="shared" si="257"/>
        <v>buildings</v>
      </c>
      <c r="J2717" t="str">
        <f t="shared" si="258"/>
        <v>biomass</v>
      </c>
      <c r="K2717" t="str">
        <f t="shared" si="255"/>
        <v>PM</v>
      </c>
      <c r="L2717" t="str">
        <f t="shared" si="256"/>
        <v>buildings.biomass.PM.Improved stove - biomass</v>
      </c>
      <c r="M2717" s="614">
        <f>IFERROR(INDEX('Control Tech'!$K$3:$K$196,MATCH(Calcs!L2717,'Control Tech'!$A$3:$A$196,0),1)/100,0)</f>
        <v>4.9800000000000004E-2</v>
      </c>
      <c r="N2717" s="613">
        <f t="shared" si="259"/>
        <v>4.9800000000000004E-2</v>
      </c>
      <c r="O2717" t="str">
        <f t="shared" si="260"/>
        <v/>
      </c>
    </row>
    <row r="2718" spans="1:15" x14ac:dyDescent="0.25">
      <c r="A2718" t="s">
        <v>1691</v>
      </c>
      <c r="B2718" t="s">
        <v>1200</v>
      </c>
      <c r="C2718" t="s">
        <v>1252</v>
      </c>
      <c r="D2718" t="s">
        <v>1203</v>
      </c>
      <c r="E2718" t="s">
        <v>1195</v>
      </c>
      <c r="F2718" s="604">
        <v>1</v>
      </c>
      <c r="G2718" s="604">
        <v>0.1023</v>
      </c>
      <c r="I2718" t="str">
        <f t="shared" si="257"/>
        <v>buildings</v>
      </c>
      <c r="J2718" t="str">
        <f t="shared" si="258"/>
        <v>biomass</v>
      </c>
      <c r="K2718" t="str">
        <f t="shared" si="255"/>
        <v>PM</v>
      </c>
      <c r="L2718" t="str">
        <f t="shared" si="256"/>
        <v>buildings.biomass.PM.New stove - biomass</v>
      </c>
      <c r="M2718" s="614">
        <f>IFERROR(INDEX('Control Tech'!$K$3:$K$196,MATCH(Calcs!L2718,'Control Tech'!$A$3:$A$196,0),1)/100,0)</f>
        <v>0</v>
      </c>
      <c r="N2718" s="613">
        <f t="shared" si="259"/>
        <v>0</v>
      </c>
      <c r="O2718" t="str">
        <f t="shared" si="260"/>
        <v/>
      </c>
    </row>
    <row r="2719" spans="1:15" x14ac:dyDescent="0.25">
      <c r="A2719" t="s">
        <v>1691</v>
      </c>
      <c r="B2719" t="s">
        <v>1200</v>
      </c>
      <c r="C2719" t="s">
        <v>1252</v>
      </c>
      <c r="D2719" t="s">
        <v>1186</v>
      </c>
      <c r="E2719" t="s">
        <v>1195</v>
      </c>
      <c r="F2719" s="604">
        <v>1</v>
      </c>
      <c r="G2719" s="604">
        <v>0.51149999999999995</v>
      </c>
      <c r="I2719" t="str">
        <f t="shared" si="257"/>
        <v>buildings</v>
      </c>
      <c r="J2719" t="str">
        <f t="shared" si="258"/>
        <v>biomass</v>
      </c>
      <c r="K2719" t="str">
        <f t="shared" si="255"/>
        <v>PM</v>
      </c>
      <c r="L2719" t="str">
        <f t="shared" si="256"/>
        <v>buildings.biomass.PM.No control</v>
      </c>
      <c r="M2719" s="614">
        <f>IFERROR(INDEX('Control Tech'!$K$3:$K$196,MATCH(Calcs!L2719,'Control Tech'!$A$3:$A$196,0),1)/100,0)</f>
        <v>0</v>
      </c>
      <c r="N2719" s="613">
        <f t="shared" si="259"/>
        <v>0.95020000000000004</v>
      </c>
      <c r="O2719" t="str">
        <f t="shared" si="260"/>
        <v/>
      </c>
    </row>
    <row r="2720" spans="1:15" x14ac:dyDescent="0.25">
      <c r="A2720" t="s">
        <v>1691</v>
      </c>
      <c r="B2720" t="s">
        <v>1200</v>
      </c>
      <c r="C2720" t="s">
        <v>1291</v>
      </c>
      <c r="D2720" t="s">
        <v>1214</v>
      </c>
      <c r="E2720" t="s">
        <v>1195</v>
      </c>
      <c r="F2720" s="604">
        <v>1</v>
      </c>
      <c r="G2720" s="604">
        <v>5.2650000000000002E-2</v>
      </c>
      <c r="I2720" t="str">
        <f t="shared" si="257"/>
        <v>buildings</v>
      </c>
      <c r="J2720" t="str">
        <f t="shared" si="258"/>
        <v>hard coal</v>
      </c>
      <c r="K2720" t="str">
        <f t="shared" si="255"/>
        <v>PM</v>
      </c>
      <c r="L2720" t="str">
        <f t="shared" si="256"/>
        <v>buildings.hard coal.PM.Briquette stove</v>
      </c>
      <c r="M2720" s="614">
        <f>IFERROR(INDEX('Control Tech'!$K$3:$K$196,MATCH(Calcs!L2720,'Control Tech'!$A$3:$A$196,0),1)/100,0)</f>
        <v>0</v>
      </c>
      <c r="N2720" s="613">
        <f t="shared" si="259"/>
        <v>0</v>
      </c>
      <c r="O2720" t="str">
        <f t="shared" si="260"/>
        <v/>
      </c>
    </row>
    <row r="2721" spans="1:15" x14ac:dyDescent="0.25">
      <c r="A2721" t="s">
        <v>1691</v>
      </c>
      <c r="B2721" t="s">
        <v>1200</v>
      </c>
      <c r="C2721" t="s">
        <v>1291</v>
      </c>
      <c r="D2721" t="s">
        <v>1215</v>
      </c>
      <c r="E2721" t="s">
        <v>1195</v>
      </c>
      <c r="F2721" s="604">
        <v>1</v>
      </c>
      <c r="G2721" s="604">
        <v>0.2457</v>
      </c>
      <c r="I2721" t="str">
        <f t="shared" si="257"/>
        <v>buildings</v>
      </c>
      <c r="J2721" t="str">
        <f t="shared" si="258"/>
        <v>hard coal</v>
      </c>
      <c r="K2721" t="str">
        <f t="shared" si="255"/>
        <v>PM</v>
      </c>
      <c r="L2721" t="str">
        <f t="shared" si="256"/>
        <v>buildings.hard coal.PM.Improved stove - coal</v>
      </c>
      <c r="M2721" s="614">
        <f>IFERROR(INDEX('Control Tech'!$K$3:$K$196,MATCH(Calcs!L2721,'Control Tech'!$A$3:$A$196,0),1)/100,0)</f>
        <v>0</v>
      </c>
      <c r="N2721" s="613">
        <f t="shared" si="259"/>
        <v>0</v>
      </c>
      <c r="O2721" t="str">
        <f t="shared" si="260"/>
        <v/>
      </c>
    </row>
    <row r="2722" spans="1:15" x14ac:dyDescent="0.25">
      <c r="A2722" t="s">
        <v>1691</v>
      </c>
      <c r="B2722" t="s">
        <v>1200</v>
      </c>
      <c r="C2722" t="s">
        <v>1291</v>
      </c>
      <c r="D2722" t="s">
        <v>1216</v>
      </c>
      <c r="E2722" t="s">
        <v>1195</v>
      </c>
      <c r="F2722" s="604">
        <v>1</v>
      </c>
      <c r="G2722" s="604">
        <v>0.17549999999999999</v>
      </c>
      <c r="I2722" t="str">
        <f t="shared" si="257"/>
        <v>buildings</v>
      </c>
      <c r="J2722" t="str">
        <f t="shared" si="258"/>
        <v>hard coal</v>
      </c>
      <c r="K2722" t="str">
        <f t="shared" si="255"/>
        <v>PM</v>
      </c>
      <c r="L2722" t="str">
        <f t="shared" si="256"/>
        <v>buildings.hard coal.PM.New stove - coal</v>
      </c>
      <c r="M2722" s="614">
        <f>IFERROR(INDEX('Control Tech'!$K$3:$K$196,MATCH(Calcs!L2722,'Control Tech'!$A$3:$A$196,0),1)/100,0)</f>
        <v>0</v>
      </c>
      <c r="N2722" s="613">
        <f t="shared" si="259"/>
        <v>0</v>
      </c>
      <c r="O2722" t="str">
        <f t="shared" si="260"/>
        <v/>
      </c>
    </row>
    <row r="2723" spans="1:15" x14ac:dyDescent="0.25">
      <c r="A2723" t="s">
        <v>1691</v>
      </c>
      <c r="B2723" t="s">
        <v>1200</v>
      </c>
      <c r="C2723" t="s">
        <v>1291</v>
      </c>
      <c r="D2723" t="s">
        <v>1186</v>
      </c>
      <c r="E2723" t="s">
        <v>1195</v>
      </c>
      <c r="F2723" s="604">
        <v>1</v>
      </c>
      <c r="G2723" s="604">
        <v>0.35099999999999998</v>
      </c>
      <c r="I2723" t="str">
        <f t="shared" si="257"/>
        <v>buildings</v>
      </c>
      <c r="J2723" t="str">
        <f t="shared" si="258"/>
        <v>hard coal</v>
      </c>
      <c r="K2723" t="str">
        <f t="shared" si="255"/>
        <v>PM</v>
      </c>
      <c r="L2723" t="str">
        <f t="shared" si="256"/>
        <v>buildings.hard coal.PM.No control</v>
      </c>
      <c r="M2723" s="614">
        <f>IFERROR(INDEX('Control Tech'!$K$3:$K$196,MATCH(Calcs!L2723,'Control Tech'!$A$3:$A$196,0),1)/100,0)</f>
        <v>0</v>
      </c>
      <c r="N2723" s="613">
        <f t="shared" si="259"/>
        <v>1</v>
      </c>
      <c r="O2723" t="str">
        <f t="shared" si="260"/>
        <v/>
      </c>
    </row>
    <row r="2724" spans="1:15" x14ac:dyDescent="0.25">
      <c r="A2724" t="s">
        <v>1691</v>
      </c>
      <c r="B2724" t="s">
        <v>1200</v>
      </c>
      <c r="C2724" t="s">
        <v>1292</v>
      </c>
      <c r="D2724" t="s">
        <v>1214</v>
      </c>
      <c r="E2724" t="s">
        <v>1195</v>
      </c>
      <c r="F2724" s="604">
        <v>1</v>
      </c>
      <c r="G2724" s="604">
        <v>5.2650000000000002E-2</v>
      </c>
      <c r="I2724" t="str">
        <f t="shared" si="257"/>
        <v>buildings</v>
      </c>
      <c r="J2724" t="str">
        <f t="shared" si="258"/>
        <v>hard coal</v>
      </c>
      <c r="K2724" t="str">
        <f t="shared" si="255"/>
        <v>PM</v>
      </c>
      <c r="L2724" t="str">
        <f t="shared" si="256"/>
        <v>buildings.hard coal.PM.Briquette stove</v>
      </c>
      <c r="M2724" s="614">
        <f>IFERROR(INDEX('Control Tech'!$K$3:$K$196,MATCH(Calcs!L2724,'Control Tech'!$A$3:$A$196,0),1)/100,0)</f>
        <v>0</v>
      </c>
      <c r="N2724" s="613">
        <f t="shared" si="259"/>
        <v>0</v>
      </c>
      <c r="O2724" t="str">
        <f t="shared" si="260"/>
        <v/>
      </c>
    </row>
    <row r="2725" spans="1:15" x14ac:dyDescent="0.25">
      <c r="A2725" t="s">
        <v>1691</v>
      </c>
      <c r="B2725" t="s">
        <v>1200</v>
      </c>
      <c r="C2725" t="s">
        <v>1292</v>
      </c>
      <c r="D2725" t="s">
        <v>1215</v>
      </c>
      <c r="E2725" t="s">
        <v>1195</v>
      </c>
      <c r="F2725" s="604">
        <v>1</v>
      </c>
      <c r="G2725" s="604">
        <v>0.2457</v>
      </c>
      <c r="I2725" t="str">
        <f t="shared" si="257"/>
        <v>buildings</v>
      </c>
      <c r="J2725" t="str">
        <f t="shared" si="258"/>
        <v>hard coal</v>
      </c>
      <c r="K2725" t="str">
        <f t="shared" si="255"/>
        <v>PM</v>
      </c>
      <c r="L2725" t="str">
        <f t="shared" si="256"/>
        <v>buildings.hard coal.PM.Improved stove - coal</v>
      </c>
      <c r="M2725" s="614">
        <f>IFERROR(INDEX('Control Tech'!$K$3:$K$196,MATCH(Calcs!L2725,'Control Tech'!$A$3:$A$196,0),1)/100,0)</f>
        <v>0</v>
      </c>
      <c r="N2725" s="613">
        <f t="shared" si="259"/>
        <v>0</v>
      </c>
      <c r="O2725" t="str">
        <f t="shared" si="260"/>
        <v/>
      </c>
    </row>
    <row r="2726" spans="1:15" x14ac:dyDescent="0.25">
      <c r="A2726" t="s">
        <v>1691</v>
      </c>
      <c r="B2726" t="s">
        <v>1200</v>
      </c>
      <c r="C2726" t="s">
        <v>1292</v>
      </c>
      <c r="D2726" t="s">
        <v>1216</v>
      </c>
      <c r="E2726" t="s">
        <v>1195</v>
      </c>
      <c r="F2726" s="604">
        <v>1</v>
      </c>
      <c r="G2726" s="604">
        <v>0.17549999999999999</v>
      </c>
      <c r="I2726" t="str">
        <f t="shared" si="257"/>
        <v>buildings</v>
      </c>
      <c r="J2726" t="str">
        <f t="shared" si="258"/>
        <v>hard coal</v>
      </c>
      <c r="K2726" t="str">
        <f t="shared" si="255"/>
        <v>PM</v>
      </c>
      <c r="L2726" t="str">
        <f t="shared" si="256"/>
        <v>buildings.hard coal.PM.New stove - coal</v>
      </c>
      <c r="M2726" s="614">
        <f>IFERROR(INDEX('Control Tech'!$K$3:$K$196,MATCH(Calcs!L2726,'Control Tech'!$A$3:$A$196,0),1)/100,0)</f>
        <v>0</v>
      </c>
      <c r="N2726" s="613">
        <f t="shared" si="259"/>
        <v>0</v>
      </c>
      <c r="O2726" t="str">
        <f t="shared" si="260"/>
        <v/>
      </c>
    </row>
    <row r="2727" spans="1:15" x14ac:dyDescent="0.25">
      <c r="A2727" t="s">
        <v>1691</v>
      </c>
      <c r="B2727" t="s">
        <v>1200</v>
      </c>
      <c r="C2727" t="s">
        <v>1292</v>
      </c>
      <c r="D2727" t="s">
        <v>1186</v>
      </c>
      <c r="E2727" t="s">
        <v>1195</v>
      </c>
      <c r="F2727" s="604">
        <v>1</v>
      </c>
      <c r="G2727" s="604">
        <v>0.35099999999999998</v>
      </c>
      <c r="I2727" t="str">
        <f t="shared" si="257"/>
        <v>buildings</v>
      </c>
      <c r="J2727" t="str">
        <f t="shared" si="258"/>
        <v>hard coal</v>
      </c>
      <c r="K2727" t="str">
        <f t="shared" si="255"/>
        <v>PM</v>
      </c>
      <c r="L2727" t="str">
        <f t="shared" si="256"/>
        <v>buildings.hard coal.PM.No control</v>
      </c>
      <c r="M2727" s="614">
        <f>IFERROR(INDEX('Control Tech'!$K$3:$K$196,MATCH(Calcs!L2727,'Control Tech'!$A$3:$A$196,0),1)/100,0)</f>
        <v>0</v>
      </c>
      <c r="N2727" s="613">
        <f t="shared" si="259"/>
        <v>1</v>
      </c>
      <c r="O2727" t="str">
        <f t="shared" si="260"/>
        <v/>
      </c>
    </row>
    <row r="2728" spans="1:15" x14ac:dyDescent="0.25">
      <c r="A2728" t="s">
        <v>1691</v>
      </c>
      <c r="B2728" t="s">
        <v>1200</v>
      </c>
      <c r="C2728" t="s">
        <v>1293</v>
      </c>
      <c r="D2728" t="s">
        <v>1214</v>
      </c>
      <c r="E2728" t="s">
        <v>1195</v>
      </c>
      <c r="F2728" s="604">
        <v>1</v>
      </c>
      <c r="G2728" s="604">
        <v>5.2650000000000002E-2</v>
      </c>
      <c r="I2728" t="str">
        <f t="shared" si="257"/>
        <v>buildings</v>
      </c>
      <c r="J2728" t="str">
        <f t="shared" si="258"/>
        <v>hard coal</v>
      </c>
      <c r="K2728" t="str">
        <f t="shared" si="255"/>
        <v>PM</v>
      </c>
      <c r="L2728" t="str">
        <f t="shared" si="256"/>
        <v>buildings.hard coal.PM.Briquette stove</v>
      </c>
      <c r="M2728" s="614">
        <f>IFERROR(INDEX('Control Tech'!$K$3:$K$196,MATCH(Calcs!L2728,'Control Tech'!$A$3:$A$196,0),1)/100,0)</f>
        <v>0</v>
      </c>
      <c r="N2728" s="613">
        <f t="shared" si="259"/>
        <v>0</v>
      </c>
      <c r="O2728" t="str">
        <f t="shared" si="260"/>
        <v/>
      </c>
    </row>
    <row r="2729" spans="1:15" x14ac:dyDescent="0.25">
      <c r="A2729" t="s">
        <v>1691</v>
      </c>
      <c r="B2729" t="s">
        <v>1200</v>
      </c>
      <c r="C2729" t="s">
        <v>1293</v>
      </c>
      <c r="D2729" t="s">
        <v>1215</v>
      </c>
      <c r="E2729" t="s">
        <v>1195</v>
      </c>
      <c r="F2729" s="604">
        <v>1</v>
      </c>
      <c r="G2729" s="604">
        <v>0.2457</v>
      </c>
      <c r="I2729" t="str">
        <f t="shared" si="257"/>
        <v>buildings</v>
      </c>
      <c r="J2729" t="str">
        <f t="shared" si="258"/>
        <v>hard coal</v>
      </c>
      <c r="K2729" t="str">
        <f t="shared" si="255"/>
        <v>PM</v>
      </c>
      <c r="L2729" t="str">
        <f t="shared" si="256"/>
        <v>buildings.hard coal.PM.Improved stove - coal</v>
      </c>
      <c r="M2729" s="614">
        <f>IFERROR(INDEX('Control Tech'!$K$3:$K$196,MATCH(Calcs!L2729,'Control Tech'!$A$3:$A$196,0),1)/100,0)</f>
        <v>0</v>
      </c>
      <c r="N2729" s="613">
        <f t="shared" si="259"/>
        <v>0</v>
      </c>
      <c r="O2729" t="str">
        <f t="shared" si="260"/>
        <v/>
      </c>
    </row>
    <row r="2730" spans="1:15" x14ac:dyDescent="0.25">
      <c r="A2730" t="s">
        <v>1691</v>
      </c>
      <c r="B2730" t="s">
        <v>1200</v>
      </c>
      <c r="C2730" t="s">
        <v>1293</v>
      </c>
      <c r="D2730" t="s">
        <v>1216</v>
      </c>
      <c r="E2730" t="s">
        <v>1195</v>
      </c>
      <c r="F2730" s="604">
        <v>1</v>
      </c>
      <c r="G2730" s="604">
        <v>0.17549999999999999</v>
      </c>
      <c r="I2730" t="str">
        <f t="shared" si="257"/>
        <v>buildings</v>
      </c>
      <c r="J2730" t="str">
        <f t="shared" si="258"/>
        <v>hard coal</v>
      </c>
      <c r="K2730" t="str">
        <f t="shared" si="255"/>
        <v>PM</v>
      </c>
      <c r="L2730" t="str">
        <f t="shared" si="256"/>
        <v>buildings.hard coal.PM.New stove - coal</v>
      </c>
      <c r="M2730" s="614">
        <f>IFERROR(INDEX('Control Tech'!$K$3:$K$196,MATCH(Calcs!L2730,'Control Tech'!$A$3:$A$196,0),1)/100,0)</f>
        <v>0</v>
      </c>
      <c r="N2730" s="613">
        <f t="shared" si="259"/>
        <v>0</v>
      </c>
      <c r="O2730" t="str">
        <f t="shared" si="260"/>
        <v/>
      </c>
    </row>
    <row r="2731" spans="1:15" x14ac:dyDescent="0.25">
      <c r="A2731" t="s">
        <v>1691</v>
      </c>
      <c r="B2731" t="s">
        <v>1200</v>
      </c>
      <c r="C2731" t="s">
        <v>1293</v>
      </c>
      <c r="D2731" t="s">
        <v>1186</v>
      </c>
      <c r="E2731" t="s">
        <v>1195</v>
      </c>
      <c r="F2731" s="604">
        <v>1</v>
      </c>
      <c r="G2731" s="604">
        <v>0.35099999999999998</v>
      </c>
      <c r="I2731" t="str">
        <f t="shared" si="257"/>
        <v>buildings</v>
      </c>
      <c r="J2731" t="str">
        <f t="shared" si="258"/>
        <v>hard coal</v>
      </c>
      <c r="K2731" t="str">
        <f t="shared" si="255"/>
        <v>PM</v>
      </c>
      <c r="L2731" t="str">
        <f t="shared" si="256"/>
        <v>buildings.hard coal.PM.No control</v>
      </c>
      <c r="M2731" s="614">
        <f>IFERROR(INDEX('Control Tech'!$K$3:$K$196,MATCH(Calcs!L2731,'Control Tech'!$A$3:$A$196,0),1)/100,0)</f>
        <v>0</v>
      </c>
      <c r="N2731" s="613">
        <f t="shared" si="259"/>
        <v>1</v>
      </c>
      <c r="O2731" t="str">
        <f t="shared" si="260"/>
        <v/>
      </c>
    </row>
    <row r="2732" spans="1:15" x14ac:dyDescent="0.25">
      <c r="A2732" t="s">
        <v>1691</v>
      </c>
      <c r="B2732" t="s">
        <v>1204</v>
      </c>
      <c r="C2732" t="s">
        <v>1193</v>
      </c>
      <c r="D2732" t="s">
        <v>1202</v>
      </c>
      <c r="E2732" t="s">
        <v>1195</v>
      </c>
      <c r="F2732" s="604">
        <v>1</v>
      </c>
      <c r="G2732" s="604">
        <v>0.23064000000000001</v>
      </c>
      <c r="I2732" t="str">
        <f t="shared" si="257"/>
        <v>buildings</v>
      </c>
      <c r="J2732" t="str">
        <f t="shared" si="258"/>
        <v>biomass</v>
      </c>
      <c r="K2732" t="str">
        <f t="shared" si="255"/>
        <v>PM</v>
      </c>
      <c r="L2732" t="str">
        <f t="shared" si="256"/>
        <v>buildings.biomass.PM.Improved stove - biomass</v>
      </c>
      <c r="M2732" s="614">
        <f>IFERROR(INDEX('Control Tech'!$K$3:$K$196,MATCH(Calcs!L2732,'Control Tech'!$A$3:$A$196,0),1)/100,0)</f>
        <v>4.9800000000000004E-2</v>
      </c>
      <c r="N2732" s="613">
        <f t="shared" si="259"/>
        <v>4.9800000000000004E-2</v>
      </c>
      <c r="O2732" t="str">
        <f t="shared" si="260"/>
        <v/>
      </c>
    </row>
    <row r="2733" spans="1:15" x14ac:dyDescent="0.25">
      <c r="A2733" t="s">
        <v>1691</v>
      </c>
      <c r="B2733" t="s">
        <v>1204</v>
      </c>
      <c r="C2733" t="s">
        <v>1193</v>
      </c>
      <c r="D2733" t="s">
        <v>1203</v>
      </c>
      <c r="E2733" t="s">
        <v>1195</v>
      </c>
      <c r="F2733" s="604">
        <v>1</v>
      </c>
      <c r="G2733" s="604">
        <v>0.11532000000000001</v>
      </c>
      <c r="I2733" t="str">
        <f t="shared" si="257"/>
        <v>buildings</v>
      </c>
      <c r="J2733" t="str">
        <f t="shared" si="258"/>
        <v>biomass</v>
      </c>
      <c r="K2733" t="str">
        <f t="shared" ref="K2733:K2796" si="261">IF(OR(A2733="black carbon",A2733="oc",A2733="pm2.5",A2733="pm10"),"PM",A2733)</f>
        <v>PM</v>
      </c>
      <c r="L2733" t="str">
        <f t="shared" ref="L2733:L2796" si="262">IFERROR(CONCATENATE(I2733,".",J2733,".",K2733,".",D2733),"")</f>
        <v>buildings.biomass.PM.New stove - biomass</v>
      </c>
      <c r="M2733" s="614">
        <f>IFERROR(INDEX('Control Tech'!$K$3:$K$196,MATCH(Calcs!L2733,'Control Tech'!$A$3:$A$196,0),1)/100,0)</f>
        <v>0</v>
      </c>
      <c r="N2733" s="613">
        <f t="shared" si="259"/>
        <v>0</v>
      </c>
      <c r="O2733" t="str">
        <f t="shared" si="260"/>
        <v/>
      </c>
    </row>
    <row r="2734" spans="1:15" x14ac:dyDescent="0.25">
      <c r="A2734" t="s">
        <v>1691</v>
      </c>
      <c r="B2734" t="s">
        <v>1204</v>
      </c>
      <c r="C2734" t="s">
        <v>1193</v>
      </c>
      <c r="D2734" t="s">
        <v>1186</v>
      </c>
      <c r="E2734" t="s">
        <v>1195</v>
      </c>
      <c r="F2734" s="604">
        <v>1</v>
      </c>
      <c r="G2734" s="604">
        <v>0.5766</v>
      </c>
      <c r="I2734" t="str">
        <f t="shared" si="257"/>
        <v>buildings</v>
      </c>
      <c r="J2734" t="str">
        <f t="shared" si="258"/>
        <v>biomass</v>
      </c>
      <c r="K2734" t="str">
        <f t="shared" si="261"/>
        <v>PM</v>
      </c>
      <c r="L2734" t="str">
        <f t="shared" si="262"/>
        <v>buildings.biomass.PM.No control</v>
      </c>
      <c r="M2734" s="614">
        <f>IFERROR(INDEX('Control Tech'!$K$3:$K$196,MATCH(Calcs!L2734,'Control Tech'!$A$3:$A$196,0),1)/100,0)</f>
        <v>0</v>
      </c>
      <c r="N2734" s="613">
        <f t="shared" si="259"/>
        <v>0.95020000000000004</v>
      </c>
      <c r="O2734" t="str">
        <f t="shared" si="260"/>
        <v/>
      </c>
    </row>
    <row r="2735" spans="1:15" x14ac:dyDescent="0.25">
      <c r="A2735" t="s">
        <v>1691</v>
      </c>
      <c r="B2735" t="s">
        <v>1204</v>
      </c>
      <c r="C2735" t="s">
        <v>1205</v>
      </c>
      <c r="D2735" t="s">
        <v>1214</v>
      </c>
      <c r="E2735" t="s">
        <v>1195</v>
      </c>
      <c r="F2735" s="604">
        <v>1</v>
      </c>
      <c r="G2735" s="604">
        <v>5.2650000000000002E-2</v>
      </c>
      <c r="I2735" t="str">
        <f t="shared" si="257"/>
        <v>buildings</v>
      </c>
      <c r="J2735" t="str">
        <f t="shared" si="258"/>
        <v>lignite</v>
      </c>
      <c r="K2735" t="str">
        <f t="shared" si="261"/>
        <v>PM</v>
      </c>
      <c r="L2735" t="str">
        <f t="shared" si="262"/>
        <v>buildings.lignite.PM.Briquette stove</v>
      </c>
      <c r="M2735" s="614">
        <f>IFERROR(INDEX('Control Tech'!$K$3:$K$196,MATCH(Calcs!L2735,'Control Tech'!$A$3:$A$196,0),1)/100,0)</f>
        <v>0</v>
      </c>
      <c r="N2735" s="613">
        <f t="shared" si="259"/>
        <v>0</v>
      </c>
      <c r="O2735" t="str">
        <f t="shared" si="260"/>
        <v/>
      </c>
    </row>
    <row r="2736" spans="1:15" x14ac:dyDescent="0.25">
      <c r="A2736" t="s">
        <v>1691</v>
      </c>
      <c r="B2736" t="s">
        <v>1204</v>
      </c>
      <c r="C2736" t="s">
        <v>1205</v>
      </c>
      <c r="D2736" t="s">
        <v>1215</v>
      </c>
      <c r="E2736" t="s">
        <v>1195</v>
      </c>
      <c r="F2736" s="604">
        <v>1</v>
      </c>
      <c r="G2736" s="604">
        <v>0.33600000000000002</v>
      </c>
      <c r="I2736" t="str">
        <f t="shared" si="257"/>
        <v>buildings</v>
      </c>
      <c r="J2736" t="str">
        <f t="shared" si="258"/>
        <v>lignite</v>
      </c>
      <c r="K2736" t="str">
        <f t="shared" si="261"/>
        <v>PM</v>
      </c>
      <c r="L2736" t="str">
        <f t="shared" si="262"/>
        <v>buildings.lignite.PM.Improved stove - coal</v>
      </c>
      <c r="M2736" s="614">
        <f>IFERROR(INDEX('Control Tech'!$K$3:$K$196,MATCH(Calcs!L2736,'Control Tech'!$A$3:$A$196,0),1)/100,0)</f>
        <v>0</v>
      </c>
      <c r="N2736" s="613">
        <f t="shared" si="259"/>
        <v>0</v>
      </c>
      <c r="O2736" t="str">
        <f t="shared" si="260"/>
        <v/>
      </c>
    </row>
    <row r="2737" spans="1:15" x14ac:dyDescent="0.25">
      <c r="A2737" t="s">
        <v>1691</v>
      </c>
      <c r="B2737" t="s">
        <v>1204</v>
      </c>
      <c r="C2737" t="s">
        <v>1205</v>
      </c>
      <c r="D2737" t="s">
        <v>1216</v>
      </c>
      <c r="E2737" t="s">
        <v>1195</v>
      </c>
      <c r="F2737" s="604">
        <v>1</v>
      </c>
      <c r="G2737" s="604">
        <v>0.24</v>
      </c>
      <c r="I2737" t="str">
        <f t="shared" si="257"/>
        <v>buildings</v>
      </c>
      <c r="J2737" t="str">
        <f t="shared" si="258"/>
        <v>lignite</v>
      </c>
      <c r="K2737" t="str">
        <f t="shared" si="261"/>
        <v>PM</v>
      </c>
      <c r="L2737" t="str">
        <f t="shared" si="262"/>
        <v>buildings.lignite.PM.New stove - coal</v>
      </c>
      <c r="M2737" s="614">
        <f>IFERROR(INDEX('Control Tech'!$K$3:$K$196,MATCH(Calcs!L2737,'Control Tech'!$A$3:$A$196,0),1)/100,0)</f>
        <v>0</v>
      </c>
      <c r="N2737" s="613">
        <f t="shared" si="259"/>
        <v>0</v>
      </c>
      <c r="O2737" t="str">
        <f t="shared" si="260"/>
        <v/>
      </c>
    </row>
    <row r="2738" spans="1:15" x14ac:dyDescent="0.25">
      <c r="A2738" t="s">
        <v>1691</v>
      </c>
      <c r="B2738" t="s">
        <v>1204</v>
      </c>
      <c r="C2738" t="s">
        <v>1205</v>
      </c>
      <c r="D2738" t="s">
        <v>1186</v>
      </c>
      <c r="E2738" t="s">
        <v>1195</v>
      </c>
      <c r="F2738" s="604">
        <v>1</v>
      </c>
      <c r="G2738" s="604">
        <v>0.48</v>
      </c>
      <c r="I2738" t="str">
        <f t="shared" si="257"/>
        <v>buildings</v>
      </c>
      <c r="J2738" t="str">
        <f t="shared" si="258"/>
        <v>lignite</v>
      </c>
      <c r="K2738" t="str">
        <f t="shared" si="261"/>
        <v>PM</v>
      </c>
      <c r="L2738" t="str">
        <f t="shared" si="262"/>
        <v>buildings.lignite.PM.No control</v>
      </c>
      <c r="M2738" s="614">
        <f>IFERROR(INDEX('Control Tech'!$K$3:$K$196,MATCH(Calcs!L2738,'Control Tech'!$A$3:$A$196,0),1)/100,0)</f>
        <v>0</v>
      </c>
      <c r="N2738" s="613">
        <f t="shared" si="259"/>
        <v>1</v>
      </c>
      <c r="O2738" t="str">
        <f t="shared" si="260"/>
        <v/>
      </c>
    </row>
    <row r="2739" spans="1:15" x14ac:dyDescent="0.25">
      <c r="A2739" t="s">
        <v>1691</v>
      </c>
      <c r="B2739" t="s">
        <v>1204</v>
      </c>
      <c r="C2739" t="s">
        <v>1240</v>
      </c>
      <c r="D2739" t="s">
        <v>1214</v>
      </c>
      <c r="E2739" t="s">
        <v>1195</v>
      </c>
      <c r="F2739" s="604">
        <v>1</v>
      </c>
      <c r="G2739" s="604">
        <v>5.2650000000000002E-2</v>
      </c>
      <c r="I2739" t="str">
        <f t="shared" si="257"/>
        <v>buildings</v>
      </c>
      <c r="J2739" t="str">
        <f t="shared" si="258"/>
        <v>lignite</v>
      </c>
      <c r="K2739" t="str">
        <f t="shared" si="261"/>
        <v>PM</v>
      </c>
      <c r="L2739" t="str">
        <f t="shared" si="262"/>
        <v>buildings.lignite.PM.Briquette stove</v>
      </c>
      <c r="M2739" s="614">
        <f>IFERROR(INDEX('Control Tech'!$K$3:$K$196,MATCH(Calcs!L2739,'Control Tech'!$A$3:$A$196,0),1)/100,0)</f>
        <v>0</v>
      </c>
      <c r="N2739" s="613">
        <f t="shared" si="259"/>
        <v>0</v>
      </c>
      <c r="O2739" t="str">
        <f t="shared" si="260"/>
        <v/>
      </c>
    </row>
    <row r="2740" spans="1:15" x14ac:dyDescent="0.25">
      <c r="A2740" t="s">
        <v>1691</v>
      </c>
      <c r="B2740" t="s">
        <v>1204</v>
      </c>
      <c r="C2740" t="s">
        <v>1240</v>
      </c>
      <c r="D2740" t="s">
        <v>1215</v>
      </c>
      <c r="E2740" t="s">
        <v>1195</v>
      </c>
      <c r="F2740" s="604">
        <v>1</v>
      </c>
      <c r="G2740" s="604">
        <v>0.33600000000000002</v>
      </c>
      <c r="I2740" t="str">
        <f t="shared" si="257"/>
        <v>buildings</v>
      </c>
      <c r="J2740" t="str">
        <f t="shared" si="258"/>
        <v>lignite</v>
      </c>
      <c r="K2740" t="str">
        <f t="shared" si="261"/>
        <v>PM</v>
      </c>
      <c r="L2740" t="str">
        <f t="shared" si="262"/>
        <v>buildings.lignite.PM.Improved stove - coal</v>
      </c>
      <c r="M2740" s="614">
        <f>IFERROR(INDEX('Control Tech'!$K$3:$K$196,MATCH(Calcs!L2740,'Control Tech'!$A$3:$A$196,0),1)/100,0)</f>
        <v>0</v>
      </c>
      <c r="N2740" s="613">
        <f t="shared" si="259"/>
        <v>0</v>
      </c>
      <c r="O2740" t="str">
        <f t="shared" si="260"/>
        <v/>
      </c>
    </row>
    <row r="2741" spans="1:15" x14ac:dyDescent="0.25">
      <c r="A2741" t="s">
        <v>1691</v>
      </c>
      <c r="B2741" t="s">
        <v>1204</v>
      </c>
      <c r="C2741" t="s">
        <v>1240</v>
      </c>
      <c r="D2741" t="s">
        <v>1216</v>
      </c>
      <c r="E2741" t="s">
        <v>1195</v>
      </c>
      <c r="F2741" s="604">
        <v>1</v>
      </c>
      <c r="G2741" s="604">
        <v>0.24</v>
      </c>
      <c r="I2741" t="str">
        <f t="shared" si="257"/>
        <v>buildings</v>
      </c>
      <c r="J2741" t="str">
        <f t="shared" si="258"/>
        <v>lignite</v>
      </c>
      <c r="K2741" t="str">
        <f t="shared" si="261"/>
        <v>PM</v>
      </c>
      <c r="L2741" t="str">
        <f t="shared" si="262"/>
        <v>buildings.lignite.PM.New stove - coal</v>
      </c>
      <c r="M2741" s="614">
        <f>IFERROR(INDEX('Control Tech'!$K$3:$K$196,MATCH(Calcs!L2741,'Control Tech'!$A$3:$A$196,0),1)/100,0)</f>
        <v>0</v>
      </c>
      <c r="N2741" s="613">
        <f t="shared" si="259"/>
        <v>0</v>
      </c>
      <c r="O2741" t="str">
        <f t="shared" si="260"/>
        <v/>
      </c>
    </row>
    <row r="2742" spans="1:15" x14ac:dyDescent="0.25">
      <c r="A2742" t="s">
        <v>1691</v>
      </c>
      <c r="B2742" t="s">
        <v>1204</v>
      </c>
      <c r="C2742" t="s">
        <v>1240</v>
      </c>
      <c r="D2742" t="s">
        <v>1186</v>
      </c>
      <c r="E2742" t="s">
        <v>1195</v>
      </c>
      <c r="F2742" s="604">
        <v>1</v>
      </c>
      <c r="G2742" s="604">
        <v>0.48</v>
      </c>
      <c r="I2742" t="str">
        <f t="shared" si="257"/>
        <v>buildings</v>
      </c>
      <c r="J2742" t="str">
        <f t="shared" si="258"/>
        <v>lignite</v>
      </c>
      <c r="K2742" t="str">
        <f t="shared" si="261"/>
        <v>PM</v>
      </c>
      <c r="L2742" t="str">
        <f t="shared" si="262"/>
        <v>buildings.lignite.PM.No control</v>
      </c>
      <c r="M2742" s="614">
        <f>IFERROR(INDEX('Control Tech'!$K$3:$K$196,MATCH(Calcs!L2742,'Control Tech'!$A$3:$A$196,0),1)/100,0)</f>
        <v>0</v>
      </c>
      <c r="N2742" s="613">
        <f t="shared" si="259"/>
        <v>1</v>
      </c>
      <c r="O2742" t="str">
        <f t="shared" si="260"/>
        <v/>
      </c>
    </row>
    <row r="2743" spans="1:15" x14ac:dyDescent="0.25">
      <c r="A2743" t="s">
        <v>1691</v>
      </c>
      <c r="B2743" t="s">
        <v>1204</v>
      </c>
      <c r="C2743" t="s">
        <v>1245</v>
      </c>
      <c r="D2743" t="s">
        <v>1215</v>
      </c>
      <c r="E2743" t="s">
        <v>1195</v>
      </c>
      <c r="F2743" s="604">
        <v>1</v>
      </c>
      <c r="G2743" s="604">
        <v>3.15E-2</v>
      </c>
      <c r="I2743" t="str">
        <f t="shared" si="257"/>
        <v>buildings</v>
      </c>
      <c r="J2743" t="str">
        <f t="shared" si="258"/>
        <v>hard coal</v>
      </c>
      <c r="K2743" t="str">
        <f t="shared" si="261"/>
        <v>PM</v>
      </c>
      <c r="L2743" t="str">
        <f t="shared" si="262"/>
        <v>buildings.hard coal.PM.Improved stove - coal</v>
      </c>
      <c r="M2743" s="614">
        <f>IFERROR(INDEX('Control Tech'!$K$3:$K$196,MATCH(Calcs!L2743,'Control Tech'!$A$3:$A$196,0),1)/100,0)</f>
        <v>0</v>
      </c>
      <c r="N2743" s="613">
        <f t="shared" si="259"/>
        <v>0</v>
      </c>
      <c r="O2743" t="str">
        <f t="shared" si="260"/>
        <v/>
      </c>
    </row>
    <row r="2744" spans="1:15" x14ac:dyDescent="0.25">
      <c r="A2744" t="s">
        <v>1691</v>
      </c>
      <c r="B2744" t="s">
        <v>1204</v>
      </c>
      <c r="C2744" t="s">
        <v>1245</v>
      </c>
      <c r="D2744" t="s">
        <v>1216</v>
      </c>
      <c r="E2744" t="s">
        <v>1195</v>
      </c>
      <c r="F2744" s="604">
        <v>1</v>
      </c>
      <c r="G2744" s="604">
        <v>2.2499999999999999E-2</v>
      </c>
      <c r="I2744" t="str">
        <f t="shared" si="257"/>
        <v>buildings</v>
      </c>
      <c r="J2744" t="str">
        <f t="shared" si="258"/>
        <v>hard coal</v>
      </c>
      <c r="K2744" t="str">
        <f t="shared" si="261"/>
        <v>PM</v>
      </c>
      <c r="L2744" t="str">
        <f t="shared" si="262"/>
        <v>buildings.hard coal.PM.New stove - coal</v>
      </c>
      <c r="M2744" s="614">
        <f>IFERROR(INDEX('Control Tech'!$K$3:$K$196,MATCH(Calcs!L2744,'Control Tech'!$A$3:$A$196,0),1)/100,0)</f>
        <v>0</v>
      </c>
      <c r="N2744" s="613">
        <f t="shared" si="259"/>
        <v>0</v>
      </c>
      <c r="O2744" t="str">
        <f t="shared" si="260"/>
        <v/>
      </c>
    </row>
    <row r="2745" spans="1:15" x14ac:dyDescent="0.25">
      <c r="A2745" t="s">
        <v>1691</v>
      </c>
      <c r="B2745" t="s">
        <v>1204</v>
      </c>
      <c r="C2745" t="s">
        <v>1245</v>
      </c>
      <c r="D2745" t="s">
        <v>1186</v>
      </c>
      <c r="E2745" t="s">
        <v>1195</v>
      </c>
      <c r="F2745" s="604">
        <v>1</v>
      </c>
      <c r="G2745" s="604">
        <v>4.4999999999999998E-2</v>
      </c>
      <c r="I2745" t="str">
        <f t="shared" si="257"/>
        <v>buildings</v>
      </c>
      <c r="J2745" t="str">
        <f t="shared" si="258"/>
        <v>hard coal</v>
      </c>
      <c r="K2745" t="str">
        <f t="shared" si="261"/>
        <v>PM</v>
      </c>
      <c r="L2745" t="str">
        <f t="shared" si="262"/>
        <v>buildings.hard coal.PM.No control</v>
      </c>
      <c r="M2745" s="614">
        <f>IFERROR(INDEX('Control Tech'!$K$3:$K$196,MATCH(Calcs!L2745,'Control Tech'!$A$3:$A$196,0),1)/100,0)</f>
        <v>0</v>
      </c>
      <c r="N2745" s="613">
        <f t="shared" si="259"/>
        <v>1</v>
      </c>
      <c r="O2745" t="str">
        <f t="shared" si="260"/>
        <v/>
      </c>
    </row>
    <row r="2746" spans="1:15" x14ac:dyDescent="0.25">
      <c r="A2746" t="s">
        <v>1691</v>
      </c>
      <c r="B2746" t="s">
        <v>1204</v>
      </c>
      <c r="C2746" t="s">
        <v>1251</v>
      </c>
      <c r="D2746" t="s">
        <v>1202</v>
      </c>
      <c r="E2746" t="s">
        <v>1195</v>
      </c>
      <c r="F2746" s="604">
        <v>1</v>
      </c>
      <c r="G2746" s="604">
        <v>0.13950000000000001</v>
      </c>
      <c r="I2746" t="str">
        <f t="shared" si="257"/>
        <v>buildings</v>
      </c>
      <c r="J2746" t="str">
        <f t="shared" si="258"/>
        <v>biomass</v>
      </c>
      <c r="K2746" t="str">
        <f t="shared" si="261"/>
        <v>PM</v>
      </c>
      <c r="L2746" t="str">
        <f t="shared" si="262"/>
        <v>buildings.biomass.PM.Improved stove - biomass</v>
      </c>
      <c r="M2746" s="614">
        <f>IFERROR(INDEX('Control Tech'!$K$3:$K$196,MATCH(Calcs!L2746,'Control Tech'!$A$3:$A$196,0),1)/100,0)</f>
        <v>4.9800000000000004E-2</v>
      </c>
      <c r="N2746" s="613">
        <f t="shared" si="259"/>
        <v>4.9800000000000004E-2</v>
      </c>
      <c r="O2746" t="str">
        <f t="shared" si="260"/>
        <v/>
      </c>
    </row>
    <row r="2747" spans="1:15" x14ac:dyDescent="0.25">
      <c r="A2747" t="s">
        <v>1691</v>
      </c>
      <c r="B2747" t="s">
        <v>1204</v>
      </c>
      <c r="C2747" t="s">
        <v>1251</v>
      </c>
      <c r="D2747" t="s">
        <v>1203</v>
      </c>
      <c r="E2747" t="s">
        <v>1195</v>
      </c>
      <c r="F2747" s="604">
        <v>1</v>
      </c>
      <c r="G2747" s="604">
        <v>6.9750000000000006E-2</v>
      </c>
      <c r="I2747" t="str">
        <f t="shared" si="257"/>
        <v>buildings</v>
      </c>
      <c r="J2747" t="str">
        <f t="shared" si="258"/>
        <v>biomass</v>
      </c>
      <c r="K2747" t="str">
        <f t="shared" si="261"/>
        <v>PM</v>
      </c>
      <c r="L2747" t="str">
        <f t="shared" si="262"/>
        <v>buildings.biomass.PM.New stove - biomass</v>
      </c>
      <c r="M2747" s="614">
        <f>IFERROR(INDEX('Control Tech'!$K$3:$K$196,MATCH(Calcs!L2747,'Control Tech'!$A$3:$A$196,0),1)/100,0)</f>
        <v>0</v>
      </c>
      <c r="N2747" s="613">
        <f t="shared" si="259"/>
        <v>0</v>
      </c>
      <c r="O2747" t="str">
        <f t="shared" si="260"/>
        <v/>
      </c>
    </row>
    <row r="2748" spans="1:15" x14ac:dyDescent="0.25">
      <c r="A2748" t="s">
        <v>1691</v>
      </c>
      <c r="B2748" t="s">
        <v>1204</v>
      </c>
      <c r="C2748" t="s">
        <v>1251</v>
      </c>
      <c r="D2748" t="s">
        <v>1186</v>
      </c>
      <c r="E2748" t="s">
        <v>1195</v>
      </c>
      <c r="F2748" s="604">
        <v>1</v>
      </c>
      <c r="G2748" s="604">
        <v>0.34875</v>
      </c>
      <c r="I2748" t="str">
        <f t="shared" si="257"/>
        <v>buildings</v>
      </c>
      <c r="J2748" t="str">
        <f t="shared" si="258"/>
        <v>biomass</v>
      </c>
      <c r="K2748" t="str">
        <f t="shared" si="261"/>
        <v>PM</v>
      </c>
      <c r="L2748" t="str">
        <f t="shared" si="262"/>
        <v>buildings.biomass.PM.No control</v>
      </c>
      <c r="M2748" s="614">
        <f>IFERROR(INDEX('Control Tech'!$K$3:$K$196,MATCH(Calcs!L2748,'Control Tech'!$A$3:$A$196,0),1)/100,0)</f>
        <v>0</v>
      </c>
      <c r="N2748" s="613">
        <f t="shared" si="259"/>
        <v>0.95020000000000004</v>
      </c>
      <c r="O2748" t="str">
        <f t="shared" si="260"/>
        <v/>
      </c>
    </row>
    <row r="2749" spans="1:15" x14ac:dyDescent="0.25">
      <c r="A2749" t="s">
        <v>1691</v>
      </c>
      <c r="B2749" t="s">
        <v>1204</v>
      </c>
      <c r="C2749" t="s">
        <v>1252</v>
      </c>
      <c r="D2749" t="s">
        <v>1202</v>
      </c>
      <c r="E2749" t="s">
        <v>1195</v>
      </c>
      <c r="F2749" s="604">
        <v>1</v>
      </c>
      <c r="G2749" s="604">
        <v>0.372</v>
      </c>
      <c r="I2749" t="str">
        <f t="shared" si="257"/>
        <v>buildings</v>
      </c>
      <c r="J2749" t="str">
        <f t="shared" si="258"/>
        <v>biomass</v>
      </c>
      <c r="K2749" t="str">
        <f t="shared" si="261"/>
        <v>PM</v>
      </c>
      <c r="L2749" t="str">
        <f t="shared" si="262"/>
        <v>buildings.biomass.PM.Improved stove - biomass</v>
      </c>
      <c r="M2749" s="614">
        <f>IFERROR(INDEX('Control Tech'!$K$3:$K$196,MATCH(Calcs!L2749,'Control Tech'!$A$3:$A$196,0),1)/100,0)</f>
        <v>4.9800000000000004E-2</v>
      </c>
      <c r="N2749" s="613">
        <f t="shared" si="259"/>
        <v>4.9800000000000004E-2</v>
      </c>
      <c r="O2749" t="str">
        <f t="shared" si="260"/>
        <v/>
      </c>
    </row>
    <row r="2750" spans="1:15" x14ac:dyDescent="0.25">
      <c r="A2750" t="s">
        <v>1691</v>
      </c>
      <c r="B2750" t="s">
        <v>1204</v>
      </c>
      <c r="C2750" t="s">
        <v>1252</v>
      </c>
      <c r="D2750" t="s">
        <v>1203</v>
      </c>
      <c r="E2750" t="s">
        <v>1195</v>
      </c>
      <c r="F2750" s="604">
        <v>1</v>
      </c>
      <c r="G2750" s="604">
        <v>0.186</v>
      </c>
      <c r="I2750" t="str">
        <f t="shared" si="257"/>
        <v>buildings</v>
      </c>
      <c r="J2750" t="str">
        <f t="shared" si="258"/>
        <v>biomass</v>
      </c>
      <c r="K2750" t="str">
        <f t="shared" si="261"/>
        <v>PM</v>
      </c>
      <c r="L2750" t="str">
        <f t="shared" si="262"/>
        <v>buildings.biomass.PM.New stove - biomass</v>
      </c>
      <c r="M2750" s="614">
        <f>IFERROR(INDEX('Control Tech'!$K$3:$K$196,MATCH(Calcs!L2750,'Control Tech'!$A$3:$A$196,0),1)/100,0)</f>
        <v>0</v>
      </c>
      <c r="N2750" s="613">
        <f t="shared" si="259"/>
        <v>0</v>
      </c>
      <c r="O2750" t="str">
        <f t="shared" si="260"/>
        <v/>
      </c>
    </row>
    <row r="2751" spans="1:15" x14ac:dyDescent="0.25">
      <c r="A2751" t="s">
        <v>1691</v>
      </c>
      <c r="B2751" t="s">
        <v>1204</v>
      </c>
      <c r="C2751" t="s">
        <v>1252</v>
      </c>
      <c r="D2751" t="s">
        <v>1261</v>
      </c>
      <c r="E2751" t="s">
        <v>1195</v>
      </c>
      <c r="F2751" s="604">
        <v>1</v>
      </c>
      <c r="G2751" s="604">
        <v>3.9759999999999997E-2</v>
      </c>
      <c r="I2751" t="str">
        <f t="shared" si="257"/>
        <v>buildings</v>
      </c>
      <c r="J2751" t="str">
        <f t="shared" si="258"/>
        <v>biomass</v>
      </c>
      <c r="K2751" t="str">
        <f t="shared" si="261"/>
        <v>PM</v>
      </c>
      <c r="L2751" t="str">
        <f t="shared" si="262"/>
        <v>buildings.biomass.PM.New stove with electrostatic precipitator</v>
      </c>
      <c r="M2751" s="614">
        <f>IFERROR(INDEX('Control Tech'!$K$3:$K$196,MATCH(Calcs!L2751,'Control Tech'!$A$3:$A$196,0),1)/100,0)</f>
        <v>0</v>
      </c>
      <c r="N2751" s="613">
        <f t="shared" si="259"/>
        <v>0</v>
      </c>
      <c r="O2751" t="str">
        <f t="shared" si="260"/>
        <v/>
      </c>
    </row>
    <row r="2752" spans="1:15" x14ac:dyDescent="0.25">
      <c r="A2752" t="s">
        <v>1691</v>
      </c>
      <c r="B2752" t="s">
        <v>1204</v>
      </c>
      <c r="C2752" t="s">
        <v>1252</v>
      </c>
      <c r="D2752" t="s">
        <v>1186</v>
      </c>
      <c r="E2752" t="s">
        <v>1195</v>
      </c>
      <c r="F2752" s="604">
        <v>1</v>
      </c>
      <c r="G2752" s="604">
        <v>0.93</v>
      </c>
      <c r="I2752" t="str">
        <f t="shared" si="257"/>
        <v>buildings</v>
      </c>
      <c r="J2752" t="str">
        <f t="shared" si="258"/>
        <v>biomass</v>
      </c>
      <c r="K2752" t="str">
        <f t="shared" si="261"/>
        <v>PM</v>
      </c>
      <c r="L2752" t="str">
        <f t="shared" si="262"/>
        <v>buildings.biomass.PM.No control</v>
      </c>
      <c r="M2752" s="614">
        <f>IFERROR(INDEX('Control Tech'!$K$3:$K$196,MATCH(Calcs!L2752,'Control Tech'!$A$3:$A$196,0),1)/100,0)</f>
        <v>0</v>
      </c>
      <c r="N2752" s="613">
        <f t="shared" si="259"/>
        <v>0.95020000000000004</v>
      </c>
      <c r="O2752" t="str">
        <f t="shared" si="260"/>
        <v/>
      </c>
    </row>
    <row r="2753" spans="1:15" x14ac:dyDescent="0.25">
      <c r="A2753" t="s">
        <v>1691</v>
      </c>
      <c r="B2753" t="s">
        <v>1204</v>
      </c>
      <c r="C2753" t="s">
        <v>1252</v>
      </c>
      <c r="D2753" t="s">
        <v>1262</v>
      </c>
      <c r="E2753" t="s">
        <v>1195</v>
      </c>
      <c r="F2753" s="604">
        <v>1</v>
      </c>
      <c r="G2753" s="604">
        <v>4.65E-2</v>
      </c>
      <c r="I2753" t="str">
        <f t="shared" si="257"/>
        <v>buildings</v>
      </c>
      <c r="J2753" t="str">
        <f t="shared" si="258"/>
        <v>biomass</v>
      </c>
      <c r="K2753" t="str">
        <f t="shared" si="261"/>
        <v>PM</v>
      </c>
      <c r="L2753" t="str">
        <f t="shared" si="262"/>
        <v>buildings.biomass.PM.Pellet stove</v>
      </c>
      <c r="M2753" s="614">
        <f>IFERROR(INDEX('Control Tech'!$K$3:$K$196,MATCH(Calcs!L2753,'Control Tech'!$A$3:$A$196,0),1)/100,0)</f>
        <v>0</v>
      </c>
      <c r="N2753" s="613">
        <f t="shared" si="259"/>
        <v>0</v>
      </c>
      <c r="O2753" t="str">
        <f t="shared" si="260"/>
        <v/>
      </c>
    </row>
    <row r="2754" spans="1:15" x14ac:dyDescent="0.25">
      <c r="A2754" t="s">
        <v>1691</v>
      </c>
      <c r="B2754" t="s">
        <v>1204</v>
      </c>
      <c r="C2754" t="s">
        <v>1252</v>
      </c>
      <c r="D2754" t="s">
        <v>1263</v>
      </c>
      <c r="E2754" t="s">
        <v>1195</v>
      </c>
      <c r="F2754" s="604">
        <v>1</v>
      </c>
      <c r="G2754" s="604">
        <v>6.9800000000000001E-3</v>
      </c>
      <c r="I2754" t="str">
        <f t="shared" si="257"/>
        <v>buildings</v>
      </c>
      <c r="J2754" t="str">
        <f t="shared" si="258"/>
        <v>biomass</v>
      </c>
      <c r="K2754" t="str">
        <f t="shared" si="261"/>
        <v>PM</v>
      </c>
      <c r="L2754" t="str">
        <f t="shared" si="262"/>
        <v>buildings.biomass.PM.Pellet stove with electrostatic precipitator</v>
      </c>
      <c r="M2754" s="614">
        <f>IFERROR(INDEX('Control Tech'!$K$3:$K$196,MATCH(Calcs!L2754,'Control Tech'!$A$3:$A$196,0),1)/100,0)</f>
        <v>0</v>
      </c>
      <c r="N2754" s="613">
        <f t="shared" si="259"/>
        <v>0</v>
      </c>
      <c r="O2754" t="str">
        <f t="shared" si="260"/>
        <v/>
      </c>
    </row>
    <row r="2755" spans="1:15" x14ac:dyDescent="0.25">
      <c r="A2755" t="s">
        <v>1691</v>
      </c>
      <c r="B2755" t="s">
        <v>1204</v>
      </c>
      <c r="C2755" t="s">
        <v>1291</v>
      </c>
      <c r="D2755" t="s">
        <v>1214</v>
      </c>
      <c r="E2755" t="s">
        <v>1195</v>
      </c>
      <c r="F2755" s="604">
        <v>1</v>
      </c>
      <c r="G2755" s="604">
        <v>5.2650000000000002E-2</v>
      </c>
      <c r="I2755" t="str">
        <f t="shared" si="257"/>
        <v>buildings</v>
      </c>
      <c r="J2755" t="str">
        <f t="shared" si="258"/>
        <v>hard coal</v>
      </c>
      <c r="K2755" t="str">
        <f t="shared" si="261"/>
        <v>PM</v>
      </c>
      <c r="L2755" t="str">
        <f t="shared" si="262"/>
        <v>buildings.hard coal.PM.Briquette stove</v>
      </c>
      <c r="M2755" s="614">
        <f>IFERROR(INDEX('Control Tech'!$K$3:$K$196,MATCH(Calcs!L2755,'Control Tech'!$A$3:$A$196,0),1)/100,0)</f>
        <v>0</v>
      </c>
      <c r="N2755" s="613">
        <f t="shared" si="259"/>
        <v>0</v>
      </c>
      <c r="O2755" t="str">
        <f t="shared" si="260"/>
        <v/>
      </c>
    </row>
    <row r="2756" spans="1:15" x14ac:dyDescent="0.25">
      <c r="A2756" t="s">
        <v>1691</v>
      </c>
      <c r="B2756" t="s">
        <v>1204</v>
      </c>
      <c r="C2756" t="s">
        <v>1291</v>
      </c>
      <c r="D2756" t="s">
        <v>1215</v>
      </c>
      <c r="E2756" t="s">
        <v>1195</v>
      </c>
      <c r="F2756" s="604">
        <v>1</v>
      </c>
      <c r="G2756" s="604">
        <v>0.34649999999999997</v>
      </c>
      <c r="I2756" t="str">
        <f t="shared" si="257"/>
        <v>buildings</v>
      </c>
      <c r="J2756" t="str">
        <f t="shared" si="258"/>
        <v>hard coal</v>
      </c>
      <c r="K2756" t="str">
        <f t="shared" si="261"/>
        <v>PM</v>
      </c>
      <c r="L2756" t="str">
        <f t="shared" si="262"/>
        <v>buildings.hard coal.PM.Improved stove - coal</v>
      </c>
      <c r="M2756" s="614">
        <f>IFERROR(INDEX('Control Tech'!$K$3:$K$196,MATCH(Calcs!L2756,'Control Tech'!$A$3:$A$196,0),1)/100,0)</f>
        <v>0</v>
      </c>
      <c r="N2756" s="613">
        <f t="shared" si="259"/>
        <v>0</v>
      </c>
      <c r="O2756" t="str">
        <f t="shared" si="260"/>
        <v/>
      </c>
    </row>
    <row r="2757" spans="1:15" x14ac:dyDescent="0.25">
      <c r="A2757" t="s">
        <v>1691</v>
      </c>
      <c r="B2757" t="s">
        <v>1204</v>
      </c>
      <c r="C2757" t="s">
        <v>1291</v>
      </c>
      <c r="D2757" t="s">
        <v>1216</v>
      </c>
      <c r="E2757" t="s">
        <v>1195</v>
      </c>
      <c r="F2757" s="604">
        <v>1</v>
      </c>
      <c r="G2757" s="604">
        <v>0.2475</v>
      </c>
      <c r="I2757" t="str">
        <f t="shared" si="257"/>
        <v>buildings</v>
      </c>
      <c r="J2757" t="str">
        <f t="shared" si="258"/>
        <v>hard coal</v>
      </c>
      <c r="K2757" t="str">
        <f t="shared" si="261"/>
        <v>PM</v>
      </c>
      <c r="L2757" t="str">
        <f t="shared" si="262"/>
        <v>buildings.hard coal.PM.New stove - coal</v>
      </c>
      <c r="M2757" s="614">
        <f>IFERROR(INDEX('Control Tech'!$K$3:$K$196,MATCH(Calcs!L2757,'Control Tech'!$A$3:$A$196,0),1)/100,0)</f>
        <v>0</v>
      </c>
      <c r="N2757" s="613">
        <f t="shared" si="259"/>
        <v>0</v>
      </c>
      <c r="O2757" t="str">
        <f t="shared" si="260"/>
        <v/>
      </c>
    </row>
    <row r="2758" spans="1:15" x14ac:dyDescent="0.25">
      <c r="A2758" t="s">
        <v>1691</v>
      </c>
      <c r="B2758" t="s">
        <v>1204</v>
      </c>
      <c r="C2758" t="s">
        <v>1291</v>
      </c>
      <c r="D2758" t="s">
        <v>1186</v>
      </c>
      <c r="E2758" t="s">
        <v>1195</v>
      </c>
      <c r="F2758" s="604">
        <v>1</v>
      </c>
      <c r="G2758" s="604">
        <v>0.495</v>
      </c>
      <c r="I2758" t="str">
        <f t="shared" ref="I2758:I2821" si="263">IFERROR(INDEX($U$3:$U$143,MATCH(B2758,$S$3:$S$143,0),1),"")</f>
        <v>buildings</v>
      </c>
      <c r="J2758" t="str">
        <f t="shared" ref="J2758:J2821" si="264">IFERROR(INDEX($V$3:$V$143,MATCH(CONCATENATE(B2758,".",C2758),$R$3:$R$143,0),1),"")</f>
        <v>hard coal</v>
      </c>
      <c r="K2758" t="str">
        <f t="shared" si="261"/>
        <v>PM</v>
      </c>
      <c r="L2758" t="str">
        <f t="shared" si="262"/>
        <v>buildings.hard coal.PM.No control</v>
      </c>
      <c r="M2758" s="614">
        <f>IFERROR(INDEX('Control Tech'!$K$3:$K$196,MATCH(Calcs!L2758,'Control Tech'!$A$3:$A$196,0),1)/100,0)</f>
        <v>0</v>
      </c>
      <c r="N2758" s="613">
        <f t="shared" ref="N2758:N2821" si="265">IF(D2758="no control",1-SUMIFS($M$5:$M$3714,$B$5:$B$3714,B2758,$A$5:$A$3714,A2758,$C$5:$C$3714,C2758),M2758)</f>
        <v>1</v>
      </c>
      <c r="O2758" t="str">
        <f t="shared" ref="O2758:O2821" si="266">IF(I2758="electricity",INDEX($W$3:$W$143,MATCH(CONCATENATE(B2758,".",C2758),$R$3:$R$143,0),1),"")</f>
        <v/>
      </c>
    </row>
    <row r="2759" spans="1:15" x14ac:dyDescent="0.25">
      <c r="A2759" t="s">
        <v>1691</v>
      </c>
      <c r="B2759" t="s">
        <v>1204</v>
      </c>
      <c r="C2759" t="s">
        <v>1292</v>
      </c>
      <c r="D2759" t="s">
        <v>1214</v>
      </c>
      <c r="E2759" t="s">
        <v>1195</v>
      </c>
      <c r="F2759" s="604">
        <v>1</v>
      </c>
      <c r="G2759" s="604">
        <v>5.2650000000000002E-2</v>
      </c>
      <c r="I2759" t="str">
        <f t="shared" si="263"/>
        <v>buildings</v>
      </c>
      <c r="J2759" t="str">
        <f t="shared" si="264"/>
        <v>hard coal</v>
      </c>
      <c r="K2759" t="str">
        <f t="shared" si="261"/>
        <v>PM</v>
      </c>
      <c r="L2759" t="str">
        <f t="shared" si="262"/>
        <v>buildings.hard coal.PM.Briquette stove</v>
      </c>
      <c r="M2759" s="614">
        <f>IFERROR(INDEX('Control Tech'!$K$3:$K$196,MATCH(Calcs!L2759,'Control Tech'!$A$3:$A$196,0),1)/100,0)</f>
        <v>0</v>
      </c>
      <c r="N2759" s="613">
        <f t="shared" si="265"/>
        <v>0</v>
      </c>
      <c r="O2759" t="str">
        <f t="shared" si="266"/>
        <v/>
      </c>
    </row>
    <row r="2760" spans="1:15" x14ac:dyDescent="0.25">
      <c r="A2760" t="s">
        <v>1691</v>
      </c>
      <c r="B2760" t="s">
        <v>1204</v>
      </c>
      <c r="C2760" t="s">
        <v>1292</v>
      </c>
      <c r="D2760" t="s">
        <v>1215</v>
      </c>
      <c r="E2760" t="s">
        <v>1195</v>
      </c>
      <c r="F2760" s="604">
        <v>1</v>
      </c>
      <c r="G2760" s="604">
        <v>0.34649999999999997</v>
      </c>
      <c r="I2760" t="str">
        <f t="shared" si="263"/>
        <v>buildings</v>
      </c>
      <c r="J2760" t="str">
        <f t="shared" si="264"/>
        <v>hard coal</v>
      </c>
      <c r="K2760" t="str">
        <f t="shared" si="261"/>
        <v>PM</v>
      </c>
      <c r="L2760" t="str">
        <f t="shared" si="262"/>
        <v>buildings.hard coal.PM.Improved stove - coal</v>
      </c>
      <c r="M2760" s="614">
        <f>IFERROR(INDEX('Control Tech'!$K$3:$K$196,MATCH(Calcs!L2760,'Control Tech'!$A$3:$A$196,0),1)/100,0)</f>
        <v>0</v>
      </c>
      <c r="N2760" s="613">
        <f t="shared" si="265"/>
        <v>0</v>
      </c>
      <c r="O2760" t="str">
        <f t="shared" si="266"/>
        <v/>
      </c>
    </row>
    <row r="2761" spans="1:15" x14ac:dyDescent="0.25">
      <c r="A2761" t="s">
        <v>1691</v>
      </c>
      <c r="B2761" t="s">
        <v>1204</v>
      </c>
      <c r="C2761" t="s">
        <v>1292</v>
      </c>
      <c r="D2761" t="s">
        <v>1216</v>
      </c>
      <c r="E2761" t="s">
        <v>1195</v>
      </c>
      <c r="F2761" s="604">
        <v>1</v>
      </c>
      <c r="G2761" s="604">
        <v>0.2475</v>
      </c>
      <c r="I2761" t="str">
        <f t="shared" si="263"/>
        <v>buildings</v>
      </c>
      <c r="J2761" t="str">
        <f t="shared" si="264"/>
        <v>hard coal</v>
      </c>
      <c r="K2761" t="str">
        <f t="shared" si="261"/>
        <v>PM</v>
      </c>
      <c r="L2761" t="str">
        <f t="shared" si="262"/>
        <v>buildings.hard coal.PM.New stove - coal</v>
      </c>
      <c r="M2761" s="614">
        <f>IFERROR(INDEX('Control Tech'!$K$3:$K$196,MATCH(Calcs!L2761,'Control Tech'!$A$3:$A$196,0),1)/100,0)</f>
        <v>0</v>
      </c>
      <c r="N2761" s="613">
        <f t="shared" si="265"/>
        <v>0</v>
      </c>
      <c r="O2761" t="str">
        <f t="shared" si="266"/>
        <v/>
      </c>
    </row>
    <row r="2762" spans="1:15" x14ac:dyDescent="0.25">
      <c r="A2762" t="s">
        <v>1691</v>
      </c>
      <c r="B2762" t="s">
        <v>1204</v>
      </c>
      <c r="C2762" t="s">
        <v>1292</v>
      </c>
      <c r="D2762" t="s">
        <v>1186</v>
      </c>
      <c r="E2762" t="s">
        <v>1195</v>
      </c>
      <c r="F2762" s="604">
        <v>1</v>
      </c>
      <c r="G2762" s="604">
        <v>0.495</v>
      </c>
      <c r="I2762" t="str">
        <f t="shared" si="263"/>
        <v>buildings</v>
      </c>
      <c r="J2762" t="str">
        <f t="shared" si="264"/>
        <v>hard coal</v>
      </c>
      <c r="K2762" t="str">
        <f t="shared" si="261"/>
        <v>PM</v>
      </c>
      <c r="L2762" t="str">
        <f t="shared" si="262"/>
        <v>buildings.hard coal.PM.No control</v>
      </c>
      <c r="M2762" s="614">
        <f>IFERROR(INDEX('Control Tech'!$K$3:$K$196,MATCH(Calcs!L2762,'Control Tech'!$A$3:$A$196,0),1)/100,0)</f>
        <v>0</v>
      </c>
      <c r="N2762" s="613">
        <f t="shared" si="265"/>
        <v>1</v>
      </c>
      <c r="O2762" t="str">
        <f t="shared" si="266"/>
        <v/>
      </c>
    </row>
    <row r="2763" spans="1:15" x14ac:dyDescent="0.25">
      <c r="A2763" t="s">
        <v>1691</v>
      </c>
      <c r="B2763" t="s">
        <v>1204</v>
      </c>
      <c r="C2763" t="s">
        <v>1293</v>
      </c>
      <c r="D2763" t="s">
        <v>1214</v>
      </c>
      <c r="E2763" t="s">
        <v>1195</v>
      </c>
      <c r="F2763" s="604">
        <v>1</v>
      </c>
      <c r="G2763" s="604">
        <v>5.2650000000000002E-2</v>
      </c>
      <c r="I2763" t="str">
        <f t="shared" si="263"/>
        <v>buildings</v>
      </c>
      <c r="J2763" t="str">
        <f t="shared" si="264"/>
        <v>hard coal</v>
      </c>
      <c r="K2763" t="str">
        <f t="shared" si="261"/>
        <v>PM</v>
      </c>
      <c r="L2763" t="str">
        <f t="shared" si="262"/>
        <v>buildings.hard coal.PM.Briquette stove</v>
      </c>
      <c r="M2763" s="614">
        <f>IFERROR(INDEX('Control Tech'!$K$3:$K$196,MATCH(Calcs!L2763,'Control Tech'!$A$3:$A$196,0),1)/100,0)</f>
        <v>0</v>
      </c>
      <c r="N2763" s="613">
        <f t="shared" si="265"/>
        <v>0</v>
      </c>
      <c r="O2763" t="str">
        <f t="shared" si="266"/>
        <v/>
      </c>
    </row>
    <row r="2764" spans="1:15" x14ac:dyDescent="0.25">
      <c r="A2764" t="s">
        <v>1691</v>
      </c>
      <c r="B2764" t="s">
        <v>1204</v>
      </c>
      <c r="C2764" t="s">
        <v>1293</v>
      </c>
      <c r="D2764" t="s">
        <v>1215</v>
      </c>
      <c r="E2764" t="s">
        <v>1195</v>
      </c>
      <c r="F2764" s="604">
        <v>1</v>
      </c>
      <c r="G2764" s="604">
        <v>0.34649999999999997</v>
      </c>
      <c r="I2764" t="str">
        <f t="shared" si="263"/>
        <v>buildings</v>
      </c>
      <c r="J2764" t="str">
        <f t="shared" si="264"/>
        <v>hard coal</v>
      </c>
      <c r="K2764" t="str">
        <f t="shared" si="261"/>
        <v>PM</v>
      </c>
      <c r="L2764" t="str">
        <f t="shared" si="262"/>
        <v>buildings.hard coal.PM.Improved stove - coal</v>
      </c>
      <c r="M2764" s="614">
        <f>IFERROR(INDEX('Control Tech'!$K$3:$K$196,MATCH(Calcs!L2764,'Control Tech'!$A$3:$A$196,0),1)/100,0)</f>
        <v>0</v>
      </c>
      <c r="N2764" s="613">
        <f t="shared" si="265"/>
        <v>0</v>
      </c>
      <c r="O2764" t="str">
        <f t="shared" si="266"/>
        <v/>
      </c>
    </row>
    <row r="2765" spans="1:15" x14ac:dyDescent="0.25">
      <c r="A2765" t="s">
        <v>1691</v>
      </c>
      <c r="B2765" t="s">
        <v>1204</v>
      </c>
      <c r="C2765" t="s">
        <v>1293</v>
      </c>
      <c r="D2765" t="s">
        <v>1216</v>
      </c>
      <c r="E2765" t="s">
        <v>1195</v>
      </c>
      <c r="F2765" s="604">
        <v>1</v>
      </c>
      <c r="G2765" s="604">
        <v>0.2475</v>
      </c>
      <c r="I2765" t="str">
        <f t="shared" si="263"/>
        <v>buildings</v>
      </c>
      <c r="J2765" t="str">
        <f t="shared" si="264"/>
        <v>hard coal</v>
      </c>
      <c r="K2765" t="str">
        <f t="shared" si="261"/>
        <v>PM</v>
      </c>
      <c r="L2765" t="str">
        <f t="shared" si="262"/>
        <v>buildings.hard coal.PM.New stove - coal</v>
      </c>
      <c r="M2765" s="614">
        <f>IFERROR(INDEX('Control Tech'!$K$3:$K$196,MATCH(Calcs!L2765,'Control Tech'!$A$3:$A$196,0),1)/100,0)</f>
        <v>0</v>
      </c>
      <c r="N2765" s="613">
        <f t="shared" si="265"/>
        <v>0</v>
      </c>
      <c r="O2765" t="str">
        <f t="shared" si="266"/>
        <v/>
      </c>
    </row>
    <row r="2766" spans="1:15" x14ac:dyDescent="0.25">
      <c r="A2766" t="s">
        <v>1691</v>
      </c>
      <c r="B2766" t="s">
        <v>1204</v>
      </c>
      <c r="C2766" t="s">
        <v>1293</v>
      </c>
      <c r="D2766" t="s">
        <v>1186</v>
      </c>
      <c r="E2766" t="s">
        <v>1195</v>
      </c>
      <c r="F2766" s="604">
        <v>1</v>
      </c>
      <c r="G2766" s="604">
        <v>0.495</v>
      </c>
      <c r="I2766" t="str">
        <f t="shared" si="263"/>
        <v>buildings</v>
      </c>
      <c r="J2766" t="str">
        <f t="shared" si="264"/>
        <v>hard coal</v>
      </c>
      <c r="K2766" t="str">
        <f t="shared" si="261"/>
        <v>PM</v>
      </c>
      <c r="L2766" t="str">
        <f t="shared" si="262"/>
        <v>buildings.hard coal.PM.No control</v>
      </c>
      <c r="M2766" s="614">
        <f>IFERROR(INDEX('Control Tech'!$K$3:$K$196,MATCH(Calcs!L2766,'Control Tech'!$A$3:$A$196,0),1)/100,0)</f>
        <v>0</v>
      </c>
      <c r="N2766" s="613">
        <f t="shared" si="265"/>
        <v>1</v>
      </c>
      <c r="O2766" t="str">
        <f t="shared" si="266"/>
        <v/>
      </c>
    </row>
    <row r="2767" spans="1:15" x14ac:dyDescent="0.25">
      <c r="A2767" t="s">
        <v>1691</v>
      </c>
      <c r="B2767" t="s">
        <v>1188</v>
      </c>
      <c r="C2767" t="s">
        <v>92</v>
      </c>
      <c r="D2767" t="s">
        <v>1310</v>
      </c>
      <c r="E2767" t="s">
        <v>1195</v>
      </c>
      <c r="F2767" s="604">
        <v>1</v>
      </c>
      <c r="G2767" s="604">
        <v>7.1419999999999997E-2</v>
      </c>
      <c r="I2767" t="str">
        <f t="shared" si="263"/>
        <v>hdvs</v>
      </c>
      <c r="J2767" t="str">
        <f t="shared" si="264"/>
        <v>petroleum diesel</v>
      </c>
      <c r="K2767" t="str">
        <f t="shared" si="261"/>
        <v>PM</v>
      </c>
      <c r="L2767" t="str">
        <f t="shared" si="262"/>
        <v>hdvs.petroleum diesel.PM.EURO I</v>
      </c>
      <c r="M2767" s="614">
        <f>IFERROR(INDEX('Control Tech'!$K$3:$K$196,MATCH(Calcs!L2767,'Control Tech'!$A$3:$A$196,0),1)/100,0)</f>
        <v>0.03</v>
      </c>
      <c r="N2767" s="613">
        <f t="shared" si="265"/>
        <v>0.03</v>
      </c>
      <c r="O2767" t="str">
        <f t="shared" si="266"/>
        <v/>
      </c>
    </row>
    <row r="2768" spans="1:15" x14ac:dyDescent="0.25">
      <c r="A2768" t="s">
        <v>1691</v>
      </c>
      <c r="B2768" t="s">
        <v>1188</v>
      </c>
      <c r="C2768" t="s">
        <v>92</v>
      </c>
      <c r="D2768" t="s">
        <v>1311</v>
      </c>
      <c r="E2768" t="s">
        <v>1195</v>
      </c>
      <c r="F2768" s="604">
        <v>1</v>
      </c>
      <c r="G2768" s="604">
        <v>4.4150000000000002E-2</v>
      </c>
      <c r="I2768" t="str">
        <f t="shared" si="263"/>
        <v>hdvs</v>
      </c>
      <c r="J2768" t="str">
        <f t="shared" si="264"/>
        <v>petroleum diesel</v>
      </c>
      <c r="K2768" t="str">
        <f t="shared" si="261"/>
        <v>PM</v>
      </c>
      <c r="L2768" t="str">
        <f t="shared" si="262"/>
        <v>hdvs.petroleum diesel.PM.EURO II</v>
      </c>
      <c r="M2768" s="614">
        <f>IFERROR(INDEX('Control Tech'!$K$3:$K$196,MATCH(Calcs!L2768,'Control Tech'!$A$3:$A$196,0),1)/100,0)</f>
        <v>5.2499999999999998E-2</v>
      </c>
      <c r="N2768" s="613">
        <f t="shared" si="265"/>
        <v>5.2499999999999998E-2</v>
      </c>
      <c r="O2768" t="str">
        <f t="shared" si="266"/>
        <v/>
      </c>
    </row>
    <row r="2769" spans="1:15" x14ac:dyDescent="0.25">
      <c r="A2769" t="s">
        <v>1691</v>
      </c>
      <c r="B2769" t="s">
        <v>1188</v>
      </c>
      <c r="C2769" t="s">
        <v>92</v>
      </c>
      <c r="D2769" t="s">
        <v>1312</v>
      </c>
      <c r="E2769" t="s">
        <v>1195</v>
      </c>
      <c r="F2769" s="604">
        <v>1</v>
      </c>
      <c r="G2769" s="604">
        <v>2.665E-2</v>
      </c>
      <c r="I2769" t="str">
        <f t="shared" si="263"/>
        <v>hdvs</v>
      </c>
      <c r="J2769" t="str">
        <f t="shared" si="264"/>
        <v>petroleum diesel</v>
      </c>
      <c r="K2769" t="str">
        <f t="shared" si="261"/>
        <v>PM</v>
      </c>
      <c r="L2769" t="str">
        <f t="shared" si="262"/>
        <v>hdvs.petroleum diesel.PM.EURO III</v>
      </c>
      <c r="M2769" s="614">
        <f>IFERROR(INDEX('Control Tech'!$K$3:$K$196,MATCH(Calcs!L2769,'Control Tech'!$A$3:$A$196,0),1)/100,0)</f>
        <v>0.6</v>
      </c>
      <c r="N2769" s="613">
        <f t="shared" si="265"/>
        <v>0.6</v>
      </c>
      <c r="O2769" t="str">
        <f t="shared" si="266"/>
        <v/>
      </c>
    </row>
    <row r="2770" spans="1:15" x14ac:dyDescent="0.25">
      <c r="A2770" t="s">
        <v>1691</v>
      </c>
      <c r="B2770" t="s">
        <v>1188</v>
      </c>
      <c r="C2770" t="s">
        <v>92</v>
      </c>
      <c r="D2770" t="s">
        <v>1313</v>
      </c>
      <c r="E2770" t="s">
        <v>1195</v>
      </c>
      <c r="F2770" s="604">
        <v>1</v>
      </c>
      <c r="G2770" s="604">
        <v>7.1300000000000001E-3</v>
      </c>
      <c r="I2770" t="str">
        <f t="shared" si="263"/>
        <v>hdvs</v>
      </c>
      <c r="J2770" t="str">
        <f t="shared" si="264"/>
        <v>petroleum diesel</v>
      </c>
      <c r="K2770" t="str">
        <f t="shared" si="261"/>
        <v>PM</v>
      </c>
      <c r="L2770" t="str">
        <f t="shared" si="262"/>
        <v>hdvs.petroleum diesel.PM.EURO IV</v>
      </c>
      <c r="M2770" s="614">
        <f>IFERROR(INDEX('Control Tech'!$K$3:$K$196,MATCH(Calcs!L2770,'Control Tech'!$A$3:$A$196,0),1)/100,0)</f>
        <v>0.3</v>
      </c>
      <c r="N2770" s="613">
        <f t="shared" si="265"/>
        <v>0.3</v>
      </c>
      <c r="O2770" t="str">
        <f t="shared" si="266"/>
        <v/>
      </c>
    </row>
    <row r="2771" spans="1:15" x14ac:dyDescent="0.25">
      <c r="A2771" t="s">
        <v>1691</v>
      </c>
      <c r="B2771" t="s">
        <v>1188</v>
      </c>
      <c r="C2771" t="s">
        <v>92</v>
      </c>
      <c r="D2771" t="s">
        <v>1314</v>
      </c>
      <c r="E2771" t="s">
        <v>1195</v>
      </c>
      <c r="F2771" s="604">
        <v>1</v>
      </c>
      <c r="G2771" s="604">
        <v>7.1700000000000002E-3</v>
      </c>
      <c r="I2771" t="str">
        <f t="shared" si="263"/>
        <v>hdvs</v>
      </c>
      <c r="J2771" t="str">
        <f t="shared" si="264"/>
        <v>petroleum diesel</v>
      </c>
      <c r="K2771" t="str">
        <f t="shared" si="261"/>
        <v>PM</v>
      </c>
      <c r="L2771" t="str">
        <f t="shared" si="262"/>
        <v>hdvs.petroleum diesel.PM.EURO V</v>
      </c>
      <c r="M2771" s="614">
        <f>IFERROR(INDEX('Control Tech'!$K$3:$K$196,MATCH(Calcs!L2771,'Control Tech'!$A$3:$A$196,0),1)/100,0)</f>
        <v>0</v>
      </c>
      <c r="N2771" s="613">
        <f t="shared" si="265"/>
        <v>0</v>
      </c>
      <c r="O2771" t="str">
        <f t="shared" si="266"/>
        <v/>
      </c>
    </row>
    <row r="2772" spans="1:15" x14ac:dyDescent="0.25">
      <c r="A2772" t="s">
        <v>1691</v>
      </c>
      <c r="B2772" t="s">
        <v>1188</v>
      </c>
      <c r="C2772" t="s">
        <v>92</v>
      </c>
      <c r="D2772" t="s">
        <v>1315</v>
      </c>
      <c r="E2772" t="s">
        <v>1195</v>
      </c>
      <c r="F2772" s="604">
        <v>1</v>
      </c>
      <c r="G2772" s="604">
        <v>3.6000000000000002E-4</v>
      </c>
      <c r="I2772" t="str">
        <f t="shared" si="263"/>
        <v>hdvs</v>
      </c>
      <c r="J2772" t="str">
        <f t="shared" si="264"/>
        <v>petroleum diesel</v>
      </c>
      <c r="K2772" t="str">
        <f t="shared" si="261"/>
        <v>PM</v>
      </c>
      <c r="L2772" t="str">
        <f t="shared" si="262"/>
        <v>hdvs.petroleum diesel.PM.EURO VI</v>
      </c>
      <c r="M2772" s="614">
        <f>IFERROR(INDEX('Control Tech'!$K$3:$K$196,MATCH(Calcs!L2772,'Control Tech'!$A$3:$A$196,0),1)/100,0)</f>
        <v>0</v>
      </c>
      <c r="N2772" s="613">
        <f t="shared" si="265"/>
        <v>0</v>
      </c>
      <c r="O2772" t="str">
        <f t="shared" si="266"/>
        <v/>
      </c>
    </row>
    <row r="2773" spans="1:15" x14ac:dyDescent="0.25">
      <c r="A2773" t="s">
        <v>1691</v>
      </c>
      <c r="B2773" t="s">
        <v>1188</v>
      </c>
      <c r="C2773" t="s">
        <v>92</v>
      </c>
      <c r="D2773" t="s">
        <v>1316</v>
      </c>
      <c r="E2773" t="s">
        <v>1195</v>
      </c>
      <c r="F2773" s="604">
        <v>1</v>
      </c>
      <c r="G2773" s="604">
        <v>3.6000000000000002E-4</v>
      </c>
      <c r="I2773" t="str">
        <f t="shared" si="263"/>
        <v>hdvs</v>
      </c>
      <c r="J2773" t="str">
        <f t="shared" si="264"/>
        <v>petroleum diesel</v>
      </c>
      <c r="K2773" t="str">
        <f t="shared" si="261"/>
        <v>PM</v>
      </c>
      <c r="L2773" t="str">
        <f t="shared" si="262"/>
        <v>hdvs.petroleum diesel.PM.EURO VII</v>
      </c>
      <c r="M2773" s="614">
        <f>IFERROR(INDEX('Control Tech'!$K$3:$K$196,MATCH(Calcs!L2773,'Control Tech'!$A$3:$A$196,0),1)/100,0)</f>
        <v>0</v>
      </c>
      <c r="N2773" s="613">
        <f t="shared" si="265"/>
        <v>0</v>
      </c>
      <c r="O2773" t="str">
        <f t="shared" si="266"/>
        <v/>
      </c>
    </row>
    <row r="2774" spans="1:15" x14ac:dyDescent="0.25">
      <c r="A2774" t="s">
        <v>1691</v>
      </c>
      <c r="B2774" t="s">
        <v>1188</v>
      </c>
      <c r="C2774" t="s">
        <v>92</v>
      </c>
      <c r="D2774" t="s">
        <v>1186</v>
      </c>
      <c r="E2774" t="s">
        <v>1195</v>
      </c>
      <c r="F2774" s="604">
        <v>1</v>
      </c>
      <c r="G2774" s="604">
        <v>0.10659</v>
      </c>
      <c r="I2774" t="str">
        <f t="shared" si="263"/>
        <v>hdvs</v>
      </c>
      <c r="J2774" t="str">
        <f t="shared" si="264"/>
        <v>petroleum diesel</v>
      </c>
      <c r="K2774" t="str">
        <f t="shared" si="261"/>
        <v>PM</v>
      </c>
      <c r="L2774" t="str">
        <f t="shared" si="262"/>
        <v>hdvs.petroleum diesel.PM.No control</v>
      </c>
      <c r="M2774" s="614">
        <f>IFERROR(INDEX('Control Tech'!$K$3:$K$196,MATCH(Calcs!L2774,'Control Tech'!$A$3:$A$196,0),1)/100,0)</f>
        <v>0</v>
      </c>
      <c r="N2774" s="613">
        <f t="shared" si="265"/>
        <v>1.7500000000000071E-2</v>
      </c>
      <c r="O2774" t="str">
        <f t="shared" si="266"/>
        <v/>
      </c>
    </row>
    <row r="2775" spans="1:15" x14ac:dyDescent="0.25">
      <c r="A2775" t="s">
        <v>1691</v>
      </c>
      <c r="B2775" t="s">
        <v>1188</v>
      </c>
      <c r="C2775" t="s">
        <v>1264</v>
      </c>
      <c r="D2775" t="s">
        <v>1186</v>
      </c>
      <c r="E2775" t="s">
        <v>1195</v>
      </c>
      <c r="F2775" s="604">
        <v>1</v>
      </c>
      <c r="G2775" s="604">
        <v>1.8400000000000001E-3</v>
      </c>
      <c r="I2775" t="str">
        <f t="shared" si="263"/>
        <v>hdvs</v>
      </c>
      <c r="J2775" t="str">
        <f t="shared" si="264"/>
        <v>natural gas</v>
      </c>
      <c r="K2775" t="str">
        <f t="shared" si="261"/>
        <v>PM</v>
      </c>
      <c r="L2775" t="str">
        <f t="shared" si="262"/>
        <v>hdvs.natural gas.PM.No control</v>
      </c>
      <c r="M2775" s="614">
        <f>IFERROR(INDEX('Control Tech'!$K$3:$K$196,MATCH(Calcs!L2775,'Control Tech'!$A$3:$A$196,0),1)/100,0)</f>
        <v>0</v>
      </c>
      <c r="N2775" s="613">
        <f t="shared" si="265"/>
        <v>1</v>
      </c>
      <c r="O2775" t="str">
        <f t="shared" si="266"/>
        <v/>
      </c>
    </row>
    <row r="2776" spans="1:15" x14ac:dyDescent="0.25">
      <c r="A2776" t="s">
        <v>1691</v>
      </c>
      <c r="B2776" t="s">
        <v>1188</v>
      </c>
      <c r="C2776" t="s">
        <v>1264</v>
      </c>
      <c r="D2776" t="s">
        <v>1275</v>
      </c>
      <c r="E2776" t="s">
        <v>1195</v>
      </c>
      <c r="F2776" s="604">
        <v>1</v>
      </c>
      <c r="G2776" s="604">
        <v>1.01E-3</v>
      </c>
      <c r="I2776" t="str">
        <f t="shared" si="263"/>
        <v>hdvs</v>
      </c>
      <c r="J2776" t="str">
        <f t="shared" si="264"/>
        <v>natural gas</v>
      </c>
      <c r="K2776" t="str">
        <f t="shared" si="261"/>
        <v>PM</v>
      </c>
      <c r="L2776" t="str">
        <f t="shared" si="262"/>
        <v>hdvs.natural gas.PM.Stage 1</v>
      </c>
      <c r="M2776" s="614">
        <f>IFERROR(INDEX('Control Tech'!$K$3:$K$196,MATCH(Calcs!L2776,'Control Tech'!$A$3:$A$196,0),1)/100,0)</f>
        <v>0</v>
      </c>
      <c r="N2776" s="613">
        <f t="shared" si="265"/>
        <v>0</v>
      </c>
      <c r="O2776" t="str">
        <f t="shared" si="266"/>
        <v/>
      </c>
    </row>
    <row r="2777" spans="1:15" x14ac:dyDescent="0.25">
      <c r="A2777" t="s">
        <v>1691</v>
      </c>
      <c r="B2777" t="s">
        <v>1188</v>
      </c>
      <c r="C2777" t="s">
        <v>1264</v>
      </c>
      <c r="D2777" t="s">
        <v>1276</v>
      </c>
      <c r="E2777" t="s">
        <v>1195</v>
      </c>
      <c r="F2777" s="604">
        <v>1</v>
      </c>
      <c r="G2777" s="604">
        <v>3.3E-4</v>
      </c>
      <c r="I2777" t="str">
        <f t="shared" si="263"/>
        <v>hdvs</v>
      </c>
      <c r="J2777" t="str">
        <f t="shared" si="264"/>
        <v>natural gas</v>
      </c>
      <c r="K2777" t="str">
        <f t="shared" si="261"/>
        <v>PM</v>
      </c>
      <c r="L2777" t="str">
        <f t="shared" si="262"/>
        <v>hdvs.natural gas.PM.Stage 2</v>
      </c>
      <c r="M2777" s="614">
        <f>IFERROR(INDEX('Control Tech'!$K$3:$K$196,MATCH(Calcs!L2777,'Control Tech'!$A$3:$A$196,0),1)/100,0)</f>
        <v>0</v>
      </c>
      <c r="N2777" s="613">
        <f t="shared" si="265"/>
        <v>0</v>
      </c>
      <c r="O2777" t="str">
        <f t="shared" si="266"/>
        <v/>
      </c>
    </row>
    <row r="2778" spans="1:15" x14ac:dyDescent="0.25">
      <c r="A2778" t="s">
        <v>1691</v>
      </c>
      <c r="B2778" t="s">
        <v>1188</v>
      </c>
      <c r="C2778" t="s">
        <v>1264</v>
      </c>
      <c r="D2778" t="s">
        <v>1277</v>
      </c>
      <c r="E2778" t="s">
        <v>1195</v>
      </c>
      <c r="F2778" s="604">
        <v>1</v>
      </c>
      <c r="G2778" s="604">
        <v>3.1E-4</v>
      </c>
      <c r="I2778" t="str">
        <f t="shared" si="263"/>
        <v>hdvs</v>
      </c>
      <c r="J2778" t="str">
        <f t="shared" si="264"/>
        <v>natural gas</v>
      </c>
      <c r="K2778" t="str">
        <f t="shared" si="261"/>
        <v>PM</v>
      </c>
      <c r="L2778" t="str">
        <f t="shared" si="262"/>
        <v>hdvs.natural gas.PM.Stage 3</v>
      </c>
      <c r="M2778" s="614">
        <f>IFERROR(INDEX('Control Tech'!$K$3:$K$196,MATCH(Calcs!L2778,'Control Tech'!$A$3:$A$196,0),1)/100,0)</f>
        <v>0</v>
      </c>
      <c r="N2778" s="613">
        <f t="shared" si="265"/>
        <v>0</v>
      </c>
      <c r="O2778" t="str">
        <f t="shared" si="266"/>
        <v/>
      </c>
    </row>
    <row r="2779" spans="1:15" x14ac:dyDescent="0.25">
      <c r="A2779" t="s">
        <v>1691</v>
      </c>
      <c r="B2779" t="s">
        <v>1188</v>
      </c>
      <c r="C2779" t="s">
        <v>18</v>
      </c>
      <c r="D2779" t="s">
        <v>1186</v>
      </c>
      <c r="E2779" t="s">
        <v>1195</v>
      </c>
      <c r="F2779" s="604">
        <v>1</v>
      </c>
      <c r="G2779" s="604">
        <v>2.3959999999999999E-2</v>
      </c>
      <c r="I2779" t="str">
        <f t="shared" si="263"/>
        <v>hdvs</v>
      </c>
      <c r="J2779" t="str">
        <f t="shared" si="264"/>
        <v>petroleum gasoline</v>
      </c>
      <c r="K2779" t="str">
        <f t="shared" si="261"/>
        <v>PM</v>
      </c>
      <c r="L2779" t="str">
        <f t="shared" si="262"/>
        <v>hdvs.petroleum gasoline.PM.No control</v>
      </c>
      <c r="M2779" s="614">
        <f>IFERROR(INDEX('Control Tech'!$K$3:$K$196,MATCH(Calcs!L2779,'Control Tech'!$A$3:$A$196,0),1)/100,0)</f>
        <v>0</v>
      </c>
      <c r="N2779" s="613">
        <f t="shared" si="265"/>
        <v>1</v>
      </c>
      <c r="O2779" t="str">
        <f t="shared" si="266"/>
        <v/>
      </c>
    </row>
    <row r="2780" spans="1:15" x14ac:dyDescent="0.25">
      <c r="A2780" t="s">
        <v>1691</v>
      </c>
      <c r="B2780" t="s">
        <v>1188</v>
      </c>
      <c r="C2780" t="s">
        <v>18</v>
      </c>
      <c r="D2780" t="s">
        <v>1275</v>
      </c>
      <c r="E2780" t="s">
        <v>1195</v>
      </c>
      <c r="F2780" s="604">
        <v>1</v>
      </c>
      <c r="G2780" s="604">
        <v>1.3180000000000001E-2</v>
      </c>
      <c r="I2780" t="str">
        <f t="shared" si="263"/>
        <v>hdvs</v>
      </c>
      <c r="J2780" t="str">
        <f t="shared" si="264"/>
        <v>petroleum gasoline</v>
      </c>
      <c r="K2780" t="str">
        <f t="shared" si="261"/>
        <v>PM</v>
      </c>
      <c r="L2780" t="str">
        <f t="shared" si="262"/>
        <v>hdvs.petroleum gasoline.PM.Stage 1</v>
      </c>
      <c r="M2780" s="614">
        <f>IFERROR(INDEX('Control Tech'!$K$3:$K$196,MATCH(Calcs!L2780,'Control Tech'!$A$3:$A$196,0),1)/100,0)</f>
        <v>0</v>
      </c>
      <c r="N2780" s="613">
        <f t="shared" si="265"/>
        <v>0</v>
      </c>
      <c r="O2780" t="str">
        <f t="shared" si="266"/>
        <v/>
      </c>
    </row>
    <row r="2781" spans="1:15" x14ac:dyDescent="0.25">
      <c r="A2781" t="s">
        <v>1691</v>
      </c>
      <c r="B2781" t="s">
        <v>1188</v>
      </c>
      <c r="C2781" t="s">
        <v>18</v>
      </c>
      <c r="D2781" t="s">
        <v>1276</v>
      </c>
      <c r="E2781" t="s">
        <v>1195</v>
      </c>
      <c r="F2781" s="604">
        <v>1</v>
      </c>
      <c r="G2781" s="604">
        <v>4.3099999999999996E-3</v>
      </c>
      <c r="I2781" t="str">
        <f t="shared" si="263"/>
        <v>hdvs</v>
      </c>
      <c r="J2781" t="str">
        <f t="shared" si="264"/>
        <v>petroleum gasoline</v>
      </c>
      <c r="K2781" t="str">
        <f t="shared" si="261"/>
        <v>PM</v>
      </c>
      <c r="L2781" t="str">
        <f t="shared" si="262"/>
        <v>hdvs.petroleum gasoline.PM.Stage 2</v>
      </c>
      <c r="M2781" s="614">
        <f>IFERROR(INDEX('Control Tech'!$K$3:$K$196,MATCH(Calcs!L2781,'Control Tech'!$A$3:$A$196,0),1)/100,0)</f>
        <v>0</v>
      </c>
      <c r="N2781" s="613">
        <f t="shared" si="265"/>
        <v>0</v>
      </c>
      <c r="O2781" t="str">
        <f t="shared" si="266"/>
        <v/>
      </c>
    </row>
    <row r="2782" spans="1:15" x14ac:dyDescent="0.25">
      <c r="A2782" t="s">
        <v>1691</v>
      </c>
      <c r="B2782" t="s">
        <v>1188</v>
      </c>
      <c r="C2782" t="s">
        <v>18</v>
      </c>
      <c r="D2782" t="s">
        <v>1277</v>
      </c>
      <c r="E2782" t="s">
        <v>1195</v>
      </c>
      <c r="F2782" s="604">
        <v>1</v>
      </c>
      <c r="G2782" s="604">
        <v>4.0699999999999998E-3</v>
      </c>
      <c r="I2782" t="str">
        <f t="shared" si="263"/>
        <v>hdvs</v>
      </c>
      <c r="J2782" t="str">
        <f t="shared" si="264"/>
        <v>petroleum gasoline</v>
      </c>
      <c r="K2782" t="str">
        <f t="shared" si="261"/>
        <v>PM</v>
      </c>
      <c r="L2782" t="str">
        <f t="shared" si="262"/>
        <v>hdvs.petroleum gasoline.PM.Stage 3</v>
      </c>
      <c r="M2782" s="614">
        <f>IFERROR(INDEX('Control Tech'!$K$3:$K$196,MATCH(Calcs!L2782,'Control Tech'!$A$3:$A$196,0),1)/100,0)</f>
        <v>0</v>
      </c>
      <c r="N2782" s="613">
        <f t="shared" si="265"/>
        <v>0</v>
      </c>
      <c r="O2782" t="str">
        <f t="shared" si="266"/>
        <v/>
      </c>
    </row>
    <row r="2783" spans="1:15" x14ac:dyDescent="0.25">
      <c r="A2783" t="s">
        <v>1691</v>
      </c>
      <c r="B2783" t="s">
        <v>1188</v>
      </c>
      <c r="C2783" t="s">
        <v>1305</v>
      </c>
      <c r="D2783" t="s">
        <v>1186</v>
      </c>
      <c r="E2783" t="s">
        <v>1195</v>
      </c>
      <c r="F2783" s="604">
        <v>1</v>
      </c>
      <c r="G2783" s="604">
        <v>1.8400000000000001E-3</v>
      </c>
      <c r="I2783" t="str">
        <f t="shared" si="263"/>
        <v>hdvs</v>
      </c>
      <c r="J2783" t="str">
        <f t="shared" si="264"/>
        <v>natural gas</v>
      </c>
      <c r="K2783" t="str">
        <f t="shared" si="261"/>
        <v>PM</v>
      </c>
      <c r="L2783" t="str">
        <f t="shared" si="262"/>
        <v>hdvs.natural gas.PM.No control</v>
      </c>
      <c r="M2783" s="614">
        <f>IFERROR(INDEX('Control Tech'!$K$3:$K$196,MATCH(Calcs!L2783,'Control Tech'!$A$3:$A$196,0),1)/100,0)</f>
        <v>0</v>
      </c>
      <c r="N2783" s="613">
        <f t="shared" si="265"/>
        <v>1</v>
      </c>
      <c r="O2783" t="str">
        <f t="shared" si="266"/>
        <v/>
      </c>
    </row>
    <row r="2784" spans="1:15" x14ac:dyDescent="0.25">
      <c r="A2784" t="s">
        <v>1691</v>
      </c>
      <c r="B2784" t="s">
        <v>1188</v>
      </c>
      <c r="C2784" t="s">
        <v>1305</v>
      </c>
      <c r="D2784" t="s">
        <v>1275</v>
      </c>
      <c r="E2784" t="s">
        <v>1195</v>
      </c>
      <c r="F2784" s="604">
        <v>1</v>
      </c>
      <c r="G2784" s="604">
        <v>1.01E-3</v>
      </c>
      <c r="I2784" t="str">
        <f t="shared" si="263"/>
        <v>hdvs</v>
      </c>
      <c r="J2784" t="str">
        <f t="shared" si="264"/>
        <v>natural gas</v>
      </c>
      <c r="K2784" t="str">
        <f t="shared" si="261"/>
        <v>PM</v>
      </c>
      <c r="L2784" t="str">
        <f t="shared" si="262"/>
        <v>hdvs.natural gas.PM.Stage 1</v>
      </c>
      <c r="M2784" s="614">
        <f>IFERROR(INDEX('Control Tech'!$K$3:$K$196,MATCH(Calcs!L2784,'Control Tech'!$A$3:$A$196,0),1)/100,0)</f>
        <v>0</v>
      </c>
      <c r="N2784" s="613">
        <f t="shared" si="265"/>
        <v>0</v>
      </c>
      <c r="O2784" t="str">
        <f t="shared" si="266"/>
        <v/>
      </c>
    </row>
    <row r="2785" spans="1:15" x14ac:dyDescent="0.25">
      <c r="A2785" t="s">
        <v>1691</v>
      </c>
      <c r="B2785" t="s">
        <v>1188</v>
      </c>
      <c r="C2785" t="s">
        <v>1305</v>
      </c>
      <c r="D2785" t="s">
        <v>1276</v>
      </c>
      <c r="E2785" t="s">
        <v>1195</v>
      </c>
      <c r="F2785" s="604">
        <v>1</v>
      </c>
      <c r="G2785" s="604">
        <v>3.3E-4</v>
      </c>
      <c r="I2785" t="str">
        <f t="shared" si="263"/>
        <v>hdvs</v>
      </c>
      <c r="J2785" t="str">
        <f t="shared" si="264"/>
        <v>natural gas</v>
      </c>
      <c r="K2785" t="str">
        <f t="shared" si="261"/>
        <v>PM</v>
      </c>
      <c r="L2785" t="str">
        <f t="shared" si="262"/>
        <v>hdvs.natural gas.PM.Stage 2</v>
      </c>
      <c r="M2785" s="614">
        <f>IFERROR(INDEX('Control Tech'!$K$3:$K$196,MATCH(Calcs!L2785,'Control Tech'!$A$3:$A$196,0),1)/100,0)</f>
        <v>0</v>
      </c>
      <c r="N2785" s="613">
        <f t="shared" si="265"/>
        <v>0</v>
      </c>
      <c r="O2785" t="str">
        <f t="shared" si="266"/>
        <v/>
      </c>
    </row>
    <row r="2786" spans="1:15" x14ac:dyDescent="0.25">
      <c r="A2786" t="s">
        <v>1691</v>
      </c>
      <c r="B2786" t="s">
        <v>1188</v>
      </c>
      <c r="C2786" t="s">
        <v>1305</v>
      </c>
      <c r="D2786" t="s">
        <v>1277</v>
      </c>
      <c r="E2786" t="s">
        <v>1195</v>
      </c>
      <c r="F2786" s="604">
        <v>1</v>
      </c>
      <c r="G2786" s="604">
        <v>3.1E-4</v>
      </c>
      <c r="I2786" t="str">
        <f t="shared" si="263"/>
        <v>hdvs</v>
      </c>
      <c r="J2786" t="str">
        <f t="shared" si="264"/>
        <v>natural gas</v>
      </c>
      <c r="K2786" t="str">
        <f t="shared" si="261"/>
        <v>PM</v>
      </c>
      <c r="L2786" t="str">
        <f t="shared" si="262"/>
        <v>hdvs.natural gas.PM.Stage 3</v>
      </c>
      <c r="M2786" s="614">
        <f>IFERROR(INDEX('Control Tech'!$K$3:$K$196,MATCH(Calcs!L2786,'Control Tech'!$A$3:$A$196,0),1)/100,0)</f>
        <v>0</v>
      </c>
      <c r="N2786" s="613">
        <f t="shared" si="265"/>
        <v>0</v>
      </c>
      <c r="O2786" t="str">
        <f t="shared" si="266"/>
        <v/>
      </c>
    </row>
    <row r="2787" spans="1:15" x14ac:dyDescent="0.25">
      <c r="A2787" t="s">
        <v>1691</v>
      </c>
      <c r="B2787" t="s">
        <v>1248</v>
      </c>
      <c r="C2787" t="s">
        <v>1409</v>
      </c>
      <c r="D2787" t="s">
        <v>1131</v>
      </c>
      <c r="E2787" t="s">
        <v>1195</v>
      </c>
      <c r="F2787" s="604">
        <v>1</v>
      </c>
      <c r="G2787" s="604">
        <v>0.12936</v>
      </c>
      <c r="I2787" t="str">
        <f t="shared" si="263"/>
        <v>industry</v>
      </c>
      <c r="J2787" t="str">
        <f t="shared" si="264"/>
        <v>biomass</v>
      </c>
      <c r="K2787" t="str">
        <f t="shared" si="261"/>
        <v>PM</v>
      </c>
      <c r="L2787" t="str">
        <f t="shared" si="262"/>
        <v>industry.biomass.PM.Cyclone</v>
      </c>
      <c r="M2787" s="614">
        <f>IFERROR(INDEX('Control Tech'!$K$3:$K$196,MATCH(Calcs!L2787,'Control Tech'!$A$3:$A$196,0),1)/100,0)</f>
        <v>0</v>
      </c>
      <c r="N2787" s="613">
        <f t="shared" si="265"/>
        <v>0</v>
      </c>
      <c r="O2787" t="str">
        <f t="shared" si="266"/>
        <v/>
      </c>
    </row>
    <row r="2788" spans="1:15" x14ac:dyDescent="0.25">
      <c r="A2788" t="s">
        <v>1691</v>
      </c>
      <c r="B2788" t="s">
        <v>1248</v>
      </c>
      <c r="C2788" t="s">
        <v>1409</v>
      </c>
      <c r="D2788" t="s">
        <v>1207</v>
      </c>
      <c r="E2788" t="s">
        <v>1195</v>
      </c>
      <c r="F2788" s="604">
        <v>1</v>
      </c>
      <c r="G2788" s="604">
        <v>1.294E-2</v>
      </c>
      <c r="I2788" t="str">
        <f t="shared" si="263"/>
        <v>industry</v>
      </c>
      <c r="J2788" t="str">
        <f t="shared" si="264"/>
        <v>biomass</v>
      </c>
      <c r="K2788" t="str">
        <f t="shared" si="261"/>
        <v>PM</v>
      </c>
      <c r="L2788" t="str">
        <f t="shared" si="262"/>
        <v>industry.biomass.PM.Electrostatic precipitator: 1 field</v>
      </c>
      <c r="M2788" s="614">
        <f>IFERROR(INDEX('Control Tech'!$K$3:$K$196,MATCH(Calcs!L2788,'Control Tech'!$A$3:$A$196,0),1)/100,0)</f>
        <v>0.28000000000000003</v>
      </c>
      <c r="N2788" s="613">
        <f t="shared" si="265"/>
        <v>0.28000000000000003</v>
      </c>
      <c r="O2788" t="str">
        <f t="shared" si="266"/>
        <v/>
      </c>
    </row>
    <row r="2789" spans="1:15" x14ac:dyDescent="0.25">
      <c r="A2789" t="s">
        <v>1691</v>
      </c>
      <c r="B2789" t="s">
        <v>1248</v>
      </c>
      <c r="C2789" t="s">
        <v>1409</v>
      </c>
      <c r="D2789" t="s">
        <v>1208</v>
      </c>
      <c r="E2789" t="s">
        <v>1195</v>
      </c>
      <c r="F2789" s="604">
        <v>1</v>
      </c>
      <c r="G2789" s="604">
        <v>7.3899999999999999E-3</v>
      </c>
      <c r="I2789" t="str">
        <f t="shared" si="263"/>
        <v>industry</v>
      </c>
      <c r="J2789" t="str">
        <f t="shared" si="264"/>
        <v>biomass</v>
      </c>
      <c r="K2789" t="str">
        <f t="shared" si="261"/>
        <v>PM</v>
      </c>
      <c r="L2789" t="str">
        <f t="shared" si="262"/>
        <v>industry.biomass.PM.Electrostatic precipitator: 2 fields</v>
      </c>
      <c r="M2789" s="614">
        <f>IFERROR(INDEX('Control Tech'!$K$3:$K$196,MATCH(Calcs!L2789,'Control Tech'!$A$3:$A$196,0),1)/100,0)</f>
        <v>0</v>
      </c>
      <c r="N2789" s="613">
        <f t="shared" si="265"/>
        <v>0</v>
      </c>
      <c r="O2789" t="str">
        <f t="shared" si="266"/>
        <v/>
      </c>
    </row>
    <row r="2790" spans="1:15" x14ac:dyDescent="0.25">
      <c r="A2790" t="s">
        <v>1691</v>
      </c>
      <c r="B2790" t="s">
        <v>1248</v>
      </c>
      <c r="C2790" t="s">
        <v>1409</v>
      </c>
      <c r="D2790" t="s">
        <v>1196</v>
      </c>
      <c r="E2790" t="s">
        <v>1195</v>
      </c>
      <c r="F2790" s="604">
        <v>1</v>
      </c>
      <c r="G2790" s="604">
        <v>1.8500000000000001E-3</v>
      </c>
      <c r="I2790" t="str">
        <f t="shared" si="263"/>
        <v>industry</v>
      </c>
      <c r="J2790" t="str">
        <f t="shared" si="264"/>
        <v>biomass</v>
      </c>
      <c r="K2790" t="str">
        <f t="shared" si="261"/>
        <v>PM</v>
      </c>
      <c r="L2790" t="str">
        <f t="shared" si="262"/>
        <v>industry.biomass.PM.High efficiency deduster</v>
      </c>
      <c r="M2790" s="614">
        <f>IFERROR(INDEX('Control Tech'!$K$3:$K$196,MATCH(Calcs!L2790,'Control Tech'!$A$3:$A$196,0),1)/100,0)</f>
        <v>0</v>
      </c>
      <c r="N2790" s="613">
        <f t="shared" si="265"/>
        <v>0</v>
      </c>
      <c r="O2790" t="str">
        <f t="shared" si="266"/>
        <v/>
      </c>
    </row>
    <row r="2791" spans="1:15" x14ac:dyDescent="0.25">
      <c r="A2791" t="s">
        <v>1691</v>
      </c>
      <c r="B2791" t="s">
        <v>1248</v>
      </c>
      <c r="C2791" t="s">
        <v>1409</v>
      </c>
      <c r="D2791" t="s">
        <v>1186</v>
      </c>
      <c r="E2791" t="s">
        <v>1195</v>
      </c>
      <c r="F2791" s="604">
        <v>1</v>
      </c>
      <c r="G2791" s="604">
        <v>0.18479999999999999</v>
      </c>
      <c r="I2791" t="str">
        <f t="shared" si="263"/>
        <v>industry</v>
      </c>
      <c r="J2791" t="str">
        <f t="shared" si="264"/>
        <v>biomass</v>
      </c>
      <c r="K2791" t="str">
        <f t="shared" si="261"/>
        <v>PM</v>
      </c>
      <c r="L2791" t="str">
        <f t="shared" si="262"/>
        <v>industry.biomass.PM.No control</v>
      </c>
      <c r="M2791" s="614">
        <f>IFERROR(INDEX('Control Tech'!$K$3:$K$196,MATCH(Calcs!L2791,'Control Tech'!$A$3:$A$196,0),1)/100,0)</f>
        <v>0</v>
      </c>
      <c r="N2791" s="613">
        <f t="shared" si="265"/>
        <v>0.72</v>
      </c>
      <c r="O2791" t="str">
        <f t="shared" si="266"/>
        <v/>
      </c>
    </row>
    <row r="2792" spans="1:15" x14ac:dyDescent="0.25">
      <c r="A2792" t="s">
        <v>1691</v>
      </c>
      <c r="B2792" t="s">
        <v>1248</v>
      </c>
      <c r="C2792" t="s">
        <v>1245</v>
      </c>
      <c r="D2792" t="s">
        <v>1131</v>
      </c>
      <c r="E2792" t="s">
        <v>1195</v>
      </c>
      <c r="F2792" s="604">
        <v>1</v>
      </c>
      <c r="G2792" s="604">
        <v>1.137E-2</v>
      </c>
      <c r="I2792" t="str">
        <f t="shared" si="263"/>
        <v>industry</v>
      </c>
      <c r="J2792" t="str">
        <f t="shared" si="264"/>
        <v>hard coal</v>
      </c>
      <c r="K2792" t="str">
        <f t="shared" si="261"/>
        <v>PM</v>
      </c>
      <c r="L2792" t="str">
        <f t="shared" si="262"/>
        <v>industry.hard coal.PM.Cyclone</v>
      </c>
      <c r="M2792" s="614">
        <f>IFERROR(INDEX('Control Tech'!$K$3:$K$196,MATCH(Calcs!L2792,'Control Tech'!$A$3:$A$196,0),1)/100,0)</f>
        <v>0</v>
      </c>
      <c r="N2792" s="613">
        <f t="shared" si="265"/>
        <v>0</v>
      </c>
      <c r="O2792" t="str">
        <f t="shared" si="266"/>
        <v/>
      </c>
    </row>
    <row r="2793" spans="1:15" x14ac:dyDescent="0.25">
      <c r="A2793" t="s">
        <v>1691</v>
      </c>
      <c r="B2793" t="s">
        <v>1248</v>
      </c>
      <c r="C2793" t="s">
        <v>1245</v>
      </c>
      <c r="D2793" t="s">
        <v>1207</v>
      </c>
      <c r="E2793" t="s">
        <v>1195</v>
      </c>
      <c r="F2793" s="604">
        <v>1</v>
      </c>
      <c r="G2793" s="604">
        <v>1.14E-3</v>
      </c>
      <c r="I2793" t="str">
        <f t="shared" si="263"/>
        <v>industry</v>
      </c>
      <c r="J2793" t="str">
        <f t="shared" si="264"/>
        <v>hard coal</v>
      </c>
      <c r="K2793" t="str">
        <f t="shared" si="261"/>
        <v>PM</v>
      </c>
      <c r="L2793" t="str">
        <f t="shared" si="262"/>
        <v>industry.hard coal.PM.Electrostatic precipitator: 1 field</v>
      </c>
      <c r="M2793" s="614">
        <f>IFERROR(INDEX('Control Tech'!$K$3:$K$196,MATCH(Calcs!L2793,'Control Tech'!$A$3:$A$196,0),1)/100,0)</f>
        <v>0</v>
      </c>
      <c r="N2793" s="613">
        <f t="shared" si="265"/>
        <v>0</v>
      </c>
      <c r="O2793" t="str">
        <f t="shared" si="266"/>
        <v/>
      </c>
    </row>
    <row r="2794" spans="1:15" x14ac:dyDescent="0.25">
      <c r="A2794" t="s">
        <v>1691</v>
      </c>
      <c r="B2794" t="s">
        <v>1248</v>
      </c>
      <c r="C2794" t="s">
        <v>1245</v>
      </c>
      <c r="D2794" t="s">
        <v>1208</v>
      </c>
      <c r="E2794" t="s">
        <v>1195</v>
      </c>
      <c r="F2794" s="604">
        <v>1</v>
      </c>
      <c r="G2794" s="604">
        <v>6.4999999999999997E-4</v>
      </c>
      <c r="I2794" t="str">
        <f t="shared" si="263"/>
        <v>industry</v>
      </c>
      <c r="J2794" t="str">
        <f t="shared" si="264"/>
        <v>hard coal</v>
      </c>
      <c r="K2794" t="str">
        <f t="shared" si="261"/>
        <v>PM</v>
      </c>
      <c r="L2794" t="str">
        <f t="shared" si="262"/>
        <v>industry.hard coal.PM.Electrostatic precipitator: 2 fields</v>
      </c>
      <c r="M2794" s="614">
        <f>IFERROR(INDEX('Control Tech'!$K$3:$K$196,MATCH(Calcs!L2794,'Control Tech'!$A$3:$A$196,0),1)/100,0)</f>
        <v>0</v>
      </c>
      <c r="N2794" s="613">
        <f t="shared" si="265"/>
        <v>0</v>
      </c>
      <c r="O2794" t="str">
        <f t="shared" si="266"/>
        <v/>
      </c>
    </row>
    <row r="2795" spans="1:15" x14ac:dyDescent="0.25">
      <c r="A2795" t="s">
        <v>1691</v>
      </c>
      <c r="B2795" t="s">
        <v>1248</v>
      </c>
      <c r="C2795" t="s">
        <v>1245</v>
      </c>
      <c r="D2795" t="s">
        <v>1196</v>
      </c>
      <c r="E2795" t="s">
        <v>1195</v>
      </c>
      <c r="F2795" s="604">
        <v>1</v>
      </c>
      <c r="G2795" s="604">
        <v>1.6000000000000001E-4</v>
      </c>
      <c r="I2795" t="str">
        <f t="shared" si="263"/>
        <v>industry</v>
      </c>
      <c r="J2795" t="str">
        <f t="shared" si="264"/>
        <v>hard coal</v>
      </c>
      <c r="K2795" t="str">
        <f t="shared" si="261"/>
        <v>PM</v>
      </c>
      <c r="L2795" t="str">
        <f t="shared" si="262"/>
        <v>industry.hard coal.PM.High efficiency deduster</v>
      </c>
      <c r="M2795" s="614">
        <f>IFERROR(INDEX('Control Tech'!$K$3:$K$196,MATCH(Calcs!L2795,'Control Tech'!$A$3:$A$196,0),1)/100,0)</f>
        <v>0</v>
      </c>
      <c r="N2795" s="613">
        <f t="shared" si="265"/>
        <v>0</v>
      </c>
      <c r="O2795" t="str">
        <f t="shared" si="266"/>
        <v/>
      </c>
    </row>
    <row r="2796" spans="1:15" x14ac:dyDescent="0.25">
      <c r="A2796" t="s">
        <v>1691</v>
      </c>
      <c r="B2796" t="s">
        <v>1248</v>
      </c>
      <c r="C2796" t="s">
        <v>1245</v>
      </c>
      <c r="D2796" t="s">
        <v>1186</v>
      </c>
      <c r="E2796" t="s">
        <v>1195</v>
      </c>
      <c r="F2796" s="604">
        <v>1</v>
      </c>
      <c r="G2796" s="604">
        <v>1.6250000000000001E-2</v>
      </c>
      <c r="I2796" t="str">
        <f t="shared" si="263"/>
        <v>industry</v>
      </c>
      <c r="J2796" t="str">
        <f t="shared" si="264"/>
        <v>hard coal</v>
      </c>
      <c r="K2796" t="str">
        <f t="shared" si="261"/>
        <v>PM</v>
      </c>
      <c r="L2796" t="str">
        <f t="shared" si="262"/>
        <v>industry.hard coal.PM.No control</v>
      </c>
      <c r="M2796" s="614">
        <f>IFERROR(INDEX('Control Tech'!$K$3:$K$196,MATCH(Calcs!L2796,'Control Tech'!$A$3:$A$196,0),1)/100,0)</f>
        <v>0</v>
      </c>
      <c r="N2796" s="613">
        <f t="shared" si="265"/>
        <v>1</v>
      </c>
      <c r="O2796" t="str">
        <f t="shared" si="266"/>
        <v/>
      </c>
    </row>
    <row r="2797" spans="1:15" x14ac:dyDescent="0.25">
      <c r="A2797" t="s">
        <v>1691</v>
      </c>
      <c r="B2797" t="s">
        <v>1248</v>
      </c>
      <c r="C2797" t="s">
        <v>92</v>
      </c>
      <c r="D2797" t="s">
        <v>1295</v>
      </c>
      <c r="E2797" t="s">
        <v>1195</v>
      </c>
      <c r="F2797" s="604">
        <v>1</v>
      </c>
      <c r="G2797" s="604">
        <v>1.8000000000000001E-4</v>
      </c>
      <c r="I2797" t="str">
        <f t="shared" si="263"/>
        <v>industry</v>
      </c>
      <c r="J2797" t="str">
        <f t="shared" si="264"/>
        <v>petroleum diesel</v>
      </c>
      <c r="K2797" t="str">
        <f t="shared" ref="K2797:K2860" si="267">IF(OR(A2797="black carbon",A2797="oc",A2797="pm2.5",A2797="pm10"),"PM",A2797)</f>
        <v>PM</v>
      </c>
      <c r="L2797" t="str">
        <f t="shared" ref="L2797:L2860" si="268">IFERROR(CONCATENATE(I2797,".",J2797,".",K2797,".",D2797),"")</f>
        <v>industry.petroleum diesel.PM.Good housekeeping: industrial oil boilers</v>
      </c>
      <c r="M2797" s="614">
        <f>IFERROR(INDEX('Control Tech'!$K$3:$K$196,MATCH(Calcs!L2797,'Control Tech'!$A$3:$A$196,0),1)/100,0)</f>
        <v>0</v>
      </c>
      <c r="N2797" s="613">
        <f t="shared" si="265"/>
        <v>0</v>
      </c>
      <c r="O2797" t="str">
        <f t="shared" si="266"/>
        <v/>
      </c>
    </row>
    <row r="2798" spans="1:15" x14ac:dyDescent="0.25">
      <c r="A2798" t="s">
        <v>1691</v>
      </c>
      <c r="B2798" t="s">
        <v>1248</v>
      </c>
      <c r="C2798" t="s">
        <v>92</v>
      </c>
      <c r="D2798" t="s">
        <v>1186</v>
      </c>
      <c r="E2798" t="s">
        <v>1195</v>
      </c>
      <c r="F2798" s="604">
        <v>1</v>
      </c>
      <c r="G2798" s="604">
        <v>2.5999999999999998E-4</v>
      </c>
      <c r="I2798" t="str">
        <f t="shared" si="263"/>
        <v>industry</v>
      </c>
      <c r="J2798" t="str">
        <f t="shared" si="264"/>
        <v>petroleum diesel</v>
      </c>
      <c r="K2798" t="str">
        <f t="shared" si="267"/>
        <v>PM</v>
      </c>
      <c r="L2798" t="str">
        <f t="shared" si="268"/>
        <v>industry.petroleum diesel.PM.No control</v>
      </c>
      <c r="M2798" s="614">
        <f>IFERROR(INDEX('Control Tech'!$K$3:$K$196,MATCH(Calcs!L2798,'Control Tech'!$A$3:$A$196,0),1)/100,0)</f>
        <v>0</v>
      </c>
      <c r="N2798" s="613">
        <f t="shared" si="265"/>
        <v>1</v>
      </c>
      <c r="O2798" t="str">
        <f t="shared" si="266"/>
        <v/>
      </c>
    </row>
    <row r="2799" spans="1:15" x14ac:dyDescent="0.25">
      <c r="A2799" t="s">
        <v>1691</v>
      </c>
      <c r="B2799" t="s">
        <v>1248</v>
      </c>
      <c r="C2799" t="s">
        <v>1264</v>
      </c>
      <c r="D2799" t="s">
        <v>1186</v>
      </c>
      <c r="E2799" t="s">
        <v>1195</v>
      </c>
      <c r="F2799" s="604">
        <v>1</v>
      </c>
      <c r="G2799" s="604">
        <v>1E-4</v>
      </c>
      <c r="I2799" t="str">
        <f t="shared" si="263"/>
        <v>industry</v>
      </c>
      <c r="J2799" t="str">
        <f t="shared" si="264"/>
        <v>natural gas</v>
      </c>
      <c r="K2799" t="str">
        <f t="shared" si="267"/>
        <v>PM</v>
      </c>
      <c r="L2799" t="str">
        <f t="shared" si="268"/>
        <v>industry.natural gas.PM.No control</v>
      </c>
      <c r="M2799" s="614">
        <f>IFERROR(INDEX('Control Tech'!$K$3:$K$196,MATCH(Calcs!L2799,'Control Tech'!$A$3:$A$196,0),1)/100,0)</f>
        <v>0</v>
      </c>
      <c r="N2799" s="613">
        <f t="shared" si="265"/>
        <v>1</v>
      </c>
      <c r="O2799" t="str">
        <f t="shared" si="266"/>
        <v/>
      </c>
    </row>
    <row r="2800" spans="1:15" x14ac:dyDescent="0.25">
      <c r="A2800" t="s">
        <v>1691</v>
      </c>
      <c r="B2800" t="s">
        <v>1248</v>
      </c>
      <c r="C2800" t="s">
        <v>18</v>
      </c>
      <c r="D2800" t="s">
        <v>1186</v>
      </c>
      <c r="E2800" t="s">
        <v>1195</v>
      </c>
      <c r="F2800" s="604">
        <v>1</v>
      </c>
      <c r="G2800" s="604">
        <v>5.0000000000000001E-4</v>
      </c>
      <c r="I2800" t="str">
        <f t="shared" si="263"/>
        <v>industry</v>
      </c>
      <c r="J2800" t="str">
        <f t="shared" si="264"/>
        <v>petroleum gasoline</v>
      </c>
      <c r="K2800" t="str">
        <f t="shared" si="267"/>
        <v>PM</v>
      </c>
      <c r="L2800" t="str">
        <f t="shared" si="268"/>
        <v>industry.petroleum gasoline.PM.No control</v>
      </c>
      <c r="M2800" s="614">
        <f>IFERROR(INDEX('Control Tech'!$K$3:$K$196,MATCH(Calcs!L2800,'Control Tech'!$A$3:$A$196,0),1)/100,0)</f>
        <v>0</v>
      </c>
      <c r="N2800" s="613">
        <f t="shared" si="265"/>
        <v>1</v>
      </c>
      <c r="O2800" t="str">
        <f t="shared" si="266"/>
        <v/>
      </c>
    </row>
    <row r="2801" spans="1:15" x14ac:dyDescent="0.25">
      <c r="A2801" t="s">
        <v>1691</v>
      </c>
      <c r="B2801" t="s">
        <v>1248</v>
      </c>
      <c r="C2801" t="s">
        <v>1294</v>
      </c>
      <c r="D2801" t="s">
        <v>1295</v>
      </c>
      <c r="E2801" t="s">
        <v>1195</v>
      </c>
      <c r="F2801" s="604">
        <v>1</v>
      </c>
      <c r="G2801" s="604">
        <v>7.2700000000000004E-3</v>
      </c>
      <c r="I2801" t="str">
        <f t="shared" si="263"/>
        <v>industry</v>
      </c>
      <c r="J2801" t="str">
        <f t="shared" si="264"/>
        <v>petroleum diesel</v>
      </c>
      <c r="K2801" t="str">
        <f t="shared" si="267"/>
        <v>PM</v>
      </c>
      <c r="L2801" t="str">
        <f t="shared" si="268"/>
        <v>industry.petroleum diesel.PM.Good housekeeping: industrial oil boilers</v>
      </c>
      <c r="M2801" s="614">
        <f>IFERROR(INDEX('Control Tech'!$K$3:$K$196,MATCH(Calcs!L2801,'Control Tech'!$A$3:$A$196,0),1)/100,0)</f>
        <v>0</v>
      </c>
      <c r="N2801" s="613">
        <f t="shared" si="265"/>
        <v>0</v>
      </c>
      <c r="O2801" t="str">
        <f t="shared" si="266"/>
        <v/>
      </c>
    </row>
    <row r="2802" spans="1:15" x14ac:dyDescent="0.25">
      <c r="A2802" t="s">
        <v>1691</v>
      </c>
      <c r="B2802" t="s">
        <v>1248</v>
      </c>
      <c r="C2802" t="s">
        <v>1294</v>
      </c>
      <c r="D2802" t="s">
        <v>1196</v>
      </c>
      <c r="E2802" t="s">
        <v>1195</v>
      </c>
      <c r="F2802" s="604">
        <v>1</v>
      </c>
      <c r="G2802" s="604">
        <v>1E-4</v>
      </c>
      <c r="I2802" t="str">
        <f t="shared" si="263"/>
        <v>industry</v>
      </c>
      <c r="J2802" t="str">
        <f t="shared" si="264"/>
        <v>petroleum diesel</v>
      </c>
      <c r="K2802" t="str">
        <f t="shared" si="267"/>
        <v>PM</v>
      </c>
      <c r="L2802" t="str">
        <f t="shared" si="268"/>
        <v>industry.petroleum diesel.PM.High efficiency deduster</v>
      </c>
      <c r="M2802" s="614">
        <f>IFERROR(INDEX('Control Tech'!$K$3:$K$196,MATCH(Calcs!L2802,'Control Tech'!$A$3:$A$196,0),1)/100,0)</f>
        <v>0</v>
      </c>
      <c r="N2802" s="613">
        <f t="shared" si="265"/>
        <v>0</v>
      </c>
      <c r="O2802" t="str">
        <f t="shared" si="266"/>
        <v/>
      </c>
    </row>
    <row r="2803" spans="1:15" x14ac:dyDescent="0.25">
      <c r="A2803" t="s">
        <v>1691</v>
      </c>
      <c r="B2803" t="s">
        <v>1248</v>
      </c>
      <c r="C2803" t="s">
        <v>1294</v>
      </c>
      <c r="D2803" t="s">
        <v>1186</v>
      </c>
      <c r="E2803" t="s">
        <v>1195</v>
      </c>
      <c r="F2803" s="604">
        <v>1</v>
      </c>
      <c r="G2803" s="604">
        <v>1.038E-2</v>
      </c>
      <c r="I2803" t="str">
        <f t="shared" si="263"/>
        <v>industry</v>
      </c>
      <c r="J2803" t="str">
        <f t="shared" si="264"/>
        <v>petroleum diesel</v>
      </c>
      <c r="K2803" t="str">
        <f t="shared" si="267"/>
        <v>PM</v>
      </c>
      <c r="L2803" t="str">
        <f t="shared" si="268"/>
        <v>industry.petroleum diesel.PM.No control</v>
      </c>
      <c r="M2803" s="614">
        <f>IFERROR(INDEX('Control Tech'!$K$3:$K$196,MATCH(Calcs!L2803,'Control Tech'!$A$3:$A$196,0),1)/100,0)</f>
        <v>0</v>
      </c>
      <c r="N2803" s="613">
        <f t="shared" si="265"/>
        <v>1</v>
      </c>
      <c r="O2803" t="str">
        <f t="shared" si="266"/>
        <v/>
      </c>
    </row>
    <row r="2804" spans="1:15" x14ac:dyDescent="0.25">
      <c r="A2804" t="s">
        <v>1691</v>
      </c>
      <c r="B2804" t="s">
        <v>1248</v>
      </c>
      <c r="C2804" t="s">
        <v>1305</v>
      </c>
      <c r="D2804" t="s">
        <v>1186</v>
      </c>
      <c r="E2804" t="s">
        <v>1195</v>
      </c>
      <c r="F2804" s="604">
        <v>1</v>
      </c>
      <c r="G2804" s="604">
        <v>2.0000000000000001E-4</v>
      </c>
      <c r="I2804" t="str">
        <f t="shared" si="263"/>
        <v>industry</v>
      </c>
      <c r="J2804" t="str">
        <f t="shared" si="264"/>
        <v>natural gas</v>
      </c>
      <c r="K2804" t="str">
        <f t="shared" si="267"/>
        <v>PM</v>
      </c>
      <c r="L2804" t="str">
        <f t="shared" si="268"/>
        <v>industry.natural gas.PM.No control</v>
      </c>
      <c r="M2804" s="614">
        <f>IFERROR(INDEX('Control Tech'!$K$3:$K$196,MATCH(Calcs!L2804,'Control Tech'!$A$3:$A$196,0),1)/100,0)</f>
        <v>0</v>
      </c>
      <c r="N2804" s="613">
        <f t="shared" si="265"/>
        <v>1</v>
      </c>
      <c r="O2804" t="str">
        <f t="shared" si="266"/>
        <v/>
      </c>
    </row>
    <row r="2805" spans="1:15" x14ac:dyDescent="0.25">
      <c r="A2805" t="s">
        <v>1691</v>
      </c>
      <c r="B2805" t="s">
        <v>1248</v>
      </c>
      <c r="C2805" t="s">
        <v>1410</v>
      </c>
      <c r="D2805" t="s">
        <v>1131</v>
      </c>
      <c r="E2805" t="s">
        <v>1195</v>
      </c>
      <c r="F2805" s="604">
        <v>1</v>
      </c>
      <c r="G2805" s="604">
        <v>2.5839999999999998E-2</v>
      </c>
      <c r="I2805" t="str">
        <f t="shared" si="263"/>
        <v>industry</v>
      </c>
      <c r="J2805" t="str">
        <f t="shared" si="264"/>
        <v>biomass</v>
      </c>
      <c r="K2805" t="str">
        <f t="shared" si="267"/>
        <v>PM</v>
      </c>
      <c r="L2805" t="str">
        <f t="shared" si="268"/>
        <v>industry.biomass.PM.Cyclone</v>
      </c>
      <c r="M2805" s="614">
        <f>IFERROR(INDEX('Control Tech'!$K$3:$K$196,MATCH(Calcs!L2805,'Control Tech'!$A$3:$A$196,0),1)/100,0)</f>
        <v>0</v>
      </c>
      <c r="N2805" s="613">
        <f t="shared" si="265"/>
        <v>0</v>
      </c>
      <c r="O2805" t="str">
        <f t="shared" si="266"/>
        <v/>
      </c>
    </row>
    <row r="2806" spans="1:15" x14ac:dyDescent="0.25">
      <c r="A2806" t="s">
        <v>1691</v>
      </c>
      <c r="B2806" t="s">
        <v>1248</v>
      </c>
      <c r="C2806" t="s">
        <v>1410</v>
      </c>
      <c r="D2806" t="s">
        <v>1207</v>
      </c>
      <c r="E2806" t="s">
        <v>1195</v>
      </c>
      <c r="F2806" s="604">
        <v>1</v>
      </c>
      <c r="G2806" s="604">
        <v>2.5799999999999998E-3</v>
      </c>
      <c r="I2806" t="str">
        <f t="shared" si="263"/>
        <v>industry</v>
      </c>
      <c r="J2806" t="str">
        <f t="shared" si="264"/>
        <v>biomass</v>
      </c>
      <c r="K2806" t="str">
        <f t="shared" si="267"/>
        <v>PM</v>
      </c>
      <c r="L2806" t="str">
        <f t="shared" si="268"/>
        <v>industry.biomass.PM.Electrostatic precipitator: 1 field</v>
      </c>
      <c r="M2806" s="614">
        <f>IFERROR(INDEX('Control Tech'!$K$3:$K$196,MATCH(Calcs!L2806,'Control Tech'!$A$3:$A$196,0),1)/100,0)</f>
        <v>0.28000000000000003</v>
      </c>
      <c r="N2806" s="613">
        <f t="shared" si="265"/>
        <v>0.28000000000000003</v>
      </c>
      <c r="O2806" t="str">
        <f t="shared" si="266"/>
        <v/>
      </c>
    </row>
    <row r="2807" spans="1:15" x14ac:dyDescent="0.25">
      <c r="A2807" t="s">
        <v>1691</v>
      </c>
      <c r="B2807" t="s">
        <v>1248</v>
      </c>
      <c r="C2807" t="s">
        <v>1410</v>
      </c>
      <c r="D2807" t="s">
        <v>1208</v>
      </c>
      <c r="E2807" t="s">
        <v>1195</v>
      </c>
      <c r="F2807" s="604">
        <v>1</v>
      </c>
      <c r="G2807" s="604">
        <v>1.48E-3</v>
      </c>
      <c r="I2807" t="str">
        <f t="shared" si="263"/>
        <v>industry</v>
      </c>
      <c r="J2807" t="str">
        <f t="shared" si="264"/>
        <v>biomass</v>
      </c>
      <c r="K2807" t="str">
        <f t="shared" si="267"/>
        <v>PM</v>
      </c>
      <c r="L2807" t="str">
        <f t="shared" si="268"/>
        <v>industry.biomass.PM.Electrostatic precipitator: 2 fields</v>
      </c>
      <c r="M2807" s="614">
        <f>IFERROR(INDEX('Control Tech'!$K$3:$K$196,MATCH(Calcs!L2807,'Control Tech'!$A$3:$A$196,0),1)/100,0)</f>
        <v>0</v>
      </c>
      <c r="N2807" s="613">
        <f t="shared" si="265"/>
        <v>0</v>
      </c>
      <c r="O2807" t="str">
        <f t="shared" si="266"/>
        <v/>
      </c>
    </row>
    <row r="2808" spans="1:15" x14ac:dyDescent="0.25">
      <c r="A2808" t="s">
        <v>1691</v>
      </c>
      <c r="B2808" t="s">
        <v>1248</v>
      </c>
      <c r="C2808" t="s">
        <v>1410</v>
      </c>
      <c r="D2808" t="s">
        <v>1196</v>
      </c>
      <c r="E2808" t="s">
        <v>1195</v>
      </c>
      <c r="F2808" s="604">
        <v>1</v>
      </c>
      <c r="G2808" s="604">
        <v>3.6999999999999999E-4</v>
      </c>
      <c r="I2808" t="str">
        <f t="shared" si="263"/>
        <v>industry</v>
      </c>
      <c r="J2808" t="str">
        <f t="shared" si="264"/>
        <v>biomass</v>
      </c>
      <c r="K2808" t="str">
        <f t="shared" si="267"/>
        <v>PM</v>
      </c>
      <c r="L2808" t="str">
        <f t="shared" si="268"/>
        <v>industry.biomass.PM.High efficiency deduster</v>
      </c>
      <c r="M2808" s="614">
        <f>IFERROR(INDEX('Control Tech'!$K$3:$K$196,MATCH(Calcs!L2808,'Control Tech'!$A$3:$A$196,0),1)/100,0)</f>
        <v>0</v>
      </c>
      <c r="N2808" s="613">
        <f t="shared" si="265"/>
        <v>0</v>
      </c>
      <c r="O2808" t="str">
        <f t="shared" si="266"/>
        <v/>
      </c>
    </row>
    <row r="2809" spans="1:15" x14ac:dyDescent="0.25">
      <c r="A2809" t="s">
        <v>1691</v>
      </c>
      <c r="B2809" t="s">
        <v>1248</v>
      </c>
      <c r="C2809" t="s">
        <v>1410</v>
      </c>
      <c r="D2809" t="s">
        <v>1186</v>
      </c>
      <c r="E2809" t="s">
        <v>1195</v>
      </c>
      <c r="F2809" s="604">
        <v>1</v>
      </c>
      <c r="G2809" s="604">
        <v>3.6920000000000001E-2</v>
      </c>
      <c r="I2809" t="str">
        <f t="shared" si="263"/>
        <v>industry</v>
      </c>
      <c r="J2809" t="str">
        <f t="shared" si="264"/>
        <v>biomass</v>
      </c>
      <c r="K2809" t="str">
        <f t="shared" si="267"/>
        <v>PM</v>
      </c>
      <c r="L2809" t="str">
        <f t="shared" si="268"/>
        <v>industry.biomass.PM.No control</v>
      </c>
      <c r="M2809" s="614">
        <f>IFERROR(INDEX('Control Tech'!$K$3:$K$196,MATCH(Calcs!L2809,'Control Tech'!$A$3:$A$196,0),1)/100,0)</f>
        <v>0</v>
      </c>
      <c r="N2809" s="613">
        <f t="shared" si="265"/>
        <v>0.72</v>
      </c>
      <c r="O2809" t="str">
        <f t="shared" si="266"/>
        <v/>
      </c>
    </row>
    <row r="2810" spans="1:15" x14ac:dyDescent="0.25">
      <c r="A2810" t="s">
        <v>1691</v>
      </c>
      <c r="B2810" t="s">
        <v>1191</v>
      </c>
      <c r="C2810" t="s">
        <v>92</v>
      </c>
      <c r="D2810" t="s">
        <v>1266</v>
      </c>
      <c r="E2810" t="s">
        <v>1195</v>
      </c>
      <c r="F2810" s="604">
        <v>1</v>
      </c>
      <c r="G2810" s="604">
        <v>0.10464</v>
      </c>
      <c r="I2810" t="str">
        <f t="shared" si="263"/>
        <v>ldvs</v>
      </c>
      <c r="J2810" t="str">
        <f t="shared" si="264"/>
        <v>petroleum diesel</v>
      </c>
      <c r="K2810" t="str">
        <f t="shared" si="267"/>
        <v>PM</v>
      </c>
      <c r="L2810" t="str">
        <f t="shared" si="268"/>
        <v>ldvs.petroleum diesel.PM.EURO 1</v>
      </c>
      <c r="M2810" s="614">
        <f>IFERROR(INDEX('Control Tech'!$K$3:$K$196,MATCH(Calcs!L2810,'Control Tech'!$A$3:$A$196,0),1)/100,0)</f>
        <v>0</v>
      </c>
      <c r="N2810" s="613">
        <f t="shared" si="265"/>
        <v>0</v>
      </c>
      <c r="O2810" t="str">
        <f t="shared" si="266"/>
        <v/>
      </c>
    </row>
    <row r="2811" spans="1:15" x14ac:dyDescent="0.25">
      <c r="A2811" t="s">
        <v>1691</v>
      </c>
      <c r="B2811" t="s">
        <v>1191</v>
      </c>
      <c r="C2811" t="s">
        <v>92</v>
      </c>
      <c r="D2811" t="s">
        <v>1267</v>
      </c>
      <c r="E2811" t="s">
        <v>1195</v>
      </c>
      <c r="F2811" s="604">
        <v>1</v>
      </c>
      <c r="G2811" s="604">
        <v>8.8940000000000005E-2</v>
      </c>
      <c r="I2811" t="str">
        <f t="shared" si="263"/>
        <v>ldvs</v>
      </c>
      <c r="J2811" t="str">
        <f t="shared" si="264"/>
        <v>petroleum diesel</v>
      </c>
      <c r="K2811" t="str">
        <f t="shared" si="267"/>
        <v>PM</v>
      </c>
      <c r="L2811" t="str">
        <f t="shared" si="268"/>
        <v>ldvs.petroleum diesel.PM.EURO 2</v>
      </c>
      <c r="M2811" s="614">
        <f>IFERROR(INDEX('Control Tech'!$K$3:$K$196,MATCH(Calcs!L2811,'Control Tech'!$A$3:$A$196,0),1)/100,0)</f>
        <v>0.52500000000000002</v>
      </c>
      <c r="N2811" s="613">
        <f t="shared" si="265"/>
        <v>0.52500000000000002</v>
      </c>
      <c r="O2811" t="str">
        <f t="shared" si="266"/>
        <v/>
      </c>
    </row>
    <row r="2812" spans="1:15" x14ac:dyDescent="0.25">
      <c r="A2812" t="s">
        <v>1691</v>
      </c>
      <c r="B2812" t="s">
        <v>1191</v>
      </c>
      <c r="C2812" t="s">
        <v>92</v>
      </c>
      <c r="D2812" t="s">
        <v>1268</v>
      </c>
      <c r="E2812" t="s">
        <v>1195</v>
      </c>
      <c r="F2812" s="604">
        <v>1</v>
      </c>
      <c r="G2812" s="604">
        <v>1.9939999999999999E-2</v>
      </c>
      <c r="I2812" t="str">
        <f t="shared" si="263"/>
        <v>ldvs</v>
      </c>
      <c r="J2812" t="str">
        <f t="shared" si="264"/>
        <v>petroleum diesel</v>
      </c>
      <c r="K2812" t="str">
        <f t="shared" si="267"/>
        <v>PM</v>
      </c>
      <c r="L2812" t="str">
        <f t="shared" si="268"/>
        <v>ldvs.petroleum diesel.PM.EURO 3</v>
      </c>
      <c r="M2812" s="614">
        <f>IFERROR(INDEX('Control Tech'!$K$3:$K$196,MATCH(Calcs!L2812,'Control Tech'!$A$3:$A$196,0),1)/100,0)</f>
        <v>0.35249999999999998</v>
      </c>
      <c r="N2812" s="613">
        <f t="shared" si="265"/>
        <v>0.35249999999999998</v>
      </c>
      <c r="O2812" t="str">
        <f t="shared" si="266"/>
        <v/>
      </c>
    </row>
    <row r="2813" spans="1:15" x14ac:dyDescent="0.25">
      <c r="A2813" t="s">
        <v>1691</v>
      </c>
      <c r="B2813" t="s">
        <v>1191</v>
      </c>
      <c r="C2813" t="s">
        <v>92</v>
      </c>
      <c r="D2813" t="s">
        <v>1269</v>
      </c>
      <c r="E2813" t="s">
        <v>1195</v>
      </c>
      <c r="F2813" s="604">
        <v>1</v>
      </c>
      <c r="G2813" s="604">
        <v>1.9439999999999999E-2</v>
      </c>
      <c r="I2813" t="str">
        <f t="shared" si="263"/>
        <v>ldvs</v>
      </c>
      <c r="J2813" t="str">
        <f t="shared" si="264"/>
        <v>petroleum diesel</v>
      </c>
      <c r="K2813" t="str">
        <f t="shared" si="267"/>
        <v>PM</v>
      </c>
      <c r="L2813" t="str">
        <f t="shared" si="268"/>
        <v>ldvs.petroleum diesel.PM.EURO 4</v>
      </c>
      <c r="M2813" s="614">
        <f>IFERROR(INDEX('Control Tech'!$K$3:$K$196,MATCH(Calcs!L2813,'Control Tech'!$A$3:$A$196,0),1)/100,0)</f>
        <v>0.1225</v>
      </c>
      <c r="N2813" s="613">
        <f t="shared" si="265"/>
        <v>0.1225</v>
      </c>
      <c r="O2813" t="str">
        <f t="shared" si="266"/>
        <v/>
      </c>
    </row>
    <row r="2814" spans="1:15" x14ac:dyDescent="0.25">
      <c r="A2814" t="s">
        <v>1691</v>
      </c>
      <c r="B2814" t="s">
        <v>1191</v>
      </c>
      <c r="C2814" t="s">
        <v>92</v>
      </c>
      <c r="D2814" t="s">
        <v>1270</v>
      </c>
      <c r="E2814" t="s">
        <v>1195</v>
      </c>
      <c r="F2814" s="604">
        <v>1</v>
      </c>
      <c r="G2814" s="604">
        <v>1.0300000000000001E-3</v>
      </c>
      <c r="I2814" t="str">
        <f t="shared" si="263"/>
        <v>ldvs</v>
      </c>
      <c r="J2814" t="str">
        <f t="shared" si="264"/>
        <v>petroleum diesel</v>
      </c>
      <c r="K2814" t="str">
        <f t="shared" si="267"/>
        <v>PM</v>
      </c>
      <c r="L2814" t="str">
        <f t="shared" si="268"/>
        <v>ldvs.petroleum diesel.PM.EURO 5</v>
      </c>
      <c r="M2814" s="614">
        <f>IFERROR(INDEX('Control Tech'!$K$3:$K$196,MATCH(Calcs!L2814,'Control Tech'!$A$3:$A$196,0),1)/100,0)</f>
        <v>0</v>
      </c>
      <c r="N2814" s="613">
        <f t="shared" si="265"/>
        <v>0</v>
      </c>
      <c r="O2814" t="str">
        <f t="shared" si="266"/>
        <v/>
      </c>
    </row>
    <row r="2815" spans="1:15" x14ac:dyDescent="0.25">
      <c r="A2815" t="s">
        <v>1691</v>
      </c>
      <c r="B2815" t="s">
        <v>1191</v>
      </c>
      <c r="C2815" t="s">
        <v>92</v>
      </c>
      <c r="D2815" t="s">
        <v>1271</v>
      </c>
      <c r="E2815" t="s">
        <v>1195</v>
      </c>
      <c r="F2815" s="604">
        <v>1</v>
      </c>
      <c r="G2815" s="604">
        <v>1.1000000000000001E-3</v>
      </c>
      <c r="I2815" t="str">
        <f t="shared" si="263"/>
        <v>ldvs</v>
      </c>
      <c r="J2815" t="str">
        <f t="shared" si="264"/>
        <v>petroleum diesel</v>
      </c>
      <c r="K2815" t="str">
        <f t="shared" si="267"/>
        <v>PM</v>
      </c>
      <c r="L2815" t="str">
        <f t="shared" si="268"/>
        <v>ldvs.petroleum diesel.PM.EURO 6</v>
      </c>
      <c r="M2815" s="614">
        <f>IFERROR(INDEX('Control Tech'!$K$3:$K$196,MATCH(Calcs!L2815,'Control Tech'!$A$3:$A$196,0),1)/100,0)</f>
        <v>0</v>
      </c>
      <c r="N2815" s="613">
        <f t="shared" si="265"/>
        <v>0</v>
      </c>
      <c r="O2815" t="str">
        <f t="shared" si="266"/>
        <v/>
      </c>
    </row>
    <row r="2816" spans="1:15" x14ac:dyDescent="0.25">
      <c r="A2816" t="s">
        <v>1691</v>
      </c>
      <c r="B2816" t="s">
        <v>1191</v>
      </c>
      <c r="C2816" t="s">
        <v>92</v>
      </c>
      <c r="D2816" t="s">
        <v>1318</v>
      </c>
      <c r="E2816" t="s">
        <v>1195</v>
      </c>
      <c r="F2816" s="604">
        <v>1</v>
      </c>
      <c r="G2816" s="604">
        <v>1.1000000000000001E-3</v>
      </c>
      <c r="I2816" t="str">
        <f t="shared" si="263"/>
        <v>ldvs</v>
      </c>
      <c r="J2816" t="str">
        <f t="shared" si="264"/>
        <v>petroleum diesel</v>
      </c>
      <c r="K2816" t="str">
        <f t="shared" si="267"/>
        <v>PM</v>
      </c>
      <c r="L2816" t="str">
        <f t="shared" si="268"/>
        <v>ldvs.petroleum diesel.PM.EURO 6a/b</v>
      </c>
      <c r="M2816" s="614">
        <f>IFERROR(INDEX('Control Tech'!$K$3:$K$196,MATCH(Calcs!L2816,'Control Tech'!$A$3:$A$196,0),1)/100,0)</f>
        <v>0</v>
      </c>
      <c r="N2816" s="613">
        <f t="shared" si="265"/>
        <v>0</v>
      </c>
      <c r="O2816" t="str">
        <f t="shared" si="266"/>
        <v/>
      </c>
    </row>
    <row r="2817" spans="1:15" x14ac:dyDescent="0.25">
      <c r="A2817" t="s">
        <v>1691</v>
      </c>
      <c r="B2817" t="s">
        <v>1191</v>
      </c>
      <c r="C2817" t="s">
        <v>92</v>
      </c>
      <c r="D2817" t="s">
        <v>1317</v>
      </c>
      <c r="E2817" t="s">
        <v>1195</v>
      </c>
      <c r="F2817" s="604">
        <v>1</v>
      </c>
      <c r="G2817" s="604">
        <v>5.1999999999999995E-4</v>
      </c>
      <c r="I2817" t="str">
        <f t="shared" si="263"/>
        <v>ldvs</v>
      </c>
      <c r="J2817" t="str">
        <f t="shared" si="264"/>
        <v>petroleum diesel</v>
      </c>
      <c r="K2817" t="str">
        <f t="shared" si="267"/>
        <v>PM</v>
      </c>
      <c r="L2817" t="str">
        <f t="shared" si="268"/>
        <v>ldvs.petroleum diesel.PM.EURO 7 on light duty diesel road vehicles</v>
      </c>
      <c r="M2817" s="614">
        <f>IFERROR(INDEX('Control Tech'!$K$3:$K$196,MATCH(Calcs!L2817,'Control Tech'!$A$3:$A$196,0),1)/100,0)</f>
        <v>0</v>
      </c>
      <c r="N2817" s="613">
        <f t="shared" si="265"/>
        <v>0</v>
      </c>
      <c r="O2817" t="str">
        <f t="shared" si="266"/>
        <v/>
      </c>
    </row>
    <row r="2818" spans="1:15" x14ac:dyDescent="0.25">
      <c r="A2818" t="s">
        <v>1691</v>
      </c>
      <c r="B2818" t="s">
        <v>1191</v>
      </c>
      <c r="C2818" t="s">
        <v>92</v>
      </c>
      <c r="D2818" t="s">
        <v>1186</v>
      </c>
      <c r="E2818" t="s">
        <v>1195</v>
      </c>
      <c r="F2818" s="604">
        <v>1</v>
      </c>
      <c r="G2818" s="604">
        <v>0.10464</v>
      </c>
      <c r="I2818" t="str">
        <f t="shared" si="263"/>
        <v>ldvs</v>
      </c>
      <c r="J2818" t="str">
        <f t="shared" si="264"/>
        <v>petroleum diesel</v>
      </c>
      <c r="K2818" t="str">
        <f t="shared" si="267"/>
        <v>PM</v>
      </c>
      <c r="L2818" t="str">
        <f t="shared" si="268"/>
        <v>ldvs.petroleum diesel.PM.No control</v>
      </c>
      <c r="M2818" s="614">
        <f>IFERROR(INDEX('Control Tech'!$K$3:$K$196,MATCH(Calcs!L2818,'Control Tech'!$A$3:$A$196,0),1)/100,0)</f>
        <v>0</v>
      </c>
      <c r="N2818" s="613">
        <f t="shared" si="265"/>
        <v>0</v>
      </c>
      <c r="O2818" t="str">
        <f t="shared" si="266"/>
        <v/>
      </c>
    </row>
    <row r="2819" spans="1:15" x14ac:dyDescent="0.25">
      <c r="A2819" t="s">
        <v>1691</v>
      </c>
      <c r="B2819" t="s">
        <v>1191</v>
      </c>
      <c r="C2819" t="s">
        <v>1264</v>
      </c>
      <c r="D2819" t="s">
        <v>1266</v>
      </c>
      <c r="E2819" t="s">
        <v>1195</v>
      </c>
      <c r="F2819" s="604">
        <v>1</v>
      </c>
      <c r="G2819" s="604">
        <v>1.01E-3</v>
      </c>
      <c r="I2819" t="str">
        <f t="shared" si="263"/>
        <v>ldvs</v>
      </c>
      <c r="J2819" t="str">
        <f t="shared" si="264"/>
        <v>natural gas</v>
      </c>
      <c r="K2819" t="str">
        <f t="shared" si="267"/>
        <v>PM</v>
      </c>
      <c r="L2819" t="str">
        <f t="shared" si="268"/>
        <v>ldvs.natural gas.PM.EURO 1</v>
      </c>
      <c r="M2819" s="614">
        <f>IFERROR(INDEX('Control Tech'!$K$3:$K$196,MATCH(Calcs!L2819,'Control Tech'!$A$3:$A$196,0),1)/100,0)</f>
        <v>0</v>
      </c>
      <c r="N2819" s="613">
        <f t="shared" si="265"/>
        <v>0</v>
      </c>
      <c r="O2819" t="str">
        <f t="shared" si="266"/>
        <v/>
      </c>
    </row>
    <row r="2820" spans="1:15" x14ac:dyDescent="0.25">
      <c r="A2820" t="s">
        <v>1691</v>
      </c>
      <c r="B2820" t="s">
        <v>1191</v>
      </c>
      <c r="C2820" t="s">
        <v>1264</v>
      </c>
      <c r="D2820" t="s">
        <v>1267</v>
      </c>
      <c r="E2820" t="s">
        <v>1195</v>
      </c>
      <c r="F2820" s="604">
        <v>1</v>
      </c>
      <c r="G2820" s="604">
        <v>1.01E-3</v>
      </c>
      <c r="I2820" t="str">
        <f t="shared" si="263"/>
        <v>ldvs</v>
      </c>
      <c r="J2820" t="str">
        <f t="shared" si="264"/>
        <v>natural gas</v>
      </c>
      <c r="K2820" t="str">
        <f t="shared" si="267"/>
        <v>PM</v>
      </c>
      <c r="L2820" t="str">
        <f t="shared" si="268"/>
        <v>ldvs.natural gas.PM.EURO 2</v>
      </c>
      <c r="M2820" s="614">
        <f>IFERROR(INDEX('Control Tech'!$K$3:$K$196,MATCH(Calcs!L2820,'Control Tech'!$A$3:$A$196,0),1)/100,0)</f>
        <v>0</v>
      </c>
      <c r="N2820" s="613">
        <f t="shared" si="265"/>
        <v>0</v>
      </c>
      <c r="O2820" t="str">
        <f t="shared" si="266"/>
        <v/>
      </c>
    </row>
    <row r="2821" spans="1:15" x14ac:dyDescent="0.25">
      <c r="A2821" t="s">
        <v>1691</v>
      </c>
      <c r="B2821" t="s">
        <v>1191</v>
      </c>
      <c r="C2821" t="s">
        <v>1264</v>
      </c>
      <c r="D2821" t="s">
        <v>1268</v>
      </c>
      <c r="E2821" t="s">
        <v>1195</v>
      </c>
      <c r="F2821" s="604">
        <v>1</v>
      </c>
      <c r="G2821" s="604">
        <v>3.3E-4</v>
      </c>
      <c r="I2821" t="str">
        <f t="shared" si="263"/>
        <v>ldvs</v>
      </c>
      <c r="J2821" t="str">
        <f t="shared" si="264"/>
        <v>natural gas</v>
      </c>
      <c r="K2821" t="str">
        <f t="shared" si="267"/>
        <v>PM</v>
      </c>
      <c r="L2821" t="str">
        <f t="shared" si="268"/>
        <v>ldvs.natural gas.PM.EURO 3</v>
      </c>
      <c r="M2821" s="614">
        <f>IFERROR(INDEX('Control Tech'!$K$3:$K$196,MATCH(Calcs!L2821,'Control Tech'!$A$3:$A$196,0),1)/100,0)</f>
        <v>0</v>
      </c>
      <c r="N2821" s="613">
        <f t="shared" si="265"/>
        <v>0</v>
      </c>
      <c r="O2821" t="str">
        <f t="shared" si="266"/>
        <v/>
      </c>
    </row>
    <row r="2822" spans="1:15" x14ac:dyDescent="0.25">
      <c r="A2822" t="s">
        <v>1691</v>
      </c>
      <c r="B2822" t="s">
        <v>1191</v>
      </c>
      <c r="C2822" t="s">
        <v>1264</v>
      </c>
      <c r="D2822" t="s">
        <v>1269</v>
      </c>
      <c r="E2822" t="s">
        <v>1195</v>
      </c>
      <c r="F2822" s="604">
        <v>1</v>
      </c>
      <c r="G2822" s="604">
        <v>3.3E-4</v>
      </c>
      <c r="I2822" t="str">
        <f t="shared" ref="I2822:I2885" si="269">IFERROR(INDEX($U$3:$U$143,MATCH(B2822,$S$3:$S$143,0),1),"")</f>
        <v>ldvs</v>
      </c>
      <c r="J2822" t="str">
        <f t="shared" ref="J2822:J2885" si="270">IFERROR(INDEX($V$3:$V$143,MATCH(CONCATENATE(B2822,".",C2822),$R$3:$R$143,0),1),"")</f>
        <v>natural gas</v>
      </c>
      <c r="K2822" t="str">
        <f t="shared" si="267"/>
        <v>PM</v>
      </c>
      <c r="L2822" t="str">
        <f t="shared" si="268"/>
        <v>ldvs.natural gas.PM.EURO 4</v>
      </c>
      <c r="M2822" s="614">
        <f>IFERROR(INDEX('Control Tech'!$K$3:$K$196,MATCH(Calcs!L2822,'Control Tech'!$A$3:$A$196,0),1)/100,0)</f>
        <v>0</v>
      </c>
      <c r="N2822" s="613">
        <f t="shared" ref="N2822:N2885" si="271">IF(D2822="no control",1-SUMIFS($M$5:$M$3714,$B$5:$B$3714,B2822,$A$5:$A$3714,A2822,$C$5:$C$3714,C2822),M2822)</f>
        <v>0</v>
      </c>
      <c r="O2822" t="str">
        <f t="shared" ref="O2822:O2885" si="272">IF(I2822="electricity",INDEX($W$3:$W$143,MATCH(CONCATENATE(B2822,".",C2822),$R$3:$R$143,0),1),"")</f>
        <v/>
      </c>
    </row>
    <row r="2823" spans="1:15" x14ac:dyDescent="0.25">
      <c r="A2823" t="s">
        <v>1691</v>
      </c>
      <c r="B2823" t="s">
        <v>1191</v>
      </c>
      <c r="C2823" t="s">
        <v>1264</v>
      </c>
      <c r="D2823" t="s">
        <v>1270</v>
      </c>
      <c r="E2823" t="s">
        <v>1195</v>
      </c>
      <c r="F2823" s="604">
        <v>1</v>
      </c>
      <c r="G2823" s="604">
        <v>3.1E-4</v>
      </c>
      <c r="I2823" t="str">
        <f t="shared" si="269"/>
        <v>ldvs</v>
      </c>
      <c r="J2823" t="str">
        <f t="shared" si="270"/>
        <v>natural gas</v>
      </c>
      <c r="K2823" t="str">
        <f t="shared" si="267"/>
        <v>PM</v>
      </c>
      <c r="L2823" t="str">
        <f t="shared" si="268"/>
        <v>ldvs.natural gas.PM.EURO 5</v>
      </c>
      <c r="M2823" s="614">
        <f>IFERROR(INDEX('Control Tech'!$K$3:$K$196,MATCH(Calcs!L2823,'Control Tech'!$A$3:$A$196,0),1)/100,0)</f>
        <v>0</v>
      </c>
      <c r="N2823" s="613">
        <f t="shared" si="271"/>
        <v>0</v>
      </c>
      <c r="O2823" t="str">
        <f t="shared" si="272"/>
        <v/>
      </c>
    </row>
    <row r="2824" spans="1:15" x14ac:dyDescent="0.25">
      <c r="A2824" t="s">
        <v>1691</v>
      </c>
      <c r="B2824" t="s">
        <v>1191</v>
      </c>
      <c r="C2824" t="s">
        <v>1264</v>
      </c>
      <c r="D2824" t="s">
        <v>1271</v>
      </c>
      <c r="E2824" t="s">
        <v>1195</v>
      </c>
      <c r="F2824" s="604">
        <v>1</v>
      </c>
      <c r="G2824" s="604">
        <v>2.9E-4</v>
      </c>
      <c r="I2824" t="str">
        <f t="shared" si="269"/>
        <v>ldvs</v>
      </c>
      <c r="J2824" t="str">
        <f t="shared" si="270"/>
        <v>natural gas</v>
      </c>
      <c r="K2824" t="str">
        <f t="shared" si="267"/>
        <v>PM</v>
      </c>
      <c r="L2824" t="str">
        <f t="shared" si="268"/>
        <v>ldvs.natural gas.PM.EURO 6</v>
      </c>
      <c r="M2824" s="614">
        <f>IFERROR(INDEX('Control Tech'!$K$3:$K$196,MATCH(Calcs!L2824,'Control Tech'!$A$3:$A$196,0),1)/100,0)</f>
        <v>0</v>
      </c>
      <c r="N2824" s="613">
        <f t="shared" si="271"/>
        <v>0</v>
      </c>
      <c r="O2824" t="str">
        <f t="shared" si="272"/>
        <v/>
      </c>
    </row>
    <row r="2825" spans="1:15" x14ac:dyDescent="0.25">
      <c r="A2825" t="s">
        <v>1691</v>
      </c>
      <c r="B2825" t="s">
        <v>1191</v>
      </c>
      <c r="C2825" t="s">
        <v>1264</v>
      </c>
      <c r="D2825" t="s">
        <v>1186</v>
      </c>
      <c r="E2825" t="s">
        <v>1195</v>
      </c>
      <c r="F2825" s="604">
        <v>1</v>
      </c>
      <c r="G2825" s="604">
        <v>1.8400000000000001E-3</v>
      </c>
      <c r="I2825" t="str">
        <f t="shared" si="269"/>
        <v>ldvs</v>
      </c>
      <c r="J2825" t="str">
        <f t="shared" si="270"/>
        <v>natural gas</v>
      </c>
      <c r="K2825" t="str">
        <f t="shared" si="267"/>
        <v>PM</v>
      </c>
      <c r="L2825" t="str">
        <f t="shared" si="268"/>
        <v>ldvs.natural gas.PM.No control</v>
      </c>
      <c r="M2825" s="614">
        <f>IFERROR(INDEX('Control Tech'!$K$3:$K$196,MATCH(Calcs!L2825,'Control Tech'!$A$3:$A$196,0),1)/100,0)</f>
        <v>0</v>
      </c>
      <c r="N2825" s="613">
        <f t="shared" si="271"/>
        <v>1</v>
      </c>
      <c r="O2825" t="str">
        <f t="shared" si="272"/>
        <v/>
      </c>
    </row>
    <row r="2826" spans="1:15" x14ac:dyDescent="0.25">
      <c r="A2826" t="s">
        <v>1691</v>
      </c>
      <c r="B2826" t="s">
        <v>1191</v>
      </c>
      <c r="C2826" t="s">
        <v>18</v>
      </c>
      <c r="D2826" t="s">
        <v>1266</v>
      </c>
      <c r="E2826" t="s">
        <v>1195</v>
      </c>
      <c r="F2826" s="604">
        <v>1</v>
      </c>
      <c r="G2826" s="604">
        <v>1.9890000000000001E-2</v>
      </c>
      <c r="I2826" t="str">
        <f t="shared" si="269"/>
        <v>ldvs</v>
      </c>
      <c r="J2826" t="str">
        <f t="shared" si="270"/>
        <v>petroleum gasoline</v>
      </c>
      <c r="K2826" t="str">
        <f t="shared" si="267"/>
        <v>PM</v>
      </c>
      <c r="L2826" t="str">
        <f t="shared" si="268"/>
        <v>ldvs.petroleum gasoline.PM.EURO 1</v>
      </c>
      <c r="M2826" s="614">
        <f>IFERROR(INDEX('Control Tech'!$K$3:$K$196,MATCH(Calcs!L2826,'Control Tech'!$A$3:$A$196,0),1)/100,0)</f>
        <v>0.27</v>
      </c>
      <c r="N2826" s="613">
        <f t="shared" si="271"/>
        <v>0.27</v>
      </c>
      <c r="O2826" t="str">
        <f t="shared" si="272"/>
        <v/>
      </c>
    </row>
    <row r="2827" spans="1:15" x14ac:dyDescent="0.25">
      <c r="A2827" t="s">
        <v>1691</v>
      </c>
      <c r="B2827" t="s">
        <v>1191</v>
      </c>
      <c r="C2827" t="s">
        <v>18</v>
      </c>
      <c r="D2827" t="s">
        <v>1267</v>
      </c>
      <c r="E2827" t="s">
        <v>1195</v>
      </c>
      <c r="F2827" s="604">
        <v>1</v>
      </c>
      <c r="G2827" s="604">
        <v>1.9890000000000001E-2</v>
      </c>
      <c r="I2827" t="str">
        <f t="shared" si="269"/>
        <v>ldvs</v>
      </c>
      <c r="J2827" t="str">
        <f t="shared" si="270"/>
        <v>petroleum gasoline</v>
      </c>
      <c r="K2827" t="str">
        <f t="shared" si="267"/>
        <v>PM</v>
      </c>
      <c r="L2827" t="str">
        <f t="shared" si="268"/>
        <v>ldvs.petroleum gasoline.PM.EURO 2</v>
      </c>
      <c r="M2827" s="614">
        <f>IFERROR(INDEX('Control Tech'!$K$3:$K$196,MATCH(Calcs!L2827,'Control Tech'!$A$3:$A$196,0),1)/100,0)</f>
        <v>0.21</v>
      </c>
      <c r="N2827" s="613">
        <f t="shared" si="271"/>
        <v>0.21</v>
      </c>
      <c r="O2827" t="str">
        <f t="shared" si="272"/>
        <v/>
      </c>
    </row>
    <row r="2828" spans="1:15" x14ac:dyDescent="0.25">
      <c r="A2828" t="s">
        <v>1691</v>
      </c>
      <c r="B2828" t="s">
        <v>1191</v>
      </c>
      <c r="C2828" t="s">
        <v>18</v>
      </c>
      <c r="D2828" t="s">
        <v>1268</v>
      </c>
      <c r="E2828" t="s">
        <v>1195</v>
      </c>
      <c r="F2828" s="604">
        <v>1</v>
      </c>
      <c r="G2828" s="604">
        <v>6.5100000000000002E-3</v>
      </c>
      <c r="I2828" t="str">
        <f t="shared" si="269"/>
        <v>ldvs</v>
      </c>
      <c r="J2828" t="str">
        <f t="shared" si="270"/>
        <v>petroleum gasoline</v>
      </c>
      <c r="K2828" t="str">
        <f t="shared" si="267"/>
        <v>PM</v>
      </c>
      <c r="L2828" t="str">
        <f t="shared" si="268"/>
        <v>ldvs.petroleum gasoline.PM.EURO 3</v>
      </c>
      <c r="M2828" s="614">
        <f>IFERROR(INDEX('Control Tech'!$K$3:$K$196,MATCH(Calcs!L2828,'Control Tech'!$A$3:$A$196,0),1)/100,0)</f>
        <v>0.35249999999999998</v>
      </c>
      <c r="N2828" s="613">
        <f t="shared" si="271"/>
        <v>0.35249999999999998</v>
      </c>
      <c r="O2828" t="str">
        <f t="shared" si="272"/>
        <v/>
      </c>
    </row>
    <row r="2829" spans="1:15" x14ac:dyDescent="0.25">
      <c r="A2829" t="s">
        <v>1691</v>
      </c>
      <c r="B2829" t="s">
        <v>1191</v>
      </c>
      <c r="C2829" t="s">
        <v>18</v>
      </c>
      <c r="D2829" t="s">
        <v>1269</v>
      </c>
      <c r="E2829" t="s">
        <v>1195</v>
      </c>
      <c r="F2829" s="604">
        <v>1</v>
      </c>
      <c r="G2829" s="604">
        <v>6.5100000000000002E-3</v>
      </c>
      <c r="I2829" t="str">
        <f t="shared" si="269"/>
        <v>ldvs</v>
      </c>
      <c r="J2829" t="str">
        <f t="shared" si="270"/>
        <v>petroleum gasoline</v>
      </c>
      <c r="K2829" t="str">
        <f t="shared" si="267"/>
        <v>PM</v>
      </c>
      <c r="L2829" t="str">
        <f t="shared" si="268"/>
        <v>ldvs.petroleum gasoline.PM.EURO 4</v>
      </c>
      <c r="M2829" s="614">
        <f>IFERROR(INDEX('Control Tech'!$K$3:$K$196,MATCH(Calcs!L2829,'Control Tech'!$A$3:$A$196,0),1)/100,0)</f>
        <v>0.1225</v>
      </c>
      <c r="N2829" s="613">
        <f t="shared" si="271"/>
        <v>0.1225</v>
      </c>
      <c r="O2829" t="str">
        <f t="shared" si="272"/>
        <v/>
      </c>
    </row>
    <row r="2830" spans="1:15" x14ac:dyDescent="0.25">
      <c r="A2830" t="s">
        <v>1691</v>
      </c>
      <c r="B2830" t="s">
        <v>1191</v>
      </c>
      <c r="C2830" t="s">
        <v>18</v>
      </c>
      <c r="D2830" t="s">
        <v>1270</v>
      </c>
      <c r="E2830" t="s">
        <v>1195</v>
      </c>
      <c r="F2830" s="604">
        <v>1</v>
      </c>
      <c r="G2830" s="604">
        <v>6.1500000000000001E-3</v>
      </c>
      <c r="I2830" t="str">
        <f t="shared" si="269"/>
        <v>ldvs</v>
      </c>
      <c r="J2830" t="str">
        <f t="shared" si="270"/>
        <v>petroleum gasoline</v>
      </c>
      <c r="K2830" t="str">
        <f t="shared" si="267"/>
        <v>PM</v>
      </c>
      <c r="L2830" t="str">
        <f t="shared" si="268"/>
        <v>ldvs.petroleum gasoline.PM.EURO 5</v>
      </c>
      <c r="M2830" s="614">
        <f>IFERROR(INDEX('Control Tech'!$K$3:$K$196,MATCH(Calcs!L2830,'Control Tech'!$A$3:$A$196,0),1)/100,0)</f>
        <v>0</v>
      </c>
      <c r="N2830" s="613">
        <f t="shared" si="271"/>
        <v>0</v>
      </c>
      <c r="O2830" t="str">
        <f t="shared" si="272"/>
        <v/>
      </c>
    </row>
    <row r="2831" spans="1:15" x14ac:dyDescent="0.25">
      <c r="A2831" t="s">
        <v>1691</v>
      </c>
      <c r="B2831" t="s">
        <v>1191</v>
      </c>
      <c r="C2831" t="s">
        <v>18</v>
      </c>
      <c r="D2831" t="s">
        <v>1271</v>
      </c>
      <c r="E2831" t="s">
        <v>1195</v>
      </c>
      <c r="F2831" s="604">
        <v>1</v>
      </c>
      <c r="G2831" s="604">
        <v>5.79E-3</v>
      </c>
      <c r="I2831" t="str">
        <f t="shared" si="269"/>
        <v>ldvs</v>
      </c>
      <c r="J2831" t="str">
        <f t="shared" si="270"/>
        <v>petroleum gasoline</v>
      </c>
      <c r="K2831" t="str">
        <f t="shared" si="267"/>
        <v>PM</v>
      </c>
      <c r="L2831" t="str">
        <f t="shared" si="268"/>
        <v>ldvs.petroleum gasoline.PM.EURO 6</v>
      </c>
      <c r="M2831" s="614">
        <f>IFERROR(INDEX('Control Tech'!$K$3:$K$196,MATCH(Calcs!L2831,'Control Tech'!$A$3:$A$196,0),1)/100,0)</f>
        <v>0</v>
      </c>
      <c r="N2831" s="613">
        <f t="shared" si="271"/>
        <v>0</v>
      </c>
      <c r="O2831" t="str">
        <f t="shared" si="272"/>
        <v/>
      </c>
    </row>
    <row r="2832" spans="1:15" x14ac:dyDescent="0.25">
      <c r="A2832" t="s">
        <v>1691</v>
      </c>
      <c r="B2832" t="s">
        <v>1191</v>
      </c>
      <c r="C2832" t="s">
        <v>18</v>
      </c>
      <c r="D2832" t="s">
        <v>1186</v>
      </c>
      <c r="E2832" t="s">
        <v>1195</v>
      </c>
      <c r="F2832" s="604">
        <v>1</v>
      </c>
      <c r="G2832" s="604">
        <v>3.6159999999999998E-2</v>
      </c>
      <c r="I2832" t="str">
        <f t="shared" si="269"/>
        <v>ldvs</v>
      </c>
      <c r="J2832" t="str">
        <f t="shared" si="270"/>
        <v>petroleum gasoline</v>
      </c>
      <c r="K2832" t="str">
        <f t="shared" si="267"/>
        <v>PM</v>
      </c>
      <c r="L2832" t="str">
        <f t="shared" si="268"/>
        <v>ldvs.petroleum gasoline.PM.No control</v>
      </c>
      <c r="M2832" s="614">
        <f>IFERROR(INDEX('Control Tech'!$K$3:$K$196,MATCH(Calcs!L2832,'Control Tech'!$A$3:$A$196,0),1)/100,0)</f>
        <v>0</v>
      </c>
      <c r="N2832" s="613">
        <f t="shared" si="271"/>
        <v>4.4999999999999929E-2</v>
      </c>
      <c r="O2832" t="str">
        <f t="shared" si="272"/>
        <v/>
      </c>
    </row>
    <row r="2833" spans="1:15" x14ac:dyDescent="0.25">
      <c r="A2833" t="s">
        <v>1691</v>
      </c>
      <c r="B2833" t="s">
        <v>1191</v>
      </c>
      <c r="C2833" t="s">
        <v>1305</v>
      </c>
      <c r="D2833" t="s">
        <v>1266</v>
      </c>
      <c r="E2833" t="s">
        <v>1195</v>
      </c>
      <c r="F2833" s="604">
        <v>1</v>
      </c>
      <c r="G2833" s="604">
        <v>1.01E-3</v>
      </c>
      <c r="I2833" t="str">
        <f t="shared" si="269"/>
        <v>ldvs</v>
      </c>
      <c r="J2833" t="str">
        <f t="shared" si="270"/>
        <v>natural gas</v>
      </c>
      <c r="K2833" t="str">
        <f t="shared" si="267"/>
        <v>PM</v>
      </c>
      <c r="L2833" t="str">
        <f t="shared" si="268"/>
        <v>ldvs.natural gas.PM.EURO 1</v>
      </c>
      <c r="M2833" s="614">
        <f>IFERROR(INDEX('Control Tech'!$K$3:$K$196,MATCH(Calcs!L2833,'Control Tech'!$A$3:$A$196,0),1)/100,0)</f>
        <v>0</v>
      </c>
      <c r="N2833" s="613">
        <f t="shared" si="271"/>
        <v>0</v>
      </c>
      <c r="O2833" t="str">
        <f t="shared" si="272"/>
        <v/>
      </c>
    </row>
    <row r="2834" spans="1:15" x14ac:dyDescent="0.25">
      <c r="A2834" t="s">
        <v>1691</v>
      </c>
      <c r="B2834" t="s">
        <v>1191</v>
      </c>
      <c r="C2834" t="s">
        <v>1305</v>
      </c>
      <c r="D2834" t="s">
        <v>1267</v>
      </c>
      <c r="E2834" t="s">
        <v>1195</v>
      </c>
      <c r="F2834" s="604">
        <v>1</v>
      </c>
      <c r="G2834" s="604">
        <v>1.01E-3</v>
      </c>
      <c r="I2834" t="str">
        <f t="shared" si="269"/>
        <v>ldvs</v>
      </c>
      <c r="J2834" t="str">
        <f t="shared" si="270"/>
        <v>natural gas</v>
      </c>
      <c r="K2834" t="str">
        <f t="shared" si="267"/>
        <v>PM</v>
      </c>
      <c r="L2834" t="str">
        <f t="shared" si="268"/>
        <v>ldvs.natural gas.PM.EURO 2</v>
      </c>
      <c r="M2834" s="614">
        <f>IFERROR(INDEX('Control Tech'!$K$3:$K$196,MATCH(Calcs!L2834,'Control Tech'!$A$3:$A$196,0),1)/100,0)</f>
        <v>0</v>
      </c>
      <c r="N2834" s="613">
        <f t="shared" si="271"/>
        <v>0</v>
      </c>
      <c r="O2834" t="str">
        <f t="shared" si="272"/>
        <v/>
      </c>
    </row>
    <row r="2835" spans="1:15" x14ac:dyDescent="0.25">
      <c r="A2835" t="s">
        <v>1691</v>
      </c>
      <c r="B2835" t="s">
        <v>1191</v>
      </c>
      <c r="C2835" t="s">
        <v>1305</v>
      </c>
      <c r="D2835" t="s">
        <v>1268</v>
      </c>
      <c r="E2835" t="s">
        <v>1195</v>
      </c>
      <c r="F2835" s="604">
        <v>1</v>
      </c>
      <c r="G2835" s="604">
        <v>3.3E-4</v>
      </c>
      <c r="I2835" t="str">
        <f t="shared" si="269"/>
        <v>ldvs</v>
      </c>
      <c r="J2835" t="str">
        <f t="shared" si="270"/>
        <v>natural gas</v>
      </c>
      <c r="K2835" t="str">
        <f t="shared" si="267"/>
        <v>PM</v>
      </c>
      <c r="L2835" t="str">
        <f t="shared" si="268"/>
        <v>ldvs.natural gas.PM.EURO 3</v>
      </c>
      <c r="M2835" s="614">
        <f>IFERROR(INDEX('Control Tech'!$K$3:$K$196,MATCH(Calcs!L2835,'Control Tech'!$A$3:$A$196,0),1)/100,0)</f>
        <v>0</v>
      </c>
      <c r="N2835" s="613">
        <f t="shared" si="271"/>
        <v>0</v>
      </c>
      <c r="O2835" t="str">
        <f t="shared" si="272"/>
        <v/>
      </c>
    </row>
    <row r="2836" spans="1:15" x14ac:dyDescent="0.25">
      <c r="A2836" t="s">
        <v>1691</v>
      </c>
      <c r="B2836" t="s">
        <v>1191</v>
      </c>
      <c r="C2836" t="s">
        <v>1305</v>
      </c>
      <c r="D2836" t="s">
        <v>1269</v>
      </c>
      <c r="E2836" t="s">
        <v>1195</v>
      </c>
      <c r="F2836" s="604">
        <v>1</v>
      </c>
      <c r="G2836" s="604">
        <v>3.3E-4</v>
      </c>
      <c r="I2836" t="str">
        <f t="shared" si="269"/>
        <v>ldvs</v>
      </c>
      <c r="J2836" t="str">
        <f t="shared" si="270"/>
        <v>natural gas</v>
      </c>
      <c r="K2836" t="str">
        <f t="shared" si="267"/>
        <v>PM</v>
      </c>
      <c r="L2836" t="str">
        <f t="shared" si="268"/>
        <v>ldvs.natural gas.PM.EURO 4</v>
      </c>
      <c r="M2836" s="614">
        <f>IFERROR(INDEX('Control Tech'!$K$3:$K$196,MATCH(Calcs!L2836,'Control Tech'!$A$3:$A$196,0),1)/100,0)</f>
        <v>0</v>
      </c>
      <c r="N2836" s="613">
        <f t="shared" si="271"/>
        <v>0</v>
      </c>
      <c r="O2836" t="str">
        <f t="shared" si="272"/>
        <v/>
      </c>
    </row>
    <row r="2837" spans="1:15" x14ac:dyDescent="0.25">
      <c r="A2837" t="s">
        <v>1691</v>
      </c>
      <c r="B2837" t="s">
        <v>1191</v>
      </c>
      <c r="C2837" t="s">
        <v>1305</v>
      </c>
      <c r="D2837" t="s">
        <v>1270</v>
      </c>
      <c r="E2837" t="s">
        <v>1195</v>
      </c>
      <c r="F2837" s="604">
        <v>1</v>
      </c>
      <c r="G2837" s="604">
        <v>3.1E-4</v>
      </c>
      <c r="I2837" t="str">
        <f t="shared" si="269"/>
        <v>ldvs</v>
      </c>
      <c r="J2837" t="str">
        <f t="shared" si="270"/>
        <v>natural gas</v>
      </c>
      <c r="K2837" t="str">
        <f t="shared" si="267"/>
        <v>PM</v>
      </c>
      <c r="L2837" t="str">
        <f t="shared" si="268"/>
        <v>ldvs.natural gas.PM.EURO 5</v>
      </c>
      <c r="M2837" s="614">
        <f>IFERROR(INDEX('Control Tech'!$K$3:$K$196,MATCH(Calcs!L2837,'Control Tech'!$A$3:$A$196,0),1)/100,0)</f>
        <v>0</v>
      </c>
      <c r="N2837" s="613">
        <f t="shared" si="271"/>
        <v>0</v>
      </c>
      <c r="O2837" t="str">
        <f t="shared" si="272"/>
        <v/>
      </c>
    </row>
    <row r="2838" spans="1:15" x14ac:dyDescent="0.25">
      <c r="A2838" t="s">
        <v>1691</v>
      </c>
      <c r="B2838" t="s">
        <v>1191</v>
      </c>
      <c r="C2838" t="s">
        <v>1305</v>
      </c>
      <c r="D2838" t="s">
        <v>1271</v>
      </c>
      <c r="E2838" t="s">
        <v>1195</v>
      </c>
      <c r="F2838" s="604">
        <v>1</v>
      </c>
      <c r="G2838" s="604">
        <v>2.9E-4</v>
      </c>
      <c r="I2838" t="str">
        <f t="shared" si="269"/>
        <v>ldvs</v>
      </c>
      <c r="J2838" t="str">
        <f t="shared" si="270"/>
        <v>natural gas</v>
      </c>
      <c r="K2838" t="str">
        <f t="shared" si="267"/>
        <v>PM</v>
      </c>
      <c r="L2838" t="str">
        <f t="shared" si="268"/>
        <v>ldvs.natural gas.PM.EURO 6</v>
      </c>
      <c r="M2838" s="614">
        <f>IFERROR(INDEX('Control Tech'!$K$3:$K$196,MATCH(Calcs!L2838,'Control Tech'!$A$3:$A$196,0),1)/100,0)</f>
        <v>0</v>
      </c>
      <c r="N2838" s="613">
        <f t="shared" si="271"/>
        <v>0</v>
      </c>
      <c r="O2838" t="str">
        <f t="shared" si="272"/>
        <v/>
      </c>
    </row>
    <row r="2839" spans="1:15" x14ac:dyDescent="0.25">
      <c r="A2839" t="s">
        <v>1691</v>
      </c>
      <c r="B2839" t="s">
        <v>1191</v>
      </c>
      <c r="C2839" t="s">
        <v>1305</v>
      </c>
      <c r="D2839" t="s">
        <v>1186</v>
      </c>
      <c r="E2839" t="s">
        <v>1195</v>
      </c>
      <c r="F2839" s="604">
        <v>1</v>
      </c>
      <c r="G2839" s="604">
        <v>1.8400000000000001E-3</v>
      </c>
      <c r="I2839" t="str">
        <f t="shared" si="269"/>
        <v>ldvs</v>
      </c>
      <c r="J2839" t="str">
        <f t="shared" si="270"/>
        <v>natural gas</v>
      </c>
      <c r="K2839" t="str">
        <f t="shared" si="267"/>
        <v>PM</v>
      </c>
      <c r="L2839" t="str">
        <f t="shared" si="268"/>
        <v>ldvs.natural gas.PM.No control</v>
      </c>
      <c r="M2839" s="614">
        <f>IFERROR(INDEX('Control Tech'!$K$3:$K$196,MATCH(Calcs!L2839,'Control Tech'!$A$3:$A$196,0),1)/100,0)</f>
        <v>0</v>
      </c>
      <c r="N2839" s="613">
        <f t="shared" si="271"/>
        <v>1</v>
      </c>
      <c r="O2839" t="str">
        <f t="shared" si="272"/>
        <v/>
      </c>
    </row>
    <row r="2840" spans="1:15" x14ac:dyDescent="0.25">
      <c r="A2840" t="s">
        <v>1691</v>
      </c>
      <c r="B2840" t="s">
        <v>1211</v>
      </c>
      <c r="C2840" t="s">
        <v>1205</v>
      </c>
      <c r="D2840" t="s">
        <v>1131</v>
      </c>
      <c r="E2840" t="s">
        <v>1195</v>
      </c>
      <c r="F2840" s="604">
        <v>1</v>
      </c>
      <c r="G2840" s="604">
        <v>0.46229999999999999</v>
      </c>
      <c r="I2840" t="str">
        <f t="shared" si="269"/>
        <v/>
      </c>
      <c r="J2840" t="str">
        <f t="shared" si="270"/>
        <v/>
      </c>
      <c r="K2840" t="str">
        <f t="shared" si="267"/>
        <v>PM</v>
      </c>
      <c r="L2840" t="str">
        <f t="shared" si="268"/>
        <v>..PM.Cyclone</v>
      </c>
      <c r="M2840" s="614">
        <f>IFERROR(INDEX('Control Tech'!$K$3:$K$196,MATCH(Calcs!L2840,'Control Tech'!$A$3:$A$196,0),1)/100,0)</f>
        <v>0</v>
      </c>
      <c r="N2840" s="613">
        <f t="shared" si="271"/>
        <v>0</v>
      </c>
      <c r="O2840" t="str">
        <f t="shared" si="272"/>
        <v/>
      </c>
    </row>
    <row r="2841" spans="1:15" x14ac:dyDescent="0.25">
      <c r="A2841" t="s">
        <v>1691</v>
      </c>
      <c r="B2841" t="s">
        <v>1211</v>
      </c>
      <c r="C2841" t="s">
        <v>1205</v>
      </c>
      <c r="D2841" t="s">
        <v>1186</v>
      </c>
      <c r="E2841" t="s">
        <v>1195</v>
      </c>
      <c r="F2841" s="604">
        <v>1</v>
      </c>
      <c r="G2841" s="604">
        <v>0.66042999999999996</v>
      </c>
      <c r="I2841" t="str">
        <f t="shared" si="269"/>
        <v/>
      </c>
      <c r="J2841" t="str">
        <f t="shared" si="270"/>
        <v/>
      </c>
      <c r="K2841" t="str">
        <f t="shared" si="267"/>
        <v>PM</v>
      </c>
      <c r="L2841" t="str">
        <f t="shared" si="268"/>
        <v>..PM.No control</v>
      </c>
      <c r="M2841" s="614">
        <f>IFERROR(INDEX('Control Tech'!$K$3:$K$196,MATCH(Calcs!L2841,'Control Tech'!$A$3:$A$196,0),1)/100,0)</f>
        <v>0</v>
      </c>
      <c r="N2841" s="613">
        <f t="shared" si="271"/>
        <v>1</v>
      </c>
      <c r="O2841" t="str">
        <f t="shared" si="272"/>
        <v/>
      </c>
    </row>
    <row r="2842" spans="1:15" x14ac:dyDescent="0.25">
      <c r="A2842" t="s">
        <v>1691</v>
      </c>
      <c r="B2842" t="s">
        <v>1211</v>
      </c>
      <c r="C2842" t="s">
        <v>1240</v>
      </c>
      <c r="D2842" t="s">
        <v>1131</v>
      </c>
      <c r="E2842" t="s">
        <v>1195</v>
      </c>
      <c r="F2842" s="604">
        <v>1</v>
      </c>
      <c r="G2842" s="604">
        <v>0.46229999999999999</v>
      </c>
      <c r="I2842" t="str">
        <f t="shared" si="269"/>
        <v/>
      </c>
      <c r="J2842" t="str">
        <f t="shared" si="270"/>
        <v/>
      </c>
      <c r="K2842" t="str">
        <f t="shared" si="267"/>
        <v>PM</v>
      </c>
      <c r="L2842" t="str">
        <f t="shared" si="268"/>
        <v>..PM.Cyclone</v>
      </c>
      <c r="M2842" s="614">
        <f>IFERROR(INDEX('Control Tech'!$K$3:$K$196,MATCH(Calcs!L2842,'Control Tech'!$A$3:$A$196,0),1)/100,0)</f>
        <v>0</v>
      </c>
      <c r="N2842" s="613">
        <f t="shared" si="271"/>
        <v>0</v>
      </c>
      <c r="O2842" t="str">
        <f t="shared" si="272"/>
        <v/>
      </c>
    </row>
    <row r="2843" spans="1:15" x14ac:dyDescent="0.25">
      <c r="A2843" t="s">
        <v>1691</v>
      </c>
      <c r="B2843" t="s">
        <v>1211</v>
      </c>
      <c r="C2843" t="s">
        <v>1240</v>
      </c>
      <c r="D2843" t="s">
        <v>1186</v>
      </c>
      <c r="E2843" t="s">
        <v>1195</v>
      </c>
      <c r="F2843" s="604">
        <v>1</v>
      </c>
      <c r="G2843" s="604">
        <v>0.66042999999999996</v>
      </c>
      <c r="I2843" t="str">
        <f t="shared" si="269"/>
        <v/>
      </c>
      <c r="J2843" t="str">
        <f t="shared" si="270"/>
        <v/>
      </c>
      <c r="K2843" t="str">
        <f t="shared" si="267"/>
        <v>PM</v>
      </c>
      <c r="L2843" t="str">
        <f t="shared" si="268"/>
        <v>..PM.No control</v>
      </c>
      <c r="M2843" s="614">
        <f>IFERROR(INDEX('Control Tech'!$K$3:$K$196,MATCH(Calcs!L2843,'Control Tech'!$A$3:$A$196,0),1)/100,0)</f>
        <v>0</v>
      </c>
      <c r="N2843" s="613">
        <f t="shared" si="271"/>
        <v>1</v>
      </c>
      <c r="O2843" t="str">
        <f t="shared" si="272"/>
        <v/>
      </c>
    </row>
    <row r="2844" spans="1:15" x14ac:dyDescent="0.25">
      <c r="A2844" t="s">
        <v>1691</v>
      </c>
      <c r="B2844" t="s">
        <v>1211</v>
      </c>
      <c r="C2844" t="s">
        <v>1245</v>
      </c>
      <c r="D2844" t="s">
        <v>1131</v>
      </c>
      <c r="E2844" t="s">
        <v>1195</v>
      </c>
      <c r="F2844" s="604">
        <v>1</v>
      </c>
      <c r="G2844" s="604">
        <v>3.9800000000000002E-2</v>
      </c>
      <c r="I2844" t="str">
        <f t="shared" si="269"/>
        <v/>
      </c>
      <c r="J2844" t="str">
        <f t="shared" si="270"/>
        <v/>
      </c>
      <c r="K2844" t="str">
        <f t="shared" si="267"/>
        <v>PM</v>
      </c>
      <c r="L2844" t="str">
        <f t="shared" si="268"/>
        <v>..PM.Cyclone</v>
      </c>
      <c r="M2844" s="614">
        <f>IFERROR(INDEX('Control Tech'!$K$3:$K$196,MATCH(Calcs!L2844,'Control Tech'!$A$3:$A$196,0),1)/100,0)</f>
        <v>0</v>
      </c>
      <c r="N2844" s="613">
        <f t="shared" si="271"/>
        <v>0</v>
      </c>
      <c r="O2844" t="str">
        <f t="shared" si="272"/>
        <v/>
      </c>
    </row>
    <row r="2845" spans="1:15" x14ac:dyDescent="0.25">
      <c r="A2845" t="s">
        <v>1691</v>
      </c>
      <c r="B2845" t="s">
        <v>1211</v>
      </c>
      <c r="C2845" t="s">
        <v>1245</v>
      </c>
      <c r="D2845" t="s">
        <v>1186</v>
      </c>
      <c r="E2845" t="s">
        <v>1195</v>
      </c>
      <c r="F2845" s="604">
        <v>1</v>
      </c>
      <c r="G2845" s="604">
        <v>5.6860000000000001E-2</v>
      </c>
      <c r="I2845" t="str">
        <f t="shared" si="269"/>
        <v/>
      </c>
      <c r="J2845" t="str">
        <f t="shared" si="270"/>
        <v/>
      </c>
      <c r="K2845" t="str">
        <f t="shared" si="267"/>
        <v>PM</v>
      </c>
      <c r="L2845" t="str">
        <f t="shared" si="268"/>
        <v>..PM.No control</v>
      </c>
      <c r="M2845" s="614">
        <f>IFERROR(INDEX('Control Tech'!$K$3:$K$196,MATCH(Calcs!L2845,'Control Tech'!$A$3:$A$196,0),1)/100,0)</f>
        <v>0</v>
      </c>
      <c r="N2845" s="613">
        <f t="shared" si="271"/>
        <v>1</v>
      </c>
      <c r="O2845" t="str">
        <f t="shared" si="272"/>
        <v/>
      </c>
    </row>
    <row r="2846" spans="1:15" x14ac:dyDescent="0.25">
      <c r="A2846" t="s">
        <v>1691</v>
      </c>
      <c r="B2846" t="s">
        <v>1211</v>
      </c>
      <c r="C2846" t="s">
        <v>1252</v>
      </c>
      <c r="D2846" t="s">
        <v>1131</v>
      </c>
      <c r="E2846" t="s">
        <v>1195</v>
      </c>
      <c r="F2846" s="604">
        <v>1</v>
      </c>
      <c r="G2846" s="604">
        <v>0.13475000000000001</v>
      </c>
      <c r="I2846" t="str">
        <f t="shared" si="269"/>
        <v/>
      </c>
      <c r="J2846" t="str">
        <f t="shared" si="270"/>
        <v/>
      </c>
      <c r="K2846" t="str">
        <f t="shared" si="267"/>
        <v>PM</v>
      </c>
      <c r="L2846" t="str">
        <f t="shared" si="268"/>
        <v>..PM.Cyclone</v>
      </c>
      <c r="M2846" s="614">
        <f>IFERROR(INDEX('Control Tech'!$K$3:$K$196,MATCH(Calcs!L2846,'Control Tech'!$A$3:$A$196,0),1)/100,0)</f>
        <v>0</v>
      </c>
      <c r="N2846" s="613">
        <f t="shared" si="271"/>
        <v>0</v>
      </c>
      <c r="O2846" t="str">
        <f t="shared" si="272"/>
        <v/>
      </c>
    </row>
    <row r="2847" spans="1:15" x14ac:dyDescent="0.25">
      <c r="A2847" t="s">
        <v>1691</v>
      </c>
      <c r="B2847" t="s">
        <v>1211</v>
      </c>
      <c r="C2847" t="s">
        <v>1252</v>
      </c>
      <c r="D2847" t="s">
        <v>1196</v>
      </c>
      <c r="E2847" t="s">
        <v>1195</v>
      </c>
      <c r="F2847" s="604">
        <v>1</v>
      </c>
      <c r="G2847" s="604">
        <v>1.9300000000000001E-3</v>
      </c>
      <c r="I2847" t="str">
        <f t="shared" si="269"/>
        <v/>
      </c>
      <c r="J2847" t="str">
        <f t="shared" si="270"/>
        <v/>
      </c>
      <c r="K2847" t="str">
        <f t="shared" si="267"/>
        <v>PM</v>
      </c>
      <c r="L2847" t="str">
        <f t="shared" si="268"/>
        <v>..PM.High efficiency deduster</v>
      </c>
      <c r="M2847" s="614">
        <f>IFERROR(INDEX('Control Tech'!$K$3:$K$196,MATCH(Calcs!L2847,'Control Tech'!$A$3:$A$196,0),1)/100,0)</f>
        <v>0</v>
      </c>
      <c r="N2847" s="613">
        <f t="shared" si="271"/>
        <v>0</v>
      </c>
      <c r="O2847" t="str">
        <f t="shared" si="272"/>
        <v/>
      </c>
    </row>
    <row r="2848" spans="1:15" x14ac:dyDescent="0.25">
      <c r="A2848" t="s">
        <v>1691</v>
      </c>
      <c r="B2848" t="s">
        <v>1211</v>
      </c>
      <c r="C2848" t="s">
        <v>1252</v>
      </c>
      <c r="D2848" t="s">
        <v>1186</v>
      </c>
      <c r="E2848" t="s">
        <v>1195</v>
      </c>
      <c r="F2848" s="604">
        <v>1</v>
      </c>
      <c r="G2848" s="604">
        <v>0.1925</v>
      </c>
      <c r="I2848" t="str">
        <f t="shared" si="269"/>
        <v/>
      </c>
      <c r="J2848" t="str">
        <f t="shared" si="270"/>
        <v/>
      </c>
      <c r="K2848" t="str">
        <f t="shared" si="267"/>
        <v>PM</v>
      </c>
      <c r="L2848" t="str">
        <f t="shared" si="268"/>
        <v>..PM.No control</v>
      </c>
      <c r="M2848" s="614">
        <f>IFERROR(INDEX('Control Tech'!$K$3:$K$196,MATCH(Calcs!L2848,'Control Tech'!$A$3:$A$196,0),1)/100,0)</f>
        <v>0</v>
      </c>
      <c r="N2848" s="613">
        <f t="shared" si="271"/>
        <v>1</v>
      </c>
      <c r="O2848" t="str">
        <f t="shared" si="272"/>
        <v/>
      </c>
    </row>
    <row r="2849" spans="1:15" x14ac:dyDescent="0.25">
      <c r="A2849" t="s">
        <v>1691</v>
      </c>
      <c r="B2849" t="s">
        <v>1211</v>
      </c>
      <c r="C2849" t="s">
        <v>1252</v>
      </c>
      <c r="D2849" t="s">
        <v>1256</v>
      </c>
      <c r="E2849" t="s">
        <v>1195</v>
      </c>
      <c r="F2849" s="604">
        <v>1</v>
      </c>
      <c r="G2849" s="604">
        <v>2.1170000000000001E-2</v>
      </c>
      <c r="I2849" t="str">
        <f t="shared" si="269"/>
        <v/>
      </c>
      <c r="J2849" t="str">
        <f t="shared" si="270"/>
        <v/>
      </c>
      <c r="K2849" t="str">
        <f t="shared" si="267"/>
        <v>PM</v>
      </c>
      <c r="L2849" t="str">
        <f t="shared" si="268"/>
        <v>..PM.Pellet boiler</v>
      </c>
      <c r="M2849" s="614">
        <f>IFERROR(INDEX('Control Tech'!$K$3:$K$196,MATCH(Calcs!L2849,'Control Tech'!$A$3:$A$196,0),1)/100,0)</f>
        <v>0</v>
      </c>
      <c r="N2849" s="613">
        <f t="shared" si="271"/>
        <v>0</v>
      </c>
      <c r="O2849" t="str">
        <f t="shared" si="272"/>
        <v/>
      </c>
    </row>
    <row r="2850" spans="1:15" x14ac:dyDescent="0.25">
      <c r="A2850" t="s">
        <v>1691</v>
      </c>
      <c r="B2850" t="s">
        <v>1211</v>
      </c>
      <c r="C2850" t="s">
        <v>1291</v>
      </c>
      <c r="D2850" t="s">
        <v>1131</v>
      </c>
      <c r="E2850" t="s">
        <v>1195</v>
      </c>
      <c r="F2850" s="604">
        <v>1</v>
      </c>
      <c r="G2850" s="604">
        <v>0.14113999999999999</v>
      </c>
      <c r="I2850" t="str">
        <f t="shared" si="269"/>
        <v/>
      </c>
      <c r="J2850" t="str">
        <f t="shared" si="270"/>
        <v/>
      </c>
      <c r="K2850" t="str">
        <f t="shared" si="267"/>
        <v>PM</v>
      </c>
      <c r="L2850" t="str">
        <f t="shared" si="268"/>
        <v>..PM.Cyclone</v>
      </c>
      <c r="M2850" s="614">
        <f>IFERROR(INDEX('Control Tech'!$K$3:$K$196,MATCH(Calcs!L2850,'Control Tech'!$A$3:$A$196,0),1)/100,0)</f>
        <v>0</v>
      </c>
      <c r="N2850" s="613">
        <f t="shared" si="271"/>
        <v>0</v>
      </c>
      <c r="O2850" t="str">
        <f t="shared" si="272"/>
        <v/>
      </c>
    </row>
    <row r="2851" spans="1:15" x14ac:dyDescent="0.25">
      <c r="A2851" t="s">
        <v>1691</v>
      </c>
      <c r="B2851" t="s">
        <v>1211</v>
      </c>
      <c r="C2851" t="s">
        <v>1291</v>
      </c>
      <c r="D2851" t="s">
        <v>1186</v>
      </c>
      <c r="E2851" t="s">
        <v>1195</v>
      </c>
      <c r="F2851" s="604">
        <v>1</v>
      </c>
      <c r="G2851" s="604">
        <v>0.20161999999999999</v>
      </c>
      <c r="I2851" t="str">
        <f t="shared" si="269"/>
        <v/>
      </c>
      <c r="J2851" t="str">
        <f t="shared" si="270"/>
        <v/>
      </c>
      <c r="K2851" t="str">
        <f t="shared" si="267"/>
        <v>PM</v>
      </c>
      <c r="L2851" t="str">
        <f t="shared" si="268"/>
        <v>..PM.No control</v>
      </c>
      <c r="M2851" s="614">
        <f>IFERROR(INDEX('Control Tech'!$K$3:$K$196,MATCH(Calcs!L2851,'Control Tech'!$A$3:$A$196,0),1)/100,0)</f>
        <v>0</v>
      </c>
      <c r="N2851" s="613">
        <f t="shared" si="271"/>
        <v>1</v>
      </c>
      <c r="O2851" t="str">
        <f t="shared" si="272"/>
        <v/>
      </c>
    </row>
    <row r="2852" spans="1:15" x14ac:dyDescent="0.25">
      <c r="A2852" t="s">
        <v>1691</v>
      </c>
      <c r="B2852" t="s">
        <v>1211</v>
      </c>
      <c r="C2852" t="s">
        <v>1292</v>
      </c>
      <c r="D2852" t="s">
        <v>1131</v>
      </c>
      <c r="E2852" t="s">
        <v>1195</v>
      </c>
      <c r="F2852" s="604">
        <v>1</v>
      </c>
      <c r="G2852" s="604">
        <v>0.14113999999999999</v>
      </c>
      <c r="I2852" t="str">
        <f t="shared" si="269"/>
        <v/>
      </c>
      <c r="J2852" t="str">
        <f t="shared" si="270"/>
        <v/>
      </c>
      <c r="K2852" t="str">
        <f t="shared" si="267"/>
        <v>PM</v>
      </c>
      <c r="L2852" t="str">
        <f t="shared" si="268"/>
        <v>..PM.Cyclone</v>
      </c>
      <c r="M2852" s="614">
        <f>IFERROR(INDEX('Control Tech'!$K$3:$K$196,MATCH(Calcs!L2852,'Control Tech'!$A$3:$A$196,0),1)/100,0)</f>
        <v>0</v>
      </c>
      <c r="N2852" s="613">
        <f t="shared" si="271"/>
        <v>0</v>
      </c>
      <c r="O2852" t="str">
        <f t="shared" si="272"/>
        <v/>
      </c>
    </row>
    <row r="2853" spans="1:15" x14ac:dyDescent="0.25">
      <c r="A2853" t="s">
        <v>1691</v>
      </c>
      <c r="B2853" t="s">
        <v>1211</v>
      </c>
      <c r="C2853" t="s">
        <v>1292</v>
      </c>
      <c r="D2853" t="s">
        <v>1186</v>
      </c>
      <c r="E2853" t="s">
        <v>1195</v>
      </c>
      <c r="F2853" s="604">
        <v>1</v>
      </c>
      <c r="G2853" s="604">
        <v>0.20161999999999999</v>
      </c>
      <c r="I2853" t="str">
        <f t="shared" si="269"/>
        <v/>
      </c>
      <c r="J2853" t="str">
        <f t="shared" si="270"/>
        <v/>
      </c>
      <c r="K2853" t="str">
        <f t="shared" si="267"/>
        <v>PM</v>
      </c>
      <c r="L2853" t="str">
        <f t="shared" si="268"/>
        <v>..PM.No control</v>
      </c>
      <c r="M2853" s="614">
        <f>IFERROR(INDEX('Control Tech'!$K$3:$K$196,MATCH(Calcs!L2853,'Control Tech'!$A$3:$A$196,0),1)/100,0)</f>
        <v>0</v>
      </c>
      <c r="N2853" s="613">
        <f t="shared" si="271"/>
        <v>1</v>
      </c>
      <c r="O2853" t="str">
        <f t="shared" si="272"/>
        <v/>
      </c>
    </row>
    <row r="2854" spans="1:15" x14ac:dyDescent="0.25">
      <c r="A2854" t="s">
        <v>1691</v>
      </c>
      <c r="B2854" t="s">
        <v>1211</v>
      </c>
      <c r="C2854" t="s">
        <v>1293</v>
      </c>
      <c r="D2854" t="s">
        <v>1131</v>
      </c>
      <c r="E2854" t="s">
        <v>1195</v>
      </c>
      <c r="F2854" s="604">
        <v>1</v>
      </c>
      <c r="G2854" s="604">
        <v>0.14113999999999999</v>
      </c>
      <c r="I2854" t="str">
        <f t="shared" si="269"/>
        <v/>
      </c>
      <c r="J2854" t="str">
        <f t="shared" si="270"/>
        <v/>
      </c>
      <c r="K2854" t="str">
        <f t="shared" si="267"/>
        <v>PM</v>
      </c>
      <c r="L2854" t="str">
        <f t="shared" si="268"/>
        <v>..PM.Cyclone</v>
      </c>
      <c r="M2854" s="614">
        <f>IFERROR(INDEX('Control Tech'!$K$3:$K$196,MATCH(Calcs!L2854,'Control Tech'!$A$3:$A$196,0),1)/100,0)</f>
        <v>0</v>
      </c>
      <c r="N2854" s="613">
        <f t="shared" si="271"/>
        <v>0</v>
      </c>
      <c r="O2854" t="str">
        <f t="shared" si="272"/>
        <v/>
      </c>
    </row>
    <row r="2855" spans="1:15" x14ac:dyDescent="0.25">
      <c r="A2855" t="s">
        <v>1691</v>
      </c>
      <c r="B2855" t="s">
        <v>1211</v>
      </c>
      <c r="C2855" t="s">
        <v>1293</v>
      </c>
      <c r="D2855" t="s">
        <v>1186</v>
      </c>
      <c r="E2855" t="s">
        <v>1195</v>
      </c>
      <c r="F2855" s="604">
        <v>1</v>
      </c>
      <c r="G2855" s="604">
        <v>0.20161999999999999</v>
      </c>
      <c r="I2855" t="str">
        <f t="shared" si="269"/>
        <v/>
      </c>
      <c r="J2855" t="str">
        <f t="shared" si="270"/>
        <v/>
      </c>
      <c r="K2855" t="str">
        <f t="shared" si="267"/>
        <v>PM</v>
      </c>
      <c r="L2855" t="str">
        <f t="shared" si="268"/>
        <v>..PM.No control</v>
      </c>
      <c r="M2855" s="614">
        <f>IFERROR(INDEX('Control Tech'!$K$3:$K$196,MATCH(Calcs!L2855,'Control Tech'!$A$3:$A$196,0),1)/100,0)</f>
        <v>0</v>
      </c>
      <c r="N2855" s="613">
        <f t="shared" si="271"/>
        <v>1</v>
      </c>
      <c r="O2855" t="str">
        <f t="shared" si="272"/>
        <v/>
      </c>
    </row>
    <row r="2856" spans="1:15" x14ac:dyDescent="0.25">
      <c r="A2856" t="s">
        <v>1691</v>
      </c>
      <c r="B2856" t="s">
        <v>1194</v>
      </c>
      <c r="C2856" t="s">
        <v>1193</v>
      </c>
      <c r="D2856" t="s">
        <v>1131</v>
      </c>
      <c r="E2856" t="s">
        <v>1195</v>
      </c>
      <c r="F2856" s="604">
        <v>1</v>
      </c>
      <c r="G2856" s="604">
        <v>4.7969999999999999E-2</v>
      </c>
      <c r="I2856" t="str">
        <f t="shared" si="269"/>
        <v/>
      </c>
      <c r="J2856" t="str">
        <f t="shared" si="270"/>
        <v/>
      </c>
      <c r="K2856" t="str">
        <f t="shared" si="267"/>
        <v>PM</v>
      </c>
      <c r="L2856" t="str">
        <f t="shared" si="268"/>
        <v>..PM.Cyclone</v>
      </c>
      <c r="M2856" s="614">
        <f>IFERROR(INDEX('Control Tech'!$K$3:$K$196,MATCH(Calcs!L2856,'Control Tech'!$A$3:$A$196,0),1)/100,0)</f>
        <v>0</v>
      </c>
      <c r="N2856" s="613">
        <f t="shared" si="271"/>
        <v>0</v>
      </c>
      <c r="O2856" t="str">
        <f t="shared" si="272"/>
        <v/>
      </c>
    </row>
    <row r="2857" spans="1:15" x14ac:dyDescent="0.25">
      <c r="A2857" t="s">
        <v>1691</v>
      </c>
      <c r="B2857" t="s">
        <v>1194</v>
      </c>
      <c r="C2857" t="s">
        <v>1193</v>
      </c>
      <c r="D2857" t="s">
        <v>1196</v>
      </c>
      <c r="E2857" t="s">
        <v>1195</v>
      </c>
      <c r="F2857" s="604">
        <v>1</v>
      </c>
      <c r="G2857" s="604">
        <v>6.8999999999999997E-4</v>
      </c>
      <c r="I2857" t="str">
        <f t="shared" si="269"/>
        <v/>
      </c>
      <c r="J2857" t="str">
        <f t="shared" si="270"/>
        <v/>
      </c>
      <c r="K2857" t="str">
        <f t="shared" si="267"/>
        <v>PM</v>
      </c>
      <c r="L2857" t="str">
        <f t="shared" si="268"/>
        <v>..PM.High efficiency deduster</v>
      </c>
      <c r="M2857" s="614">
        <f>IFERROR(INDEX('Control Tech'!$K$3:$K$196,MATCH(Calcs!L2857,'Control Tech'!$A$3:$A$196,0),1)/100,0)</f>
        <v>0</v>
      </c>
      <c r="N2857" s="613">
        <f t="shared" si="271"/>
        <v>0</v>
      </c>
      <c r="O2857" t="str">
        <f t="shared" si="272"/>
        <v/>
      </c>
    </row>
    <row r="2858" spans="1:15" x14ac:dyDescent="0.25">
      <c r="A2858" t="s">
        <v>1691</v>
      </c>
      <c r="B2858" t="s">
        <v>1194</v>
      </c>
      <c r="C2858" t="s">
        <v>1193</v>
      </c>
      <c r="D2858" t="s">
        <v>1186</v>
      </c>
      <c r="E2858" t="s">
        <v>1195</v>
      </c>
      <c r="F2858" s="604">
        <v>1</v>
      </c>
      <c r="G2858" s="604">
        <v>6.8529999999999994E-2</v>
      </c>
      <c r="I2858" t="str">
        <f t="shared" si="269"/>
        <v/>
      </c>
      <c r="J2858" t="str">
        <f t="shared" si="270"/>
        <v/>
      </c>
      <c r="K2858" t="str">
        <f t="shared" si="267"/>
        <v>PM</v>
      </c>
      <c r="L2858" t="str">
        <f t="shared" si="268"/>
        <v>..PM.No control</v>
      </c>
      <c r="M2858" s="614">
        <f>IFERROR(INDEX('Control Tech'!$K$3:$K$196,MATCH(Calcs!L2858,'Control Tech'!$A$3:$A$196,0),1)/100,0)</f>
        <v>0</v>
      </c>
      <c r="N2858" s="613">
        <f t="shared" si="271"/>
        <v>1</v>
      </c>
      <c r="O2858" t="str">
        <f t="shared" si="272"/>
        <v/>
      </c>
    </row>
    <row r="2859" spans="1:15" x14ac:dyDescent="0.25">
      <c r="A2859" t="s">
        <v>1691</v>
      </c>
      <c r="B2859" t="s">
        <v>1194</v>
      </c>
      <c r="C2859" t="s">
        <v>1205</v>
      </c>
      <c r="D2859" t="s">
        <v>1131</v>
      </c>
      <c r="E2859" t="s">
        <v>1195</v>
      </c>
      <c r="F2859" s="604">
        <v>1</v>
      </c>
      <c r="G2859" s="604">
        <v>0.46229999999999999</v>
      </c>
      <c r="I2859" t="str">
        <f t="shared" si="269"/>
        <v/>
      </c>
      <c r="J2859" t="str">
        <f t="shared" si="270"/>
        <v/>
      </c>
      <c r="K2859" t="str">
        <f t="shared" si="267"/>
        <v>PM</v>
      </c>
      <c r="L2859" t="str">
        <f t="shared" si="268"/>
        <v>..PM.Cyclone</v>
      </c>
      <c r="M2859" s="614">
        <f>IFERROR(INDEX('Control Tech'!$K$3:$K$196,MATCH(Calcs!L2859,'Control Tech'!$A$3:$A$196,0),1)/100,0)</f>
        <v>0</v>
      </c>
      <c r="N2859" s="613">
        <f t="shared" si="271"/>
        <v>0</v>
      </c>
      <c r="O2859" t="str">
        <f t="shared" si="272"/>
        <v/>
      </c>
    </row>
    <row r="2860" spans="1:15" x14ac:dyDescent="0.25">
      <c r="A2860" t="s">
        <v>1691</v>
      </c>
      <c r="B2860" t="s">
        <v>1194</v>
      </c>
      <c r="C2860" t="s">
        <v>1205</v>
      </c>
      <c r="D2860" t="s">
        <v>1196</v>
      </c>
      <c r="E2860" t="s">
        <v>1195</v>
      </c>
      <c r="F2860" s="604">
        <v>1</v>
      </c>
      <c r="G2860" s="604">
        <v>6.6E-3</v>
      </c>
      <c r="I2860" t="str">
        <f t="shared" si="269"/>
        <v/>
      </c>
      <c r="J2860" t="str">
        <f t="shared" si="270"/>
        <v/>
      </c>
      <c r="K2860" t="str">
        <f t="shared" si="267"/>
        <v>PM</v>
      </c>
      <c r="L2860" t="str">
        <f t="shared" si="268"/>
        <v>..PM.High efficiency deduster</v>
      </c>
      <c r="M2860" s="614">
        <f>IFERROR(INDEX('Control Tech'!$K$3:$K$196,MATCH(Calcs!L2860,'Control Tech'!$A$3:$A$196,0),1)/100,0)</f>
        <v>0</v>
      </c>
      <c r="N2860" s="613">
        <f t="shared" si="271"/>
        <v>0</v>
      </c>
      <c r="O2860" t="str">
        <f t="shared" si="272"/>
        <v/>
      </c>
    </row>
    <row r="2861" spans="1:15" x14ac:dyDescent="0.25">
      <c r="A2861" t="s">
        <v>1691</v>
      </c>
      <c r="B2861" t="s">
        <v>1194</v>
      </c>
      <c r="C2861" t="s">
        <v>1205</v>
      </c>
      <c r="D2861" t="s">
        <v>1186</v>
      </c>
      <c r="E2861" t="s">
        <v>1195</v>
      </c>
      <c r="F2861" s="604">
        <v>1</v>
      </c>
      <c r="G2861" s="604">
        <v>0.66042999999999996</v>
      </c>
      <c r="I2861" t="str">
        <f t="shared" si="269"/>
        <v/>
      </c>
      <c r="J2861" t="str">
        <f t="shared" si="270"/>
        <v/>
      </c>
      <c r="K2861" t="str">
        <f t="shared" ref="K2861:K2924" si="273">IF(OR(A2861="black carbon",A2861="oc",A2861="pm2.5",A2861="pm10"),"PM",A2861)</f>
        <v>PM</v>
      </c>
      <c r="L2861" t="str">
        <f t="shared" ref="L2861:L2924" si="274">IFERROR(CONCATENATE(I2861,".",J2861,".",K2861,".",D2861),"")</f>
        <v>..PM.No control</v>
      </c>
      <c r="M2861" s="614">
        <f>IFERROR(INDEX('Control Tech'!$K$3:$K$196,MATCH(Calcs!L2861,'Control Tech'!$A$3:$A$196,0),1)/100,0)</f>
        <v>0</v>
      </c>
      <c r="N2861" s="613">
        <f t="shared" si="271"/>
        <v>1</v>
      </c>
      <c r="O2861" t="str">
        <f t="shared" si="272"/>
        <v/>
      </c>
    </row>
    <row r="2862" spans="1:15" x14ac:dyDescent="0.25">
      <c r="A2862" t="s">
        <v>1691</v>
      </c>
      <c r="B2862" t="s">
        <v>1194</v>
      </c>
      <c r="C2862" t="s">
        <v>1240</v>
      </c>
      <c r="D2862" t="s">
        <v>1131</v>
      </c>
      <c r="E2862" t="s">
        <v>1195</v>
      </c>
      <c r="F2862" s="604">
        <v>1</v>
      </c>
      <c r="G2862" s="604">
        <v>0.46229999999999999</v>
      </c>
      <c r="I2862" t="str">
        <f t="shared" si="269"/>
        <v/>
      </c>
      <c r="J2862" t="str">
        <f t="shared" si="270"/>
        <v/>
      </c>
      <c r="K2862" t="str">
        <f t="shared" si="273"/>
        <v>PM</v>
      </c>
      <c r="L2862" t="str">
        <f t="shared" si="274"/>
        <v>..PM.Cyclone</v>
      </c>
      <c r="M2862" s="614">
        <f>IFERROR(INDEX('Control Tech'!$K$3:$K$196,MATCH(Calcs!L2862,'Control Tech'!$A$3:$A$196,0),1)/100,0)</f>
        <v>0</v>
      </c>
      <c r="N2862" s="613">
        <f t="shared" si="271"/>
        <v>0</v>
      </c>
      <c r="O2862" t="str">
        <f t="shared" si="272"/>
        <v/>
      </c>
    </row>
    <row r="2863" spans="1:15" x14ac:dyDescent="0.25">
      <c r="A2863" t="s">
        <v>1691</v>
      </c>
      <c r="B2863" t="s">
        <v>1194</v>
      </c>
      <c r="C2863" t="s">
        <v>1240</v>
      </c>
      <c r="D2863" t="s">
        <v>1196</v>
      </c>
      <c r="E2863" t="s">
        <v>1195</v>
      </c>
      <c r="F2863" s="604">
        <v>1</v>
      </c>
      <c r="G2863" s="604">
        <v>6.6E-3</v>
      </c>
      <c r="I2863" t="str">
        <f t="shared" si="269"/>
        <v/>
      </c>
      <c r="J2863" t="str">
        <f t="shared" si="270"/>
        <v/>
      </c>
      <c r="K2863" t="str">
        <f t="shared" si="273"/>
        <v>PM</v>
      </c>
      <c r="L2863" t="str">
        <f t="shared" si="274"/>
        <v>..PM.High efficiency deduster</v>
      </c>
      <c r="M2863" s="614">
        <f>IFERROR(INDEX('Control Tech'!$K$3:$K$196,MATCH(Calcs!L2863,'Control Tech'!$A$3:$A$196,0),1)/100,0)</f>
        <v>0</v>
      </c>
      <c r="N2863" s="613">
        <f t="shared" si="271"/>
        <v>0</v>
      </c>
      <c r="O2863" t="str">
        <f t="shared" si="272"/>
        <v/>
      </c>
    </row>
    <row r="2864" spans="1:15" x14ac:dyDescent="0.25">
      <c r="A2864" t="s">
        <v>1691</v>
      </c>
      <c r="B2864" t="s">
        <v>1194</v>
      </c>
      <c r="C2864" t="s">
        <v>1240</v>
      </c>
      <c r="D2864" t="s">
        <v>1186</v>
      </c>
      <c r="E2864" t="s">
        <v>1195</v>
      </c>
      <c r="F2864" s="604">
        <v>1</v>
      </c>
      <c r="G2864" s="604">
        <v>0.66042999999999996</v>
      </c>
      <c r="I2864" t="str">
        <f t="shared" si="269"/>
        <v/>
      </c>
      <c r="J2864" t="str">
        <f t="shared" si="270"/>
        <v/>
      </c>
      <c r="K2864" t="str">
        <f t="shared" si="273"/>
        <v>PM</v>
      </c>
      <c r="L2864" t="str">
        <f t="shared" si="274"/>
        <v>..PM.No control</v>
      </c>
      <c r="M2864" s="614">
        <f>IFERROR(INDEX('Control Tech'!$K$3:$K$196,MATCH(Calcs!L2864,'Control Tech'!$A$3:$A$196,0),1)/100,0)</f>
        <v>0</v>
      </c>
      <c r="N2864" s="613">
        <f t="shared" si="271"/>
        <v>1</v>
      </c>
      <c r="O2864" t="str">
        <f t="shared" si="272"/>
        <v/>
      </c>
    </row>
    <row r="2865" spans="1:15" x14ac:dyDescent="0.25">
      <c r="A2865" t="s">
        <v>1691</v>
      </c>
      <c r="B2865" t="s">
        <v>1194</v>
      </c>
      <c r="C2865" t="s">
        <v>1245</v>
      </c>
      <c r="D2865" t="s">
        <v>1131</v>
      </c>
      <c r="E2865" t="s">
        <v>1195</v>
      </c>
      <c r="F2865" s="604">
        <v>1</v>
      </c>
      <c r="G2865" s="604">
        <v>3.9800000000000002E-2</v>
      </c>
      <c r="I2865" t="str">
        <f t="shared" si="269"/>
        <v/>
      </c>
      <c r="J2865" t="str">
        <f t="shared" si="270"/>
        <v/>
      </c>
      <c r="K2865" t="str">
        <f t="shared" si="273"/>
        <v>PM</v>
      </c>
      <c r="L2865" t="str">
        <f t="shared" si="274"/>
        <v>..PM.Cyclone</v>
      </c>
      <c r="M2865" s="614">
        <f>IFERROR(INDEX('Control Tech'!$K$3:$K$196,MATCH(Calcs!L2865,'Control Tech'!$A$3:$A$196,0),1)/100,0)</f>
        <v>0</v>
      </c>
      <c r="N2865" s="613">
        <f t="shared" si="271"/>
        <v>0</v>
      </c>
      <c r="O2865" t="str">
        <f t="shared" si="272"/>
        <v/>
      </c>
    </row>
    <row r="2866" spans="1:15" x14ac:dyDescent="0.25">
      <c r="A2866" t="s">
        <v>1691</v>
      </c>
      <c r="B2866" t="s">
        <v>1194</v>
      </c>
      <c r="C2866" t="s">
        <v>1245</v>
      </c>
      <c r="D2866" t="s">
        <v>1196</v>
      </c>
      <c r="E2866" t="s">
        <v>1195</v>
      </c>
      <c r="F2866" s="604">
        <v>1</v>
      </c>
      <c r="G2866" s="604">
        <v>5.6999999999999998E-4</v>
      </c>
      <c r="I2866" t="str">
        <f t="shared" si="269"/>
        <v/>
      </c>
      <c r="J2866" t="str">
        <f t="shared" si="270"/>
        <v/>
      </c>
      <c r="K2866" t="str">
        <f t="shared" si="273"/>
        <v>PM</v>
      </c>
      <c r="L2866" t="str">
        <f t="shared" si="274"/>
        <v>..PM.High efficiency deduster</v>
      </c>
      <c r="M2866" s="614">
        <f>IFERROR(INDEX('Control Tech'!$K$3:$K$196,MATCH(Calcs!L2866,'Control Tech'!$A$3:$A$196,0),1)/100,0)</f>
        <v>0</v>
      </c>
      <c r="N2866" s="613">
        <f t="shared" si="271"/>
        <v>0</v>
      </c>
      <c r="O2866" t="str">
        <f t="shared" si="272"/>
        <v/>
      </c>
    </row>
    <row r="2867" spans="1:15" x14ac:dyDescent="0.25">
      <c r="A2867" t="s">
        <v>1691</v>
      </c>
      <c r="B2867" t="s">
        <v>1194</v>
      </c>
      <c r="C2867" t="s">
        <v>1245</v>
      </c>
      <c r="D2867" t="s">
        <v>1186</v>
      </c>
      <c r="E2867" t="s">
        <v>1195</v>
      </c>
      <c r="F2867" s="604">
        <v>1</v>
      </c>
      <c r="G2867" s="604">
        <v>5.6860000000000001E-2</v>
      </c>
      <c r="I2867" t="str">
        <f t="shared" si="269"/>
        <v/>
      </c>
      <c r="J2867" t="str">
        <f t="shared" si="270"/>
        <v/>
      </c>
      <c r="K2867" t="str">
        <f t="shared" si="273"/>
        <v>PM</v>
      </c>
      <c r="L2867" t="str">
        <f t="shared" si="274"/>
        <v>..PM.No control</v>
      </c>
      <c r="M2867" s="614">
        <f>IFERROR(INDEX('Control Tech'!$K$3:$K$196,MATCH(Calcs!L2867,'Control Tech'!$A$3:$A$196,0),1)/100,0)</f>
        <v>0</v>
      </c>
      <c r="N2867" s="613">
        <f t="shared" si="271"/>
        <v>1</v>
      </c>
      <c r="O2867" t="str">
        <f t="shared" si="272"/>
        <v/>
      </c>
    </row>
    <row r="2868" spans="1:15" x14ac:dyDescent="0.25">
      <c r="A2868" t="s">
        <v>1691</v>
      </c>
      <c r="B2868" t="s">
        <v>1194</v>
      </c>
      <c r="C2868" t="s">
        <v>1252</v>
      </c>
      <c r="D2868" t="s">
        <v>1131</v>
      </c>
      <c r="E2868" t="s">
        <v>1195</v>
      </c>
      <c r="F2868" s="604">
        <v>1</v>
      </c>
      <c r="G2868" s="604">
        <v>2.6950000000000002E-2</v>
      </c>
      <c r="I2868" t="str">
        <f t="shared" si="269"/>
        <v/>
      </c>
      <c r="J2868" t="str">
        <f t="shared" si="270"/>
        <v/>
      </c>
      <c r="K2868" t="str">
        <f t="shared" si="273"/>
        <v>PM</v>
      </c>
      <c r="L2868" t="str">
        <f t="shared" si="274"/>
        <v>..PM.Cyclone</v>
      </c>
      <c r="M2868" s="614">
        <f>IFERROR(INDEX('Control Tech'!$K$3:$K$196,MATCH(Calcs!L2868,'Control Tech'!$A$3:$A$196,0),1)/100,0)</f>
        <v>0</v>
      </c>
      <c r="N2868" s="613">
        <f t="shared" si="271"/>
        <v>0</v>
      </c>
      <c r="O2868" t="str">
        <f t="shared" si="272"/>
        <v/>
      </c>
    </row>
    <row r="2869" spans="1:15" x14ac:dyDescent="0.25">
      <c r="A2869" t="s">
        <v>1691</v>
      </c>
      <c r="B2869" t="s">
        <v>1194</v>
      </c>
      <c r="C2869" t="s">
        <v>1252</v>
      </c>
      <c r="D2869" t="s">
        <v>1196</v>
      </c>
      <c r="E2869" t="s">
        <v>1195</v>
      </c>
      <c r="F2869" s="604">
        <v>1</v>
      </c>
      <c r="G2869" s="604">
        <v>3.8000000000000002E-4</v>
      </c>
      <c r="I2869" t="str">
        <f t="shared" si="269"/>
        <v/>
      </c>
      <c r="J2869" t="str">
        <f t="shared" si="270"/>
        <v/>
      </c>
      <c r="K2869" t="str">
        <f t="shared" si="273"/>
        <v>PM</v>
      </c>
      <c r="L2869" t="str">
        <f t="shared" si="274"/>
        <v>..PM.High efficiency deduster</v>
      </c>
      <c r="M2869" s="614">
        <f>IFERROR(INDEX('Control Tech'!$K$3:$K$196,MATCH(Calcs!L2869,'Control Tech'!$A$3:$A$196,0),1)/100,0)</f>
        <v>0</v>
      </c>
      <c r="N2869" s="613">
        <f t="shared" si="271"/>
        <v>0</v>
      </c>
      <c r="O2869" t="str">
        <f t="shared" si="272"/>
        <v/>
      </c>
    </row>
    <row r="2870" spans="1:15" x14ac:dyDescent="0.25">
      <c r="A2870" t="s">
        <v>1691</v>
      </c>
      <c r="B2870" t="s">
        <v>1194</v>
      </c>
      <c r="C2870" t="s">
        <v>1252</v>
      </c>
      <c r="D2870" t="s">
        <v>1186</v>
      </c>
      <c r="E2870" t="s">
        <v>1195</v>
      </c>
      <c r="F2870" s="604">
        <v>1</v>
      </c>
      <c r="G2870" s="604">
        <v>3.85E-2</v>
      </c>
      <c r="I2870" t="str">
        <f t="shared" si="269"/>
        <v/>
      </c>
      <c r="J2870" t="str">
        <f t="shared" si="270"/>
        <v/>
      </c>
      <c r="K2870" t="str">
        <f t="shared" si="273"/>
        <v>PM</v>
      </c>
      <c r="L2870" t="str">
        <f t="shared" si="274"/>
        <v>..PM.No control</v>
      </c>
      <c r="M2870" s="614">
        <f>IFERROR(INDEX('Control Tech'!$K$3:$K$196,MATCH(Calcs!L2870,'Control Tech'!$A$3:$A$196,0),1)/100,0)</f>
        <v>0</v>
      </c>
      <c r="N2870" s="613">
        <f t="shared" si="271"/>
        <v>1</v>
      </c>
      <c r="O2870" t="str">
        <f t="shared" si="272"/>
        <v/>
      </c>
    </row>
    <row r="2871" spans="1:15" x14ac:dyDescent="0.25">
      <c r="A2871" t="s">
        <v>1691</v>
      </c>
      <c r="B2871" t="s">
        <v>1194</v>
      </c>
      <c r="C2871" t="s">
        <v>1252</v>
      </c>
      <c r="D2871" t="s">
        <v>1256</v>
      </c>
      <c r="E2871" t="s">
        <v>1195</v>
      </c>
      <c r="F2871" s="604">
        <v>1</v>
      </c>
      <c r="G2871" s="604">
        <v>4.2399999999999998E-3</v>
      </c>
      <c r="I2871" t="str">
        <f t="shared" si="269"/>
        <v/>
      </c>
      <c r="J2871" t="str">
        <f t="shared" si="270"/>
        <v/>
      </c>
      <c r="K2871" t="str">
        <f t="shared" si="273"/>
        <v>PM</v>
      </c>
      <c r="L2871" t="str">
        <f t="shared" si="274"/>
        <v>..PM.Pellet boiler</v>
      </c>
      <c r="M2871" s="614">
        <f>IFERROR(INDEX('Control Tech'!$K$3:$K$196,MATCH(Calcs!L2871,'Control Tech'!$A$3:$A$196,0),1)/100,0)</f>
        <v>0</v>
      </c>
      <c r="N2871" s="613">
        <f t="shared" si="271"/>
        <v>0</v>
      </c>
      <c r="O2871" t="str">
        <f t="shared" si="272"/>
        <v/>
      </c>
    </row>
    <row r="2872" spans="1:15" x14ac:dyDescent="0.25">
      <c r="A2872" t="s">
        <v>1691</v>
      </c>
      <c r="B2872" t="s">
        <v>1194</v>
      </c>
      <c r="C2872" t="s">
        <v>1291</v>
      </c>
      <c r="D2872" t="s">
        <v>1131</v>
      </c>
      <c r="E2872" t="s">
        <v>1195</v>
      </c>
      <c r="F2872" s="604">
        <v>1</v>
      </c>
      <c r="G2872" s="604">
        <v>0.14113999999999999</v>
      </c>
      <c r="I2872" t="str">
        <f t="shared" si="269"/>
        <v/>
      </c>
      <c r="J2872" t="str">
        <f t="shared" si="270"/>
        <v/>
      </c>
      <c r="K2872" t="str">
        <f t="shared" si="273"/>
        <v>PM</v>
      </c>
      <c r="L2872" t="str">
        <f t="shared" si="274"/>
        <v>..PM.Cyclone</v>
      </c>
      <c r="M2872" s="614">
        <f>IFERROR(INDEX('Control Tech'!$K$3:$K$196,MATCH(Calcs!L2872,'Control Tech'!$A$3:$A$196,0),1)/100,0)</f>
        <v>0</v>
      </c>
      <c r="N2872" s="613">
        <f t="shared" si="271"/>
        <v>0</v>
      </c>
      <c r="O2872" t="str">
        <f t="shared" si="272"/>
        <v/>
      </c>
    </row>
    <row r="2873" spans="1:15" x14ac:dyDescent="0.25">
      <c r="A2873" t="s">
        <v>1691</v>
      </c>
      <c r="B2873" t="s">
        <v>1194</v>
      </c>
      <c r="C2873" t="s">
        <v>1291</v>
      </c>
      <c r="D2873" t="s">
        <v>1196</v>
      </c>
      <c r="E2873" t="s">
        <v>1195</v>
      </c>
      <c r="F2873" s="604">
        <v>1</v>
      </c>
      <c r="G2873" s="604">
        <v>2.0200000000000001E-3</v>
      </c>
      <c r="I2873" t="str">
        <f t="shared" si="269"/>
        <v/>
      </c>
      <c r="J2873" t="str">
        <f t="shared" si="270"/>
        <v/>
      </c>
      <c r="K2873" t="str">
        <f t="shared" si="273"/>
        <v>PM</v>
      </c>
      <c r="L2873" t="str">
        <f t="shared" si="274"/>
        <v>..PM.High efficiency deduster</v>
      </c>
      <c r="M2873" s="614">
        <f>IFERROR(INDEX('Control Tech'!$K$3:$K$196,MATCH(Calcs!L2873,'Control Tech'!$A$3:$A$196,0),1)/100,0)</f>
        <v>0</v>
      </c>
      <c r="N2873" s="613">
        <f t="shared" si="271"/>
        <v>0</v>
      </c>
      <c r="O2873" t="str">
        <f t="shared" si="272"/>
        <v/>
      </c>
    </row>
    <row r="2874" spans="1:15" x14ac:dyDescent="0.25">
      <c r="A2874" t="s">
        <v>1691</v>
      </c>
      <c r="B2874" t="s">
        <v>1194</v>
      </c>
      <c r="C2874" t="s">
        <v>1291</v>
      </c>
      <c r="D2874" t="s">
        <v>1186</v>
      </c>
      <c r="E2874" t="s">
        <v>1195</v>
      </c>
      <c r="F2874" s="604">
        <v>1</v>
      </c>
      <c r="G2874" s="604">
        <v>0.20161999999999999</v>
      </c>
      <c r="I2874" t="str">
        <f t="shared" si="269"/>
        <v/>
      </c>
      <c r="J2874" t="str">
        <f t="shared" si="270"/>
        <v/>
      </c>
      <c r="K2874" t="str">
        <f t="shared" si="273"/>
        <v>PM</v>
      </c>
      <c r="L2874" t="str">
        <f t="shared" si="274"/>
        <v>..PM.No control</v>
      </c>
      <c r="M2874" s="614">
        <f>IFERROR(INDEX('Control Tech'!$K$3:$K$196,MATCH(Calcs!L2874,'Control Tech'!$A$3:$A$196,0),1)/100,0)</f>
        <v>0</v>
      </c>
      <c r="N2874" s="613">
        <f t="shared" si="271"/>
        <v>1</v>
      </c>
      <c r="O2874" t="str">
        <f t="shared" si="272"/>
        <v/>
      </c>
    </row>
    <row r="2875" spans="1:15" x14ac:dyDescent="0.25">
      <c r="A2875" t="s">
        <v>1691</v>
      </c>
      <c r="B2875" t="s">
        <v>1194</v>
      </c>
      <c r="C2875" t="s">
        <v>1292</v>
      </c>
      <c r="D2875" t="s">
        <v>1131</v>
      </c>
      <c r="E2875" t="s">
        <v>1195</v>
      </c>
      <c r="F2875" s="604">
        <v>1</v>
      </c>
      <c r="G2875" s="604">
        <v>0.14113999999999999</v>
      </c>
      <c r="I2875" t="str">
        <f t="shared" si="269"/>
        <v/>
      </c>
      <c r="J2875" t="str">
        <f t="shared" si="270"/>
        <v/>
      </c>
      <c r="K2875" t="str">
        <f t="shared" si="273"/>
        <v>PM</v>
      </c>
      <c r="L2875" t="str">
        <f t="shared" si="274"/>
        <v>..PM.Cyclone</v>
      </c>
      <c r="M2875" s="614">
        <f>IFERROR(INDEX('Control Tech'!$K$3:$K$196,MATCH(Calcs!L2875,'Control Tech'!$A$3:$A$196,0),1)/100,0)</f>
        <v>0</v>
      </c>
      <c r="N2875" s="613">
        <f t="shared" si="271"/>
        <v>0</v>
      </c>
      <c r="O2875" t="str">
        <f t="shared" si="272"/>
        <v/>
      </c>
    </row>
    <row r="2876" spans="1:15" x14ac:dyDescent="0.25">
      <c r="A2876" t="s">
        <v>1691</v>
      </c>
      <c r="B2876" t="s">
        <v>1194</v>
      </c>
      <c r="C2876" t="s">
        <v>1292</v>
      </c>
      <c r="D2876" t="s">
        <v>1196</v>
      </c>
      <c r="E2876" t="s">
        <v>1195</v>
      </c>
      <c r="F2876" s="604">
        <v>1</v>
      </c>
      <c r="G2876" s="604">
        <v>2.0200000000000001E-3</v>
      </c>
      <c r="I2876" t="str">
        <f t="shared" si="269"/>
        <v/>
      </c>
      <c r="J2876" t="str">
        <f t="shared" si="270"/>
        <v/>
      </c>
      <c r="K2876" t="str">
        <f t="shared" si="273"/>
        <v>PM</v>
      </c>
      <c r="L2876" t="str">
        <f t="shared" si="274"/>
        <v>..PM.High efficiency deduster</v>
      </c>
      <c r="M2876" s="614">
        <f>IFERROR(INDEX('Control Tech'!$K$3:$K$196,MATCH(Calcs!L2876,'Control Tech'!$A$3:$A$196,0),1)/100,0)</f>
        <v>0</v>
      </c>
      <c r="N2876" s="613">
        <f t="shared" si="271"/>
        <v>0</v>
      </c>
      <c r="O2876" t="str">
        <f t="shared" si="272"/>
        <v/>
      </c>
    </row>
    <row r="2877" spans="1:15" x14ac:dyDescent="0.25">
      <c r="A2877" t="s">
        <v>1691</v>
      </c>
      <c r="B2877" t="s">
        <v>1194</v>
      </c>
      <c r="C2877" t="s">
        <v>1292</v>
      </c>
      <c r="D2877" t="s">
        <v>1186</v>
      </c>
      <c r="E2877" t="s">
        <v>1195</v>
      </c>
      <c r="F2877" s="604">
        <v>1</v>
      </c>
      <c r="G2877" s="604">
        <v>0.20161999999999999</v>
      </c>
      <c r="I2877" t="str">
        <f t="shared" si="269"/>
        <v/>
      </c>
      <c r="J2877" t="str">
        <f t="shared" si="270"/>
        <v/>
      </c>
      <c r="K2877" t="str">
        <f t="shared" si="273"/>
        <v>PM</v>
      </c>
      <c r="L2877" t="str">
        <f t="shared" si="274"/>
        <v>..PM.No control</v>
      </c>
      <c r="M2877" s="614">
        <f>IFERROR(INDEX('Control Tech'!$K$3:$K$196,MATCH(Calcs!L2877,'Control Tech'!$A$3:$A$196,0),1)/100,0)</f>
        <v>0</v>
      </c>
      <c r="N2877" s="613">
        <f t="shared" si="271"/>
        <v>1</v>
      </c>
      <c r="O2877" t="str">
        <f t="shared" si="272"/>
        <v/>
      </c>
    </row>
    <row r="2878" spans="1:15" x14ac:dyDescent="0.25">
      <c r="A2878" t="s">
        <v>1691</v>
      </c>
      <c r="B2878" t="s">
        <v>1194</v>
      </c>
      <c r="C2878" t="s">
        <v>1293</v>
      </c>
      <c r="D2878" t="s">
        <v>1131</v>
      </c>
      <c r="E2878" t="s">
        <v>1195</v>
      </c>
      <c r="F2878" s="604">
        <v>1</v>
      </c>
      <c r="G2878" s="604">
        <v>0.14113999999999999</v>
      </c>
      <c r="I2878" t="str">
        <f t="shared" si="269"/>
        <v/>
      </c>
      <c r="J2878" t="str">
        <f t="shared" si="270"/>
        <v/>
      </c>
      <c r="K2878" t="str">
        <f t="shared" si="273"/>
        <v>PM</v>
      </c>
      <c r="L2878" t="str">
        <f t="shared" si="274"/>
        <v>..PM.Cyclone</v>
      </c>
      <c r="M2878" s="614">
        <f>IFERROR(INDEX('Control Tech'!$K$3:$K$196,MATCH(Calcs!L2878,'Control Tech'!$A$3:$A$196,0),1)/100,0)</f>
        <v>0</v>
      </c>
      <c r="N2878" s="613">
        <f t="shared" si="271"/>
        <v>0</v>
      </c>
      <c r="O2878" t="str">
        <f t="shared" si="272"/>
        <v/>
      </c>
    </row>
    <row r="2879" spans="1:15" x14ac:dyDescent="0.25">
      <c r="A2879" t="s">
        <v>1691</v>
      </c>
      <c r="B2879" t="s">
        <v>1194</v>
      </c>
      <c r="C2879" t="s">
        <v>1293</v>
      </c>
      <c r="D2879" t="s">
        <v>1196</v>
      </c>
      <c r="E2879" t="s">
        <v>1195</v>
      </c>
      <c r="F2879" s="604">
        <v>1</v>
      </c>
      <c r="G2879" s="604">
        <v>2.0200000000000001E-3</v>
      </c>
      <c r="I2879" t="str">
        <f t="shared" si="269"/>
        <v/>
      </c>
      <c r="J2879" t="str">
        <f t="shared" si="270"/>
        <v/>
      </c>
      <c r="K2879" t="str">
        <f t="shared" si="273"/>
        <v>PM</v>
      </c>
      <c r="L2879" t="str">
        <f t="shared" si="274"/>
        <v>..PM.High efficiency deduster</v>
      </c>
      <c r="M2879" s="614">
        <f>IFERROR(INDEX('Control Tech'!$K$3:$K$196,MATCH(Calcs!L2879,'Control Tech'!$A$3:$A$196,0),1)/100,0)</f>
        <v>0</v>
      </c>
      <c r="N2879" s="613">
        <f t="shared" si="271"/>
        <v>0</v>
      </c>
      <c r="O2879" t="str">
        <f t="shared" si="272"/>
        <v/>
      </c>
    </row>
    <row r="2880" spans="1:15" x14ac:dyDescent="0.25">
      <c r="A2880" t="s">
        <v>1691</v>
      </c>
      <c r="B2880" t="s">
        <v>1194</v>
      </c>
      <c r="C2880" t="s">
        <v>1293</v>
      </c>
      <c r="D2880" t="s">
        <v>1186</v>
      </c>
      <c r="E2880" t="s">
        <v>1195</v>
      </c>
      <c r="F2880" s="604">
        <v>1</v>
      </c>
      <c r="G2880" s="604">
        <v>0.20161999999999999</v>
      </c>
      <c r="I2880" t="str">
        <f t="shared" si="269"/>
        <v/>
      </c>
      <c r="J2880" t="str">
        <f t="shared" si="270"/>
        <v/>
      </c>
      <c r="K2880" t="str">
        <f t="shared" si="273"/>
        <v>PM</v>
      </c>
      <c r="L2880" t="str">
        <f t="shared" si="274"/>
        <v>..PM.No control</v>
      </c>
      <c r="M2880" s="614">
        <f>IFERROR(INDEX('Control Tech'!$K$3:$K$196,MATCH(Calcs!L2880,'Control Tech'!$A$3:$A$196,0),1)/100,0)</f>
        <v>0</v>
      </c>
      <c r="N2880" s="613">
        <f t="shared" si="271"/>
        <v>1</v>
      </c>
      <c r="O2880" t="str">
        <f t="shared" si="272"/>
        <v/>
      </c>
    </row>
    <row r="2881" spans="1:15" x14ac:dyDescent="0.25">
      <c r="A2881" t="s">
        <v>1691</v>
      </c>
      <c r="B2881" t="s">
        <v>1233</v>
      </c>
      <c r="C2881" t="s">
        <v>1409</v>
      </c>
      <c r="D2881" t="s">
        <v>1131</v>
      </c>
      <c r="E2881" t="s">
        <v>1195</v>
      </c>
      <c r="F2881" s="604">
        <v>1</v>
      </c>
      <c r="G2881" s="604">
        <v>0.12936</v>
      </c>
      <c r="I2881" t="str">
        <f t="shared" si="269"/>
        <v>electricity</v>
      </c>
      <c r="J2881" t="str">
        <f t="shared" si="270"/>
        <v>biomass</v>
      </c>
      <c r="K2881" t="str">
        <f t="shared" si="273"/>
        <v>PM</v>
      </c>
      <c r="L2881" t="str">
        <f t="shared" si="274"/>
        <v>electricity.biomass.PM.Cyclone</v>
      </c>
      <c r="M2881" s="614">
        <f>IFERROR(INDEX('Control Tech'!$K$3:$K$196,MATCH(Calcs!L2881,'Control Tech'!$A$3:$A$196,0),1)/100,0)</f>
        <v>0</v>
      </c>
      <c r="N2881" s="613">
        <f t="shared" si="271"/>
        <v>0</v>
      </c>
      <c r="O2881">
        <f t="shared" si="272"/>
        <v>0</v>
      </c>
    </row>
    <row r="2882" spans="1:15" x14ac:dyDescent="0.25">
      <c r="A2882" t="s">
        <v>1691</v>
      </c>
      <c r="B2882" t="s">
        <v>1233</v>
      </c>
      <c r="C2882" t="s">
        <v>1409</v>
      </c>
      <c r="D2882" t="s">
        <v>1207</v>
      </c>
      <c r="E2882" t="s">
        <v>1195</v>
      </c>
      <c r="F2882" s="604">
        <v>1</v>
      </c>
      <c r="G2882" s="604">
        <v>1.294E-2</v>
      </c>
      <c r="I2882" t="str">
        <f t="shared" si="269"/>
        <v>electricity</v>
      </c>
      <c r="J2882" t="str">
        <f t="shared" si="270"/>
        <v>biomass</v>
      </c>
      <c r="K2882" t="str">
        <f t="shared" si="273"/>
        <v>PM</v>
      </c>
      <c r="L2882" t="str">
        <f t="shared" si="274"/>
        <v>electricity.biomass.PM.Electrostatic precipitator: 1 field</v>
      </c>
      <c r="M2882" s="614">
        <f>IFERROR(INDEX('Control Tech'!$K$3:$K$196,MATCH(Calcs!L2882,'Control Tech'!$A$3:$A$196,0),1)/100,0)</f>
        <v>1</v>
      </c>
      <c r="N2882" s="613">
        <f t="shared" si="271"/>
        <v>1</v>
      </c>
      <c r="O2882">
        <f t="shared" si="272"/>
        <v>0</v>
      </c>
    </row>
    <row r="2883" spans="1:15" x14ac:dyDescent="0.25">
      <c r="A2883" t="s">
        <v>1691</v>
      </c>
      <c r="B2883" t="s">
        <v>1233</v>
      </c>
      <c r="C2883" t="s">
        <v>1409</v>
      </c>
      <c r="D2883" t="s">
        <v>1208</v>
      </c>
      <c r="E2883" t="s">
        <v>1195</v>
      </c>
      <c r="F2883" s="604">
        <v>1</v>
      </c>
      <c r="G2883" s="604">
        <v>7.3899999999999999E-3</v>
      </c>
      <c r="I2883" t="str">
        <f t="shared" si="269"/>
        <v>electricity</v>
      </c>
      <c r="J2883" t="str">
        <f t="shared" si="270"/>
        <v>biomass</v>
      </c>
      <c r="K2883" t="str">
        <f t="shared" si="273"/>
        <v>PM</v>
      </c>
      <c r="L2883" t="str">
        <f t="shared" si="274"/>
        <v>electricity.biomass.PM.Electrostatic precipitator: 2 fields</v>
      </c>
      <c r="M2883" s="614">
        <f>IFERROR(INDEX('Control Tech'!$K$3:$K$196,MATCH(Calcs!L2883,'Control Tech'!$A$3:$A$196,0),1)/100,0)</f>
        <v>0</v>
      </c>
      <c r="N2883" s="613">
        <f t="shared" si="271"/>
        <v>0</v>
      </c>
      <c r="O2883">
        <f t="shared" si="272"/>
        <v>0</v>
      </c>
    </row>
    <row r="2884" spans="1:15" x14ac:dyDescent="0.25">
      <c r="A2884" t="s">
        <v>1691</v>
      </c>
      <c r="B2884" t="s">
        <v>1233</v>
      </c>
      <c r="C2884" t="s">
        <v>1409</v>
      </c>
      <c r="D2884" t="s">
        <v>1234</v>
      </c>
      <c r="E2884" t="s">
        <v>1195</v>
      </c>
      <c r="F2884" s="604">
        <v>1</v>
      </c>
      <c r="G2884" s="604">
        <v>9.2000000000000003E-4</v>
      </c>
      <c r="I2884" t="str">
        <f t="shared" si="269"/>
        <v>electricity</v>
      </c>
      <c r="J2884" t="str">
        <f t="shared" si="270"/>
        <v>biomass</v>
      </c>
      <c r="K2884" t="str">
        <f t="shared" si="273"/>
        <v>PM</v>
      </c>
      <c r="L2884" t="str">
        <f t="shared" si="274"/>
        <v>electricity.biomass.PM.Fabric filters</v>
      </c>
      <c r="M2884" s="614">
        <f>IFERROR(INDEX('Control Tech'!$K$3:$K$196,MATCH(Calcs!L2884,'Control Tech'!$A$3:$A$196,0),1)/100,0)</f>
        <v>0</v>
      </c>
      <c r="N2884" s="613">
        <f t="shared" si="271"/>
        <v>0</v>
      </c>
      <c r="O2884">
        <f t="shared" si="272"/>
        <v>0</v>
      </c>
    </row>
    <row r="2885" spans="1:15" x14ac:dyDescent="0.25">
      <c r="A2885" t="s">
        <v>1691</v>
      </c>
      <c r="B2885" t="s">
        <v>1233</v>
      </c>
      <c r="C2885" t="s">
        <v>1409</v>
      </c>
      <c r="D2885" t="s">
        <v>1196</v>
      </c>
      <c r="E2885" t="s">
        <v>1195</v>
      </c>
      <c r="F2885" s="604">
        <v>1</v>
      </c>
      <c r="G2885" s="604">
        <v>9.2000000000000003E-4</v>
      </c>
      <c r="I2885" t="str">
        <f t="shared" si="269"/>
        <v>electricity</v>
      </c>
      <c r="J2885" t="str">
        <f t="shared" si="270"/>
        <v>biomass</v>
      </c>
      <c r="K2885" t="str">
        <f t="shared" si="273"/>
        <v>PM</v>
      </c>
      <c r="L2885" t="str">
        <f t="shared" si="274"/>
        <v>electricity.biomass.PM.High efficiency deduster</v>
      </c>
      <c r="M2885" s="614">
        <f>IFERROR(INDEX('Control Tech'!$K$3:$K$196,MATCH(Calcs!L2885,'Control Tech'!$A$3:$A$196,0),1)/100,0)</f>
        <v>0</v>
      </c>
      <c r="N2885" s="613">
        <f t="shared" si="271"/>
        <v>0</v>
      </c>
      <c r="O2885">
        <f t="shared" si="272"/>
        <v>0</v>
      </c>
    </row>
    <row r="2886" spans="1:15" x14ac:dyDescent="0.25">
      <c r="A2886" t="s">
        <v>1691</v>
      </c>
      <c r="B2886" t="s">
        <v>1233</v>
      </c>
      <c r="C2886" t="s">
        <v>1409</v>
      </c>
      <c r="D2886" t="s">
        <v>1186</v>
      </c>
      <c r="E2886" t="s">
        <v>1195</v>
      </c>
      <c r="F2886" s="604">
        <v>1</v>
      </c>
      <c r="G2886" s="604">
        <v>0.18479999999999999</v>
      </c>
      <c r="I2886" t="str">
        <f t="shared" ref="I2886:I2949" si="275">IFERROR(INDEX($U$3:$U$143,MATCH(B2886,$S$3:$S$143,0),1),"")</f>
        <v>electricity</v>
      </c>
      <c r="J2886" t="str">
        <f t="shared" ref="J2886:J2949" si="276">IFERROR(INDEX($V$3:$V$143,MATCH(CONCATENATE(B2886,".",C2886),$R$3:$R$143,0),1),"")</f>
        <v>biomass</v>
      </c>
      <c r="K2886" t="str">
        <f t="shared" si="273"/>
        <v>PM</v>
      </c>
      <c r="L2886" t="str">
        <f t="shared" si="274"/>
        <v>electricity.biomass.PM.No control</v>
      </c>
      <c r="M2886" s="614">
        <f>IFERROR(INDEX('Control Tech'!$K$3:$K$196,MATCH(Calcs!L2886,'Control Tech'!$A$3:$A$196,0),1)/100,0)</f>
        <v>0</v>
      </c>
      <c r="N2886" s="613">
        <f t="shared" ref="N2886:N2949" si="277">IF(D2886="no control",1-SUMIFS($M$5:$M$3714,$B$5:$B$3714,B2886,$A$5:$A$3714,A2886,$C$5:$C$3714,C2886),M2886)</f>
        <v>0</v>
      </c>
      <c r="O2886">
        <f t="shared" ref="O2886:O2949" si="278">IF(I2886="electricity",INDEX($W$3:$W$143,MATCH(CONCATENATE(B2886,".",C2886),$R$3:$R$143,0),1),"")</f>
        <v>0</v>
      </c>
    </row>
    <row r="2887" spans="1:15" x14ac:dyDescent="0.25">
      <c r="A2887" t="s">
        <v>1691</v>
      </c>
      <c r="B2887" t="s">
        <v>1233</v>
      </c>
      <c r="C2887" t="s">
        <v>1205</v>
      </c>
      <c r="D2887" t="s">
        <v>1207</v>
      </c>
      <c r="E2887" t="s">
        <v>1195</v>
      </c>
      <c r="F2887" s="604">
        <v>1</v>
      </c>
      <c r="G2887" s="604">
        <v>7.8589999999999993E-2</v>
      </c>
      <c r="I2887" t="str">
        <f t="shared" si="275"/>
        <v>electricity</v>
      </c>
      <c r="J2887" t="str">
        <f t="shared" si="276"/>
        <v>lignite</v>
      </c>
      <c r="K2887" t="str">
        <f t="shared" si="273"/>
        <v>PM</v>
      </c>
      <c r="L2887" t="str">
        <f t="shared" si="274"/>
        <v>electricity.lignite.PM.Electrostatic precipitator: 1 field</v>
      </c>
      <c r="M2887" s="614">
        <f>IFERROR(INDEX('Control Tech'!$K$3:$K$196,MATCH(Calcs!L2887,'Control Tech'!$A$3:$A$196,0),1)/100,0)</f>
        <v>0</v>
      </c>
      <c r="N2887" s="613">
        <f t="shared" si="277"/>
        <v>0</v>
      </c>
      <c r="O2887">
        <f t="shared" si="278"/>
        <v>0</v>
      </c>
    </row>
    <row r="2888" spans="1:15" x14ac:dyDescent="0.25">
      <c r="A2888" t="s">
        <v>1691</v>
      </c>
      <c r="B2888" t="s">
        <v>1233</v>
      </c>
      <c r="C2888" t="s">
        <v>1205</v>
      </c>
      <c r="D2888" t="s">
        <v>1208</v>
      </c>
      <c r="E2888" t="s">
        <v>1195</v>
      </c>
      <c r="F2888" s="604">
        <v>1</v>
      </c>
      <c r="G2888" s="604">
        <v>4.4909999999999999E-2</v>
      </c>
      <c r="I2888" t="str">
        <f t="shared" si="275"/>
        <v>electricity</v>
      </c>
      <c r="J2888" t="str">
        <f t="shared" si="276"/>
        <v>lignite</v>
      </c>
      <c r="K2888" t="str">
        <f t="shared" si="273"/>
        <v>PM</v>
      </c>
      <c r="L2888" t="str">
        <f t="shared" si="274"/>
        <v>electricity.lignite.PM.Electrostatic precipitator: 2 fields</v>
      </c>
      <c r="M2888" s="614">
        <f>IFERROR(INDEX('Control Tech'!$K$3:$K$196,MATCH(Calcs!L2888,'Control Tech'!$A$3:$A$196,0),1)/100,0)</f>
        <v>0</v>
      </c>
      <c r="N2888" s="613">
        <f t="shared" si="277"/>
        <v>0</v>
      </c>
      <c r="O2888">
        <f t="shared" si="278"/>
        <v>0</v>
      </c>
    </row>
    <row r="2889" spans="1:15" x14ac:dyDescent="0.25">
      <c r="A2889" t="s">
        <v>1691</v>
      </c>
      <c r="B2889" t="s">
        <v>1233</v>
      </c>
      <c r="C2889" t="s">
        <v>1205</v>
      </c>
      <c r="D2889" t="s">
        <v>1234</v>
      </c>
      <c r="E2889" t="s">
        <v>1195</v>
      </c>
      <c r="F2889" s="604">
        <v>1</v>
      </c>
      <c r="G2889" s="604">
        <v>5.6100000000000004E-3</v>
      </c>
      <c r="I2889" t="str">
        <f t="shared" si="275"/>
        <v>electricity</v>
      </c>
      <c r="J2889" t="str">
        <f t="shared" si="276"/>
        <v>lignite</v>
      </c>
      <c r="K2889" t="str">
        <f t="shared" si="273"/>
        <v>PM</v>
      </c>
      <c r="L2889" t="str">
        <f t="shared" si="274"/>
        <v>electricity.lignite.PM.Fabric filters</v>
      </c>
      <c r="M2889" s="614">
        <f>IFERROR(INDEX('Control Tech'!$K$3:$K$196,MATCH(Calcs!L2889,'Control Tech'!$A$3:$A$196,0),1)/100,0)</f>
        <v>0</v>
      </c>
      <c r="N2889" s="613">
        <f t="shared" si="277"/>
        <v>0</v>
      </c>
      <c r="O2889">
        <f t="shared" si="278"/>
        <v>0</v>
      </c>
    </row>
    <row r="2890" spans="1:15" x14ac:dyDescent="0.25">
      <c r="A2890" t="s">
        <v>1691</v>
      </c>
      <c r="B2890" t="s">
        <v>1233</v>
      </c>
      <c r="C2890" t="s">
        <v>1205</v>
      </c>
      <c r="D2890" t="s">
        <v>1236</v>
      </c>
      <c r="E2890" t="s">
        <v>1195</v>
      </c>
      <c r="F2890" s="604">
        <v>1</v>
      </c>
      <c r="G2890" s="604">
        <v>5.6100000000000004E-3</v>
      </c>
      <c r="I2890" t="str">
        <f t="shared" si="275"/>
        <v>electricity</v>
      </c>
      <c r="J2890" t="str">
        <f t="shared" si="276"/>
        <v>lignite</v>
      </c>
      <c r="K2890" t="str">
        <f t="shared" si="273"/>
        <v>PM</v>
      </c>
      <c r="L2890" t="str">
        <f t="shared" si="274"/>
        <v>electricity.lignite.PM.Fabric filters - power plants + S,N meas.</v>
      </c>
      <c r="M2890" s="614">
        <f>IFERROR(INDEX('Control Tech'!$K$3:$K$196,MATCH(Calcs!L2890,'Control Tech'!$A$3:$A$196,0),1)/100,0)</f>
        <v>0</v>
      </c>
      <c r="N2890" s="613">
        <f t="shared" si="277"/>
        <v>0</v>
      </c>
      <c r="O2890">
        <f t="shared" si="278"/>
        <v>0</v>
      </c>
    </row>
    <row r="2891" spans="1:15" x14ac:dyDescent="0.25">
      <c r="A2891" t="s">
        <v>1691</v>
      </c>
      <c r="B2891" t="s">
        <v>1233</v>
      </c>
      <c r="C2891" t="s">
        <v>1205</v>
      </c>
      <c r="D2891" t="s">
        <v>1235</v>
      </c>
      <c r="E2891" t="s">
        <v>1195</v>
      </c>
      <c r="F2891" s="604">
        <v>1</v>
      </c>
      <c r="G2891" s="604">
        <v>5.6100000000000004E-3</v>
      </c>
      <c r="I2891" t="str">
        <f t="shared" si="275"/>
        <v>electricity</v>
      </c>
      <c r="J2891" t="str">
        <f t="shared" si="276"/>
        <v>lignite</v>
      </c>
      <c r="K2891" t="str">
        <f t="shared" si="273"/>
        <v>PM</v>
      </c>
      <c r="L2891" t="str">
        <f t="shared" si="274"/>
        <v>electricity.lignite.PM.Fabric filters - power plants with injection</v>
      </c>
      <c r="M2891" s="614">
        <f>IFERROR(INDEX('Control Tech'!$K$3:$K$196,MATCH(Calcs!L2891,'Control Tech'!$A$3:$A$196,0),1)/100,0)</f>
        <v>0</v>
      </c>
      <c r="N2891" s="613">
        <f t="shared" si="277"/>
        <v>0</v>
      </c>
      <c r="O2891">
        <f t="shared" si="278"/>
        <v>0</v>
      </c>
    </row>
    <row r="2892" spans="1:15" x14ac:dyDescent="0.25">
      <c r="A2892" t="s">
        <v>1691</v>
      </c>
      <c r="B2892" t="s">
        <v>1233</v>
      </c>
      <c r="C2892" t="s">
        <v>1205</v>
      </c>
      <c r="D2892" t="s">
        <v>1196</v>
      </c>
      <c r="E2892" t="s">
        <v>1195</v>
      </c>
      <c r="F2892" s="604">
        <v>1</v>
      </c>
      <c r="G2892" s="604">
        <v>5.6100000000000004E-3</v>
      </c>
      <c r="I2892" t="str">
        <f t="shared" si="275"/>
        <v>electricity</v>
      </c>
      <c r="J2892" t="str">
        <f t="shared" si="276"/>
        <v>lignite</v>
      </c>
      <c r="K2892" t="str">
        <f t="shared" si="273"/>
        <v>PM</v>
      </c>
      <c r="L2892" t="str">
        <f t="shared" si="274"/>
        <v>electricity.lignite.PM.High efficiency deduster</v>
      </c>
      <c r="M2892" s="614">
        <f>IFERROR(INDEX('Control Tech'!$K$3:$K$196,MATCH(Calcs!L2892,'Control Tech'!$A$3:$A$196,0),1)/100,0)</f>
        <v>0</v>
      </c>
      <c r="N2892" s="613">
        <f t="shared" si="277"/>
        <v>0</v>
      </c>
      <c r="O2892">
        <f t="shared" si="278"/>
        <v>0</v>
      </c>
    </row>
    <row r="2893" spans="1:15" x14ac:dyDescent="0.25">
      <c r="A2893" t="s">
        <v>1691</v>
      </c>
      <c r="B2893" t="s">
        <v>1233</v>
      </c>
      <c r="C2893" t="s">
        <v>1205</v>
      </c>
      <c r="D2893" t="s">
        <v>1229</v>
      </c>
      <c r="E2893" t="s">
        <v>1195</v>
      </c>
      <c r="F2893" s="604">
        <v>1</v>
      </c>
      <c r="G2893" s="604">
        <v>5.6100000000000004E-3</v>
      </c>
      <c r="I2893" t="str">
        <f t="shared" si="275"/>
        <v>electricity</v>
      </c>
      <c r="J2893" t="str">
        <f t="shared" si="276"/>
        <v>lignite</v>
      </c>
      <c r="K2893" t="str">
        <f t="shared" si="273"/>
        <v>PM</v>
      </c>
      <c r="L2893" t="str">
        <f t="shared" si="274"/>
        <v>electricity.lignite.PM.High efficiency deduster - power plants + S,N meas.</v>
      </c>
      <c r="M2893" s="614">
        <f>IFERROR(INDEX('Control Tech'!$K$3:$K$196,MATCH(Calcs!L2893,'Control Tech'!$A$3:$A$196,0),1)/100,0)</f>
        <v>0</v>
      </c>
      <c r="N2893" s="613">
        <f t="shared" si="277"/>
        <v>0</v>
      </c>
      <c r="O2893">
        <f t="shared" si="278"/>
        <v>0</v>
      </c>
    </row>
    <row r="2894" spans="1:15" x14ac:dyDescent="0.25">
      <c r="A2894" t="s">
        <v>1691</v>
      </c>
      <c r="B2894" t="s">
        <v>1233</v>
      </c>
      <c r="C2894" t="s">
        <v>1205</v>
      </c>
      <c r="D2894" t="s">
        <v>1186</v>
      </c>
      <c r="E2894" t="s">
        <v>1195</v>
      </c>
      <c r="F2894" s="604">
        <v>1</v>
      </c>
      <c r="G2894" s="604">
        <v>1.12273</v>
      </c>
      <c r="I2894" t="str">
        <f t="shared" si="275"/>
        <v>electricity</v>
      </c>
      <c r="J2894" t="str">
        <f t="shared" si="276"/>
        <v>lignite</v>
      </c>
      <c r="K2894" t="str">
        <f t="shared" si="273"/>
        <v>PM</v>
      </c>
      <c r="L2894" t="str">
        <f t="shared" si="274"/>
        <v>electricity.lignite.PM.No control</v>
      </c>
      <c r="M2894" s="614">
        <f>IFERROR(INDEX('Control Tech'!$K$3:$K$196,MATCH(Calcs!L2894,'Control Tech'!$A$3:$A$196,0),1)/100,0)</f>
        <v>0</v>
      </c>
      <c r="N2894" s="613">
        <f t="shared" si="277"/>
        <v>1</v>
      </c>
      <c r="O2894">
        <f t="shared" si="278"/>
        <v>0</v>
      </c>
    </row>
    <row r="2895" spans="1:15" x14ac:dyDescent="0.25">
      <c r="A2895" t="s">
        <v>1691</v>
      </c>
      <c r="B2895" t="s">
        <v>1233</v>
      </c>
      <c r="C2895" t="s">
        <v>1240</v>
      </c>
      <c r="D2895" t="s">
        <v>1207</v>
      </c>
      <c r="E2895" t="s">
        <v>1195</v>
      </c>
      <c r="F2895" s="604">
        <v>1</v>
      </c>
      <c r="G2895" s="604">
        <v>7.8589999999999993E-2</v>
      </c>
      <c r="I2895" t="str">
        <f t="shared" si="275"/>
        <v>electricity</v>
      </c>
      <c r="J2895" t="str">
        <f t="shared" si="276"/>
        <v>lignite</v>
      </c>
      <c r="K2895" t="str">
        <f t="shared" si="273"/>
        <v>PM</v>
      </c>
      <c r="L2895" t="str">
        <f t="shared" si="274"/>
        <v>electricity.lignite.PM.Electrostatic precipitator: 1 field</v>
      </c>
      <c r="M2895" s="614">
        <f>IFERROR(INDEX('Control Tech'!$K$3:$K$196,MATCH(Calcs!L2895,'Control Tech'!$A$3:$A$196,0),1)/100,0)</f>
        <v>0</v>
      </c>
      <c r="N2895" s="613">
        <f t="shared" si="277"/>
        <v>0</v>
      </c>
      <c r="O2895">
        <f t="shared" si="278"/>
        <v>0</v>
      </c>
    </row>
    <row r="2896" spans="1:15" x14ac:dyDescent="0.25">
      <c r="A2896" t="s">
        <v>1691</v>
      </c>
      <c r="B2896" t="s">
        <v>1233</v>
      </c>
      <c r="C2896" t="s">
        <v>1240</v>
      </c>
      <c r="D2896" t="s">
        <v>1208</v>
      </c>
      <c r="E2896" t="s">
        <v>1195</v>
      </c>
      <c r="F2896" s="604">
        <v>1</v>
      </c>
      <c r="G2896" s="604">
        <v>4.4909999999999999E-2</v>
      </c>
      <c r="I2896" t="str">
        <f t="shared" si="275"/>
        <v>electricity</v>
      </c>
      <c r="J2896" t="str">
        <f t="shared" si="276"/>
        <v>lignite</v>
      </c>
      <c r="K2896" t="str">
        <f t="shared" si="273"/>
        <v>PM</v>
      </c>
      <c r="L2896" t="str">
        <f t="shared" si="274"/>
        <v>electricity.lignite.PM.Electrostatic precipitator: 2 fields</v>
      </c>
      <c r="M2896" s="614">
        <f>IFERROR(INDEX('Control Tech'!$K$3:$K$196,MATCH(Calcs!L2896,'Control Tech'!$A$3:$A$196,0),1)/100,0)</f>
        <v>0</v>
      </c>
      <c r="N2896" s="613">
        <f t="shared" si="277"/>
        <v>0</v>
      </c>
      <c r="O2896">
        <f t="shared" si="278"/>
        <v>0</v>
      </c>
    </row>
    <row r="2897" spans="1:15" x14ac:dyDescent="0.25">
      <c r="A2897" t="s">
        <v>1691</v>
      </c>
      <c r="B2897" t="s">
        <v>1233</v>
      </c>
      <c r="C2897" t="s">
        <v>1240</v>
      </c>
      <c r="D2897" t="s">
        <v>1234</v>
      </c>
      <c r="E2897" t="s">
        <v>1195</v>
      </c>
      <c r="F2897" s="604">
        <v>1</v>
      </c>
      <c r="G2897" s="604">
        <v>5.6100000000000004E-3</v>
      </c>
      <c r="I2897" t="str">
        <f t="shared" si="275"/>
        <v>electricity</v>
      </c>
      <c r="J2897" t="str">
        <f t="shared" si="276"/>
        <v>lignite</v>
      </c>
      <c r="K2897" t="str">
        <f t="shared" si="273"/>
        <v>PM</v>
      </c>
      <c r="L2897" t="str">
        <f t="shared" si="274"/>
        <v>electricity.lignite.PM.Fabric filters</v>
      </c>
      <c r="M2897" s="614">
        <f>IFERROR(INDEX('Control Tech'!$K$3:$K$196,MATCH(Calcs!L2897,'Control Tech'!$A$3:$A$196,0),1)/100,0)</f>
        <v>0</v>
      </c>
      <c r="N2897" s="613">
        <f t="shared" si="277"/>
        <v>0</v>
      </c>
      <c r="O2897">
        <f t="shared" si="278"/>
        <v>0</v>
      </c>
    </row>
    <row r="2898" spans="1:15" x14ac:dyDescent="0.25">
      <c r="A2898" t="s">
        <v>1691</v>
      </c>
      <c r="B2898" t="s">
        <v>1233</v>
      </c>
      <c r="C2898" t="s">
        <v>1240</v>
      </c>
      <c r="D2898" t="s">
        <v>1236</v>
      </c>
      <c r="E2898" t="s">
        <v>1195</v>
      </c>
      <c r="F2898" s="604">
        <v>1</v>
      </c>
      <c r="G2898" s="604">
        <v>5.6100000000000004E-3</v>
      </c>
      <c r="I2898" t="str">
        <f t="shared" si="275"/>
        <v>electricity</v>
      </c>
      <c r="J2898" t="str">
        <f t="shared" si="276"/>
        <v>lignite</v>
      </c>
      <c r="K2898" t="str">
        <f t="shared" si="273"/>
        <v>PM</v>
      </c>
      <c r="L2898" t="str">
        <f t="shared" si="274"/>
        <v>electricity.lignite.PM.Fabric filters - power plants + S,N meas.</v>
      </c>
      <c r="M2898" s="614">
        <f>IFERROR(INDEX('Control Tech'!$K$3:$K$196,MATCH(Calcs!L2898,'Control Tech'!$A$3:$A$196,0),1)/100,0)</f>
        <v>0</v>
      </c>
      <c r="N2898" s="613">
        <f t="shared" si="277"/>
        <v>0</v>
      </c>
      <c r="O2898">
        <f t="shared" si="278"/>
        <v>0</v>
      </c>
    </row>
    <row r="2899" spans="1:15" x14ac:dyDescent="0.25">
      <c r="A2899" t="s">
        <v>1691</v>
      </c>
      <c r="B2899" t="s">
        <v>1233</v>
      </c>
      <c r="C2899" t="s">
        <v>1240</v>
      </c>
      <c r="D2899" t="s">
        <v>1235</v>
      </c>
      <c r="E2899" t="s">
        <v>1195</v>
      </c>
      <c r="F2899" s="604">
        <v>1</v>
      </c>
      <c r="G2899" s="604">
        <v>5.6100000000000004E-3</v>
      </c>
      <c r="I2899" t="str">
        <f t="shared" si="275"/>
        <v>electricity</v>
      </c>
      <c r="J2899" t="str">
        <f t="shared" si="276"/>
        <v>lignite</v>
      </c>
      <c r="K2899" t="str">
        <f t="shared" si="273"/>
        <v>PM</v>
      </c>
      <c r="L2899" t="str">
        <f t="shared" si="274"/>
        <v>electricity.lignite.PM.Fabric filters - power plants with injection</v>
      </c>
      <c r="M2899" s="614">
        <f>IFERROR(INDEX('Control Tech'!$K$3:$K$196,MATCH(Calcs!L2899,'Control Tech'!$A$3:$A$196,0),1)/100,0)</f>
        <v>0</v>
      </c>
      <c r="N2899" s="613">
        <f t="shared" si="277"/>
        <v>0</v>
      </c>
      <c r="O2899">
        <f t="shared" si="278"/>
        <v>0</v>
      </c>
    </row>
    <row r="2900" spans="1:15" x14ac:dyDescent="0.25">
      <c r="A2900" t="s">
        <v>1691</v>
      </c>
      <c r="B2900" t="s">
        <v>1233</v>
      </c>
      <c r="C2900" t="s">
        <v>1240</v>
      </c>
      <c r="D2900" t="s">
        <v>1196</v>
      </c>
      <c r="E2900" t="s">
        <v>1195</v>
      </c>
      <c r="F2900" s="604">
        <v>1</v>
      </c>
      <c r="G2900" s="604">
        <v>5.6100000000000004E-3</v>
      </c>
      <c r="I2900" t="str">
        <f t="shared" si="275"/>
        <v>electricity</v>
      </c>
      <c r="J2900" t="str">
        <f t="shared" si="276"/>
        <v>lignite</v>
      </c>
      <c r="K2900" t="str">
        <f t="shared" si="273"/>
        <v>PM</v>
      </c>
      <c r="L2900" t="str">
        <f t="shared" si="274"/>
        <v>electricity.lignite.PM.High efficiency deduster</v>
      </c>
      <c r="M2900" s="614">
        <f>IFERROR(INDEX('Control Tech'!$K$3:$K$196,MATCH(Calcs!L2900,'Control Tech'!$A$3:$A$196,0),1)/100,0)</f>
        <v>0</v>
      </c>
      <c r="N2900" s="613">
        <f t="shared" si="277"/>
        <v>0</v>
      </c>
      <c r="O2900">
        <f t="shared" si="278"/>
        <v>0</v>
      </c>
    </row>
    <row r="2901" spans="1:15" x14ac:dyDescent="0.25">
      <c r="A2901" t="s">
        <v>1691</v>
      </c>
      <c r="B2901" t="s">
        <v>1233</v>
      </c>
      <c r="C2901" t="s">
        <v>1240</v>
      </c>
      <c r="D2901" t="s">
        <v>1229</v>
      </c>
      <c r="E2901" t="s">
        <v>1195</v>
      </c>
      <c r="F2901" s="604">
        <v>1</v>
      </c>
      <c r="G2901" s="604">
        <v>5.6100000000000004E-3</v>
      </c>
      <c r="I2901" t="str">
        <f t="shared" si="275"/>
        <v>electricity</v>
      </c>
      <c r="J2901" t="str">
        <f t="shared" si="276"/>
        <v>lignite</v>
      </c>
      <c r="K2901" t="str">
        <f t="shared" si="273"/>
        <v>PM</v>
      </c>
      <c r="L2901" t="str">
        <f t="shared" si="274"/>
        <v>electricity.lignite.PM.High efficiency deduster - power plants + S,N meas.</v>
      </c>
      <c r="M2901" s="614">
        <f>IFERROR(INDEX('Control Tech'!$K$3:$K$196,MATCH(Calcs!L2901,'Control Tech'!$A$3:$A$196,0),1)/100,0)</f>
        <v>0</v>
      </c>
      <c r="N2901" s="613">
        <f t="shared" si="277"/>
        <v>0</v>
      </c>
      <c r="O2901">
        <f t="shared" si="278"/>
        <v>0</v>
      </c>
    </row>
    <row r="2902" spans="1:15" x14ac:dyDescent="0.25">
      <c r="A2902" t="s">
        <v>1691</v>
      </c>
      <c r="B2902" t="s">
        <v>1233</v>
      </c>
      <c r="C2902" t="s">
        <v>1240</v>
      </c>
      <c r="D2902" t="s">
        <v>1186</v>
      </c>
      <c r="E2902" t="s">
        <v>1195</v>
      </c>
      <c r="F2902" s="604">
        <v>1</v>
      </c>
      <c r="G2902" s="604">
        <v>1.12273</v>
      </c>
      <c r="I2902" t="str">
        <f t="shared" si="275"/>
        <v>electricity</v>
      </c>
      <c r="J2902" t="str">
        <f t="shared" si="276"/>
        <v>lignite</v>
      </c>
      <c r="K2902" t="str">
        <f t="shared" si="273"/>
        <v>PM</v>
      </c>
      <c r="L2902" t="str">
        <f t="shared" si="274"/>
        <v>electricity.lignite.PM.No control</v>
      </c>
      <c r="M2902" s="614">
        <f>IFERROR(INDEX('Control Tech'!$K$3:$K$196,MATCH(Calcs!L2902,'Control Tech'!$A$3:$A$196,0),1)/100,0)</f>
        <v>0</v>
      </c>
      <c r="N2902" s="613">
        <f t="shared" si="277"/>
        <v>1</v>
      </c>
      <c r="O2902">
        <f t="shared" si="278"/>
        <v>0</v>
      </c>
    </row>
    <row r="2903" spans="1:15" x14ac:dyDescent="0.25">
      <c r="A2903" t="s">
        <v>1691</v>
      </c>
      <c r="B2903" t="s">
        <v>1233</v>
      </c>
      <c r="C2903" t="s">
        <v>1264</v>
      </c>
      <c r="D2903" t="s">
        <v>1186</v>
      </c>
      <c r="E2903" t="s">
        <v>1195</v>
      </c>
      <c r="F2903" s="604">
        <v>1</v>
      </c>
      <c r="G2903" s="604">
        <v>1E-4</v>
      </c>
      <c r="I2903" t="str">
        <f t="shared" si="275"/>
        <v>electricity</v>
      </c>
      <c r="J2903" t="str">
        <f t="shared" si="276"/>
        <v>natural gas</v>
      </c>
      <c r="K2903" t="str">
        <f t="shared" si="273"/>
        <v>PM</v>
      </c>
      <c r="L2903" t="str">
        <f t="shared" si="274"/>
        <v>electricity.natural gas.PM.No control</v>
      </c>
      <c r="M2903" s="614">
        <f>IFERROR(INDEX('Control Tech'!$K$3:$K$196,MATCH(Calcs!L2903,'Control Tech'!$A$3:$A$196,0),1)/100,0)</f>
        <v>0</v>
      </c>
      <c r="N2903" s="613">
        <f t="shared" si="277"/>
        <v>1</v>
      </c>
      <c r="O2903">
        <f t="shared" si="278"/>
        <v>336.62</v>
      </c>
    </row>
    <row r="2904" spans="1:15" x14ac:dyDescent="0.25">
      <c r="A2904" t="s">
        <v>1691</v>
      </c>
      <c r="B2904" t="s">
        <v>1233</v>
      </c>
      <c r="C2904" t="s">
        <v>1291</v>
      </c>
      <c r="D2904" t="s">
        <v>1207</v>
      </c>
      <c r="E2904" t="s">
        <v>1195</v>
      </c>
      <c r="F2904" s="604">
        <v>1</v>
      </c>
      <c r="G2904" s="604">
        <v>1.355E-2</v>
      </c>
      <c r="I2904" t="str">
        <f t="shared" si="275"/>
        <v>electricity</v>
      </c>
      <c r="J2904" t="str">
        <f t="shared" si="276"/>
        <v>hard coal</v>
      </c>
      <c r="K2904" t="str">
        <f t="shared" si="273"/>
        <v>PM</v>
      </c>
      <c r="L2904" t="str">
        <f t="shared" si="274"/>
        <v>electricity.hard coal.PM.Electrostatic precipitator: 1 field</v>
      </c>
      <c r="M2904" s="614">
        <f>IFERROR(INDEX('Control Tech'!$K$3:$K$196,MATCH(Calcs!L2904,'Control Tech'!$A$3:$A$196,0),1)/100,0)</f>
        <v>0</v>
      </c>
      <c r="N2904" s="613">
        <f t="shared" si="277"/>
        <v>0</v>
      </c>
      <c r="O2904">
        <f t="shared" si="278"/>
        <v>56.62</v>
      </c>
    </row>
    <row r="2905" spans="1:15" x14ac:dyDescent="0.25">
      <c r="A2905" t="s">
        <v>1691</v>
      </c>
      <c r="B2905" t="s">
        <v>1233</v>
      </c>
      <c r="C2905" t="s">
        <v>1291</v>
      </c>
      <c r="D2905" t="s">
        <v>1208</v>
      </c>
      <c r="E2905" t="s">
        <v>1195</v>
      </c>
      <c r="F2905" s="604">
        <v>1</v>
      </c>
      <c r="G2905" s="604">
        <v>7.7400000000000004E-3</v>
      </c>
      <c r="I2905" t="str">
        <f t="shared" si="275"/>
        <v>electricity</v>
      </c>
      <c r="J2905" t="str">
        <f t="shared" si="276"/>
        <v>hard coal</v>
      </c>
      <c r="K2905" t="str">
        <f t="shared" si="273"/>
        <v>PM</v>
      </c>
      <c r="L2905" t="str">
        <f t="shared" si="274"/>
        <v>electricity.hard coal.PM.Electrostatic precipitator: 2 fields</v>
      </c>
      <c r="M2905" s="614">
        <f>IFERROR(INDEX('Control Tech'!$K$3:$K$196,MATCH(Calcs!L2905,'Control Tech'!$A$3:$A$196,0),1)/100,0)</f>
        <v>0</v>
      </c>
      <c r="N2905" s="613">
        <f t="shared" si="277"/>
        <v>0</v>
      </c>
      <c r="O2905">
        <f t="shared" si="278"/>
        <v>56.62</v>
      </c>
    </row>
    <row r="2906" spans="1:15" x14ac:dyDescent="0.25">
      <c r="A2906" t="s">
        <v>1691</v>
      </c>
      <c r="B2906" t="s">
        <v>1233</v>
      </c>
      <c r="C2906" t="s">
        <v>1291</v>
      </c>
      <c r="D2906" t="s">
        <v>1234</v>
      </c>
      <c r="E2906" t="s">
        <v>1195</v>
      </c>
      <c r="F2906" s="604">
        <v>1</v>
      </c>
      <c r="G2906" s="604">
        <v>9.7000000000000005E-4</v>
      </c>
      <c r="I2906" t="str">
        <f t="shared" si="275"/>
        <v>electricity</v>
      </c>
      <c r="J2906" t="str">
        <f t="shared" si="276"/>
        <v>hard coal</v>
      </c>
      <c r="K2906" t="str">
        <f t="shared" si="273"/>
        <v>PM</v>
      </c>
      <c r="L2906" t="str">
        <f t="shared" si="274"/>
        <v>electricity.hard coal.PM.Fabric filters</v>
      </c>
      <c r="M2906" s="614">
        <f>IFERROR(INDEX('Control Tech'!$K$3:$K$196,MATCH(Calcs!L2906,'Control Tech'!$A$3:$A$196,0),1)/100,0)</f>
        <v>0</v>
      </c>
      <c r="N2906" s="613">
        <f t="shared" si="277"/>
        <v>0</v>
      </c>
      <c r="O2906">
        <f t="shared" si="278"/>
        <v>56.62</v>
      </c>
    </row>
    <row r="2907" spans="1:15" x14ac:dyDescent="0.25">
      <c r="A2907" t="s">
        <v>1691</v>
      </c>
      <c r="B2907" t="s">
        <v>1233</v>
      </c>
      <c r="C2907" t="s">
        <v>1291</v>
      </c>
      <c r="D2907" t="s">
        <v>1236</v>
      </c>
      <c r="E2907" t="s">
        <v>1195</v>
      </c>
      <c r="F2907" s="604">
        <v>1</v>
      </c>
      <c r="G2907" s="604">
        <v>9.7000000000000005E-4</v>
      </c>
      <c r="I2907" t="str">
        <f t="shared" si="275"/>
        <v>electricity</v>
      </c>
      <c r="J2907" t="str">
        <f t="shared" si="276"/>
        <v>hard coal</v>
      </c>
      <c r="K2907" t="str">
        <f t="shared" si="273"/>
        <v>PM</v>
      </c>
      <c r="L2907" t="str">
        <f t="shared" si="274"/>
        <v>electricity.hard coal.PM.Fabric filters - power plants + S,N meas.</v>
      </c>
      <c r="M2907" s="614">
        <f>IFERROR(INDEX('Control Tech'!$K$3:$K$196,MATCH(Calcs!L2907,'Control Tech'!$A$3:$A$196,0),1)/100,0)</f>
        <v>0</v>
      </c>
      <c r="N2907" s="613">
        <f t="shared" si="277"/>
        <v>0</v>
      </c>
      <c r="O2907">
        <f t="shared" si="278"/>
        <v>56.62</v>
      </c>
    </row>
    <row r="2908" spans="1:15" x14ac:dyDescent="0.25">
      <c r="A2908" t="s">
        <v>1691</v>
      </c>
      <c r="B2908" t="s">
        <v>1233</v>
      </c>
      <c r="C2908" t="s">
        <v>1291</v>
      </c>
      <c r="D2908" t="s">
        <v>1235</v>
      </c>
      <c r="E2908" t="s">
        <v>1195</v>
      </c>
      <c r="F2908" s="604">
        <v>1</v>
      </c>
      <c r="G2908" s="604">
        <v>9.7000000000000005E-4</v>
      </c>
      <c r="I2908" t="str">
        <f t="shared" si="275"/>
        <v>electricity</v>
      </c>
      <c r="J2908" t="str">
        <f t="shared" si="276"/>
        <v>hard coal</v>
      </c>
      <c r="K2908" t="str">
        <f t="shared" si="273"/>
        <v>PM</v>
      </c>
      <c r="L2908" t="str">
        <f t="shared" si="274"/>
        <v>electricity.hard coal.PM.Fabric filters - power plants with injection</v>
      </c>
      <c r="M2908" s="614">
        <f>IFERROR(INDEX('Control Tech'!$K$3:$K$196,MATCH(Calcs!L2908,'Control Tech'!$A$3:$A$196,0),1)/100,0)</f>
        <v>0</v>
      </c>
      <c r="N2908" s="613">
        <f t="shared" si="277"/>
        <v>0</v>
      </c>
      <c r="O2908">
        <f t="shared" si="278"/>
        <v>56.62</v>
      </c>
    </row>
    <row r="2909" spans="1:15" x14ac:dyDescent="0.25">
      <c r="A2909" t="s">
        <v>1691</v>
      </c>
      <c r="B2909" t="s">
        <v>1233</v>
      </c>
      <c r="C2909" t="s">
        <v>1291</v>
      </c>
      <c r="D2909" t="s">
        <v>1196</v>
      </c>
      <c r="E2909" t="s">
        <v>1195</v>
      </c>
      <c r="F2909" s="604">
        <v>1</v>
      </c>
      <c r="G2909" s="604">
        <v>9.7000000000000005E-4</v>
      </c>
      <c r="I2909" t="str">
        <f t="shared" si="275"/>
        <v>electricity</v>
      </c>
      <c r="J2909" t="str">
        <f t="shared" si="276"/>
        <v>hard coal</v>
      </c>
      <c r="K2909" t="str">
        <f t="shared" si="273"/>
        <v>PM</v>
      </c>
      <c r="L2909" t="str">
        <f t="shared" si="274"/>
        <v>electricity.hard coal.PM.High efficiency deduster</v>
      </c>
      <c r="M2909" s="614">
        <f>IFERROR(INDEX('Control Tech'!$K$3:$K$196,MATCH(Calcs!L2909,'Control Tech'!$A$3:$A$196,0),1)/100,0)</f>
        <v>0</v>
      </c>
      <c r="N2909" s="613">
        <f t="shared" si="277"/>
        <v>0</v>
      </c>
      <c r="O2909">
        <f t="shared" si="278"/>
        <v>56.62</v>
      </c>
    </row>
    <row r="2910" spans="1:15" x14ac:dyDescent="0.25">
      <c r="A2910" t="s">
        <v>1691</v>
      </c>
      <c r="B2910" t="s">
        <v>1233</v>
      </c>
      <c r="C2910" t="s">
        <v>1291</v>
      </c>
      <c r="D2910" t="s">
        <v>1229</v>
      </c>
      <c r="E2910" t="s">
        <v>1195</v>
      </c>
      <c r="F2910" s="604">
        <v>1</v>
      </c>
      <c r="G2910" s="604">
        <v>9.7000000000000005E-4</v>
      </c>
      <c r="I2910" t="str">
        <f t="shared" si="275"/>
        <v>electricity</v>
      </c>
      <c r="J2910" t="str">
        <f t="shared" si="276"/>
        <v>hard coal</v>
      </c>
      <c r="K2910" t="str">
        <f t="shared" si="273"/>
        <v>PM</v>
      </c>
      <c r="L2910" t="str">
        <f t="shared" si="274"/>
        <v>electricity.hard coal.PM.High efficiency deduster - power plants + S,N meas.</v>
      </c>
      <c r="M2910" s="614">
        <f>IFERROR(INDEX('Control Tech'!$K$3:$K$196,MATCH(Calcs!L2910,'Control Tech'!$A$3:$A$196,0),1)/100,0)</f>
        <v>0</v>
      </c>
      <c r="N2910" s="613">
        <f t="shared" si="277"/>
        <v>0</v>
      </c>
      <c r="O2910">
        <f t="shared" si="278"/>
        <v>56.62</v>
      </c>
    </row>
    <row r="2911" spans="1:15" x14ac:dyDescent="0.25">
      <c r="A2911" t="s">
        <v>1691</v>
      </c>
      <c r="B2911" t="s">
        <v>1233</v>
      </c>
      <c r="C2911" t="s">
        <v>1291</v>
      </c>
      <c r="D2911" t="s">
        <v>1186</v>
      </c>
      <c r="E2911" t="s">
        <v>1195</v>
      </c>
      <c r="F2911" s="604">
        <v>1</v>
      </c>
      <c r="G2911" s="604">
        <v>0.19356000000000001</v>
      </c>
      <c r="I2911" t="str">
        <f t="shared" si="275"/>
        <v>electricity</v>
      </c>
      <c r="J2911" t="str">
        <f t="shared" si="276"/>
        <v>hard coal</v>
      </c>
      <c r="K2911" t="str">
        <f t="shared" si="273"/>
        <v>PM</v>
      </c>
      <c r="L2911" t="str">
        <f t="shared" si="274"/>
        <v>electricity.hard coal.PM.No control</v>
      </c>
      <c r="M2911" s="614">
        <f>IFERROR(INDEX('Control Tech'!$K$3:$K$196,MATCH(Calcs!L2911,'Control Tech'!$A$3:$A$196,0),1)/100,0)</f>
        <v>0</v>
      </c>
      <c r="N2911" s="613">
        <f t="shared" si="277"/>
        <v>1</v>
      </c>
      <c r="O2911">
        <f t="shared" si="278"/>
        <v>56.62</v>
      </c>
    </row>
    <row r="2912" spans="1:15" x14ac:dyDescent="0.25">
      <c r="A2912" t="s">
        <v>1691</v>
      </c>
      <c r="B2912" t="s">
        <v>1233</v>
      </c>
      <c r="C2912" t="s">
        <v>1292</v>
      </c>
      <c r="D2912" t="s">
        <v>1207</v>
      </c>
      <c r="E2912" t="s">
        <v>1195</v>
      </c>
      <c r="F2912" s="604">
        <v>1</v>
      </c>
      <c r="G2912" s="604">
        <v>1.355E-2</v>
      </c>
      <c r="I2912" t="str">
        <f t="shared" si="275"/>
        <v>electricity</v>
      </c>
      <c r="J2912" t="str">
        <f t="shared" si="276"/>
        <v>hard coal</v>
      </c>
      <c r="K2912" t="str">
        <f t="shared" si="273"/>
        <v>PM</v>
      </c>
      <c r="L2912" t="str">
        <f t="shared" si="274"/>
        <v>electricity.hard coal.PM.Electrostatic precipitator: 1 field</v>
      </c>
      <c r="M2912" s="614">
        <f>IFERROR(INDEX('Control Tech'!$K$3:$K$196,MATCH(Calcs!L2912,'Control Tech'!$A$3:$A$196,0),1)/100,0)</f>
        <v>0</v>
      </c>
      <c r="N2912" s="613">
        <f t="shared" si="277"/>
        <v>0</v>
      </c>
      <c r="O2912">
        <f t="shared" si="278"/>
        <v>0</v>
      </c>
    </row>
    <row r="2913" spans="1:15" x14ac:dyDescent="0.25">
      <c r="A2913" t="s">
        <v>1691</v>
      </c>
      <c r="B2913" t="s">
        <v>1233</v>
      </c>
      <c r="C2913" t="s">
        <v>1292</v>
      </c>
      <c r="D2913" t="s">
        <v>1208</v>
      </c>
      <c r="E2913" t="s">
        <v>1195</v>
      </c>
      <c r="F2913" s="604">
        <v>1</v>
      </c>
      <c r="G2913" s="604">
        <v>7.7400000000000004E-3</v>
      </c>
      <c r="I2913" t="str">
        <f t="shared" si="275"/>
        <v>electricity</v>
      </c>
      <c r="J2913" t="str">
        <f t="shared" si="276"/>
        <v>hard coal</v>
      </c>
      <c r="K2913" t="str">
        <f t="shared" si="273"/>
        <v>PM</v>
      </c>
      <c r="L2913" t="str">
        <f t="shared" si="274"/>
        <v>electricity.hard coal.PM.Electrostatic precipitator: 2 fields</v>
      </c>
      <c r="M2913" s="614">
        <f>IFERROR(INDEX('Control Tech'!$K$3:$K$196,MATCH(Calcs!L2913,'Control Tech'!$A$3:$A$196,0),1)/100,0)</f>
        <v>0</v>
      </c>
      <c r="N2913" s="613">
        <f t="shared" si="277"/>
        <v>0</v>
      </c>
      <c r="O2913">
        <f t="shared" si="278"/>
        <v>0</v>
      </c>
    </row>
    <row r="2914" spans="1:15" x14ac:dyDescent="0.25">
      <c r="A2914" t="s">
        <v>1691</v>
      </c>
      <c r="B2914" t="s">
        <v>1233</v>
      </c>
      <c r="C2914" t="s">
        <v>1292</v>
      </c>
      <c r="D2914" t="s">
        <v>1234</v>
      </c>
      <c r="E2914" t="s">
        <v>1195</v>
      </c>
      <c r="F2914" s="604">
        <v>1</v>
      </c>
      <c r="G2914" s="604">
        <v>9.7000000000000005E-4</v>
      </c>
      <c r="I2914" t="str">
        <f t="shared" si="275"/>
        <v>electricity</v>
      </c>
      <c r="J2914" t="str">
        <f t="shared" si="276"/>
        <v>hard coal</v>
      </c>
      <c r="K2914" t="str">
        <f t="shared" si="273"/>
        <v>PM</v>
      </c>
      <c r="L2914" t="str">
        <f t="shared" si="274"/>
        <v>electricity.hard coal.PM.Fabric filters</v>
      </c>
      <c r="M2914" s="614">
        <f>IFERROR(INDEX('Control Tech'!$K$3:$K$196,MATCH(Calcs!L2914,'Control Tech'!$A$3:$A$196,0),1)/100,0)</f>
        <v>0</v>
      </c>
      <c r="N2914" s="613">
        <f t="shared" si="277"/>
        <v>0</v>
      </c>
      <c r="O2914">
        <f t="shared" si="278"/>
        <v>0</v>
      </c>
    </row>
    <row r="2915" spans="1:15" x14ac:dyDescent="0.25">
      <c r="A2915" t="s">
        <v>1691</v>
      </c>
      <c r="B2915" t="s">
        <v>1233</v>
      </c>
      <c r="C2915" t="s">
        <v>1292</v>
      </c>
      <c r="D2915" t="s">
        <v>1236</v>
      </c>
      <c r="E2915" t="s">
        <v>1195</v>
      </c>
      <c r="F2915" s="604">
        <v>1</v>
      </c>
      <c r="G2915" s="604">
        <v>9.7000000000000005E-4</v>
      </c>
      <c r="I2915" t="str">
        <f t="shared" si="275"/>
        <v>electricity</v>
      </c>
      <c r="J2915" t="str">
        <f t="shared" si="276"/>
        <v>hard coal</v>
      </c>
      <c r="K2915" t="str">
        <f t="shared" si="273"/>
        <v>PM</v>
      </c>
      <c r="L2915" t="str">
        <f t="shared" si="274"/>
        <v>electricity.hard coal.PM.Fabric filters - power plants + S,N meas.</v>
      </c>
      <c r="M2915" s="614">
        <f>IFERROR(INDEX('Control Tech'!$K$3:$K$196,MATCH(Calcs!L2915,'Control Tech'!$A$3:$A$196,0),1)/100,0)</f>
        <v>0</v>
      </c>
      <c r="N2915" s="613">
        <f t="shared" si="277"/>
        <v>0</v>
      </c>
      <c r="O2915">
        <f t="shared" si="278"/>
        <v>0</v>
      </c>
    </row>
    <row r="2916" spans="1:15" x14ac:dyDescent="0.25">
      <c r="A2916" t="s">
        <v>1691</v>
      </c>
      <c r="B2916" t="s">
        <v>1233</v>
      </c>
      <c r="C2916" t="s">
        <v>1292</v>
      </c>
      <c r="D2916" t="s">
        <v>1235</v>
      </c>
      <c r="E2916" t="s">
        <v>1195</v>
      </c>
      <c r="F2916" s="604">
        <v>1</v>
      </c>
      <c r="G2916" s="604">
        <v>9.7000000000000005E-4</v>
      </c>
      <c r="I2916" t="str">
        <f t="shared" si="275"/>
        <v>electricity</v>
      </c>
      <c r="J2916" t="str">
        <f t="shared" si="276"/>
        <v>hard coal</v>
      </c>
      <c r="K2916" t="str">
        <f t="shared" si="273"/>
        <v>PM</v>
      </c>
      <c r="L2916" t="str">
        <f t="shared" si="274"/>
        <v>electricity.hard coal.PM.Fabric filters - power plants with injection</v>
      </c>
      <c r="M2916" s="614">
        <f>IFERROR(INDEX('Control Tech'!$K$3:$K$196,MATCH(Calcs!L2916,'Control Tech'!$A$3:$A$196,0),1)/100,0)</f>
        <v>0</v>
      </c>
      <c r="N2916" s="613">
        <f t="shared" si="277"/>
        <v>0</v>
      </c>
      <c r="O2916">
        <f t="shared" si="278"/>
        <v>0</v>
      </c>
    </row>
    <row r="2917" spans="1:15" x14ac:dyDescent="0.25">
      <c r="A2917" t="s">
        <v>1691</v>
      </c>
      <c r="B2917" t="s">
        <v>1233</v>
      </c>
      <c r="C2917" t="s">
        <v>1292</v>
      </c>
      <c r="D2917" t="s">
        <v>1196</v>
      </c>
      <c r="E2917" t="s">
        <v>1195</v>
      </c>
      <c r="F2917" s="604">
        <v>1</v>
      </c>
      <c r="G2917" s="604">
        <v>9.7000000000000005E-4</v>
      </c>
      <c r="I2917" t="str">
        <f t="shared" si="275"/>
        <v>electricity</v>
      </c>
      <c r="J2917" t="str">
        <f t="shared" si="276"/>
        <v>hard coal</v>
      </c>
      <c r="K2917" t="str">
        <f t="shared" si="273"/>
        <v>PM</v>
      </c>
      <c r="L2917" t="str">
        <f t="shared" si="274"/>
        <v>electricity.hard coal.PM.High efficiency deduster</v>
      </c>
      <c r="M2917" s="614">
        <f>IFERROR(INDEX('Control Tech'!$K$3:$K$196,MATCH(Calcs!L2917,'Control Tech'!$A$3:$A$196,0),1)/100,0)</f>
        <v>0</v>
      </c>
      <c r="N2917" s="613">
        <f t="shared" si="277"/>
        <v>0</v>
      </c>
      <c r="O2917">
        <f t="shared" si="278"/>
        <v>0</v>
      </c>
    </row>
    <row r="2918" spans="1:15" x14ac:dyDescent="0.25">
      <c r="A2918" t="s">
        <v>1691</v>
      </c>
      <c r="B2918" t="s">
        <v>1233</v>
      </c>
      <c r="C2918" t="s">
        <v>1292</v>
      </c>
      <c r="D2918" t="s">
        <v>1229</v>
      </c>
      <c r="E2918" t="s">
        <v>1195</v>
      </c>
      <c r="F2918" s="604">
        <v>1</v>
      </c>
      <c r="G2918" s="604">
        <v>9.7000000000000005E-4</v>
      </c>
      <c r="I2918" t="str">
        <f t="shared" si="275"/>
        <v>electricity</v>
      </c>
      <c r="J2918" t="str">
        <f t="shared" si="276"/>
        <v>hard coal</v>
      </c>
      <c r="K2918" t="str">
        <f t="shared" si="273"/>
        <v>PM</v>
      </c>
      <c r="L2918" t="str">
        <f t="shared" si="274"/>
        <v>electricity.hard coal.PM.High efficiency deduster - power plants + S,N meas.</v>
      </c>
      <c r="M2918" s="614">
        <f>IFERROR(INDEX('Control Tech'!$K$3:$K$196,MATCH(Calcs!L2918,'Control Tech'!$A$3:$A$196,0),1)/100,0)</f>
        <v>0</v>
      </c>
      <c r="N2918" s="613">
        <f t="shared" si="277"/>
        <v>0</v>
      </c>
      <c r="O2918">
        <f t="shared" si="278"/>
        <v>0</v>
      </c>
    </row>
    <row r="2919" spans="1:15" x14ac:dyDescent="0.25">
      <c r="A2919" t="s">
        <v>1691</v>
      </c>
      <c r="B2919" t="s">
        <v>1233</v>
      </c>
      <c r="C2919" t="s">
        <v>1292</v>
      </c>
      <c r="D2919" t="s">
        <v>1186</v>
      </c>
      <c r="E2919" t="s">
        <v>1195</v>
      </c>
      <c r="F2919" s="604">
        <v>1</v>
      </c>
      <c r="G2919" s="604">
        <v>0.19356000000000001</v>
      </c>
      <c r="I2919" t="str">
        <f t="shared" si="275"/>
        <v>electricity</v>
      </c>
      <c r="J2919" t="str">
        <f t="shared" si="276"/>
        <v>hard coal</v>
      </c>
      <c r="K2919" t="str">
        <f t="shared" si="273"/>
        <v>PM</v>
      </c>
      <c r="L2919" t="str">
        <f t="shared" si="274"/>
        <v>electricity.hard coal.PM.No control</v>
      </c>
      <c r="M2919" s="614">
        <f>IFERROR(INDEX('Control Tech'!$K$3:$K$196,MATCH(Calcs!L2919,'Control Tech'!$A$3:$A$196,0),1)/100,0)</f>
        <v>0</v>
      </c>
      <c r="N2919" s="613">
        <f t="shared" si="277"/>
        <v>1</v>
      </c>
      <c r="O2919">
        <f t="shared" si="278"/>
        <v>0</v>
      </c>
    </row>
    <row r="2920" spans="1:15" x14ac:dyDescent="0.25">
      <c r="A2920" t="s">
        <v>1691</v>
      </c>
      <c r="B2920" t="s">
        <v>1233</v>
      </c>
      <c r="C2920" t="s">
        <v>1293</v>
      </c>
      <c r="D2920" t="s">
        <v>1207</v>
      </c>
      <c r="E2920" t="s">
        <v>1195</v>
      </c>
      <c r="F2920" s="604">
        <v>1</v>
      </c>
      <c r="G2920" s="604">
        <v>1.355E-2</v>
      </c>
      <c r="I2920" t="str">
        <f t="shared" si="275"/>
        <v>electricity</v>
      </c>
      <c r="J2920" t="str">
        <f t="shared" si="276"/>
        <v>hard coal</v>
      </c>
      <c r="K2920" t="str">
        <f t="shared" si="273"/>
        <v>PM</v>
      </c>
      <c r="L2920" t="str">
        <f t="shared" si="274"/>
        <v>electricity.hard coal.PM.Electrostatic precipitator: 1 field</v>
      </c>
      <c r="M2920" s="614">
        <f>IFERROR(INDEX('Control Tech'!$K$3:$K$196,MATCH(Calcs!L2920,'Control Tech'!$A$3:$A$196,0),1)/100,0)</f>
        <v>0</v>
      </c>
      <c r="N2920" s="613">
        <f t="shared" si="277"/>
        <v>0</v>
      </c>
      <c r="O2920">
        <f t="shared" si="278"/>
        <v>0</v>
      </c>
    </row>
    <row r="2921" spans="1:15" x14ac:dyDescent="0.25">
      <c r="A2921" t="s">
        <v>1691</v>
      </c>
      <c r="B2921" t="s">
        <v>1233</v>
      </c>
      <c r="C2921" t="s">
        <v>1293</v>
      </c>
      <c r="D2921" t="s">
        <v>1208</v>
      </c>
      <c r="E2921" t="s">
        <v>1195</v>
      </c>
      <c r="F2921" s="604">
        <v>1</v>
      </c>
      <c r="G2921" s="604">
        <v>7.7400000000000004E-3</v>
      </c>
      <c r="I2921" t="str">
        <f t="shared" si="275"/>
        <v>electricity</v>
      </c>
      <c r="J2921" t="str">
        <f t="shared" si="276"/>
        <v>hard coal</v>
      </c>
      <c r="K2921" t="str">
        <f t="shared" si="273"/>
        <v>PM</v>
      </c>
      <c r="L2921" t="str">
        <f t="shared" si="274"/>
        <v>electricity.hard coal.PM.Electrostatic precipitator: 2 fields</v>
      </c>
      <c r="M2921" s="614">
        <f>IFERROR(INDEX('Control Tech'!$K$3:$K$196,MATCH(Calcs!L2921,'Control Tech'!$A$3:$A$196,0),1)/100,0)</f>
        <v>0</v>
      </c>
      <c r="N2921" s="613">
        <f t="shared" si="277"/>
        <v>0</v>
      </c>
      <c r="O2921">
        <f t="shared" si="278"/>
        <v>0</v>
      </c>
    </row>
    <row r="2922" spans="1:15" x14ac:dyDescent="0.25">
      <c r="A2922" t="s">
        <v>1691</v>
      </c>
      <c r="B2922" t="s">
        <v>1233</v>
      </c>
      <c r="C2922" t="s">
        <v>1293</v>
      </c>
      <c r="D2922" t="s">
        <v>1234</v>
      </c>
      <c r="E2922" t="s">
        <v>1195</v>
      </c>
      <c r="F2922" s="604">
        <v>1</v>
      </c>
      <c r="G2922" s="604">
        <v>9.7000000000000005E-4</v>
      </c>
      <c r="I2922" t="str">
        <f t="shared" si="275"/>
        <v>electricity</v>
      </c>
      <c r="J2922" t="str">
        <f t="shared" si="276"/>
        <v>hard coal</v>
      </c>
      <c r="K2922" t="str">
        <f t="shared" si="273"/>
        <v>PM</v>
      </c>
      <c r="L2922" t="str">
        <f t="shared" si="274"/>
        <v>electricity.hard coal.PM.Fabric filters</v>
      </c>
      <c r="M2922" s="614">
        <f>IFERROR(INDEX('Control Tech'!$K$3:$K$196,MATCH(Calcs!L2922,'Control Tech'!$A$3:$A$196,0),1)/100,0)</f>
        <v>0</v>
      </c>
      <c r="N2922" s="613">
        <f t="shared" si="277"/>
        <v>0</v>
      </c>
      <c r="O2922">
        <f t="shared" si="278"/>
        <v>0</v>
      </c>
    </row>
    <row r="2923" spans="1:15" x14ac:dyDescent="0.25">
      <c r="A2923" t="s">
        <v>1691</v>
      </c>
      <c r="B2923" t="s">
        <v>1233</v>
      </c>
      <c r="C2923" t="s">
        <v>1293</v>
      </c>
      <c r="D2923" t="s">
        <v>1236</v>
      </c>
      <c r="E2923" t="s">
        <v>1195</v>
      </c>
      <c r="F2923" s="604">
        <v>1</v>
      </c>
      <c r="G2923" s="604">
        <v>9.7000000000000005E-4</v>
      </c>
      <c r="I2923" t="str">
        <f t="shared" si="275"/>
        <v>electricity</v>
      </c>
      <c r="J2923" t="str">
        <f t="shared" si="276"/>
        <v>hard coal</v>
      </c>
      <c r="K2923" t="str">
        <f t="shared" si="273"/>
        <v>PM</v>
      </c>
      <c r="L2923" t="str">
        <f t="shared" si="274"/>
        <v>electricity.hard coal.PM.Fabric filters - power plants + S,N meas.</v>
      </c>
      <c r="M2923" s="614">
        <f>IFERROR(INDEX('Control Tech'!$K$3:$K$196,MATCH(Calcs!L2923,'Control Tech'!$A$3:$A$196,0),1)/100,0)</f>
        <v>0</v>
      </c>
      <c r="N2923" s="613">
        <f t="shared" si="277"/>
        <v>0</v>
      </c>
      <c r="O2923">
        <f t="shared" si="278"/>
        <v>0</v>
      </c>
    </row>
    <row r="2924" spans="1:15" x14ac:dyDescent="0.25">
      <c r="A2924" t="s">
        <v>1691</v>
      </c>
      <c r="B2924" t="s">
        <v>1233</v>
      </c>
      <c r="C2924" t="s">
        <v>1293</v>
      </c>
      <c r="D2924" t="s">
        <v>1235</v>
      </c>
      <c r="E2924" t="s">
        <v>1195</v>
      </c>
      <c r="F2924" s="604">
        <v>1</v>
      </c>
      <c r="G2924" s="604">
        <v>9.7000000000000005E-4</v>
      </c>
      <c r="I2924" t="str">
        <f t="shared" si="275"/>
        <v>electricity</v>
      </c>
      <c r="J2924" t="str">
        <f t="shared" si="276"/>
        <v>hard coal</v>
      </c>
      <c r="K2924" t="str">
        <f t="shared" si="273"/>
        <v>PM</v>
      </c>
      <c r="L2924" t="str">
        <f t="shared" si="274"/>
        <v>electricity.hard coal.PM.Fabric filters - power plants with injection</v>
      </c>
      <c r="M2924" s="614">
        <f>IFERROR(INDEX('Control Tech'!$K$3:$K$196,MATCH(Calcs!L2924,'Control Tech'!$A$3:$A$196,0),1)/100,0)</f>
        <v>0</v>
      </c>
      <c r="N2924" s="613">
        <f t="shared" si="277"/>
        <v>0</v>
      </c>
      <c r="O2924">
        <f t="shared" si="278"/>
        <v>0</v>
      </c>
    </row>
    <row r="2925" spans="1:15" x14ac:dyDescent="0.25">
      <c r="A2925" t="s">
        <v>1691</v>
      </c>
      <c r="B2925" t="s">
        <v>1233</v>
      </c>
      <c r="C2925" t="s">
        <v>1293</v>
      </c>
      <c r="D2925" t="s">
        <v>1196</v>
      </c>
      <c r="E2925" t="s">
        <v>1195</v>
      </c>
      <c r="F2925" s="604">
        <v>1</v>
      </c>
      <c r="G2925" s="604">
        <v>9.7000000000000005E-4</v>
      </c>
      <c r="I2925" t="str">
        <f t="shared" si="275"/>
        <v>electricity</v>
      </c>
      <c r="J2925" t="str">
        <f t="shared" si="276"/>
        <v>hard coal</v>
      </c>
      <c r="K2925" t="str">
        <f t="shared" ref="K2925:K2988" si="279">IF(OR(A2925="black carbon",A2925="oc",A2925="pm2.5",A2925="pm10"),"PM",A2925)</f>
        <v>PM</v>
      </c>
      <c r="L2925" t="str">
        <f t="shared" ref="L2925:L2988" si="280">IFERROR(CONCATENATE(I2925,".",J2925,".",K2925,".",D2925),"")</f>
        <v>electricity.hard coal.PM.High efficiency deduster</v>
      </c>
      <c r="M2925" s="614">
        <f>IFERROR(INDEX('Control Tech'!$K$3:$K$196,MATCH(Calcs!L2925,'Control Tech'!$A$3:$A$196,0),1)/100,0)</f>
        <v>0</v>
      </c>
      <c r="N2925" s="613">
        <f t="shared" si="277"/>
        <v>0</v>
      </c>
      <c r="O2925">
        <f t="shared" si="278"/>
        <v>0</v>
      </c>
    </row>
    <row r="2926" spans="1:15" x14ac:dyDescent="0.25">
      <c r="A2926" t="s">
        <v>1691</v>
      </c>
      <c r="B2926" t="s">
        <v>1233</v>
      </c>
      <c r="C2926" t="s">
        <v>1293</v>
      </c>
      <c r="D2926" t="s">
        <v>1229</v>
      </c>
      <c r="E2926" t="s">
        <v>1195</v>
      </c>
      <c r="F2926" s="604">
        <v>1</v>
      </c>
      <c r="G2926" s="604">
        <v>9.7000000000000005E-4</v>
      </c>
      <c r="I2926" t="str">
        <f t="shared" si="275"/>
        <v>electricity</v>
      </c>
      <c r="J2926" t="str">
        <f t="shared" si="276"/>
        <v>hard coal</v>
      </c>
      <c r="K2926" t="str">
        <f t="shared" si="279"/>
        <v>PM</v>
      </c>
      <c r="L2926" t="str">
        <f t="shared" si="280"/>
        <v>electricity.hard coal.PM.High efficiency deduster - power plants + S,N meas.</v>
      </c>
      <c r="M2926" s="614">
        <f>IFERROR(INDEX('Control Tech'!$K$3:$K$196,MATCH(Calcs!L2926,'Control Tech'!$A$3:$A$196,0),1)/100,0)</f>
        <v>0</v>
      </c>
      <c r="N2926" s="613">
        <f t="shared" si="277"/>
        <v>0</v>
      </c>
      <c r="O2926">
        <f t="shared" si="278"/>
        <v>0</v>
      </c>
    </row>
    <row r="2927" spans="1:15" x14ac:dyDescent="0.25">
      <c r="A2927" t="s">
        <v>1691</v>
      </c>
      <c r="B2927" t="s">
        <v>1233</v>
      </c>
      <c r="C2927" t="s">
        <v>1293</v>
      </c>
      <c r="D2927" t="s">
        <v>1186</v>
      </c>
      <c r="E2927" t="s">
        <v>1195</v>
      </c>
      <c r="F2927" s="604">
        <v>1</v>
      </c>
      <c r="G2927" s="604">
        <v>0.19356000000000001</v>
      </c>
      <c r="I2927" t="str">
        <f t="shared" si="275"/>
        <v>electricity</v>
      </c>
      <c r="J2927" t="str">
        <f t="shared" si="276"/>
        <v>hard coal</v>
      </c>
      <c r="K2927" t="str">
        <f t="shared" si="279"/>
        <v>PM</v>
      </c>
      <c r="L2927" t="str">
        <f t="shared" si="280"/>
        <v>electricity.hard coal.PM.No control</v>
      </c>
      <c r="M2927" s="614">
        <f>IFERROR(INDEX('Control Tech'!$K$3:$K$196,MATCH(Calcs!L2927,'Control Tech'!$A$3:$A$196,0),1)/100,0)</f>
        <v>0</v>
      </c>
      <c r="N2927" s="613">
        <f t="shared" si="277"/>
        <v>1</v>
      </c>
      <c r="O2927">
        <f t="shared" si="278"/>
        <v>0</v>
      </c>
    </row>
    <row r="2928" spans="1:15" x14ac:dyDescent="0.25">
      <c r="A2928" t="s">
        <v>1691</v>
      </c>
      <c r="B2928" t="s">
        <v>1237</v>
      </c>
      <c r="C2928" t="s">
        <v>1409</v>
      </c>
      <c r="D2928" t="s">
        <v>1186</v>
      </c>
      <c r="E2928" t="s">
        <v>1195</v>
      </c>
      <c r="F2928" s="604">
        <v>1</v>
      </c>
      <c r="G2928" s="604">
        <v>4.0600000000000002E-3</v>
      </c>
      <c r="I2928" t="str">
        <f t="shared" si="275"/>
        <v>electricity</v>
      </c>
      <c r="J2928" t="str">
        <f t="shared" si="276"/>
        <v>biomass</v>
      </c>
      <c r="K2928" t="str">
        <f t="shared" si="279"/>
        <v>PM</v>
      </c>
      <c r="L2928" t="str">
        <f t="shared" si="280"/>
        <v>electricity.biomass.PM.No control</v>
      </c>
      <c r="M2928" s="614">
        <f>IFERROR(INDEX('Control Tech'!$K$3:$K$196,MATCH(Calcs!L2928,'Control Tech'!$A$3:$A$196,0),1)/100,0)</f>
        <v>0</v>
      </c>
      <c r="N2928" s="613">
        <f t="shared" si="277"/>
        <v>1</v>
      </c>
      <c r="O2928">
        <f t="shared" si="278"/>
        <v>0</v>
      </c>
    </row>
    <row r="2929" spans="1:15" x14ac:dyDescent="0.25">
      <c r="A2929" t="s">
        <v>1691</v>
      </c>
      <c r="B2929" t="s">
        <v>1237</v>
      </c>
      <c r="C2929" t="s">
        <v>1205</v>
      </c>
      <c r="D2929" t="s">
        <v>1186</v>
      </c>
      <c r="E2929" t="s">
        <v>1195</v>
      </c>
      <c r="F2929" s="604">
        <v>1</v>
      </c>
      <c r="G2929" s="604">
        <v>4.0600000000000002E-3</v>
      </c>
      <c r="I2929" t="str">
        <f t="shared" si="275"/>
        <v>electricity</v>
      </c>
      <c r="J2929" t="str">
        <f t="shared" si="276"/>
        <v>lignite</v>
      </c>
      <c r="K2929" t="str">
        <f t="shared" si="279"/>
        <v>PM</v>
      </c>
      <c r="L2929" t="str">
        <f t="shared" si="280"/>
        <v>electricity.lignite.PM.No control</v>
      </c>
      <c r="M2929" s="614">
        <f>IFERROR(INDEX('Control Tech'!$K$3:$K$196,MATCH(Calcs!L2929,'Control Tech'!$A$3:$A$196,0),1)/100,0)</f>
        <v>0</v>
      </c>
      <c r="N2929" s="613">
        <f t="shared" si="277"/>
        <v>1</v>
      </c>
      <c r="O2929">
        <f t="shared" si="278"/>
        <v>0</v>
      </c>
    </row>
    <row r="2930" spans="1:15" x14ac:dyDescent="0.25">
      <c r="A2930" t="s">
        <v>1691</v>
      </c>
      <c r="B2930" t="s">
        <v>1237</v>
      </c>
      <c r="C2930" t="s">
        <v>1240</v>
      </c>
      <c r="D2930" t="s">
        <v>1186</v>
      </c>
      <c r="E2930" t="s">
        <v>1195</v>
      </c>
      <c r="F2930" s="604">
        <v>1</v>
      </c>
      <c r="G2930" s="604">
        <v>4.0600000000000002E-3</v>
      </c>
      <c r="I2930" t="str">
        <f t="shared" si="275"/>
        <v>electricity</v>
      </c>
      <c r="J2930" t="str">
        <f t="shared" si="276"/>
        <v>lignite</v>
      </c>
      <c r="K2930" t="str">
        <f t="shared" si="279"/>
        <v>PM</v>
      </c>
      <c r="L2930" t="str">
        <f t="shared" si="280"/>
        <v>electricity.lignite.PM.No control</v>
      </c>
      <c r="M2930" s="614">
        <f>IFERROR(INDEX('Control Tech'!$K$3:$K$196,MATCH(Calcs!L2930,'Control Tech'!$A$3:$A$196,0),1)/100,0)</f>
        <v>0</v>
      </c>
      <c r="N2930" s="613">
        <f t="shared" si="277"/>
        <v>1</v>
      </c>
      <c r="O2930">
        <f t="shared" si="278"/>
        <v>0</v>
      </c>
    </row>
    <row r="2931" spans="1:15" x14ac:dyDescent="0.25">
      <c r="A2931" t="s">
        <v>1691</v>
      </c>
      <c r="B2931" t="s">
        <v>1237</v>
      </c>
      <c r="C2931" t="s">
        <v>1264</v>
      </c>
      <c r="D2931" t="s">
        <v>1186</v>
      </c>
      <c r="E2931" t="s">
        <v>1195</v>
      </c>
      <c r="F2931" s="604">
        <v>1</v>
      </c>
      <c r="G2931" s="604">
        <v>6.4999999999999997E-3</v>
      </c>
      <c r="I2931" t="str">
        <f t="shared" si="275"/>
        <v>electricity</v>
      </c>
      <c r="J2931" t="str">
        <f t="shared" si="276"/>
        <v>natural gas</v>
      </c>
      <c r="K2931" t="str">
        <f t="shared" si="279"/>
        <v>PM</v>
      </c>
      <c r="L2931" t="str">
        <f t="shared" si="280"/>
        <v>electricity.natural gas.PM.No control</v>
      </c>
      <c r="M2931" s="614">
        <f>IFERROR(INDEX('Control Tech'!$K$3:$K$196,MATCH(Calcs!L2931,'Control Tech'!$A$3:$A$196,0),1)/100,0)</f>
        <v>0</v>
      </c>
      <c r="N2931" s="613">
        <f t="shared" si="277"/>
        <v>1</v>
      </c>
      <c r="O2931">
        <f t="shared" si="278"/>
        <v>0</v>
      </c>
    </row>
    <row r="2932" spans="1:15" x14ac:dyDescent="0.25">
      <c r="A2932" t="s">
        <v>1691</v>
      </c>
      <c r="B2932" t="s">
        <v>1237</v>
      </c>
      <c r="C2932" t="s">
        <v>1291</v>
      </c>
      <c r="D2932" t="s">
        <v>1186</v>
      </c>
      <c r="E2932" t="s">
        <v>1195</v>
      </c>
      <c r="F2932" s="604">
        <v>1</v>
      </c>
      <c r="G2932" s="604">
        <v>4.0600000000000002E-3</v>
      </c>
      <c r="I2932" t="str">
        <f t="shared" si="275"/>
        <v>electricity</v>
      </c>
      <c r="J2932" t="str">
        <f t="shared" si="276"/>
        <v>hard coal</v>
      </c>
      <c r="K2932" t="str">
        <f t="shared" si="279"/>
        <v>PM</v>
      </c>
      <c r="L2932" t="str">
        <f t="shared" si="280"/>
        <v>electricity.hard coal.PM.No control</v>
      </c>
      <c r="M2932" s="614">
        <f>IFERROR(INDEX('Control Tech'!$K$3:$K$196,MATCH(Calcs!L2932,'Control Tech'!$A$3:$A$196,0),1)/100,0)</f>
        <v>0</v>
      </c>
      <c r="N2932" s="613">
        <f t="shared" si="277"/>
        <v>1</v>
      </c>
      <c r="O2932">
        <f t="shared" si="278"/>
        <v>0</v>
      </c>
    </row>
    <row r="2933" spans="1:15" x14ac:dyDescent="0.25">
      <c r="A2933" t="s">
        <v>1691</v>
      </c>
      <c r="B2933" t="s">
        <v>1237</v>
      </c>
      <c r="C2933" t="s">
        <v>1292</v>
      </c>
      <c r="D2933" t="s">
        <v>1186</v>
      </c>
      <c r="E2933" t="s">
        <v>1195</v>
      </c>
      <c r="F2933" s="604">
        <v>1</v>
      </c>
      <c r="G2933" s="604">
        <v>4.0600000000000002E-3</v>
      </c>
      <c r="I2933" t="str">
        <f t="shared" si="275"/>
        <v>electricity</v>
      </c>
      <c r="J2933" t="str">
        <f t="shared" si="276"/>
        <v>hard coal</v>
      </c>
      <c r="K2933" t="str">
        <f t="shared" si="279"/>
        <v>PM</v>
      </c>
      <c r="L2933" t="str">
        <f t="shared" si="280"/>
        <v>electricity.hard coal.PM.No control</v>
      </c>
      <c r="M2933" s="614">
        <f>IFERROR(INDEX('Control Tech'!$K$3:$K$196,MATCH(Calcs!L2933,'Control Tech'!$A$3:$A$196,0),1)/100,0)</f>
        <v>0</v>
      </c>
      <c r="N2933" s="613">
        <f t="shared" si="277"/>
        <v>1</v>
      </c>
      <c r="O2933">
        <f t="shared" si="278"/>
        <v>0</v>
      </c>
    </row>
    <row r="2934" spans="1:15" x14ac:dyDescent="0.25">
      <c r="A2934" t="s">
        <v>1691</v>
      </c>
      <c r="B2934" t="s">
        <v>1237</v>
      </c>
      <c r="C2934" t="s">
        <v>1293</v>
      </c>
      <c r="D2934" t="s">
        <v>1186</v>
      </c>
      <c r="E2934" t="s">
        <v>1195</v>
      </c>
      <c r="F2934" s="604">
        <v>1</v>
      </c>
      <c r="G2934" s="604">
        <v>4.0600000000000002E-3</v>
      </c>
      <c r="I2934" t="str">
        <f t="shared" si="275"/>
        <v>electricity</v>
      </c>
      <c r="J2934" t="str">
        <f t="shared" si="276"/>
        <v>hard coal</v>
      </c>
      <c r="K2934" t="str">
        <f t="shared" si="279"/>
        <v>PM</v>
      </c>
      <c r="L2934" t="str">
        <f t="shared" si="280"/>
        <v>electricity.hard coal.PM.No control</v>
      </c>
      <c r="M2934" s="614">
        <f>IFERROR(INDEX('Control Tech'!$K$3:$K$196,MATCH(Calcs!L2934,'Control Tech'!$A$3:$A$196,0),1)/100,0)</f>
        <v>0</v>
      </c>
      <c r="N2934" s="613">
        <f t="shared" si="277"/>
        <v>1</v>
      </c>
      <c r="O2934">
        <f t="shared" si="278"/>
        <v>0</v>
      </c>
    </row>
    <row r="2935" spans="1:15" x14ac:dyDescent="0.25">
      <c r="A2935" t="s">
        <v>1691</v>
      </c>
      <c r="B2935" t="s">
        <v>1192</v>
      </c>
      <c r="C2935" t="s">
        <v>1264</v>
      </c>
      <c r="D2935" t="s">
        <v>1186</v>
      </c>
      <c r="E2935" t="s">
        <v>1195</v>
      </c>
      <c r="F2935" s="604">
        <v>1</v>
      </c>
      <c r="G2935" s="604">
        <v>5.9699999999999996E-3</v>
      </c>
      <c r="I2935" t="str">
        <f t="shared" si="275"/>
        <v>motorbikes</v>
      </c>
      <c r="J2935" t="str">
        <f t="shared" si="276"/>
        <v>natural gas</v>
      </c>
      <c r="K2935" t="str">
        <f t="shared" si="279"/>
        <v>PM</v>
      </c>
      <c r="L2935" t="str">
        <f t="shared" si="280"/>
        <v>motorbikes.natural gas.PM.No control</v>
      </c>
      <c r="M2935" s="614">
        <f>IFERROR(INDEX('Control Tech'!$K$3:$K$196,MATCH(Calcs!L2935,'Control Tech'!$A$3:$A$196,0),1)/100,0)</f>
        <v>0</v>
      </c>
      <c r="N2935" s="613">
        <f t="shared" si="277"/>
        <v>1</v>
      </c>
      <c r="O2935" t="str">
        <f t="shared" si="278"/>
        <v/>
      </c>
    </row>
    <row r="2936" spans="1:15" x14ac:dyDescent="0.25">
      <c r="A2936" t="s">
        <v>1691</v>
      </c>
      <c r="B2936" t="s">
        <v>1192</v>
      </c>
      <c r="C2936" t="s">
        <v>1264</v>
      </c>
      <c r="D2936" t="s">
        <v>1281</v>
      </c>
      <c r="E2936" t="s">
        <v>1195</v>
      </c>
      <c r="F2936" s="604">
        <v>1</v>
      </c>
      <c r="G2936" s="604">
        <v>5.3699999999999998E-3</v>
      </c>
      <c r="I2936" t="str">
        <f t="shared" si="275"/>
        <v>motorbikes</v>
      </c>
      <c r="J2936" t="str">
        <f t="shared" si="276"/>
        <v>natural gas</v>
      </c>
      <c r="K2936" t="str">
        <f t="shared" si="279"/>
        <v>PM</v>
      </c>
      <c r="L2936" t="str">
        <f t="shared" si="280"/>
        <v>motorbikes.natural gas.PM.Stage 1 (4-stroke)</v>
      </c>
      <c r="M2936" s="614">
        <f>IFERROR(INDEX('Control Tech'!$K$3:$K$196,MATCH(Calcs!L2936,'Control Tech'!$A$3:$A$196,0),1)/100,0)</f>
        <v>0</v>
      </c>
      <c r="N2936" s="613">
        <f t="shared" si="277"/>
        <v>0</v>
      </c>
      <c r="O2936" t="str">
        <f t="shared" si="278"/>
        <v/>
      </c>
    </row>
    <row r="2937" spans="1:15" x14ac:dyDescent="0.25">
      <c r="A2937" t="s">
        <v>1691</v>
      </c>
      <c r="B2937" t="s">
        <v>1192</v>
      </c>
      <c r="C2937" t="s">
        <v>1264</v>
      </c>
      <c r="D2937" t="s">
        <v>1282</v>
      </c>
      <c r="E2937" t="s">
        <v>1195</v>
      </c>
      <c r="F2937" s="604">
        <v>1</v>
      </c>
      <c r="G2937" s="604">
        <v>3.5799999999999998E-3</v>
      </c>
      <c r="I2937" t="str">
        <f t="shared" si="275"/>
        <v>motorbikes</v>
      </c>
      <c r="J2937" t="str">
        <f t="shared" si="276"/>
        <v>natural gas</v>
      </c>
      <c r="K2937" t="str">
        <f t="shared" si="279"/>
        <v>PM</v>
      </c>
      <c r="L2937" t="str">
        <f t="shared" si="280"/>
        <v>motorbikes.natural gas.PM.Stage 2 (4-stroke)</v>
      </c>
      <c r="M2937" s="614">
        <f>IFERROR(INDEX('Control Tech'!$K$3:$K$196,MATCH(Calcs!L2937,'Control Tech'!$A$3:$A$196,0),1)/100,0)</f>
        <v>0</v>
      </c>
      <c r="N2937" s="613">
        <f t="shared" si="277"/>
        <v>0</v>
      </c>
      <c r="O2937" t="str">
        <f t="shared" si="278"/>
        <v/>
      </c>
    </row>
    <row r="2938" spans="1:15" x14ac:dyDescent="0.25">
      <c r="A2938" t="s">
        <v>1691</v>
      </c>
      <c r="B2938" t="s">
        <v>1192</v>
      </c>
      <c r="C2938" t="s">
        <v>1264</v>
      </c>
      <c r="D2938" t="s">
        <v>1283</v>
      </c>
      <c r="E2938" t="s">
        <v>1195</v>
      </c>
      <c r="F2938" s="604">
        <v>1</v>
      </c>
      <c r="G2938" s="604">
        <v>1.7899999999999999E-3</v>
      </c>
      <c r="I2938" t="str">
        <f t="shared" si="275"/>
        <v>motorbikes</v>
      </c>
      <c r="J2938" t="str">
        <f t="shared" si="276"/>
        <v>natural gas</v>
      </c>
      <c r="K2938" t="str">
        <f t="shared" si="279"/>
        <v>PM</v>
      </c>
      <c r="L2938" t="str">
        <f t="shared" si="280"/>
        <v>motorbikes.natural gas.PM.Stage 3 (4-stroke)</v>
      </c>
      <c r="M2938" s="614">
        <f>IFERROR(INDEX('Control Tech'!$K$3:$K$196,MATCH(Calcs!L2938,'Control Tech'!$A$3:$A$196,0),1)/100,0)</f>
        <v>0</v>
      </c>
      <c r="N2938" s="613">
        <f t="shared" si="277"/>
        <v>0</v>
      </c>
      <c r="O2938" t="str">
        <f t="shared" si="278"/>
        <v/>
      </c>
    </row>
    <row r="2939" spans="1:15" x14ac:dyDescent="0.25">
      <c r="A2939" t="s">
        <v>1691</v>
      </c>
      <c r="B2939" t="s">
        <v>1192</v>
      </c>
      <c r="C2939" t="s">
        <v>18</v>
      </c>
      <c r="D2939" t="s">
        <v>1186</v>
      </c>
      <c r="E2939" t="s">
        <v>1195</v>
      </c>
      <c r="F2939" s="604">
        <v>1</v>
      </c>
      <c r="G2939" s="604">
        <v>5.9199999999999999E-3</v>
      </c>
      <c r="I2939" t="str">
        <f t="shared" si="275"/>
        <v>motorbikes</v>
      </c>
      <c r="J2939" t="str">
        <f t="shared" si="276"/>
        <v>petroleum gasoline</v>
      </c>
      <c r="K2939" t="str">
        <f t="shared" si="279"/>
        <v>PM</v>
      </c>
      <c r="L2939" t="str">
        <f t="shared" si="280"/>
        <v>motorbikes.petroleum gasoline.PM.No control</v>
      </c>
      <c r="M2939" s="614">
        <f>IFERROR(INDEX('Control Tech'!$K$3:$K$196,MATCH(Calcs!L2939,'Control Tech'!$A$3:$A$196,0),1)/100,0)</f>
        <v>0</v>
      </c>
      <c r="N2939" s="613">
        <f t="shared" si="277"/>
        <v>0.80679999999999996</v>
      </c>
      <c r="O2939" t="str">
        <f t="shared" si="278"/>
        <v/>
      </c>
    </row>
    <row r="2940" spans="1:15" x14ac:dyDescent="0.25">
      <c r="A2940" t="s">
        <v>1691</v>
      </c>
      <c r="B2940" t="s">
        <v>1192</v>
      </c>
      <c r="C2940" t="s">
        <v>18</v>
      </c>
      <c r="D2940" t="s">
        <v>1281</v>
      </c>
      <c r="E2940" t="s">
        <v>1195</v>
      </c>
      <c r="F2940" s="604">
        <v>1</v>
      </c>
      <c r="G2940" s="604">
        <v>5.3299999999999997E-3</v>
      </c>
      <c r="I2940" t="str">
        <f t="shared" si="275"/>
        <v>motorbikes</v>
      </c>
      <c r="J2940" t="str">
        <f t="shared" si="276"/>
        <v>petroleum gasoline</v>
      </c>
      <c r="K2940" t="str">
        <f t="shared" si="279"/>
        <v>PM</v>
      </c>
      <c r="L2940" t="str">
        <f t="shared" si="280"/>
        <v>motorbikes.petroleum gasoline.PM.Stage 1 (4-stroke)</v>
      </c>
      <c r="M2940" s="614">
        <f>IFERROR(INDEX('Control Tech'!$K$3:$K$196,MATCH(Calcs!L2940,'Control Tech'!$A$3:$A$196,0),1)/100,0)</f>
        <v>0.19320000000000001</v>
      </c>
      <c r="N2940" s="613">
        <f t="shared" si="277"/>
        <v>0.19320000000000001</v>
      </c>
      <c r="O2940" t="str">
        <f t="shared" si="278"/>
        <v/>
      </c>
    </row>
    <row r="2941" spans="1:15" x14ac:dyDescent="0.25">
      <c r="A2941" t="s">
        <v>1691</v>
      </c>
      <c r="B2941" t="s">
        <v>1192</v>
      </c>
      <c r="C2941" t="s">
        <v>18</v>
      </c>
      <c r="D2941" t="s">
        <v>1282</v>
      </c>
      <c r="E2941" t="s">
        <v>1195</v>
      </c>
      <c r="F2941" s="604">
        <v>1</v>
      </c>
      <c r="G2941" s="604">
        <v>3.5500000000000002E-3</v>
      </c>
      <c r="I2941" t="str">
        <f t="shared" si="275"/>
        <v>motorbikes</v>
      </c>
      <c r="J2941" t="str">
        <f t="shared" si="276"/>
        <v>petroleum gasoline</v>
      </c>
      <c r="K2941" t="str">
        <f t="shared" si="279"/>
        <v>PM</v>
      </c>
      <c r="L2941" t="str">
        <f t="shared" si="280"/>
        <v>motorbikes.petroleum gasoline.PM.Stage 2 (4-stroke)</v>
      </c>
      <c r="M2941" s="614">
        <f>IFERROR(INDEX('Control Tech'!$K$3:$K$196,MATCH(Calcs!L2941,'Control Tech'!$A$3:$A$196,0),1)/100,0)</f>
        <v>0</v>
      </c>
      <c r="N2941" s="613">
        <f t="shared" si="277"/>
        <v>0</v>
      </c>
      <c r="O2941" t="str">
        <f t="shared" si="278"/>
        <v/>
      </c>
    </row>
    <row r="2942" spans="1:15" x14ac:dyDescent="0.25">
      <c r="A2942" t="s">
        <v>1691</v>
      </c>
      <c r="B2942" t="s">
        <v>1192</v>
      </c>
      <c r="C2942" t="s">
        <v>18</v>
      </c>
      <c r="D2942" t="s">
        <v>1283</v>
      </c>
      <c r="E2942" t="s">
        <v>1195</v>
      </c>
      <c r="F2942" s="604">
        <v>1</v>
      </c>
      <c r="G2942" s="604">
        <v>1.7799999999999999E-3</v>
      </c>
      <c r="I2942" t="str">
        <f t="shared" si="275"/>
        <v>motorbikes</v>
      </c>
      <c r="J2942" t="str">
        <f t="shared" si="276"/>
        <v>petroleum gasoline</v>
      </c>
      <c r="K2942" t="str">
        <f t="shared" si="279"/>
        <v>PM</v>
      </c>
      <c r="L2942" t="str">
        <f t="shared" si="280"/>
        <v>motorbikes.petroleum gasoline.PM.Stage 3 (4-stroke)</v>
      </c>
      <c r="M2942" s="614">
        <f>IFERROR(INDEX('Control Tech'!$K$3:$K$196,MATCH(Calcs!L2942,'Control Tech'!$A$3:$A$196,0),1)/100,0)</f>
        <v>0</v>
      </c>
      <c r="N2942" s="613">
        <f t="shared" si="277"/>
        <v>0</v>
      </c>
      <c r="O2942" t="str">
        <f t="shared" si="278"/>
        <v/>
      </c>
    </row>
    <row r="2943" spans="1:15" x14ac:dyDescent="0.25">
      <c r="A2943" t="s">
        <v>1691</v>
      </c>
      <c r="B2943" t="s">
        <v>1192</v>
      </c>
      <c r="C2943" t="s">
        <v>1305</v>
      </c>
      <c r="D2943" t="s">
        <v>1186</v>
      </c>
      <c r="E2943" t="s">
        <v>1195</v>
      </c>
      <c r="F2943" s="604">
        <v>1</v>
      </c>
      <c r="G2943" s="604">
        <v>5.9699999999999996E-3</v>
      </c>
      <c r="I2943" t="str">
        <f t="shared" si="275"/>
        <v>motorbikes</v>
      </c>
      <c r="J2943" t="str">
        <f t="shared" si="276"/>
        <v>natural gas</v>
      </c>
      <c r="K2943" t="str">
        <f t="shared" si="279"/>
        <v>PM</v>
      </c>
      <c r="L2943" t="str">
        <f t="shared" si="280"/>
        <v>motorbikes.natural gas.PM.No control</v>
      </c>
      <c r="M2943" s="614">
        <f>IFERROR(INDEX('Control Tech'!$K$3:$K$196,MATCH(Calcs!L2943,'Control Tech'!$A$3:$A$196,0),1)/100,0)</f>
        <v>0</v>
      </c>
      <c r="N2943" s="613">
        <f t="shared" si="277"/>
        <v>1</v>
      </c>
      <c r="O2943" t="str">
        <f t="shared" si="278"/>
        <v/>
      </c>
    </row>
    <row r="2944" spans="1:15" x14ac:dyDescent="0.25">
      <c r="A2944" t="s">
        <v>1691</v>
      </c>
      <c r="B2944" t="s">
        <v>1192</v>
      </c>
      <c r="C2944" t="s">
        <v>1305</v>
      </c>
      <c r="D2944" t="s">
        <v>1281</v>
      </c>
      <c r="E2944" t="s">
        <v>1195</v>
      </c>
      <c r="F2944" s="604">
        <v>1</v>
      </c>
      <c r="G2944" s="604">
        <v>5.3699999999999998E-3</v>
      </c>
      <c r="I2944" t="str">
        <f t="shared" si="275"/>
        <v>motorbikes</v>
      </c>
      <c r="J2944" t="str">
        <f t="shared" si="276"/>
        <v>natural gas</v>
      </c>
      <c r="K2944" t="str">
        <f t="shared" si="279"/>
        <v>PM</v>
      </c>
      <c r="L2944" t="str">
        <f t="shared" si="280"/>
        <v>motorbikes.natural gas.PM.Stage 1 (4-stroke)</v>
      </c>
      <c r="M2944" s="614">
        <f>IFERROR(INDEX('Control Tech'!$K$3:$K$196,MATCH(Calcs!L2944,'Control Tech'!$A$3:$A$196,0),1)/100,0)</f>
        <v>0</v>
      </c>
      <c r="N2944" s="613">
        <f t="shared" si="277"/>
        <v>0</v>
      </c>
      <c r="O2944" t="str">
        <f t="shared" si="278"/>
        <v/>
      </c>
    </row>
    <row r="2945" spans="1:15" x14ac:dyDescent="0.25">
      <c r="A2945" t="s">
        <v>1691</v>
      </c>
      <c r="B2945" t="s">
        <v>1192</v>
      </c>
      <c r="C2945" t="s">
        <v>1305</v>
      </c>
      <c r="D2945" t="s">
        <v>1282</v>
      </c>
      <c r="E2945" t="s">
        <v>1195</v>
      </c>
      <c r="F2945" s="604">
        <v>1</v>
      </c>
      <c r="G2945" s="604">
        <v>3.5799999999999998E-3</v>
      </c>
      <c r="I2945" t="str">
        <f t="shared" si="275"/>
        <v>motorbikes</v>
      </c>
      <c r="J2945" t="str">
        <f t="shared" si="276"/>
        <v>natural gas</v>
      </c>
      <c r="K2945" t="str">
        <f t="shared" si="279"/>
        <v>PM</v>
      </c>
      <c r="L2945" t="str">
        <f t="shared" si="280"/>
        <v>motorbikes.natural gas.PM.Stage 2 (4-stroke)</v>
      </c>
      <c r="M2945" s="614">
        <f>IFERROR(INDEX('Control Tech'!$K$3:$K$196,MATCH(Calcs!L2945,'Control Tech'!$A$3:$A$196,0),1)/100,0)</f>
        <v>0</v>
      </c>
      <c r="N2945" s="613">
        <f t="shared" si="277"/>
        <v>0</v>
      </c>
      <c r="O2945" t="str">
        <f t="shared" si="278"/>
        <v/>
      </c>
    </row>
    <row r="2946" spans="1:15" x14ac:dyDescent="0.25">
      <c r="A2946" t="s">
        <v>1691</v>
      </c>
      <c r="B2946" t="s">
        <v>1192</v>
      </c>
      <c r="C2946" t="s">
        <v>1305</v>
      </c>
      <c r="D2946" t="s">
        <v>1283</v>
      </c>
      <c r="E2946" t="s">
        <v>1195</v>
      </c>
      <c r="F2946" s="604">
        <v>1</v>
      </c>
      <c r="G2946" s="604">
        <v>1.7899999999999999E-3</v>
      </c>
      <c r="I2946" t="str">
        <f t="shared" si="275"/>
        <v>motorbikes</v>
      </c>
      <c r="J2946" t="str">
        <f t="shared" si="276"/>
        <v>natural gas</v>
      </c>
      <c r="K2946" t="str">
        <f t="shared" si="279"/>
        <v>PM</v>
      </c>
      <c r="L2946" t="str">
        <f t="shared" si="280"/>
        <v>motorbikes.natural gas.PM.Stage 3 (4-stroke)</v>
      </c>
      <c r="M2946" s="614">
        <f>IFERROR(INDEX('Control Tech'!$K$3:$K$196,MATCH(Calcs!L2946,'Control Tech'!$A$3:$A$196,0),1)/100,0)</f>
        <v>0</v>
      </c>
      <c r="N2946" s="613">
        <f t="shared" si="277"/>
        <v>0</v>
      </c>
      <c r="O2946" t="str">
        <f t="shared" si="278"/>
        <v/>
      </c>
    </row>
    <row r="2947" spans="1:15" x14ac:dyDescent="0.25">
      <c r="A2947" t="s">
        <v>1691</v>
      </c>
      <c r="B2947" t="s">
        <v>1247</v>
      </c>
      <c r="C2947" t="s">
        <v>1409</v>
      </c>
      <c r="D2947" t="s">
        <v>1131</v>
      </c>
      <c r="E2947" t="s">
        <v>1195</v>
      </c>
      <c r="F2947" s="604">
        <v>1</v>
      </c>
      <c r="G2947" s="604">
        <v>0.12936</v>
      </c>
      <c r="I2947" t="str">
        <f t="shared" si="275"/>
        <v>industry</v>
      </c>
      <c r="J2947" t="str">
        <f t="shared" si="276"/>
        <v/>
      </c>
      <c r="K2947" t="str">
        <f t="shared" si="279"/>
        <v>PM</v>
      </c>
      <c r="L2947" t="str">
        <f t="shared" si="280"/>
        <v>industry..PM.Cyclone</v>
      </c>
      <c r="M2947" s="614">
        <f>IFERROR(INDEX('Control Tech'!$K$3:$K$196,MATCH(Calcs!L2947,'Control Tech'!$A$3:$A$196,0),1)/100,0)</f>
        <v>0</v>
      </c>
      <c r="N2947" s="613">
        <f t="shared" si="277"/>
        <v>0</v>
      </c>
      <c r="O2947" t="str">
        <f t="shared" si="278"/>
        <v/>
      </c>
    </row>
    <row r="2948" spans="1:15" x14ac:dyDescent="0.25">
      <c r="A2948" t="s">
        <v>1691</v>
      </c>
      <c r="B2948" t="s">
        <v>1247</v>
      </c>
      <c r="C2948" t="s">
        <v>1409</v>
      </c>
      <c r="D2948" t="s">
        <v>1207</v>
      </c>
      <c r="E2948" t="s">
        <v>1195</v>
      </c>
      <c r="F2948" s="604">
        <v>1</v>
      </c>
      <c r="G2948" s="604">
        <v>1.294E-2</v>
      </c>
      <c r="I2948" t="str">
        <f t="shared" si="275"/>
        <v>industry</v>
      </c>
      <c r="J2948" t="str">
        <f t="shared" si="276"/>
        <v/>
      </c>
      <c r="K2948" t="str">
        <f t="shared" si="279"/>
        <v>PM</v>
      </c>
      <c r="L2948" t="str">
        <f t="shared" si="280"/>
        <v>industry..PM.Electrostatic precipitator: 1 field</v>
      </c>
      <c r="M2948" s="614">
        <f>IFERROR(INDEX('Control Tech'!$K$3:$K$196,MATCH(Calcs!L2948,'Control Tech'!$A$3:$A$196,0),1)/100,0)</f>
        <v>0</v>
      </c>
      <c r="N2948" s="613">
        <f t="shared" si="277"/>
        <v>0</v>
      </c>
      <c r="O2948" t="str">
        <f t="shared" si="278"/>
        <v/>
      </c>
    </row>
    <row r="2949" spans="1:15" x14ac:dyDescent="0.25">
      <c r="A2949" t="s">
        <v>1691</v>
      </c>
      <c r="B2949" t="s">
        <v>1247</v>
      </c>
      <c r="C2949" t="s">
        <v>1409</v>
      </c>
      <c r="D2949" t="s">
        <v>1208</v>
      </c>
      <c r="E2949" t="s">
        <v>1195</v>
      </c>
      <c r="F2949" s="604">
        <v>1</v>
      </c>
      <c r="G2949" s="604">
        <v>7.3899999999999999E-3</v>
      </c>
      <c r="I2949" t="str">
        <f t="shared" si="275"/>
        <v>industry</v>
      </c>
      <c r="J2949" t="str">
        <f t="shared" si="276"/>
        <v/>
      </c>
      <c r="K2949" t="str">
        <f t="shared" si="279"/>
        <v>PM</v>
      </c>
      <c r="L2949" t="str">
        <f t="shared" si="280"/>
        <v>industry..PM.Electrostatic precipitator: 2 fields</v>
      </c>
      <c r="M2949" s="614">
        <f>IFERROR(INDEX('Control Tech'!$K$3:$K$196,MATCH(Calcs!L2949,'Control Tech'!$A$3:$A$196,0),1)/100,0)</f>
        <v>0</v>
      </c>
      <c r="N2949" s="613">
        <f t="shared" si="277"/>
        <v>0</v>
      </c>
      <c r="O2949" t="str">
        <f t="shared" si="278"/>
        <v/>
      </c>
    </row>
    <row r="2950" spans="1:15" x14ac:dyDescent="0.25">
      <c r="A2950" t="s">
        <v>1691</v>
      </c>
      <c r="B2950" t="s">
        <v>1247</v>
      </c>
      <c r="C2950" t="s">
        <v>1409</v>
      </c>
      <c r="D2950" t="s">
        <v>1196</v>
      </c>
      <c r="E2950" t="s">
        <v>1195</v>
      </c>
      <c r="F2950" s="604">
        <v>1</v>
      </c>
      <c r="G2950" s="604">
        <v>1.8500000000000001E-3</v>
      </c>
      <c r="I2950" t="str">
        <f t="shared" ref="I2950:I3013" si="281">IFERROR(INDEX($U$3:$U$143,MATCH(B2950,$S$3:$S$143,0),1),"")</f>
        <v>industry</v>
      </c>
      <c r="J2950" t="str">
        <f t="shared" ref="J2950:J3013" si="282">IFERROR(INDEX($V$3:$V$143,MATCH(CONCATENATE(B2950,".",C2950),$R$3:$R$143,0),1),"")</f>
        <v/>
      </c>
      <c r="K2950" t="str">
        <f t="shared" si="279"/>
        <v>PM</v>
      </c>
      <c r="L2950" t="str">
        <f t="shared" si="280"/>
        <v>industry..PM.High efficiency deduster</v>
      </c>
      <c r="M2950" s="614">
        <f>IFERROR(INDEX('Control Tech'!$K$3:$K$196,MATCH(Calcs!L2950,'Control Tech'!$A$3:$A$196,0),1)/100,0)</f>
        <v>0</v>
      </c>
      <c r="N2950" s="613">
        <f t="shared" ref="N2950:N3013" si="283">IF(D2950="no control",1-SUMIFS($M$5:$M$3714,$B$5:$B$3714,B2950,$A$5:$A$3714,A2950,$C$5:$C$3714,C2950),M2950)</f>
        <v>0</v>
      </c>
      <c r="O2950" t="str">
        <f t="shared" ref="O2950:O3013" si="284">IF(I2950="electricity",INDEX($W$3:$W$143,MATCH(CONCATENATE(B2950,".",C2950),$R$3:$R$143,0),1),"")</f>
        <v/>
      </c>
    </row>
    <row r="2951" spans="1:15" x14ac:dyDescent="0.25">
      <c r="A2951" t="s">
        <v>1691</v>
      </c>
      <c r="B2951" t="s">
        <v>1247</v>
      </c>
      <c r="C2951" t="s">
        <v>1409</v>
      </c>
      <c r="D2951" t="s">
        <v>1186</v>
      </c>
      <c r="E2951" t="s">
        <v>1195</v>
      </c>
      <c r="F2951" s="604">
        <v>1</v>
      </c>
      <c r="G2951" s="604">
        <v>0.18479999999999999</v>
      </c>
      <c r="I2951" t="str">
        <f t="shared" si="281"/>
        <v>industry</v>
      </c>
      <c r="J2951" t="str">
        <f t="shared" si="282"/>
        <v/>
      </c>
      <c r="K2951" t="str">
        <f t="shared" si="279"/>
        <v>PM</v>
      </c>
      <c r="L2951" t="str">
        <f t="shared" si="280"/>
        <v>industry..PM.No control</v>
      </c>
      <c r="M2951" s="614">
        <f>IFERROR(INDEX('Control Tech'!$K$3:$K$196,MATCH(Calcs!L2951,'Control Tech'!$A$3:$A$196,0),1)/100,0)</f>
        <v>0</v>
      </c>
      <c r="N2951" s="613">
        <f t="shared" si="283"/>
        <v>1</v>
      </c>
      <c r="O2951" t="str">
        <f t="shared" si="284"/>
        <v/>
      </c>
    </row>
    <row r="2952" spans="1:15" x14ac:dyDescent="0.25">
      <c r="A2952" t="s">
        <v>1691</v>
      </c>
      <c r="B2952" t="s">
        <v>1247</v>
      </c>
      <c r="C2952" t="s">
        <v>1245</v>
      </c>
      <c r="D2952" t="s">
        <v>1131</v>
      </c>
      <c r="E2952" t="s">
        <v>1195</v>
      </c>
      <c r="F2952" s="604">
        <v>1</v>
      </c>
      <c r="G2952" s="604">
        <v>5.6860000000000001E-2</v>
      </c>
      <c r="I2952" t="str">
        <f t="shared" si="281"/>
        <v>industry</v>
      </c>
      <c r="J2952" t="str">
        <f t="shared" si="282"/>
        <v>hard coal</v>
      </c>
      <c r="K2952" t="str">
        <f t="shared" si="279"/>
        <v>PM</v>
      </c>
      <c r="L2952" t="str">
        <f t="shared" si="280"/>
        <v>industry.hard coal.PM.Cyclone</v>
      </c>
      <c r="M2952" s="614">
        <f>IFERROR(INDEX('Control Tech'!$K$3:$K$196,MATCH(Calcs!L2952,'Control Tech'!$A$3:$A$196,0),1)/100,0)</f>
        <v>0</v>
      </c>
      <c r="N2952" s="613">
        <f t="shared" si="283"/>
        <v>0</v>
      </c>
      <c r="O2952" t="str">
        <f t="shared" si="284"/>
        <v/>
      </c>
    </row>
    <row r="2953" spans="1:15" x14ac:dyDescent="0.25">
      <c r="A2953" t="s">
        <v>1691</v>
      </c>
      <c r="B2953" t="s">
        <v>1247</v>
      </c>
      <c r="C2953" t="s">
        <v>1245</v>
      </c>
      <c r="D2953" t="s">
        <v>1207</v>
      </c>
      <c r="E2953" t="s">
        <v>1195</v>
      </c>
      <c r="F2953" s="604">
        <v>1</v>
      </c>
      <c r="G2953" s="604">
        <v>5.6899999999999997E-3</v>
      </c>
      <c r="I2953" t="str">
        <f t="shared" si="281"/>
        <v>industry</v>
      </c>
      <c r="J2953" t="str">
        <f t="shared" si="282"/>
        <v>hard coal</v>
      </c>
      <c r="K2953" t="str">
        <f t="shared" si="279"/>
        <v>PM</v>
      </c>
      <c r="L2953" t="str">
        <f t="shared" si="280"/>
        <v>industry.hard coal.PM.Electrostatic precipitator: 1 field</v>
      </c>
      <c r="M2953" s="614">
        <f>IFERROR(INDEX('Control Tech'!$K$3:$K$196,MATCH(Calcs!L2953,'Control Tech'!$A$3:$A$196,0),1)/100,0)</f>
        <v>0</v>
      </c>
      <c r="N2953" s="613">
        <f t="shared" si="283"/>
        <v>0</v>
      </c>
      <c r="O2953" t="str">
        <f t="shared" si="284"/>
        <v/>
      </c>
    </row>
    <row r="2954" spans="1:15" x14ac:dyDescent="0.25">
      <c r="A2954" t="s">
        <v>1691</v>
      </c>
      <c r="B2954" t="s">
        <v>1247</v>
      </c>
      <c r="C2954" t="s">
        <v>1245</v>
      </c>
      <c r="D2954" t="s">
        <v>1208</v>
      </c>
      <c r="E2954" t="s">
        <v>1195</v>
      </c>
      <c r="F2954" s="604">
        <v>1</v>
      </c>
      <c r="G2954" s="604">
        <v>3.2499999999999999E-3</v>
      </c>
      <c r="I2954" t="str">
        <f t="shared" si="281"/>
        <v>industry</v>
      </c>
      <c r="J2954" t="str">
        <f t="shared" si="282"/>
        <v>hard coal</v>
      </c>
      <c r="K2954" t="str">
        <f t="shared" si="279"/>
        <v>PM</v>
      </c>
      <c r="L2954" t="str">
        <f t="shared" si="280"/>
        <v>industry.hard coal.PM.Electrostatic precipitator: 2 fields</v>
      </c>
      <c r="M2954" s="614">
        <f>IFERROR(INDEX('Control Tech'!$K$3:$K$196,MATCH(Calcs!L2954,'Control Tech'!$A$3:$A$196,0),1)/100,0)</f>
        <v>0</v>
      </c>
      <c r="N2954" s="613">
        <f t="shared" si="283"/>
        <v>0</v>
      </c>
      <c r="O2954" t="str">
        <f t="shared" si="284"/>
        <v/>
      </c>
    </row>
    <row r="2955" spans="1:15" x14ac:dyDescent="0.25">
      <c r="A2955" t="s">
        <v>1691</v>
      </c>
      <c r="B2955" t="s">
        <v>1247</v>
      </c>
      <c r="C2955" t="s">
        <v>1245</v>
      </c>
      <c r="D2955" t="s">
        <v>1196</v>
      </c>
      <c r="E2955" t="s">
        <v>1195</v>
      </c>
      <c r="F2955" s="604">
        <v>1</v>
      </c>
      <c r="G2955" s="604">
        <v>8.0999999999999996E-4</v>
      </c>
      <c r="I2955" t="str">
        <f t="shared" si="281"/>
        <v>industry</v>
      </c>
      <c r="J2955" t="str">
        <f t="shared" si="282"/>
        <v>hard coal</v>
      </c>
      <c r="K2955" t="str">
        <f t="shared" si="279"/>
        <v>PM</v>
      </c>
      <c r="L2955" t="str">
        <f t="shared" si="280"/>
        <v>industry.hard coal.PM.High efficiency deduster</v>
      </c>
      <c r="M2955" s="614">
        <f>IFERROR(INDEX('Control Tech'!$K$3:$K$196,MATCH(Calcs!L2955,'Control Tech'!$A$3:$A$196,0),1)/100,0)</f>
        <v>0</v>
      </c>
      <c r="N2955" s="613">
        <f t="shared" si="283"/>
        <v>0</v>
      </c>
      <c r="O2955" t="str">
        <f t="shared" si="284"/>
        <v/>
      </c>
    </row>
    <row r="2956" spans="1:15" x14ac:dyDescent="0.25">
      <c r="A2956" t="s">
        <v>1691</v>
      </c>
      <c r="B2956" t="s">
        <v>1247</v>
      </c>
      <c r="C2956" t="s">
        <v>1245</v>
      </c>
      <c r="D2956" t="s">
        <v>1186</v>
      </c>
      <c r="E2956" t="s">
        <v>1195</v>
      </c>
      <c r="F2956" s="604">
        <v>1</v>
      </c>
      <c r="G2956" s="604">
        <v>8.1229999999999997E-2</v>
      </c>
      <c r="I2956" t="str">
        <f t="shared" si="281"/>
        <v>industry</v>
      </c>
      <c r="J2956" t="str">
        <f t="shared" si="282"/>
        <v>hard coal</v>
      </c>
      <c r="K2956" t="str">
        <f t="shared" si="279"/>
        <v>PM</v>
      </c>
      <c r="L2956" t="str">
        <f t="shared" si="280"/>
        <v>industry.hard coal.PM.No control</v>
      </c>
      <c r="M2956" s="614">
        <f>IFERROR(INDEX('Control Tech'!$K$3:$K$196,MATCH(Calcs!L2956,'Control Tech'!$A$3:$A$196,0),1)/100,0)</f>
        <v>0</v>
      </c>
      <c r="N2956" s="613">
        <f t="shared" si="283"/>
        <v>1</v>
      </c>
      <c r="O2956" t="str">
        <f t="shared" si="284"/>
        <v/>
      </c>
    </row>
    <row r="2957" spans="1:15" x14ac:dyDescent="0.25">
      <c r="A2957" t="s">
        <v>1691</v>
      </c>
      <c r="B2957" t="s">
        <v>1247</v>
      </c>
      <c r="C2957" t="s">
        <v>92</v>
      </c>
      <c r="D2957" t="s">
        <v>1295</v>
      </c>
      <c r="E2957" t="s">
        <v>1195</v>
      </c>
      <c r="F2957" s="604">
        <v>1</v>
      </c>
      <c r="G2957" s="604">
        <v>1.8000000000000001E-4</v>
      </c>
      <c r="I2957" t="str">
        <f t="shared" si="281"/>
        <v>industry</v>
      </c>
      <c r="J2957" t="str">
        <f t="shared" si="282"/>
        <v>petroleum diesel</v>
      </c>
      <c r="K2957" t="str">
        <f t="shared" si="279"/>
        <v>PM</v>
      </c>
      <c r="L2957" t="str">
        <f t="shared" si="280"/>
        <v>industry.petroleum diesel.PM.Good housekeeping: industrial oil boilers</v>
      </c>
      <c r="M2957" s="614">
        <f>IFERROR(INDEX('Control Tech'!$K$3:$K$196,MATCH(Calcs!L2957,'Control Tech'!$A$3:$A$196,0),1)/100,0)</f>
        <v>0</v>
      </c>
      <c r="N2957" s="613">
        <f t="shared" si="283"/>
        <v>0</v>
      </c>
      <c r="O2957" t="str">
        <f t="shared" si="284"/>
        <v/>
      </c>
    </row>
    <row r="2958" spans="1:15" x14ac:dyDescent="0.25">
      <c r="A2958" t="s">
        <v>1691</v>
      </c>
      <c r="B2958" t="s">
        <v>1247</v>
      </c>
      <c r="C2958" t="s">
        <v>92</v>
      </c>
      <c r="D2958" t="s">
        <v>1186</v>
      </c>
      <c r="E2958" t="s">
        <v>1195</v>
      </c>
      <c r="F2958" s="604">
        <v>1</v>
      </c>
      <c r="G2958" s="604">
        <v>2.5999999999999998E-4</v>
      </c>
      <c r="I2958" t="str">
        <f t="shared" si="281"/>
        <v>industry</v>
      </c>
      <c r="J2958" t="str">
        <f t="shared" si="282"/>
        <v>petroleum diesel</v>
      </c>
      <c r="K2958" t="str">
        <f t="shared" si="279"/>
        <v>PM</v>
      </c>
      <c r="L2958" t="str">
        <f t="shared" si="280"/>
        <v>industry.petroleum diesel.PM.No control</v>
      </c>
      <c r="M2958" s="614">
        <f>IFERROR(INDEX('Control Tech'!$K$3:$K$196,MATCH(Calcs!L2958,'Control Tech'!$A$3:$A$196,0),1)/100,0)</f>
        <v>0</v>
      </c>
      <c r="N2958" s="613">
        <f t="shared" si="283"/>
        <v>1</v>
      </c>
      <c r="O2958" t="str">
        <f t="shared" si="284"/>
        <v/>
      </c>
    </row>
    <row r="2959" spans="1:15" x14ac:dyDescent="0.25">
      <c r="A2959" t="s">
        <v>1691</v>
      </c>
      <c r="B2959" t="s">
        <v>1247</v>
      </c>
      <c r="C2959" t="s">
        <v>1264</v>
      </c>
      <c r="D2959" t="s">
        <v>1186</v>
      </c>
      <c r="E2959" t="s">
        <v>1195</v>
      </c>
      <c r="F2959" s="604">
        <v>1</v>
      </c>
      <c r="G2959" s="604">
        <v>1E-4</v>
      </c>
      <c r="I2959" t="str">
        <f t="shared" si="281"/>
        <v>industry</v>
      </c>
      <c r="J2959" t="str">
        <f t="shared" si="282"/>
        <v>natural gas</v>
      </c>
      <c r="K2959" t="str">
        <f t="shared" si="279"/>
        <v>PM</v>
      </c>
      <c r="L2959" t="str">
        <f t="shared" si="280"/>
        <v>industry.natural gas.PM.No control</v>
      </c>
      <c r="M2959" s="614">
        <f>IFERROR(INDEX('Control Tech'!$K$3:$K$196,MATCH(Calcs!L2959,'Control Tech'!$A$3:$A$196,0),1)/100,0)</f>
        <v>0</v>
      </c>
      <c r="N2959" s="613">
        <f t="shared" si="283"/>
        <v>1</v>
      </c>
      <c r="O2959" t="str">
        <f t="shared" si="284"/>
        <v/>
      </c>
    </row>
    <row r="2960" spans="1:15" x14ac:dyDescent="0.25">
      <c r="A2960" t="s">
        <v>1691</v>
      </c>
      <c r="B2960" t="s">
        <v>1247</v>
      </c>
      <c r="C2960" t="s">
        <v>18</v>
      </c>
      <c r="D2960" t="s">
        <v>1186</v>
      </c>
      <c r="E2960" t="s">
        <v>1195</v>
      </c>
      <c r="F2960" s="604">
        <v>1</v>
      </c>
      <c r="G2960" s="604">
        <v>5.0000000000000001E-4</v>
      </c>
      <c r="I2960" t="str">
        <f t="shared" si="281"/>
        <v>industry</v>
      </c>
      <c r="J2960" t="str">
        <f t="shared" si="282"/>
        <v>petroleum gasoline</v>
      </c>
      <c r="K2960" t="str">
        <f t="shared" si="279"/>
        <v>PM</v>
      </c>
      <c r="L2960" t="str">
        <f t="shared" si="280"/>
        <v>industry.petroleum gasoline.PM.No control</v>
      </c>
      <c r="M2960" s="614">
        <f>IFERROR(INDEX('Control Tech'!$K$3:$K$196,MATCH(Calcs!L2960,'Control Tech'!$A$3:$A$196,0),1)/100,0)</f>
        <v>0</v>
      </c>
      <c r="N2960" s="613">
        <f t="shared" si="283"/>
        <v>1</v>
      </c>
      <c r="O2960" t="str">
        <f t="shared" si="284"/>
        <v/>
      </c>
    </row>
    <row r="2961" spans="1:15" x14ac:dyDescent="0.25">
      <c r="A2961" t="s">
        <v>1691</v>
      </c>
      <c r="B2961" t="s">
        <v>1247</v>
      </c>
      <c r="C2961" t="s">
        <v>1294</v>
      </c>
      <c r="D2961" t="s">
        <v>1295</v>
      </c>
      <c r="E2961" t="s">
        <v>1195</v>
      </c>
      <c r="F2961" s="604">
        <v>1</v>
      </c>
      <c r="G2961" s="604">
        <v>7.2700000000000004E-3</v>
      </c>
      <c r="I2961" t="str">
        <f t="shared" si="281"/>
        <v>industry</v>
      </c>
      <c r="J2961" t="str">
        <f t="shared" si="282"/>
        <v>petroleum diesel</v>
      </c>
      <c r="K2961" t="str">
        <f t="shared" si="279"/>
        <v>PM</v>
      </c>
      <c r="L2961" t="str">
        <f t="shared" si="280"/>
        <v>industry.petroleum diesel.PM.Good housekeeping: industrial oil boilers</v>
      </c>
      <c r="M2961" s="614">
        <f>IFERROR(INDEX('Control Tech'!$K$3:$K$196,MATCH(Calcs!L2961,'Control Tech'!$A$3:$A$196,0),1)/100,0)</f>
        <v>0</v>
      </c>
      <c r="N2961" s="613">
        <f t="shared" si="283"/>
        <v>0</v>
      </c>
      <c r="O2961" t="str">
        <f t="shared" si="284"/>
        <v/>
      </c>
    </row>
    <row r="2962" spans="1:15" x14ac:dyDescent="0.25">
      <c r="A2962" t="s">
        <v>1691</v>
      </c>
      <c r="B2962" t="s">
        <v>1247</v>
      </c>
      <c r="C2962" t="s">
        <v>1294</v>
      </c>
      <c r="D2962" t="s">
        <v>1196</v>
      </c>
      <c r="E2962" t="s">
        <v>1195</v>
      </c>
      <c r="F2962" s="604">
        <v>1</v>
      </c>
      <c r="G2962" s="604">
        <v>1E-4</v>
      </c>
      <c r="I2962" t="str">
        <f t="shared" si="281"/>
        <v>industry</v>
      </c>
      <c r="J2962" t="str">
        <f t="shared" si="282"/>
        <v>petroleum diesel</v>
      </c>
      <c r="K2962" t="str">
        <f t="shared" si="279"/>
        <v>PM</v>
      </c>
      <c r="L2962" t="str">
        <f t="shared" si="280"/>
        <v>industry.petroleum diesel.PM.High efficiency deduster</v>
      </c>
      <c r="M2962" s="614">
        <f>IFERROR(INDEX('Control Tech'!$K$3:$K$196,MATCH(Calcs!L2962,'Control Tech'!$A$3:$A$196,0),1)/100,0)</f>
        <v>0</v>
      </c>
      <c r="N2962" s="613">
        <f t="shared" si="283"/>
        <v>0</v>
      </c>
      <c r="O2962" t="str">
        <f t="shared" si="284"/>
        <v/>
      </c>
    </row>
    <row r="2963" spans="1:15" x14ac:dyDescent="0.25">
      <c r="A2963" t="s">
        <v>1691</v>
      </c>
      <c r="B2963" t="s">
        <v>1247</v>
      </c>
      <c r="C2963" t="s">
        <v>1294</v>
      </c>
      <c r="D2963" t="s">
        <v>1186</v>
      </c>
      <c r="E2963" t="s">
        <v>1195</v>
      </c>
      <c r="F2963" s="604">
        <v>1</v>
      </c>
      <c r="G2963" s="604">
        <v>1.038E-2</v>
      </c>
      <c r="I2963" t="str">
        <f t="shared" si="281"/>
        <v>industry</v>
      </c>
      <c r="J2963" t="str">
        <f t="shared" si="282"/>
        <v>petroleum diesel</v>
      </c>
      <c r="K2963" t="str">
        <f t="shared" si="279"/>
        <v>PM</v>
      </c>
      <c r="L2963" t="str">
        <f t="shared" si="280"/>
        <v>industry.petroleum diesel.PM.No control</v>
      </c>
      <c r="M2963" s="614">
        <f>IFERROR(INDEX('Control Tech'!$K$3:$K$196,MATCH(Calcs!L2963,'Control Tech'!$A$3:$A$196,0),1)/100,0)</f>
        <v>0</v>
      </c>
      <c r="N2963" s="613">
        <f t="shared" si="283"/>
        <v>1</v>
      </c>
      <c r="O2963" t="str">
        <f t="shared" si="284"/>
        <v/>
      </c>
    </row>
    <row r="2964" spans="1:15" x14ac:dyDescent="0.25">
      <c r="A2964" t="s">
        <v>1691</v>
      </c>
      <c r="B2964" t="s">
        <v>1247</v>
      </c>
      <c r="C2964" t="s">
        <v>1305</v>
      </c>
      <c r="D2964" t="s">
        <v>1186</v>
      </c>
      <c r="E2964" t="s">
        <v>1195</v>
      </c>
      <c r="F2964" s="604">
        <v>1</v>
      </c>
      <c r="G2964" s="604">
        <v>2.0000000000000001E-4</v>
      </c>
      <c r="I2964" t="str">
        <f t="shared" si="281"/>
        <v>industry</v>
      </c>
      <c r="J2964" t="str">
        <f t="shared" si="282"/>
        <v>natural gas</v>
      </c>
      <c r="K2964" t="str">
        <f t="shared" si="279"/>
        <v>PM</v>
      </c>
      <c r="L2964" t="str">
        <f t="shared" si="280"/>
        <v>industry.natural gas.PM.No control</v>
      </c>
      <c r="M2964" s="614">
        <f>IFERROR(INDEX('Control Tech'!$K$3:$K$196,MATCH(Calcs!L2964,'Control Tech'!$A$3:$A$196,0),1)/100,0)</f>
        <v>0</v>
      </c>
      <c r="N2964" s="613">
        <f t="shared" si="283"/>
        <v>1</v>
      </c>
      <c r="O2964" t="str">
        <f t="shared" si="284"/>
        <v/>
      </c>
    </row>
    <row r="2965" spans="1:15" x14ac:dyDescent="0.25">
      <c r="A2965" t="s">
        <v>1691</v>
      </c>
      <c r="B2965" t="s">
        <v>1247</v>
      </c>
      <c r="C2965" t="s">
        <v>1410</v>
      </c>
      <c r="D2965" t="s">
        <v>1131</v>
      </c>
      <c r="E2965" t="s">
        <v>1195</v>
      </c>
      <c r="F2965" s="604">
        <v>1</v>
      </c>
      <c r="G2965" s="604">
        <v>5.9639999999999999E-2</v>
      </c>
      <c r="I2965" t="str">
        <f t="shared" si="281"/>
        <v>industry</v>
      </c>
      <c r="J2965" t="str">
        <f t="shared" si="282"/>
        <v/>
      </c>
      <c r="K2965" t="str">
        <f t="shared" si="279"/>
        <v>PM</v>
      </c>
      <c r="L2965" t="str">
        <f t="shared" si="280"/>
        <v>industry..PM.Cyclone</v>
      </c>
      <c r="M2965" s="614">
        <f>IFERROR(INDEX('Control Tech'!$K$3:$K$196,MATCH(Calcs!L2965,'Control Tech'!$A$3:$A$196,0),1)/100,0)</f>
        <v>0</v>
      </c>
      <c r="N2965" s="613">
        <f t="shared" si="283"/>
        <v>0</v>
      </c>
      <c r="O2965" t="str">
        <f t="shared" si="284"/>
        <v/>
      </c>
    </row>
    <row r="2966" spans="1:15" x14ac:dyDescent="0.25">
      <c r="A2966" t="s">
        <v>1691</v>
      </c>
      <c r="B2966" t="s">
        <v>1247</v>
      </c>
      <c r="C2966" t="s">
        <v>1410</v>
      </c>
      <c r="D2966" t="s">
        <v>1207</v>
      </c>
      <c r="E2966" t="s">
        <v>1195</v>
      </c>
      <c r="F2966" s="604">
        <v>1</v>
      </c>
      <c r="G2966" s="604">
        <v>5.96E-3</v>
      </c>
      <c r="I2966" t="str">
        <f t="shared" si="281"/>
        <v>industry</v>
      </c>
      <c r="J2966" t="str">
        <f t="shared" si="282"/>
        <v/>
      </c>
      <c r="K2966" t="str">
        <f t="shared" si="279"/>
        <v>PM</v>
      </c>
      <c r="L2966" t="str">
        <f t="shared" si="280"/>
        <v>industry..PM.Electrostatic precipitator: 1 field</v>
      </c>
      <c r="M2966" s="614">
        <f>IFERROR(INDEX('Control Tech'!$K$3:$K$196,MATCH(Calcs!L2966,'Control Tech'!$A$3:$A$196,0),1)/100,0)</f>
        <v>0</v>
      </c>
      <c r="N2966" s="613">
        <f t="shared" si="283"/>
        <v>0</v>
      </c>
      <c r="O2966" t="str">
        <f t="shared" si="284"/>
        <v/>
      </c>
    </row>
    <row r="2967" spans="1:15" x14ac:dyDescent="0.25">
      <c r="A2967" t="s">
        <v>1691</v>
      </c>
      <c r="B2967" t="s">
        <v>1247</v>
      </c>
      <c r="C2967" t="s">
        <v>1410</v>
      </c>
      <c r="D2967" t="s">
        <v>1208</v>
      </c>
      <c r="E2967" t="s">
        <v>1195</v>
      </c>
      <c r="F2967" s="604">
        <v>1</v>
      </c>
      <c r="G2967" s="604">
        <v>3.4099999999999998E-3</v>
      </c>
      <c r="I2967" t="str">
        <f t="shared" si="281"/>
        <v>industry</v>
      </c>
      <c r="J2967" t="str">
        <f t="shared" si="282"/>
        <v/>
      </c>
      <c r="K2967" t="str">
        <f t="shared" si="279"/>
        <v>PM</v>
      </c>
      <c r="L2967" t="str">
        <f t="shared" si="280"/>
        <v>industry..PM.Electrostatic precipitator: 2 fields</v>
      </c>
      <c r="M2967" s="614">
        <f>IFERROR(INDEX('Control Tech'!$K$3:$K$196,MATCH(Calcs!L2967,'Control Tech'!$A$3:$A$196,0),1)/100,0)</f>
        <v>0</v>
      </c>
      <c r="N2967" s="613">
        <f t="shared" si="283"/>
        <v>0</v>
      </c>
      <c r="O2967" t="str">
        <f t="shared" si="284"/>
        <v/>
      </c>
    </row>
    <row r="2968" spans="1:15" x14ac:dyDescent="0.25">
      <c r="A2968" t="s">
        <v>1691</v>
      </c>
      <c r="B2968" t="s">
        <v>1247</v>
      </c>
      <c r="C2968" t="s">
        <v>1410</v>
      </c>
      <c r="D2968" t="s">
        <v>1196</v>
      </c>
      <c r="E2968" t="s">
        <v>1195</v>
      </c>
      <c r="F2968" s="604">
        <v>1</v>
      </c>
      <c r="G2968" s="604">
        <v>8.4999999999999995E-4</v>
      </c>
      <c r="I2968" t="str">
        <f t="shared" si="281"/>
        <v>industry</v>
      </c>
      <c r="J2968" t="str">
        <f t="shared" si="282"/>
        <v/>
      </c>
      <c r="K2968" t="str">
        <f t="shared" si="279"/>
        <v>PM</v>
      </c>
      <c r="L2968" t="str">
        <f t="shared" si="280"/>
        <v>industry..PM.High efficiency deduster</v>
      </c>
      <c r="M2968" s="614">
        <f>IFERROR(INDEX('Control Tech'!$K$3:$K$196,MATCH(Calcs!L2968,'Control Tech'!$A$3:$A$196,0),1)/100,0)</f>
        <v>0</v>
      </c>
      <c r="N2968" s="613">
        <f t="shared" si="283"/>
        <v>0</v>
      </c>
      <c r="O2968" t="str">
        <f t="shared" si="284"/>
        <v/>
      </c>
    </row>
    <row r="2969" spans="1:15" x14ac:dyDescent="0.25">
      <c r="A2969" t="s">
        <v>1691</v>
      </c>
      <c r="B2969" t="s">
        <v>1247</v>
      </c>
      <c r="C2969" t="s">
        <v>1410</v>
      </c>
      <c r="D2969" t="s">
        <v>1186</v>
      </c>
      <c r="E2969" t="s">
        <v>1195</v>
      </c>
      <c r="F2969" s="604">
        <v>1</v>
      </c>
      <c r="G2969" s="604">
        <v>8.5199999999999998E-2</v>
      </c>
      <c r="I2969" t="str">
        <f t="shared" si="281"/>
        <v>industry</v>
      </c>
      <c r="J2969" t="str">
        <f t="shared" si="282"/>
        <v/>
      </c>
      <c r="K2969" t="str">
        <f t="shared" si="279"/>
        <v>PM</v>
      </c>
      <c r="L2969" t="str">
        <f t="shared" si="280"/>
        <v>industry..PM.No control</v>
      </c>
      <c r="M2969" s="614">
        <f>IFERROR(INDEX('Control Tech'!$K$3:$K$196,MATCH(Calcs!L2969,'Control Tech'!$A$3:$A$196,0),1)/100,0)</f>
        <v>0</v>
      </c>
      <c r="N2969" s="613">
        <f t="shared" si="283"/>
        <v>1</v>
      </c>
      <c r="O2969" t="str">
        <f t="shared" si="284"/>
        <v/>
      </c>
    </row>
    <row r="2970" spans="1:15" x14ac:dyDescent="0.25">
      <c r="A2970" t="s">
        <v>1691</v>
      </c>
      <c r="B2970" t="s">
        <v>1221</v>
      </c>
      <c r="C2970" t="s">
        <v>1205</v>
      </c>
      <c r="D2970" t="s">
        <v>1207</v>
      </c>
      <c r="E2970" t="s">
        <v>1195</v>
      </c>
      <c r="F2970" s="604">
        <v>1</v>
      </c>
      <c r="G2970" s="604">
        <v>7.8589999999999993E-2</v>
      </c>
      <c r="I2970" t="str">
        <f t="shared" si="281"/>
        <v>industry</v>
      </c>
      <c r="J2970" t="str">
        <f t="shared" si="282"/>
        <v>lignite</v>
      </c>
      <c r="K2970" t="str">
        <f t="shared" si="279"/>
        <v>PM</v>
      </c>
      <c r="L2970" t="str">
        <f t="shared" si="280"/>
        <v>industry.lignite.PM.Electrostatic precipitator: 1 field</v>
      </c>
      <c r="M2970" s="614">
        <f>IFERROR(INDEX('Control Tech'!$K$3:$K$196,MATCH(Calcs!L2970,'Control Tech'!$A$3:$A$196,0),1)/100,0)</f>
        <v>0</v>
      </c>
      <c r="N2970" s="613">
        <f t="shared" si="283"/>
        <v>0</v>
      </c>
      <c r="O2970" t="str">
        <f t="shared" si="284"/>
        <v/>
      </c>
    </row>
    <row r="2971" spans="1:15" x14ac:dyDescent="0.25">
      <c r="A2971" t="s">
        <v>1691</v>
      </c>
      <c r="B2971" t="s">
        <v>1221</v>
      </c>
      <c r="C2971" t="s">
        <v>1205</v>
      </c>
      <c r="D2971" t="s">
        <v>1208</v>
      </c>
      <c r="E2971" t="s">
        <v>1195</v>
      </c>
      <c r="F2971" s="604">
        <v>1</v>
      </c>
      <c r="G2971" s="604">
        <v>4.4909999999999999E-2</v>
      </c>
      <c r="I2971" t="str">
        <f t="shared" si="281"/>
        <v>industry</v>
      </c>
      <c r="J2971" t="str">
        <f t="shared" si="282"/>
        <v>lignite</v>
      </c>
      <c r="K2971" t="str">
        <f t="shared" si="279"/>
        <v>PM</v>
      </c>
      <c r="L2971" t="str">
        <f t="shared" si="280"/>
        <v>industry.lignite.PM.Electrostatic precipitator: 2 fields</v>
      </c>
      <c r="M2971" s="614">
        <f>IFERROR(INDEX('Control Tech'!$K$3:$K$196,MATCH(Calcs!L2971,'Control Tech'!$A$3:$A$196,0),1)/100,0)</f>
        <v>0</v>
      </c>
      <c r="N2971" s="613">
        <f t="shared" si="283"/>
        <v>0</v>
      </c>
      <c r="O2971" t="str">
        <f t="shared" si="284"/>
        <v/>
      </c>
    </row>
    <row r="2972" spans="1:15" x14ac:dyDescent="0.25">
      <c r="A2972" t="s">
        <v>1691</v>
      </c>
      <c r="B2972" t="s">
        <v>1221</v>
      </c>
      <c r="C2972" t="s">
        <v>1205</v>
      </c>
      <c r="D2972" t="s">
        <v>1196</v>
      </c>
      <c r="E2972" t="s">
        <v>1195</v>
      </c>
      <c r="F2972" s="604">
        <v>1</v>
      </c>
      <c r="G2972" s="604">
        <v>1.123E-2</v>
      </c>
      <c r="I2972" t="str">
        <f t="shared" si="281"/>
        <v>industry</v>
      </c>
      <c r="J2972" t="str">
        <f t="shared" si="282"/>
        <v>lignite</v>
      </c>
      <c r="K2972" t="str">
        <f t="shared" si="279"/>
        <v>PM</v>
      </c>
      <c r="L2972" t="str">
        <f t="shared" si="280"/>
        <v>industry.lignite.PM.High efficiency deduster</v>
      </c>
      <c r="M2972" s="614">
        <f>IFERROR(INDEX('Control Tech'!$K$3:$K$196,MATCH(Calcs!L2972,'Control Tech'!$A$3:$A$196,0),1)/100,0)</f>
        <v>0</v>
      </c>
      <c r="N2972" s="613">
        <f t="shared" si="283"/>
        <v>0</v>
      </c>
      <c r="O2972" t="str">
        <f t="shared" si="284"/>
        <v/>
      </c>
    </row>
    <row r="2973" spans="1:15" x14ac:dyDescent="0.25">
      <c r="A2973" t="s">
        <v>1691</v>
      </c>
      <c r="B2973" t="s">
        <v>1221</v>
      </c>
      <c r="C2973" t="s">
        <v>1205</v>
      </c>
      <c r="D2973" t="s">
        <v>1218</v>
      </c>
      <c r="E2973" t="s">
        <v>1195</v>
      </c>
      <c r="F2973" s="604">
        <v>1</v>
      </c>
      <c r="G2973" s="604">
        <v>1.123E-2</v>
      </c>
      <c r="I2973" t="str">
        <f t="shared" si="281"/>
        <v>industry</v>
      </c>
      <c r="J2973" t="str">
        <f t="shared" si="282"/>
        <v>lignite</v>
      </c>
      <c r="K2973" t="str">
        <f t="shared" si="279"/>
        <v>PM</v>
      </c>
      <c r="L2973" t="str">
        <f t="shared" si="280"/>
        <v>industry.lignite.PM.High efficiency deduster - industrial combustion + S,N meas.</v>
      </c>
      <c r="M2973" s="614">
        <f>IFERROR(INDEX('Control Tech'!$K$3:$K$196,MATCH(Calcs!L2973,'Control Tech'!$A$3:$A$196,0),1)/100,0)</f>
        <v>0</v>
      </c>
      <c r="N2973" s="613">
        <f t="shared" si="283"/>
        <v>0</v>
      </c>
      <c r="O2973" t="str">
        <f t="shared" si="284"/>
        <v/>
      </c>
    </row>
    <row r="2974" spans="1:15" x14ac:dyDescent="0.25">
      <c r="A2974" t="s">
        <v>1691</v>
      </c>
      <c r="B2974" t="s">
        <v>1221</v>
      </c>
      <c r="C2974" t="s">
        <v>1205</v>
      </c>
      <c r="D2974" t="s">
        <v>1186</v>
      </c>
      <c r="E2974" t="s">
        <v>1195</v>
      </c>
      <c r="F2974" s="604">
        <v>1</v>
      </c>
      <c r="G2974" s="604">
        <v>1.12273</v>
      </c>
      <c r="I2974" t="str">
        <f t="shared" si="281"/>
        <v>industry</v>
      </c>
      <c r="J2974" t="str">
        <f t="shared" si="282"/>
        <v>lignite</v>
      </c>
      <c r="K2974" t="str">
        <f t="shared" si="279"/>
        <v>PM</v>
      </c>
      <c r="L2974" t="str">
        <f t="shared" si="280"/>
        <v>industry.lignite.PM.No control</v>
      </c>
      <c r="M2974" s="614">
        <f>IFERROR(INDEX('Control Tech'!$K$3:$K$196,MATCH(Calcs!L2974,'Control Tech'!$A$3:$A$196,0),1)/100,0)</f>
        <v>0</v>
      </c>
      <c r="N2974" s="613">
        <f t="shared" si="283"/>
        <v>1</v>
      </c>
      <c r="O2974" t="str">
        <f t="shared" si="284"/>
        <v/>
      </c>
    </row>
    <row r="2975" spans="1:15" x14ac:dyDescent="0.25">
      <c r="A2975" t="s">
        <v>1691</v>
      </c>
      <c r="B2975" t="s">
        <v>1221</v>
      </c>
      <c r="C2975" t="s">
        <v>1205</v>
      </c>
      <c r="D2975" t="s">
        <v>1219</v>
      </c>
      <c r="E2975" t="s">
        <v>1195</v>
      </c>
      <c r="F2975" s="604">
        <v>1</v>
      </c>
      <c r="G2975" s="604">
        <v>7.8589999999999993E-2</v>
      </c>
      <c r="I2975" t="str">
        <f t="shared" si="281"/>
        <v>industry</v>
      </c>
      <c r="J2975" t="str">
        <f t="shared" si="282"/>
        <v>lignite</v>
      </c>
      <c r="K2975" t="str">
        <f t="shared" si="279"/>
        <v>PM</v>
      </c>
      <c r="L2975" t="str">
        <f t="shared" si="280"/>
        <v>industry.lignite.PM.Wet scrubber</v>
      </c>
      <c r="M2975" s="614">
        <f>IFERROR(INDEX('Control Tech'!$K$3:$K$196,MATCH(Calcs!L2975,'Control Tech'!$A$3:$A$196,0),1)/100,0)</f>
        <v>0</v>
      </c>
      <c r="N2975" s="613">
        <f t="shared" si="283"/>
        <v>0</v>
      </c>
      <c r="O2975" t="str">
        <f t="shared" si="284"/>
        <v/>
      </c>
    </row>
    <row r="2976" spans="1:15" x14ac:dyDescent="0.25">
      <c r="A2976" t="s">
        <v>1691</v>
      </c>
      <c r="B2976" t="s">
        <v>1221</v>
      </c>
      <c r="C2976" t="s">
        <v>1240</v>
      </c>
      <c r="D2976" t="s">
        <v>1207</v>
      </c>
      <c r="E2976" t="s">
        <v>1195</v>
      </c>
      <c r="F2976" s="604">
        <v>1</v>
      </c>
      <c r="G2976" s="604">
        <v>7.8589999999999993E-2</v>
      </c>
      <c r="I2976" t="str">
        <f t="shared" si="281"/>
        <v>industry</v>
      </c>
      <c r="J2976" t="str">
        <f t="shared" si="282"/>
        <v>lignite</v>
      </c>
      <c r="K2976" t="str">
        <f t="shared" si="279"/>
        <v>PM</v>
      </c>
      <c r="L2976" t="str">
        <f t="shared" si="280"/>
        <v>industry.lignite.PM.Electrostatic precipitator: 1 field</v>
      </c>
      <c r="M2976" s="614">
        <f>IFERROR(INDEX('Control Tech'!$K$3:$K$196,MATCH(Calcs!L2976,'Control Tech'!$A$3:$A$196,0),1)/100,0)</f>
        <v>0</v>
      </c>
      <c r="N2976" s="613">
        <f t="shared" si="283"/>
        <v>0</v>
      </c>
      <c r="O2976" t="str">
        <f t="shared" si="284"/>
        <v/>
      </c>
    </row>
    <row r="2977" spans="1:15" x14ac:dyDescent="0.25">
      <c r="A2977" t="s">
        <v>1691</v>
      </c>
      <c r="B2977" t="s">
        <v>1221</v>
      </c>
      <c r="C2977" t="s">
        <v>1240</v>
      </c>
      <c r="D2977" t="s">
        <v>1208</v>
      </c>
      <c r="E2977" t="s">
        <v>1195</v>
      </c>
      <c r="F2977" s="604">
        <v>1</v>
      </c>
      <c r="G2977" s="604">
        <v>4.4909999999999999E-2</v>
      </c>
      <c r="I2977" t="str">
        <f t="shared" si="281"/>
        <v>industry</v>
      </c>
      <c r="J2977" t="str">
        <f t="shared" si="282"/>
        <v>lignite</v>
      </c>
      <c r="K2977" t="str">
        <f t="shared" si="279"/>
        <v>PM</v>
      </c>
      <c r="L2977" t="str">
        <f t="shared" si="280"/>
        <v>industry.lignite.PM.Electrostatic precipitator: 2 fields</v>
      </c>
      <c r="M2977" s="614">
        <f>IFERROR(INDEX('Control Tech'!$K$3:$K$196,MATCH(Calcs!L2977,'Control Tech'!$A$3:$A$196,0),1)/100,0)</f>
        <v>0</v>
      </c>
      <c r="N2977" s="613">
        <f t="shared" si="283"/>
        <v>0</v>
      </c>
      <c r="O2977" t="str">
        <f t="shared" si="284"/>
        <v/>
      </c>
    </row>
    <row r="2978" spans="1:15" x14ac:dyDescent="0.25">
      <c r="A2978" t="s">
        <v>1691</v>
      </c>
      <c r="B2978" t="s">
        <v>1221</v>
      </c>
      <c r="C2978" t="s">
        <v>1240</v>
      </c>
      <c r="D2978" t="s">
        <v>1196</v>
      </c>
      <c r="E2978" t="s">
        <v>1195</v>
      </c>
      <c r="F2978" s="604">
        <v>1</v>
      </c>
      <c r="G2978" s="604">
        <v>1.123E-2</v>
      </c>
      <c r="I2978" t="str">
        <f t="shared" si="281"/>
        <v>industry</v>
      </c>
      <c r="J2978" t="str">
        <f t="shared" si="282"/>
        <v>lignite</v>
      </c>
      <c r="K2978" t="str">
        <f t="shared" si="279"/>
        <v>PM</v>
      </c>
      <c r="L2978" t="str">
        <f t="shared" si="280"/>
        <v>industry.lignite.PM.High efficiency deduster</v>
      </c>
      <c r="M2978" s="614">
        <f>IFERROR(INDEX('Control Tech'!$K$3:$K$196,MATCH(Calcs!L2978,'Control Tech'!$A$3:$A$196,0),1)/100,0)</f>
        <v>0</v>
      </c>
      <c r="N2978" s="613">
        <f t="shared" si="283"/>
        <v>0</v>
      </c>
      <c r="O2978" t="str">
        <f t="shared" si="284"/>
        <v/>
      </c>
    </row>
    <row r="2979" spans="1:15" x14ac:dyDescent="0.25">
      <c r="A2979" t="s">
        <v>1691</v>
      </c>
      <c r="B2979" t="s">
        <v>1221</v>
      </c>
      <c r="C2979" t="s">
        <v>1240</v>
      </c>
      <c r="D2979" t="s">
        <v>1218</v>
      </c>
      <c r="E2979" t="s">
        <v>1195</v>
      </c>
      <c r="F2979" s="604">
        <v>1</v>
      </c>
      <c r="G2979" s="604">
        <v>1.123E-2</v>
      </c>
      <c r="I2979" t="str">
        <f t="shared" si="281"/>
        <v>industry</v>
      </c>
      <c r="J2979" t="str">
        <f t="shared" si="282"/>
        <v>lignite</v>
      </c>
      <c r="K2979" t="str">
        <f t="shared" si="279"/>
        <v>PM</v>
      </c>
      <c r="L2979" t="str">
        <f t="shared" si="280"/>
        <v>industry.lignite.PM.High efficiency deduster - industrial combustion + S,N meas.</v>
      </c>
      <c r="M2979" s="614">
        <f>IFERROR(INDEX('Control Tech'!$K$3:$K$196,MATCH(Calcs!L2979,'Control Tech'!$A$3:$A$196,0),1)/100,0)</f>
        <v>0</v>
      </c>
      <c r="N2979" s="613">
        <f t="shared" si="283"/>
        <v>0</v>
      </c>
      <c r="O2979" t="str">
        <f t="shared" si="284"/>
        <v/>
      </c>
    </row>
    <row r="2980" spans="1:15" x14ac:dyDescent="0.25">
      <c r="A2980" t="s">
        <v>1691</v>
      </c>
      <c r="B2980" t="s">
        <v>1221</v>
      </c>
      <c r="C2980" t="s">
        <v>1240</v>
      </c>
      <c r="D2980" t="s">
        <v>1186</v>
      </c>
      <c r="E2980" t="s">
        <v>1195</v>
      </c>
      <c r="F2980" s="604">
        <v>1</v>
      </c>
      <c r="G2980" s="604">
        <v>1.12273</v>
      </c>
      <c r="I2980" t="str">
        <f t="shared" si="281"/>
        <v>industry</v>
      </c>
      <c r="J2980" t="str">
        <f t="shared" si="282"/>
        <v>lignite</v>
      </c>
      <c r="K2980" t="str">
        <f t="shared" si="279"/>
        <v>PM</v>
      </c>
      <c r="L2980" t="str">
        <f t="shared" si="280"/>
        <v>industry.lignite.PM.No control</v>
      </c>
      <c r="M2980" s="614">
        <f>IFERROR(INDEX('Control Tech'!$K$3:$K$196,MATCH(Calcs!L2980,'Control Tech'!$A$3:$A$196,0),1)/100,0)</f>
        <v>0</v>
      </c>
      <c r="N2980" s="613">
        <f t="shared" si="283"/>
        <v>1</v>
      </c>
      <c r="O2980" t="str">
        <f t="shared" si="284"/>
        <v/>
      </c>
    </row>
    <row r="2981" spans="1:15" x14ac:dyDescent="0.25">
      <c r="A2981" t="s">
        <v>1691</v>
      </c>
      <c r="B2981" t="s">
        <v>1221</v>
      </c>
      <c r="C2981" t="s">
        <v>1240</v>
      </c>
      <c r="D2981" t="s">
        <v>1219</v>
      </c>
      <c r="E2981" t="s">
        <v>1195</v>
      </c>
      <c r="F2981" s="604">
        <v>1</v>
      </c>
      <c r="G2981" s="604">
        <v>7.8589999999999993E-2</v>
      </c>
      <c r="I2981" t="str">
        <f t="shared" si="281"/>
        <v>industry</v>
      </c>
      <c r="J2981" t="str">
        <f t="shared" si="282"/>
        <v>lignite</v>
      </c>
      <c r="K2981" t="str">
        <f t="shared" si="279"/>
        <v>PM</v>
      </c>
      <c r="L2981" t="str">
        <f t="shared" si="280"/>
        <v>industry.lignite.PM.Wet scrubber</v>
      </c>
      <c r="M2981" s="614">
        <f>IFERROR(INDEX('Control Tech'!$K$3:$K$196,MATCH(Calcs!L2981,'Control Tech'!$A$3:$A$196,0),1)/100,0)</f>
        <v>0</v>
      </c>
      <c r="N2981" s="613">
        <f t="shared" si="283"/>
        <v>0</v>
      </c>
      <c r="O2981" t="str">
        <f t="shared" si="284"/>
        <v/>
      </c>
    </row>
    <row r="2982" spans="1:15" x14ac:dyDescent="0.25">
      <c r="A2982" t="s">
        <v>1691</v>
      </c>
      <c r="B2982" t="s">
        <v>1221</v>
      </c>
      <c r="C2982" t="s">
        <v>1291</v>
      </c>
      <c r="D2982" t="s">
        <v>1207</v>
      </c>
      <c r="E2982" t="s">
        <v>1195</v>
      </c>
      <c r="F2982" s="604">
        <v>1</v>
      </c>
      <c r="G2982" s="604">
        <v>1.355E-2</v>
      </c>
      <c r="I2982" t="str">
        <f t="shared" si="281"/>
        <v>industry</v>
      </c>
      <c r="J2982" t="str">
        <f t="shared" si="282"/>
        <v>hard coal</v>
      </c>
      <c r="K2982" t="str">
        <f t="shared" si="279"/>
        <v>PM</v>
      </c>
      <c r="L2982" t="str">
        <f t="shared" si="280"/>
        <v>industry.hard coal.PM.Electrostatic precipitator: 1 field</v>
      </c>
      <c r="M2982" s="614">
        <f>IFERROR(INDEX('Control Tech'!$K$3:$K$196,MATCH(Calcs!L2982,'Control Tech'!$A$3:$A$196,0),1)/100,0)</f>
        <v>0</v>
      </c>
      <c r="N2982" s="613">
        <f t="shared" si="283"/>
        <v>0</v>
      </c>
      <c r="O2982" t="str">
        <f t="shared" si="284"/>
        <v/>
      </c>
    </row>
    <row r="2983" spans="1:15" x14ac:dyDescent="0.25">
      <c r="A2983" t="s">
        <v>1691</v>
      </c>
      <c r="B2983" t="s">
        <v>1221</v>
      </c>
      <c r="C2983" t="s">
        <v>1291</v>
      </c>
      <c r="D2983" t="s">
        <v>1208</v>
      </c>
      <c r="E2983" t="s">
        <v>1195</v>
      </c>
      <c r="F2983" s="604">
        <v>1</v>
      </c>
      <c r="G2983" s="604">
        <v>7.7400000000000004E-3</v>
      </c>
      <c r="I2983" t="str">
        <f t="shared" si="281"/>
        <v>industry</v>
      </c>
      <c r="J2983" t="str">
        <f t="shared" si="282"/>
        <v>hard coal</v>
      </c>
      <c r="K2983" t="str">
        <f t="shared" si="279"/>
        <v>PM</v>
      </c>
      <c r="L2983" t="str">
        <f t="shared" si="280"/>
        <v>industry.hard coal.PM.Electrostatic precipitator: 2 fields</v>
      </c>
      <c r="M2983" s="614">
        <f>IFERROR(INDEX('Control Tech'!$K$3:$K$196,MATCH(Calcs!L2983,'Control Tech'!$A$3:$A$196,0),1)/100,0)</f>
        <v>0</v>
      </c>
      <c r="N2983" s="613">
        <f t="shared" si="283"/>
        <v>0</v>
      </c>
      <c r="O2983" t="str">
        <f t="shared" si="284"/>
        <v/>
      </c>
    </row>
    <row r="2984" spans="1:15" x14ac:dyDescent="0.25">
      <c r="A2984" t="s">
        <v>1691</v>
      </c>
      <c r="B2984" t="s">
        <v>1221</v>
      </c>
      <c r="C2984" t="s">
        <v>1291</v>
      </c>
      <c r="D2984" t="s">
        <v>1196</v>
      </c>
      <c r="E2984" t="s">
        <v>1195</v>
      </c>
      <c r="F2984" s="604">
        <v>1</v>
      </c>
      <c r="G2984" s="604">
        <v>1.9400000000000001E-3</v>
      </c>
      <c r="I2984" t="str">
        <f t="shared" si="281"/>
        <v>industry</v>
      </c>
      <c r="J2984" t="str">
        <f t="shared" si="282"/>
        <v>hard coal</v>
      </c>
      <c r="K2984" t="str">
        <f t="shared" si="279"/>
        <v>PM</v>
      </c>
      <c r="L2984" t="str">
        <f t="shared" si="280"/>
        <v>industry.hard coal.PM.High efficiency deduster</v>
      </c>
      <c r="M2984" s="614">
        <f>IFERROR(INDEX('Control Tech'!$K$3:$K$196,MATCH(Calcs!L2984,'Control Tech'!$A$3:$A$196,0),1)/100,0)</f>
        <v>0</v>
      </c>
      <c r="N2984" s="613">
        <f t="shared" si="283"/>
        <v>0</v>
      </c>
      <c r="O2984" t="str">
        <f t="shared" si="284"/>
        <v/>
      </c>
    </row>
    <row r="2985" spans="1:15" x14ac:dyDescent="0.25">
      <c r="A2985" t="s">
        <v>1691</v>
      </c>
      <c r="B2985" t="s">
        <v>1221</v>
      </c>
      <c r="C2985" t="s">
        <v>1291</v>
      </c>
      <c r="D2985" t="s">
        <v>1218</v>
      </c>
      <c r="E2985" t="s">
        <v>1195</v>
      </c>
      <c r="F2985" s="604">
        <v>1</v>
      </c>
      <c r="G2985" s="604">
        <v>1.9400000000000001E-3</v>
      </c>
      <c r="I2985" t="str">
        <f t="shared" si="281"/>
        <v>industry</v>
      </c>
      <c r="J2985" t="str">
        <f t="shared" si="282"/>
        <v>hard coal</v>
      </c>
      <c r="K2985" t="str">
        <f t="shared" si="279"/>
        <v>PM</v>
      </c>
      <c r="L2985" t="str">
        <f t="shared" si="280"/>
        <v>industry.hard coal.PM.High efficiency deduster - industrial combustion + S,N meas.</v>
      </c>
      <c r="M2985" s="614">
        <f>IFERROR(INDEX('Control Tech'!$K$3:$K$196,MATCH(Calcs!L2985,'Control Tech'!$A$3:$A$196,0),1)/100,0)</f>
        <v>0</v>
      </c>
      <c r="N2985" s="613">
        <f t="shared" si="283"/>
        <v>0</v>
      </c>
      <c r="O2985" t="str">
        <f t="shared" si="284"/>
        <v/>
      </c>
    </row>
    <row r="2986" spans="1:15" x14ac:dyDescent="0.25">
      <c r="A2986" t="s">
        <v>1691</v>
      </c>
      <c r="B2986" t="s">
        <v>1221</v>
      </c>
      <c r="C2986" t="s">
        <v>1291</v>
      </c>
      <c r="D2986" t="s">
        <v>1186</v>
      </c>
      <c r="E2986" t="s">
        <v>1195</v>
      </c>
      <c r="F2986" s="604">
        <v>1</v>
      </c>
      <c r="G2986" s="604">
        <v>0.19356000000000001</v>
      </c>
      <c r="I2986" t="str">
        <f t="shared" si="281"/>
        <v>industry</v>
      </c>
      <c r="J2986" t="str">
        <f t="shared" si="282"/>
        <v>hard coal</v>
      </c>
      <c r="K2986" t="str">
        <f t="shared" si="279"/>
        <v>PM</v>
      </c>
      <c r="L2986" t="str">
        <f t="shared" si="280"/>
        <v>industry.hard coal.PM.No control</v>
      </c>
      <c r="M2986" s="614">
        <f>IFERROR(INDEX('Control Tech'!$K$3:$K$196,MATCH(Calcs!L2986,'Control Tech'!$A$3:$A$196,0),1)/100,0)</f>
        <v>0</v>
      </c>
      <c r="N2986" s="613">
        <f t="shared" si="283"/>
        <v>1</v>
      </c>
      <c r="O2986" t="str">
        <f t="shared" si="284"/>
        <v/>
      </c>
    </row>
    <row r="2987" spans="1:15" x14ac:dyDescent="0.25">
      <c r="A2987" t="s">
        <v>1691</v>
      </c>
      <c r="B2987" t="s">
        <v>1221</v>
      </c>
      <c r="C2987" t="s">
        <v>1291</v>
      </c>
      <c r="D2987" t="s">
        <v>1219</v>
      </c>
      <c r="E2987" t="s">
        <v>1195</v>
      </c>
      <c r="F2987" s="604">
        <v>1</v>
      </c>
      <c r="G2987" s="604">
        <v>1.355E-2</v>
      </c>
      <c r="I2987" t="str">
        <f t="shared" si="281"/>
        <v>industry</v>
      </c>
      <c r="J2987" t="str">
        <f t="shared" si="282"/>
        <v>hard coal</v>
      </c>
      <c r="K2987" t="str">
        <f t="shared" si="279"/>
        <v>PM</v>
      </c>
      <c r="L2987" t="str">
        <f t="shared" si="280"/>
        <v>industry.hard coal.PM.Wet scrubber</v>
      </c>
      <c r="M2987" s="614">
        <f>IFERROR(INDEX('Control Tech'!$K$3:$K$196,MATCH(Calcs!L2987,'Control Tech'!$A$3:$A$196,0),1)/100,0)</f>
        <v>0</v>
      </c>
      <c r="N2987" s="613">
        <f t="shared" si="283"/>
        <v>0</v>
      </c>
      <c r="O2987" t="str">
        <f t="shared" si="284"/>
        <v/>
      </c>
    </row>
    <row r="2988" spans="1:15" x14ac:dyDescent="0.25">
      <c r="A2988" t="s">
        <v>1691</v>
      </c>
      <c r="B2988" t="s">
        <v>1221</v>
      </c>
      <c r="C2988" t="s">
        <v>1292</v>
      </c>
      <c r="D2988" t="s">
        <v>1207</v>
      </c>
      <c r="E2988" t="s">
        <v>1195</v>
      </c>
      <c r="F2988" s="604">
        <v>1</v>
      </c>
      <c r="G2988" s="604">
        <v>1.355E-2</v>
      </c>
      <c r="I2988" t="str">
        <f t="shared" si="281"/>
        <v>industry</v>
      </c>
      <c r="J2988" t="str">
        <f t="shared" si="282"/>
        <v>hard coal</v>
      </c>
      <c r="K2988" t="str">
        <f t="shared" si="279"/>
        <v>PM</v>
      </c>
      <c r="L2988" t="str">
        <f t="shared" si="280"/>
        <v>industry.hard coal.PM.Electrostatic precipitator: 1 field</v>
      </c>
      <c r="M2988" s="614">
        <f>IFERROR(INDEX('Control Tech'!$K$3:$K$196,MATCH(Calcs!L2988,'Control Tech'!$A$3:$A$196,0),1)/100,0)</f>
        <v>0</v>
      </c>
      <c r="N2988" s="613">
        <f t="shared" si="283"/>
        <v>0</v>
      </c>
      <c r="O2988" t="str">
        <f t="shared" si="284"/>
        <v/>
      </c>
    </row>
    <row r="2989" spans="1:15" x14ac:dyDescent="0.25">
      <c r="A2989" t="s">
        <v>1691</v>
      </c>
      <c r="B2989" t="s">
        <v>1221</v>
      </c>
      <c r="C2989" t="s">
        <v>1292</v>
      </c>
      <c r="D2989" t="s">
        <v>1208</v>
      </c>
      <c r="E2989" t="s">
        <v>1195</v>
      </c>
      <c r="F2989" s="604">
        <v>1</v>
      </c>
      <c r="G2989" s="604">
        <v>7.7400000000000004E-3</v>
      </c>
      <c r="I2989" t="str">
        <f t="shared" si="281"/>
        <v>industry</v>
      </c>
      <c r="J2989" t="str">
        <f t="shared" si="282"/>
        <v>hard coal</v>
      </c>
      <c r="K2989" t="str">
        <f t="shared" ref="K2989:K3052" si="285">IF(OR(A2989="black carbon",A2989="oc",A2989="pm2.5",A2989="pm10"),"PM",A2989)</f>
        <v>PM</v>
      </c>
      <c r="L2989" t="str">
        <f t="shared" ref="L2989:L3052" si="286">IFERROR(CONCATENATE(I2989,".",J2989,".",K2989,".",D2989),"")</f>
        <v>industry.hard coal.PM.Electrostatic precipitator: 2 fields</v>
      </c>
      <c r="M2989" s="614">
        <f>IFERROR(INDEX('Control Tech'!$K$3:$K$196,MATCH(Calcs!L2989,'Control Tech'!$A$3:$A$196,0),1)/100,0)</f>
        <v>0</v>
      </c>
      <c r="N2989" s="613">
        <f t="shared" si="283"/>
        <v>0</v>
      </c>
      <c r="O2989" t="str">
        <f t="shared" si="284"/>
        <v/>
      </c>
    </row>
    <row r="2990" spans="1:15" x14ac:dyDescent="0.25">
      <c r="A2990" t="s">
        <v>1691</v>
      </c>
      <c r="B2990" t="s">
        <v>1221</v>
      </c>
      <c r="C2990" t="s">
        <v>1292</v>
      </c>
      <c r="D2990" t="s">
        <v>1196</v>
      </c>
      <c r="E2990" t="s">
        <v>1195</v>
      </c>
      <c r="F2990" s="604">
        <v>1</v>
      </c>
      <c r="G2990" s="604">
        <v>1.9400000000000001E-3</v>
      </c>
      <c r="I2990" t="str">
        <f t="shared" si="281"/>
        <v>industry</v>
      </c>
      <c r="J2990" t="str">
        <f t="shared" si="282"/>
        <v>hard coal</v>
      </c>
      <c r="K2990" t="str">
        <f t="shared" si="285"/>
        <v>PM</v>
      </c>
      <c r="L2990" t="str">
        <f t="shared" si="286"/>
        <v>industry.hard coal.PM.High efficiency deduster</v>
      </c>
      <c r="M2990" s="614">
        <f>IFERROR(INDEX('Control Tech'!$K$3:$K$196,MATCH(Calcs!L2990,'Control Tech'!$A$3:$A$196,0),1)/100,0)</f>
        <v>0</v>
      </c>
      <c r="N2990" s="613">
        <f t="shared" si="283"/>
        <v>0</v>
      </c>
      <c r="O2990" t="str">
        <f t="shared" si="284"/>
        <v/>
      </c>
    </row>
    <row r="2991" spans="1:15" x14ac:dyDescent="0.25">
      <c r="A2991" t="s">
        <v>1691</v>
      </c>
      <c r="B2991" t="s">
        <v>1221</v>
      </c>
      <c r="C2991" t="s">
        <v>1292</v>
      </c>
      <c r="D2991" t="s">
        <v>1218</v>
      </c>
      <c r="E2991" t="s">
        <v>1195</v>
      </c>
      <c r="F2991" s="604">
        <v>1</v>
      </c>
      <c r="G2991" s="604">
        <v>1.9400000000000001E-3</v>
      </c>
      <c r="I2991" t="str">
        <f t="shared" si="281"/>
        <v>industry</v>
      </c>
      <c r="J2991" t="str">
        <f t="shared" si="282"/>
        <v>hard coal</v>
      </c>
      <c r="K2991" t="str">
        <f t="shared" si="285"/>
        <v>PM</v>
      </c>
      <c r="L2991" t="str">
        <f t="shared" si="286"/>
        <v>industry.hard coal.PM.High efficiency deduster - industrial combustion + S,N meas.</v>
      </c>
      <c r="M2991" s="614">
        <f>IFERROR(INDEX('Control Tech'!$K$3:$K$196,MATCH(Calcs!L2991,'Control Tech'!$A$3:$A$196,0),1)/100,0)</f>
        <v>0</v>
      </c>
      <c r="N2991" s="613">
        <f t="shared" si="283"/>
        <v>0</v>
      </c>
      <c r="O2991" t="str">
        <f t="shared" si="284"/>
        <v/>
      </c>
    </row>
    <row r="2992" spans="1:15" x14ac:dyDescent="0.25">
      <c r="A2992" t="s">
        <v>1691</v>
      </c>
      <c r="B2992" t="s">
        <v>1221</v>
      </c>
      <c r="C2992" t="s">
        <v>1292</v>
      </c>
      <c r="D2992" t="s">
        <v>1186</v>
      </c>
      <c r="E2992" t="s">
        <v>1195</v>
      </c>
      <c r="F2992" s="604">
        <v>1</v>
      </c>
      <c r="G2992" s="604">
        <v>0.19356000000000001</v>
      </c>
      <c r="I2992" t="str">
        <f t="shared" si="281"/>
        <v>industry</v>
      </c>
      <c r="J2992" t="str">
        <f t="shared" si="282"/>
        <v>hard coal</v>
      </c>
      <c r="K2992" t="str">
        <f t="shared" si="285"/>
        <v>PM</v>
      </c>
      <c r="L2992" t="str">
        <f t="shared" si="286"/>
        <v>industry.hard coal.PM.No control</v>
      </c>
      <c r="M2992" s="614">
        <f>IFERROR(INDEX('Control Tech'!$K$3:$K$196,MATCH(Calcs!L2992,'Control Tech'!$A$3:$A$196,0),1)/100,0)</f>
        <v>0</v>
      </c>
      <c r="N2992" s="613">
        <f t="shared" si="283"/>
        <v>1</v>
      </c>
      <c r="O2992" t="str">
        <f t="shared" si="284"/>
        <v/>
      </c>
    </row>
    <row r="2993" spans="1:15" x14ac:dyDescent="0.25">
      <c r="A2993" t="s">
        <v>1691</v>
      </c>
      <c r="B2993" t="s">
        <v>1221</v>
      </c>
      <c r="C2993" t="s">
        <v>1292</v>
      </c>
      <c r="D2993" t="s">
        <v>1219</v>
      </c>
      <c r="E2993" t="s">
        <v>1195</v>
      </c>
      <c r="F2993" s="604">
        <v>1</v>
      </c>
      <c r="G2993" s="604">
        <v>1.355E-2</v>
      </c>
      <c r="I2993" t="str">
        <f t="shared" si="281"/>
        <v>industry</v>
      </c>
      <c r="J2993" t="str">
        <f t="shared" si="282"/>
        <v>hard coal</v>
      </c>
      <c r="K2993" t="str">
        <f t="shared" si="285"/>
        <v>PM</v>
      </c>
      <c r="L2993" t="str">
        <f t="shared" si="286"/>
        <v>industry.hard coal.PM.Wet scrubber</v>
      </c>
      <c r="M2993" s="614">
        <f>IFERROR(INDEX('Control Tech'!$K$3:$K$196,MATCH(Calcs!L2993,'Control Tech'!$A$3:$A$196,0),1)/100,0)</f>
        <v>0</v>
      </c>
      <c r="N2993" s="613">
        <f t="shared" si="283"/>
        <v>0</v>
      </c>
      <c r="O2993" t="str">
        <f t="shared" si="284"/>
        <v/>
      </c>
    </row>
    <row r="2994" spans="1:15" x14ac:dyDescent="0.25">
      <c r="A2994" t="s">
        <v>1691</v>
      </c>
      <c r="B2994" t="s">
        <v>1221</v>
      </c>
      <c r="C2994" t="s">
        <v>1293</v>
      </c>
      <c r="D2994" t="s">
        <v>1207</v>
      </c>
      <c r="E2994" t="s">
        <v>1195</v>
      </c>
      <c r="F2994" s="604">
        <v>1</v>
      </c>
      <c r="G2994" s="604">
        <v>1.355E-2</v>
      </c>
      <c r="I2994" t="str">
        <f t="shared" si="281"/>
        <v>industry</v>
      </c>
      <c r="J2994" t="str">
        <f t="shared" si="282"/>
        <v>hard coal</v>
      </c>
      <c r="K2994" t="str">
        <f t="shared" si="285"/>
        <v>PM</v>
      </c>
      <c r="L2994" t="str">
        <f t="shared" si="286"/>
        <v>industry.hard coal.PM.Electrostatic precipitator: 1 field</v>
      </c>
      <c r="M2994" s="614">
        <f>IFERROR(INDEX('Control Tech'!$K$3:$K$196,MATCH(Calcs!L2994,'Control Tech'!$A$3:$A$196,0),1)/100,0)</f>
        <v>0</v>
      </c>
      <c r="N2994" s="613">
        <f t="shared" si="283"/>
        <v>0</v>
      </c>
      <c r="O2994" t="str">
        <f t="shared" si="284"/>
        <v/>
      </c>
    </row>
    <row r="2995" spans="1:15" x14ac:dyDescent="0.25">
      <c r="A2995" t="s">
        <v>1691</v>
      </c>
      <c r="B2995" t="s">
        <v>1221</v>
      </c>
      <c r="C2995" t="s">
        <v>1293</v>
      </c>
      <c r="D2995" t="s">
        <v>1208</v>
      </c>
      <c r="E2995" t="s">
        <v>1195</v>
      </c>
      <c r="F2995" s="604">
        <v>1</v>
      </c>
      <c r="G2995" s="604">
        <v>7.7400000000000004E-3</v>
      </c>
      <c r="I2995" t="str">
        <f t="shared" si="281"/>
        <v>industry</v>
      </c>
      <c r="J2995" t="str">
        <f t="shared" si="282"/>
        <v>hard coal</v>
      </c>
      <c r="K2995" t="str">
        <f t="shared" si="285"/>
        <v>PM</v>
      </c>
      <c r="L2995" t="str">
        <f t="shared" si="286"/>
        <v>industry.hard coal.PM.Electrostatic precipitator: 2 fields</v>
      </c>
      <c r="M2995" s="614">
        <f>IFERROR(INDEX('Control Tech'!$K$3:$K$196,MATCH(Calcs!L2995,'Control Tech'!$A$3:$A$196,0),1)/100,0)</f>
        <v>0</v>
      </c>
      <c r="N2995" s="613">
        <f t="shared" si="283"/>
        <v>0</v>
      </c>
      <c r="O2995" t="str">
        <f t="shared" si="284"/>
        <v/>
      </c>
    </row>
    <row r="2996" spans="1:15" x14ac:dyDescent="0.25">
      <c r="A2996" t="s">
        <v>1691</v>
      </c>
      <c r="B2996" t="s">
        <v>1221</v>
      </c>
      <c r="C2996" t="s">
        <v>1293</v>
      </c>
      <c r="D2996" t="s">
        <v>1196</v>
      </c>
      <c r="E2996" t="s">
        <v>1195</v>
      </c>
      <c r="F2996" s="604">
        <v>1</v>
      </c>
      <c r="G2996" s="604">
        <v>1.9400000000000001E-3</v>
      </c>
      <c r="I2996" t="str">
        <f t="shared" si="281"/>
        <v>industry</v>
      </c>
      <c r="J2996" t="str">
        <f t="shared" si="282"/>
        <v>hard coal</v>
      </c>
      <c r="K2996" t="str">
        <f t="shared" si="285"/>
        <v>PM</v>
      </c>
      <c r="L2996" t="str">
        <f t="shared" si="286"/>
        <v>industry.hard coal.PM.High efficiency deduster</v>
      </c>
      <c r="M2996" s="614">
        <f>IFERROR(INDEX('Control Tech'!$K$3:$K$196,MATCH(Calcs!L2996,'Control Tech'!$A$3:$A$196,0),1)/100,0)</f>
        <v>0</v>
      </c>
      <c r="N2996" s="613">
        <f t="shared" si="283"/>
        <v>0</v>
      </c>
      <c r="O2996" t="str">
        <f t="shared" si="284"/>
        <v/>
      </c>
    </row>
    <row r="2997" spans="1:15" x14ac:dyDescent="0.25">
      <c r="A2997" t="s">
        <v>1691</v>
      </c>
      <c r="B2997" t="s">
        <v>1221</v>
      </c>
      <c r="C2997" t="s">
        <v>1293</v>
      </c>
      <c r="D2997" t="s">
        <v>1218</v>
      </c>
      <c r="E2997" t="s">
        <v>1195</v>
      </c>
      <c r="F2997" s="604">
        <v>1</v>
      </c>
      <c r="G2997" s="604">
        <v>1.9400000000000001E-3</v>
      </c>
      <c r="I2997" t="str">
        <f t="shared" si="281"/>
        <v>industry</v>
      </c>
      <c r="J2997" t="str">
        <f t="shared" si="282"/>
        <v>hard coal</v>
      </c>
      <c r="K2997" t="str">
        <f t="shared" si="285"/>
        <v>PM</v>
      </c>
      <c r="L2997" t="str">
        <f t="shared" si="286"/>
        <v>industry.hard coal.PM.High efficiency deduster - industrial combustion + S,N meas.</v>
      </c>
      <c r="M2997" s="614">
        <f>IFERROR(INDEX('Control Tech'!$K$3:$K$196,MATCH(Calcs!L2997,'Control Tech'!$A$3:$A$196,0),1)/100,0)</f>
        <v>0</v>
      </c>
      <c r="N2997" s="613">
        <f t="shared" si="283"/>
        <v>0</v>
      </c>
      <c r="O2997" t="str">
        <f t="shared" si="284"/>
        <v/>
      </c>
    </row>
    <row r="2998" spans="1:15" x14ac:dyDescent="0.25">
      <c r="A2998" t="s">
        <v>1691</v>
      </c>
      <c r="B2998" t="s">
        <v>1221</v>
      </c>
      <c r="C2998" t="s">
        <v>1293</v>
      </c>
      <c r="D2998" t="s">
        <v>1186</v>
      </c>
      <c r="E2998" t="s">
        <v>1195</v>
      </c>
      <c r="F2998" s="604">
        <v>1</v>
      </c>
      <c r="G2998" s="604">
        <v>0.19356000000000001</v>
      </c>
      <c r="I2998" t="str">
        <f t="shared" si="281"/>
        <v>industry</v>
      </c>
      <c r="J2998" t="str">
        <f t="shared" si="282"/>
        <v>hard coal</v>
      </c>
      <c r="K2998" t="str">
        <f t="shared" si="285"/>
        <v>PM</v>
      </c>
      <c r="L2998" t="str">
        <f t="shared" si="286"/>
        <v>industry.hard coal.PM.No control</v>
      </c>
      <c r="M2998" s="614">
        <f>IFERROR(INDEX('Control Tech'!$K$3:$K$196,MATCH(Calcs!L2998,'Control Tech'!$A$3:$A$196,0),1)/100,0)</f>
        <v>0</v>
      </c>
      <c r="N2998" s="613">
        <f t="shared" si="283"/>
        <v>1</v>
      </c>
      <c r="O2998" t="str">
        <f t="shared" si="284"/>
        <v/>
      </c>
    </row>
    <row r="2999" spans="1:15" x14ac:dyDescent="0.25">
      <c r="A2999" t="s">
        <v>1691</v>
      </c>
      <c r="B2999" t="s">
        <v>1221</v>
      </c>
      <c r="C2999" t="s">
        <v>1293</v>
      </c>
      <c r="D2999" t="s">
        <v>1219</v>
      </c>
      <c r="E2999" t="s">
        <v>1195</v>
      </c>
      <c r="F2999" s="604">
        <v>1</v>
      </c>
      <c r="G2999" s="604">
        <v>1.355E-2</v>
      </c>
      <c r="I2999" t="str">
        <f t="shared" si="281"/>
        <v>industry</v>
      </c>
      <c r="J2999" t="str">
        <f t="shared" si="282"/>
        <v>hard coal</v>
      </c>
      <c r="K2999" t="str">
        <f t="shared" si="285"/>
        <v>PM</v>
      </c>
      <c r="L2999" t="str">
        <f t="shared" si="286"/>
        <v>industry.hard coal.PM.Wet scrubber</v>
      </c>
      <c r="M2999" s="614">
        <f>IFERROR(INDEX('Control Tech'!$K$3:$K$196,MATCH(Calcs!L2999,'Control Tech'!$A$3:$A$196,0),1)/100,0)</f>
        <v>0</v>
      </c>
      <c r="N2999" s="613">
        <f t="shared" si="283"/>
        <v>0</v>
      </c>
      <c r="O2999" t="str">
        <f t="shared" si="284"/>
        <v/>
      </c>
    </row>
    <row r="3000" spans="1:15" x14ac:dyDescent="0.25">
      <c r="A3000" t="s">
        <v>1691</v>
      </c>
      <c r="B3000" t="s">
        <v>1222</v>
      </c>
      <c r="C3000" t="s">
        <v>1205</v>
      </c>
      <c r="D3000" t="s">
        <v>1131</v>
      </c>
      <c r="E3000" t="s">
        <v>1195</v>
      </c>
      <c r="F3000" s="604">
        <v>1</v>
      </c>
      <c r="G3000" s="604">
        <v>0.16181000000000001</v>
      </c>
      <c r="I3000" t="str">
        <f t="shared" si="281"/>
        <v>industry</v>
      </c>
      <c r="J3000" t="str">
        <f t="shared" si="282"/>
        <v>lignite</v>
      </c>
      <c r="K3000" t="str">
        <f t="shared" si="285"/>
        <v>PM</v>
      </c>
      <c r="L3000" t="str">
        <f t="shared" si="286"/>
        <v>industry.lignite.PM.Cyclone</v>
      </c>
      <c r="M3000" s="614">
        <f>IFERROR(INDEX('Control Tech'!$K$3:$K$196,MATCH(Calcs!L3000,'Control Tech'!$A$3:$A$196,0),1)/100,0)</f>
        <v>0</v>
      </c>
      <c r="N3000" s="613">
        <f t="shared" si="283"/>
        <v>0</v>
      </c>
      <c r="O3000" t="str">
        <f t="shared" si="284"/>
        <v/>
      </c>
    </row>
    <row r="3001" spans="1:15" x14ac:dyDescent="0.25">
      <c r="A3001" t="s">
        <v>1691</v>
      </c>
      <c r="B3001" t="s">
        <v>1222</v>
      </c>
      <c r="C3001" t="s">
        <v>1205</v>
      </c>
      <c r="D3001" t="s">
        <v>1207</v>
      </c>
      <c r="E3001" t="s">
        <v>1195</v>
      </c>
      <c r="F3001" s="604">
        <v>1</v>
      </c>
      <c r="G3001" s="604">
        <v>1.618E-2</v>
      </c>
      <c r="I3001" t="str">
        <f t="shared" si="281"/>
        <v>industry</v>
      </c>
      <c r="J3001" t="str">
        <f t="shared" si="282"/>
        <v>lignite</v>
      </c>
      <c r="K3001" t="str">
        <f t="shared" si="285"/>
        <v>PM</v>
      </c>
      <c r="L3001" t="str">
        <f t="shared" si="286"/>
        <v>industry.lignite.PM.Electrostatic precipitator: 1 field</v>
      </c>
      <c r="M3001" s="614">
        <f>IFERROR(INDEX('Control Tech'!$K$3:$K$196,MATCH(Calcs!L3001,'Control Tech'!$A$3:$A$196,0),1)/100,0)</f>
        <v>0</v>
      </c>
      <c r="N3001" s="613">
        <f t="shared" si="283"/>
        <v>0</v>
      </c>
      <c r="O3001" t="str">
        <f t="shared" si="284"/>
        <v/>
      </c>
    </row>
    <row r="3002" spans="1:15" x14ac:dyDescent="0.25">
      <c r="A3002" t="s">
        <v>1691</v>
      </c>
      <c r="B3002" t="s">
        <v>1222</v>
      </c>
      <c r="C3002" t="s">
        <v>1205</v>
      </c>
      <c r="D3002" t="s">
        <v>1208</v>
      </c>
      <c r="E3002" t="s">
        <v>1195</v>
      </c>
      <c r="F3002" s="604">
        <v>1</v>
      </c>
      <c r="G3002" s="604">
        <v>9.2499999999999995E-3</v>
      </c>
      <c r="I3002" t="str">
        <f t="shared" si="281"/>
        <v>industry</v>
      </c>
      <c r="J3002" t="str">
        <f t="shared" si="282"/>
        <v>lignite</v>
      </c>
      <c r="K3002" t="str">
        <f t="shared" si="285"/>
        <v>PM</v>
      </c>
      <c r="L3002" t="str">
        <f t="shared" si="286"/>
        <v>industry.lignite.PM.Electrostatic precipitator: 2 fields</v>
      </c>
      <c r="M3002" s="614">
        <f>IFERROR(INDEX('Control Tech'!$K$3:$K$196,MATCH(Calcs!L3002,'Control Tech'!$A$3:$A$196,0),1)/100,0)</f>
        <v>0</v>
      </c>
      <c r="N3002" s="613">
        <f t="shared" si="283"/>
        <v>0</v>
      </c>
      <c r="O3002" t="str">
        <f t="shared" si="284"/>
        <v/>
      </c>
    </row>
    <row r="3003" spans="1:15" x14ac:dyDescent="0.25">
      <c r="A3003" t="s">
        <v>1691</v>
      </c>
      <c r="B3003" t="s">
        <v>1222</v>
      </c>
      <c r="C3003" t="s">
        <v>1205</v>
      </c>
      <c r="D3003" t="s">
        <v>1196</v>
      </c>
      <c r="E3003" t="s">
        <v>1195</v>
      </c>
      <c r="F3003" s="604">
        <v>1</v>
      </c>
      <c r="G3003" s="604">
        <v>2.31E-3</v>
      </c>
      <c r="I3003" t="str">
        <f t="shared" si="281"/>
        <v>industry</v>
      </c>
      <c r="J3003" t="str">
        <f t="shared" si="282"/>
        <v>lignite</v>
      </c>
      <c r="K3003" t="str">
        <f t="shared" si="285"/>
        <v>PM</v>
      </c>
      <c r="L3003" t="str">
        <f t="shared" si="286"/>
        <v>industry.lignite.PM.High efficiency deduster</v>
      </c>
      <c r="M3003" s="614">
        <f>IFERROR(INDEX('Control Tech'!$K$3:$K$196,MATCH(Calcs!L3003,'Control Tech'!$A$3:$A$196,0),1)/100,0)</f>
        <v>0</v>
      </c>
      <c r="N3003" s="613">
        <f t="shared" si="283"/>
        <v>0</v>
      </c>
      <c r="O3003" t="str">
        <f t="shared" si="284"/>
        <v/>
      </c>
    </row>
    <row r="3004" spans="1:15" x14ac:dyDescent="0.25">
      <c r="A3004" t="s">
        <v>1691</v>
      </c>
      <c r="B3004" t="s">
        <v>1222</v>
      </c>
      <c r="C3004" t="s">
        <v>1205</v>
      </c>
      <c r="D3004" t="s">
        <v>1218</v>
      </c>
      <c r="E3004" t="s">
        <v>1195</v>
      </c>
      <c r="F3004" s="604">
        <v>1</v>
      </c>
      <c r="G3004" s="604">
        <v>2.31E-3</v>
      </c>
      <c r="I3004" t="str">
        <f t="shared" si="281"/>
        <v>industry</v>
      </c>
      <c r="J3004" t="str">
        <f t="shared" si="282"/>
        <v>lignite</v>
      </c>
      <c r="K3004" t="str">
        <f t="shared" si="285"/>
        <v>PM</v>
      </c>
      <c r="L3004" t="str">
        <f t="shared" si="286"/>
        <v>industry.lignite.PM.High efficiency deduster - industrial combustion + S,N meas.</v>
      </c>
      <c r="M3004" s="614">
        <f>IFERROR(INDEX('Control Tech'!$K$3:$K$196,MATCH(Calcs!L3004,'Control Tech'!$A$3:$A$196,0),1)/100,0)</f>
        <v>0</v>
      </c>
      <c r="N3004" s="613">
        <f t="shared" si="283"/>
        <v>0</v>
      </c>
      <c r="O3004" t="str">
        <f t="shared" si="284"/>
        <v/>
      </c>
    </row>
    <row r="3005" spans="1:15" x14ac:dyDescent="0.25">
      <c r="A3005" t="s">
        <v>1691</v>
      </c>
      <c r="B3005" t="s">
        <v>1222</v>
      </c>
      <c r="C3005" t="s">
        <v>1205</v>
      </c>
      <c r="D3005" t="s">
        <v>1186</v>
      </c>
      <c r="E3005" t="s">
        <v>1195</v>
      </c>
      <c r="F3005" s="604">
        <v>1</v>
      </c>
      <c r="G3005" s="604">
        <v>0.23114999999999999</v>
      </c>
      <c r="I3005" t="str">
        <f t="shared" si="281"/>
        <v>industry</v>
      </c>
      <c r="J3005" t="str">
        <f t="shared" si="282"/>
        <v>lignite</v>
      </c>
      <c r="K3005" t="str">
        <f t="shared" si="285"/>
        <v>PM</v>
      </c>
      <c r="L3005" t="str">
        <f t="shared" si="286"/>
        <v>industry.lignite.PM.No control</v>
      </c>
      <c r="M3005" s="614">
        <f>IFERROR(INDEX('Control Tech'!$K$3:$K$196,MATCH(Calcs!L3005,'Control Tech'!$A$3:$A$196,0),1)/100,0)</f>
        <v>0</v>
      </c>
      <c r="N3005" s="613">
        <f t="shared" si="283"/>
        <v>1</v>
      </c>
      <c r="O3005" t="str">
        <f t="shared" si="284"/>
        <v/>
      </c>
    </row>
    <row r="3006" spans="1:15" x14ac:dyDescent="0.25">
      <c r="A3006" t="s">
        <v>1691</v>
      </c>
      <c r="B3006" t="s">
        <v>1222</v>
      </c>
      <c r="C3006" t="s">
        <v>1205</v>
      </c>
      <c r="D3006" t="s">
        <v>1219</v>
      </c>
      <c r="E3006" t="s">
        <v>1195</v>
      </c>
      <c r="F3006" s="604">
        <v>1</v>
      </c>
      <c r="G3006" s="604">
        <v>1.618E-2</v>
      </c>
      <c r="I3006" t="str">
        <f t="shared" si="281"/>
        <v>industry</v>
      </c>
      <c r="J3006" t="str">
        <f t="shared" si="282"/>
        <v>lignite</v>
      </c>
      <c r="K3006" t="str">
        <f t="shared" si="285"/>
        <v>PM</v>
      </c>
      <c r="L3006" t="str">
        <f t="shared" si="286"/>
        <v>industry.lignite.PM.Wet scrubber</v>
      </c>
      <c r="M3006" s="614">
        <f>IFERROR(INDEX('Control Tech'!$K$3:$K$196,MATCH(Calcs!L3006,'Control Tech'!$A$3:$A$196,0),1)/100,0)</f>
        <v>0</v>
      </c>
      <c r="N3006" s="613">
        <f t="shared" si="283"/>
        <v>0</v>
      </c>
      <c r="O3006" t="str">
        <f t="shared" si="284"/>
        <v/>
      </c>
    </row>
    <row r="3007" spans="1:15" x14ac:dyDescent="0.25">
      <c r="A3007" t="s">
        <v>1691</v>
      </c>
      <c r="B3007" t="s">
        <v>1222</v>
      </c>
      <c r="C3007" t="s">
        <v>1240</v>
      </c>
      <c r="D3007" t="s">
        <v>1131</v>
      </c>
      <c r="E3007" t="s">
        <v>1195</v>
      </c>
      <c r="F3007" s="604">
        <v>1</v>
      </c>
      <c r="G3007" s="604">
        <v>0.16181000000000001</v>
      </c>
      <c r="I3007" t="str">
        <f t="shared" si="281"/>
        <v>industry</v>
      </c>
      <c r="J3007" t="str">
        <f t="shared" si="282"/>
        <v>lignite</v>
      </c>
      <c r="K3007" t="str">
        <f t="shared" si="285"/>
        <v>PM</v>
      </c>
      <c r="L3007" t="str">
        <f t="shared" si="286"/>
        <v>industry.lignite.PM.Cyclone</v>
      </c>
      <c r="M3007" s="614">
        <f>IFERROR(INDEX('Control Tech'!$K$3:$K$196,MATCH(Calcs!L3007,'Control Tech'!$A$3:$A$196,0),1)/100,0)</f>
        <v>0</v>
      </c>
      <c r="N3007" s="613">
        <f t="shared" si="283"/>
        <v>0</v>
      </c>
      <c r="O3007" t="str">
        <f t="shared" si="284"/>
        <v/>
      </c>
    </row>
    <row r="3008" spans="1:15" x14ac:dyDescent="0.25">
      <c r="A3008" t="s">
        <v>1691</v>
      </c>
      <c r="B3008" t="s">
        <v>1222</v>
      </c>
      <c r="C3008" t="s">
        <v>1240</v>
      </c>
      <c r="D3008" t="s">
        <v>1207</v>
      </c>
      <c r="E3008" t="s">
        <v>1195</v>
      </c>
      <c r="F3008" s="604">
        <v>1</v>
      </c>
      <c r="G3008" s="604">
        <v>1.618E-2</v>
      </c>
      <c r="I3008" t="str">
        <f t="shared" si="281"/>
        <v>industry</v>
      </c>
      <c r="J3008" t="str">
        <f t="shared" si="282"/>
        <v>lignite</v>
      </c>
      <c r="K3008" t="str">
        <f t="shared" si="285"/>
        <v>PM</v>
      </c>
      <c r="L3008" t="str">
        <f t="shared" si="286"/>
        <v>industry.lignite.PM.Electrostatic precipitator: 1 field</v>
      </c>
      <c r="M3008" s="614">
        <f>IFERROR(INDEX('Control Tech'!$K$3:$K$196,MATCH(Calcs!L3008,'Control Tech'!$A$3:$A$196,0),1)/100,0)</f>
        <v>0</v>
      </c>
      <c r="N3008" s="613">
        <f t="shared" si="283"/>
        <v>0</v>
      </c>
      <c r="O3008" t="str">
        <f t="shared" si="284"/>
        <v/>
      </c>
    </row>
    <row r="3009" spans="1:15" x14ac:dyDescent="0.25">
      <c r="A3009" t="s">
        <v>1691</v>
      </c>
      <c r="B3009" t="s">
        <v>1222</v>
      </c>
      <c r="C3009" t="s">
        <v>1240</v>
      </c>
      <c r="D3009" t="s">
        <v>1208</v>
      </c>
      <c r="E3009" t="s">
        <v>1195</v>
      </c>
      <c r="F3009" s="604">
        <v>1</v>
      </c>
      <c r="G3009" s="604">
        <v>9.2499999999999995E-3</v>
      </c>
      <c r="I3009" t="str">
        <f t="shared" si="281"/>
        <v>industry</v>
      </c>
      <c r="J3009" t="str">
        <f t="shared" si="282"/>
        <v>lignite</v>
      </c>
      <c r="K3009" t="str">
        <f t="shared" si="285"/>
        <v>PM</v>
      </c>
      <c r="L3009" t="str">
        <f t="shared" si="286"/>
        <v>industry.lignite.PM.Electrostatic precipitator: 2 fields</v>
      </c>
      <c r="M3009" s="614">
        <f>IFERROR(INDEX('Control Tech'!$K$3:$K$196,MATCH(Calcs!L3009,'Control Tech'!$A$3:$A$196,0),1)/100,0)</f>
        <v>0</v>
      </c>
      <c r="N3009" s="613">
        <f t="shared" si="283"/>
        <v>0</v>
      </c>
      <c r="O3009" t="str">
        <f t="shared" si="284"/>
        <v/>
      </c>
    </row>
    <row r="3010" spans="1:15" x14ac:dyDescent="0.25">
      <c r="A3010" t="s">
        <v>1691</v>
      </c>
      <c r="B3010" t="s">
        <v>1222</v>
      </c>
      <c r="C3010" t="s">
        <v>1240</v>
      </c>
      <c r="D3010" t="s">
        <v>1196</v>
      </c>
      <c r="E3010" t="s">
        <v>1195</v>
      </c>
      <c r="F3010" s="604">
        <v>1</v>
      </c>
      <c r="G3010" s="604">
        <v>2.31E-3</v>
      </c>
      <c r="I3010" t="str">
        <f t="shared" si="281"/>
        <v>industry</v>
      </c>
      <c r="J3010" t="str">
        <f t="shared" si="282"/>
        <v>lignite</v>
      </c>
      <c r="K3010" t="str">
        <f t="shared" si="285"/>
        <v>PM</v>
      </c>
      <c r="L3010" t="str">
        <f t="shared" si="286"/>
        <v>industry.lignite.PM.High efficiency deduster</v>
      </c>
      <c r="M3010" s="614">
        <f>IFERROR(INDEX('Control Tech'!$K$3:$K$196,MATCH(Calcs!L3010,'Control Tech'!$A$3:$A$196,0),1)/100,0)</f>
        <v>0</v>
      </c>
      <c r="N3010" s="613">
        <f t="shared" si="283"/>
        <v>0</v>
      </c>
      <c r="O3010" t="str">
        <f t="shared" si="284"/>
        <v/>
      </c>
    </row>
    <row r="3011" spans="1:15" x14ac:dyDescent="0.25">
      <c r="A3011" t="s">
        <v>1691</v>
      </c>
      <c r="B3011" t="s">
        <v>1222</v>
      </c>
      <c r="C3011" t="s">
        <v>1240</v>
      </c>
      <c r="D3011" t="s">
        <v>1218</v>
      </c>
      <c r="E3011" t="s">
        <v>1195</v>
      </c>
      <c r="F3011" s="604">
        <v>1</v>
      </c>
      <c r="G3011" s="604">
        <v>2.31E-3</v>
      </c>
      <c r="I3011" t="str">
        <f t="shared" si="281"/>
        <v>industry</v>
      </c>
      <c r="J3011" t="str">
        <f t="shared" si="282"/>
        <v>lignite</v>
      </c>
      <c r="K3011" t="str">
        <f t="shared" si="285"/>
        <v>PM</v>
      </c>
      <c r="L3011" t="str">
        <f t="shared" si="286"/>
        <v>industry.lignite.PM.High efficiency deduster - industrial combustion + S,N meas.</v>
      </c>
      <c r="M3011" s="614">
        <f>IFERROR(INDEX('Control Tech'!$K$3:$K$196,MATCH(Calcs!L3011,'Control Tech'!$A$3:$A$196,0),1)/100,0)</f>
        <v>0</v>
      </c>
      <c r="N3011" s="613">
        <f t="shared" si="283"/>
        <v>0</v>
      </c>
      <c r="O3011" t="str">
        <f t="shared" si="284"/>
        <v/>
      </c>
    </row>
    <row r="3012" spans="1:15" x14ac:dyDescent="0.25">
      <c r="A3012" t="s">
        <v>1691</v>
      </c>
      <c r="B3012" t="s">
        <v>1222</v>
      </c>
      <c r="C3012" t="s">
        <v>1240</v>
      </c>
      <c r="D3012" t="s">
        <v>1186</v>
      </c>
      <c r="E3012" t="s">
        <v>1195</v>
      </c>
      <c r="F3012" s="604">
        <v>1</v>
      </c>
      <c r="G3012" s="604">
        <v>0.23114999999999999</v>
      </c>
      <c r="I3012" t="str">
        <f t="shared" si="281"/>
        <v>industry</v>
      </c>
      <c r="J3012" t="str">
        <f t="shared" si="282"/>
        <v>lignite</v>
      </c>
      <c r="K3012" t="str">
        <f t="shared" si="285"/>
        <v>PM</v>
      </c>
      <c r="L3012" t="str">
        <f t="shared" si="286"/>
        <v>industry.lignite.PM.No control</v>
      </c>
      <c r="M3012" s="614">
        <f>IFERROR(INDEX('Control Tech'!$K$3:$K$196,MATCH(Calcs!L3012,'Control Tech'!$A$3:$A$196,0),1)/100,0)</f>
        <v>0</v>
      </c>
      <c r="N3012" s="613">
        <f t="shared" si="283"/>
        <v>1</v>
      </c>
      <c r="O3012" t="str">
        <f t="shared" si="284"/>
        <v/>
      </c>
    </row>
    <row r="3013" spans="1:15" x14ac:dyDescent="0.25">
      <c r="A3013" t="s">
        <v>1691</v>
      </c>
      <c r="B3013" t="s">
        <v>1222</v>
      </c>
      <c r="C3013" t="s">
        <v>1240</v>
      </c>
      <c r="D3013" t="s">
        <v>1219</v>
      </c>
      <c r="E3013" t="s">
        <v>1195</v>
      </c>
      <c r="F3013" s="604">
        <v>1</v>
      </c>
      <c r="G3013" s="604">
        <v>1.618E-2</v>
      </c>
      <c r="I3013" t="str">
        <f t="shared" si="281"/>
        <v>industry</v>
      </c>
      <c r="J3013" t="str">
        <f t="shared" si="282"/>
        <v>lignite</v>
      </c>
      <c r="K3013" t="str">
        <f t="shared" si="285"/>
        <v>PM</v>
      </c>
      <c r="L3013" t="str">
        <f t="shared" si="286"/>
        <v>industry.lignite.PM.Wet scrubber</v>
      </c>
      <c r="M3013" s="614">
        <f>IFERROR(INDEX('Control Tech'!$K$3:$K$196,MATCH(Calcs!L3013,'Control Tech'!$A$3:$A$196,0),1)/100,0)</f>
        <v>0</v>
      </c>
      <c r="N3013" s="613">
        <f t="shared" si="283"/>
        <v>0</v>
      </c>
      <c r="O3013" t="str">
        <f t="shared" si="284"/>
        <v/>
      </c>
    </row>
    <row r="3014" spans="1:15" x14ac:dyDescent="0.25">
      <c r="A3014" t="s">
        <v>1691</v>
      </c>
      <c r="B3014" t="s">
        <v>1222</v>
      </c>
      <c r="C3014" t="s">
        <v>1291</v>
      </c>
      <c r="D3014" t="s">
        <v>1131</v>
      </c>
      <c r="E3014" t="s">
        <v>1195</v>
      </c>
      <c r="F3014" s="604">
        <v>1</v>
      </c>
      <c r="G3014" s="604">
        <v>4.9399999999999999E-2</v>
      </c>
      <c r="I3014" t="str">
        <f t="shared" ref="I3014:I3077" si="287">IFERROR(INDEX($U$3:$U$143,MATCH(B3014,$S$3:$S$143,0),1),"")</f>
        <v>industry</v>
      </c>
      <c r="J3014" t="str">
        <f t="shared" ref="J3014:J3077" si="288">IFERROR(INDEX($V$3:$V$143,MATCH(CONCATENATE(B3014,".",C3014),$R$3:$R$143,0),1),"")</f>
        <v>hard coal</v>
      </c>
      <c r="K3014" t="str">
        <f t="shared" si="285"/>
        <v>PM</v>
      </c>
      <c r="L3014" t="str">
        <f t="shared" si="286"/>
        <v>industry.hard coal.PM.Cyclone</v>
      </c>
      <c r="M3014" s="614">
        <f>IFERROR(INDEX('Control Tech'!$K$3:$K$196,MATCH(Calcs!L3014,'Control Tech'!$A$3:$A$196,0),1)/100,0)</f>
        <v>0</v>
      </c>
      <c r="N3014" s="613">
        <f t="shared" ref="N3014:N3077" si="289">IF(D3014="no control",1-SUMIFS($M$5:$M$3714,$B$5:$B$3714,B3014,$A$5:$A$3714,A3014,$C$5:$C$3714,C3014),M3014)</f>
        <v>0</v>
      </c>
      <c r="O3014" t="str">
        <f t="shared" ref="O3014:O3077" si="290">IF(I3014="electricity",INDEX($W$3:$W$143,MATCH(CONCATENATE(B3014,".",C3014),$R$3:$R$143,0),1),"")</f>
        <v/>
      </c>
    </row>
    <row r="3015" spans="1:15" x14ac:dyDescent="0.25">
      <c r="A3015" t="s">
        <v>1691</v>
      </c>
      <c r="B3015" t="s">
        <v>1222</v>
      </c>
      <c r="C3015" t="s">
        <v>1291</v>
      </c>
      <c r="D3015" t="s">
        <v>1207</v>
      </c>
      <c r="E3015" t="s">
        <v>1195</v>
      </c>
      <c r="F3015" s="604">
        <v>1</v>
      </c>
      <c r="G3015" s="604">
        <v>4.9399999999999999E-3</v>
      </c>
      <c r="I3015" t="str">
        <f t="shared" si="287"/>
        <v>industry</v>
      </c>
      <c r="J3015" t="str">
        <f t="shared" si="288"/>
        <v>hard coal</v>
      </c>
      <c r="K3015" t="str">
        <f t="shared" si="285"/>
        <v>PM</v>
      </c>
      <c r="L3015" t="str">
        <f t="shared" si="286"/>
        <v>industry.hard coal.PM.Electrostatic precipitator: 1 field</v>
      </c>
      <c r="M3015" s="614">
        <f>IFERROR(INDEX('Control Tech'!$K$3:$K$196,MATCH(Calcs!L3015,'Control Tech'!$A$3:$A$196,0),1)/100,0)</f>
        <v>0</v>
      </c>
      <c r="N3015" s="613">
        <f t="shared" si="289"/>
        <v>0</v>
      </c>
      <c r="O3015" t="str">
        <f t="shared" si="290"/>
        <v/>
      </c>
    </row>
    <row r="3016" spans="1:15" x14ac:dyDescent="0.25">
      <c r="A3016" t="s">
        <v>1691</v>
      </c>
      <c r="B3016" t="s">
        <v>1222</v>
      </c>
      <c r="C3016" t="s">
        <v>1291</v>
      </c>
      <c r="D3016" t="s">
        <v>1208</v>
      </c>
      <c r="E3016" t="s">
        <v>1195</v>
      </c>
      <c r="F3016" s="604">
        <v>1</v>
      </c>
      <c r="G3016" s="604">
        <v>2.82E-3</v>
      </c>
      <c r="I3016" t="str">
        <f t="shared" si="287"/>
        <v>industry</v>
      </c>
      <c r="J3016" t="str">
        <f t="shared" si="288"/>
        <v>hard coal</v>
      </c>
      <c r="K3016" t="str">
        <f t="shared" si="285"/>
        <v>PM</v>
      </c>
      <c r="L3016" t="str">
        <f t="shared" si="286"/>
        <v>industry.hard coal.PM.Electrostatic precipitator: 2 fields</v>
      </c>
      <c r="M3016" s="614">
        <f>IFERROR(INDEX('Control Tech'!$K$3:$K$196,MATCH(Calcs!L3016,'Control Tech'!$A$3:$A$196,0),1)/100,0)</f>
        <v>0</v>
      </c>
      <c r="N3016" s="613">
        <f t="shared" si="289"/>
        <v>0</v>
      </c>
      <c r="O3016" t="str">
        <f t="shared" si="290"/>
        <v/>
      </c>
    </row>
    <row r="3017" spans="1:15" x14ac:dyDescent="0.25">
      <c r="A3017" t="s">
        <v>1691</v>
      </c>
      <c r="B3017" t="s">
        <v>1222</v>
      </c>
      <c r="C3017" t="s">
        <v>1291</v>
      </c>
      <c r="D3017" t="s">
        <v>1196</v>
      </c>
      <c r="E3017" t="s">
        <v>1195</v>
      </c>
      <c r="F3017" s="604">
        <v>1</v>
      </c>
      <c r="G3017" s="604">
        <v>7.1000000000000002E-4</v>
      </c>
      <c r="I3017" t="str">
        <f t="shared" si="287"/>
        <v>industry</v>
      </c>
      <c r="J3017" t="str">
        <f t="shared" si="288"/>
        <v>hard coal</v>
      </c>
      <c r="K3017" t="str">
        <f t="shared" si="285"/>
        <v>PM</v>
      </c>
      <c r="L3017" t="str">
        <f t="shared" si="286"/>
        <v>industry.hard coal.PM.High efficiency deduster</v>
      </c>
      <c r="M3017" s="614">
        <f>IFERROR(INDEX('Control Tech'!$K$3:$K$196,MATCH(Calcs!L3017,'Control Tech'!$A$3:$A$196,0),1)/100,0)</f>
        <v>0</v>
      </c>
      <c r="N3017" s="613">
        <f t="shared" si="289"/>
        <v>0</v>
      </c>
      <c r="O3017" t="str">
        <f t="shared" si="290"/>
        <v/>
      </c>
    </row>
    <row r="3018" spans="1:15" x14ac:dyDescent="0.25">
      <c r="A3018" t="s">
        <v>1691</v>
      </c>
      <c r="B3018" t="s">
        <v>1222</v>
      </c>
      <c r="C3018" t="s">
        <v>1291</v>
      </c>
      <c r="D3018" t="s">
        <v>1218</v>
      </c>
      <c r="E3018" t="s">
        <v>1195</v>
      </c>
      <c r="F3018" s="604">
        <v>1</v>
      </c>
      <c r="G3018" s="604">
        <v>7.1000000000000002E-4</v>
      </c>
      <c r="I3018" t="str">
        <f t="shared" si="287"/>
        <v>industry</v>
      </c>
      <c r="J3018" t="str">
        <f t="shared" si="288"/>
        <v>hard coal</v>
      </c>
      <c r="K3018" t="str">
        <f t="shared" si="285"/>
        <v>PM</v>
      </c>
      <c r="L3018" t="str">
        <f t="shared" si="286"/>
        <v>industry.hard coal.PM.High efficiency deduster - industrial combustion + S,N meas.</v>
      </c>
      <c r="M3018" s="614">
        <f>IFERROR(INDEX('Control Tech'!$K$3:$K$196,MATCH(Calcs!L3018,'Control Tech'!$A$3:$A$196,0),1)/100,0)</f>
        <v>0</v>
      </c>
      <c r="N3018" s="613">
        <f t="shared" si="289"/>
        <v>0</v>
      </c>
      <c r="O3018" t="str">
        <f t="shared" si="290"/>
        <v/>
      </c>
    </row>
    <row r="3019" spans="1:15" x14ac:dyDescent="0.25">
      <c r="A3019" t="s">
        <v>1691</v>
      </c>
      <c r="B3019" t="s">
        <v>1222</v>
      </c>
      <c r="C3019" t="s">
        <v>1291</v>
      </c>
      <c r="D3019" t="s">
        <v>1186</v>
      </c>
      <c r="E3019" t="s">
        <v>1195</v>
      </c>
      <c r="F3019" s="604">
        <v>1</v>
      </c>
      <c r="G3019" s="604">
        <v>7.0569999999999994E-2</v>
      </c>
      <c r="I3019" t="str">
        <f t="shared" si="287"/>
        <v>industry</v>
      </c>
      <c r="J3019" t="str">
        <f t="shared" si="288"/>
        <v>hard coal</v>
      </c>
      <c r="K3019" t="str">
        <f t="shared" si="285"/>
        <v>PM</v>
      </c>
      <c r="L3019" t="str">
        <f t="shared" si="286"/>
        <v>industry.hard coal.PM.No control</v>
      </c>
      <c r="M3019" s="614">
        <f>IFERROR(INDEX('Control Tech'!$K$3:$K$196,MATCH(Calcs!L3019,'Control Tech'!$A$3:$A$196,0),1)/100,0)</f>
        <v>0</v>
      </c>
      <c r="N3019" s="613">
        <f t="shared" si="289"/>
        <v>1</v>
      </c>
      <c r="O3019" t="str">
        <f t="shared" si="290"/>
        <v/>
      </c>
    </row>
    <row r="3020" spans="1:15" x14ac:dyDescent="0.25">
      <c r="A3020" t="s">
        <v>1691</v>
      </c>
      <c r="B3020" t="s">
        <v>1222</v>
      </c>
      <c r="C3020" t="s">
        <v>1291</v>
      </c>
      <c r="D3020" t="s">
        <v>1219</v>
      </c>
      <c r="E3020" t="s">
        <v>1195</v>
      </c>
      <c r="F3020" s="604">
        <v>1</v>
      </c>
      <c r="G3020" s="604">
        <v>4.9399999999999999E-3</v>
      </c>
      <c r="I3020" t="str">
        <f t="shared" si="287"/>
        <v>industry</v>
      </c>
      <c r="J3020" t="str">
        <f t="shared" si="288"/>
        <v>hard coal</v>
      </c>
      <c r="K3020" t="str">
        <f t="shared" si="285"/>
        <v>PM</v>
      </c>
      <c r="L3020" t="str">
        <f t="shared" si="286"/>
        <v>industry.hard coal.PM.Wet scrubber</v>
      </c>
      <c r="M3020" s="614">
        <f>IFERROR(INDEX('Control Tech'!$K$3:$K$196,MATCH(Calcs!L3020,'Control Tech'!$A$3:$A$196,0),1)/100,0)</f>
        <v>0</v>
      </c>
      <c r="N3020" s="613">
        <f t="shared" si="289"/>
        <v>0</v>
      </c>
      <c r="O3020" t="str">
        <f t="shared" si="290"/>
        <v/>
      </c>
    </row>
    <row r="3021" spans="1:15" x14ac:dyDescent="0.25">
      <c r="A3021" t="s">
        <v>1691</v>
      </c>
      <c r="B3021" t="s">
        <v>1222</v>
      </c>
      <c r="C3021" t="s">
        <v>1292</v>
      </c>
      <c r="D3021" t="s">
        <v>1131</v>
      </c>
      <c r="E3021" t="s">
        <v>1195</v>
      </c>
      <c r="F3021" s="604">
        <v>1</v>
      </c>
      <c r="G3021" s="604">
        <v>4.9399999999999999E-2</v>
      </c>
      <c r="I3021" t="str">
        <f t="shared" si="287"/>
        <v>industry</v>
      </c>
      <c r="J3021" t="str">
        <f t="shared" si="288"/>
        <v>hard coal</v>
      </c>
      <c r="K3021" t="str">
        <f t="shared" si="285"/>
        <v>PM</v>
      </c>
      <c r="L3021" t="str">
        <f t="shared" si="286"/>
        <v>industry.hard coal.PM.Cyclone</v>
      </c>
      <c r="M3021" s="614">
        <f>IFERROR(INDEX('Control Tech'!$K$3:$K$196,MATCH(Calcs!L3021,'Control Tech'!$A$3:$A$196,0),1)/100,0)</f>
        <v>0</v>
      </c>
      <c r="N3021" s="613">
        <f t="shared" si="289"/>
        <v>0</v>
      </c>
      <c r="O3021" t="str">
        <f t="shared" si="290"/>
        <v/>
      </c>
    </row>
    <row r="3022" spans="1:15" x14ac:dyDescent="0.25">
      <c r="A3022" t="s">
        <v>1691</v>
      </c>
      <c r="B3022" t="s">
        <v>1222</v>
      </c>
      <c r="C3022" t="s">
        <v>1292</v>
      </c>
      <c r="D3022" t="s">
        <v>1207</v>
      </c>
      <c r="E3022" t="s">
        <v>1195</v>
      </c>
      <c r="F3022" s="604">
        <v>1</v>
      </c>
      <c r="G3022" s="604">
        <v>4.9399999999999999E-3</v>
      </c>
      <c r="I3022" t="str">
        <f t="shared" si="287"/>
        <v>industry</v>
      </c>
      <c r="J3022" t="str">
        <f t="shared" si="288"/>
        <v>hard coal</v>
      </c>
      <c r="K3022" t="str">
        <f t="shared" si="285"/>
        <v>PM</v>
      </c>
      <c r="L3022" t="str">
        <f t="shared" si="286"/>
        <v>industry.hard coal.PM.Electrostatic precipitator: 1 field</v>
      </c>
      <c r="M3022" s="614">
        <f>IFERROR(INDEX('Control Tech'!$K$3:$K$196,MATCH(Calcs!L3022,'Control Tech'!$A$3:$A$196,0),1)/100,0)</f>
        <v>0</v>
      </c>
      <c r="N3022" s="613">
        <f t="shared" si="289"/>
        <v>0</v>
      </c>
      <c r="O3022" t="str">
        <f t="shared" si="290"/>
        <v/>
      </c>
    </row>
    <row r="3023" spans="1:15" x14ac:dyDescent="0.25">
      <c r="A3023" t="s">
        <v>1691</v>
      </c>
      <c r="B3023" t="s">
        <v>1222</v>
      </c>
      <c r="C3023" t="s">
        <v>1292</v>
      </c>
      <c r="D3023" t="s">
        <v>1208</v>
      </c>
      <c r="E3023" t="s">
        <v>1195</v>
      </c>
      <c r="F3023" s="604">
        <v>1</v>
      </c>
      <c r="G3023" s="604">
        <v>2.82E-3</v>
      </c>
      <c r="I3023" t="str">
        <f t="shared" si="287"/>
        <v>industry</v>
      </c>
      <c r="J3023" t="str">
        <f t="shared" si="288"/>
        <v>hard coal</v>
      </c>
      <c r="K3023" t="str">
        <f t="shared" si="285"/>
        <v>PM</v>
      </c>
      <c r="L3023" t="str">
        <f t="shared" si="286"/>
        <v>industry.hard coal.PM.Electrostatic precipitator: 2 fields</v>
      </c>
      <c r="M3023" s="614">
        <f>IFERROR(INDEX('Control Tech'!$K$3:$K$196,MATCH(Calcs!L3023,'Control Tech'!$A$3:$A$196,0),1)/100,0)</f>
        <v>0</v>
      </c>
      <c r="N3023" s="613">
        <f t="shared" si="289"/>
        <v>0</v>
      </c>
      <c r="O3023" t="str">
        <f t="shared" si="290"/>
        <v/>
      </c>
    </row>
    <row r="3024" spans="1:15" x14ac:dyDescent="0.25">
      <c r="A3024" t="s">
        <v>1691</v>
      </c>
      <c r="B3024" t="s">
        <v>1222</v>
      </c>
      <c r="C3024" t="s">
        <v>1292</v>
      </c>
      <c r="D3024" t="s">
        <v>1196</v>
      </c>
      <c r="E3024" t="s">
        <v>1195</v>
      </c>
      <c r="F3024" s="604">
        <v>1</v>
      </c>
      <c r="G3024" s="604">
        <v>7.1000000000000002E-4</v>
      </c>
      <c r="I3024" t="str">
        <f t="shared" si="287"/>
        <v>industry</v>
      </c>
      <c r="J3024" t="str">
        <f t="shared" si="288"/>
        <v>hard coal</v>
      </c>
      <c r="K3024" t="str">
        <f t="shared" si="285"/>
        <v>PM</v>
      </c>
      <c r="L3024" t="str">
        <f t="shared" si="286"/>
        <v>industry.hard coal.PM.High efficiency deduster</v>
      </c>
      <c r="M3024" s="614">
        <f>IFERROR(INDEX('Control Tech'!$K$3:$K$196,MATCH(Calcs!L3024,'Control Tech'!$A$3:$A$196,0),1)/100,0)</f>
        <v>0</v>
      </c>
      <c r="N3024" s="613">
        <f t="shared" si="289"/>
        <v>0</v>
      </c>
      <c r="O3024" t="str">
        <f t="shared" si="290"/>
        <v/>
      </c>
    </row>
    <row r="3025" spans="1:15" x14ac:dyDescent="0.25">
      <c r="A3025" t="s">
        <v>1691</v>
      </c>
      <c r="B3025" t="s">
        <v>1222</v>
      </c>
      <c r="C3025" t="s">
        <v>1292</v>
      </c>
      <c r="D3025" t="s">
        <v>1218</v>
      </c>
      <c r="E3025" t="s">
        <v>1195</v>
      </c>
      <c r="F3025" s="604">
        <v>1</v>
      </c>
      <c r="G3025" s="604">
        <v>7.1000000000000002E-4</v>
      </c>
      <c r="I3025" t="str">
        <f t="shared" si="287"/>
        <v>industry</v>
      </c>
      <c r="J3025" t="str">
        <f t="shared" si="288"/>
        <v>hard coal</v>
      </c>
      <c r="K3025" t="str">
        <f t="shared" si="285"/>
        <v>PM</v>
      </c>
      <c r="L3025" t="str">
        <f t="shared" si="286"/>
        <v>industry.hard coal.PM.High efficiency deduster - industrial combustion + S,N meas.</v>
      </c>
      <c r="M3025" s="614">
        <f>IFERROR(INDEX('Control Tech'!$K$3:$K$196,MATCH(Calcs!L3025,'Control Tech'!$A$3:$A$196,0),1)/100,0)</f>
        <v>0</v>
      </c>
      <c r="N3025" s="613">
        <f t="shared" si="289"/>
        <v>0</v>
      </c>
      <c r="O3025" t="str">
        <f t="shared" si="290"/>
        <v/>
      </c>
    </row>
    <row r="3026" spans="1:15" x14ac:dyDescent="0.25">
      <c r="A3026" t="s">
        <v>1691</v>
      </c>
      <c r="B3026" t="s">
        <v>1222</v>
      </c>
      <c r="C3026" t="s">
        <v>1292</v>
      </c>
      <c r="D3026" t="s">
        <v>1186</v>
      </c>
      <c r="E3026" t="s">
        <v>1195</v>
      </c>
      <c r="F3026" s="604">
        <v>1</v>
      </c>
      <c r="G3026" s="604">
        <v>7.0569999999999994E-2</v>
      </c>
      <c r="I3026" t="str">
        <f t="shared" si="287"/>
        <v>industry</v>
      </c>
      <c r="J3026" t="str">
        <f t="shared" si="288"/>
        <v>hard coal</v>
      </c>
      <c r="K3026" t="str">
        <f t="shared" si="285"/>
        <v>PM</v>
      </c>
      <c r="L3026" t="str">
        <f t="shared" si="286"/>
        <v>industry.hard coal.PM.No control</v>
      </c>
      <c r="M3026" s="614">
        <f>IFERROR(INDEX('Control Tech'!$K$3:$K$196,MATCH(Calcs!L3026,'Control Tech'!$A$3:$A$196,0),1)/100,0)</f>
        <v>0</v>
      </c>
      <c r="N3026" s="613">
        <f t="shared" si="289"/>
        <v>1</v>
      </c>
      <c r="O3026" t="str">
        <f t="shared" si="290"/>
        <v/>
      </c>
    </row>
    <row r="3027" spans="1:15" x14ac:dyDescent="0.25">
      <c r="A3027" t="s">
        <v>1691</v>
      </c>
      <c r="B3027" t="s">
        <v>1222</v>
      </c>
      <c r="C3027" t="s">
        <v>1292</v>
      </c>
      <c r="D3027" t="s">
        <v>1219</v>
      </c>
      <c r="E3027" t="s">
        <v>1195</v>
      </c>
      <c r="F3027" s="604">
        <v>1</v>
      </c>
      <c r="G3027" s="604">
        <v>4.9399999999999999E-3</v>
      </c>
      <c r="I3027" t="str">
        <f t="shared" si="287"/>
        <v>industry</v>
      </c>
      <c r="J3027" t="str">
        <f t="shared" si="288"/>
        <v>hard coal</v>
      </c>
      <c r="K3027" t="str">
        <f t="shared" si="285"/>
        <v>PM</v>
      </c>
      <c r="L3027" t="str">
        <f t="shared" si="286"/>
        <v>industry.hard coal.PM.Wet scrubber</v>
      </c>
      <c r="M3027" s="614">
        <f>IFERROR(INDEX('Control Tech'!$K$3:$K$196,MATCH(Calcs!L3027,'Control Tech'!$A$3:$A$196,0),1)/100,0)</f>
        <v>0</v>
      </c>
      <c r="N3027" s="613">
        <f t="shared" si="289"/>
        <v>0</v>
      </c>
      <c r="O3027" t="str">
        <f t="shared" si="290"/>
        <v/>
      </c>
    </row>
    <row r="3028" spans="1:15" x14ac:dyDescent="0.25">
      <c r="A3028" t="s">
        <v>1691</v>
      </c>
      <c r="B3028" t="s">
        <v>1222</v>
      </c>
      <c r="C3028" t="s">
        <v>1293</v>
      </c>
      <c r="D3028" t="s">
        <v>1131</v>
      </c>
      <c r="E3028" t="s">
        <v>1195</v>
      </c>
      <c r="F3028" s="604">
        <v>1</v>
      </c>
      <c r="G3028" s="604">
        <v>4.9399999999999999E-2</v>
      </c>
      <c r="I3028" t="str">
        <f t="shared" si="287"/>
        <v>industry</v>
      </c>
      <c r="J3028" t="str">
        <f t="shared" si="288"/>
        <v>hard coal</v>
      </c>
      <c r="K3028" t="str">
        <f t="shared" si="285"/>
        <v>PM</v>
      </c>
      <c r="L3028" t="str">
        <f t="shared" si="286"/>
        <v>industry.hard coal.PM.Cyclone</v>
      </c>
      <c r="M3028" s="614">
        <f>IFERROR(INDEX('Control Tech'!$K$3:$K$196,MATCH(Calcs!L3028,'Control Tech'!$A$3:$A$196,0),1)/100,0)</f>
        <v>0</v>
      </c>
      <c r="N3028" s="613">
        <f t="shared" si="289"/>
        <v>0</v>
      </c>
      <c r="O3028" t="str">
        <f t="shared" si="290"/>
        <v/>
      </c>
    </row>
    <row r="3029" spans="1:15" x14ac:dyDescent="0.25">
      <c r="A3029" t="s">
        <v>1691</v>
      </c>
      <c r="B3029" t="s">
        <v>1222</v>
      </c>
      <c r="C3029" t="s">
        <v>1293</v>
      </c>
      <c r="D3029" t="s">
        <v>1207</v>
      </c>
      <c r="E3029" t="s">
        <v>1195</v>
      </c>
      <c r="F3029" s="604">
        <v>1</v>
      </c>
      <c r="G3029" s="604">
        <v>4.9399999999999999E-3</v>
      </c>
      <c r="I3029" t="str">
        <f t="shared" si="287"/>
        <v>industry</v>
      </c>
      <c r="J3029" t="str">
        <f t="shared" si="288"/>
        <v>hard coal</v>
      </c>
      <c r="K3029" t="str">
        <f t="shared" si="285"/>
        <v>PM</v>
      </c>
      <c r="L3029" t="str">
        <f t="shared" si="286"/>
        <v>industry.hard coal.PM.Electrostatic precipitator: 1 field</v>
      </c>
      <c r="M3029" s="614">
        <f>IFERROR(INDEX('Control Tech'!$K$3:$K$196,MATCH(Calcs!L3029,'Control Tech'!$A$3:$A$196,0),1)/100,0)</f>
        <v>0</v>
      </c>
      <c r="N3029" s="613">
        <f t="shared" si="289"/>
        <v>0</v>
      </c>
      <c r="O3029" t="str">
        <f t="shared" si="290"/>
        <v/>
      </c>
    </row>
    <row r="3030" spans="1:15" x14ac:dyDescent="0.25">
      <c r="A3030" t="s">
        <v>1691</v>
      </c>
      <c r="B3030" t="s">
        <v>1222</v>
      </c>
      <c r="C3030" t="s">
        <v>1293</v>
      </c>
      <c r="D3030" t="s">
        <v>1208</v>
      </c>
      <c r="E3030" t="s">
        <v>1195</v>
      </c>
      <c r="F3030" s="604">
        <v>1</v>
      </c>
      <c r="G3030" s="604">
        <v>2.82E-3</v>
      </c>
      <c r="I3030" t="str">
        <f t="shared" si="287"/>
        <v>industry</v>
      </c>
      <c r="J3030" t="str">
        <f t="shared" si="288"/>
        <v>hard coal</v>
      </c>
      <c r="K3030" t="str">
        <f t="shared" si="285"/>
        <v>PM</v>
      </c>
      <c r="L3030" t="str">
        <f t="shared" si="286"/>
        <v>industry.hard coal.PM.Electrostatic precipitator: 2 fields</v>
      </c>
      <c r="M3030" s="614">
        <f>IFERROR(INDEX('Control Tech'!$K$3:$K$196,MATCH(Calcs!L3030,'Control Tech'!$A$3:$A$196,0),1)/100,0)</f>
        <v>0</v>
      </c>
      <c r="N3030" s="613">
        <f t="shared" si="289"/>
        <v>0</v>
      </c>
      <c r="O3030" t="str">
        <f t="shared" si="290"/>
        <v/>
      </c>
    </row>
    <row r="3031" spans="1:15" x14ac:dyDescent="0.25">
      <c r="A3031" t="s">
        <v>1691</v>
      </c>
      <c r="B3031" t="s">
        <v>1222</v>
      </c>
      <c r="C3031" t="s">
        <v>1293</v>
      </c>
      <c r="D3031" t="s">
        <v>1196</v>
      </c>
      <c r="E3031" t="s">
        <v>1195</v>
      </c>
      <c r="F3031" s="604">
        <v>1</v>
      </c>
      <c r="G3031" s="604">
        <v>7.1000000000000002E-4</v>
      </c>
      <c r="I3031" t="str">
        <f t="shared" si="287"/>
        <v>industry</v>
      </c>
      <c r="J3031" t="str">
        <f t="shared" si="288"/>
        <v>hard coal</v>
      </c>
      <c r="K3031" t="str">
        <f t="shared" si="285"/>
        <v>PM</v>
      </c>
      <c r="L3031" t="str">
        <f t="shared" si="286"/>
        <v>industry.hard coal.PM.High efficiency deduster</v>
      </c>
      <c r="M3031" s="614">
        <f>IFERROR(INDEX('Control Tech'!$K$3:$K$196,MATCH(Calcs!L3031,'Control Tech'!$A$3:$A$196,0),1)/100,0)</f>
        <v>0</v>
      </c>
      <c r="N3031" s="613">
        <f t="shared" si="289"/>
        <v>0</v>
      </c>
      <c r="O3031" t="str">
        <f t="shared" si="290"/>
        <v/>
      </c>
    </row>
    <row r="3032" spans="1:15" x14ac:dyDescent="0.25">
      <c r="A3032" t="s">
        <v>1691</v>
      </c>
      <c r="B3032" t="s">
        <v>1222</v>
      </c>
      <c r="C3032" t="s">
        <v>1293</v>
      </c>
      <c r="D3032" t="s">
        <v>1218</v>
      </c>
      <c r="E3032" t="s">
        <v>1195</v>
      </c>
      <c r="F3032" s="604">
        <v>1</v>
      </c>
      <c r="G3032" s="604">
        <v>7.1000000000000002E-4</v>
      </c>
      <c r="I3032" t="str">
        <f t="shared" si="287"/>
        <v>industry</v>
      </c>
      <c r="J3032" t="str">
        <f t="shared" si="288"/>
        <v>hard coal</v>
      </c>
      <c r="K3032" t="str">
        <f t="shared" si="285"/>
        <v>PM</v>
      </c>
      <c r="L3032" t="str">
        <f t="shared" si="286"/>
        <v>industry.hard coal.PM.High efficiency deduster - industrial combustion + S,N meas.</v>
      </c>
      <c r="M3032" s="614">
        <f>IFERROR(INDEX('Control Tech'!$K$3:$K$196,MATCH(Calcs!L3032,'Control Tech'!$A$3:$A$196,0),1)/100,0)</f>
        <v>0</v>
      </c>
      <c r="N3032" s="613">
        <f t="shared" si="289"/>
        <v>0</v>
      </c>
      <c r="O3032" t="str">
        <f t="shared" si="290"/>
        <v/>
      </c>
    </row>
    <row r="3033" spans="1:15" x14ac:dyDescent="0.25">
      <c r="A3033" t="s">
        <v>1691</v>
      </c>
      <c r="B3033" t="s">
        <v>1222</v>
      </c>
      <c r="C3033" t="s">
        <v>1293</v>
      </c>
      <c r="D3033" t="s">
        <v>1186</v>
      </c>
      <c r="E3033" t="s">
        <v>1195</v>
      </c>
      <c r="F3033" s="604">
        <v>1</v>
      </c>
      <c r="G3033" s="604">
        <v>7.0569999999999994E-2</v>
      </c>
      <c r="I3033" t="str">
        <f t="shared" si="287"/>
        <v>industry</v>
      </c>
      <c r="J3033" t="str">
        <f t="shared" si="288"/>
        <v>hard coal</v>
      </c>
      <c r="K3033" t="str">
        <f t="shared" si="285"/>
        <v>PM</v>
      </c>
      <c r="L3033" t="str">
        <f t="shared" si="286"/>
        <v>industry.hard coal.PM.No control</v>
      </c>
      <c r="M3033" s="614">
        <f>IFERROR(INDEX('Control Tech'!$K$3:$K$196,MATCH(Calcs!L3033,'Control Tech'!$A$3:$A$196,0),1)/100,0)</f>
        <v>0</v>
      </c>
      <c r="N3033" s="613">
        <f t="shared" si="289"/>
        <v>1</v>
      </c>
      <c r="O3033" t="str">
        <f t="shared" si="290"/>
        <v/>
      </c>
    </row>
    <row r="3034" spans="1:15" x14ac:dyDescent="0.25">
      <c r="A3034" t="s">
        <v>1691</v>
      </c>
      <c r="B3034" t="s">
        <v>1222</v>
      </c>
      <c r="C3034" t="s">
        <v>1293</v>
      </c>
      <c r="D3034" t="s">
        <v>1219</v>
      </c>
      <c r="E3034" t="s">
        <v>1195</v>
      </c>
      <c r="F3034" s="604">
        <v>1</v>
      </c>
      <c r="G3034" s="604">
        <v>4.9399999999999999E-3</v>
      </c>
      <c r="I3034" t="str">
        <f t="shared" si="287"/>
        <v>industry</v>
      </c>
      <c r="J3034" t="str">
        <f t="shared" si="288"/>
        <v>hard coal</v>
      </c>
      <c r="K3034" t="str">
        <f t="shared" si="285"/>
        <v>PM</v>
      </c>
      <c r="L3034" t="str">
        <f t="shared" si="286"/>
        <v>industry.hard coal.PM.Wet scrubber</v>
      </c>
      <c r="M3034" s="614">
        <f>IFERROR(INDEX('Control Tech'!$K$3:$K$196,MATCH(Calcs!L3034,'Control Tech'!$A$3:$A$196,0),1)/100,0)</f>
        <v>0</v>
      </c>
      <c r="N3034" s="613">
        <f t="shared" si="289"/>
        <v>0</v>
      </c>
      <c r="O3034" t="str">
        <f t="shared" si="290"/>
        <v/>
      </c>
    </row>
    <row r="3035" spans="1:15" x14ac:dyDescent="0.25">
      <c r="A3035" t="s">
        <v>1691</v>
      </c>
      <c r="B3035" t="s">
        <v>1249</v>
      </c>
      <c r="C3035" t="s">
        <v>1409</v>
      </c>
      <c r="D3035" t="s">
        <v>1131</v>
      </c>
      <c r="E3035" t="s">
        <v>1195</v>
      </c>
      <c r="F3035" s="604">
        <v>1</v>
      </c>
      <c r="G3035" s="604">
        <v>0.12936</v>
      </c>
      <c r="I3035" t="str">
        <f t="shared" si="287"/>
        <v>electricity</v>
      </c>
      <c r="J3035" t="str">
        <f t="shared" si="288"/>
        <v>biomass</v>
      </c>
      <c r="K3035" t="str">
        <f t="shared" si="285"/>
        <v>PM</v>
      </c>
      <c r="L3035" t="str">
        <f t="shared" si="286"/>
        <v>electricity.biomass.PM.Cyclone</v>
      </c>
      <c r="M3035" s="614">
        <f>IFERROR(INDEX('Control Tech'!$K$3:$K$196,MATCH(Calcs!L3035,'Control Tech'!$A$3:$A$196,0),1)/100,0)</f>
        <v>0</v>
      </c>
      <c r="N3035" s="613">
        <f t="shared" si="289"/>
        <v>0</v>
      </c>
      <c r="O3035">
        <f t="shared" si="290"/>
        <v>0</v>
      </c>
    </row>
    <row r="3036" spans="1:15" x14ac:dyDescent="0.25">
      <c r="A3036" t="s">
        <v>1691</v>
      </c>
      <c r="B3036" t="s">
        <v>1249</v>
      </c>
      <c r="C3036" t="s">
        <v>1409</v>
      </c>
      <c r="D3036" t="s">
        <v>1207</v>
      </c>
      <c r="E3036" t="s">
        <v>1195</v>
      </c>
      <c r="F3036" s="604">
        <v>1</v>
      </c>
      <c r="G3036" s="604">
        <v>1.294E-2</v>
      </c>
      <c r="I3036" t="str">
        <f t="shared" si="287"/>
        <v>electricity</v>
      </c>
      <c r="J3036" t="str">
        <f t="shared" si="288"/>
        <v>biomass</v>
      </c>
      <c r="K3036" t="str">
        <f t="shared" si="285"/>
        <v>PM</v>
      </c>
      <c r="L3036" t="str">
        <f t="shared" si="286"/>
        <v>electricity.biomass.PM.Electrostatic precipitator: 1 field</v>
      </c>
      <c r="M3036" s="614">
        <f>IFERROR(INDEX('Control Tech'!$K$3:$K$196,MATCH(Calcs!L3036,'Control Tech'!$A$3:$A$196,0),1)/100,0)</f>
        <v>1</v>
      </c>
      <c r="N3036" s="613">
        <f t="shared" si="289"/>
        <v>1</v>
      </c>
      <c r="O3036">
        <f t="shared" si="290"/>
        <v>0</v>
      </c>
    </row>
    <row r="3037" spans="1:15" x14ac:dyDescent="0.25">
      <c r="A3037" t="s">
        <v>1691</v>
      </c>
      <c r="B3037" t="s">
        <v>1249</v>
      </c>
      <c r="C3037" t="s">
        <v>1409</v>
      </c>
      <c r="D3037" t="s">
        <v>1208</v>
      </c>
      <c r="E3037" t="s">
        <v>1195</v>
      </c>
      <c r="F3037" s="604">
        <v>1</v>
      </c>
      <c r="G3037" s="604">
        <v>7.3899999999999999E-3</v>
      </c>
      <c r="I3037" t="str">
        <f t="shared" si="287"/>
        <v>electricity</v>
      </c>
      <c r="J3037" t="str">
        <f t="shared" si="288"/>
        <v>biomass</v>
      </c>
      <c r="K3037" t="str">
        <f t="shared" si="285"/>
        <v>PM</v>
      </c>
      <c r="L3037" t="str">
        <f t="shared" si="286"/>
        <v>electricity.biomass.PM.Electrostatic precipitator: 2 fields</v>
      </c>
      <c r="M3037" s="614">
        <f>IFERROR(INDEX('Control Tech'!$K$3:$K$196,MATCH(Calcs!L3037,'Control Tech'!$A$3:$A$196,0),1)/100,0)</f>
        <v>0</v>
      </c>
      <c r="N3037" s="613">
        <f t="shared" si="289"/>
        <v>0</v>
      </c>
      <c r="O3037">
        <f t="shared" si="290"/>
        <v>0</v>
      </c>
    </row>
    <row r="3038" spans="1:15" x14ac:dyDescent="0.25">
      <c r="A3038" t="s">
        <v>1691</v>
      </c>
      <c r="B3038" t="s">
        <v>1249</v>
      </c>
      <c r="C3038" t="s">
        <v>1409</v>
      </c>
      <c r="D3038" t="s">
        <v>1234</v>
      </c>
      <c r="E3038" t="s">
        <v>1195</v>
      </c>
      <c r="F3038" s="604">
        <v>1</v>
      </c>
      <c r="G3038" s="604">
        <v>9.2000000000000003E-4</v>
      </c>
      <c r="I3038" t="str">
        <f t="shared" si="287"/>
        <v>electricity</v>
      </c>
      <c r="J3038" t="str">
        <f t="shared" si="288"/>
        <v>biomass</v>
      </c>
      <c r="K3038" t="str">
        <f t="shared" si="285"/>
        <v>PM</v>
      </c>
      <c r="L3038" t="str">
        <f t="shared" si="286"/>
        <v>electricity.biomass.PM.Fabric filters</v>
      </c>
      <c r="M3038" s="614">
        <f>IFERROR(INDEX('Control Tech'!$K$3:$K$196,MATCH(Calcs!L3038,'Control Tech'!$A$3:$A$196,0),1)/100,0)</f>
        <v>0</v>
      </c>
      <c r="N3038" s="613">
        <f t="shared" si="289"/>
        <v>0</v>
      </c>
      <c r="O3038">
        <f t="shared" si="290"/>
        <v>0</v>
      </c>
    </row>
    <row r="3039" spans="1:15" x14ac:dyDescent="0.25">
      <c r="A3039" t="s">
        <v>1691</v>
      </c>
      <c r="B3039" t="s">
        <v>1249</v>
      </c>
      <c r="C3039" t="s">
        <v>1409</v>
      </c>
      <c r="D3039" t="s">
        <v>1196</v>
      </c>
      <c r="E3039" t="s">
        <v>1195</v>
      </c>
      <c r="F3039" s="604">
        <v>1</v>
      </c>
      <c r="G3039" s="604">
        <v>9.2000000000000003E-4</v>
      </c>
      <c r="I3039" t="str">
        <f t="shared" si="287"/>
        <v>electricity</v>
      </c>
      <c r="J3039" t="str">
        <f t="shared" si="288"/>
        <v>biomass</v>
      </c>
      <c r="K3039" t="str">
        <f t="shared" si="285"/>
        <v>PM</v>
      </c>
      <c r="L3039" t="str">
        <f t="shared" si="286"/>
        <v>electricity.biomass.PM.High efficiency deduster</v>
      </c>
      <c r="M3039" s="614">
        <f>IFERROR(INDEX('Control Tech'!$K$3:$K$196,MATCH(Calcs!L3039,'Control Tech'!$A$3:$A$196,0),1)/100,0)</f>
        <v>0</v>
      </c>
      <c r="N3039" s="613">
        <f t="shared" si="289"/>
        <v>0</v>
      </c>
      <c r="O3039">
        <f t="shared" si="290"/>
        <v>0</v>
      </c>
    </row>
    <row r="3040" spans="1:15" x14ac:dyDescent="0.25">
      <c r="A3040" t="s">
        <v>1691</v>
      </c>
      <c r="B3040" t="s">
        <v>1249</v>
      </c>
      <c r="C3040" t="s">
        <v>1409</v>
      </c>
      <c r="D3040" t="s">
        <v>1186</v>
      </c>
      <c r="E3040" t="s">
        <v>1195</v>
      </c>
      <c r="F3040" s="604">
        <v>1</v>
      </c>
      <c r="G3040" s="604">
        <v>0.18479999999999999</v>
      </c>
      <c r="I3040" t="str">
        <f t="shared" si="287"/>
        <v>electricity</v>
      </c>
      <c r="J3040" t="str">
        <f t="shared" si="288"/>
        <v>biomass</v>
      </c>
      <c r="K3040" t="str">
        <f t="shared" si="285"/>
        <v>PM</v>
      </c>
      <c r="L3040" t="str">
        <f t="shared" si="286"/>
        <v>electricity.biomass.PM.No control</v>
      </c>
      <c r="M3040" s="614">
        <f>IFERROR(INDEX('Control Tech'!$K$3:$K$196,MATCH(Calcs!L3040,'Control Tech'!$A$3:$A$196,0),1)/100,0)</f>
        <v>0</v>
      </c>
      <c r="N3040" s="613">
        <f t="shared" si="289"/>
        <v>0</v>
      </c>
      <c r="O3040">
        <f t="shared" si="290"/>
        <v>0</v>
      </c>
    </row>
    <row r="3041" spans="1:15" x14ac:dyDescent="0.25">
      <c r="A3041" t="s">
        <v>1691</v>
      </c>
      <c r="B3041" t="s">
        <v>1249</v>
      </c>
      <c r="C3041" t="s">
        <v>1245</v>
      </c>
      <c r="D3041" t="s">
        <v>1131</v>
      </c>
      <c r="E3041" t="s">
        <v>1195</v>
      </c>
      <c r="F3041" s="604">
        <v>1</v>
      </c>
      <c r="G3041" s="604">
        <v>5.6860000000000001E-2</v>
      </c>
      <c r="I3041" t="str">
        <f t="shared" si="287"/>
        <v>electricity</v>
      </c>
      <c r="J3041" t="str">
        <f t="shared" si="288"/>
        <v>coal</v>
      </c>
      <c r="K3041" t="str">
        <f t="shared" si="285"/>
        <v>PM</v>
      </c>
      <c r="L3041" t="str">
        <f t="shared" si="286"/>
        <v>electricity.coal.PM.Cyclone</v>
      </c>
      <c r="M3041" s="614">
        <f>IFERROR(INDEX('Control Tech'!$K$3:$K$196,MATCH(Calcs!L3041,'Control Tech'!$A$3:$A$196,0),1)/100,0)</f>
        <v>0</v>
      </c>
      <c r="N3041" s="613">
        <f t="shared" si="289"/>
        <v>0</v>
      </c>
      <c r="O3041">
        <f t="shared" si="290"/>
        <v>0</v>
      </c>
    </row>
    <row r="3042" spans="1:15" x14ac:dyDescent="0.25">
      <c r="A3042" t="s">
        <v>1691</v>
      </c>
      <c r="B3042" t="s">
        <v>1249</v>
      </c>
      <c r="C3042" t="s">
        <v>1245</v>
      </c>
      <c r="D3042" t="s">
        <v>1207</v>
      </c>
      <c r="E3042" t="s">
        <v>1195</v>
      </c>
      <c r="F3042" s="604">
        <v>1</v>
      </c>
      <c r="G3042" s="604">
        <v>5.6899999999999997E-3</v>
      </c>
      <c r="I3042" t="str">
        <f t="shared" si="287"/>
        <v>electricity</v>
      </c>
      <c r="J3042" t="str">
        <f t="shared" si="288"/>
        <v>coal</v>
      </c>
      <c r="K3042" t="str">
        <f t="shared" si="285"/>
        <v>PM</v>
      </c>
      <c r="L3042" t="str">
        <f t="shared" si="286"/>
        <v>electricity.coal.PM.Electrostatic precipitator: 1 field</v>
      </c>
      <c r="M3042" s="614">
        <f>IFERROR(INDEX('Control Tech'!$K$3:$K$196,MATCH(Calcs!L3042,'Control Tech'!$A$3:$A$196,0),1)/100,0)</f>
        <v>5.7200000000000001E-2</v>
      </c>
      <c r="N3042" s="613">
        <f t="shared" si="289"/>
        <v>5.7200000000000001E-2</v>
      </c>
      <c r="O3042">
        <f t="shared" si="290"/>
        <v>0</v>
      </c>
    </row>
    <row r="3043" spans="1:15" x14ac:dyDescent="0.25">
      <c r="A3043" t="s">
        <v>1691</v>
      </c>
      <c r="B3043" t="s">
        <v>1249</v>
      </c>
      <c r="C3043" t="s">
        <v>1245</v>
      </c>
      <c r="D3043" t="s">
        <v>1208</v>
      </c>
      <c r="E3043" t="s">
        <v>1195</v>
      </c>
      <c r="F3043" s="604">
        <v>1</v>
      </c>
      <c r="G3043" s="604">
        <v>3.2499999999999999E-3</v>
      </c>
      <c r="I3043" t="str">
        <f t="shared" si="287"/>
        <v>electricity</v>
      </c>
      <c r="J3043" t="str">
        <f t="shared" si="288"/>
        <v>coal</v>
      </c>
      <c r="K3043" t="str">
        <f t="shared" si="285"/>
        <v>PM</v>
      </c>
      <c r="L3043" t="str">
        <f t="shared" si="286"/>
        <v>electricity.coal.PM.Electrostatic precipitator: 2 fields</v>
      </c>
      <c r="M3043" s="614">
        <f>IFERROR(INDEX('Control Tech'!$K$3:$K$196,MATCH(Calcs!L3043,'Control Tech'!$A$3:$A$196,0),1)/100,0)</f>
        <v>0.94279999999999997</v>
      </c>
      <c r="N3043" s="613">
        <f t="shared" si="289"/>
        <v>0.94279999999999997</v>
      </c>
      <c r="O3043">
        <f t="shared" si="290"/>
        <v>0</v>
      </c>
    </row>
    <row r="3044" spans="1:15" x14ac:dyDescent="0.25">
      <c r="A3044" t="s">
        <v>1691</v>
      </c>
      <c r="B3044" t="s">
        <v>1249</v>
      </c>
      <c r="C3044" t="s">
        <v>1245</v>
      </c>
      <c r="D3044" t="s">
        <v>1234</v>
      </c>
      <c r="E3044" t="s">
        <v>1195</v>
      </c>
      <c r="F3044" s="604">
        <v>1</v>
      </c>
      <c r="G3044" s="604">
        <v>4.0999999999999999E-4</v>
      </c>
      <c r="I3044" t="str">
        <f t="shared" si="287"/>
        <v>electricity</v>
      </c>
      <c r="J3044" t="str">
        <f t="shared" si="288"/>
        <v>coal</v>
      </c>
      <c r="K3044" t="str">
        <f t="shared" si="285"/>
        <v>PM</v>
      </c>
      <c r="L3044" t="str">
        <f t="shared" si="286"/>
        <v>electricity.coal.PM.Fabric filters</v>
      </c>
      <c r="M3044" s="614">
        <f>IFERROR(INDEX('Control Tech'!$K$3:$K$196,MATCH(Calcs!L3044,'Control Tech'!$A$3:$A$196,0),1)/100,0)</f>
        <v>0</v>
      </c>
      <c r="N3044" s="613">
        <f t="shared" si="289"/>
        <v>0</v>
      </c>
      <c r="O3044">
        <f t="shared" si="290"/>
        <v>0</v>
      </c>
    </row>
    <row r="3045" spans="1:15" x14ac:dyDescent="0.25">
      <c r="A3045" t="s">
        <v>1691</v>
      </c>
      <c r="B3045" t="s">
        <v>1249</v>
      </c>
      <c r="C3045" t="s">
        <v>1245</v>
      </c>
      <c r="D3045" t="s">
        <v>1196</v>
      </c>
      <c r="E3045" t="s">
        <v>1195</v>
      </c>
      <c r="F3045" s="604">
        <v>1</v>
      </c>
      <c r="G3045" s="604">
        <v>4.0999999999999999E-4</v>
      </c>
      <c r="I3045" t="str">
        <f t="shared" si="287"/>
        <v>electricity</v>
      </c>
      <c r="J3045" t="str">
        <f t="shared" si="288"/>
        <v>coal</v>
      </c>
      <c r="K3045" t="str">
        <f t="shared" si="285"/>
        <v>PM</v>
      </c>
      <c r="L3045" t="str">
        <f t="shared" si="286"/>
        <v>electricity.coal.PM.High efficiency deduster</v>
      </c>
      <c r="M3045" s="614">
        <f>IFERROR(INDEX('Control Tech'!$K$3:$K$196,MATCH(Calcs!L3045,'Control Tech'!$A$3:$A$196,0),1)/100,0)</f>
        <v>0</v>
      </c>
      <c r="N3045" s="613">
        <f t="shared" si="289"/>
        <v>0</v>
      </c>
      <c r="O3045">
        <f t="shared" si="290"/>
        <v>0</v>
      </c>
    </row>
    <row r="3046" spans="1:15" x14ac:dyDescent="0.25">
      <c r="A3046" t="s">
        <v>1691</v>
      </c>
      <c r="B3046" t="s">
        <v>1249</v>
      </c>
      <c r="C3046" t="s">
        <v>1245</v>
      </c>
      <c r="D3046" t="s">
        <v>1186</v>
      </c>
      <c r="E3046" t="s">
        <v>1195</v>
      </c>
      <c r="F3046" s="604">
        <v>1</v>
      </c>
      <c r="G3046" s="604">
        <v>8.1229999999999997E-2</v>
      </c>
      <c r="I3046" t="str">
        <f t="shared" si="287"/>
        <v>electricity</v>
      </c>
      <c r="J3046" t="str">
        <f t="shared" si="288"/>
        <v>coal</v>
      </c>
      <c r="K3046" t="str">
        <f t="shared" si="285"/>
        <v>PM</v>
      </c>
      <c r="L3046" t="str">
        <f t="shared" si="286"/>
        <v>electricity.coal.PM.No control</v>
      </c>
      <c r="M3046" s="614">
        <f>IFERROR(INDEX('Control Tech'!$K$3:$K$196,MATCH(Calcs!L3046,'Control Tech'!$A$3:$A$196,0),1)/100,0)</f>
        <v>0</v>
      </c>
      <c r="N3046" s="613">
        <f t="shared" si="289"/>
        <v>0</v>
      </c>
      <c r="O3046">
        <f t="shared" si="290"/>
        <v>0</v>
      </c>
    </row>
    <row r="3047" spans="1:15" x14ac:dyDescent="0.25">
      <c r="A3047" t="s">
        <v>1691</v>
      </c>
      <c r="B3047" t="s">
        <v>1249</v>
      </c>
      <c r="C3047" t="s">
        <v>92</v>
      </c>
      <c r="D3047" t="s">
        <v>1295</v>
      </c>
      <c r="E3047" t="s">
        <v>1195</v>
      </c>
      <c r="F3047" s="604">
        <v>1</v>
      </c>
      <c r="G3047" s="604">
        <v>5.0000000000000001E-4</v>
      </c>
      <c r="I3047" t="str">
        <f t="shared" si="287"/>
        <v>electricity</v>
      </c>
      <c r="J3047" t="str">
        <f t="shared" si="288"/>
        <v>petroleum diesel</v>
      </c>
      <c r="K3047" t="str">
        <f t="shared" si="285"/>
        <v>PM</v>
      </c>
      <c r="L3047" t="str">
        <f t="shared" si="286"/>
        <v>electricity.petroleum diesel.PM.Good housekeeping: industrial oil boilers</v>
      </c>
      <c r="M3047" s="614">
        <f>IFERROR(INDEX('Control Tech'!$K$3:$K$196,MATCH(Calcs!L3047,'Control Tech'!$A$3:$A$196,0),1)/100,0)</f>
        <v>0</v>
      </c>
      <c r="N3047" s="613">
        <f t="shared" si="289"/>
        <v>0</v>
      </c>
      <c r="O3047">
        <f t="shared" si="290"/>
        <v>0</v>
      </c>
    </row>
    <row r="3048" spans="1:15" x14ac:dyDescent="0.25">
      <c r="A3048" t="s">
        <v>1691</v>
      </c>
      <c r="B3048" t="s">
        <v>1249</v>
      </c>
      <c r="C3048" t="s">
        <v>92</v>
      </c>
      <c r="D3048" t="s">
        <v>1186</v>
      </c>
      <c r="E3048" t="s">
        <v>1195</v>
      </c>
      <c r="F3048" s="604">
        <v>1</v>
      </c>
      <c r="G3048" s="604">
        <v>7.2000000000000005E-4</v>
      </c>
      <c r="I3048" t="str">
        <f t="shared" si="287"/>
        <v>electricity</v>
      </c>
      <c r="J3048" t="str">
        <f t="shared" si="288"/>
        <v>petroleum diesel</v>
      </c>
      <c r="K3048" t="str">
        <f t="shared" si="285"/>
        <v>PM</v>
      </c>
      <c r="L3048" t="str">
        <f t="shared" si="286"/>
        <v>electricity.petroleum diesel.PM.No control</v>
      </c>
      <c r="M3048" s="614">
        <f>IFERROR(INDEX('Control Tech'!$K$3:$K$196,MATCH(Calcs!L3048,'Control Tech'!$A$3:$A$196,0),1)/100,0)</f>
        <v>0</v>
      </c>
      <c r="N3048" s="613">
        <f t="shared" si="289"/>
        <v>1</v>
      </c>
      <c r="O3048">
        <f t="shared" si="290"/>
        <v>0</v>
      </c>
    </row>
    <row r="3049" spans="1:15" x14ac:dyDescent="0.25">
      <c r="A3049" t="s">
        <v>1691</v>
      </c>
      <c r="B3049" t="s">
        <v>1249</v>
      </c>
      <c r="C3049" t="s">
        <v>1264</v>
      </c>
      <c r="D3049" t="s">
        <v>1186</v>
      </c>
      <c r="E3049" t="s">
        <v>1195</v>
      </c>
      <c r="F3049" s="604">
        <v>1</v>
      </c>
      <c r="G3049" s="604">
        <v>1E-4</v>
      </c>
      <c r="I3049" t="str">
        <f t="shared" si="287"/>
        <v>electricity</v>
      </c>
      <c r="J3049" t="str">
        <f t="shared" si="288"/>
        <v>natural gas</v>
      </c>
      <c r="K3049" t="str">
        <f t="shared" si="285"/>
        <v>PM</v>
      </c>
      <c r="L3049" t="str">
        <f t="shared" si="286"/>
        <v>electricity.natural gas.PM.No control</v>
      </c>
      <c r="M3049" s="614">
        <f>IFERROR(INDEX('Control Tech'!$K$3:$K$196,MATCH(Calcs!L3049,'Control Tech'!$A$3:$A$196,0),1)/100,0)</f>
        <v>0</v>
      </c>
      <c r="N3049" s="613">
        <f t="shared" si="289"/>
        <v>1</v>
      </c>
      <c r="O3049">
        <f t="shared" si="290"/>
        <v>100.6</v>
      </c>
    </row>
    <row r="3050" spans="1:15" x14ac:dyDescent="0.25">
      <c r="A3050" t="s">
        <v>1691</v>
      </c>
      <c r="B3050" t="s">
        <v>1249</v>
      </c>
      <c r="C3050" t="s">
        <v>18</v>
      </c>
      <c r="D3050" t="s">
        <v>1186</v>
      </c>
      <c r="E3050" t="s">
        <v>1195</v>
      </c>
      <c r="F3050" s="604">
        <v>1</v>
      </c>
      <c r="G3050" s="604">
        <v>5.0000000000000001E-4</v>
      </c>
      <c r="I3050" t="str">
        <f t="shared" si="287"/>
        <v>electricity</v>
      </c>
      <c r="J3050" t="str">
        <f t="shared" si="288"/>
        <v>petroleum gasoline</v>
      </c>
      <c r="K3050" t="str">
        <f t="shared" si="285"/>
        <v>PM</v>
      </c>
      <c r="L3050" t="str">
        <f t="shared" si="286"/>
        <v>electricity.petroleum gasoline.PM.No control</v>
      </c>
      <c r="M3050" s="614">
        <f>IFERROR(INDEX('Control Tech'!$K$3:$K$196,MATCH(Calcs!L3050,'Control Tech'!$A$3:$A$196,0),1)/100,0)</f>
        <v>0</v>
      </c>
      <c r="N3050" s="613">
        <f t="shared" si="289"/>
        <v>1</v>
      </c>
      <c r="O3050">
        <f t="shared" si="290"/>
        <v>0</v>
      </c>
    </row>
    <row r="3051" spans="1:15" x14ac:dyDescent="0.25">
      <c r="A3051" t="s">
        <v>1691</v>
      </c>
      <c r="B3051" t="s">
        <v>1249</v>
      </c>
      <c r="C3051" t="s">
        <v>1294</v>
      </c>
      <c r="D3051" t="s">
        <v>1234</v>
      </c>
      <c r="E3051" t="s">
        <v>1195</v>
      </c>
      <c r="F3051" s="604">
        <v>1</v>
      </c>
      <c r="G3051" s="604">
        <v>5.0000000000000002E-5</v>
      </c>
      <c r="I3051" t="str">
        <f t="shared" si="287"/>
        <v>electricity</v>
      </c>
      <c r="J3051" t="str">
        <f t="shared" si="288"/>
        <v>petroleum diesel</v>
      </c>
      <c r="K3051" t="str">
        <f t="shared" si="285"/>
        <v>PM</v>
      </c>
      <c r="L3051" t="str">
        <f t="shared" si="286"/>
        <v>electricity.petroleum diesel.PM.Fabric filters</v>
      </c>
      <c r="M3051" s="614">
        <f>IFERROR(INDEX('Control Tech'!$K$3:$K$196,MATCH(Calcs!L3051,'Control Tech'!$A$3:$A$196,0),1)/100,0)</f>
        <v>0</v>
      </c>
      <c r="N3051" s="613">
        <f t="shared" si="289"/>
        <v>0</v>
      </c>
      <c r="O3051">
        <f t="shared" si="290"/>
        <v>241.77</v>
      </c>
    </row>
    <row r="3052" spans="1:15" x14ac:dyDescent="0.25">
      <c r="A3052" t="s">
        <v>1691</v>
      </c>
      <c r="B3052" t="s">
        <v>1249</v>
      </c>
      <c r="C3052" t="s">
        <v>1294</v>
      </c>
      <c r="D3052" t="s">
        <v>1295</v>
      </c>
      <c r="E3052" t="s">
        <v>1195</v>
      </c>
      <c r="F3052" s="604">
        <v>1</v>
      </c>
      <c r="G3052" s="604">
        <v>6.5100000000000002E-3</v>
      </c>
      <c r="I3052" t="str">
        <f t="shared" si="287"/>
        <v>electricity</v>
      </c>
      <c r="J3052" t="str">
        <f t="shared" si="288"/>
        <v>petroleum diesel</v>
      </c>
      <c r="K3052" t="str">
        <f t="shared" si="285"/>
        <v>PM</v>
      </c>
      <c r="L3052" t="str">
        <f t="shared" si="286"/>
        <v>electricity.petroleum diesel.PM.Good housekeeping: industrial oil boilers</v>
      </c>
      <c r="M3052" s="614">
        <f>IFERROR(INDEX('Control Tech'!$K$3:$K$196,MATCH(Calcs!L3052,'Control Tech'!$A$3:$A$196,0),1)/100,0)</f>
        <v>0</v>
      </c>
      <c r="N3052" s="613">
        <f t="shared" si="289"/>
        <v>0</v>
      </c>
      <c r="O3052">
        <f t="shared" si="290"/>
        <v>241.77</v>
      </c>
    </row>
    <row r="3053" spans="1:15" x14ac:dyDescent="0.25">
      <c r="A3053" t="s">
        <v>1691</v>
      </c>
      <c r="B3053" t="s">
        <v>1249</v>
      </c>
      <c r="C3053" t="s">
        <v>1294</v>
      </c>
      <c r="D3053" t="s">
        <v>1196</v>
      </c>
      <c r="E3053" t="s">
        <v>1195</v>
      </c>
      <c r="F3053" s="604">
        <v>1</v>
      </c>
      <c r="G3053" s="604">
        <v>5.0000000000000002E-5</v>
      </c>
      <c r="I3053" t="str">
        <f t="shared" si="287"/>
        <v>electricity</v>
      </c>
      <c r="J3053" t="str">
        <f t="shared" si="288"/>
        <v>petroleum diesel</v>
      </c>
      <c r="K3053" t="str">
        <f t="shared" ref="K3053:K3116" si="291">IF(OR(A3053="black carbon",A3053="oc",A3053="pm2.5",A3053="pm10"),"PM",A3053)</f>
        <v>PM</v>
      </c>
      <c r="L3053" t="str">
        <f t="shared" ref="L3053:L3116" si="292">IFERROR(CONCATENATE(I3053,".",J3053,".",K3053,".",D3053),"")</f>
        <v>electricity.petroleum diesel.PM.High efficiency deduster</v>
      </c>
      <c r="M3053" s="614">
        <f>IFERROR(INDEX('Control Tech'!$K$3:$K$196,MATCH(Calcs!L3053,'Control Tech'!$A$3:$A$196,0),1)/100,0)</f>
        <v>0</v>
      </c>
      <c r="N3053" s="613">
        <f t="shared" si="289"/>
        <v>0</v>
      </c>
      <c r="O3053">
        <f t="shared" si="290"/>
        <v>241.77</v>
      </c>
    </row>
    <row r="3054" spans="1:15" x14ac:dyDescent="0.25">
      <c r="A3054" t="s">
        <v>1691</v>
      </c>
      <c r="B3054" t="s">
        <v>1249</v>
      </c>
      <c r="C3054" t="s">
        <v>1294</v>
      </c>
      <c r="D3054" t="s">
        <v>1186</v>
      </c>
      <c r="E3054" t="s">
        <v>1195</v>
      </c>
      <c r="F3054" s="604">
        <v>1</v>
      </c>
      <c r="G3054" s="604">
        <v>9.2999999999999992E-3</v>
      </c>
      <c r="I3054" t="str">
        <f t="shared" si="287"/>
        <v>electricity</v>
      </c>
      <c r="J3054" t="str">
        <f t="shared" si="288"/>
        <v>petroleum diesel</v>
      </c>
      <c r="K3054" t="str">
        <f t="shared" si="291"/>
        <v>PM</v>
      </c>
      <c r="L3054" t="str">
        <f t="shared" si="292"/>
        <v>electricity.petroleum diesel.PM.No control</v>
      </c>
      <c r="M3054" s="614">
        <f>IFERROR(INDEX('Control Tech'!$K$3:$K$196,MATCH(Calcs!L3054,'Control Tech'!$A$3:$A$196,0),1)/100,0)</f>
        <v>0</v>
      </c>
      <c r="N3054" s="613">
        <f t="shared" si="289"/>
        <v>1</v>
      </c>
      <c r="O3054">
        <f t="shared" si="290"/>
        <v>241.77</v>
      </c>
    </row>
    <row r="3055" spans="1:15" x14ac:dyDescent="0.25">
      <c r="A3055" t="s">
        <v>1691</v>
      </c>
      <c r="B3055" t="s">
        <v>1249</v>
      </c>
      <c r="C3055" t="s">
        <v>1410</v>
      </c>
      <c r="D3055" t="s">
        <v>1131</v>
      </c>
      <c r="E3055" t="s">
        <v>1195</v>
      </c>
      <c r="F3055" s="604">
        <v>1</v>
      </c>
      <c r="G3055" s="604">
        <v>2.5839999999999998E-2</v>
      </c>
      <c r="I3055" t="str">
        <f t="shared" si="287"/>
        <v>electricity</v>
      </c>
      <c r="J3055" t="str">
        <f t="shared" si="288"/>
        <v>biomass</v>
      </c>
      <c r="K3055" t="str">
        <f t="shared" si="291"/>
        <v>PM</v>
      </c>
      <c r="L3055" t="str">
        <f t="shared" si="292"/>
        <v>electricity.biomass.PM.Cyclone</v>
      </c>
      <c r="M3055" s="614">
        <f>IFERROR(INDEX('Control Tech'!$K$3:$K$196,MATCH(Calcs!L3055,'Control Tech'!$A$3:$A$196,0),1)/100,0)</f>
        <v>0</v>
      </c>
      <c r="N3055" s="613">
        <f t="shared" si="289"/>
        <v>0</v>
      </c>
      <c r="O3055">
        <f t="shared" si="290"/>
        <v>0</v>
      </c>
    </row>
    <row r="3056" spans="1:15" x14ac:dyDescent="0.25">
      <c r="A3056" t="s">
        <v>1691</v>
      </c>
      <c r="B3056" t="s">
        <v>1249</v>
      </c>
      <c r="C3056" t="s">
        <v>1410</v>
      </c>
      <c r="D3056" t="s">
        <v>1207</v>
      </c>
      <c r="E3056" t="s">
        <v>1195</v>
      </c>
      <c r="F3056" s="604">
        <v>1</v>
      </c>
      <c r="G3056" s="604">
        <v>2.5799999999999998E-3</v>
      </c>
      <c r="I3056" t="str">
        <f t="shared" si="287"/>
        <v>electricity</v>
      </c>
      <c r="J3056" t="str">
        <f t="shared" si="288"/>
        <v>biomass</v>
      </c>
      <c r="K3056" t="str">
        <f t="shared" si="291"/>
        <v>PM</v>
      </c>
      <c r="L3056" t="str">
        <f t="shared" si="292"/>
        <v>electricity.biomass.PM.Electrostatic precipitator: 1 field</v>
      </c>
      <c r="M3056" s="614">
        <f>IFERROR(INDEX('Control Tech'!$K$3:$K$196,MATCH(Calcs!L3056,'Control Tech'!$A$3:$A$196,0),1)/100,0)</f>
        <v>1</v>
      </c>
      <c r="N3056" s="613">
        <f t="shared" si="289"/>
        <v>1</v>
      </c>
      <c r="O3056">
        <f t="shared" si="290"/>
        <v>0</v>
      </c>
    </row>
    <row r="3057" spans="1:15" x14ac:dyDescent="0.25">
      <c r="A3057" t="s">
        <v>1691</v>
      </c>
      <c r="B3057" t="s">
        <v>1249</v>
      </c>
      <c r="C3057" t="s">
        <v>1410</v>
      </c>
      <c r="D3057" t="s">
        <v>1208</v>
      </c>
      <c r="E3057" t="s">
        <v>1195</v>
      </c>
      <c r="F3057" s="604">
        <v>1</v>
      </c>
      <c r="G3057" s="604">
        <v>1.48E-3</v>
      </c>
      <c r="I3057" t="str">
        <f t="shared" si="287"/>
        <v>electricity</v>
      </c>
      <c r="J3057" t="str">
        <f t="shared" si="288"/>
        <v>biomass</v>
      </c>
      <c r="K3057" t="str">
        <f t="shared" si="291"/>
        <v>PM</v>
      </c>
      <c r="L3057" t="str">
        <f t="shared" si="292"/>
        <v>electricity.biomass.PM.Electrostatic precipitator: 2 fields</v>
      </c>
      <c r="M3057" s="614">
        <f>IFERROR(INDEX('Control Tech'!$K$3:$K$196,MATCH(Calcs!L3057,'Control Tech'!$A$3:$A$196,0),1)/100,0)</f>
        <v>0</v>
      </c>
      <c r="N3057" s="613">
        <f t="shared" si="289"/>
        <v>0</v>
      </c>
      <c r="O3057">
        <f t="shared" si="290"/>
        <v>0</v>
      </c>
    </row>
    <row r="3058" spans="1:15" x14ac:dyDescent="0.25">
      <c r="A3058" t="s">
        <v>1691</v>
      </c>
      <c r="B3058" t="s">
        <v>1249</v>
      </c>
      <c r="C3058" t="s">
        <v>1410</v>
      </c>
      <c r="D3058" t="s">
        <v>1234</v>
      </c>
      <c r="E3058" t="s">
        <v>1195</v>
      </c>
      <c r="F3058" s="604">
        <v>1</v>
      </c>
      <c r="G3058" s="604">
        <v>1.8000000000000001E-4</v>
      </c>
      <c r="I3058" t="str">
        <f t="shared" si="287"/>
        <v>electricity</v>
      </c>
      <c r="J3058" t="str">
        <f t="shared" si="288"/>
        <v>biomass</v>
      </c>
      <c r="K3058" t="str">
        <f t="shared" si="291"/>
        <v>PM</v>
      </c>
      <c r="L3058" t="str">
        <f t="shared" si="292"/>
        <v>electricity.biomass.PM.Fabric filters</v>
      </c>
      <c r="M3058" s="614">
        <f>IFERROR(INDEX('Control Tech'!$K$3:$K$196,MATCH(Calcs!L3058,'Control Tech'!$A$3:$A$196,0),1)/100,0)</f>
        <v>0</v>
      </c>
      <c r="N3058" s="613">
        <f t="shared" si="289"/>
        <v>0</v>
      </c>
      <c r="O3058">
        <f t="shared" si="290"/>
        <v>0</v>
      </c>
    </row>
    <row r="3059" spans="1:15" x14ac:dyDescent="0.25">
      <c r="A3059" t="s">
        <v>1691</v>
      </c>
      <c r="B3059" t="s">
        <v>1249</v>
      </c>
      <c r="C3059" t="s">
        <v>1410</v>
      </c>
      <c r="D3059" t="s">
        <v>1235</v>
      </c>
      <c r="E3059" t="s">
        <v>1195</v>
      </c>
      <c r="F3059" s="604">
        <v>1</v>
      </c>
      <c r="G3059" s="604">
        <v>1.8000000000000001E-4</v>
      </c>
      <c r="I3059" t="str">
        <f t="shared" si="287"/>
        <v>electricity</v>
      </c>
      <c r="J3059" t="str">
        <f t="shared" si="288"/>
        <v>biomass</v>
      </c>
      <c r="K3059" t="str">
        <f t="shared" si="291"/>
        <v>PM</v>
      </c>
      <c r="L3059" t="str">
        <f t="shared" si="292"/>
        <v>electricity.biomass.PM.Fabric filters - power plants with injection</v>
      </c>
      <c r="M3059" s="614">
        <f>IFERROR(INDEX('Control Tech'!$K$3:$K$196,MATCH(Calcs!L3059,'Control Tech'!$A$3:$A$196,0),1)/100,0)</f>
        <v>0</v>
      </c>
      <c r="N3059" s="613">
        <f t="shared" si="289"/>
        <v>0</v>
      </c>
      <c r="O3059">
        <f t="shared" si="290"/>
        <v>0</v>
      </c>
    </row>
    <row r="3060" spans="1:15" x14ac:dyDescent="0.25">
      <c r="A3060" t="s">
        <v>1691</v>
      </c>
      <c r="B3060" t="s">
        <v>1249</v>
      </c>
      <c r="C3060" t="s">
        <v>1410</v>
      </c>
      <c r="D3060" t="s">
        <v>1196</v>
      </c>
      <c r="E3060" t="s">
        <v>1195</v>
      </c>
      <c r="F3060" s="604">
        <v>1</v>
      </c>
      <c r="G3060" s="604">
        <v>1.8000000000000001E-4</v>
      </c>
      <c r="I3060" t="str">
        <f t="shared" si="287"/>
        <v>electricity</v>
      </c>
      <c r="J3060" t="str">
        <f t="shared" si="288"/>
        <v>biomass</v>
      </c>
      <c r="K3060" t="str">
        <f t="shared" si="291"/>
        <v>PM</v>
      </c>
      <c r="L3060" t="str">
        <f t="shared" si="292"/>
        <v>electricity.biomass.PM.High efficiency deduster</v>
      </c>
      <c r="M3060" s="614">
        <f>IFERROR(INDEX('Control Tech'!$K$3:$K$196,MATCH(Calcs!L3060,'Control Tech'!$A$3:$A$196,0),1)/100,0)</f>
        <v>0</v>
      </c>
      <c r="N3060" s="613">
        <f t="shared" si="289"/>
        <v>0</v>
      </c>
      <c r="O3060">
        <f t="shared" si="290"/>
        <v>0</v>
      </c>
    </row>
    <row r="3061" spans="1:15" x14ac:dyDescent="0.25">
      <c r="A3061" t="s">
        <v>1691</v>
      </c>
      <c r="B3061" t="s">
        <v>1249</v>
      </c>
      <c r="C3061" t="s">
        <v>1410</v>
      </c>
      <c r="D3061" t="s">
        <v>1186</v>
      </c>
      <c r="E3061" t="s">
        <v>1195</v>
      </c>
      <c r="F3061" s="604">
        <v>1</v>
      </c>
      <c r="G3061" s="604">
        <v>3.6920000000000001E-2</v>
      </c>
      <c r="I3061" t="str">
        <f t="shared" si="287"/>
        <v>electricity</v>
      </c>
      <c r="J3061" t="str">
        <f t="shared" si="288"/>
        <v>biomass</v>
      </c>
      <c r="K3061" t="str">
        <f t="shared" si="291"/>
        <v>PM</v>
      </c>
      <c r="L3061" t="str">
        <f t="shared" si="292"/>
        <v>electricity.biomass.PM.No control</v>
      </c>
      <c r="M3061" s="614">
        <f>IFERROR(INDEX('Control Tech'!$K$3:$K$196,MATCH(Calcs!L3061,'Control Tech'!$A$3:$A$196,0),1)/100,0)</f>
        <v>0</v>
      </c>
      <c r="N3061" s="613">
        <f t="shared" si="289"/>
        <v>0</v>
      </c>
      <c r="O3061">
        <f t="shared" si="290"/>
        <v>0</v>
      </c>
    </row>
    <row r="3062" spans="1:15" x14ac:dyDescent="0.25">
      <c r="A3062" t="s">
        <v>1691</v>
      </c>
      <c r="B3062" t="s">
        <v>1228</v>
      </c>
      <c r="C3062" t="s">
        <v>1205</v>
      </c>
      <c r="D3062" t="s">
        <v>1207</v>
      </c>
      <c r="E3062" t="s">
        <v>1195</v>
      </c>
      <c r="F3062" s="604">
        <v>1</v>
      </c>
      <c r="G3062" s="604">
        <v>7.8589999999999993E-2</v>
      </c>
      <c r="I3062" t="str">
        <f t="shared" si="287"/>
        <v>electricity</v>
      </c>
      <c r="J3062" t="str">
        <f t="shared" si="288"/>
        <v>lignite</v>
      </c>
      <c r="K3062" t="str">
        <f t="shared" si="291"/>
        <v>PM</v>
      </c>
      <c r="L3062" t="str">
        <f t="shared" si="292"/>
        <v>electricity.lignite.PM.Electrostatic precipitator: 1 field</v>
      </c>
      <c r="M3062" s="614">
        <f>IFERROR(INDEX('Control Tech'!$K$3:$K$196,MATCH(Calcs!L3062,'Control Tech'!$A$3:$A$196,0),1)/100,0)</f>
        <v>0</v>
      </c>
      <c r="N3062" s="613">
        <f t="shared" si="289"/>
        <v>0</v>
      </c>
      <c r="O3062">
        <f t="shared" si="290"/>
        <v>0</v>
      </c>
    </row>
    <row r="3063" spans="1:15" x14ac:dyDescent="0.25">
      <c r="A3063" t="s">
        <v>1691</v>
      </c>
      <c r="B3063" t="s">
        <v>1228</v>
      </c>
      <c r="C3063" t="s">
        <v>1205</v>
      </c>
      <c r="D3063" t="s">
        <v>1208</v>
      </c>
      <c r="E3063" t="s">
        <v>1195</v>
      </c>
      <c r="F3063" s="604">
        <v>1</v>
      </c>
      <c r="G3063" s="604">
        <v>4.4909999999999999E-2</v>
      </c>
      <c r="I3063" t="str">
        <f t="shared" si="287"/>
        <v>electricity</v>
      </c>
      <c r="J3063" t="str">
        <f t="shared" si="288"/>
        <v>lignite</v>
      </c>
      <c r="K3063" t="str">
        <f t="shared" si="291"/>
        <v>PM</v>
      </c>
      <c r="L3063" t="str">
        <f t="shared" si="292"/>
        <v>electricity.lignite.PM.Electrostatic precipitator: 2 fields</v>
      </c>
      <c r="M3063" s="614">
        <f>IFERROR(INDEX('Control Tech'!$K$3:$K$196,MATCH(Calcs!L3063,'Control Tech'!$A$3:$A$196,0),1)/100,0)</f>
        <v>0</v>
      </c>
      <c r="N3063" s="613">
        <f t="shared" si="289"/>
        <v>0</v>
      </c>
      <c r="O3063">
        <f t="shared" si="290"/>
        <v>0</v>
      </c>
    </row>
    <row r="3064" spans="1:15" x14ac:dyDescent="0.25">
      <c r="A3064" t="s">
        <v>1691</v>
      </c>
      <c r="B3064" t="s">
        <v>1228</v>
      </c>
      <c r="C3064" t="s">
        <v>1205</v>
      </c>
      <c r="D3064" t="s">
        <v>1196</v>
      </c>
      <c r="E3064" t="s">
        <v>1195</v>
      </c>
      <c r="F3064" s="604">
        <v>1</v>
      </c>
      <c r="G3064" s="604">
        <v>5.6100000000000004E-3</v>
      </c>
      <c r="I3064" t="str">
        <f t="shared" si="287"/>
        <v>electricity</v>
      </c>
      <c r="J3064" t="str">
        <f t="shared" si="288"/>
        <v>lignite</v>
      </c>
      <c r="K3064" t="str">
        <f t="shared" si="291"/>
        <v>PM</v>
      </c>
      <c r="L3064" t="str">
        <f t="shared" si="292"/>
        <v>electricity.lignite.PM.High efficiency deduster</v>
      </c>
      <c r="M3064" s="614">
        <f>IFERROR(INDEX('Control Tech'!$K$3:$K$196,MATCH(Calcs!L3064,'Control Tech'!$A$3:$A$196,0),1)/100,0)</f>
        <v>0</v>
      </c>
      <c r="N3064" s="613">
        <f t="shared" si="289"/>
        <v>0</v>
      </c>
      <c r="O3064">
        <f t="shared" si="290"/>
        <v>0</v>
      </c>
    </row>
    <row r="3065" spans="1:15" x14ac:dyDescent="0.25">
      <c r="A3065" t="s">
        <v>1691</v>
      </c>
      <c r="B3065" t="s">
        <v>1228</v>
      </c>
      <c r="C3065" t="s">
        <v>1205</v>
      </c>
      <c r="D3065" t="s">
        <v>1229</v>
      </c>
      <c r="E3065" t="s">
        <v>1195</v>
      </c>
      <c r="F3065" s="604">
        <v>1</v>
      </c>
      <c r="G3065" s="604">
        <v>5.6100000000000004E-3</v>
      </c>
      <c r="I3065" t="str">
        <f t="shared" si="287"/>
        <v>electricity</v>
      </c>
      <c r="J3065" t="str">
        <f t="shared" si="288"/>
        <v>lignite</v>
      </c>
      <c r="K3065" t="str">
        <f t="shared" si="291"/>
        <v>PM</v>
      </c>
      <c r="L3065" t="str">
        <f t="shared" si="292"/>
        <v>electricity.lignite.PM.High efficiency deduster - power plants + S,N meas.</v>
      </c>
      <c r="M3065" s="614">
        <f>IFERROR(INDEX('Control Tech'!$K$3:$K$196,MATCH(Calcs!L3065,'Control Tech'!$A$3:$A$196,0),1)/100,0)</f>
        <v>0</v>
      </c>
      <c r="N3065" s="613">
        <f t="shared" si="289"/>
        <v>0</v>
      </c>
      <c r="O3065">
        <f t="shared" si="290"/>
        <v>0</v>
      </c>
    </row>
    <row r="3066" spans="1:15" x14ac:dyDescent="0.25">
      <c r="A3066" t="s">
        <v>1691</v>
      </c>
      <c r="B3066" t="s">
        <v>1228</v>
      </c>
      <c r="C3066" t="s">
        <v>1205</v>
      </c>
      <c r="D3066" t="s">
        <v>1186</v>
      </c>
      <c r="E3066" t="s">
        <v>1195</v>
      </c>
      <c r="F3066" s="604">
        <v>1</v>
      </c>
      <c r="G3066" s="604">
        <v>1.12273</v>
      </c>
      <c r="I3066" t="str">
        <f t="shared" si="287"/>
        <v>electricity</v>
      </c>
      <c r="J3066" t="str">
        <f t="shared" si="288"/>
        <v>lignite</v>
      </c>
      <c r="K3066" t="str">
        <f t="shared" si="291"/>
        <v>PM</v>
      </c>
      <c r="L3066" t="str">
        <f t="shared" si="292"/>
        <v>electricity.lignite.PM.No control</v>
      </c>
      <c r="M3066" s="614">
        <f>IFERROR(INDEX('Control Tech'!$K$3:$K$196,MATCH(Calcs!L3066,'Control Tech'!$A$3:$A$196,0),1)/100,0)</f>
        <v>0</v>
      </c>
      <c r="N3066" s="613">
        <f t="shared" si="289"/>
        <v>1</v>
      </c>
      <c r="O3066">
        <f t="shared" si="290"/>
        <v>0</v>
      </c>
    </row>
    <row r="3067" spans="1:15" x14ac:dyDescent="0.25">
      <c r="A3067" t="s">
        <v>1691</v>
      </c>
      <c r="B3067" t="s">
        <v>1228</v>
      </c>
      <c r="C3067" t="s">
        <v>1205</v>
      </c>
      <c r="D3067" t="s">
        <v>1219</v>
      </c>
      <c r="E3067" t="s">
        <v>1195</v>
      </c>
      <c r="F3067" s="604">
        <v>1</v>
      </c>
      <c r="G3067" s="604">
        <v>7.8589999999999993E-2</v>
      </c>
      <c r="I3067" t="str">
        <f t="shared" si="287"/>
        <v>electricity</v>
      </c>
      <c r="J3067" t="str">
        <f t="shared" si="288"/>
        <v>lignite</v>
      </c>
      <c r="K3067" t="str">
        <f t="shared" si="291"/>
        <v>PM</v>
      </c>
      <c r="L3067" t="str">
        <f t="shared" si="292"/>
        <v>electricity.lignite.PM.Wet scrubber</v>
      </c>
      <c r="M3067" s="614">
        <f>IFERROR(INDEX('Control Tech'!$K$3:$K$196,MATCH(Calcs!L3067,'Control Tech'!$A$3:$A$196,0),1)/100,0)</f>
        <v>0</v>
      </c>
      <c r="N3067" s="613">
        <f t="shared" si="289"/>
        <v>0</v>
      </c>
      <c r="O3067">
        <f t="shared" si="290"/>
        <v>0</v>
      </c>
    </row>
    <row r="3068" spans="1:15" x14ac:dyDescent="0.25">
      <c r="A3068" t="s">
        <v>1691</v>
      </c>
      <c r="B3068" t="s">
        <v>1228</v>
      </c>
      <c r="C3068" t="s">
        <v>1240</v>
      </c>
      <c r="D3068" t="s">
        <v>1207</v>
      </c>
      <c r="E3068" t="s">
        <v>1195</v>
      </c>
      <c r="F3068" s="604">
        <v>1</v>
      </c>
      <c r="G3068" s="604">
        <v>7.8589999999999993E-2</v>
      </c>
      <c r="I3068" t="str">
        <f t="shared" si="287"/>
        <v>electricity</v>
      </c>
      <c r="J3068" t="str">
        <f t="shared" si="288"/>
        <v>lignite</v>
      </c>
      <c r="K3068" t="str">
        <f t="shared" si="291"/>
        <v>PM</v>
      </c>
      <c r="L3068" t="str">
        <f t="shared" si="292"/>
        <v>electricity.lignite.PM.Electrostatic precipitator: 1 field</v>
      </c>
      <c r="M3068" s="614">
        <f>IFERROR(INDEX('Control Tech'!$K$3:$K$196,MATCH(Calcs!L3068,'Control Tech'!$A$3:$A$196,0),1)/100,0)</f>
        <v>0</v>
      </c>
      <c r="N3068" s="613">
        <f t="shared" si="289"/>
        <v>0</v>
      </c>
      <c r="O3068">
        <f t="shared" si="290"/>
        <v>0</v>
      </c>
    </row>
    <row r="3069" spans="1:15" x14ac:dyDescent="0.25">
      <c r="A3069" t="s">
        <v>1691</v>
      </c>
      <c r="B3069" t="s">
        <v>1228</v>
      </c>
      <c r="C3069" t="s">
        <v>1240</v>
      </c>
      <c r="D3069" t="s">
        <v>1208</v>
      </c>
      <c r="E3069" t="s">
        <v>1195</v>
      </c>
      <c r="F3069" s="604">
        <v>1</v>
      </c>
      <c r="G3069" s="604">
        <v>4.4909999999999999E-2</v>
      </c>
      <c r="I3069" t="str">
        <f t="shared" si="287"/>
        <v>electricity</v>
      </c>
      <c r="J3069" t="str">
        <f t="shared" si="288"/>
        <v>lignite</v>
      </c>
      <c r="K3069" t="str">
        <f t="shared" si="291"/>
        <v>PM</v>
      </c>
      <c r="L3069" t="str">
        <f t="shared" si="292"/>
        <v>electricity.lignite.PM.Electrostatic precipitator: 2 fields</v>
      </c>
      <c r="M3069" s="614">
        <f>IFERROR(INDEX('Control Tech'!$K$3:$K$196,MATCH(Calcs!L3069,'Control Tech'!$A$3:$A$196,0),1)/100,0)</f>
        <v>0</v>
      </c>
      <c r="N3069" s="613">
        <f t="shared" si="289"/>
        <v>0</v>
      </c>
      <c r="O3069">
        <f t="shared" si="290"/>
        <v>0</v>
      </c>
    </row>
    <row r="3070" spans="1:15" x14ac:dyDescent="0.25">
      <c r="A3070" t="s">
        <v>1691</v>
      </c>
      <c r="B3070" t="s">
        <v>1228</v>
      </c>
      <c r="C3070" t="s">
        <v>1240</v>
      </c>
      <c r="D3070" t="s">
        <v>1196</v>
      </c>
      <c r="E3070" t="s">
        <v>1195</v>
      </c>
      <c r="F3070" s="604">
        <v>1</v>
      </c>
      <c r="G3070" s="604">
        <v>5.6100000000000004E-3</v>
      </c>
      <c r="I3070" t="str">
        <f t="shared" si="287"/>
        <v>electricity</v>
      </c>
      <c r="J3070" t="str">
        <f t="shared" si="288"/>
        <v>lignite</v>
      </c>
      <c r="K3070" t="str">
        <f t="shared" si="291"/>
        <v>PM</v>
      </c>
      <c r="L3070" t="str">
        <f t="shared" si="292"/>
        <v>electricity.lignite.PM.High efficiency deduster</v>
      </c>
      <c r="M3070" s="614">
        <f>IFERROR(INDEX('Control Tech'!$K$3:$K$196,MATCH(Calcs!L3070,'Control Tech'!$A$3:$A$196,0),1)/100,0)</f>
        <v>0</v>
      </c>
      <c r="N3070" s="613">
        <f t="shared" si="289"/>
        <v>0</v>
      </c>
      <c r="O3070">
        <f t="shared" si="290"/>
        <v>0</v>
      </c>
    </row>
    <row r="3071" spans="1:15" x14ac:dyDescent="0.25">
      <c r="A3071" t="s">
        <v>1691</v>
      </c>
      <c r="B3071" t="s">
        <v>1228</v>
      </c>
      <c r="C3071" t="s">
        <v>1240</v>
      </c>
      <c r="D3071" t="s">
        <v>1229</v>
      </c>
      <c r="E3071" t="s">
        <v>1195</v>
      </c>
      <c r="F3071" s="604">
        <v>1</v>
      </c>
      <c r="G3071" s="604">
        <v>5.6100000000000004E-3</v>
      </c>
      <c r="I3071" t="str">
        <f t="shared" si="287"/>
        <v>electricity</v>
      </c>
      <c r="J3071" t="str">
        <f t="shared" si="288"/>
        <v>lignite</v>
      </c>
      <c r="K3071" t="str">
        <f t="shared" si="291"/>
        <v>PM</v>
      </c>
      <c r="L3071" t="str">
        <f t="shared" si="292"/>
        <v>electricity.lignite.PM.High efficiency deduster - power plants + S,N meas.</v>
      </c>
      <c r="M3071" s="614">
        <f>IFERROR(INDEX('Control Tech'!$K$3:$K$196,MATCH(Calcs!L3071,'Control Tech'!$A$3:$A$196,0),1)/100,0)</f>
        <v>0</v>
      </c>
      <c r="N3071" s="613">
        <f t="shared" si="289"/>
        <v>0</v>
      </c>
      <c r="O3071">
        <f t="shared" si="290"/>
        <v>0</v>
      </c>
    </row>
    <row r="3072" spans="1:15" x14ac:dyDescent="0.25">
      <c r="A3072" t="s">
        <v>1691</v>
      </c>
      <c r="B3072" t="s">
        <v>1228</v>
      </c>
      <c r="C3072" t="s">
        <v>1240</v>
      </c>
      <c r="D3072" t="s">
        <v>1186</v>
      </c>
      <c r="E3072" t="s">
        <v>1195</v>
      </c>
      <c r="F3072" s="604">
        <v>1</v>
      </c>
      <c r="G3072" s="604">
        <v>1.12273</v>
      </c>
      <c r="I3072" t="str">
        <f t="shared" si="287"/>
        <v>electricity</v>
      </c>
      <c r="J3072" t="str">
        <f t="shared" si="288"/>
        <v>lignite</v>
      </c>
      <c r="K3072" t="str">
        <f t="shared" si="291"/>
        <v>PM</v>
      </c>
      <c r="L3072" t="str">
        <f t="shared" si="292"/>
        <v>electricity.lignite.PM.No control</v>
      </c>
      <c r="M3072" s="614">
        <f>IFERROR(INDEX('Control Tech'!$K$3:$K$196,MATCH(Calcs!L3072,'Control Tech'!$A$3:$A$196,0),1)/100,0)</f>
        <v>0</v>
      </c>
      <c r="N3072" s="613">
        <f t="shared" si="289"/>
        <v>1</v>
      </c>
      <c r="O3072">
        <f t="shared" si="290"/>
        <v>0</v>
      </c>
    </row>
    <row r="3073" spans="1:15" x14ac:dyDescent="0.25">
      <c r="A3073" t="s">
        <v>1691</v>
      </c>
      <c r="B3073" t="s">
        <v>1228</v>
      </c>
      <c r="C3073" t="s">
        <v>1240</v>
      </c>
      <c r="D3073" t="s">
        <v>1219</v>
      </c>
      <c r="E3073" t="s">
        <v>1195</v>
      </c>
      <c r="F3073" s="604">
        <v>1</v>
      </c>
      <c r="G3073" s="604">
        <v>7.8589999999999993E-2</v>
      </c>
      <c r="I3073" t="str">
        <f t="shared" si="287"/>
        <v>electricity</v>
      </c>
      <c r="J3073" t="str">
        <f t="shared" si="288"/>
        <v>lignite</v>
      </c>
      <c r="K3073" t="str">
        <f t="shared" si="291"/>
        <v>PM</v>
      </c>
      <c r="L3073" t="str">
        <f t="shared" si="292"/>
        <v>electricity.lignite.PM.Wet scrubber</v>
      </c>
      <c r="M3073" s="614">
        <f>IFERROR(INDEX('Control Tech'!$K$3:$K$196,MATCH(Calcs!L3073,'Control Tech'!$A$3:$A$196,0),1)/100,0)</f>
        <v>0</v>
      </c>
      <c r="N3073" s="613">
        <f t="shared" si="289"/>
        <v>0</v>
      </c>
      <c r="O3073">
        <f t="shared" si="290"/>
        <v>0</v>
      </c>
    </row>
    <row r="3074" spans="1:15" x14ac:dyDescent="0.25">
      <c r="A3074" t="s">
        <v>1691</v>
      </c>
      <c r="B3074" t="s">
        <v>1228</v>
      </c>
      <c r="C3074" t="s">
        <v>1291</v>
      </c>
      <c r="D3074" t="s">
        <v>1207</v>
      </c>
      <c r="E3074" t="s">
        <v>1195</v>
      </c>
      <c r="F3074" s="604">
        <v>1</v>
      </c>
      <c r="G3074" s="604">
        <v>1.355E-2</v>
      </c>
      <c r="I3074" t="str">
        <f t="shared" si="287"/>
        <v>electricity</v>
      </c>
      <c r="J3074" t="str">
        <f t="shared" si="288"/>
        <v>hard coal</v>
      </c>
      <c r="K3074" t="str">
        <f t="shared" si="291"/>
        <v>PM</v>
      </c>
      <c r="L3074" t="str">
        <f t="shared" si="292"/>
        <v>electricity.hard coal.PM.Electrostatic precipitator: 1 field</v>
      </c>
      <c r="M3074" s="614">
        <f>IFERROR(INDEX('Control Tech'!$K$3:$K$196,MATCH(Calcs!L3074,'Control Tech'!$A$3:$A$196,0),1)/100,0)</f>
        <v>0</v>
      </c>
      <c r="N3074" s="613">
        <f t="shared" si="289"/>
        <v>0</v>
      </c>
      <c r="O3074">
        <f t="shared" si="290"/>
        <v>46.12</v>
      </c>
    </row>
    <row r="3075" spans="1:15" x14ac:dyDescent="0.25">
      <c r="A3075" t="s">
        <v>1691</v>
      </c>
      <c r="B3075" t="s">
        <v>1228</v>
      </c>
      <c r="C3075" t="s">
        <v>1291</v>
      </c>
      <c r="D3075" t="s">
        <v>1208</v>
      </c>
      <c r="E3075" t="s">
        <v>1195</v>
      </c>
      <c r="F3075" s="604">
        <v>1</v>
      </c>
      <c r="G3075" s="604">
        <v>7.7400000000000004E-3</v>
      </c>
      <c r="I3075" t="str">
        <f t="shared" si="287"/>
        <v>electricity</v>
      </c>
      <c r="J3075" t="str">
        <f t="shared" si="288"/>
        <v>hard coal</v>
      </c>
      <c r="K3075" t="str">
        <f t="shared" si="291"/>
        <v>PM</v>
      </c>
      <c r="L3075" t="str">
        <f t="shared" si="292"/>
        <v>electricity.hard coal.PM.Electrostatic precipitator: 2 fields</v>
      </c>
      <c r="M3075" s="614">
        <f>IFERROR(INDEX('Control Tech'!$K$3:$K$196,MATCH(Calcs!L3075,'Control Tech'!$A$3:$A$196,0),1)/100,0)</f>
        <v>0</v>
      </c>
      <c r="N3075" s="613">
        <f t="shared" si="289"/>
        <v>0</v>
      </c>
      <c r="O3075">
        <f t="shared" si="290"/>
        <v>46.12</v>
      </c>
    </row>
    <row r="3076" spans="1:15" x14ac:dyDescent="0.25">
      <c r="A3076" t="s">
        <v>1691</v>
      </c>
      <c r="B3076" t="s">
        <v>1228</v>
      </c>
      <c r="C3076" t="s">
        <v>1291</v>
      </c>
      <c r="D3076" t="s">
        <v>1196</v>
      </c>
      <c r="E3076" t="s">
        <v>1195</v>
      </c>
      <c r="F3076" s="604">
        <v>1</v>
      </c>
      <c r="G3076" s="604">
        <v>9.7000000000000005E-4</v>
      </c>
      <c r="I3076" t="str">
        <f t="shared" si="287"/>
        <v>electricity</v>
      </c>
      <c r="J3076" t="str">
        <f t="shared" si="288"/>
        <v>hard coal</v>
      </c>
      <c r="K3076" t="str">
        <f t="shared" si="291"/>
        <v>PM</v>
      </c>
      <c r="L3076" t="str">
        <f t="shared" si="292"/>
        <v>electricity.hard coal.PM.High efficiency deduster</v>
      </c>
      <c r="M3076" s="614">
        <f>IFERROR(INDEX('Control Tech'!$K$3:$K$196,MATCH(Calcs!L3076,'Control Tech'!$A$3:$A$196,0),1)/100,0)</f>
        <v>0</v>
      </c>
      <c r="N3076" s="613">
        <f t="shared" si="289"/>
        <v>0</v>
      </c>
      <c r="O3076">
        <f t="shared" si="290"/>
        <v>46.12</v>
      </c>
    </row>
    <row r="3077" spans="1:15" x14ac:dyDescent="0.25">
      <c r="A3077" t="s">
        <v>1691</v>
      </c>
      <c r="B3077" t="s">
        <v>1228</v>
      </c>
      <c r="C3077" t="s">
        <v>1291</v>
      </c>
      <c r="D3077" t="s">
        <v>1229</v>
      </c>
      <c r="E3077" t="s">
        <v>1195</v>
      </c>
      <c r="F3077" s="604">
        <v>1</v>
      </c>
      <c r="G3077" s="604">
        <v>9.7000000000000005E-4</v>
      </c>
      <c r="I3077" t="str">
        <f t="shared" si="287"/>
        <v>electricity</v>
      </c>
      <c r="J3077" t="str">
        <f t="shared" si="288"/>
        <v>hard coal</v>
      </c>
      <c r="K3077" t="str">
        <f t="shared" si="291"/>
        <v>PM</v>
      </c>
      <c r="L3077" t="str">
        <f t="shared" si="292"/>
        <v>electricity.hard coal.PM.High efficiency deduster - power plants + S,N meas.</v>
      </c>
      <c r="M3077" s="614">
        <f>IFERROR(INDEX('Control Tech'!$K$3:$K$196,MATCH(Calcs!L3077,'Control Tech'!$A$3:$A$196,0),1)/100,0)</f>
        <v>0</v>
      </c>
      <c r="N3077" s="613">
        <f t="shared" si="289"/>
        <v>0</v>
      </c>
      <c r="O3077">
        <f t="shared" si="290"/>
        <v>46.12</v>
      </c>
    </row>
    <row r="3078" spans="1:15" x14ac:dyDescent="0.25">
      <c r="A3078" t="s">
        <v>1691</v>
      </c>
      <c r="B3078" t="s">
        <v>1228</v>
      </c>
      <c r="C3078" t="s">
        <v>1291</v>
      </c>
      <c r="D3078" t="s">
        <v>1186</v>
      </c>
      <c r="E3078" t="s">
        <v>1195</v>
      </c>
      <c r="F3078" s="604">
        <v>1</v>
      </c>
      <c r="G3078" s="604">
        <v>0.19356000000000001</v>
      </c>
      <c r="I3078" t="str">
        <f t="shared" ref="I3078:I3141" si="293">IFERROR(INDEX($U$3:$U$143,MATCH(B3078,$S$3:$S$143,0),1),"")</f>
        <v>electricity</v>
      </c>
      <c r="J3078" t="str">
        <f t="shared" ref="J3078:J3141" si="294">IFERROR(INDEX($V$3:$V$143,MATCH(CONCATENATE(B3078,".",C3078),$R$3:$R$143,0),1),"")</f>
        <v>hard coal</v>
      </c>
      <c r="K3078" t="str">
        <f t="shared" si="291"/>
        <v>PM</v>
      </c>
      <c r="L3078" t="str">
        <f t="shared" si="292"/>
        <v>electricity.hard coal.PM.No control</v>
      </c>
      <c r="M3078" s="614">
        <f>IFERROR(INDEX('Control Tech'!$K$3:$K$196,MATCH(Calcs!L3078,'Control Tech'!$A$3:$A$196,0),1)/100,0)</f>
        <v>0</v>
      </c>
      <c r="N3078" s="613">
        <f t="shared" ref="N3078:N3141" si="295">IF(D3078="no control",1-SUMIFS($M$5:$M$3714,$B$5:$B$3714,B3078,$A$5:$A$3714,A3078,$C$5:$C$3714,C3078),M3078)</f>
        <v>1</v>
      </c>
      <c r="O3078">
        <f t="shared" ref="O3078:O3141" si="296">IF(I3078="electricity",INDEX($W$3:$W$143,MATCH(CONCATENATE(B3078,".",C3078),$R$3:$R$143,0),1),"")</f>
        <v>46.12</v>
      </c>
    </row>
    <row r="3079" spans="1:15" x14ac:dyDescent="0.25">
      <c r="A3079" t="s">
        <v>1691</v>
      </c>
      <c r="B3079" t="s">
        <v>1228</v>
      </c>
      <c r="C3079" t="s">
        <v>1291</v>
      </c>
      <c r="D3079" t="s">
        <v>1219</v>
      </c>
      <c r="E3079" t="s">
        <v>1195</v>
      </c>
      <c r="F3079" s="604">
        <v>1</v>
      </c>
      <c r="G3079" s="604">
        <v>1.355E-2</v>
      </c>
      <c r="I3079" t="str">
        <f t="shared" si="293"/>
        <v>electricity</v>
      </c>
      <c r="J3079" t="str">
        <f t="shared" si="294"/>
        <v>hard coal</v>
      </c>
      <c r="K3079" t="str">
        <f t="shared" si="291"/>
        <v>PM</v>
      </c>
      <c r="L3079" t="str">
        <f t="shared" si="292"/>
        <v>electricity.hard coal.PM.Wet scrubber</v>
      </c>
      <c r="M3079" s="614">
        <f>IFERROR(INDEX('Control Tech'!$K$3:$K$196,MATCH(Calcs!L3079,'Control Tech'!$A$3:$A$196,0),1)/100,0)</f>
        <v>0</v>
      </c>
      <c r="N3079" s="613">
        <f t="shared" si="295"/>
        <v>0</v>
      </c>
      <c r="O3079">
        <f t="shared" si="296"/>
        <v>46.12</v>
      </c>
    </row>
    <row r="3080" spans="1:15" x14ac:dyDescent="0.25">
      <c r="A3080" t="s">
        <v>1691</v>
      </c>
      <c r="B3080" t="s">
        <v>1228</v>
      </c>
      <c r="C3080" t="s">
        <v>1292</v>
      </c>
      <c r="D3080" t="s">
        <v>1207</v>
      </c>
      <c r="E3080" t="s">
        <v>1195</v>
      </c>
      <c r="F3080" s="604">
        <v>1</v>
      </c>
      <c r="G3080" s="604">
        <v>1.355E-2</v>
      </c>
      <c r="I3080" t="str">
        <f t="shared" si="293"/>
        <v>electricity</v>
      </c>
      <c r="J3080" t="str">
        <f t="shared" si="294"/>
        <v>hard coal</v>
      </c>
      <c r="K3080" t="str">
        <f t="shared" si="291"/>
        <v>PM</v>
      </c>
      <c r="L3080" t="str">
        <f t="shared" si="292"/>
        <v>electricity.hard coal.PM.Electrostatic precipitator: 1 field</v>
      </c>
      <c r="M3080" s="614">
        <f>IFERROR(INDEX('Control Tech'!$K$3:$K$196,MATCH(Calcs!L3080,'Control Tech'!$A$3:$A$196,0),1)/100,0)</f>
        <v>0</v>
      </c>
      <c r="N3080" s="613">
        <f t="shared" si="295"/>
        <v>0</v>
      </c>
      <c r="O3080">
        <f t="shared" si="296"/>
        <v>0</v>
      </c>
    </row>
    <row r="3081" spans="1:15" x14ac:dyDescent="0.25">
      <c r="A3081" t="s">
        <v>1691</v>
      </c>
      <c r="B3081" t="s">
        <v>1228</v>
      </c>
      <c r="C3081" t="s">
        <v>1292</v>
      </c>
      <c r="D3081" t="s">
        <v>1208</v>
      </c>
      <c r="E3081" t="s">
        <v>1195</v>
      </c>
      <c r="F3081" s="604">
        <v>1</v>
      </c>
      <c r="G3081" s="604">
        <v>7.7400000000000004E-3</v>
      </c>
      <c r="I3081" t="str">
        <f t="shared" si="293"/>
        <v>electricity</v>
      </c>
      <c r="J3081" t="str">
        <f t="shared" si="294"/>
        <v>hard coal</v>
      </c>
      <c r="K3081" t="str">
        <f t="shared" si="291"/>
        <v>PM</v>
      </c>
      <c r="L3081" t="str">
        <f t="shared" si="292"/>
        <v>electricity.hard coal.PM.Electrostatic precipitator: 2 fields</v>
      </c>
      <c r="M3081" s="614">
        <f>IFERROR(INDEX('Control Tech'!$K$3:$K$196,MATCH(Calcs!L3081,'Control Tech'!$A$3:$A$196,0),1)/100,0)</f>
        <v>0</v>
      </c>
      <c r="N3081" s="613">
        <f t="shared" si="295"/>
        <v>0</v>
      </c>
      <c r="O3081">
        <f t="shared" si="296"/>
        <v>0</v>
      </c>
    </row>
    <row r="3082" spans="1:15" x14ac:dyDescent="0.25">
      <c r="A3082" t="s">
        <v>1691</v>
      </c>
      <c r="B3082" t="s">
        <v>1228</v>
      </c>
      <c r="C3082" t="s">
        <v>1292</v>
      </c>
      <c r="D3082" t="s">
        <v>1196</v>
      </c>
      <c r="E3082" t="s">
        <v>1195</v>
      </c>
      <c r="F3082" s="604">
        <v>1</v>
      </c>
      <c r="G3082" s="604">
        <v>9.7000000000000005E-4</v>
      </c>
      <c r="I3082" t="str">
        <f t="shared" si="293"/>
        <v>electricity</v>
      </c>
      <c r="J3082" t="str">
        <f t="shared" si="294"/>
        <v>hard coal</v>
      </c>
      <c r="K3082" t="str">
        <f t="shared" si="291"/>
        <v>PM</v>
      </c>
      <c r="L3082" t="str">
        <f t="shared" si="292"/>
        <v>electricity.hard coal.PM.High efficiency deduster</v>
      </c>
      <c r="M3082" s="614">
        <f>IFERROR(INDEX('Control Tech'!$K$3:$K$196,MATCH(Calcs!L3082,'Control Tech'!$A$3:$A$196,0),1)/100,0)</f>
        <v>0</v>
      </c>
      <c r="N3082" s="613">
        <f t="shared" si="295"/>
        <v>0</v>
      </c>
      <c r="O3082">
        <f t="shared" si="296"/>
        <v>0</v>
      </c>
    </row>
    <row r="3083" spans="1:15" x14ac:dyDescent="0.25">
      <c r="A3083" t="s">
        <v>1691</v>
      </c>
      <c r="B3083" t="s">
        <v>1228</v>
      </c>
      <c r="C3083" t="s">
        <v>1292</v>
      </c>
      <c r="D3083" t="s">
        <v>1229</v>
      </c>
      <c r="E3083" t="s">
        <v>1195</v>
      </c>
      <c r="F3083" s="604">
        <v>1</v>
      </c>
      <c r="G3083" s="604">
        <v>9.7000000000000005E-4</v>
      </c>
      <c r="I3083" t="str">
        <f t="shared" si="293"/>
        <v>electricity</v>
      </c>
      <c r="J3083" t="str">
        <f t="shared" si="294"/>
        <v>hard coal</v>
      </c>
      <c r="K3083" t="str">
        <f t="shared" si="291"/>
        <v>PM</v>
      </c>
      <c r="L3083" t="str">
        <f t="shared" si="292"/>
        <v>electricity.hard coal.PM.High efficiency deduster - power plants + S,N meas.</v>
      </c>
      <c r="M3083" s="614">
        <f>IFERROR(INDEX('Control Tech'!$K$3:$K$196,MATCH(Calcs!L3083,'Control Tech'!$A$3:$A$196,0),1)/100,0)</f>
        <v>0</v>
      </c>
      <c r="N3083" s="613">
        <f t="shared" si="295"/>
        <v>0</v>
      </c>
      <c r="O3083">
        <f t="shared" si="296"/>
        <v>0</v>
      </c>
    </row>
    <row r="3084" spans="1:15" x14ac:dyDescent="0.25">
      <c r="A3084" t="s">
        <v>1691</v>
      </c>
      <c r="B3084" t="s">
        <v>1228</v>
      </c>
      <c r="C3084" t="s">
        <v>1292</v>
      </c>
      <c r="D3084" t="s">
        <v>1186</v>
      </c>
      <c r="E3084" t="s">
        <v>1195</v>
      </c>
      <c r="F3084" s="604">
        <v>1</v>
      </c>
      <c r="G3084" s="604">
        <v>0.19356000000000001</v>
      </c>
      <c r="I3084" t="str">
        <f t="shared" si="293"/>
        <v>electricity</v>
      </c>
      <c r="J3084" t="str">
        <f t="shared" si="294"/>
        <v>hard coal</v>
      </c>
      <c r="K3084" t="str">
        <f t="shared" si="291"/>
        <v>PM</v>
      </c>
      <c r="L3084" t="str">
        <f t="shared" si="292"/>
        <v>electricity.hard coal.PM.No control</v>
      </c>
      <c r="M3084" s="614">
        <f>IFERROR(INDEX('Control Tech'!$K$3:$K$196,MATCH(Calcs!L3084,'Control Tech'!$A$3:$A$196,0),1)/100,0)</f>
        <v>0</v>
      </c>
      <c r="N3084" s="613">
        <f t="shared" si="295"/>
        <v>1</v>
      </c>
      <c r="O3084">
        <f t="shared" si="296"/>
        <v>0</v>
      </c>
    </row>
    <row r="3085" spans="1:15" x14ac:dyDescent="0.25">
      <c r="A3085" t="s">
        <v>1691</v>
      </c>
      <c r="B3085" t="s">
        <v>1228</v>
      </c>
      <c r="C3085" t="s">
        <v>1292</v>
      </c>
      <c r="D3085" t="s">
        <v>1219</v>
      </c>
      <c r="E3085" t="s">
        <v>1195</v>
      </c>
      <c r="F3085" s="604">
        <v>1</v>
      </c>
      <c r="G3085" s="604">
        <v>1.355E-2</v>
      </c>
      <c r="I3085" t="str">
        <f t="shared" si="293"/>
        <v>electricity</v>
      </c>
      <c r="J3085" t="str">
        <f t="shared" si="294"/>
        <v>hard coal</v>
      </c>
      <c r="K3085" t="str">
        <f t="shared" si="291"/>
        <v>PM</v>
      </c>
      <c r="L3085" t="str">
        <f t="shared" si="292"/>
        <v>electricity.hard coal.PM.Wet scrubber</v>
      </c>
      <c r="M3085" s="614">
        <f>IFERROR(INDEX('Control Tech'!$K$3:$K$196,MATCH(Calcs!L3085,'Control Tech'!$A$3:$A$196,0),1)/100,0)</f>
        <v>0</v>
      </c>
      <c r="N3085" s="613">
        <f t="shared" si="295"/>
        <v>0</v>
      </c>
      <c r="O3085">
        <f t="shared" si="296"/>
        <v>0</v>
      </c>
    </row>
    <row r="3086" spans="1:15" x14ac:dyDescent="0.25">
      <c r="A3086" t="s">
        <v>1691</v>
      </c>
      <c r="B3086" t="s">
        <v>1228</v>
      </c>
      <c r="C3086" t="s">
        <v>1293</v>
      </c>
      <c r="D3086" t="s">
        <v>1207</v>
      </c>
      <c r="E3086" t="s">
        <v>1195</v>
      </c>
      <c r="F3086" s="604">
        <v>1</v>
      </c>
      <c r="G3086" s="604">
        <v>1.355E-2</v>
      </c>
      <c r="I3086" t="str">
        <f t="shared" si="293"/>
        <v>electricity</v>
      </c>
      <c r="J3086" t="str">
        <f t="shared" si="294"/>
        <v>hard coal</v>
      </c>
      <c r="K3086" t="str">
        <f t="shared" si="291"/>
        <v>PM</v>
      </c>
      <c r="L3086" t="str">
        <f t="shared" si="292"/>
        <v>electricity.hard coal.PM.Electrostatic precipitator: 1 field</v>
      </c>
      <c r="M3086" s="614">
        <f>IFERROR(INDEX('Control Tech'!$K$3:$K$196,MATCH(Calcs!L3086,'Control Tech'!$A$3:$A$196,0),1)/100,0)</f>
        <v>0</v>
      </c>
      <c r="N3086" s="613">
        <f t="shared" si="295"/>
        <v>0</v>
      </c>
      <c r="O3086">
        <f t="shared" si="296"/>
        <v>0</v>
      </c>
    </row>
    <row r="3087" spans="1:15" x14ac:dyDescent="0.25">
      <c r="A3087" t="s">
        <v>1691</v>
      </c>
      <c r="B3087" t="s">
        <v>1228</v>
      </c>
      <c r="C3087" t="s">
        <v>1293</v>
      </c>
      <c r="D3087" t="s">
        <v>1208</v>
      </c>
      <c r="E3087" t="s">
        <v>1195</v>
      </c>
      <c r="F3087" s="604">
        <v>1</v>
      </c>
      <c r="G3087" s="604">
        <v>7.7400000000000004E-3</v>
      </c>
      <c r="I3087" t="str">
        <f t="shared" si="293"/>
        <v>electricity</v>
      </c>
      <c r="J3087" t="str">
        <f t="shared" si="294"/>
        <v>hard coal</v>
      </c>
      <c r="K3087" t="str">
        <f t="shared" si="291"/>
        <v>PM</v>
      </c>
      <c r="L3087" t="str">
        <f t="shared" si="292"/>
        <v>electricity.hard coal.PM.Electrostatic precipitator: 2 fields</v>
      </c>
      <c r="M3087" s="614">
        <f>IFERROR(INDEX('Control Tech'!$K$3:$K$196,MATCH(Calcs!L3087,'Control Tech'!$A$3:$A$196,0),1)/100,0)</f>
        <v>0</v>
      </c>
      <c r="N3087" s="613">
        <f t="shared" si="295"/>
        <v>0</v>
      </c>
      <c r="O3087">
        <f t="shared" si="296"/>
        <v>0</v>
      </c>
    </row>
    <row r="3088" spans="1:15" x14ac:dyDescent="0.25">
      <c r="A3088" t="s">
        <v>1691</v>
      </c>
      <c r="B3088" t="s">
        <v>1228</v>
      </c>
      <c r="C3088" t="s">
        <v>1293</v>
      </c>
      <c r="D3088" t="s">
        <v>1196</v>
      </c>
      <c r="E3088" t="s">
        <v>1195</v>
      </c>
      <c r="F3088" s="604">
        <v>1</v>
      </c>
      <c r="G3088" s="604">
        <v>9.7000000000000005E-4</v>
      </c>
      <c r="I3088" t="str">
        <f t="shared" si="293"/>
        <v>electricity</v>
      </c>
      <c r="J3088" t="str">
        <f t="shared" si="294"/>
        <v>hard coal</v>
      </c>
      <c r="K3088" t="str">
        <f t="shared" si="291"/>
        <v>PM</v>
      </c>
      <c r="L3088" t="str">
        <f t="shared" si="292"/>
        <v>electricity.hard coal.PM.High efficiency deduster</v>
      </c>
      <c r="M3088" s="614">
        <f>IFERROR(INDEX('Control Tech'!$K$3:$K$196,MATCH(Calcs!L3088,'Control Tech'!$A$3:$A$196,0),1)/100,0)</f>
        <v>0</v>
      </c>
      <c r="N3088" s="613">
        <f t="shared" si="295"/>
        <v>0</v>
      </c>
      <c r="O3088">
        <f t="shared" si="296"/>
        <v>0</v>
      </c>
    </row>
    <row r="3089" spans="1:15" x14ac:dyDescent="0.25">
      <c r="A3089" t="s">
        <v>1691</v>
      </c>
      <c r="B3089" t="s">
        <v>1228</v>
      </c>
      <c r="C3089" t="s">
        <v>1293</v>
      </c>
      <c r="D3089" t="s">
        <v>1229</v>
      </c>
      <c r="E3089" t="s">
        <v>1195</v>
      </c>
      <c r="F3089" s="604">
        <v>1</v>
      </c>
      <c r="G3089" s="604">
        <v>9.7000000000000005E-4</v>
      </c>
      <c r="I3089" t="str">
        <f t="shared" si="293"/>
        <v>electricity</v>
      </c>
      <c r="J3089" t="str">
        <f t="shared" si="294"/>
        <v>hard coal</v>
      </c>
      <c r="K3089" t="str">
        <f t="shared" si="291"/>
        <v>PM</v>
      </c>
      <c r="L3089" t="str">
        <f t="shared" si="292"/>
        <v>electricity.hard coal.PM.High efficiency deduster - power plants + S,N meas.</v>
      </c>
      <c r="M3089" s="614">
        <f>IFERROR(INDEX('Control Tech'!$K$3:$K$196,MATCH(Calcs!L3089,'Control Tech'!$A$3:$A$196,0),1)/100,0)</f>
        <v>0</v>
      </c>
      <c r="N3089" s="613">
        <f t="shared" si="295"/>
        <v>0</v>
      </c>
      <c r="O3089">
        <f t="shared" si="296"/>
        <v>0</v>
      </c>
    </row>
    <row r="3090" spans="1:15" x14ac:dyDescent="0.25">
      <c r="A3090" t="s">
        <v>1691</v>
      </c>
      <c r="B3090" t="s">
        <v>1228</v>
      </c>
      <c r="C3090" t="s">
        <v>1293</v>
      </c>
      <c r="D3090" t="s">
        <v>1186</v>
      </c>
      <c r="E3090" t="s">
        <v>1195</v>
      </c>
      <c r="F3090" s="604">
        <v>1</v>
      </c>
      <c r="G3090" s="604">
        <v>0.19356000000000001</v>
      </c>
      <c r="I3090" t="str">
        <f t="shared" si="293"/>
        <v>electricity</v>
      </c>
      <c r="J3090" t="str">
        <f t="shared" si="294"/>
        <v>hard coal</v>
      </c>
      <c r="K3090" t="str">
        <f t="shared" si="291"/>
        <v>PM</v>
      </c>
      <c r="L3090" t="str">
        <f t="shared" si="292"/>
        <v>electricity.hard coal.PM.No control</v>
      </c>
      <c r="M3090" s="614">
        <f>IFERROR(INDEX('Control Tech'!$K$3:$K$196,MATCH(Calcs!L3090,'Control Tech'!$A$3:$A$196,0),1)/100,0)</f>
        <v>0</v>
      </c>
      <c r="N3090" s="613">
        <f t="shared" si="295"/>
        <v>1</v>
      </c>
      <c r="O3090">
        <f t="shared" si="296"/>
        <v>0</v>
      </c>
    </row>
    <row r="3091" spans="1:15" x14ac:dyDescent="0.25">
      <c r="A3091" t="s">
        <v>1691</v>
      </c>
      <c r="B3091" t="s">
        <v>1228</v>
      </c>
      <c r="C3091" t="s">
        <v>1293</v>
      </c>
      <c r="D3091" t="s">
        <v>1219</v>
      </c>
      <c r="E3091" t="s">
        <v>1195</v>
      </c>
      <c r="F3091" s="604">
        <v>1</v>
      </c>
      <c r="G3091" s="604">
        <v>1.355E-2</v>
      </c>
      <c r="I3091" t="str">
        <f t="shared" si="293"/>
        <v>electricity</v>
      </c>
      <c r="J3091" t="str">
        <f t="shared" si="294"/>
        <v>hard coal</v>
      </c>
      <c r="K3091" t="str">
        <f t="shared" si="291"/>
        <v>PM</v>
      </c>
      <c r="L3091" t="str">
        <f t="shared" si="292"/>
        <v>electricity.hard coal.PM.Wet scrubber</v>
      </c>
      <c r="M3091" s="614">
        <f>IFERROR(INDEX('Control Tech'!$K$3:$K$196,MATCH(Calcs!L3091,'Control Tech'!$A$3:$A$196,0),1)/100,0)</f>
        <v>0</v>
      </c>
      <c r="N3091" s="613">
        <f t="shared" si="295"/>
        <v>0</v>
      </c>
      <c r="O3091">
        <f t="shared" si="296"/>
        <v>0</v>
      </c>
    </row>
    <row r="3092" spans="1:15" x14ac:dyDescent="0.25">
      <c r="A3092" t="s">
        <v>1691</v>
      </c>
      <c r="B3092" t="s">
        <v>1231</v>
      </c>
      <c r="C3092" t="s">
        <v>1409</v>
      </c>
      <c r="D3092" t="s">
        <v>1186</v>
      </c>
      <c r="E3092" t="s">
        <v>1195</v>
      </c>
      <c r="F3092" s="604">
        <v>1</v>
      </c>
      <c r="G3092" s="604">
        <v>2.4399999999999999E-3</v>
      </c>
      <c r="I3092" t="str">
        <f t="shared" si="293"/>
        <v>electricity</v>
      </c>
      <c r="J3092" t="str">
        <f t="shared" si="294"/>
        <v>biomass</v>
      </c>
      <c r="K3092" t="str">
        <f t="shared" si="291"/>
        <v>PM</v>
      </c>
      <c r="L3092" t="str">
        <f t="shared" si="292"/>
        <v>electricity.biomass.PM.No control</v>
      </c>
      <c r="M3092" s="614">
        <f>IFERROR(INDEX('Control Tech'!$K$3:$K$196,MATCH(Calcs!L3092,'Control Tech'!$A$3:$A$196,0),1)/100,0)</f>
        <v>0</v>
      </c>
      <c r="N3092" s="613">
        <f t="shared" si="295"/>
        <v>1</v>
      </c>
      <c r="O3092">
        <f t="shared" si="296"/>
        <v>0</v>
      </c>
    </row>
    <row r="3093" spans="1:15" x14ac:dyDescent="0.25">
      <c r="A3093" t="s">
        <v>1691</v>
      </c>
      <c r="B3093" t="s">
        <v>1231</v>
      </c>
      <c r="C3093" t="s">
        <v>1205</v>
      </c>
      <c r="D3093" t="s">
        <v>1186</v>
      </c>
      <c r="E3093" t="s">
        <v>1195</v>
      </c>
      <c r="F3093" s="604">
        <v>1</v>
      </c>
      <c r="G3093" s="604">
        <v>2.4399999999999999E-3</v>
      </c>
      <c r="I3093" t="str">
        <f t="shared" si="293"/>
        <v>electricity</v>
      </c>
      <c r="J3093" t="str">
        <f t="shared" si="294"/>
        <v>lignite</v>
      </c>
      <c r="K3093" t="str">
        <f t="shared" si="291"/>
        <v>PM</v>
      </c>
      <c r="L3093" t="str">
        <f t="shared" si="292"/>
        <v>electricity.lignite.PM.No control</v>
      </c>
      <c r="M3093" s="614">
        <f>IFERROR(INDEX('Control Tech'!$K$3:$K$196,MATCH(Calcs!L3093,'Control Tech'!$A$3:$A$196,0),1)/100,0)</f>
        <v>0</v>
      </c>
      <c r="N3093" s="613">
        <f t="shared" si="295"/>
        <v>1</v>
      </c>
      <c r="O3093">
        <f t="shared" si="296"/>
        <v>0.03</v>
      </c>
    </row>
    <row r="3094" spans="1:15" x14ac:dyDescent="0.25">
      <c r="A3094" t="s">
        <v>1691</v>
      </c>
      <c r="B3094" t="s">
        <v>1231</v>
      </c>
      <c r="C3094" t="s">
        <v>1240</v>
      </c>
      <c r="D3094" t="s">
        <v>1186</v>
      </c>
      <c r="E3094" t="s">
        <v>1195</v>
      </c>
      <c r="F3094" s="604">
        <v>1</v>
      </c>
      <c r="G3094" s="604">
        <v>2.4399999999999999E-3</v>
      </c>
      <c r="I3094" t="str">
        <f t="shared" si="293"/>
        <v>electricity</v>
      </c>
      <c r="J3094" t="str">
        <f t="shared" si="294"/>
        <v>lignite</v>
      </c>
      <c r="K3094" t="str">
        <f t="shared" si="291"/>
        <v>PM</v>
      </c>
      <c r="L3094" t="str">
        <f t="shared" si="292"/>
        <v>electricity.lignite.PM.No control</v>
      </c>
      <c r="M3094" s="614">
        <f>IFERROR(INDEX('Control Tech'!$K$3:$K$196,MATCH(Calcs!L3094,'Control Tech'!$A$3:$A$196,0),1)/100,0)</f>
        <v>0</v>
      </c>
      <c r="N3094" s="613">
        <f t="shared" si="295"/>
        <v>1</v>
      </c>
      <c r="O3094">
        <f t="shared" si="296"/>
        <v>0.03</v>
      </c>
    </row>
    <row r="3095" spans="1:15" x14ac:dyDescent="0.25">
      <c r="A3095" t="s">
        <v>1691</v>
      </c>
      <c r="B3095" t="s">
        <v>1231</v>
      </c>
      <c r="C3095" t="s">
        <v>1291</v>
      </c>
      <c r="D3095" t="s">
        <v>1186</v>
      </c>
      <c r="E3095" t="s">
        <v>1195</v>
      </c>
      <c r="F3095" s="604">
        <v>1</v>
      </c>
      <c r="G3095" s="604">
        <v>2.4399999999999999E-3</v>
      </c>
      <c r="I3095" t="str">
        <f t="shared" si="293"/>
        <v>electricity</v>
      </c>
      <c r="J3095" t="str">
        <f t="shared" si="294"/>
        <v>hard coal</v>
      </c>
      <c r="K3095" t="str">
        <f t="shared" si="291"/>
        <v>PM</v>
      </c>
      <c r="L3095" t="str">
        <f t="shared" si="292"/>
        <v>electricity.hard coal.PM.No control</v>
      </c>
      <c r="M3095" s="614">
        <f>IFERROR(INDEX('Control Tech'!$K$3:$K$196,MATCH(Calcs!L3095,'Control Tech'!$A$3:$A$196,0),1)/100,0)</f>
        <v>0</v>
      </c>
      <c r="N3095" s="613">
        <f t="shared" si="295"/>
        <v>1</v>
      </c>
      <c r="O3095">
        <f t="shared" si="296"/>
        <v>0.03</v>
      </c>
    </row>
    <row r="3096" spans="1:15" x14ac:dyDescent="0.25">
      <c r="A3096" t="s">
        <v>1691</v>
      </c>
      <c r="B3096" t="s">
        <v>1231</v>
      </c>
      <c r="C3096" t="s">
        <v>1292</v>
      </c>
      <c r="D3096" t="s">
        <v>1186</v>
      </c>
      <c r="E3096" t="s">
        <v>1195</v>
      </c>
      <c r="F3096" s="604">
        <v>1</v>
      </c>
      <c r="G3096" s="604">
        <v>2.4399999999999999E-3</v>
      </c>
      <c r="I3096" t="str">
        <f t="shared" si="293"/>
        <v>electricity</v>
      </c>
      <c r="J3096" t="str">
        <f t="shared" si="294"/>
        <v>hard coal</v>
      </c>
      <c r="K3096" t="str">
        <f t="shared" si="291"/>
        <v>PM</v>
      </c>
      <c r="L3096" t="str">
        <f t="shared" si="292"/>
        <v>electricity.hard coal.PM.No control</v>
      </c>
      <c r="M3096" s="614">
        <f>IFERROR(INDEX('Control Tech'!$K$3:$K$196,MATCH(Calcs!L3096,'Control Tech'!$A$3:$A$196,0),1)/100,0)</f>
        <v>0</v>
      </c>
      <c r="N3096" s="613">
        <f t="shared" si="295"/>
        <v>1</v>
      </c>
      <c r="O3096">
        <f t="shared" si="296"/>
        <v>0.03</v>
      </c>
    </row>
    <row r="3097" spans="1:15" x14ac:dyDescent="0.25">
      <c r="A3097" t="s">
        <v>1691</v>
      </c>
      <c r="B3097" t="s">
        <v>1231</v>
      </c>
      <c r="C3097" t="s">
        <v>1293</v>
      </c>
      <c r="D3097" t="s">
        <v>1186</v>
      </c>
      <c r="E3097" t="s">
        <v>1195</v>
      </c>
      <c r="F3097" s="604">
        <v>1</v>
      </c>
      <c r="G3097" s="604">
        <v>2.4399999999999999E-3</v>
      </c>
      <c r="I3097" t="str">
        <f t="shared" si="293"/>
        <v>electricity</v>
      </c>
      <c r="J3097" t="str">
        <f t="shared" si="294"/>
        <v>hard coal</v>
      </c>
      <c r="K3097" t="str">
        <f t="shared" si="291"/>
        <v>PM</v>
      </c>
      <c r="L3097" t="str">
        <f t="shared" si="292"/>
        <v>electricity.hard coal.PM.No control</v>
      </c>
      <c r="M3097" s="614">
        <f>IFERROR(INDEX('Control Tech'!$K$3:$K$196,MATCH(Calcs!L3097,'Control Tech'!$A$3:$A$196,0),1)/100,0)</f>
        <v>0</v>
      </c>
      <c r="N3097" s="613">
        <f t="shared" si="295"/>
        <v>1</v>
      </c>
      <c r="O3097">
        <f t="shared" si="296"/>
        <v>0.03</v>
      </c>
    </row>
    <row r="3098" spans="1:15" x14ac:dyDescent="0.25">
      <c r="A3098" t="s">
        <v>1691</v>
      </c>
      <c r="B3098" t="s">
        <v>1231</v>
      </c>
      <c r="C3098" t="s">
        <v>1294</v>
      </c>
      <c r="D3098" t="s">
        <v>1186</v>
      </c>
      <c r="E3098" t="s">
        <v>1195</v>
      </c>
      <c r="F3098" s="604">
        <v>1</v>
      </c>
      <c r="G3098" s="604">
        <v>9.2999999999999992E-3</v>
      </c>
      <c r="I3098" t="str">
        <f t="shared" si="293"/>
        <v>electricity</v>
      </c>
      <c r="J3098" t="str">
        <f t="shared" si="294"/>
        <v>petroleum diesel</v>
      </c>
      <c r="K3098" t="str">
        <f t="shared" si="291"/>
        <v>PM</v>
      </c>
      <c r="L3098" t="str">
        <f t="shared" si="292"/>
        <v>electricity.petroleum diesel.PM.No control</v>
      </c>
      <c r="M3098" s="614">
        <f>IFERROR(INDEX('Control Tech'!$K$3:$K$196,MATCH(Calcs!L3098,'Control Tech'!$A$3:$A$196,0),1)/100,0)</f>
        <v>0</v>
      </c>
      <c r="N3098" s="613">
        <f t="shared" si="295"/>
        <v>1</v>
      </c>
      <c r="O3098">
        <f t="shared" si="296"/>
        <v>0</v>
      </c>
    </row>
    <row r="3099" spans="1:15" x14ac:dyDescent="0.25">
      <c r="A3099" t="s">
        <v>1691</v>
      </c>
      <c r="B3099" t="s">
        <v>1231</v>
      </c>
      <c r="C3099" t="s">
        <v>1410</v>
      </c>
      <c r="D3099" t="s">
        <v>1186</v>
      </c>
      <c r="E3099" t="s">
        <v>1195</v>
      </c>
      <c r="F3099" s="604">
        <v>1</v>
      </c>
      <c r="G3099" s="604">
        <v>2.4399999999999999E-3</v>
      </c>
      <c r="I3099" t="str">
        <f t="shared" si="293"/>
        <v>electricity</v>
      </c>
      <c r="J3099" t="str">
        <f t="shared" si="294"/>
        <v>biomass</v>
      </c>
      <c r="K3099" t="str">
        <f t="shared" si="291"/>
        <v>PM</v>
      </c>
      <c r="L3099" t="str">
        <f t="shared" si="292"/>
        <v>electricity.biomass.PM.No control</v>
      </c>
      <c r="M3099" s="614">
        <f>IFERROR(INDEX('Control Tech'!$K$3:$K$196,MATCH(Calcs!L3099,'Control Tech'!$A$3:$A$196,0),1)/100,0)</f>
        <v>0</v>
      </c>
      <c r="N3099" s="613">
        <f t="shared" si="295"/>
        <v>1</v>
      </c>
      <c r="O3099">
        <f t="shared" si="296"/>
        <v>0</v>
      </c>
    </row>
    <row r="3100" spans="1:15" x14ac:dyDescent="0.25">
      <c r="A3100" t="s">
        <v>1691</v>
      </c>
      <c r="B3100" t="s">
        <v>1250</v>
      </c>
      <c r="C3100" t="s">
        <v>1409</v>
      </c>
      <c r="D3100" t="s">
        <v>1131</v>
      </c>
      <c r="E3100" t="s">
        <v>1195</v>
      </c>
      <c r="F3100" s="604">
        <v>1</v>
      </c>
      <c r="G3100" s="604">
        <v>0.12936</v>
      </c>
      <c r="I3100" t="str">
        <f t="shared" si="293"/>
        <v>electricity</v>
      </c>
      <c r="J3100" t="str">
        <f t="shared" si="294"/>
        <v>biomass</v>
      </c>
      <c r="K3100" t="str">
        <f t="shared" si="291"/>
        <v>PM</v>
      </c>
      <c r="L3100" t="str">
        <f t="shared" si="292"/>
        <v>electricity.biomass.PM.Cyclone</v>
      </c>
      <c r="M3100" s="614">
        <f>IFERROR(INDEX('Control Tech'!$K$3:$K$196,MATCH(Calcs!L3100,'Control Tech'!$A$3:$A$196,0),1)/100,0)</f>
        <v>0</v>
      </c>
      <c r="N3100" s="613">
        <f t="shared" si="295"/>
        <v>0</v>
      </c>
      <c r="O3100">
        <f t="shared" si="296"/>
        <v>0</v>
      </c>
    </row>
    <row r="3101" spans="1:15" x14ac:dyDescent="0.25">
      <c r="A3101" t="s">
        <v>1691</v>
      </c>
      <c r="B3101" t="s">
        <v>1250</v>
      </c>
      <c r="C3101" t="s">
        <v>1409</v>
      </c>
      <c r="D3101" t="s">
        <v>1207</v>
      </c>
      <c r="E3101" t="s">
        <v>1195</v>
      </c>
      <c r="F3101" s="604">
        <v>1</v>
      </c>
      <c r="G3101" s="604">
        <v>1.294E-2</v>
      </c>
      <c r="I3101" t="str">
        <f t="shared" si="293"/>
        <v>electricity</v>
      </c>
      <c r="J3101" t="str">
        <f t="shared" si="294"/>
        <v>biomass</v>
      </c>
      <c r="K3101" t="str">
        <f t="shared" si="291"/>
        <v>PM</v>
      </c>
      <c r="L3101" t="str">
        <f t="shared" si="292"/>
        <v>electricity.biomass.PM.Electrostatic precipitator: 1 field</v>
      </c>
      <c r="M3101" s="614">
        <f>IFERROR(INDEX('Control Tech'!$K$3:$K$196,MATCH(Calcs!L3101,'Control Tech'!$A$3:$A$196,0),1)/100,0)</f>
        <v>1</v>
      </c>
      <c r="N3101" s="613">
        <f t="shared" si="295"/>
        <v>1</v>
      </c>
      <c r="O3101">
        <f t="shared" si="296"/>
        <v>0</v>
      </c>
    </row>
    <row r="3102" spans="1:15" x14ac:dyDescent="0.25">
      <c r="A3102" t="s">
        <v>1691</v>
      </c>
      <c r="B3102" t="s">
        <v>1250</v>
      </c>
      <c r="C3102" t="s">
        <v>1409</v>
      </c>
      <c r="D3102" t="s">
        <v>1208</v>
      </c>
      <c r="E3102" t="s">
        <v>1195</v>
      </c>
      <c r="F3102" s="604">
        <v>1</v>
      </c>
      <c r="G3102" s="604">
        <v>7.3899999999999999E-3</v>
      </c>
      <c r="I3102" t="str">
        <f t="shared" si="293"/>
        <v>electricity</v>
      </c>
      <c r="J3102" t="str">
        <f t="shared" si="294"/>
        <v>biomass</v>
      </c>
      <c r="K3102" t="str">
        <f t="shared" si="291"/>
        <v>PM</v>
      </c>
      <c r="L3102" t="str">
        <f t="shared" si="292"/>
        <v>electricity.biomass.PM.Electrostatic precipitator: 2 fields</v>
      </c>
      <c r="M3102" s="614">
        <f>IFERROR(INDEX('Control Tech'!$K$3:$K$196,MATCH(Calcs!L3102,'Control Tech'!$A$3:$A$196,0),1)/100,0)</f>
        <v>0</v>
      </c>
      <c r="N3102" s="613">
        <f t="shared" si="295"/>
        <v>0</v>
      </c>
      <c r="O3102">
        <f t="shared" si="296"/>
        <v>0</v>
      </c>
    </row>
    <row r="3103" spans="1:15" x14ac:dyDescent="0.25">
      <c r="A3103" t="s">
        <v>1691</v>
      </c>
      <c r="B3103" t="s">
        <v>1250</v>
      </c>
      <c r="C3103" t="s">
        <v>1409</v>
      </c>
      <c r="D3103" t="s">
        <v>1234</v>
      </c>
      <c r="E3103" t="s">
        <v>1195</v>
      </c>
      <c r="F3103" s="604">
        <v>1</v>
      </c>
      <c r="G3103" s="604">
        <v>9.2000000000000003E-4</v>
      </c>
      <c r="I3103" t="str">
        <f t="shared" si="293"/>
        <v>electricity</v>
      </c>
      <c r="J3103" t="str">
        <f t="shared" si="294"/>
        <v>biomass</v>
      </c>
      <c r="K3103" t="str">
        <f t="shared" si="291"/>
        <v>PM</v>
      </c>
      <c r="L3103" t="str">
        <f t="shared" si="292"/>
        <v>electricity.biomass.PM.Fabric filters</v>
      </c>
      <c r="M3103" s="614">
        <f>IFERROR(INDEX('Control Tech'!$K$3:$K$196,MATCH(Calcs!L3103,'Control Tech'!$A$3:$A$196,0),1)/100,0)</f>
        <v>0</v>
      </c>
      <c r="N3103" s="613">
        <f t="shared" si="295"/>
        <v>0</v>
      </c>
      <c r="O3103">
        <f t="shared" si="296"/>
        <v>0</v>
      </c>
    </row>
    <row r="3104" spans="1:15" x14ac:dyDescent="0.25">
      <c r="A3104" t="s">
        <v>1691</v>
      </c>
      <c r="B3104" t="s">
        <v>1250</v>
      </c>
      <c r="C3104" t="s">
        <v>1409</v>
      </c>
      <c r="D3104" t="s">
        <v>1196</v>
      </c>
      <c r="E3104" t="s">
        <v>1195</v>
      </c>
      <c r="F3104" s="604">
        <v>1</v>
      </c>
      <c r="G3104" s="604">
        <v>9.2000000000000003E-4</v>
      </c>
      <c r="I3104" t="str">
        <f t="shared" si="293"/>
        <v>electricity</v>
      </c>
      <c r="J3104" t="str">
        <f t="shared" si="294"/>
        <v>biomass</v>
      </c>
      <c r="K3104" t="str">
        <f t="shared" si="291"/>
        <v>PM</v>
      </c>
      <c r="L3104" t="str">
        <f t="shared" si="292"/>
        <v>electricity.biomass.PM.High efficiency deduster</v>
      </c>
      <c r="M3104" s="614">
        <f>IFERROR(INDEX('Control Tech'!$K$3:$K$196,MATCH(Calcs!L3104,'Control Tech'!$A$3:$A$196,0),1)/100,0)</f>
        <v>0</v>
      </c>
      <c r="N3104" s="613">
        <f t="shared" si="295"/>
        <v>0</v>
      </c>
      <c r="O3104">
        <f t="shared" si="296"/>
        <v>0</v>
      </c>
    </row>
    <row r="3105" spans="1:15" x14ac:dyDescent="0.25">
      <c r="A3105" t="s">
        <v>1691</v>
      </c>
      <c r="B3105" t="s">
        <v>1250</v>
      </c>
      <c r="C3105" t="s">
        <v>1409</v>
      </c>
      <c r="D3105" t="s">
        <v>1186</v>
      </c>
      <c r="E3105" t="s">
        <v>1195</v>
      </c>
      <c r="F3105" s="604">
        <v>1</v>
      </c>
      <c r="G3105" s="604">
        <v>0.18479999999999999</v>
      </c>
      <c r="I3105" t="str">
        <f t="shared" si="293"/>
        <v>electricity</v>
      </c>
      <c r="J3105" t="str">
        <f t="shared" si="294"/>
        <v>biomass</v>
      </c>
      <c r="K3105" t="str">
        <f t="shared" si="291"/>
        <v>PM</v>
      </c>
      <c r="L3105" t="str">
        <f t="shared" si="292"/>
        <v>electricity.biomass.PM.No control</v>
      </c>
      <c r="M3105" s="614">
        <f>IFERROR(INDEX('Control Tech'!$K$3:$K$196,MATCH(Calcs!L3105,'Control Tech'!$A$3:$A$196,0),1)/100,0)</f>
        <v>0</v>
      </c>
      <c r="N3105" s="613">
        <f t="shared" si="295"/>
        <v>0</v>
      </c>
      <c r="O3105">
        <f t="shared" si="296"/>
        <v>0</v>
      </c>
    </row>
    <row r="3106" spans="1:15" x14ac:dyDescent="0.25">
      <c r="A3106" t="s">
        <v>1691</v>
      </c>
      <c r="B3106" t="s">
        <v>1250</v>
      </c>
      <c r="C3106" t="s">
        <v>1245</v>
      </c>
      <c r="D3106" t="s">
        <v>1186</v>
      </c>
      <c r="E3106" t="s">
        <v>1195</v>
      </c>
      <c r="F3106" s="604">
        <v>1</v>
      </c>
      <c r="G3106" s="604">
        <v>8.1229999999999997E-2</v>
      </c>
      <c r="I3106" t="str">
        <f t="shared" si="293"/>
        <v>electricity</v>
      </c>
      <c r="J3106" t="str">
        <f t="shared" si="294"/>
        <v>hard coal</v>
      </c>
      <c r="K3106" t="str">
        <f t="shared" si="291"/>
        <v>PM</v>
      </c>
      <c r="L3106" t="str">
        <f t="shared" si="292"/>
        <v>electricity.hard coal.PM.No control</v>
      </c>
      <c r="M3106" s="614">
        <f>IFERROR(INDEX('Control Tech'!$K$3:$K$196,MATCH(Calcs!L3106,'Control Tech'!$A$3:$A$196,0),1)/100,0)</f>
        <v>0</v>
      </c>
      <c r="N3106" s="613">
        <f t="shared" si="295"/>
        <v>1</v>
      </c>
      <c r="O3106">
        <f t="shared" si="296"/>
        <v>0</v>
      </c>
    </row>
    <row r="3107" spans="1:15" x14ac:dyDescent="0.25">
      <c r="A3107" t="s">
        <v>1691</v>
      </c>
      <c r="B3107" t="s">
        <v>1250</v>
      </c>
      <c r="C3107" t="s">
        <v>92</v>
      </c>
      <c r="D3107" t="s">
        <v>1295</v>
      </c>
      <c r="E3107" t="s">
        <v>1195</v>
      </c>
      <c r="F3107" s="604">
        <v>1</v>
      </c>
      <c r="G3107" s="604">
        <v>3.1E-4</v>
      </c>
      <c r="I3107" t="str">
        <f t="shared" si="293"/>
        <v>electricity</v>
      </c>
      <c r="J3107" t="str">
        <f t="shared" si="294"/>
        <v>petroleum diesel</v>
      </c>
      <c r="K3107" t="str">
        <f t="shared" si="291"/>
        <v>PM</v>
      </c>
      <c r="L3107" t="str">
        <f t="shared" si="292"/>
        <v>electricity.petroleum diesel.PM.Good housekeeping: industrial oil boilers</v>
      </c>
      <c r="M3107" s="614">
        <f>IFERROR(INDEX('Control Tech'!$K$3:$K$196,MATCH(Calcs!L3107,'Control Tech'!$A$3:$A$196,0),1)/100,0)</f>
        <v>0</v>
      </c>
      <c r="N3107" s="613">
        <f t="shared" si="295"/>
        <v>0</v>
      </c>
      <c r="O3107">
        <f t="shared" si="296"/>
        <v>0</v>
      </c>
    </row>
    <row r="3108" spans="1:15" x14ac:dyDescent="0.25">
      <c r="A3108" t="s">
        <v>1691</v>
      </c>
      <c r="B3108" t="s">
        <v>1250</v>
      </c>
      <c r="C3108" t="s">
        <v>92</v>
      </c>
      <c r="D3108" t="s">
        <v>1186</v>
      </c>
      <c r="E3108" t="s">
        <v>1195</v>
      </c>
      <c r="F3108" s="604">
        <v>1</v>
      </c>
      <c r="G3108" s="604">
        <v>4.4000000000000002E-4</v>
      </c>
      <c r="I3108" t="str">
        <f t="shared" si="293"/>
        <v>electricity</v>
      </c>
      <c r="J3108" t="str">
        <f t="shared" si="294"/>
        <v>petroleum diesel</v>
      </c>
      <c r="K3108" t="str">
        <f t="shared" si="291"/>
        <v>PM</v>
      </c>
      <c r="L3108" t="str">
        <f t="shared" si="292"/>
        <v>electricity.petroleum diesel.PM.No control</v>
      </c>
      <c r="M3108" s="614">
        <f>IFERROR(INDEX('Control Tech'!$K$3:$K$196,MATCH(Calcs!L3108,'Control Tech'!$A$3:$A$196,0),1)/100,0)</f>
        <v>0</v>
      </c>
      <c r="N3108" s="613">
        <f t="shared" si="295"/>
        <v>1</v>
      </c>
      <c r="O3108">
        <f t="shared" si="296"/>
        <v>0</v>
      </c>
    </row>
    <row r="3109" spans="1:15" x14ac:dyDescent="0.25">
      <c r="A3109" t="s">
        <v>1691</v>
      </c>
      <c r="B3109" t="s">
        <v>1250</v>
      </c>
      <c r="C3109" t="s">
        <v>1264</v>
      </c>
      <c r="D3109" t="s">
        <v>1186</v>
      </c>
      <c r="E3109" t="s">
        <v>1195</v>
      </c>
      <c r="F3109" s="604">
        <v>1</v>
      </c>
      <c r="G3109" s="604">
        <v>1E-4</v>
      </c>
      <c r="I3109" t="str">
        <f t="shared" si="293"/>
        <v>electricity</v>
      </c>
      <c r="J3109" t="str">
        <f t="shared" si="294"/>
        <v>natural gas</v>
      </c>
      <c r="K3109" t="str">
        <f t="shared" si="291"/>
        <v>PM</v>
      </c>
      <c r="L3109" t="str">
        <f t="shared" si="292"/>
        <v>electricity.natural gas.PM.No control</v>
      </c>
      <c r="M3109" s="614">
        <f>IFERROR(INDEX('Control Tech'!$K$3:$K$196,MATCH(Calcs!L3109,'Control Tech'!$A$3:$A$196,0),1)/100,0)</f>
        <v>0</v>
      </c>
      <c r="N3109" s="613">
        <f t="shared" si="295"/>
        <v>1</v>
      </c>
      <c r="O3109">
        <f t="shared" si="296"/>
        <v>945.6</v>
      </c>
    </row>
    <row r="3110" spans="1:15" x14ac:dyDescent="0.25">
      <c r="A3110" t="s">
        <v>1691</v>
      </c>
      <c r="B3110" t="s">
        <v>1250</v>
      </c>
      <c r="C3110" t="s">
        <v>18</v>
      </c>
      <c r="D3110" t="s">
        <v>1186</v>
      </c>
      <c r="E3110" t="s">
        <v>1195</v>
      </c>
      <c r="F3110" s="604">
        <v>1</v>
      </c>
      <c r="G3110" s="604">
        <v>5.0000000000000001E-4</v>
      </c>
      <c r="I3110" t="str">
        <f t="shared" si="293"/>
        <v>electricity</v>
      </c>
      <c r="J3110" t="str">
        <f t="shared" si="294"/>
        <v>petroleum gasoline</v>
      </c>
      <c r="K3110" t="str">
        <f t="shared" si="291"/>
        <v>PM</v>
      </c>
      <c r="L3110" t="str">
        <f t="shared" si="292"/>
        <v>electricity.petroleum gasoline.PM.No control</v>
      </c>
      <c r="M3110" s="614">
        <f>IFERROR(INDEX('Control Tech'!$K$3:$K$196,MATCH(Calcs!L3110,'Control Tech'!$A$3:$A$196,0),1)/100,0)</f>
        <v>0</v>
      </c>
      <c r="N3110" s="613">
        <f t="shared" si="295"/>
        <v>1</v>
      </c>
      <c r="O3110">
        <f t="shared" si="296"/>
        <v>0</v>
      </c>
    </row>
    <row r="3111" spans="1:15" x14ac:dyDescent="0.25">
      <c r="A3111" t="s">
        <v>1691</v>
      </c>
      <c r="B3111" t="s">
        <v>1250</v>
      </c>
      <c r="C3111" t="s">
        <v>1294</v>
      </c>
      <c r="D3111" t="s">
        <v>1234</v>
      </c>
      <c r="E3111" t="s">
        <v>1195</v>
      </c>
      <c r="F3111" s="604">
        <v>1</v>
      </c>
      <c r="G3111" s="604">
        <v>5.0000000000000002E-5</v>
      </c>
      <c r="I3111" t="str">
        <f t="shared" si="293"/>
        <v>electricity</v>
      </c>
      <c r="J3111" t="str">
        <f t="shared" si="294"/>
        <v>petroleum diesel</v>
      </c>
      <c r="K3111" t="str">
        <f t="shared" si="291"/>
        <v>PM</v>
      </c>
      <c r="L3111" t="str">
        <f t="shared" si="292"/>
        <v>electricity.petroleum diesel.PM.Fabric filters</v>
      </c>
      <c r="M3111" s="614">
        <f>IFERROR(INDEX('Control Tech'!$K$3:$K$196,MATCH(Calcs!L3111,'Control Tech'!$A$3:$A$196,0),1)/100,0)</f>
        <v>0</v>
      </c>
      <c r="N3111" s="613">
        <f t="shared" si="295"/>
        <v>0</v>
      </c>
      <c r="O3111">
        <f t="shared" si="296"/>
        <v>0</v>
      </c>
    </row>
    <row r="3112" spans="1:15" x14ac:dyDescent="0.25">
      <c r="A3112" t="s">
        <v>1691</v>
      </c>
      <c r="B3112" t="s">
        <v>1250</v>
      </c>
      <c r="C3112" t="s">
        <v>1294</v>
      </c>
      <c r="D3112" t="s">
        <v>1295</v>
      </c>
      <c r="E3112" t="s">
        <v>1195</v>
      </c>
      <c r="F3112" s="604">
        <v>1</v>
      </c>
      <c r="G3112" s="604">
        <v>6.5100000000000002E-3</v>
      </c>
      <c r="I3112" t="str">
        <f t="shared" si="293"/>
        <v>electricity</v>
      </c>
      <c r="J3112" t="str">
        <f t="shared" si="294"/>
        <v>petroleum diesel</v>
      </c>
      <c r="K3112" t="str">
        <f t="shared" si="291"/>
        <v>PM</v>
      </c>
      <c r="L3112" t="str">
        <f t="shared" si="292"/>
        <v>electricity.petroleum diesel.PM.Good housekeeping: industrial oil boilers</v>
      </c>
      <c r="M3112" s="614">
        <f>IFERROR(INDEX('Control Tech'!$K$3:$K$196,MATCH(Calcs!L3112,'Control Tech'!$A$3:$A$196,0),1)/100,0)</f>
        <v>0</v>
      </c>
      <c r="N3112" s="613">
        <f t="shared" si="295"/>
        <v>0</v>
      </c>
      <c r="O3112">
        <f t="shared" si="296"/>
        <v>0</v>
      </c>
    </row>
    <row r="3113" spans="1:15" x14ac:dyDescent="0.25">
      <c r="A3113" t="s">
        <v>1691</v>
      </c>
      <c r="B3113" t="s">
        <v>1250</v>
      </c>
      <c r="C3113" t="s">
        <v>1294</v>
      </c>
      <c r="D3113" t="s">
        <v>1196</v>
      </c>
      <c r="E3113" t="s">
        <v>1195</v>
      </c>
      <c r="F3113" s="604">
        <v>1</v>
      </c>
      <c r="G3113" s="604">
        <v>5.0000000000000002E-5</v>
      </c>
      <c r="I3113" t="str">
        <f t="shared" si="293"/>
        <v>electricity</v>
      </c>
      <c r="J3113" t="str">
        <f t="shared" si="294"/>
        <v>petroleum diesel</v>
      </c>
      <c r="K3113" t="str">
        <f t="shared" si="291"/>
        <v>PM</v>
      </c>
      <c r="L3113" t="str">
        <f t="shared" si="292"/>
        <v>electricity.petroleum diesel.PM.High efficiency deduster</v>
      </c>
      <c r="M3113" s="614">
        <f>IFERROR(INDEX('Control Tech'!$K$3:$K$196,MATCH(Calcs!L3113,'Control Tech'!$A$3:$A$196,0),1)/100,0)</f>
        <v>0</v>
      </c>
      <c r="N3113" s="613">
        <f t="shared" si="295"/>
        <v>0</v>
      </c>
      <c r="O3113">
        <f t="shared" si="296"/>
        <v>0</v>
      </c>
    </row>
    <row r="3114" spans="1:15" x14ac:dyDescent="0.25">
      <c r="A3114" t="s">
        <v>1691</v>
      </c>
      <c r="B3114" t="s">
        <v>1250</v>
      </c>
      <c r="C3114" t="s">
        <v>1294</v>
      </c>
      <c r="D3114" t="s">
        <v>1186</v>
      </c>
      <c r="E3114" t="s">
        <v>1195</v>
      </c>
      <c r="F3114" s="604">
        <v>1</v>
      </c>
      <c r="G3114" s="604">
        <v>9.2999999999999992E-3</v>
      </c>
      <c r="I3114" t="str">
        <f t="shared" si="293"/>
        <v>electricity</v>
      </c>
      <c r="J3114" t="str">
        <f t="shared" si="294"/>
        <v>petroleum diesel</v>
      </c>
      <c r="K3114" t="str">
        <f t="shared" si="291"/>
        <v>PM</v>
      </c>
      <c r="L3114" t="str">
        <f t="shared" si="292"/>
        <v>electricity.petroleum diesel.PM.No control</v>
      </c>
      <c r="M3114" s="614">
        <f>IFERROR(INDEX('Control Tech'!$K$3:$K$196,MATCH(Calcs!L3114,'Control Tech'!$A$3:$A$196,0),1)/100,0)</f>
        <v>0</v>
      </c>
      <c r="N3114" s="613">
        <f t="shared" si="295"/>
        <v>1</v>
      </c>
      <c r="O3114">
        <f t="shared" si="296"/>
        <v>0</v>
      </c>
    </row>
    <row r="3115" spans="1:15" x14ac:dyDescent="0.25">
      <c r="A3115" t="s">
        <v>1691</v>
      </c>
      <c r="B3115" t="s">
        <v>1250</v>
      </c>
      <c r="C3115" t="s">
        <v>1410</v>
      </c>
      <c r="D3115" t="s">
        <v>1131</v>
      </c>
      <c r="E3115" t="s">
        <v>1195</v>
      </c>
      <c r="F3115" s="604">
        <v>1</v>
      </c>
      <c r="G3115" s="604">
        <v>2.5839999999999998E-2</v>
      </c>
      <c r="I3115" t="str">
        <f t="shared" si="293"/>
        <v>electricity</v>
      </c>
      <c r="J3115" t="str">
        <f t="shared" si="294"/>
        <v>biomass</v>
      </c>
      <c r="K3115" t="str">
        <f t="shared" si="291"/>
        <v>PM</v>
      </c>
      <c r="L3115" t="str">
        <f t="shared" si="292"/>
        <v>electricity.biomass.PM.Cyclone</v>
      </c>
      <c r="M3115" s="614">
        <f>IFERROR(INDEX('Control Tech'!$K$3:$K$196,MATCH(Calcs!L3115,'Control Tech'!$A$3:$A$196,0),1)/100,0)</f>
        <v>0</v>
      </c>
      <c r="N3115" s="613">
        <f t="shared" si="295"/>
        <v>0</v>
      </c>
      <c r="O3115">
        <f t="shared" si="296"/>
        <v>0</v>
      </c>
    </row>
    <row r="3116" spans="1:15" x14ac:dyDescent="0.25">
      <c r="A3116" t="s">
        <v>1691</v>
      </c>
      <c r="B3116" t="s">
        <v>1250</v>
      </c>
      <c r="C3116" t="s">
        <v>1410</v>
      </c>
      <c r="D3116" t="s">
        <v>1207</v>
      </c>
      <c r="E3116" t="s">
        <v>1195</v>
      </c>
      <c r="F3116" s="604">
        <v>1</v>
      </c>
      <c r="G3116" s="604">
        <v>2.5799999999999998E-3</v>
      </c>
      <c r="I3116" t="str">
        <f t="shared" si="293"/>
        <v>electricity</v>
      </c>
      <c r="J3116" t="str">
        <f t="shared" si="294"/>
        <v>biomass</v>
      </c>
      <c r="K3116" t="str">
        <f t="shared" si="291"/>
        <v>PM</v>
      </c>
      <c r="L3116" t="str">
        <f t="shared" si="292"/>
        <v>electricity.biomass.PM.Electrostatic precipitator: 1 field</v>
      </c>
      <c r="M3116" s="614">
        <f>IFERROR(INDEX('Control Tech'!$K$3:$K$196,MATCH(Calcs!L3116,'Control Tech'!$A$3:$A$196,0),1)/100,0)</f>
        <v>1</v>
      </c>
      <c r="N3116" s="613">
        <f t="shared" si="295"/>
        <v>1</v>
      </c>
      <c r="O3116">
        <f t="shared" si="296"/>
        <v>0</v>
      </c>
    </row>
    <row r="3117" spans="1:15" x14ac:dyDescent="0.25">
      <c r="A3117" t="s">
        <v>1691</v>
      </c>
      <c r="B3117" t="s">
        <v>1250</v>
      </c>
      <c r="C3117" t="s">
        <v>1410</v>
      </c>
      <c r="D3117" t="s">
        <v>1208</v>
      </c>
      <c r="E3117" t="s">
        <v>1195</v>
      </c>
      <c r="F3117" s="604">
        <v>1</v>
      </c>
      <c r="G3117" s="604">
        <v>1.48E-3</v>
      </c>
      <c r="I3117" t="str">
        <f t="shared" si="293"/>
        <v>electricity</v>
      </c>
      <c r="J3117" t="str">
        <f t="shared" si="294"/>
        <v>biomass</v>
      </c>
      <c r="K3117" t="str">
        <f t="shared" ref="K3117:K3180" si="297">IF(OR(A3117="black carbon",A3117="oc",A3117="pm2.5",A3117="pm10"),"PM",A3117)</f>
        <v>PM</v>
      </c>
      <c r="L3117" t="str">
        <f t="shared" ref="L3117:L3180" si="298">IFERROR(CONCATENATE(I3117,".",J3117,".",K3117,".",D3117),"")</f>
        <v>electricity.biomass.PM.Electrostatic precipitator: 2 fields</v>
      </c>
      <c r="M3117" s="614">
        <f>IFERROR(INDEX('Control Tech'!$K$3:$K$196,MATCH(Calcs!L3117,'Control Tech'!$A$3:$A$196,0),1)/100,0)</f>
        <v>0</v>
      </c>
      <c r="N3117" s="613">
        <f t="shared" si="295"/>
        <v>0</v>
      </c>
      <c r="O3117">
        <f t="shared" si="296"/>
        <v>0</v>
      </c>
    </row>
    <row r="3118" spans="1:15" x14ac:dyDescent="0.25">
      <c r="A3118" t="s">
        <v>1691</v>
      </c>
      <c r="B3118" t="s">
        <v>1250</v>
      </c>
      <c r="C3118" t="s">
        <v>1410</v>
      </c>
      <c r="D3118" t="s">
        <v>1234</v>
      </c>
      <c r="E3118" t="s">
        <v>1195</v>
      </c>
      <c r="F3118" s="604">
        <v>1</v>
      </c>
      <c r="G3118" s="604">
        <v>1.8000000000000001E-4</v>
      </c>
      <c r="I3118" t="str">
        <f t="shared" si="293"/>
        <v>electricity</v>
      </c>
      <c r="J3118" t="str">
        <f t="shared" si="294"/>
        <v>biomass</v>
      </c>
      <c r="K3118" t="str">
        <f t="shared" si="297"/>
        <v>PM</v>
      </c>
      <c r="L3118" t="str">
        <f t="shared" si="298"/>
        <v>electricity.biomass.PM.Fabric filters</v>
      </c>
      <c r="M3118" s="614">
        <f>IFERROR(INDEX('Control Tech'!$K$3:$K$196,MATCH(Calcs!L3118,'Control Tech'!$A$3:$A$196,0),1)/100,0)</f>
        <v>0</v>
      </c>
      <c r="N3118" s="613">
        <f t="shared" si="295"/>
        <v>0</v>
      </c>
      <c r="O3118">
        <f t="shared" si="296"/>
        <v>0</v>
      </c>
    </row>
    <row r="3119" spans="1:15" x14ac:dyDescent="0.25">
      <c r="A3119" t="s">
        <v>1691</v>
      </c>
      <c r="B3119" t="s">
        <v>1250</v>
      </c>
      <c r="C3119" t="s">
        <v>1410</v>
      </c>
      <c r="D3119" t="s">
        <v>1235</v>
      </c>
      <c r="E3119" t="s">
        <v>1195</v>
      </c>
      <c r="F3119" s="604">
        <v>1</v>
      </c>
      <c r="G3119" s="604">
        <v>1.8000000000000001E-4</v>
      </c>
      <c r="I3119" t="str">
        <f t="shared" si="293"/>
        <v>electricity</v>
      </c>
      <c r="J3119" t="str">
        <f t="shared" si="294"/>
        <v>biomass</v>
      </c>
      <c r="K3119" t="str">
        <f t="shared" si="297"/>
        <v>PM</v>
      </c>
      <c r="L3119" t="str">
        <f t="shared" si="298"/>
        <v>electricity.biomass.PM.Fabric filters - power plants with injection</v>
      </c>
      <c r="M3119" s="614">
        <f>IFERROR(INDEX('Control Tech'!$K$3:$K$196,MATCH(Calcs!L3119,'Control Tech'!$A$3:$A$196,0),1)/100,0)</f>
        <v>0</v>
      </c>
      <c r="N3119" s="613">
        <f t="shared" si="295"/>
        <v>0</v>
      </c>
      <c r="O3119">
        <f t="shared" si="296"/>
        <v>0</v>
      </c>
    </row>
    <row r="3120" spans="1:15" x14ac:dyDescent="0.25">
      <c r="A3120" t="s">
        <v>1691</v>
      </c>
      <c r="B3120" t="s">
        <v>1250</v>
      </c>
      <c r="C3120" t="s">
        <v>1410</v>
      </c>
      <c r="D3120" t="s">
        <v>1196</v>
      </c>
      <c r="E3120" t="s">
        <v>1195</v>
      </c>
      <c r="F3120" s="604">
        <v>1</v>
      </c>
      <c r="G3120" s="604">
        <v>1.8000000000000001E-4</v>
      </c>
      <c r="I3120" t="str">
        <f t="shared" si="293"/>
        <v>electricity</v>
      </c>
      <c r="J3120" t="str">
        <f t="shared" si="294"/>
        <v>biomass</v>
      </c>
      <c r="K3120" t="str">
        <f t="shared" si="297"/>
        <v>PM</v>
      </c>
      <c r="L3120" t="str">
        <f t="shared" si="298"/>
        <v>electricity.biomass.PM.High efficiency deduster</v>
      </c>
      <c r="M3120" s="614">
        <f>IFERROR(INDEX('Control Tech'!$K$3:$K$196,MATCH(Calcs!L3120,'Control Tech'!$A$3:$A$196,0),1)/100,0)</f>
        <v>0</v>
      </c>
      <c r="N3120" s="613">
        <f t="shared" si="295"/>
        <v>0</v>
      </c>
      <c r="O3120">
        <f t="shared" si="296"/>
        <v>0</v>
      </c>
    </row>
    <row r="3121" spans="1:15" x14ac:dyDescent="0.25">
      <c r="A3121" t="s">
        <v>1691</v>
      </c>
      <c r="B3121" t="s">
        <v>1250</v>
      </c>
      <c r="C3121" t="s">
        <v>1410</v>
      </c>
      <c r="D3121" t="s">
        <v>1186</v>
      </c>
      <c r="E3121" t="s">
        <v>1195</v>
      </c>
      <c r="F3121" s="604">
        <v>1</v>
      </c>
      <c r="G3121" s="604">
        <v>3.6920000000000001E-2</v>
      </c>
      <c r="I3121" t="str">
        <f t="shared" si="293"/>
        <v>electricity</v>
      </c>
      <c r="J3121" t="str">
        <f t="shared" si="294"/>
        <v>biomass</v>
      </c>
      <c r="K3121" t="str">
        <f t="shared" si="297"/>
        <v>PM</v>
      </c>
      <c r="L3121" t="str">
        <f t="shared" si="298"/>
        <v>electricity.biomass.PM.No control</v>
      </c>
      <c r="M3121" s="614">
        <f>IFERROR(INDEX('Control Tech'!$K$3:$K$196,MATCH(Calcs!L3121,'Control Tech'!$A$3:$A$196,0),1)/100,0)</f>
        <v>0</v>
      </c>
      <c r="N3121" s="613">
        <f t="shared" si="295"/>
        <v>0</v>
      </c>
      <c r="O3121">
        <f t="shared" si="296"/>
        <v>0</v>
      </c>
    </row>
    <row r="3122" spans="1:15" x14ac:dyDescent="0.25">
      <c r="A3122" t="s">
        <v>1691</v>
      </c>
      <c r="B3122" t="s">
        <v>1238</v>
      </c>
      <c r="C3122" t="s">
        <v>1205</v>
      </c>
      <c r="D3122" t="s">
        <v>1207</v>
      </c>
      <c r="E3122" t="s">
        <v>1195</v>
      </c>
      <c r="F3122" s="604">
        <v>1</v>
      </c>
      <c r="G3122" s="604">
        <v>7.8589999999999993E-2</v>
      </c>
      <c r="I3122" t="str">
        <f t="shared" si="293"/>
        <v>electricity</v>
      </c>
      <c r="J3122" t="str">
        <f t="shared" si="294"/>
        <v>lignite</v>
      </c>
      <c r="K3122" t="str">
        <f t="shared" si="297"/>
        <v>PM</v>
      </c>
      <c r="L3122" t="str">
        <f t="shared" si="298"/>
        <v>electricity.lignite.PM.Electrostatic precipitator: 1 field</v>
      </c>
      <c r="M3122" s="614">
        <f>IFERROR(INDEX('Control Tech'!$K$3:$K$196,MATCH(Calcs!L3122,'Control Tech'!$A$3:$A$196,0),1)/100,0)</f>
        <v>0</v>
      </c>
      <c r="N3122" s="613">
        <f t="shared" si="295"/>
        <v>0</v>
      </c>
      <c r="O3122">
        <f t="shared" si="296"/>
        <v>0</v>
      </c>
    </row>
    <row r="3123" spans="1:15" x14ac:dyDescent="0.25">
      <c r="A3123" t="s">
        <v>1691</v>
      </c>
      <c r="B3123" t="s">
        <v>1238</v>
      </c>
      <c r="C3123" t="s">
        <v>1205</v>
      </c>
      <c r="D3123" t="s">
        <v>1208</v>
      </c>
      <c r="E3123" t="s">
        <v>1195</v>
      </c>
      <c r="F3123" s="604">
        <v>1</v>
      </c>
      <c r="G3123" s="604">
        <v>4.4909999999999999E-2</v>
      </c>
      <c r="I3123" t="str">
        <f t="shared" si="293"/>
        <v>electricity</v>
      </c>
      <c r="J3123" t="str">
        <f t="shared" si="294"/>
        <v>lignite</v>
      </c>
      <c r="K3123" t="str">
        <f t="shared" si="297"/>
        <v>PM</v>
      </c>
      <c r="L3123" t="str">
        <f t="shared" si="298"/>
        <v>electricity.lignite.PM.Electrostatic precipitator: 2 fields</v>
      </c>
      <c r="M3123" s="614">
        <f>IFERROR(INDEX('Control Tech'!$K$3:$K$196,MATCH(Calcs!L3123,'Control Tech'!$A$3:$A$196,0),1)/100,0)</f>
        <v>0</v>
      </c>
      <c r="N3123" s="613">
        <f t="shared" si="295"/>
        <v>0</v>
      </c>
      <c r="O3123">
        <f t="shared" si="296"/>
        <v>0</v>
      </c>
    </row>
    <row r="3124" spans="1:15" x14ac:dyDescent="0.25">
      <c r="A3124" t="s">
        <v>1691</v>
      </c>
      <c r="B3124" t="s">
        <v>1238</v>
      </c>
      <c r="C3124" t="s">
        <v>1205</v>
      </c>
      <c r="D3124" t="s">
        <v>1234</v>
      </c>
      <c r="E3124" t="s">
        <v>1195</v>
      </c>
      <c r="F3124" s="604">
        <v>1</v>
      </c>
      <c r="G3124" s="604">
        <v>5.6100000000000004E-3</v>
      </c>
      <c r="I3124" t="str">
        <f t="shared" si="293"/>
        <v>electricity</v>
      </c>
      <c r="J3124" t="str">
        <f t="shared" si="294"/>
        <v>lignite</v>
      </c>
      <c r="K3124" t="str">
        <f t="shared" si="297"/>
        <v>PM</v>
      </c>
      <c r="L3124" t="str">
        <f t="shared" si="298"/>
        <v>electricity.lignite.PM.Fabric filters</v>
      </c>
      <c r="M3124" s="614">
        <f>IFERROR(INDEX('Control Tech'!$K$3:$K$196,MATCH(Calcs!L3124,'Control Tech'!$A$3:$A$196,0),1)/100,0)</f>
        <v>0</v>
      </c>
      <c r="N3124" s="613">
        <f t="shared" si="295"/>
        <v>0</v>
      </c>
      <c r="O3124">
        <f t="shared" si="296"/>
        <v>0</v>
      </c>
    </row>
    <row r="3125" spans="1:15" x14ac:dyDescent="0.25">
      <c r="A3125" t="s">
        <v>1691</v>
      </c>
      <c r="B3125" t="s">
        <v>1238</v>
      </c>
      <c r="C3125" t="s">
        <v>1205</v>
      </c>
      <c r="D3125" t="s">
        <v>1236</v>
      </c>
      <c r="E3125" t="s">
        <v>1195</v>
      </c>
      <c r="F3125" s="604">
        <v>1</v>
      </c>
      <c r="G3125" s="604">
        <v>5.6100000000000004E-3</v>
      </c>
      <c r="I3125" t="str">
        <f t="shared" si="293"/>
        <v>electricity</v>
      </c>
      <c r="J3125" t="str">
        <f t="shared" si="294"/>
        <v>lignite</v>
      </c>
      <c r="K3125" t="str">
        <f t="shared" si="297"/>
        <v>PM</v>
      </c>
      <c r="L3125" t="str">
        <f t="shared" si="298"/>
        <v>electricity.lignite.PM.Fabric filters - power plants + S,N meas.</v>
      </c>
      <c r="M3125" s="614">
        <f>IFERROR(INDEX('Control Tech'!$K$3:$K$196,MATCH(Calcs!L3125,'Control Tech'!$A$3:$A$196,0),1)/100,0)</f>
        <v>0</v>
      </c>
      <c r="N3125" s="613">
        <f t="shared" si="295"/>
        <v>0</v>
      </c>
      <c r="O3125">
        <f t="shared" si="296"/>
        <v>0</v>
      </c>
    </row>
    <row r="3126" spans="1:15" x14ac:dyDescent="0.25">
      <c r="A3126" t="s">
        <v>1691</v>
      </c>
      <c r="B3126" t="s">
        <v>1238</v>
      </c>
      <c r="C3126" t="s">
        <v>1205</v>
      </c>
      <c r="D3126" t="s">
        <v>1235</v>
      </c>
      <c r="E3126" t="s">
        <v>1195</v>
      </c>
      <c r="F3126" s="604">
        <v>1</v>
      </c>
      <c r="G3126" s="604">
        <v>5.6100000000000004E-3</v>
      </c>
      <c r="I3126" t="str">
        <f t="shared" si="293"/>
        <v>electricity</v>
      </c>
      <c r="J3126" t="str">
        <f t="shared" si="294"/>
        <v>lignite</v>
      </c>
      <c r="K3126" t="str">
        <f t="shared" si="297"/>
        <v>PM</v>
      </c>
      <c r="L3126" t="str">
        <f t="shared" si="298"/>
        <v>electricity.lignite.PM.Fabric filters - power plants with injection</v>
      </c>
      <c r="M3126" s="614">
        <f>IFERROR(INDEX('Control Tech'!$K$3:$K$196,MATCH(Calcs!L3126,'Control Tech'!$A$3:$A$196,0),1)/100,0)</f>
        <v>0</v>
      </c>
      <c r="N3126" s="613">
        <f t="shared" si="295"/>
        <v>0</v>
      </c>
      <c r="O3126">
        <f t="shared" si="296"/>
        <v>0</v>
      </c>
    </row>
    <row r="3127" spans="1:15" x14ac:dyDescent="0.25">
      <c r="A3127" t="s">
        <v>1691</v>
      </c>
      <c r="B3127" t="s">
        <v>1238</v>
      </c>
      <c r="C3127" t="s">
        <v>1205</v>
      </c>
      <c r="D3127" t="s">
        <v>1196</v>
      </c>
      <c r="E3127" t="s">
        <v>1195</v>
      </c>
      <c r="F3127" s="604">
        <v>1</v>
      </c>
      <c r="G3127" s="604">
        <v>5.6100000000000004E-3</v>
      </c>
      <c r="I3127" t="str">
        <f t="shared" si="293"/>
        <v>electricity</v>
      </c>
      <c r="J3127" t="str">
        <f t="shared" si="294"/>
        <v>lignite</v>
      </c>
      <c r="K3127" t="str">
        <f t="shared" si="297"/>
        <v>PM</v>
      </c>
      <c r="L3127" t="str">
        <f t="shared" si="298"/>
        <v>electricity.lignite.PM.High efficiency deduster</v>
      </c>
      <c r="M3127" s="614">
        <f>IFERROR(INDEX('Control Tech'!$K$3:$K$196,MATCH(Calcs!L3127,'Control Tech'!$A$3:$A$196,0),1)/100,0)</f>
        <v>0</v>
      </c>
      <c r="N3127" s="613">
        <f t="shared" si="295"/>
        <v>0</v>
      </c>
      <c r="O3127">
        <f t="shared" si="296"/>
        <v>0</v>
      </c>
    </row>
    <row r="3128" spans="1:15" x14ac:dyDescent="0.25">
      <c r="A3128" t="s">
        <v>1691</v>
      </c>
      <c r="B3128" t="s">
        <v>1238</v>
      </c>
      <c r="C3128" t="s">
        <v>1205</v>
      </c>
      <c r="D3128" t="s">
        <v>1229</v>
      </c>
      <c r="E3128" t="s">
        <v>1195</v>
      </c>
      <c r="F3128" s="604">
        <v>1</v>
      </c>
      <c r="G3128" s="604">
        <v>5.6100000000000004E-3</v>
      </c>
      <c r="I3128" t="str">
        <f t="shared" si="293"/>
        <v>electricity</v>
      </c>
      <c r="J3128" t="str">
        <f t="shared" si="294"/>
        <v>lignite</v>
      </c>
      <c r="K3128" t="str">
        <f t="shared" si="297"/>
        <v>PM</v>
      </c>
      <c r="L3128" t="str">
        <f t="shared" si="298"/>
        <v>electricity.lignite.PM.High efficiency deduster - power plants + S,N meas.</v>
      </c>
      <c r="M3128" s="614">
        <f>IFERROR(INDEX('Control Tech'!$K$3:$K$196,MATCH(Calcs!L3128,'Control Tech'!$A$3:$A$196,0),1)/100,0)</f>
        <v>0</v>
      </c>
      <c r="N3128" s="613">
        <f t="shared" si="295"/>
        <v>0</v>
      </c>
      <c r="O3128">
        <f t="shared" si="296"/>
        <v>0</v>
      </c>
    </row>
    <row r="3129" spans="1:15" x14ac:dyDescent="0.25">
      <c r="A3129" t="s">
        <v>1691</v>
      </c>
      <c r="B3129" t="s">
        <v>1238</v>
      </c>
      <c r="C3129" t="s">
        <v>1205</v>
      </c>
      <c r="D3129" t="s">
        <v>1186</v>
      </c>
      <c r="E3129" t="s">
        <v>1195</v>
      </c>
      <c r="F3129" s="604">
        <v>1</v>
      </c>
      <c r="G3129" s="604">
        <v>1.12273</v>
      </c>
      <c r="I3129" t="str">
        <f t="shared" si="293"/>
        <v>electricity</v>
      </c>
      <c r="J3129" t="str">
        <f t="shared" si="294"/>
        <v>lignite</v>
      </c>
      <c r="K3129" t="str">
        <f t="shared" si="297"/>
        <v>PM</v>
      </c>
      <c r="L3129" t="str">
        <f t="shared" si="298"/>
        <v>electricity.lignite.PM.No control</v>
      </c>
      <c r="M3129" s="614">
        <f>IFERROR(INDEX('Control Tech'!$K$3:$K$196,MATCH(Calcs!L3129,'Control Tech'!$A$3:$A$196,0),1)/100,0)</f>
        <v>0</v>
      </c>
      <c r="N3129" s="613">
        <f t="shared" si="295"/>
        <v>1</v>
      </c>
      <c r="O3129">
        <f t="shared" si="296"/>
        <v>0</v>
      </c>
    </row>
    <row r="3130" spans="1:15" x14ac:dyDescent="0.25">
      <c r="A3130" t="s">
        <v>1691</v>
      </c>
      <c r="B3130" t="s">
        <v>1238</v>
      </c>
      <c r="C3130" t="s">
        <v>1240</v>
      </c>
      <c r="D3130" t="s">
        <v>1207</v>
      </c>
      <c r="E3130" t="s">
        <v>1195</v>
      </c>
      <c r="F3130" s="604">
        <v>1</v>
      </c>
      <c r="G3130" s="604">
        <v>7.8589999999999993E-2</v>
      </c>
      <c r="I3130" t="str">
        <f t="shared" si="293"/>
        <v>electricity</v>
      </c>
      <c r="J3130" t="str">
        <f t="shared" si="294"/>
        <v>lignite</v>
      </c>
      <c r="K3130" t="str">
        <f t="shared" si="297"/>
        <v>PM</v>
      </c>
      <c r="L3130" t="str">
        <f t="shared" si="298"/>
        <v>electricity.lignite.PM.Electrostatic precipitator: 1 field</v>
      </c>
      <c r="M3130" s="614">
        <f>IFERROR(INDEX('Control Tech'!$K$3:$K$196,MATCH(Calcs!L3130,'Control Tech'!$A$3:$A$196,0),1)/100,0)</f>
        <v>0</v>
      </c>
      <c r="N3130" s="613">
        <f t="shared" si="295"/>
        <v>0</v>
      </c>
      <c r="O3130">
        <f t="shared" si="296"/>
        <v>0</v>
      </c>
    </row>
    <row r="3131" spans="1:15" x14ac:dyDescent="0.25">
      <c r="A3131" t="s">
        <v>1691</v>
      </c>
      <c r="B3131" t="s">
        <v>1238</v>
      </c>
      <c r="C3131" t="s">
        <v>1240</v>
      </c>
      <c r="D3131" t="s">
        <v>1208</v>
      </c>
      <c r="E3131" t="s">
        <v>1195</v>
      </c>
      <c r="F3131" s="604">
        <v>1</v>
      </c>
      <c r="G3131" s="604">
        <v>4.4909999999999999E-2</v>
      </c>
      <c r="I3131" t="str">
        <f t="shared" si="293"/>
        <v>electricity</v>
      </c>
      <c r="J3131" t="str">
        <f t="shared" si="294"/>
        <v>lignite</v>
      </c>
      <c r="K3131" t="str">
        <f t="shared" si="297"/>
        <v>PM</v>
      </c>
      <c r="L3131" t="str">
        <f t="shared" si="298"/>
        <v>electricity.lignite.PM.Electrostatic precipitator: 2 fields</v>
      </c>
      <c r="M3131" s="614">
        <f>IFERROR(INDEX('Control Tech'!$K$3:$K$196,MATCH(Calcs!L3131,'Control Tech'!$A$3:$A$196,0),1)/100,0)</f>
        <v>0</v>
      </c>
      <c r="N3131" s="613">
        <f t="shared" si="295"/>
        <v>0</v>
      </c>
      <c r="O3131">
        <f t="shared" si="296"/>
        <v>0</v>
      </c>
    </row>
    <row r="3132" spans="1:15" x14ac:dyDescent="0.25">
      <c r="A3132" t="s">
        <v>1691</v>
      </c>
      <c r="B3132" t="s">
        <v>1238</v>
      </c>
      <c r="C3132" t="s">
        <v>1240</v>
      </c>
      <c r="D3132" t="s">
        <v>1234</v>
      </c>
      <c r="E3132" t="s">
        <v>1195</v>
      </c>
      <c r="F3132" s="604">
        <v>1</v>
      </c>
      <c r="G3132" s="604">
        <v>5.6100000000000004E-3</v>
      </c>
      <c r="I3132" t="str">
        <f t="shared" si="293"/>
        <v>electricity</v>
      </c>
      <c r="J3132" t="str">
        <f t="shared" si="294"/>
        <v>lignite</v>
      </c>
      <c r="K3132" t="str">
        <f t="shared" si="297"/>
        <v>PM</v>
      </c>
      <c r="L3132" t="str">
        <f t="shared" si="298"/>
        <v>electricity.lignite.PM.Fabric filters</v>
      </c>
      <c r="M3132" s="614">
        <f>IFERROR(INDEX('Control Tech'!$K$3:$K$196,MATCH(Calcs!L3132,'Control Tech'!$A$3:$A$196,0),1)/100,0)</f>
        <v>0</v>
      </c>
      <c r="N3132" s="613">
        <f t="shared" si="295"/>
        <v>0</v>
      </c>
      <c r="O3132">
        <f t="shared" si="296"/>
        <v>0</v>
      </c>
    </row>
    <row r="3133" spans="1:15" x14ac:dyDescent="0.25">
      <c r="A3133" t="s">
        <v>1691</v>
      </c>
      <c r="B3133" t="s">
        <v>1238</v>
      </c>
      <c r="C3133" t="s">
        <v>1240</v>
      </c>
      <c r="D3133" t="s">
        <v>1236</v>
      </c>
      <c r="E3133" t="s">
        <v>1195</v>
      </c>
      <c r="F3133" s="604">
        <v>1</v>
      </c>
      <c r="G3133" s="604">
        <v>5.6100000000000004E-3</v>
      </c>
      <c r="I3133" t="str">
        <f t="shared" si="293"/>
        <v>electricity</v>
      </c>
      <c r="J3133" t="str">
        <f t="shared" si="294"/>
        <v>lignite</v>
      </c>
      <c r="K3133" t="str">
        <f t="shared" si="297"/>
        <v>PM</v>
      </c>
      <c r="L3133" t="str">
        <f t="shared" si="298"/>
        <v>electricity.lignite.PM.Fabric filters - power plants + S,N meas.</v>
      </c>
      <c r="M3133" s="614">
        <f>IFERROR(INDEX('Control Tech'!$K$3:$K$196,MATCH(Calcs!L3133,'Control Tech'!$A$3:$A$196,0),1)/100,0)</f>
        <v>0</v>
      </c>
      <c r="N3133" s="613">
        <f t="shared" si="295"/>
        <v>0</v>
      </c>
      <c r="O3133">
        <f t="shared" si="296"/>
        <v>0</v>
      </c>
    </row>
    <row r="3134" spans="1:15" x14ac:dyDescent="0.25">
      <c r="A3134" t="s">
        <v>1691</v>
      </c>
      <c r="B3134" t="s">
        <v>1238</v>
      </c>
      <c r="C3134" t="s">
        <v>1240</v>
      </c>
      <c r="D3134" t="s">
        <v>1235</v>
      </c>
      <c r="E3134" t="s">
        <v>1195</v>
      </c>
      <c r="F3134" s="604">
        <v>1</v>
      </c>
      <c r="G3134" s="604">
        <v>5.6100000000000004E-3</v>
      </c>
      <c r="I3134" t="str">
        <f t="shared" si="293"/>
        <v>electricity</v>
      </c>
      <c r="J3134" t="str">
        <f t="shared" si="294"/>
        <v>lignite</v>
      </c>
      <c r="K3134" t="str">
        <f t="shared" si="297"/>
        <v>PM</v>
      </c>
      <c r="L3134" t="str">
        <f t="shared" si="298"/>
        <v>electricity.lignite.PM.Fabric filters - power plants with injection</v>
      </c>
      <c r="M3134" s="614">
        <f>IFERROR(INDEX('Control Tech'!$K$3:$K$196,MATCH(Calcs!L3134,'Control Tech'!$A$3:$A$196,0),1)/100,0)</f>
        <v>0</v>
      </c>
      <c r="N3134" s="613">
        <f t="shared" si="295"/>
        <v>0</v>
      </c>
      <c r="O3134">
        <f t="shared" si="296"/>
        <v>0</v>
      </c>
    </row>
    <row r="3135" spans="1:15" x14ac:dyDescent="0.25">
      <c r="A3135" t="s">
        <v>1691</v>
      </c>
      <c r="B3135" t="s">
        <v>1238</v>
      </c>
      <c r="C3135" t="s">
        <v>1240</v>
      </c>
      <c r="D3135" t="s">
        <v>1196</v>
      </c>
      <c r="E3135" t="s">
        <v>1195</v>
      </c>
      <c r="F3135" s="604">
        <v>1</v>
      </c>
      <c r="G3135" s="604">
        <v>5.6100000000000004E-3</v>
      </c>
      <c r="I3135" t="str">
        <f t="shared" si="293"/>
        <v>electricity</v>
      </c>
      <c r="J3135" t="str">
        <f t="shared" si="294"/>
        <v>lignite</v>
      </c>
      <c r="K3135" t="str">
        <f t="shared" si="297"/>
        <v>PM</v>
      </c>
      <c r="L3135" t="str">
        <f t="shared" si="298"/>
        <v>electricity.lignite.PM.High efficiency deduster</v>
      </c>
      <c r="M3135" s="614">
        <f>IFERROR(INDEX('Control Tech'!$K$3:$K$196,MATCH(Calcs!L3135,'Control Tech'!$A$3:$A$196,0),1)/100,0)</f>
        <v>0</v>
      </c>
      <c r="N3135" s="613">
        <f t="shared" si="295"/>
        <v>0</v>
      </c>
      <c r="O3135">
        <f t="shared" si="296"/>
        <v>0</v>
      </c>
    </row>
    <row r="3136" spans="1:15" x14ac:dyDescent="0.25">
      <c r="A3136" t="s">
        <v>1691</v>
      </c>
      <c r="B3136" t="s">
        <v>1238</v>
      </c>
      <c r="C3136" t="s">
        <v>1240</v>
      </c>
      <c r="D3136" t="s">
        <v>1229</v>
      </c>
      <c r="E3136" t="s">
        <v>1195</v>
      </c>
      <c r="F3136" s="604">
        <v>1</v>
      </c>
      <c r="G3136" s="604">
        <v>5.6100000000000004E-3</v>
      </c>
      <c r="I3136" t="str">
        <f t="shared" si="293"/>
        <v>electricity</v>
      </c>
      <c r="J3136" t="str">
        <f t="shared" si="294"/>
        <v>lignite</v>
      </c>
      <c r="K3136" t="str">
        <f t="shared" si="297"/>
        <v>PM</v>
      </c>
      <c r="L3136" t="str">
        <f t="shared" si="298"/>
        <v>electricity.lignite.PM.High efficiency deduster - power plants + S,N meas.</v>
      </c>
      <c r="M3136" s="614">
        <f>IFERROR(INDEX('Control Tech'!$K$3:$K$196,MATCH(Calcs!L3136,'Control Tech'!$A$3:$A$196,0),1)/100,0)</f>
        <v>0</v>
      </c>
      <c r="N3136" s="613">
        <f t="shared" si="295"/>
        <v>0</v>
      </c>
      <c r="O3136">
        <f t="shared" si="296"/>
        <v>0</v>
      </c>
    </row>
    <row r="3137" spans="1:15" x14ac:dyDescent="0.25">
      <c r="A3137" t="s">
        <v>1691</v>
      </c>
      <c r="B3137" t="s">
        <v>1238</v>
      </c>
      <c r="C3137" t="s">
        <v>1240</v>
      </c>
      <c r="D3137" t="s">
        <v>1186</v>
      </c>
      <c r="E3137" t="s">
        <v>1195</v>
      </c>
      <c r="F3137" s="604">
        <v>1</v>
      </c>
      <c r="G3137" s="604">
        <v>1.12273</v>
      </c>
      <c r="I3137" t="str">
        <f t="shared" si="293"/>
        <v>electricity</v>
      </c>
      <c r="J3137" t="str">
        <f t="shared" si="294"/>
        <v>lignite</v>
      </c>
      <c r="K3137" t="str">
        <f t="shared" si="297"/>
        <v>PM</v>
      </c>
      <c r="L3137" t="str">
        <f t="shared" si="298"/>
        <v>electricity.lignite.PM.No control</v>
      </c>
      <c r="M3137" s="614">
        <f>IFERROR(INDEX('Control Tech'!$K$3:$K$196,MATCH(Calcs!L3137,'Control Tech'!$A$3:$A$196,0),1)/100,0)</f>
        <v>0</v>
      </c>
      <c r="N3137" s="613">
        <f t="shared" si="295"/>
        <v>1</v>
      </c>
      <c r="O3137">
        <f t="shared" si="296"/>
        <v>0</v>
      </c>
    </row>
    <row r="3138" spans="1:15" x14ac:dyDescent="0.25">
      <c r="A3138" t="s">
        <v>1691</v>
      </c>
      <c r="B3138" t="s">
        <v>1238</v>
      </c>
      <c r="C3138" t="s">
        <v>1291</v>
      </c>
      <c r="D3138" t="s">
        <v>1207</v>
      </c>
      <c r="E3138" t="s">
        <v>1195</v>
      </c>
      <c r="F3138" s="604">
        <v>1</v>
      </c>
      <c r="G3138" s="604">
        <v>1.355E-2</v>
      </c>
      <c r="I3138" t="str">
        <f t="shared" si="293"/>
        <v>electricity</v>
      </c>
      <c r="J3138" t="str">
        <f t="shared" si="294"/>
        <v>hard coal</v>
      </c>
      <c r="K3138" t="str">
        <f t="shared" si="297"/>
        <v>PM</v>
      </c>
      <c r="L3138" t="str">
        <f t="shared" si="298"/>
        <v>electricity.hard coal.PM.Electrostatic precipitator: 1 field</v>
      </c>
      <c r="M3138" s="614">
        <f>IFERROR(INDEX('Control Tech'!$K$3:$K$196,MATCH(Calcs!L3138,'Control Tech'!$A$3:$A$196,0),1)/100,0)</f>
        <v>0</v>
      </c>
      <c r="N3138" s="613">
        <f t="shared" si="295"/>
        <v>0</v>
      </c>
      <c r="O3138">
        <f t="shared" si="296"/>
        <v>308.68</v>
      </c>
    </row>
    <row r="3139" spans="1:15" x14ac:dyDescent="0.25">
      <c r="A3139" t="s">
        <v>1691</v>
      </c>
      <c r="B3139" t="s">
        <v>1238</v>
      </c>
      <c r="C3139" t="s">
        <v>1291</v>
      </c>
      <c r="D3139" t="s">
        <v>1208</v>
      </c>
      <c r="E3139" t="s">
        <v>1195</v>
      </c>
      <c r="F3139" s="604">
        <v>1</v>
      </c>
      <c r="G3139" s="604">
        <v>7.7400000000000004E-3</v>
      </c>
      <c r="I3139" t="str">
        <f t="shared" si="293"/>
        <v>electricity</v>
      </c>
      <c r="J3139" t="str">
        <f t="shared" si="294"/>
        <v>hard coal</v>
      </c>
      <c r="K3139" t="str">
        <f t="shared" si="297"/>
        <v>PM</v>
      </c>
      <c r="L3139" t="str">
        <f t="shared" si="298"/>
        <v>electricity.hard coal.PM.Electrostatic precipitator: 2 fields</v>
      </c>
      <c r="M3139" s="614">
        <f>IFERROR(INDEX('Control Tech'!$K$3:$K$196,MATCH(Calcs!L3139,'Control Tech'!$A$3:$A$196,0),1)/100,0)</f>
        <v>0</v>
      </c>
      <c r="N3139" s="613">
        <f t="shared" si="295"/>
        <v>0</v>
      </c>
      <c r="O3139">
        <f t="shared" si="296"/>
        <v>308.68</v>
      </c>
    </row>
    <row r="3140" spans="1:15" x14ac:dyDescent="0.25">
      <c r="A3140" t="s">
        <v>1691</v>
      </c>
      <c r="B3140" t="s">
        <v>1238</v>
      </c>
      <c r="C3140" t="s">
        <v>1291</v>
      </c>
      <c r="D3140" t="s">
        <v>1234</v>
      </c>
      <c r="E3140" t="s">
        <v>1195</v>
      </c>
      <c r="F3140" s="604">
        <v>1</v>
      </c>
      <c r="G3140" s="604">
        <v>9.7000000000000005E-4</v>
      </c>
      <c r="I3140" t="str">
        <f t="shared" si="293"/>
        <v>electricity</v>
      </c>
      <c r="J3140" t="str">
        <f t="shared" si="294"/>
        <v>hard coal</v>
      </c>
      <c r="K3140" t="str">
        <f t="shared" si="297"/>
        <v>PM</v>
      </c>
      <c r="L3140" t="str">
        <f t="shared" si="298"/>
        <v>electricity.hard coal.PM.Fabric filters</v>
      </c>
      <c r="M3140" s="614">
        <f>IFERROR(INDEX('Control Tech'!$K$3:$K$196,MATCH(Calcs!L3140,'Control Tech'!$A$3:$A$196,0),1)/100,0)</f>
        <v>0</v>
      </c>
      <c r="N3140" s="613">
        <f t="shared" si="295"/>
        <v>0</v>
      </c>
      <c r="O3140">
        <f t="shared" si="296"/>
        <v>308.68</v>
      </c>
    </row>
    <row r="3141" spans="1:15" x14ac:dyDescent="0.25">
      <c r="A3141" t="s">
        <v>1691</v>
      </c>
      <c r="B3141" t="s">
        <v>1238</v>
      </c>
      <c r="C3141" t="s">
        <v>1291</v>
      </c>
      <c r="D3141" t="s">
        <v>1236</v>
      </c>
      <c r="E3141" t="s">
        <v>1195</v>
      </c>
      <c r="F3141" s="604">
        <v>1</v>
      </c>
      <c r="G3141" s="604">
        <v>9.7000000000000005E-4</v>
      </c>
      <c r="I3141" t="str">
        <f t="shared" si="293"/>
        <v>electricity</v>
      </c>
      <c r="J3141" t="str">
        <f t="shared" si="294"/>
        <v>hard coal</v>
      </c>
      <c r="K3141" t="str">
        <f t="shared" si="297"/>
        <v>PM</v>
      </c>
      <c r="L3141" t="str">
        <f t="shared" si="298"/>
        <v>electricity.hard coal.PM.Fabric filters - power plants + S,N meas.</v>
      </c>
      <c r="M3141" s="614">
        <f>IFERROR(INDEX('Control Tech'!$K$3:$K$196,MATCH(Calcs!L3141,'Control Tech'!$A$3:$A$196,0),1)/100,0)</f>
        <v>0</v>
      </c>
      <c r="N3141" s="613">
        <f t="shared" si="295"/>
        <v>0</v>
      </c>
      <c r="O3141">
        <f t="shared" si="296"/>
        <v>308.68</v>
      </c>
    </row>
    <row r="3142" spans="1:15" x14ac:dyDescent="0.25">
      <c r="A3142" t="s">
        <v>1691</v>
      </c>
      <c r="B3142" t="s">
        <v>1238</v>
      </c>
      <c r="C3142" t="s">
        <v>1291</v>
      </c>
      <c r="D3142" t="s">
        <v>1235</v>
      </c>
      <c r="E3142" t="s">
        <v>1195</v>
      </c>
      <c r="F3142" s="604">
        <v>1</v>
      </c>
      <c r="G3142" s="604">
        <v>9.7000000000000005E-4</v>
      </c>
      <c r="I3142" t="str">
        <f t="shared" ref="I3142:I3205" si="299">IFERROR(INDEX($U$3:$U$143,MATCH(B3142,$S$3:$S$143,0),1),"")</f>
        <v>electricity</v>
      </c>
      <c r="J3142" t="str">
        <f t="shared" ref="J3142:J3205" si="300">IFERROR(INDEX($V$3:$V$143,MATCH(CONCATENATE(B3142,".",C3142),$R$3:$R$143,0),1),"")</f>
        <v>hard coal</v>
      </c>
      <c r="K3142" t="str">
        <f t="shared" si="297"/>
        <v>PM</v>
      </c>
      <c r="L3142" t="str">
        <f t="shared" si="298"/>
        <v>electricity.hard coal.PM.Fabric filters - power plants with injection</v>
      </c>
      <c r="M3142" s="614">
        <f>IFERROR(INDEX('Control Tech'!$K$3:$K$196,MATCH(Calcs!L3142,'Control Tech'!$A$3:$A$196,0),1)/100,0)</f>
        <v>0</v>
      </c>
      <c r="N3142" s="613">
        <f t="shared" ref="N3142:N3205" si="301">IF(D3142="no control",1-SUMIFS($M$5:$M$3714,$B$5:$B$3714,B3142,$A$5:$A$3714,A3142,$C$5:$C$3714,C3142),M3142)</f>
        <v>0</v>
      </c>
      <c r="O3142">
        <f t="shared" ref="O3142:O3205" si="302">IF(I3142="electricity",INDEX($W$3:$W$143,MATCH(CONCATENATE(B3142,".",C3142),$R$3:$R$143,0),1),"")</f>
        <v>308.68</v>
      </c>
    </row>
    <row r="3143" spans="1:15" x14ac:dyDescent="0.25">
      <c r="A3143" t="s">
        <v>1691</v>
      </c>
      <c r="B3143" t="s">
        <v>1238</v>
      </c>
      <c r="C3143" t="s">
        <v>1291</v>
      </c>
      <c r="D3143" t="s">
        <v>1196</v>
      </c>
      <c r="E3143" t="s">
        <v>1195</v>
      </c>
      <c r="F3143" s="604">
        <v>1</v>
      </c>
      <c r="G3143" s="604">
        <v>9.7000000000000005E-4</v>
      </c>
      <c r="I3143" t="str">
        <f t="shared" si="299"/>
        <v>electricity</v>
      </c>
      <c r="J3143" t="str">
        <f t="shared" si="300"/>
        <v>hard coal</v>
      </c>
      <c r="K3143" t="str">
        <f t="shared" si="297"/>
        <v>PM</v>
      </c>
      <c r="L3143" t="str">
        <f t="shared" si="298"/>
        <v>electricity.hard coal.PM.High efficiency deduster</v>
      </c>
      <c r="M3143" s="614">
        <f>IFERROR(INDEX('Control Tech'!$K$3:$K$196,MATCH(Calcs!L3143,'Control Tech'!$A$3:$A$196,0),1)/100,0)</f>
        <v>0</v>
      </c>
      <c r="N3143" s="613">
        <f t="shared" si="301"/>
        <v>0</v>
      </c>
      <c r="O3143">
        <f t="shared" si="302"/>
        <v>308.68</v>
      </c>
    </row>
    <row r="3144" spans="1:15" x14ac:dyDescent="0.25">
      <c r="A3144" t="s">
        <v>1691</v>
      </c>
      <c r="B3144" t="s">
        <v>1238</v>
      </c>
      <c r="C3144" t="s">
        <v>1291</v>
      </c>
      <c r="D3144" t="s">
        <v>1229</v>
      </c>
      <c r="E3144" t="s">
        <v>1195</v>
      </c>
      <c r="F3144" s="604">
        <v>1</v>
      </c>
      <c r="G3144" s="604">
        <v>9.7000000000000005E-4</v>
      </c>
      <c r="I3144" t="str">
        <f t="shared" si="299"/>
        <v>electricity</v>
      </c>
      <c r="J3144" t="str">
        <f t="shared" si="300"/>
        <v>hard coal</v>
      </c>
      <c r="K3144" t="str">
        <f t="shared" si="297"/>
        <v>PM</v>
      </c>
      <c r="L3144" t="str">
        <f t="shared" si="298"/>
        <v>electricity.hard coal.PM.High efficiency deduster - power plants + S,N meas.</v>
      </c>
      <c r="M3144" s="614">
        <f>IFERROR(INDEX('Control Tech'!$K$3:$K$196,MATCH(Calcs!L3144,'Control Tech'!$A$3:$A$196,0),1)/100,0)</f>
        <v>0</v>
      </c>
      <c r="N3144" s="613">
        <f t="shared" si="301"/>
        <v>0</v>
      </c>
      <c r="O3144">
        <f t="shared" si="302"/>
        <v>308.68</v>
      </c>
    </row>
    <row r="3145" spans="1:15" x14ac:dyDescent="0.25">
      <c r="A3145" t="s">
        <v>1691</v>
      </c>
      <c r="B3145" t="s">
        <v>1238</v>
      </c>
      <c r="C3145" t="s">
        <v>1291</v>
      </c>
      <c r="D3145" t="s">
        <v>1186</v>
      </c>
      <c r="E3145" t="s">
        <v>1195</v>
      </c>
      <c r="F3145" s="604">
        <v>1</v>
      </c>
      <c r="G3145" s="604">
        <v>0.19356000000000001</v>
      </c>
      <c r="I3145" t="str">
        <f t="shared" si="299"/>
        <v>electricity</v>
      </c>
      <c r="J3145" t="str">
        <f t="shared" si="300"/>
        <v>hard coal</v>
      </c>
      <c r="K3145" t="str">
        <f t="shared" si="297"/>
        <v>PM</v>
      </c>
      <c r="L3145" t="str">
        <f t="shared" si="298"/>
        <v>electricity.hard coal.PM.No control</v>
      </c>
      <c r="M3145" s="614">
        <f>IFERROR(INDEX('Control Tech'!$K$3:$K$196,MATCH(Calcs!L3145,'Control Tech'!$A$3:$A$196,0),1)/100,0)</f>
        <v>0</v>
      </c>
      <c r="N3145" s="613">
        <f t="shared" si="301"/>
        <v>1</v>
      </c>
      <c r="O3145">
        <f t="shared" si="302"/>
        <v>308.68</v>
      </c>
    </row>
    <row r="3146" spans="1:15" x14ac:dyDescent="0.25">
      <c r="A3146" t="s">
        <v>1691</v>
      </c>
      <c r="B3146" t="s">
        <v>1238</v>
      </c>
      <c r="C3146" t="s">
        <v>1292</v>
      </c>
      <c r="D3146" t="s">
        <v>1207</v>
      </c>
      <c r="E3146" t="s">
        <v>1195</v>
      </c>
      <c r="F3146" s="604">
        <v>1</v>
      </c>
      <c r="G3146" s="604">
        <v>1.355E-2</v>
      </c>
      <c r="I3146" t="str">
        <f t="shared" si="299"/>
        <v>electricity</v>
      </c>
      <c r="J3146" t="str">
        <f t="shared" si="300"/>
        <v>hard coal</v>
      </c>
      <c r="K3146" t="str">
        <f t="shared" si="297"/>
        <v>PM</v>
      </c>
      <c r="L3146" t="str">
        <f t="shared" si="298"/>
        <v>electricity.hard coal.PM.Electrostatic precipitator: 1 field</v>
      </c>
      <c r="M3146" s="614">
        <f>IFERROR(INDEX('Control Tech'!$K$3:$K$196,MATCH(Calcs!L3146,'Control Tech'!$A$3:$A$196,0),1)/100,0)</f>
        <v>0</v>
      </c>
      <c r="N3146" s="613">
        <f t="shared" si="301"/>
        <v>0</v>
      </c>
      <c r="O3146">
        <f t="shared" si="302"/>
        <v>0</v>
      </c>
    </row>
    <row r="3147" spans="1:15" x14ac:dyDescent="0.25">
      <c r="A3147" t="s">
        <v>1691</v>
      </c>
      <c r="B3147" t="s">
        <v>1238</v>
      </c>
      <c r="C3147" t="s">
        <v>1292</v>
      </c>
      <c r="D3147" t="s">
        <v>1208</v>
      </c>
      <c r="E3147" t="s">
        <v>1195</v>
      </c>
      <c r="F3147" s="604">
        <v>1</v>
      </c>
      <c r="G3147" s="604">
        <v>7.7400000000000004E-3</v>
      </c>
      <c r="I3147" t="str">
        <f t="shared" si="299"/>
        <v>electricity</v>
      </c>
      <c r="J3147" t="str">
        <f t="shared" si="300"/>
        <v>hard coal</v>
      </c>
      <c r="K3147" t="str">
        <f t="shared" si="297"/>
        <v>PM</v>
      </c>
      <c r="L3147" t="str">
        <f t="shared" si="298"/>
        <v>electricity.hard coal.PM.Electrostatic precipitator: 2 fields</v>
      </c>
      <c r="M3147" s="614">
        <f>IFERROR(INDEX('Control Tech'!$K$3:$K$196,MATCH(Calcs!L3147,'Control Tech'!$A$3:$A$196,0),1)/100,0)</f>
        <v>0</v>
      </c>
      <c r="N3147" s="613">
        <f t="shared" si="301"/>
        <v>0</v>
      </c>
      <c r="O3147">
        <f t="shared" si="302"/>
        <v>0</v>
      </c>
    </row>
    <row r="3148" spans="1:15" x14ac:dyDescent="0.25">
      <c r="A3148" t="s">
        <v>1691</v>
      </c>
      <c r="B3148" t="s">
        <v>1238</v>
      </c>
      <c r="C3148" t="s">
        <v>1292</v>
      </c>
      <c r="D3148" t="s">
        <v>1234</v>
      </c>
      <c r="E3148" t="s">
        <v>1195</v>
      </c>
      <c r="F3148" s="604">
        <v>1</v>
      </c>
      <c r="G3148" s="604">
        <v>9.7000000000000005E-4</v>
      </c>
      <c r="I3148" t="str">
        <f t="shared" si="299"/>
        <v>electricity</v>
      </c>
      <c r="J3148" t="str">
        <f t="shared" si="300"/>
        <v>hard coal</v>
      </c>
      <c r="K3148" t="str">
        <f t="shared" si="297"/>
        <v>PM</v>
      </c>
      <c r="L3148" t="str">
        <f t="shared" si="298"/>
        <v>electricity.hard coal.PM.Fabric filters</v>
      </c>
      <c r="M3148" s="614">
        <f>IFERROR(INDEX('Control Tech'!$K$3:$K$196,MATCH(Calcs!L3148,'Control Tech'!$A$3:$A$196,0),1)/100,0)</f>
        <v>0</v>
      </c>
      <c r="N3148" s="613">
        <f t="shared" si="301"/>
        <v>0</v>
      </c>
      <c r="O3148">
        <f t="shared" si="302"/>
        <v>0</v>
      </c>
    </row>
    <row r="3149" spans="1:15" x14ac:dyDescent="0.25">
      <c r="A3149" t="s">
        <v>1691</v>
      </c>
      <c r="B3149" t="s">
        <v>1238</v>
      </c>
      <c r="C3149" t="s">
        <v>1292</v>
      </c>
      <c r="D3149" t="s">
        <v>1236</v>
      </c>
      <c r="E3149" t="s">
        <v>1195</v>
      </c>
      <c r="F3149" s="604">
        <v>1</v>
      </c>
      <c r="G3149" s="604">
        <v>9.7000000000000005E-4</v>
      </c>
      <c r="I3149" t="str">
        <f t="shared" si="299"/>
        <v>electricity</v>
      </c>
      <c r="J3149" t="str">
        <f t="shared" si="300"/>
        <v>hard coal</v>
      </c>
      <c r="K3149" t="str">
        <f t="shared" si="297"/>
        <v>PM</v>
      </c>
      <c r="L3149" t="str">
        <f t="shared" si="298"/>
        <v>electricity.hard coal.PM.Fabric filters - power plants + S,N meas.</v>
      </c>
      <c r="M3149" s="614">
        <f>IFERROR(INDEX('Control Tech'!$K$3:$K$196,MATCH(Calcs!L3149,'Control Tech'!$A$3:$A$196,0),1)/100,0)</f>
        <v>0</v>
      </c>
      <c r="N3149" s="613">
        <f t="shared" si="301"/>
        <v>0</v>
      </c>
      <c r="O3149">
        <f t="shared" si="302"/>
        <v>0</v>
      </c>
    </row>
    <row r="3150" spans="1:15" x14ac:dyDescent="0.25">
      <c r="A3150" t="s">
        <v>1691</v>
      </c>
      <c r="B3150" t="s">
        <v>1238</v>
      </c>
      <c r="C3150" t="s">
        <v>1292</v>
      </c>
      <c r="D3150" t="s">
        <v>1235</v>
      </c>
      <c r="E3150" t="s">
        <v>1195</v>
      </c>
      <c r="F3150" s="604">
        <v>1</v>
      </c>
      <c r="G3150" s="604">
        <v>9.7000000000000005E-4</v>
      </c>
      <c r="I3150" t="str">
        <f t="shared" si="299"/>
        <v>electricity</v>
      </c>
      <c r="J3150" t="str">
        <f t="shared" si="300"/>
        <v>hard coal</v>
      </c>
      <c r="K3150" t="str">
        <f t="shared" si="297"/>
        <v>PM</v>
      </c>
      <c r="L3150" t="str">
        <f t="shared" si="298"/>
        <v>electricity.hard coal.PM.Fabric filters - power plants with injection</v>
      </c>
      <c r="M3150" s="614">
        <f>IFERROR(INDEX('Control Tech'!$K$3:$K$196,MATCH(Calcs!L3150,'Control Tech'!$A$3:$A$196,0),1)/100,0)</f>
        <v>0</v>
      </c>
      <c r="N3150" s="613">
        <f t="shared" si="301"/>
        <v>0</v>
      </c>
      <c r="O3150">
        <f t="shared" si="302"/>
        <v>0</v>
      </c>
    </row>
    <row r="3151" spans="1:15" x14ac:dyDescent="0.25">
      <c r="A3151" t="s">
        <v>1691</v>
      </c>
      <c r="B3151" t="s">
        <v>1238</v>
      </c>
      <c r="C3151" t="s">
        <v>1292</v>
      </c>
      <c r="D3151" t="s">
        <v>1196</v>
      </c>
      <c r="E3151" t="s">
        <v>1195</v>
      </c>
      <c r="F3151" s="604">
        <v>1</v>
      </c>
      <c r="G3151" s="604">
        <v>9.7000000000000005E-4</v>
      </c>
      <c r="I3151" t="str">
        <f t="shared" si="299"/>
        <v>electricity</v>
      </c>
      <c r="J3151" t="str">
        <f t="shared" si="300"/>
        <v>hard coal</v>
      </c>
      <c r="K3151" t="str">
        <f t="shared" si="297"/>
        <v>PM</v>
      </c>
      <c r="L3151" t="str">
        <f t="shared" si="298"/>
        <v>electricity.hard coal.PM.High efficiency deduster</v>
      </c>
      <c r="M3151" s="614">
        <f>IFERROR(INDEX('Control Tech'!$K$3:$K$196,MATCH(Calcs!L3151,'Control Tech'!$A$3:$A$196,0),1)/100,0)</f>
        <v>0</v>
      </c>
      <c r="N3151" s="613">
        <f t="shared" si="301"/>
        <v>0</v>
      </c>
      <c r="O3151">
        <f t="shared" si="302"/>
        <v>0</v>
      </c>
    </row>
    <row r="3152" spans="1:15" x14ac:dyDescent="0.25">
      <c r="A3152" t="s">
        <v>1691</v>
      </c>
      <c r="B3152" t="s">
        <v>1238</v>
      </c>
      <c r="C3152" t="s">
        <v>1292</v>
      </c>
      <c r="D3152" t="s">
        <v>1229</v>
      </c>
      <c r="E3152" t="s">
        <v>1195</v>
      </c>
      <c r="F3152" s="604">
        <v>1</v>
      </c>
      <c r="G3152" s="604">
        <v>9.7000000000000005E-4</v>
      </c>
      <c r="I3152" t="str">
        <f t="shared" si="299"/>
        <v>electricity</v>
      </c>
      <c r="J3152" t="str">
        <f t="shared" si="300"/>
        <v>hard coal</v>
      </c>
      <c r="K3152" t="str">
        <f t="shared" si="297"/>
        <v>PM</v>
      </c>
      <c r="L3152" t="str">
        <f t="shared" si="298"/>
        <v>electricity.hard coal.PM.High efficiency deduster - power plants + S,N meas.</v>
      </c>
      <c r="M3152" s="614">
        <f>IFERROR(INDEX('Control Tech'!$K$3:$K$196,MATCH(Calcs!L3152,'Control Tech'!$A$3:$A$196,0),1)/100,0)</f>
        <v>0</v>
      </c>
      <c r="N3152" s="613">
        <f t="shared" si="301"/>
        <v>0</v>
      </c>
      <c r="O3152">
        <f t="shared" si="302"/>
        <v>0</v>
      </c>
    </row>
    <row r="3153" spans="1:15" x14ac:dyDescent="0.25">
      <c r="A3153" t="s">
        <v>1691</v>
      </c>
      <c r="B3153" t="s">
        <v>1238</v>
      </c>
      <c r="C3153" t="s">
        <v>1292</v>
      </c>
      <c r="D3153" t="s">
        <v>1186</v>
      </c>
      <c r="E3153" t="s">
        <v>1195</v>
      </c>
      <c r="F3153" s="604">
        <v>1</v>
      </c>
      <c r="G3153" s="604">
        <v>0.19356000000000001</v>
      </c>
      <c r="I3153" t="str">
        <f t="shared" si="299"/>
        <v>electricity</v>
      </c>
      <c r="J3153" t="str">
        <f t="shared" si="300"/>
        <v>hard coal</v>
      </c>
      <c r="K3153" t="str">
        <f t="shared" si="297"/>
        <v>PM</v>
      </c>
      <c r="L3153" t="str">
        <f t="shared" si="298"/>
        <v>electricity.hard coal.PM.No control</v>
      </c>
      <c r="M3153" s="614">
        <f>IFERROR(INDEX('Control Tech'!$K$3:$K$196,MATCH(Calcs!L3153,'Control Tech'!$A$3:$A$196,0),1)/100,0)</f>
        <v>0</v>
      </c>
      <c r="N3153" s="613">
        <f t="shared" si="301"/>
        <v>1</v>
      </c>
      <c r="O3153">
        <f t="shared" si="302"/>
        <v>0</v>
      </c>
    </row>
    <row r="3154" spans="1:15" x14ac:dyDescent="0.25">
      <c r="A3154" t="s">
        <v>1691</v>
      </c>
      <c r="B3154" t="s">
        <v>1238</v>
      </c>
      <c r="C3154" t="s">
        <v>1293</v>
      </c>
      <c r="D3154" t="s">
        <v>1207</v>
      </c>
      <c r="E3154" t="s">
        <v>1195</v>
      </c>
      <c r="F3154" s="604">
        <v>1</v>
      </c>
      <c r="G3154" s="604">
        <v>1.355E-2</v>
      </c>
      <c r="I3154" t="str">
        <f t="shared" si="299"/>
        <v>electricity</v>
      </c>
      <c r="J3154" t="str">
        <f t="shared" si="300"/>
        <v>hard coal</v>
      </c>
      <c r="K3154" t="str">
        <f t="shared" si="297"/>
        <v>PM</v>
      </c>
      <c r="L3154" t="str">
        <f t="shared" si="298"/>
        <v>electricity.hard coal.PM.Electrostatic precipitator: 1 field</v>
      </c>
      <c r="M3154" s="614">
        <f>IFERROR(INDEX('Control Tech'!$K$3:$K$196,MATCH(Calcs!L3154,'Control Tech'!$A$3:$A$196,0),1)/100,0)</f>
        <v>0</v>
      </c>
      <c r="N3154" s="613">
        <f t="shared" si="301"/>
        <v>0</v>
      </c>
      <c r="O3154">
        <f t="shared" si="302"/>
        <v>0</v>
      </c>
    </row>
    <row r="3155" spans="1:15" x14ac:dyDescent="0.25">
      <c r="A3155" t="s">
        <v>1691</v>
      </c>
      <c r="B3155" t="s">
        <v>1238</v>
      </c>
      <c r="C3155" t="s">
        <v>1293</v>
      </c>
      <c r="D3155" t="s">
        <v>1208</v>
      </c>
      <c r="E3155" t="s">
        <v>1195</v>
      </c>
      <c r="F3155" s="604">
        <v>1</v>
      </c>
      <c r="G3155" s="604">
        <v>7.7400000000000004E-3</v>
      </c>
      <c r="I3155" t="str">
        <f t="shared" si="299"/>
        <v>electricity</v>
      </c>
      <c r="J3155" t="str">
        <f t="shared" si="300"/>
        <v>hard coal</v>
      </c>
      <c r="K3155" t="str">
        <f t="shared" si="297"/>
        <v>PM</v>
      </c>
      <c r="L3155" t="str">
        <f t="shared" si="298"/>
        <v>electricity.hard coal.PM.Electrostatic precipitator: 2 fields</v>
      </c>
      <c r="M3155" s="614">
        <f>IFERROR(INDEX('Control Tech'!$K$3:$K$196,MATCH(Calcs!L3155,'Control Tech'!$A$3:$A$196,0),1)/100,0)</f>
        <v>0</v>
      </c>
      <c r="N3155" s="613">
        <f t="shared" si="301"/>
        <v>0</v>
      </c>
      <c r="O3155">
        <f t="shared" si="302"/>
        <v>0</v>
      </c>
    </row>
    <row r="3156" spans="1:15" x14ac:dyDescent="0.25">
      <c r="A3156" t="s">
        <v>1691</v>
      </c>
      <c r="B3156" t="s">
        <v>1238</v>
      </c>
      <c r="C3156" t="s">
        <v>1293</v>
      </c>
      <c r="D3156" t="s">
        <v>1234</v>
      </c>
      <c r="E3156" t="s">
        <v>1195</v>
      </c>
      <c r="F3156" s="604">
        <v>1</v>
      </c>
      <c r="G3156" s="604">
        <v>9.7000000000000005E-4</v>
      </c>
      <c r="I3156" t="str">
        <f t="shared" si="299"/>
        <v>electricity</v>
      </c>
      <c r="J3156" t="str">
        <f t="shared" si="300"/>
        <v>hard coal</v>
      </c>
      <c r="K3156" t="str">
        <f t="shared" si="297"/>
        <v>PM</v>
      </c>
      <c r="L3156" t="str">
        <f t="shared" si="298"/>
        <v>electricity.hard coal.PM.Fabric filters</v>
      </c>
      <c r="M3156" s="614">
        <f>IFERROR(INDEX('Control Tech'!$K$3:$K$196,MATCH(Calcs!L3156,'Control Tech'!$A$3:$A$196,0),1)/100,0)</f>
        <v>0</v>
      </c>
      <c r="N3156" s="613">
        <f t="shared" si="301"/>
        <v>0</v>
      </c>
      <c r="O3156">
        <f t="shared" si="302"/>
        <v>0</v>
      </c>
    </row>
    <row r="3157" spans="1:15" x14ac:dyDescent="0.25">
      <c r="A3157" t="s">
        <v>1691</v>
      </c>
      <c r="B3157" t="s">
        <v>1238</v>
      </c>
      <c r="C3157" t="s">
        <v>1293</v>
      </c>
      <c r="D3157" t="s">
        <v>1236</v>
      </c>
      <c r="E3157" t="s">
        <v>1195</v>
      </c>
      <c r="F3157" s="604">
        <v>1</v>
      </c>
      <c r="G3157" s="604">
        <v>9.7000000000000005E-4</v>
      </c>
      <c r="I3157" t="str">
        <f t="shared" si="299"/>
        <v>electricity</v>
      </c>
      <c r="J3157" t="str">
        <f t="shared" si="300"/>
        <v>hard coal</v>
      </c>
      <c r="K3157" t="str">
        <f t="shared" si="297"/>
        <v>PM</v>
      </c>
      <c r="L3157" t="str">
        <f t="shared" si="298"/>
        <v>electricity.hard coal.PM.Fabric filters - power plants + S,N meas.</v>
      </c>
      <c r="M3157" s="614">
        <f>IFERROR(INDEX('Control Tech'!$K$3:$K$196,MATCH(Calcs!L3157,'Control Tech'!$A$3:$A$196,0),1)/100,0)</f>
        <v>0</v>
      </c>
      <c r="N3157" s="613">
        <f t="shared" si="301"/>
        <v>0</v>
      </c>
      <c r="O3157">
        <f t="shared" si="302"/>
        <v>0</v>
      </c>
    </row>
    <row r="3158" spans="1:15" x14ac:dyDescent="0.25">
      <c r="A3158" t="s">
        <v>1691</v>
      </c>
      <c r="B3158" t="s">
        <v>1238</v>
      </c>
      <c r="C3158" t="s">
        <v>1293</v>
      </c>
      <c r="D3158" t="s">
        <v>1235</v>
      </c>
      <c r="E3158" t="s">
        <v>1195</v>
      </c>
      <c r="F3158" s="604">
        <v>1</v>
      </c>
      <c r="G3158" s="604">
        <v>9.7000000000000005E-4</v>
      </c>
      <c r="I3158" t="str">
        <f t="shared" si="299"/>
        <v>electricity</v>
      </c>
      <c r="J3158" t="str">
        <f t="shared" si="300"/>
        <v>hard coal</v>
      </c>
      <c r="K3158" t="str">
        <f t="shared" si="297"/>
        <v>PM</v>
      </c>
      <c r="L3158" t="str">
        <f t="shared" si="298"/>
        <v>electricity.hard coal.PM.Fabric filters - power plants with injection</v>
      </c>
      <c r="M3158" s="614">
        <f>IFERROR(INDEX('Control Tech'!$K$3:$K$196,MATCH(Calcs!L3158,'Control Tech'!$A$3:$A$196,0),1)/100,0)</f>
        <v>0</v>
      </c>
      <c r="N3158" s="613">
        <f t="shared" si="301"/>
        <v>0</v>
      </c>
      <c r="O3158">
        <f t="shared" si="302"/>
        <v>0</v>
      </c>
    </row>
    <row r="3159" spans="1:15" x14ac:dyDescent="0.25">
      <c r="A3159" t="s">
        <v>1691</v>
      </c>
      <c r="B3159" t="s">
        <v>1238</v>
      </c>
      <c r="C3159" t="s">
        <v>1293</v>
      </c>
      <c r="D3159" t="s">
        <v>1196</v>
      </c>
      <c r="E3159" t="s">
        <v>1195</v>
      </c>
      <c r="F3159" s="604">
        <v>1</v>
      </c>
      <c r="G3159" s="604">
        <v>9.7000000000000005E-4</v>
      </c>
      <c r="I3159" t="str">
        <f t="shared" si="299"/>
        <v>electricity</v>
      </c>
      <c r="J3159" t="str">
        <f t="shared" si="300"/>
        <v>hard coal</v>
      </c>
      <c r="K3159" t="str">
        <f t="shared" si="297"/>
        <v>PM</v>
      </c>
      <c r="L3159" t="str">
        <f t="shared" si="298"/>
        <v>electricity.hard coal.PM.High efficiency deduster</v>
      </c>
      <c r="M3159" s="614">
        <f>IFERROR(INDEX('Control Tech'!$K$3:$K$196,MATCH(Calcs!L3159,'Control Tech'!$A$3:$A$196,0),1)/100,0)</f>
        <v>0</v>
      </c>
      <c r="N3159" s="613">
        <f t="shared" si="301"/>
        <v>0</v>
      </c>
      <c r="O3159">
        <f t="shared" si="302"/>
        <v>0</v>
      </c>
    </row>
    <row r="3160" spans="1:15" x14ac:dyDescent="0.25">
      <c r="A3160" t="s">
        <v>1691</v>
      </c>
      <c r="B3160" t="s">
        <v>1238</v>
      </c>
      <c r="C3160" t="s">
        <v>1293</v>
      </c>
      <c r="D3160" t="s">
        <v>1229</v>
      </c>
      <c r="E3160" t="s">
        <v>1195</v>
      </c>
      <c r="F3160" s="604">
        <v>1</v>
      </c>
      <c r="G3160" s="604">
        <v>9.7000000000000005E-4</v>
      </c>
      <c r="I3160" t="str">
        <f t="shared" si="299"/>
        <v>electricity</v>
      </c>
      <c r="J3160" t="str">
        <f t="shared" si="300"/>
        <v>hard coal</v>
      </c>
      <c r="K3160" t="str">
        <f t="shared" si="297"/>
        <v>PM</v>
      </c>
      <c r="L3160" t="str">
        <f t="shared" si="298"/>
        <v>electricity.hard coal.PM.High efficiency deduster - power plants + S,N meas.</v>
      </c>
      <c r="M3160" s="614">
        <f>IFERROR(INDEX('Control Tech'!$K$3:$K$196,MATCH(Calcs!L3160,'Control Tech'!$A$3:$A$196,0),1)/100,0)</f>
        <v>0</v>
      </c>
      <c r="N3160" s="613">
        <f t="shared" si="301"/>
        <v>0</v>
      </c>
      <c r="O3160">
        <f t="shared" si="302"/>
        <v>0</v>
      </c>
    </row>
    <row r="3161" spans="1:15" x14ac:dyDescent="0.25">
      <c r="A3161" t="s">
        <v>1691</v>
      </c>
      <c r="B3161" t="s">
        <v>1238</v>
      </c>
      <c r="C3161" t="s">
        <v>1293</v>
      </c>
      <c r="D3161" t="s">
        <v>1186</v>
      </c>
      <c r="E3161" t="s">
        <v>1195</v>
      </c>
      <c r="F3161" s="604">
        <v>1</v>
      </c>
      <c r="G3161" s="604">
        <v>0.19356000000000001</v>
      </c>
      <c r="I3161" t="str">
        <f t="shared" si="299"/>
        <v>electricity</v>
      </c>
      <c r="J3161" t="str">
        <f t="shared" si="300"/>
        <v>hard coal</v>
      </c>
      <c r="K3161" t="str">
        <f t="shared" si="297"/>
        <v>PM</v>
      </c>
      <c r="L3161" t="str">
        <f t="shared" si="298"/>
        <v>electricity.hard coal.PM.No control</v>
      </c>
      <c r="M3161" s="614">
        <f>IFERROR(INDEX('Control Tech'!$K$3:$K$196,MATCH(Calcs!L3161,'Control Tech'!$A$3:$A$196,0),1)/100,0)</f>
        <v>0</v>
      </c>
      <c r="N3161" s="613">
        <f t="shared" si="301"/>
        <v>1</v>
      </c>
      <c r="O3161">
        <f t="shared" si="302"/>
        <v>0</v>
      </c>
    </row>
    <row r="3162" spans="1:15" x14ac:dyDescent="0.25">
      <c r="A3162" t="s">
        <v>1691</v>
      </c>
      <c r="B3162" t="s">
        <v>1290</v>
      </c>
      <c r="C3162" t="s">
        <v>92</v>
      </c>
      <c r="D3162" t="s">
        <v>1186</v>
      </c>
      <c r="E3162" t="s">
        <v>1195</v>
      </c>
      <c r="F3162" s="604">
        <v>1</v>
      </c>
      <c r="G3162" s="604">
        <v>9.8100000000000007E-2</v>
      </c>
      <c r="I3162" t="str">
        <f t="shared" si="299"/>
        <v>rail</v>
      </c>
      <c r="J3162" t="str">
        <f t="shared" si="300"/>
        <v>petroleum diesel</v>
      </c>
      <c r="K3162" t="str">
        <f t="shared" si="297"/>
        <v>PM</v>
      </c>
      <c r="L3162" t="str">
        <f t="shared" si="298"/>
        <v>rail.petroleum diesel.PM.No control</v>
      </c>
      <c r="M3162" s="614">
        <f>IFERROR(INDEX('Control Tech'!$K$3:$K$196,MATCH(Calcs!L3162,'Control Tech'!$A$3:$A$196,0),1)/100,0)</f>
        <v>0</v>
      </c>
      <c r="N3162" s="613">
        <f t="shared" si="301"/>
        <v>1</v>
      </c>
      <c r="O3162" t="str">
        <f t="shared" si="302"/>
        <v/>
      </c>
    </row>
    <row r="3163" spans="1:15" x14ac:dyDescent="0.25">
      <c r="A3163" t="s">
        <v>1691</v>
      </c>
      <c r="B3163" t="s">
        <v>1290</v>
      </c>
      <c r="C3163" t="s">
        <v>92</v>
      </c>
      <c r="D3163" t="s">
        <v>1275</v>
      </c>
      <c r="E3163" t="s">
        <v>1195</v>
      </c>
      <c r="F3163" s="604">
        <v>1</v>
      </c>
      <c r="G3163" s="604">
        <v>6.5430000000000002E-2</v>
      </c>
      <c r="I3163" t="str">
        <f t="shared" si="299"/>
        <v>rail</v>
      </c>
      <c r="J3163" t="str">
        <f t="shared" si="300"/>
        <v>petroleum diesel</v>
      </c>
      <c r="K3163" t="str">
        <f t="shared" si="297"/>
        <v>PM</v>
      </c>
      <c r="L3163" t="str">
        <f t="shared" si="298"/>
        <v>rail.petroleum diesel.PM.Stage 1</v>
      </c>
      <c r="M3163" s="614">
        <f>IFERROR(INDEX('Control Tech'!$K$3:$K$196,MATCH(Calcs!L3163,'Control Tech'!$A$3:$A$196,0),1)/100,0)</f>
        <v>0</v>
      </c>
      <c r="N3163" s="613">
        <f t="shared" si="301"/>
        <v>0</v>
      </c>
      <c r="O3163" t="str">
        <f t="shared" si="302"/>
        <v/>
      </c>
    </row>
    <row r="3164" spans="1:15" x14ac:dyDescent="0.25">
      <c r="A3164" t="s">
        <v>1691</v>
      </c>
      <c r="B3164" t="s">
        <v>1290</v>
      </c>
      <c r="C3164" t="s">
        <v>92</v>
      </c>
      <c r="D3164" t="s">
        <v>1276</v>
      </c>
      <c r="E3164" t="s">
        <v>1195</v>
      </c>
      <c r="F3164" s="604">
        <v>1</v>
      </c>
      <c r="G3164" s="604">
        <v>4.9050000000000003E-2</v>
      </c>
      <c r="I3164" t="str">
        <f t="shared" si="299"/>
        <v>rail</v>
      </c>
      <c r="J3164" t="str">
        <f t="shared" si="300"/>
        <v>petroleum diesel</v>
      </c>
      <c r="K3164" t="str">
        <f t="shared" si="297"/>
        <v>PM</v>
      </c>
      <c r="L3164" t="str">
        <f t="shared" si="298"/>
        <v>rail.petroleum diesel.PM.Stage 2</v>
      </c>
      <c r="M3164" s="614">
        <f>IFERROR(INDEX('Control Tech'!$K$3:$K$196,MATCH(Calcs!L3164,'Control Tech'!$A$3:$A$196,0),1)/100,0)</f>
        <v>0</v>
      </c>
      <c r="N3164" s="613">
        <f t="shared" si="301"/>
        <v>0</v>
      </c>
      <c r="O3164" t="str">
        <f t="shared" si="302"/>
        <v/>
      </c>
    </row>
    <row r="3165" spans="1:15" x14ac:dyDescent="0.25">
      <c r="A3165" t="s">
        <v>1691</v>
      </c>
      <c r="B3165" t="s">
        <v>1290</v>
      </c>
      <c r="C3165" t="s">
        <v>92</v>
      </c>
      <c r="D3165" t="s">
        <v>1297</v>
      </c>
      <c r="E3165" t="s">
        <v>1195</v>
      </c>
      <c r="F3165" s="604">
        <v>1</v>
      </c>
      <c r="G3165" s="604">
        <v>1.472E-2</v>
      </c>
      <c r="I3165" t="str">
        <f t="shared" si="299"/>
        <v>rail</v>
      </c>
      <c r="J3165" t="str">
        <f t="shared" si="300"/>
        <v>petroleum diesel</v>
      </c>
      <c r="K3165" t="str">
        <f t="shared" si="297"/>
        <v>PM</v>
      </c>
      <c r="L3165" t="str">
        <f t="shared" si="298"/>
        <v>rail.petroleum diesel.PM.Stage 3A</v>
      </c>
      <c r="M3165" s="614">
        <f>IFERROR(INDEX('Control Tech'!$K$3:$K$196,MATCH(Calcs!L3165,'Control Tech'!$A$3:$A$196,0),1)/100,0)</f>
        <v>0</v>
      </c>
      <c r="N3165" s="613">
        <f t="shared" si="301"/>
        <v>0</v>
      </c>
      <c r="O3165" t="str">
        <f t="shared" si="302"/>
        <v/>
      </c>
    </row>
    <row r="3166" spans="1:15" x14ac:dyDescent="0.25">
      <c r="A3166" t="s">
        <v>1691</v>
      </c>
      <c r="B3166" t="s">
        <v>1290</v>
      </c>
      <c r="C3166" t="s">
        <v>92</v>
      </c>
      <c r="D3166" t="s">
        <v>1309</v>
      </c>
      <c r="E3166" t="s">
        <v>1195</v>
      </c>
      <c r="F3166" s="604">
        <v>1</v>
      </c>
      <c r="G3166" s="604">
        <v>0</v>
      </c>
      <c r="I3166" t="str">
        <f t="shared" si="299"/>
        <v>rail</v>
      </c>
      <c r="J3166" t="str">
        <f t="shared" si="300"/>
        <v>petroleum diesel</v>
      </c>
      <c r="K3166" t="str">
        <f t="shared" si="297"/>
        <v>PM</v>
      </c>
      <c r="L3166" t="str">
        <f t="shared" si="298"/>
        <v>rail.petroleum diesel.PM.Stage 3A with DPF</v>
      </c>
      <c r="M3166" s="614">
        <f>IFERROR(INDEX('Control Tech'!$K$3:$K$196,MATCH(Calcs!L3166,'Control Tech'!$A$3:$A$196,0),1)/100,0)</f>
        <v>0</v>
      </c>
      <c r="N3166" s="613">
        <f t="shared" si="301"/>
        <v>0</v>
      </c>
      <c r="O3166" t="str">
        <f t="shared" si="302"/>
        <v/>
      </c>
    </row>
    <row r="3167" spans="1:15" x14ac:dyDescent="0.25">
      <c r="A3167" t="s">
        <v>1691</v>
      </c>
      <c r="B3167" t="s">
        <v>1290</v>
      </c>
      <c r="C3167" t="s">
        <v>92</v>
      </c>
      <c r="D3167" t="s">
        <v>1298</v>
      </c>
      <c r="E3167" t="s">
        <v>1195</v>
      </c>
      <c r="F3167" s="604">
        <v>1</v>
      </c>
      <c r="G3167" s="604">
        <v>2.9399999999999999E-3</v>
      </c>
      <c r="I3167" t="str">
        <f t="shared" si="299"/>
        <v>rail</v>
      </c>
      <c r="J3167" t="str">
        <f t="shared" si="300"/>
        <v>petroleum diesel</v>
      </c>
      <c r="K3167" t="str">
        <f t="shared" si="297"/>
        <v>PM</v>
      </c>
      <c r="L3167" t="str">
        <f t="shared" si="298"/>
        <v>rail.petroleum diesel.PM.Stage 3B</v>
      </c>
      <c r="M3167" s="614">
        <f>IFERROR(INDEX('Control Tech'!$K$3:$K$196,MATCH(Calcs!L3167,'Control Tech'!$A$3:$A$196,0),1)/100,0)</f>
        <v>0</v>
      </c>
      <c r="N3167" s="613">
        <f t="shared" si="301"/>
        <v>0</v>
      </c>
      <c r="O3167" t="str">
        <f t="shared" si="302"/>
        <v/>
      </c>
    </row>
    <row r="3168" spans="1:15" x14ac:dyDescent="0.25">
      <c r="A3168" t="s">
        <v>1691</v>
      </c>
      <c r="B3168" t="s">
        <v>1290</v>
      </c>
      <c r="C3168" t="s">
        <v>92</v>
      </c>
      <c r="D3168" t="s">
        <v>1299</v>
      </c>
      <c r="E3168" t="s">
        <v>1195</v>
      </c>
      <c r="F3168" s="604">
        <v>1</v>
      </c>
      <c r="G3168" s="604">
        <v>5.8900000000000003E-3</v>
      </c>
      <c r="I3168" t="str">
        <f t="shared" si="299"/>
        <v>rail</v>
      </c>
      <c r="J3168" t="str">
        <f t="shared" si="300"/>
        <v>petroleum diesel</v>
      </c>
      <c r="K3168" t="str">
        <f t="shared" si="297"/>
        <v>PM</v>
      </c>
      <c r="L3168" t="str">
        <f t="shared" si="298"/>
        <v>rail.petroleum diesel.PM.Stage 4</v>
      </c>
      <c r="M3168" s="614">
        <f>IFERROR(INDEX('Control Tech'!$K$3:$K$196,MATCH(Calcs!L3168,'Control Tech'!$A$3:$A$196,0),1)/100,0)</f>
        <v>0</v>
      </c>
      <c r="N3168" s="613">
        <f t="shared" si="301"/>
        <v>0</v>
      </c>
      <c r="O3168" t="str">
        <f t="shared" si="302"/>
        <v/>
      </c>
    </row>
    <row r="3169" spans="1:15" x14ac:dyDescent="0.25">
      <c r="A3169" t="s">
        <v>1691</v>
      </c>
      <c r="B3169" t="s">
        <v>1290</v>
      </c>
      <c r="C3169" t="s">
        <v>92</v>
      </c>
      <c r="D3169" t="s">
        <v>1300</v>
      </c>
      <c r="E3169" t="s">
        <v>1195</v>
      </c>
      <c r="F3169" s="604">
        <v>1</v>
      </c>
      <c r="G3169" s="604">
        <v>2.16E-3</v>
      </c>
      <c r="I3169" t="str">
        <f t="shared" si="299"/>
        <v>rail</v>
      </c>
      <c r="J3169" t="str">
        <f t="shared" si="300"/>
        <v>petroleum diesel</v>
      </c>
      <c r="K3169" t="str">
        <f t="shared" si="297"/>
        <v>PM</v>
      </c>
      <c r="L3169" t="str">
        <f t="shared" si="298"/>
        <v>rail.petroleum diesel.PM.Stage 5</v>
      </c>
      <c r="M3169" s="614">
        <f>IFERROR(INDEX('Control Tech'!$K$3:$K$196,MATCH(Calcs!L3169,'Control Tech'!$A$3:$A$196,0),1)/100,0)</f>
        <v>0</v>
      </c>
      <c r="N3169" s="613">
        <f t="shared" si="301"/>
        <v>0</v>
      </c>
      <c r="O3169" t="str">
        <f t="shared" si="302"/>
        <v/>
      </c>
    </row>
    <row r="3170" spans="1:15" x14ac:dyDescent="0.25">
      <c r="A3170" t="s">
        <v>1691</v>
      </c>
      <c r="B3170" t="s">
        <v>1290</v>
      </c>
      <c r="C3170" t="s">
        <v>18</v>
      </c>
      <c r="D3170" t="s">
        <v>1266</v>
      </c>
      <c r="E3170" t="s">
        <v>1195</v>
      </c>
      <c r="F3170" s="604">
        <v>1</v>
      </c>
      <c r="G3170" s="604">
        <v>1.5389999999999999E-2</v>
      </c>
      <c r="I3170" t="str">
        <f t="shared" si="299"/>
        <v>rail</v>
      </c>
      <c r="J3170" t="str">
        <f t="shared" si="300"/>
        <v>petroleum gasoline</v>
      </c>
      <c r="K3170" t="str">
        <f t="shared" si="297"/>
        <v>PM</v>
      </c>
      <c r="L3170" t="str">
        <f t="shared" si="298"/>
        <v>rail.petroleum gasoline.PM.EURO 1</v>
      </c>
      <c r="M3170" s="614">
        <f>IFERROR(INDEX('Control Tech'!$K$3:$K$196,MATCH(Calcs!L3170,'Control Tech'!$A$3:$A$196,0),1)/100,0)</f>
        <v>0</v>
      </c>
      <c r="N3170" s="613">
        <f t="shared" si="301"/>
        <v>0</v>
      </c>
      <c r="O3170" t="str">
        <f t="shared" si="302"/>
        <v/>
      </c>
    </row>
    <row r="3171" spans="1:15" x14ac:dyDescent="0.25">
      <c r="A3171" t="s">
        <v>1691</v>
      </c>
      <c r="B3171" t="s">
        <v>1290</v>
      </c>
      <c r="C3171" t="s">
        <v>18</v>
      </c>
      <c r="D3171" t="s">
        <v>1267</v>
      </c>
      <c r="E3171" t="s">
        <v>1195</v>
      </c>
      <c r="F3171" s="604">
        <v>1</v>
      </c>
      <c r="G3171" s="604">
        <v>1.5389999999999999E-2</v>
      </c>
      <c r="I3171" t="str">
        <f t="shared" si="299"/>
        <v>rail</v>
      </c>
      <c r="J3171" t="str">
        <f t="shared" si="300"/>
        <v>petroleum gasoline</v>
      </c>
      <c r="K3171" t="str">
        <f t="shared" si="297"/>
        <v>PM</v>
      </c>
      <c r="L3171" t="str">
        <f t="shared" si="298"/>
        <v>rail.petroleum gasoline.PM.EURO 2</v>
      </c>
      <c r="M3171" s="614">
        <f>IFERROR(INDEX('Control Tech'!$K$3:$K$196,MATCH(Calcs!L3171,'Control Tech'!$A$3:$A$196,0),1)/100,0)</f>
        <v>0</v>
      </c>
      <c r="N3171" s="613">
        <f t="shared" si="301"/>
        <v>0</v>
      </c>
      <c r="O3171" t="str">
        <f t="shared" si="302"/>
        <v/>
      </c>
    </row>
    <row r="3172" spans="1:15" x14ac:dyDescent="0.25">
      <c r="A3172" t="s">
        <v>1691</v>
      </c>
      <c r="B3172" t="s">
        <v>1290</v>
      </c>
      <c r="C3172" t="s">
        <v>18</v>
      </c>
      <c r="D3172" t="s">
        <v>1268</v>
      </c>
      <c r="E3172" t="s">
        <v>1195</v>
      </c>
      <c r="F3172" s="604">
        <v>1</v>
      </c>
      <c r="G3172" s="604">
        <v>5.0400000000000002E-3</v>
      </c>
      <c r="I3172" t="str">
        <f t="shared" si="299"/>
        <v>rail</v>
      </c>
      <c r="J3172" t="str">
        <f t="shared" si="300"/>
        <v>petroleum gasoline</v>
      </c>
      <c r="K3172" t="str">
        <f t="shared" si="297"/>
        <v>PM</v>
      </c>
      <c r="L3172" t="str">
        <f t="shared" si="298"/>
        <v>rail.petroleum gasoline.PM.EURO 3</v>
      </c>
      <c r="M3172" s="614">
        <f>IFERROR(INDEX('Control Tech'!$K$3:$K$196,MATCH(Calcs!L3172,'Control Tech'!$A$3:$A$196,0),1)/100,0)</f>
        <v>0</v>
      </c>
      <c r="N3172" s="613">
        <f t="shared" si="301"/>
        <v>0</v>
      </c>
      <c r="O3172" t="str">
        <f t="shared" si="302"/>
        <v/>
      </c>
    </row>
    <row r="3173" spans="1:15" x14ac:dyDescent="0.25">
      <c r="A3173" t="s">
        <v>1691</v>
      </c>
      <c r="B3173" t="s">
        <v>1290</v>
      </c>
      <c r="C3173" t="s">
        <v>18</v>
      </c>
      <c r="D3173" t="s">
        <v>1269</v>
      </c>
      <c r="E3173" t="s">
        <v>1195</v>
      </c>
      <c r="F3173" s="604">
        <v>1</v>
      </c>
      <c r="G3173" s="604">
        <v>5.0400000000000002E-3</v>
      </c>
      <c r="I3173" t="str">
        <f t="shared" si="299"/>
        <v>rail</v>
      </c>
      <c r="J3173" t="str">
        <f t="shared" si="300"/>
        <v>petroleum gasoline</v>
      </c>
      <c r="K3173" t="str">
        <f t="shared" si="297"/>
        <v>PM</v>
      </c>
      <c r="L3173" t="str">
        <f t="shared" si="298"/>
        <v>rail.petroleum gasoline.PM.EURO 4</v>
      </c>
      <c r="M3173" s="614">
        <f>IFERROR(INDEX('Control Tech'!$K$3:$K$196,MATCH(Calcs!L3173,'Control Tech'!$A$3:$A$196,0),1)/100,0)</f>
        <v>0</v>
      </c>
      <c r="N3173" s="613">
        <f t="shared" si="301"/>
        <v>0</v>
      </c>
      <c r="O3173" t="str">
        <f t="shared" si="302"/>
        <v/>
      </c>
    </row>
    <row r="3174" spans="1:15" x14ac:dyDescent="0.25">
      <c r="A3174" t="s">
        <v>1691</v>
      </c>
      <c r="B3174" t="s">
        <v>1290</v>
      </c>
      <c r="C3174" t="s">
        <v>18</v>
      </c>
      <c r="D3174" t="s">
        <v>1270</v>
      </c>
      <c r="E3174" t="s">
        <v>1195</v>
      </c>
      <c r="F3174" s="604">
        <v>1</v>
      </c>
      <c r="G3174" s="604">
        <v>4.7600000000000003E-3</v>
      </c>
      <c r="I3174" t="str">
        <f t="shared" si="299"/>
        <v>rail</v>
      </c>
      <c r="J3174" t="str">
        <f t="shared" si="300"/>
        <v>petroleum gasoline</v>
      </c>
      <c r="K3174" t="str">
        <f t="shared" si="297"/>
        <v>PM</v>
      </c>
      <c r="L3174" t="str">
        <f t="shared" si="298"/>
        <v>rail.petroleum gasoline.PM.EURO 5</v>
      </c>
      <c r="M3174" s="614">
        <f>IFERROR(INDEX('Control Tech'!$K$3:$K$196,MATCH(Calcs!L3174,'Control Tech'!$A$3:$A$196,0),1)/100,0)</f>
        <v>0</v>
      </c>
      <c r="N3174" s="613">
        <f t="shared" si="301"/>
        <v>0</v>
      </c>
      <c r="O3174" t="str">
        <f t="shared" si="302"/>
        <v/>
      </c>
    </row>
    <row r="3175" spans="1:15" x14ac:dyDescent="0.25">
      <c r="A3175" t="s">
        <v>1691</v>
      </c>
      <c r="B3175" t="s">
        <v>1290</v>
      </c>
      <c r="C3175" t="s">
        <v>18</v>
      </c>
      <c r="D3175" t="s">
        <v>1271</v>
      </c>
      <c r="E3175" t="s">
        <v>1195</v>
      </c>
      <c r="F3175" s="604">
        <v>1</v>
      </c>
      <c r="G3175" s="604">
        <v>4.4799999999999996E-3</v>
      </c>
      <c r="I3175" t="str">
        <f t="shared" si="299"/>
        <v>rail</v>
      </c>
      <c r="J3175" t="str">
        <f t="shared" si="300"/>
        <v>petroleum gasoline</v>
      </c>
      <c r="K3175" t="str">
        <f t="shared" si="297"/>
        <v>PM</v>
      </c>
      <c r="L3175" t="str">
        <f t="shared" si="298"/>
        <v>rail.petroleum gasoline.PM.EURO 6</v>
      </c>
      <c r="M3175" s="614">
        <f>IFERROR(INDEX('Control Tech'!$K$3:$K$196,MATCH(Calcs!L3175,'Control Tech'!$A$3:$A$196,0),1)/100,0)</f>
        <v>0</v>
      </c>
      <c r="N3175" s="613">
        <f t="shared" si="301"/>
        <v>0</v>
      </c>
      <c r="O3175" t="str">
        <f t="shared" si="302"/>
        <v/>
      </c>
    </row>
    <row r="3176" spans="1:15" x14ac:dyDescent="0.25">
      <c r="A3176" t="s">
        <v>1691</v>
      </c>
      <c r="B3176" t="s">
        <v>1290</v>
      </c>
      <c r="C3176" t="s">
        <v>18</v>
      </c>
      <c r="D3176" t="s">
        <v>1186</v>
      </c>
      <c r="E3176" t="s">
        <v>1195</v>
      </c>
      <c r="F3176" s="604">
        <v>1</v>
      </c>
      <c r="G3176" s="604">
        <v>2.7990000000000001E-2</v>
      </c>
      <c r="I3176" t="str">
        <f t="shared" si="299"/>
        <v>rail</v>
      </c>
      <c r="J3176" t="str">
        <f t="shared" si="300"/>
        <v>petroleum gasoline</v>
      </c>
      <c r="K3176" t="str">
        <f t="shared" si="297"/>
        <v>PM</v>
      </c>
      <c r="L3176" t="str">
        <f t="shared" si="298"/>
        <v>rail.petroleum gasoline.PM.No control</v>
      </c>
      <c r="M3176" s="614">
        <f>IFERROR(INDEX('Control Tech'!$K$3:$K$196,MATCH(Calcs!L3176,'Control Tech'!$A$3:$A$196,0),1)/100,0)</f>
        <v>0</v>
      </c>
      <c r="N3176" s="613">
        <f t="shared" si="301"/>
        <v>1</v>
      </c>
      <c r="O3176" t="str">
        <f t="shared" si="302"/>
        <v/>
      </c>
    </row>
    <row r="3177" spans="1:15" x14ac:dyDescent="0.25">
      <c r="A3177" t="s">
        <v>1691</v>
      </c>
      <c r="B3177" t="s">
        <v>1241</v>
      </c>
      <c r="C3177" t="s">
        <v>32</v>
      </c>
      <c r="D3177" t="s">
        <v>1186</v>
      </c>
      <c r="E3177" t="s">
        <v>1195</v>
      </c>
      <c r="F3177" s="604">
        <v>1</v>
      </c>
      <c r="G3177" s="604">
        <v>0</v>
      </c>
      <c r="I3177" t="str">
        <f t="shared" si="299"/>
        <v>buildings</v>
      </c>
      <c r="J3177" t="str">
        <f t="shared" si="300"/>
        <v/>
      </c>
      <c r="K3177" t="str">
        <f t="shared" si="297"/>
        <v>PM</v>
      </c>
      <c r="L3177" t="str">
        <f t="shared" si="298"/>
        <v>buildings..PM.No control</v>
      </c>
      <c r="M3177" s="614">
        <f>IFERROR(INDEX('Control Tech'!$K$3:$K$196,MATCH(Calcs!L3177,'Control Tech'!$A$3:$A$196,0),1)/100,0)</f>
        <v>0</v>
      </c>
      <c r="N3177" s="613">
        <f t="shared" si="301"/>
        <v>1</v>
      </c>
      <c r="O3177" t="str">
        <f t="shared" si="302"/>
        <v/>
      </c>
    </row>
    <row r="3178" spans="1:15" x14ac:dyDescent="0.25">
      <c r="A3178" t="s">
        <v>1691</v>
      </c>
      <c r="B3178" t="s">
        <v>1241</v>
      </c>
      <c r="C3178" t="s">
        <v>1242</v>
      </c>
      <c r="D3178" t="s">
        <v>1186</v>
      </c>
      <c r="E3178" t="s">
        <v>1195</v>
      </c>
      <c r="F3178" s="604">
        <v>1</v>
      </c>
      <c r="G3178" s="604">
        <v>0</v>
      </c>
      <c r="I3178" t="str">
        <f t="shared" si="299"/>
        <v>buildings</v>
      </c>
      <c r="J3178" t="str">
        <f t="shared" si="300"/>
        <v/>
      </c>
      <c r="K3178" t="str">
        <f t="shared" si="297"/>
        <v>PM</v>
      </c>
      <c r="L3178" t="str">
        <f t="shared" si="298"/>
        <v>buildings..PM.No control</v>
      </c>
      <c r="M3178" s="614">
        <f>IFERROR(INDEX('Control Tech'!$K$3:$K$196,MATCH(Calcs!L3178,'Control Tech'!$A$3:$A$196,0),1)/100,0)</f>
        <v>0</v>
      </c>
      <c r="N3178" s="613">
        <f t="shared" si="301"/>
        <v>1</v>
      </c>
      <c r="O3178" t="str">
        <f t="shared" si="302"/>
        <v/>
      </c>
    </row>
    <row r="3179" spans="1:15" x14ac:dyDescent="0.25">
      <c r="A3179" t="s">
        <v>1691</v>
      </c>
      <c r="B3179" t="s">
        <v>1241</v>
      </c>
      <c r="C3179" t="s">
        <v>1244</v>
      </c>
      <c r="D3179" t="s">
        <v>1186</v>
      </c>
      <c r="E3179" t="s">
        <v>1195</v>
      </c>
      <c r="F3179" s="604">
        <v>1</v>
      </c>
      <c r="G3179" s="604">
        <v>0</v>
      </c>
      <c r="I3179" t="str">
        <f t="shared" si="299"/>
        <v>buildings</v>
      </c>
      <c r="J3179" t="str">
        <f t="shared" si="300"/>
        <v/>
      </c>
      <c r="K3179" t="str">
        <f t="shared" si="297"/>
        <v>PM</v>
      </c>
      <c r="L3179" t="str">
        <f t="shared" si="298"/>
        <v>buildings..PM.No control</v>
      </c>
      <c r="M3179" s="614">
        <f>IFERROR(INDEX('Control Tech'!$K$3:$K$196,MATCH(Calcs!L3179,'Control Tech'!$A$3:$A$196,0),1)/100,0)</f>
        <v>0</v>
      </c>
      <c r="N3179" s="613">
        <f t="shared" si="301"/>
        <v>1</v>
      </c>
      <c r="O3179" t="str">
        <f t="shared" si="302"/>
        <v/>
      </c>
    </row>
    <row r="3180" spans="1:15" x14ac:dyDescent="0.25">
      <c r="A3180" t="s">
        <v>1691</v>
      </c>
      <c r="B3180" t="s">
        <v>1241</v>
      </c>
      <c r="C3180" t="s">
        <v>92</v>
      </c>
      <c r="D3180" t="s">
        <v>1296</v>
      </c>
      <c r="E3180" t="s">
        <v>1195</v>
      </c>
      <c r="F3180" s="604">
        <v>1</v>
      </c>
      <c r="G3180" s="604">
        <v>5.1999999999999995E-4</v>
      </c>
      <c r="I3180" t="str">
        <f t="shared" si="299"/>
        <v>buildings</v>
      </c>
      <c r="J3180" t="str">
        <f t="shared" si="300"/>
        <v>petroleum diesel</v>
      </c>
      <c r="K3180" t="str">
        <f t="shared" si="297"/>
        <v>PM</v>
      </c>
      <c r="L3180" t="str">
        <f t="shared" si="298"/>
        <v>buildings.petroleum diesel.PM.Good housekeeping: domestic oil boilers</v>
      </c>
      <c r="M3180" s="614">
        <f>IFERROR(INDEX('Control Tech'!$K$3:$K$196,MATCH(Calcs!L3180,'Control Tech'!$A$3:$A$196,0),1)/100,0)</f>
        <v>0</v>
      </c>
      <c r="N3180" s="613">
        <f t="shared" si="301"/>
        <v>0</v>
      </c>
      <c r="O3180" t="str">
        <f t="shared" si="302"/>
        <v/>
      </c>
    </row>
    <row r="3181" spans="1:15" x14ac:dyDescent="0.25">
      <c r="A3181" t="s">
        <v>1691</v>
      </c>
      <c r="B3181" t="s">
        <v>1241</v>
      </c>
      <c r="C3181" t="s">
        <v>92</v>
      </c>
      <c r="D3181" t="s">
        <v>1186</v>
      </c>
      <c r="E3181" t="s">
        <v>1195</v>
      </c>
      <c r="F3181" s="604">
        <v>1</v>
      </c>
      <c r="G3181" s="604">
        <v>7.3999999999999999E-4</v>
      </c>
      <c r="I3181" t="str">
        <f t="shared" si="299"/>
        <v>buildings</v>
      </c>
      <c r="J3181" t="str">
        <f t="shared" si="300"/>
        <v>petroleum diesel</v>
      </c>
      <c r="K3181" t="str">
        <f t="shared" ref="K3181:K3224" si="303">IF(OR(A3181="black carbon",A3181="oc",A3181="pm2.5",A3181="pm10"),"PM",A3181)</f>
        <v>PM</v>
      </c>
      <c r="L3181" t="str">
        <f t="shared" ref="L3181:L3224" si="304">IFERROR(CONCATENATE(I3181,".",J3181,".",K3181,".",D3181),"")</f>
        <v>buildings.petroleum diesel.PM.No control</v>
      </c>
      <c r="M3181" s="614">
        <f>IFERROR(INDEX('Control Tech'!$K$3:$K$196,MATCH(Calcs!L3181,'Control Tech'!$A$3:$A$196,0),1)/100,0)</f>
        <v>0</v>
      </c>
      <c r="N3181" s="613">
        <f t="shared" si="301"/>
        <v>1</v>
      </c>
      <c r="O3181" t="str">
        <f t="shared" si="302"/>
        <v/>
      </c>
    </row>
    <row r="3182" spans="1:15" x14ac:dyDescent="0.25">
      <c r="A3182" t="s">
        <v>1691</v>
      </c>
      <c r="B3182" t="s">
        <v>1241</v>
      </c>
      <c r="C3182" t="s">
        <v>1264</v>
      </c>
      <c r="D3182" t="s">
        <v>1186</v>
      </c>
      <c r="E3182" t="s">
        <v>1195</v>
      </c>
      <c r="F3182" s="604">
        <v>1</v>
      </c>
      <c r="G3182" s="604">
        <v>1E-4</v>
      </c>
      <c r="I3182" t="str">
        <f t="shared" si="299"/>
        <v>buildings</v>
      </c>
      <c r="J3182" t="str">
        <f t="shared" si="300"/>
        <v>natural gas</v>
      </c>
      <c r="K3182" t="str">
        <f t="shared" si="303"/>
        <v>PM</v>
      </c>
      <c r="L3182" t="str">
        <f t="shared" si="304"/>
        <v>buildings.natural gas.PM.No control</v>
      </c>
      <c r="M3182" s="614">
        <f>IFERROR(INDEX('Control Tech'!$K$3:$K$196,MATCH(Calcs!L3182,'Control Tech'!$A$3:$A$196,0),1)/100,0)</f>
        <v>0</v>
      </c>
      <c r="N3182" s="613">
        <f t="shared" si="301"/>
        <v>1</v>
      </c>
      <c r="O3182" t="str">
        <f t="shared" si="302"/>
        <v/>
      </c>
    </row>
    <row r="3183" spans="1:15" x14ac:dyDescent="0.25">
      <c r="A3183" t="s">
        <v>1691</v>
      </c>
      <c r="B3183" t="s">
        <v>1241</v>
      </c>
      <c r="C3183" t="s">
        <v>18</v>
      </c>
      <c r="D3183" t="s">
        <v>1186</v>
      </c>
      <c r="E3183" t="s">
        <v>1195</v>
      </c>
      <c r="F3183" s="604">
        <v>1</v>
      </c>
      <c r="G3183" s="604">
        <v>5.0000000000000001E-4</v>
      </c>
      <c r="I3183" t="str">
        <f t="shared" si="299"/>
        <v>buildings</v>
      </c>
      <c r="J3183" t="str">
        <f t="shared" si="300"/>
        <v>petroleum gasoline</v>
      </c>
      <c r="K3183" t="str">
        <f t="shared" si="303"/>
        <v>PM</v>
      </c>
      <c r="L3183" t="str">
        <f t="shared" si="304"/>
        <v>buildings.petroleum gasoline.PM.No control</v>
      </c>
      <c r="M3183" s="614">
        <f>IFERROR(INDEX('Control Tech'!$K$3:$K$196,MATCH(Calcs!L3183,'Control Tech'!$A$3:$A$196,0),1)/100,0)</f>
        <v>0</v>
      </c>
      <c r="N3183" s="613">
        <f t="shared" si="301"/>
        <v>1</v>
      </c>
      <c r="O3183" t="str">
        <f t="shared" si="302"/>
        <v/>
      </c>
    </row>
    <row r="3184" spans="1:15" x14ac:dyDescent="0.25">
      <c r="A3184" t="s">
        <v>1691</v>
      </c>
      <c r="B3184" t="s">
        <v>1241</v>
      </c>
      <c r="C3184" t="s">
        <v>1294</v>
      </c>
      <c r="D3184" t="s">
        <v>1296</v>
      </c>
      <c r="E3184" t="s">
        <v>1195</v>
      </c>
      <c r="F3184" s="604">
        <v>1</v>
      </c>
      <c r="G3184" s="604">
        <v>6.6499999999999997E-3</v>
      </c>
      <c r="I3184" t="str">
        <f t="shared" si="299"/>
        <v>buildings</v>
      </c>
      <c r="J3184" t="str">
        <f t="shared" si="300"/>
        <v>petroleum diesel</v>
      </c>
      <c r="K3184" t="str">
        <f t="shared" si="303"/>
        <v>PM</v>
      </c>
      <c r="L3184" t="str">
        <f t="shared" si="304"/>
        <v>buildings.petroleum diesel.PM.Good housekeeping: domestic oil boilers</v>
      </c>
      <c r="M3184" s="614">
        <f>IFERROR(INDEX('Control Tech'!$K$3:$K$196,MATCH(Calcs!L3184,'Control Tech'!$A$3:$A$196,0),1)/100,0)</f>
        <v>0</v>
      </c>
      <c r="N3184" s="613">
        <f t="shared" si="301"/>
        <v>0</v>
      </c>
      <c r="O3184" t="str">
        <f t="shared" si="302"/>
        <v/>
      </c>
    </row>
    <row r="3185" spans="1:15" x14ac:dyDescent="0.25">
      <c r="A3185" t="s">
        <v>1691</v>
      </c>
      <c r="B3185" t="s">
        <v>1241</v>
      </c>
      <c r="C3185" t="s">
        <v>1294</v>
      </c>
      <c r="D3185" t="s">
        <v>1186</v>
      </c>
      <c r="E3185" t="s">
        <v>1195</v>
      </c>
      <c r="F3185" s="604">
        <v>1</v>
      </c>
      <c r="G3185" s="604">
        <v>9.4999999999999998E-3</v>
      </c>
      <c r="I3185" t="str">
        <f t="shared" si="299"/>
        <v>buildings</v>
      </c>
      <c r="J3185" t="str">
        <f t="shared" si="300"/>
        <v>petroleum diesel</v>
      </c>
      <c r="K3185" t="str">
        <f t="shared" si="303"/>
        <v>PM</v>
      </c>
      <c r="L3185" t="str">
        <f t="shared" si="304"/>
        <v>buildings.petroleum diesel.PM.No control</v>
      </c>
      <c r="M3185" s="614">
        <f>IFERROR(INDEX('Control Tech'!$K$3:$K$196,MATCH(Calcs!L3185,'Control Tech'!$A$3:$A$196,0),1)/100,0)</f>
        <v>0</v>
      </c>
      <c r="N3185" s="613">
        <f t="shared" si="301"/>
        <v>1</v>
      </c>
      <c r="O3185" t="str">
        <f t="shared" si="302"/>
        <v/>
      </c>
    </row>
    <row r="3186" spans="1:15" x14ac:dyDescent="0.25">
      <c r="A3186" t="s">
        <v>1691</v>
      </c>
      <c r="B3186" t="s">
        <v>1241</v>
      </c>
      <c r="C3186" t="s">
        <v>1305</v>
      </c>
      <c r="D3186" t="s">
        <v>1186</v>
      </c>
      <c r="E3186" t="s">
        <v>1195</v>
      </c>
      <c r="F3186" s="604">
        <v>1</v>
      </c>
      <c r="G3186" s="604">
        <v>2.9999999999999997E-4</v>
      </c>
      <c r="I3186" t="str">
        <f t="shared" si="299"/>
        <v>buildings</v>
      </c>
      <c r="J3186" t="str">
        <f t="shared" si="300"/>
        <v>natural gas</v>
      </c>
      <c r="K3186" t="str">
        <f t="shared" si="303"/>
        <v>PM</v>
      </c>
      <c r="L3186" t="str">
        <f t="shared" si="304"/>
        <v>buildings.natural gas.PM.No control</v>
      </c>
      <c r="M3186" s="614">
        <f>IFERROR(INDEX('Control Tech'!$K$3:$K$196,MATCH(Calcs!L3186,'Control Tech'!$A$3:$A$196,0),1)/100,0)</f>
        <v>0</v>
      </c>
      <c r="N3186" s="613">
        <f t="shared" si="301"/>
        <v>1</v>
      </c>
      <c r="O3186" t="str">
        <f t="shared" si="302"/>
        <v/>
      </c>
    </row>
    <row r="3187" spans="1:15" x14ac:dyDescent="0.25">
      <c r="A3187" t="s">
        <v>1711</v>
      </c>
      <c r="B3187" t="s">
        <v>1287</v>
      </c>
      <c r="C3187" t="s">
        <v>18</v>
      </c>
      <c r="D3187" t="s">
        <v>1186</v>
      </c>
      <c r="E3187" t="s">
        <v>1195</v>
      </c>
      <c r="F3187" s="604">
        <v>1</v>
      </c>
      <c r="G3187" s="604">
        <v>2.2699999999999999E-3</v>
      </c>
      <c r="I3187" t="str">
        <f t="shared" si="299"/>
        <v>aircraft</v>
      </c>
      <c r="J3187" t="str">
        <f t="shared" si="300"/>
        <v>petroleum gasoline</v>
      </c>
      <c r="K3187" t="str">
        <f t="shared" si="303"/>
        <v>sox</v>
      </c>
      <c r="L3187" t="str">
        <f t="shared" si="304"/>
        <v>aircraft.petroleum gasoline.sox.No control</v>
      </c>
      <c r="M3187" s="614">
        <f>IFERROR(INDEX('Control Tech'!$K$3:$K$196,MATCH(Calcs!L3187,'Control Tech'!$A$3:$A$196,0),1)/100,0)</f>
        <v>0</v>
      </c>
      <c r="N3187" s="613">
        <f t="shared" si="301"/>
        <v>1</v>
      </c>
      <c r="O3187" t="str">
        <f t="shared" si="302"/>
        <v/>
      </c>
    </row>
    <row r="3188" spans="1:15" x14ac:dyDescent="0.25">
      <c r="A3188" t="s">
        <v>1711</v>
      </c>
      <c r="B3188" t="s">
        <v>1301</v>
      </c>
      <c r="C3188" t="s">
        <v>92</v>
      </c>
      <c r="D3188" t="s">
        <v>1703</v>
      </c>
      <c r="E3188" t="s">
        <v>1195</v>
      </c>
      <c r="F3188" s="604">
        <v>1</v>
      </c>
      <c r="G3188" s="604">
        <v>9.4119999999999995E-2</v>
      </c>
      <c r="I3188" t="str">
        <f t="shared" si="299"/>
        <v>ships</v>
      </c>
      <c r="J3188" t="str">
        <f t="shared" si="300"/>
        <v>petroleum diesel</v>
      </c>
      <c r="K3188" t="str">
        <f t="shared" si="303"/>
        <v>sox</v>
      </c>
      <c r="L3188" t="str">
        <f t="shared" si="304"/>
        <v>ships.petroleum diesel.sox.Low sulphur diesel oil - stage 1 (0.2 % S)</v>
      </c>
      <c r="M3188" s="614">
        <f>IFERROR(INDEX('Control Tech'!$K$3:$K$196,MATCH(Calcs!L3188,'Control Tech'!$A$3:$A$196,0),1)/100,0)</f>
        <v>0</v>
      </c>
      <c r="N3188" s="613">
        <f t="shared" si="301"/>
        <v>0</v>
      </c>
      <c r="O3188" t="str">
        <f t="shared" si="302"/>
        <v/>
      </c>
    </row>
    <row r="3189" spans="1:15" x14ac:dyDescent="0.25">
      <c r="A3189" t="s">
        <v>1711</v>
      </c>
      <c r="B3189" t="s">
        <v>1301</v>
      </c>
      <c r="C3189" t="s">
        <v>92</v>
      </c>
      <c r="D3189" t="s">
        <v>1704</v>
      </c>
      <c r="E3189" t="s">
        <v>1195</v>
      </c>
      <c r="F3189" s="604">
        <v>1</v>
      </c>
      <c r="G3189" s="604">
        <v>2.1180000000000001E-2</v>
      </c>
      <c r="I3189" t="str">
        <f t="shared" si="299"/>
        <v>ships</v>
      </c>
      <c r="J3189" t="str">
        <f t="shared" si="300"/>
        <v>petroleum diesel</v>
      </c>
      <c r="K3189" t="str">
        <f t="shared" si="303"/>
        <v>sox</v>
      </c>
      <c r="L3189" t="str">
        <f t="shared" si="304"/>
        <v>ships.petroleum diesel.sox.Low sulphur diesel oil - stage 2 (0.045 % S)</v>
      </c>
      <c r="M3189" s="614">
        <f>IFERROR(INDEX('Control Tech'!$K$3:$K$196,MATCH(Calcs!L3189,'Control Tech'!$A$3:$A$196,0),1)/100,0)</f>
        <v>0</v>
      </c>
      <c r="N3189" s="613">
        <f t="shared" si="301"/>
        <v>0</v>
      </c>
      <c r="O3189" t="str">
        <f t="shared" si="302"/>
        <v/>
      </c>
    </row>
    <row r="3190" spans="1:15" x14ac:dyDescent="0.25">
      <c r="A3190" t="s">
        <v>1711</v>
      </c>
      <c r="B3190" t="s">
        <v>1301</v>
      </c>
      <c r="C3190" t="s">
        <v>92</v>
      </c>
      <c r="D3190" t="s">
        <v>1186</v>
      </c>
      <c r="E3190" t="s">
        <v>1195</v>
      </c>
      <c r="F3190" s="604">
        <v>1</v>
      </c>
      <c r="G3190" s="604">
        <v>0.23529</v>
      </c>
      <c r="I3190" t="str">
        <f t="shared" si="299"/>
        <v>ships</v>
      </c>
      <c r="J3190" t="str">
        <f t="shared" si="300"/>
        <v>petroleum diesel</v>
      </c>
      <c r="K3190" t="str">
        <f t="shared" si="303"/>
        <v>sox</v>
      </c>
      <c r="L3190" t="str">
        <f t="shared" si="304"/>
        <v>ships.petroleum diesel.sox.No control</v>
      </c>
      <c r="M3190" s="614">
        <f>IFERROR(INDEX('Control Tech'!$K$3:$K$196,MATCH(Calcs!L3190,'Control Tech'!$A$3:$A$196,0),1)/100,0)</f>
        <v>0</v>
      </c>
      <c r="N3190" s="613">
        <f t="shared" si="301"/>
        <v>1</v>
      </c>
      <c r="O3190" t="str">
        <f t="shared" si="302"/>
        <v/>
      </c>
    </row>
    <row r="3191" spans="1:15" x14ac:dyDescent="0.25">
      <c r="A3191" t="s">
        <v>1711</v>
      </c>
      <c r="B3191" t="s">
        <v>1301</v>
      </c>
      <c r="C3191" t="s">
        <v>1294</v>
      </c>
      <c r="D3191" t="s">
        <v>1701</v>
      </c>
      <c r="E3191" t="s">
        <v>1195</v>
      </c>
      <c r="F3191" s="604">
        <v>1</v>
      </c>
      <c r="G3191" s="604">
        <v>0.28915999999999997</v>
      </c>
      <c r="I3191" t="str">
        <f t="shared" si="299"/>
        <v>ships</v>
      </c>
      <c r="J3191" t="str">
        <f t="shared" si="300"/>
        <v>petroleum diesel</v>
      </c>
      <c r="K3191" t="str">
        <f t="shared" si="303"/>
        <v>sox</v>
      </c>
      <c r="L3191" t="str">
        <f t="shared" si="304"/>
        <v>ships.petroleum diesel.sox.Low sulphur fuel oil (0.6 %S)</v>
      </c>
      <c r="M3191" s="614">
        <f>IFERROR(INDEX('Control Tech'!$K$3:$K$196,MATCH(Calcs!L3191,'Control Tech'!$A$3:$A$196,0),1)/100,0)</f>
        <v>0</v>
      </c>
      <c r="N3191" s="613">
        <f t="shared" si="301"/>
        <v>0</v>
      </c>
      <c r="O3191" t="str">
        <f t="shared" si="302"/>
        <v/>
      </c>
    </row>
    <row r="3192" spans="1:15" x14ac:dyDescent="0.25">
      <c r="A3192" t="s">
        <v>1711</v>
      </c>
      <c r="B3192" t="s">
        <v>1301</v>
      </c>
      <c r="C3192" t="s">
        <v>1294</v>
      </c>
      <c r="D3192" t="s">
        <v>1186</v>
      </c>
      <c r="E3192" t="s">
        <v>1195</v>
      </c>
      <c r="F3192" s="604">
        <v>1</v>
      </c>
      <c r="G3192" s="604">
        <v>1.8313299999999999</v>
      </c>
      <c r="I3192" t="str">
        <f t="shared" si="299"/>
        <v>ships</v>
      </c>
      <c r="J3192" t="str">
        <f t="shared" si="300"/>
        <v>petroleum diesel</v>
      </c>
      <c r="K3192" t="str">
        <f t="shared" si="303"/>
        <v>sox</v>
      </c>
      <c r="L3192" t="str">
        <f t="shared" si="304"/>
        <v>ships.petroleum diesel.sox.No control</v>
      </c>
      <c r="M3192" s="614">
        <f>IFERROR(INDEX('Control Tech'!$K$3:$K$196,MATCH(Calcs!L3192,'Control Tech'!$A$3:$A$196,0),1)/100,0)</f>
        <v>0</v>
      </c>
      <c r="N3192" s="613">
        <f t="shared" si="301"/>
        <v>1</v>
      </c>
      <c r="O3192" t="str">
        <f t="shared" si="302"/>
        <v/>
      </c>
    </row>
    <row r="3193" spans="1:15" x14ac:dyDescent="0.25">
      <c r="A3193" t="s">
        <v>1711</v>
      </c>
      <c r="B3193" t="s">
        <v>1307</v>
      </c>
      <c r="C3193" t="s">
        <v>92</v>
      </c>
      <c r="D3193" t="s">
        <v>1703</v>
      </c>
      <c r="E3193" t="s">
        <v>1195</v>
      </c>
      <c r="F3193" s="604">
        <v>1</v>
      </c>
      <c r="G3193" s="604">
        <v>9.4119999999999995E-2</v>
      </c>
      <c r="I3193" t="str">
        <f t="shared" si="299"/>
        <v>ships</v>
      </c>
      <c r="J3193" t="str">
        <f t="shared" si="300"/>
        <v>petroleum diesel</v>
      </c>
      <c r="K3193" t="str">
        <f t="shared" si="303"/>
        <v>sox</v>
      </c>
      <c r="L3193" t="str">
        <f t="shared" si="304"/>
        <v>ships.petroleum diesel.sox.Low sulphur diesel oil - stage 1 (0.2 % S)</v>
      </c>
      <c r="M3193" s="614">
        <f>IFERROR(INDEX('Control Tech'!$K$3:$K$196,MATCH(Calcs!L3193,'Control Tech'!$A$3:$A$196,0),1)/100,0)</f>
        <v>0</v>
      </c>
      <c r="N3193" s="613">
        <f t="shared" si="301"/>
        <v>0</v>
      </c>
      <c r="O3193" t="str">
        <f t="shared" si="302"/>
        <v/>
      </c>
    </row>
    <row r="3194" spans="1:15" x14ac:dyDescent="0.25">
      <c r="A3194" t="s">
        <v>1711</v>
      </c>
      <c r="B3194" t="s">
        <v>1307</v>
      </c>
      <c r="C3194" t="s">
        <v>92</v>
      </c>
      <c r="D3194" t="s">
        <v>1704</v>
      </c>
      <c r="E3194" t="s">
        <v>1195</v>
      </c>
      <c r="F3194" s="604">
        <v>1</v>
      </c>
      <c r="G3194" s="604">
        <v>2.1180000000000001E-2</v>
      </c>
      <c r="I3194" t="str">
        <f t="shared" si="299"/>
        <v>ships</v>
      </c>
      <c r="J3194" t="str">
        <f t="shared" si="300"/>
        <v>petroleum diesel</v>
      </c>
      <c r="K3194" t="str">
        <f t="shared" si="303"/>
        <v>sox</v>
      </c>
      <c r="L3194" t="str">
        <f t="shared" si="304"/>
        <v>ships.petroleum diesel.sox.Low sulphur diesel oil - stage 2 (0.045 % S)</v>
      </c>
      <c r="M3194" s="614">
        <f>IFERROR(INDEX('Control Tech'!$K$3:$K$196,MATCH(Calcs!L3194,'Control Tech'!$A$3:$A$196,0),1)/100,0)</f>
        <v>0</v>
      </c>
      <c r="N3194" s="613">
        <f t="shared" si="301"/>
        <v>0</v>
      </c>
      <c r="O3194" t="str">
        <f t="shared" si="302"/>
        <v/>
      </c>
    </row>
    <row r="3195" spans="1:15" x14ac:dyDescent="0.25">
      <c r="A3195" t="s">
        <v>1711</v>
      </c>
      <c r="B3195" t="s">
        <v>1307</v>
      </c>
      <c r="C3195" t="s">
        <v>92</v>
      </c>
      <c r="D3195" t="s">
        <v>1186</v>
      </c>
      <c r="E3195" t="s">
        <v>1195</v>
      </c>
      <c r="F3195" s="604">
        <v>1</v>
      </c>
      <c r="G3195" s="604">
        <v>0.23529</v>
      </c>
      <c r="I3195" t="str">
        <f t="shared" si="299"/>
        <v>ships</v>
      </c>
      <c r="J3195" t="str">
        <f t="shared" si="300"/>
        <v>petroleum diesel</v>
      </c>
      <c r="K3195" t="str">
        <f t="shared" si="303"/>
        <v>sox</v>
      </c>
      <c r="L3195" t="str">
        <f t="shared" si="304"/>
        <v>ships.petroleum diesel.sox.No control</v>
      </c>
      <c r="M3195" s="614">
        <f>IFERROR(INDEX('Control Tech'!$K$3:$K$196,MATCH(Calcs!L3195,'Control Tech'!$A$3:$A$196,0),1)/100,0)</f>
        <v>0</v>
      </c>
      <c r="N3195" s="613">
        <f t="shared" si="301"/>
        <v>1</v>
      </c>
      <c r="O3195" t="str">
        <f t="shared" si="302"/>
        <v/>
      </c>
    </row>
    <row r="3196" spans="1:15" x14ac:dyDescent="0.25">
      <c r="A3196" t="s">
        <v>1711</v>
      </c>
      <c r="B3196" t="s">
        <v>1188</v>
      </c>
      <c r="C3196" t="s">
        <v>92</v>
      </c>
      <c r="D3196" t="s">
        <v>1703</v>
      </c>
      <c r="E3196" t="s">
        <v>1195</v>
      </c>
      <c r="F3196" s="604">
        <v>1</v>
      </c>
      <c r="G3196" s="604">
        <v>9.4119999999999995E-2</v>
      </c>
      <c r="I3196" t="str">
        <f t="shared" si="299"/>
        <v>hdvs</v>
      </c>
      <c r="J3196" t="str">
        <f t="shared" si="300"/>
        <v>petroleum diesel</v>
      </c>
      <c r="K3196" t="str">
        <f t="shared" si="303"/>
        <v>sox</v>
      </c>
      <c r="L3196" t="str">
        <f t="shared" si="304"/>
        <v>hdvs.petroleum diesel.sox.Low sulphur diesel oil - stage 1 (0.2 % S)</v>
      </c>
      <c r="M3196" s="614">
        <f>IFERROR(INDEX('Control Tech'!$K$3:$K$196,MATCH(Calcs!L3196,'Control Tech'!$A$3:$A$196,0),1)/100,0)</f>
        <v>0</v>
      </c>
      <c r="N3196" s="613">
        <f t="shared" si="301"/>
        <v>0</v>
      </c>
      <c r="O3196" t="str">
        <f t="shared" si="302"/>
        <v/>
      </c>
    </row>
    <row r="3197" spans="1:15" x14ac:dyDescent="0.25">
      <c r="A3197" t="s">
        <v>1711</v>
      </c>
      <c r="B3197" t="s">
        <v>1188</v>
      </c>
      <c r="C3197" t="s">
        <v>92</v>
      </c>
      <c r="D3197" t="s">
        <v>1704</v>
      </c>
      <c r="E3197" t="s">
        <v>1195</v>
      </c>
      <c r="F3197" s="604">
        <v>1</v>
      </c>
      <c r="G3197" s="604">
        <v>2.1180000000000001E-2</v>
      </c>
      <c r="I3197" t="str">
        <f t="shared" si="299"/>
        <v>hdvs</v>
      </c>
      <c r="J3197" t="str">
        <f t="shared" si="300"/>
        <v>petroleum diesel</v>
      </c>
      <c r="K3197" t="str">
        <f t="shared" si="303"/>
        <v>sox</v>
      </c>
      <c r="L3197" t="str">
        <f t="shared" si="304"/>
        <v>hdvs.petroleum diesel.sox.Low sulphur diesel oil - stage 2 (0.045 % S)</v>
      </c>
      <c r="M3197" s="614">
        <f>IFERROR(INDEX('Control Tech'!$K$3:$K$196,MATCH(Calcs!L3197,'Control Tech'!$A$3:$A$196,0),1)/100,0)</f>
        <v>0</v>
      </c>
      <c r="N3197" s="613">
        <f t="shared" si="301"/>
        <v>0</v>
      </c>
      <c r="O3197" t="str">
        <f t="shared" si="302"/>
        <v/>
      </c>
    </row>
    <row r="3198" spans="1:15" x14ac:dyDescent="0.25">
      <c r="A3198" t="s">
        <v>1711</v>
      </c>
      <c r="B3198" t="s">
        <v>1188</v>
      </c>
      <c r="C3198" t="s">
        <v>92</v>
      </c>
      <c r="D3198" t="s">
        <v>1705</v>
      </c>
      <c r="E3198" t="s">
        <v>1195</v>
      </c>
      <c r="F3198" s="604">
        <v>1</v>
      </c>
      <c r="G3198" s="604">
        <v>4.6999999999999999E-4</v>
      </c>
      <c r="I3198" t="str">
        <f t="shared" si="299"/>
        <v>hdvs</v>
      </c>
      <c r="J3198" t="str">
        <f t="shared" si="300"/>
        <v>petroleum diesel</v>
      </c>
      <c r="K3198" t="str">
        <f t="shared" si="303"/>
        <v>sox</v>
      </c>
      <c r="L3198" t="str">
        <f t="shared" si="304"/>
        <v>hdvs.petroleum diesel.sox.Low sulphur diesel oil - stage 3 (0.001 % S)</v>
      </c>
      <c r="M3198" s="614">
        <f>IFERROR(INDEX('Control Tech'!$K$3:$K$196,MATCH(Calcs!L3198,'Control Tech'!$A$3:$A$196,0),1)/100,0)</f>
        <v>0</v>
      </c>
      <c r="N3198" s="613">
        <f t="shared" si="301"/>
        <v>0</v>
      </c>
      <c r="O3198" t="str">
        <f t="shared" si="302"/>
        <v/>
      </c>
    </row>
    <row r="3199" spans="1:15" x14ac:dyDescent="0.25">
      <c r="A3199" t="s">
        <v>1711</v>
      </c>
      <c r="B3199" t="s">
        <v>1188</v>
      </c>
      <c r="C3199" t="s">
        <v>92</v>
      </c>
      <c r="D3199" t="s">
        <v>1186</v>
      </c>
      <c r="E3199" t="s">
        <v>1195</v>
      </c>
      <c r="F3199" s="604">
        <v>1</v>
      </c>
      <c r="G3199" s="604">
        <v>0.23529</v>
      </c>
      <c r="I3199" t="str">
        <f t="shared" si="299"/>
        <v>hdvs</v>
      </c>
      <c r="J3199" t="str">
        <f t="shared" si="300"/>
        <v>petroleum diesel</v>
      </c>
      <c r="K3199" t="str">
        <f t="shared" si="303"/>
        <v>sox</v>
      </c>
      <c r="L3199" t="str">
        <f t="shared" si="304"/>
        <v>hdvs.petroleum diesel.sox.No control</v>
      </c>
      <c r="M3199" s="614">
        <f>IFERROR(INDEX('Control Tech'!$K$3:$K$196,MATCH(Calcs!L3199,'Control Tech'!$A$3:$A$196,0),1)/100,0)</f>
        <v>0</v>
      </c>
      <c r="N3199" s="613">
        <f t="shared" si="301"/>
        <v>1</v>
      </c>
      <c r="O3199" t="str">
        <f t="shared" si="302"/>
        <v/>
      </c>
    </row>
    <row r="3200" spans="1:15" x14ac:dyDescent="0.25">
      <c r="A3200" t="s">
        <v>1711</v>
      </c>
      <c r="B3200" t="s">
        <v>1188</v>
      </c>
      <c r="C3200" t="s">
        <v>1264</v>
      </c>
      <c r="D3200" t="s">
        <v>1186</v>
      </c>
      <c r="E3200" t="s">
        <v>1195</v>
      </c>
      <c r="F3200" s="604">
        <v>1</v>
      </c>
      <c r="G3200" s="604">
        <v>0</v>
      </c>
      <c r="I3200" t="str">
        <f t="shared" si="299"/>
        <v>hdvs</v>
      </c>
      <c r="J3200" t="str">
        <f t="shared" si="300"/>
        <v>natural gas</v>
      </c>
      <c r="K3200" t="str">
        <f t="shared" si="303"/>
        <v>sox</v>
      </c>
      <c r="L3200" t="str">
        <f t="shared" si="304"/>
        <v>hdvs.natural gas.sox.No control</v>
      </c>
      <c r="M3200" s="614">
        <f>IFERROR(INDEX('Control Tech'!$K$3:$K$196,MATCH(Calcs!L3200,'Control Tech'!$A$3:$A$196,0),1)/100,0)</f>
        <v>0</v>
      </c>
      <c r="N3200" s="613">
        <f t="shared" si="301"/>
        <v>1</v>
      </c>
      <c r="O3200" t="str">
        <f t="shared" si="302"/>
        <v/>
      </c>
    </row>
    <row r="3201" spans="1:15" x14ac:dyDescent="0.25">
      <c r="A3201" t="s">
        <v>1711</v>
      </c>
      <c r="B3201" t="s">
        <v>1188</v>
      </c>
      <c r="C3201" t="s">
        <v>18</v>
      </c>
      <c r="D3201" t="s">
        <v>1699</v>
      </c>
      <c r="E3201" t="s">
        <v>1195</v>
      </c>
      <c r="F3201" s="604">
        <v>1</v>
      </c>
      <c r="G3201" s="604">
        <v>4.2999999999999999E-4</v>
      </c>
      <c r="I3201" t="str">
        <f t="shared" si="299"/>
        <v>hdvs</v>
      </c>
      <c r="J3201" t="str">
        <f t="shared" si="300"/>
        <v>petroleum gasoline</v>
      </c>
      <c r="K3201" t="str">
        <f t="shared" si="303"/>
        <v>sox</v>
      </c>
      <c r="L3201" t="str">
        <f t="shared" si="304"/>
        <v>hdvs.petroleum gasoline.sox.Low sulphur gasoline (0.001 %S)</v>
      </c>
      <c r="M3201" s="614">
        <f>IFERROR(INDEX('Control Tech'!$K$3:$K$196,MATCH(Calcs!L3201,'Control Tech'!$A$3:$A$196,0),1)/100,0)</f>
        <v>0</v>
      </c>
      <c r="N3201" s="613">
        <f t="shared" si="301"/>
        <v>0</v>
      </c>
      <c r="O3201" t="str">
        <f t="shared" si="302"/>
        <v/>
      </c>
    </row>
    <row r="3202" spans="1:15" x14ac:dyDescent="0.25">
      <c r="A3202" t="s">
        <v>1711</v>
      </c>
      <c r="B3202" t="s">
        <v>1188</v>
      </c>
      <c r="C3202" t="s">
        <v>18</v>
      </c>
      <c r="D3202" t="s">
        <v>1186</v>
      </c>
      <c r="E3202" t="s">
        <v>1195</v>
      </c>
      <c r="F3202" s="604">
        <v>1</v>
      </c>
      <c r="G3202" s="604">
        <v>8.6959999999999996E-2</v>
      </c>
      <c r="I3202" t="str">
        <f t="shared" si="299"/>
        <v>hdvs</v>
      </c>
      <c r="J3202" t="str">
        <f t="shared" si="300"/>
        <v>petroleum gasoline</v>
      </c>
      <c r="K3202" t="str">
        <f t="shared" si="303"/>
        <v>sox</v>
      </c>
      <c r="L3202" t="str">
        <f t="shared" si="304"/>
        <v>hdvs.petroleum gasoline.sox.No control</v>
      </c>
      <c r="M3202" s="614">
        <f>IFERROR(INDEX('Control Tech'!$K$3:$K$196,MATCH(Calcs!L3202,'Control Tech'!$A$3:$A$196,0),1)/100,0)</f>
        <v>0</v>
      </c>
      <c r="N3202" s="613">
        <f t="shared" si="301"/>
        <v>1</v>
      </c>
      <c r="O3202" t="str">
        <f t="shared" si="302"/>
        <v/>
      </c>
    </row>
    <row r="3203" spans="1:15" x14ac:dyDescent="0.25">
      <c r="A3203" t="s">
        <v>1711</v>
      </c>
      <c r="B3203" t="s">
        <v>1248</v>
      </c>
      <c r="C3203" t="s">
        <v>1409</v>
      </c>
      <c r="D3203" t="s">
        <v>1186</v>
      </c>
      <c r="E3203" t="s">
        <v>1195</v>
      </c>
      <c r="F3203" s="604">
        <v>1</v>
      </c>
      <c r="G3203" s="604">
        <v>2.5000000000000001E-2</v>
      </c>
      <c r="I3203" t="str">
        <f t="shared" si="299"/>
        <v>industry</v>
      </c>
      <c r="J3203" t="str">
        <f t="shared" si="300"/>
        <v>biomass</v>
      </c>
      <c r="K3203" t="str">
        <f t="shared" si="303"/>
        <v>sox</v>
      </c>
      <c r="L3203" t="str">
        <f t="shared" si="304"/>
        <v>industry.biomass.sox.No control</v>
      </c>
      <c r="M3203" s="614">
        <f>IFERROR(INDEX('Control Tech'!$K$3:$K$196,MATCH(Calcs!L3203,'Control Tech'!$A$3:$A$196,0),1)/100,0)</f>
        <v>0</v>
      </c>
      <c r="N3203" s="613">
        <f t="shared" si="301"/>
        <v>1</v>
      </c>
      <c r="O3203" t="str">
        <f t="shared" si="302"/>
        <v/>
      </c>
    </row>
    <row r="3204" spans="1:15" x14ac:dyDescent="0.25">
      <c r="A3204" t="s">
        <v>1711</v>
      </c>
      <c r="B3204" t="s">
        <v>1248</v>
      </c>
      <c r="C3204" t="s">
        <v>1205</v>
      </c>
      <c r="D3204" t="s">
        <v>1693</v>
      </c>
      <c r="E3204" t="s">
        <v>1195</v>
      </c>
      <c r="F3204" s="604">
        <v>1</v>
      </c>
      <c r="G3204" s="604">
        <v>9.0649999999999994E-2</v>
      </c>
      <c r="I3204" t="str">
        <f t="shared" si="299"/>
        <v>industry</v>
      </c>
      <c r="J3204" t="str">
        <f t="shared" si="300"/>
        <v>lignite</v>
      </c>
      <c r="K3204" t="str">
        <f t="shared" si="303"/>
        <v>sox</v>
      </c>
      <c r="L3204" t="str">
        <f t="shared" si="304"/>
        <v>industry.lignite.sox.Industry - wet flue gases desulphurisation</v>
      </c>
      <c r="M3204" s="614">
        <f>IFERROR(INDEX('Control Tech'!$K$3:$K$196,MATCH(Calcs!L3204,'Control Tech'!$A$3:$A$196,0),1)/100,0)</f>
        <v>0</v>
      </c>
      <c r="N3204" s="613">
        <f t="shared" si="301"/>
        <v>0</v>
      </c>
      <c r="O3204" t="str">
        <f t="shared" si="302"/>
        <v/>
      </c>
    </row>
    <row r="3205" spans="1:15" x14ac:dyDescent="0.25">
      <c r="A3205" t="s">
        <v>1711</v>
      </c>
      <c r="B3205" t="s">
        <v>1248</v>
      </c>
      <c r="C3205" t="s">
        <v>1205</v>
      </c>
      <c r="D3205" t="s">
        <v>1694</v>
      </c>
      <c r="E3205" t="s">
        <v>1195</v>
      </c>
      <c r="F3205" s="604">
        <v>1</v>
      </c>
      <c r="G3205" s="604">
        <v>0.24173</v>
      </c>
      <c r="I3205" t="str">
        <f t="shared" si="299"/>
        <v>industry</v>
      </c>
      <c r="J3205" t="str">
        <f t="shared" si="300"/>
        <v>lignite</v>
      </c>
      <c r="K3205" t="str">
        <f t="shared" si="303"/>
        <v>sox</v>
      </c>
      <c r="L3205" t="str">
        <f t="shared" si="304"/>
        <v>industry.lignite.sox.In-furnace control - limestone injection</v>
      </c>
      <c r="M3205" s="614">
        <f>IFERROR(INDEX('Control Tech'!$K$3:$K$196,MATCH(Calcs!L3205,'Control Tech'!$A$3:$A$196,0),1)/100,0)</f>
        <v>0</v>
      </c>
      <c r="N3205" s="613">
        <f t="shared" si="301"/>
        <v>0</v>
      </c>
      <c r="O3205" t="str">
        <f t="shared" si="302"/>
        <v/>
      </c>
    </row>
    <row r="3206" spans="1:15" x14ac:dyDescent="0.25">
      <c r="A3206" t="s">
        <v>1711</v>
      </c>
      <c r="B3206" t="s">
        <v>1248</v>
      </c>
      <c r="C3206" t="s">
        <v>1205</v>
      </c>
      <c r="D3206" t="s">
        <v>1186</v>
      </c>
      <c r="E3206" t="s">
        <v>1195</v>
      </c>
      <c r="F3206" s="604">
        <v>1</v>
      </c>
      <c r="G3206" s="604">
        <v>0.60431999999999997</v>
      </c>
      <c r="I3206" t="str">
        <f t="shared" ref="I3206:I3224" si="305">IFERROR(INDEX($U$3:$U$143,MATCH(B3206,$S$3:$S$143,0),1),"")</f>
        <v>industry</v>
      </c>
      <c r="J3206" t="str">
        <f t="shared" ref="J3206:J3224" si="306">IFERROR(INDEX($V$3:$V$143,MATCH(CONCATENATE(B3206,".",C3206),$R$3:$R$143,0),1),"")</f>
        <v>lignite</v>
      </c>
      <c r="K3206" t="str">
        <f t="shared" si="303"/>
        <v>sox</v>
      </c>
      <c r="L3206" t="str">
        <f t="shared" si="304"/>
        <v>industry.lignite.sox.No control</v>
      </c>
      <c r="M3206" s="614">
        <f>IFERROR(INDEX('Control Tech'!$K$3:$K$196,MATCH(Calcs!L3206,'Control Tech'!$A$3:$A$196,0),1)/100,0)</f>
        <v>0</v>
      </c>
      <c r="N3206" s="613">
        <f t="shared" ref="N3206:N3269" si="307">IF(D3206="no control",1-SUMIFS($M$5:$M$3714,$B$5:$B$3714,B3206,$A$5:$A$3714,A3206,$C$5:$C$3714,C3206),M3206)</f>
        <v>1</v>
      </c>
      <c r="O3206" t="str">
        <f t="shared" ref="O3206:O3269" si="308">IF(I3206="electricity",INDEX($W$3:$W$143,MATCH(CONCATENATE(B3206,".",C3206),$R$3:$R$143,0),1),"")</f>
        <v/>
      </c>
    </row>
    <row r="3207" spans="1:15" x14ac:dyDescent="0.25">
      <c r="A3207" t="s">
        <v>1711</v>
      </c>
      <c r="B3207" t="s">
        <v>1248</v>
      </c>
      <c r="C3207" t="s">
        <v>1240</v>
      </c>
      <c r="D3207" t="s">
        <v>1693</v>
      </c>
      <c r="E3207" t="s">
        <v>1195</v>
      </c>
      <c r="F3207" s="604">
        <v>1</v>
      </c>
      <c r="G3207" s="604">
        <v>9.0649999999999994E-2</v>
      </c>
      <c r="I3207" t="str">
        <f t="shared" si="305"/>
        <v>industry</v>
      </c>
      <c r="J3207" t="str">
        <f t="shared" si="306"/>
        <v>lignite</v>
      </c>
      <c r="K3207" t="str">
        <f t="shared" si="303"/>
        <v>sox</v>
      </c>
      <c r="L3207" t="str">
        <f t="shared" si="304"/>
        <v>industry.lignite.sox.Industry - wet flue gases desulphurisation</v>
      </c>
      <c r="M3207" s="614">
        <f>IFERROR(INDEX('Control Tech'!$K$3:$K$196,MATCH(Calcs!L3207,'Control Tech'!$A$3:$A$196,0),1)/100,0)</f>
        <v>0</v>
      </c>
      <c r="N3207" s="613">
        <f t="shared" si="307"/>
        <v>0</v>
      </c>
      <c r="O3207" t="str">
        <f t="shared" si="308"/>
        <v/>
      </c>
    </row>
    <row r="3208" spans="1:15" x14ac:dyDescent="0.25">
      <c r="A3208" t="s">
        <v>1711</v>
      </c>
      <c r="B3208" t="s">
        <v>1248</v>
      </c>
      <c r="C3208" t="s">
        <v>1240</v>
      </c>
      <c r="D3208" t="s">
        <v>1694</v>
      </c>
      <c r="E3208" t="s">
        <v>1195</v>
      </c>
      <c r="F3208" s="604">
        <v>1</v>
      </c>
      <c r="G3208" s="604">
        <v>0.24173</v>
      </c>
      <c r="I3208" t="str">
        <f t="shared" si="305"/>
        <v>industry</v>
      </c>
      <c r="J3208" t="str">
        <f t="shared" si="306"/>
        <v>lignite</v>
      </c>
      <c r="K3208" t="str">
        <f t="shared" si="303"/>
        <v>sox</v>
      </c>
      <c r="L3208" t="str">
        <f t="shared" si="304"/>
        <v>industry.lignite.sox.In-furnace control - limestone injection</v>
      </c>
      <c r="M3208" s="614">
        <f>IFERROR(INDEX('Control Tech'!$K$3:$K$196,MATCH(Calcs!L3208,'Control Tech'!$A$3:$A$196,0),1)/100,0)</f>
        <v>0</v>
      </c>
      <c r="N3208" s="613">
        <f t="shared" si="307"/>
        <v>0</v>
      </c>
      <c r="O3208" t="str">
        <f t="shared" si="308"/>
        <v/>
      </c>
    </row>
    <row r="3209" spans="1:15" x14ac:dyDescent="0.25">
      <c r="A3209" t="s">
        <v>1711</v>
      </c>
      <c r="B3209" t="s">
        <v>1248</v>
      </c>
      <c r="C3209" t="s">
        <v>1240</v>
      </c>
      <c r="D3209" t="s">
        <v>1186</v>
      </c>
      <c r="E3209" t="s">
        <v>1195</v>
      </c>
      <c r="F3209" s="604">
        <v>1</v>
      </c>
      <c r="G3209" s="604">
        <v>0.60431999999999997</v>
      </c>
      <c r="I3209" t="str">
        <f t="shared" si="305"/>
        <v>industry</v>
      </c>
      <c r="J3209" t="str">
        <f t="shared" si="306"/>
        <v>lignite</v>
      </c>
      <c r="K3209" t="str">
        <f t="shared" si="303"/>
        <v>sox</v>
      </c>
      <c r="L3209" t="str">
        <f t="shared" si="304"/>
        <v>industry.lignite.sox.No control</v>
      </c>
      <c r="M3209" s="614">
        <f>IFERROR(INDEX('Control Tech'!$K$3:$K$196,MATCH(Calcs!L3209,'Control Tech'!$A$3:$A$196,0),1)/100,0)</f>
        <v>0</v>
      </c>
      <c r="N3209" s="613">
        <f t="shared" si="307"/>
        <v>1</v>
      </c>
      <c r="O3209" t="str">
        <f t="shared" si="308"/>
        <v/>
      </c>
    </row>
    <row r="3210" spans="1:15" x14ac:dyDescent="0.25">
      <c r="A3210" t="s">
        <v>1711</v>
      </c>
      <c r="B3210" t="s">
        <v>1248</v>
      </c>
      <c r="C3210" t="s">
        <v>1245</v>
      </c>
      <c r="D3210" t="s">
        <v>1186</v>
      </c>
      <c r="E3210" t="s">
        <v>1195</v>
      </c>
      <c r="F3210" s="604">
        <v>1</v>
      </c>
      <c r="G3210" s="604">
        <v>3.61E-2</v>
      </c>
      <c r="I3210" t="str">
        <f t="shared" si="305"/>
        <v>industry</v>
      </c>
      <c r="J3210" t="str">
        <f t="shared" si="306"/>
        <v>hard coal</v>
      </c>
      <c r="K3210" t="str">
        <f t="shared" si="303"/>
        <v>sox</v>
      </c>
      <c r="L3210" t="str">
        <f t="shared" si="304"/>
        <v>industry.hard coal.sox.No control</v>
      </c>
      <c r="M3210" s="614">
        <f>IFERROR(INDEX('Control Tech'!$K$3:$K$196,MATCH(Calcs!L3210,'Control Tech'!$A$3:$A$196,0),1)/100,0)</f>
        <v>0</v>
      </c>
      <c r="N3210" s="613">
        <f t="shared" si="307"/>
        <v>1</v>
      </c>
      <c r="O3210" t="str">
        <f t="shared" si="308"/>
        <v/>
      </c>
    </row>
    <row r="3211" spans="1:15" x14ac:dyDescent="0.25">
      <c r="A3211" t="s">
        <v>1711</v>
      </c>
      <c r="B3211" t="s">
        <v>1248</v>
      </c>
      <c r="C3211" t="s">
        <v>92</v>
      </c>
      <c r="D3211" t="s">
        <v>1703</v>
      </c>
      <c r="E3211" t="s">
        <v>1195</v>
      </c>
      <c r="F3211" s="604">
        <v>1</v>
      </c>
      <c r="G3211" s="604">
        <v>9.4119999999999995E-2</v>
      </c>
      <c r="I3211" t="str">
        <f t="shared" si="305"/>
        <v>industry</v>
      </c>
      <c r="J3211" t="str">
        <f t="shared" si="306"/>
        <v>petroleum diesel</v>
      </c>
      <c r="K3211" t="str">
        <f t="shared" si="303"/>
        <v>sox</v>
      </c>
      <c r="L3211" t="str">
        <f t="shared" si="304"/>
        <v>industry.petroleum diesel.sox.Low sulphur diesel oil - stage 1 (0.2 % S)</v>
      </c>
      <c r="M3211" s="614">
        <f>IFERROR(INDEX('Control Tech'!$K$3:$K$196,MATCH(Calcs!L3211,'Control Tech'!$A$3:$A$196,0),1)/100,0)</f>
        <v>0</v>
      </c>
      <c r="N3211" s="613">
        <f t="shared" si="307"/>
        <v>0</v>
      </c>
      <c r="O3211" t="str">
        <f t="shared" si="308"/>
        <v/>
      </c>
    </row>
    <row r="3212" spans="1:15" x14ac:dyDescent="0.25">
      <c r="A3212" t="s">
        <v>1711</v>
      </c>
      <c r="B3212" t="s">
        <v>1248</v>
      </c>
      <c r="C3212" t="s">
        <v>92</v>
      </c>
      <c r="D3212" t="s">
        <v>1704</v>
      </c>
      <c r="E3212" t="s">
        <v>1195</v>
      </c>
      <c r="F3212" s="604">
        <v>1</v>
      </c>
      <c r="G3212" s="604">
        <v>2.1180000000000001E-2</v>
      </c>
      <c r="I3212" t="str">
        <f t="shared" si="305"/>
        <v>industry</v>
      </c>
      <c r="J3212" t="str">
        <f t="shared" si="306"/>
        <v>petroleum diesel</v>
      </c>
      <c r="K3212" t="str">
        <f t="shared" si="303"/>
        <v>sox</v>
      </c>
      <c r="L3212" t="str">
        <f t="shared" si="304"/>
        <v>industry.petroleum diesel.sox.Low sulphur diesel oil - stage 2 (0.045 % S)</v>
      </c>
      <c r="M3212" s="614">
        <f>IFERROR(INDEX('Control Tech'!$K$3:$K$196,MATCH(Calcs!L3212,'Control Tech'!$A$3:$A$196,0),1)/100,0)</f>
        <v>0</v>
      </c>
      <c r="N3212" s="613">
        <f t="shared" si="307"/>
        <v>0</v>
      </c>
      <c r="O3212" t="str">
        <f t="shared" si="308"/>
        <v/>
      </c>
    </row>
    <row r="3213" spans="1:15" x14ac:dyDescent="0.25">
      <c r="A3213" t="s">
        <v>1711</v>
      </c>
      <c r="B3213" t="s">
        <v>1248</v>
      </c>
      <c r="C3213" t="s">
        <v>92</v>
      </c>
      <c r="D3213" t="s">
        <v>1186</v>
      </c>
      <c r="E3213" t="s">
        <v>1195</v>
      </c>
      <c r="F3213" s="604">
        <v>1</v>
      </c>
      <c r="G3213" s="604">
        <v>0.23529</v>
      </c>
      <c r="I3213" t="str">
        <f t="shared" si="305"/>
        <v>industry</v>
      </c>
      <c r="J3213" t="str">
        <f t="shared" si="306"/>
        <v>petroleum diesel</v>
      </c>
      <c r="K3213" t="str">
        <f t="shared" si="303"/>
        <v>sox</v>
      </c>
      <c r="L3213" t="str">
        <f t="shared" si="304"/>
        <v>industry.petroleum diesel.sox.No control</v>
      </c>
      <c r="M3213" s="614">
        <f>IFERROR(INDEX('Control Tech'!$K$3:$K$196,MATCH(Calcs!L3213,'Control Tech'!$A$3:$A$196,0),1)/100,0)</f>
        <v>0</v>
      </c>
      <c r="N3213" s="613">
        <f t="shared" si="307"/>
        <v>1</v>
      </c>
      <c r="O3213" t="str">
        <f t="shared" si="308"/>
        <v/>
      </c>
    </row>
    <row r="3214" spans="1:15" x14ac:dyDescent="0.25">
      <c r="A3214" t="s">
        <v>1711</v>
      </c>
      <c r="B3214" t="s">
        <v>1248</v>
      </c>
      <c r="C3214" t="s">
        <v>1264</v>
      </c>
      <c r="D3214" t="s">
        <v>1186</v>
      </c>
      <c r="E3214" t="s">
        <v>1195</v>
      </c>
      <c r="F3214" s="604">
        <v>1</v>
      </c>
      <c r="G3214" s="604">
        <v>0</v>
      </c>
      <c r="I3214" t="str">
        <f t="shared" si="305"/>
        <v>industry</v>
      </c>
      <c r="J3214" t="str">
        <f t="shared" si="306"/>
        <v>natural gas</v>
      </c>
      <c r="K3214" t="str">
        <f t="shared" si="303"/>
        <v>sox</v>
      </c>
      <c r="L3214" t="str">
        <f t="shared" si="304"/>
        <v>industry.natural gas.sox.No control</v>
      </c>
      <c r="M3214" s="614">
        <f>IFERROR(INDEX('Control Tech'!$K$3:$K$196,MATCH(Calcs!L3214,'Control Tech'!$A$3:$A$196,0),1)/100,0)</f>
        <v>0</v>
      </c>
      <c r="N3214" s="613">
        <f t="shared" si="307"/>
        <v>1</v>
      </c>
      <c r="O3214" t="str">
        <f t="shared" si="308"/>
        <v/>
      </c>
    </row>
    <row r="3215" spans="1:15" x14ac:dyDescent="0.25">
      <c r="A3215" t="s">
        <v>1711</v>
      </c>
      <c r="B3215" t="s">
        <v>1248</v>
      </c>
      <c r="C3215" t="s">
        <v>18</v>
      </c>
      <c r="D3215" t="s">
        <v>1186</v>
      </c>
      <c r="E3215" t="s">
        <v>1195</v>
      </c>
      <c r="F3215" s="604">
        <v>1</v>
      </c>
      <c r="G3215" s="604">
        <v>4.3479999999999998E-2</v>
      </c>
      <c r="I3215" t="str">
        <f t="shared" si="305"/>
        <v>industry</v>
      </c>
      <c r="J3215" t="str">
        <f t="shared" si="306"/>
        <v>petroleum gasoline</v>
      </c>
      <c r="K3215" t="str">
        <f t="shared" si="303"/>
        <v>sox</v>
      </c>
      <c r="L3215" t="str">
        <f t="shared" si="304"/>
        <v>industry.petroleum gasoline.sox.No control</v>
      </c>
      <c r="M3215" s="614">
        <f>IFERROR(INDEX('Control Tech'!$K$3:$K$196,MATCH(Calcs!L3215,'Control Tech'!$A$3:$A$196,0),1)/100,0)</f>
        <v>0</v>
      </c>
      <c r="N3215" s="613">
        <f t="shared" si="307"/>
        <v>1</v>
      </c>
      <c r="O3215" t="str">
        <f t="shared" si="308"/>
        <v/>
      </c>
    </row>
    <row r="3216" spans="1:15" x14ac:dyDescent="0.25">
      <c r="A3216" t="s">
        <v>1711</v>
      </c>
      <c r="B3216" t="s">
        <v>1248</v>
      </c>
      <c r="C3216" t="s">
        <v>1291</v>
      </c>
      <c r="D3216" t="s">
        <v>1693</v>
      </c>
      <c r="E3216" t="s">
        <v>1195</v>
      </c>
      <c r="F3216" s="604">
        <v>1</v>
      </c>
      <c r="G3216" s="604">
        <v>0.10289</v>
      </c>
      <c r="I3216" t="str">
        <f t="shared" si="305"/>
        <v>industry</v>
      </c>
      <c r="J3216" t="str">
        <f t="shared" si="306"/>
        <v>hard coal</v>
      </c>
      <c r="K3216" t="str">
        <f t="shared" si="303"/>
        <v>sox</v>
      </c>
      <c r="L3216" t="str">
        <f t="shared" si="304"/>
        <v>industry.hard coal.sox.Industry - wet flue gases desulphurisation</v>
      </c>
      <c r="M3216" s="614">
        <f>IFERROR(INDEX('Control Tech'!$K$3:$K$196,MATCH(Calcs!L3216,'Control Tech'!$A$3:$A$196,0),1)/100,0)</f>
        <v>0</v>
      </c>
      <c r="N3216" s="613">
        <f t="shared" si="307"/>
        <v>0</v>
      </c>
      <c r="O3216" t="str">
        <f t="shared" si="308"/>
        <v/>
      </c>
    </row>
    <row r="3217" spans="1:15" x14ac:dyDescent="0.25">
      <c r="A3217" t="s">
        <v>1711</v>
      </c>
      <c r="B3217" t="s">
        <v>1248</v>
      </c>
      <c r="C3217" t="s">
        <v>1291</v>
      </c>
      <c r="D3217" t="s">
        <v>1694</v>
      </c>
      <c r="E3217" t="s">
        <v>1195</v>
      </c>
      <c r="F3217" s="604">
        <v>1</v>
      </c>
      <c r="G3217" s="604">
        <v>0.27437</v>
      </c>
      <c r="I3217" t="str">
        <f t="shared" si="305"/>
        <v>industry</v>
      </c>
      <c r="J3217" t="str">
        <f t="shared" si="306"/>
        <v>hard coal</v>
      </c>
      <c r="K3217" t="str">
        <f t="shared" si="303"/>
        <v>sox</v>
      </c>
      <c r="L3217" t="str">
        <f t="shared" si="304"/>
        <v>industry.hard coal.sox.In-furnace control - limestone injection</v>
      </c>
      <c r="M3217" s="614">
        <f>IFERROR(INDEX('Control Tech'!$K$3:$K$196,MATCH(Calcs!L3217,'Control Tech'!$A$3:$A$196,0),1)/100,0)</f>
        <v>0</v>
      </c>
      <c r="N3217" s="613">
        <f t="shared" si="307"/>
        <v>0</v>
      </c>
      <c r="O3217" t="str">
        <f t="shared" si="308"/>
        <v/>
      </c>
    </row>
    <row r="3218" spans="1:15" x14ac:dyDescent="0.25">
      <c r="A3218" t="s">
        <v>1711</v>
      </c>
      <c r="B3218" t="s">
        <v>1248</v>
      </c>
      <c r="C3218" t="s">
        <v>1291</v>
      </c>
      <c r="D3218" t="s">
        <v>1700</v>
      </c>
      <c r="E3218" t="s">
        <v>1195</v>
      </c>
      <c r="F3218" s="604">
        <v>1</v>
      </c>
      <c r="G3218" s="604">
        <v>0.41155000000000003</v>
      </c>
      <c r="I3218" t="str">
        <f t="shared" si="305"/>
        <v>industry</v>
      </c>
      <c r="J3218" t="str">
        <f t="shared" si="306"/>
        <v>hard coal</v>
      </c>
      <c r="K3218" t="str">
        <f t="shared" si="303"/>
        <v>sox</v>
      </c>
      <c r="L3218" t="str">
        <f t="shared" si="304"/>
        <v>industry.hard coal.sox.Low sulphur coal (0.6 %S)</v>
      </c>
      <c r="M3218" s="614">
        <f>IFERROR(INDEX('Control Tech'!$K$3:$K$196,MATCH(Calcs!L3218,'Control Tech'!$A$3:$A$196,0),1)/100,0)</f>
        <v>0</v>
      </c>
      <c r="N3218" s="613">
        <f t="shared" si="307"/>
        <v>0</v>
      </c>
      <c r="O3218" t="str">
        <f t="shared" si="308"/>
        <v/>
      </c>
    </row>
    <row r="3219" spans="1:15" x14ac:dyDescent="0.25">
      <c r="A3219" t="s">
        <v>1711</v>
      </c>
      <c r="B3219" t="s">
        <v>1248</v>
      </c>
      <c r="C3219" t="s">
        <v>1291</v>
      </c>
      <c r="D3219" t="s">
        <v>1186</v>
      </c>
      <c r="E3219" t="s">
        <v>1195</v>
      </c>
      <c r="F3219" s="604">
        <v>1</v>
      </c>
      <c r="G3219" s="604">
        <v>0.68591999999999997</v>
      </c>
      <c r="I3219" t="str">
        <f t="shared" si="305"/>
        <v>industry</v>
      </c>
      <c r="J3219" t="str">
        <f t="shared" si="306"/>
        <v>hard coal</v>
      </c>
      <c r="K3219" t="str">
        <f t="shared" si="303"/>
        <v>sox</v>
      </c>
      <c r="L3219" t="str">
        <f t="shared" si="304"/>
        <v>industry.hard coal.sox.No control</v>
      </c>
      <c r="M3219" s="614">
        <f>IFERROR(INDEX('Control Tech'!$K$3:$K$196,MATCH(Calcs!L3219,'Control Tech'!$A$3:$A$196,0),1)/100,0)</f>
        <v>0</v>
      </c>
      <c r="N3219" s="613">
        <f t="shared" si="307"/>
        <v>1</v>
      </c>
      <c r="O3219" t="str">
        <f t="shared" si="308"/>
        <v/>
      </c>
    </row>
    <row r="3220" spans="1:15" x14ac:dyDescent="0.25">
      <c r="A3220" t="s">
        <v>1711</v>
      </c>
      <c r="B3220" t="s">
        <v>1248</v>
      </c>
      <c r="C3220" t="s">
        <v>1292</v>
      </c>
      <c r="D3220" t="s">
        <v>1693</v>
      </c>
      <c r="E3220" t="s">
        <v>1195</v>
      </c>
      <c r="F3220" s="604">
        <v>1</v>
      </c>
      <c r="G3220" s="604">
        <v>0.10289</v>
      </c>
      <c r="I3220" t="str">
        <f t="shared" si="305"/>
        <v>industry</v>
      </c>
      <c r="J3220" t="str">
        <f t="shared" si="306"/>
        <v>hard coal</v>
      </c>
      <c r="K3220" t="str">
        <f t="shared" si="303"/>
        <v>sox</v>
      </c>
      <c r="L3220" t="str">
        <f t="shared" si="304"/>
        <v>industry.hard coal.sox.Industry - wet flue gases desulphurisation</v>
      </c>
      <c r="M3220" s="614">
        <f>IFERROR(INDEX('Control Tech'!$K$3:$K$196,MATCH(Calcs!L3220,'Control Tech'!$A$3:$A$196,0),1)/100,0)</f>
        <v>0</v>
      </c>
      <c r="N3220" s="613">
        <f t="shared" si="307"/>
        <v>0</v>
      </c>
      <c r="O3220" t="str">
        <f t="shared" si="308"/>
        <v/>
      </c>
    </row>
    <row r="3221" spans="1:15" x14ac:dyDescent="0.25">
      <c r="A3221" t="s">
        <v>1711</v>
      </c>
      <c r="B3221" t="s">
        <v>1248</v>
      </c>
      <c r="C3221" t="s">
        <v>1292</v>
      </c>
      <c r="D3221" t="s">
        <v>1694</v>
      </c>
      <c r="E3221" t="s">
        <v>1195</v>
      </c>
      <c r="F3221" s="604">
        <v>1</v>
      </c>
      <c r="G3221" s="604">
        <v>0.27437</v>
      </c>
      <c r="I3221" t="str">
        <f t="shared" si="305"/>
        <v>industry</v>
      </c>
      <c r="J3221" t="str">
        <f t="shared" si="306"/>
        <v>hard coal</v>
      </c>
      <c r="K3221" t="str">
        <f t="shared" si="303"/>
        <v>sox</v>
      </c>
      <c r="L3221" t="str">
        <f t="shared" si="304"/>
        <v>industry.hard coal.sox.In-furnace control - limestone injection</v>
      </c>
      <c r="M3221" s="614">
        <f>IFERROR(INDEX('Control Tech'!$K$3:$K$196,MATCH(Calcs!L3221,'Control Tech'!$A$3:$A$196,0),1)/100,0)</f>
        <v>0</v>
      </c>
      <c r="N3221" s="613">
        <f t="shared" si="307"/>
        <v>0</v>
      </c>
      <c r="O3221" t="str">
        <f t="shared" si="308"/>
        <v/>
      </c>
    </row>
    <row r="3222" spans="1:15" x14ac:dyDescent="0.25">
      <c r="A3222" t="s">
        <v>1711</v>
      </c>
      <c r="B3222" t="s">
        <v>1248</v>
      </c>
      <c r="C3222" t="s">
        <v>1292</v>
      </c>
      <c r="D3222" t="s">
        <v>1700</v>
      </c>
      <c r="E3222" t="s">
        <v>1195</v>
      </c>
      <c r="F3222" s="604">
        <v>1</v>
      </c>
      <c r="G3222" s="604">
        <v>0.41155000000000003</v>
      </c>
      <c r="I3222" t="str">
        <f t="shared" si="305"/>
        <v>industry</v>
      </c>
      <c r="J3222" t="str">
        <f t="shared" si="306"/>
        <v>hard coal</v>
      </c>
      <c r="K3222" t="str">
        <f t="shared" si="303"/>
        <v>sox</v>
      </c>
      <c r="L3222" t="str">
        <f t="shared" si="304"/>
        <v>industry.hard coal.sox.Low sulphur coal (0.6 %S)</v>
      </c>
      <c r="M3222" s="614">
        <f>IFERROR(INDEX('Control Tech'!$K$3:$K$196,MATCH(Calcs!L3222,'Control Tech'!$A$3:$A$196,0),1)/100,0)</f>
        <v>0</v>
      </c>
      <c r="N3222" s="613">
        <f t="shared" si="307"/>
        <v>0</v>
      </c>
      <c r="O3222" t="str">
        <f t="shared" si="308"/>
        <v/>
      </c>
    </row>
    <row r="3223" spans="1:15" x14ac:dyDescent="0.25">
      <c r="A3223" t="s">
        <v>1711</v>
      </c>
      <c r="B3223" t="s">
        <v>1248</v>
      </c>
      <c r="C3223" t="s">
        <v>1292</v>
      </c>
      <c r="D3223" t="s">
        <v>1186</v>
      </c>
      <c r="E3223" t="s">
        <v>1195</v>
      </c>
      <c r="F3223" s="604">
        <v>1</v>
      </c>
      <c r="G3223" s="604">
        <v>0.68591999999999997</v>
      </c>
      <c r="I3223" t="str">
        <f t="shared" si="305"/>
        <v>industry</v>
      </c>
      <c r="J3223" t="str">
        <f t="shared" si="306"/>
        <v>hard coal</v>
      </c>
      <c r="K3223" t="str">
        <f t="shared" si="303"/>
        <v>sox</v>
      </c>
      <c r="L3223" t="str">
        <f t="shared" si="304"/>
        <v>industry.hard coal.sox.No control</v>
      </c>
      <c r="M3223" s="614">
        <f>IFERROR(INDEX('Control Tech'!$K$3:$K$196,MATCH(Calcs!L3223,'Control Tech'!$A$3:$A$196,0),1)/100,0)</f>
        <v>0</v>
      </c>
      <c r="N3223" s="613">
        <f t="shared" si="307"/>
        <v>1</v>
      </c>
      <c r="O3223" t="str">
        <f t="shared" si="308"/>
        <v/>
      </c>
    </row>
    <row r="3224" spans="1:15" x14ac:dyDescent="0.25">
      <c r="A3224" t="s">
        <v>1711</v>
      </c>
      <c r="B3224" t="s">
        <v>1248</v>
      </c>
      <c r="C3224" t="s">
        <v>1293</v>
      </c>
      <c r="D3224" t="s">
        <v>1693</v>
      </c>
      <c r="E3224" t="s">
        <v>1195</v>
      </c>
      <c r="F3224" s="604">
        <v>1</v>
      </c>
      <c r="G3224" s="604">
        <v>0.10289</v>
      </c>
      <c r="I3224" t="str">
        <f t="shared" si="305"/>
        <v>industry</v>
      </c>
      <c r="J3224" t="str">
        <f t="shared" si="306"/>
        <v>hard coal</v>
      </c>
      <c r="K3224" t="str">
        <f t="shared" si="303"/>
        <v>sox</v>
      </c>
      <c r="L3224" t="str">
        <f t="shared" si="304"/>
        <v>industry.hard coal.sox.Industry - wet flue gases desulphurisation</v>
      </c>
      <c r="M3224" s="614">
        <f>IFERROR(INDEX('Control Tech'!$K$3:$K$196,MATCH(Calcs!L3224,'Control Tech'!$A$3:$A$196,0),1)/100,0)</f>
        <v>0</v>
      </c>
      <c r="N3224" s="613">
        <f t="shared" si="307"/>
        <v>0</v>
      </c>
      <c r="O3224" t="str">
        <f t="shared" si="308"/>
        <v/>
      </c>
    </row>
    <row r="3225" spans="1:15" x14ac:dyDescent="0.25">
      <c r="A3225" t="s">
        <v>1711</v>
      </c>
      <c r="B3225" t="s">
        <v>1248</v>
      </c>
      <c r="C3225" t="s">
        <v>1293</v>
      </c>
      <c r="D3225" t="s">
        <v>1694</v>
      </c>
      <c r="E3225" t="s">
        <v>1195</v>
      </c>
      <c r="F3225" s="604">
        <v>1</v>
      </c>
      <c r="G3225" s="604">
        <v>0.27437</v>
      </c>
      <c r="I3225" t="str">
        <f t="shared" ref="I3225:I3288" si="309">IFERROR(INDEX($U$3:$U$143,MATCH(B3225,$S$3:$S$143,0),1),"")</f>
        <v>industry</v>
      </c>
      <c r="J3225" t="str">
        <f t="shared" ref="J3225:J3288" si="310">IFERROR(INDEX($V$3:$V$143,MATCH(CONCATENATE(B3225,".",C3225),$R$3:$R$143,0),1),"")</f>
        <v>hard coal</v>
      </c>
      <c r="K3225" t="str">
        <f t="shared" ref="K3225:K3288" si="311">IF(OR(A3225="black carbon",A3225="oc",A3225="pm2.5",A3225="pm10"),"PM",A3225)</f>
        <v>sox</v>
      </c>
      <c r="L3225" t="str">
        <f t="shared" ref="L3225:L3288" si="312">IFERROR(CONCATENATE(I3225,".",J3225,".",K3225,".",D3225),"")</f>
        <v>industry.hard coal.sox.In-furnace control - limestone injection</v>
      </c>
      <c r="M3225" s="614">
        <f>IFERROR(INDEX('Control Tech'!$K$3:$K$196,MATCH(Calcs!L3225,'Control Tech'!$A$3:$A$196,0),1)/100,0)</f>
        <v>0</v>
      </c>
      <c r="N3225" s="613">
        <f t="shared" si="307"/>
        <v>0</v>
      </c>
      <c r="O3225" t="str">
        <f t="shared" si="308"/>
        <v/>
      </c>
    </row>
    <row r="3226" spans="1:15" x14ac:dyDescent="0.25">
      <c r="A3226" t="s">
        <v>1711</v>
      </c>
      <c r="B3226" t="s">
        <v>1248</v>
      </c>
      <c r="C3226" t="s">
        <v>1293</v>
      </c>
      <c r="D3226" t="s">
        <v>1700</v>
      </c>
      <c r="E3226" t="s">
        <v>1195</v>
      </c>
      <c r="F3226" s="604">
        <v>1</v>
      </c>
      <c r="G3226" s="604">
        <v>0.41155000000000003</v>
      </c>
      <c r="I3226" t="str">
        <f t="shared" si="309"/>
        <v>industry</v>
      </c>
      <c r="J3226" t="str">
        <f t="shared" si="310"/>
        <v>hard coal</v>
      </c>
      <c r="K3226" t="str">
        <f t="shared" si="311"/>
        <v>sox</v>
      </c>
      <c r="L3226" t="str">
        <f t="shared" si="312"/>
        <v>industry.hard coal.sox.Low sulphur coal (0.6 %S)</v>
      </c>
      <c r="M3226" s="614">
        <f>IFERROR(INDEX('Control Tech'!$K$3:$K$196,MATCH(Calcs!L3226,'Control Tech'!$A$3:$A$196,0),1)/100,0)</f>
        <v>0</v>
      </c>
      <c r="N3226" s="613">
        <f t="shared" si="307"/>
        <v>0</v>
      </c>
      <c r="O3226" t="str">
        <f t="shared" si="308"/>
        <v/>
      </c>
    </row>
    <row r="3227" spans="1:15" x14ac:dyDescent="0.25">
      <c r="A3227" t="s">
        <v>1711</v>
      </c>
      <c r="B3227" t="s">
        <v>1248</v>
      </c>
      <c r="C3227" t="s">
        <v>1293</v>
      </c>
      <c r="D3227" t="s">
        <v>1186</v>
      </c>
      <c r="E3227" t="s">
        <v>1195</v>
      </c>
      <c r="F3227" s="604">
        <v>1</v>
      </c>
      <c r="G3227" s="604">
        <v>0.68591999999999997</v>
      </c>
      <c r="I3227" t="str">
        <f t="shared" si="309"/>
        <v>industry</v>
      </c>
      <c r="J3227" t="str">
        <f t="shared" si="310"/>
        <v>hard coal</v>
      </c>
      <c r="K3227" t="str">
        <f t="shared" si="311"/>
        <v>sox</v>
      </c>
      <c r="L3227" t="str">
        <f t="shared" si="312"/>
        <v>industry.hard coal.sox.No control</v>
      </c>
      <c r="M3227" s="614">
        <f>IFERROR(INDEX('Control Tech'!$K$3:$K$196,MATCH(Calcs!L3227,'Control Tech'!$A$3:$A$196,0),1)/100,0)</f>
        <v>0</v>
      </c>
      <c r="N3227" s="613">
        <f t="shared" si="307"/>
        <v>1</v>
      </c>
      <c r="O3227" t="str">
        <f t="shared" si="308"/>
        <v/>
      </c>
    </row>
    <row r="3228" spans="1:15" x14ac:dyDescent="0.25">
      <c r="A3228" t="s">
        <v>1711</v>
      </c>
      <c r="B3228" t="s">
        <v>1248</v>
      </c>
      <c r="C3228" t="s">
        <v>1294</v>
      </c>
      <c r="D3228" t="s">
        <v>1693</v>
      </c>
      <c r="E3228" t="s">
        <v>1195</v>
      </c>
      <c r="F3228" s="604">
        <v>1</v>
      </c>
      <c r="G3228" s="604">
        <v>0.28499999999999998</v>
      </c>
      <c r="I3228" t="str">
        <f t="shared" si="309"/>
        <v>industry</v>
      </c>
      <c r="J3228" t="str">
        <f t="shared" si="310"/>
        <v>petroleum diesel</v>
      </c>
      <c r="K3228" t="str">
        <f t="shared" si="311"/>
        <v>sox</v>
      </c>
      <c r="L3228" t="str">
        <f t="shared" si="312"/>
        <v>industry.petroleum diesel.sox.Industry - wet flue gases desulphurisation</v>
      </c>
      <c r="M3228" s="614">
        <f>IFERROR(INDEX('Control Tech'!$K$3:$K$196,MATCH(Calcs!L3228,'Control Tech'!$A$3:$A$196,0),1)/100,0)</f>
        <v>0</v>
      </c>
      <c r="N3228" s="613">
        <f t="shared" si="307"/>
        <v>0</v>
      </c>
      <c r="O3228" t="str">
        <f t="shared" si="308"/>
        <v/>
      </c>
    </row>
    <row r="3229" spans="1:15" x14ac:dyDescent="0.25">
      <c r="A3229" t="s">
        <v>1711</v>
      </c>
      <c r="B3229" t="s">
        <v>1248</v>
      </c>
      <c r="C3229" t="s">
        <v>1294</v>
      </c>
      <c r="D3229" t="s">
        <v>1701</v>
      </c>
      <c r="E3229" t="s">
        <v>1195</v>
      </c>
      <c r="F3229" s="604">
        <v>1</v>
      </c>
      <c r="G3229" s="604">
        <v>0.3</v>
      </c>
      <c r="I3229" t="str">
        <f t="shared" si="309"/>
        <v>industry</v>
      </c>
      <c r="J3229" t="str">
        <f t="shared" si="310"/>
        <v>petroleum diesel</v>
      </c>
      <c r="K3229" t="str">
        <f t="shared" si="311"/>
        <v>sox</v>
      </c>
      <c r="L3229" t="str">
        <f t="shared" si="312"/>
        <v>industry.petroleum diesel.sox.Low sulphur fuel oil (0.6 %S)</v>
      </c>
      <c r="M3229" s="614">
        <f>IFERROR(INDEX('Control Tech'!$K$3:$K$196,MATCH(Calcs!L3229,'Control Tech'!$A$3:$A$196,0),1)/100,0)</f>
        <v>0</v>
      </c>
      <c r="N3229" s="613">
        <f t="shared" si="307"/>
        <v>0</v>
      </c>
      <c r="O3229" t="str">
        <f t="shared" si="308"/>
        <v/>
      </c>
    </row>
    <row r="3230" spans="1:15" x14ac:dyDescent="0.25">
      <c r="A3230" t="s">
        <v>1711</v>
      </c>
      <c r="B3230" t="s">
        <v>1248</v>
      </c>
      <c r="C3230" t="s">
        <v>1294</v>
      </c>
      <c r="D3230" t="s">
        <v>1186</v>
      </c>
      <c r="E3230" t="s">
        <v>1195</v>
      </c>
      <c r="F3230" s="604">
        <v>1</v>
      </c>
      <c r="G3230" s="604">
        <v>1.9</v>
      </c>
      <c r="I3230" t="str">
        <f t="shared" si="309"/>
        <v>industry</v>
      </c>
      <c r="J3230" t="str">
        <f t="shared" si="310"/>
        <v>petroleum diesel</v>
      </c>
      <c r="K3230" t="str">
        <f t="shared" si="311"/>
        <v>sox</v>
      </c>
      <c r="L3230" t="str">
        <f t="shared" si="312"/>
        <v>industry.petroleum diesel.sox.No control</v>
      </c>
      <c r="M3230" s="614">
        <f>IFERROR(INDEX('Control Tech'!$K$3:$K$196,MATCH(Calcs!L3230,'Control Tech'!$A$3:$A$196,0),1)/100,0)</f>
        <v>0</v>
      </c>
      <c r="N3230" s="613">
        <f t="shared" si="307"/>
        <v>1</v>
      </c>
      <c r="O3230" t="str">
        <f t="shared" si="308"/>
        <v/>
      </c>
    </row>
    <row r="3231" spans="1:15" x14ac:dyDescent="0.25">
      <c r="A3231" t="s">
        <v>1711</v>
      </c>
      <c r="B3231" t="s">
        <v>1248</v>
      </c>
      <c r="C3231" t="s">
        <v>1410</v>
      </c>
      <c r="D3231" t="s">
        <v>1693</v>
      </c>
      <c r="E3231" t="s">
        <v>1195</v>
      </c>
      <c r="F3231" s="604">
        <v>1</v>
      </c>
      <c r="G3231" s="604">
        <v>1.8749999999999999E-2</v>
      </c>
      <c r="I3231" t="str">
        <f t="shared" si="309"/>
        <v>industry</v>
      </c>
      <c r="J3231" t="str">
        <f t="shared" si="310"/>
        <v>biomass</v>
      </c>
      <c r="K3231" t="str">
        <f t="shared" si="311"/>
        <v>sox</v>
      </c>
      <c r="L3231" t="str">
        <f t="shared" si="312"/>
        <v>industry.biomass.sox.Industry - wet flue gases desulphurisation</v>
      </c>
      <c r="M3231" s="614">
        <f>IFERROR(INDEX('Control Tech'!$K$3:$K$196,MATCH(Calcs!L3231,'Control Tech'!$A$3:$A$196,0),1)/100,0)</f>
        <v>0</v>
      </c>
      <c r="N3231" s="613">
        <f t="shared" si="307"/>
        <v>0</v>
      </c>
      <c r="O3231" t="str">
        <f t="shared" si="308"/>
        <v/>
      </c>
    </row>
    <row r="3232" spans="1:15" x14ac:dyDescent="0.25">
      <c r="A3232" t="s">
        <v>1711</v>
      </c>
      <c r="B3232" t="s">
        <v>1248</v>
      </c>
      <c r="C3232" t="s">
        <v>1410</v>
      </c>
      <c r="D3232" t="s">
        <v>1694</v>
      </c>
      <c r="E3232" t="s">
        <v>1195</v>
      </c>
      <c r="F3232" s="604">
        <v>1</v>
      </c>
      <c r="G3232" s="604">
        <v>0.05</v>
      </c>
      <c r="I3232" t="str">
        <f t="shared" si="309"/>
        <v>industry</v>
      </c>
      <c r="J3232" t="str">
        <f t="shared" si="310"/>
        <v>biomass</v>
      </c>
      <c r="K3232" t="str">
        <f t="shared" si="311"/>
        <v>sox</v>
      </c>
      <c r="L3232" t="str">
        <f t="shared" si="312"/>
        <v>industry.biomass.sox.In-furnace control - limestone injection</v>
      </c>
      <c r="M3232" s="614">
        <f>IFERROR(INDEX('Control Tech'!$K$3:$K$196,MATCH(Calcs!L3232,'Control Tech'!$A$3:$A$196,0),1)/100,0)</f>
        <v>0</v>
      </c>
      <c r="N3232" s="613">
        <f t="shared" si="307"/>
        <v>0</v>
      </c>
      <c r="O3232" t="str">
        <f t="shared" si="308"/>
        <v/>
      </c>
    </row>
    <row r="3233" spans="1:15" x14ac:dyDescent="0.25">
      <c r="A3233" t="s">
        <v>1711</v>
      </c>
      <c r="B3233" t="s">
        <v>1248</v>
      </c>
      <c r="C3233" t="s">
        <v>1410</v>
      </c>
      <c r="D3233" t="s">
        <v>1186</v>
      </c>
      <c r="E3233" t="s">
        <v>1195</v>
      </c>
      <c r="F3233" s="604">
        <v>1</v>
      </c>
      <c r="G3233" s="604">
        <v>0.125</v>
      </c>
      <c r="I3233" t="str">
        <f t="shared" si="309"/>
        <v>industry</v>
      </c>
      <c r="J3233" t="str">
        <f t="shared" si="310"/>
        <v>biomass</v>
      </c>
      <c r="K3233" t="str">
        <f t="shared" si="311"/>
        <v>sox</v>
      </c>
      <c r="L3233" t="str">
        <f t="shared" si="312"/>
        <v>industry.biomass.sox.No control</v>
      </c>
      <c r="M3233" s="614">
        <f>IFERROR(INDEX('Control Tech'!$K$3:$K$196,MATCH(Calcs!L3233,'Control Tech'!$A$3:$A$196,0),1)/100,0)</f>
        <v>0</v>
      </c>
      <c r="N3233" s="613">
        <f t="shared" si="307"/>
        <v>1</v>
      </c>
      <c r="O3233" t="str">
        <f t="shared" si="308"/>
        <v/>
      </c>
    </row>
    <row r="3234" spans="1:15" x14ac:dyDescent="0.25">
      <c r="A3234" t="s">
        <v>1711</v>
      </c>
      <c r="B3234" t="s">
        <v>1248</v>
      </c>
      <c r="C3234" t="s">
        <v>1688</v>
      </c>
      <c r="D3234" t="s">
        <v>1186</v>
      </c>
      <c r="E3234" t="s">
        <v>1195</v>
      </c>
      <c r="F3234" s="604">
        <v>1</v>
      </c>
      <c r="G3234" s="604">
        <v>0</v>
      </c>
      <c r="I3234" t="str">
        <f t="shared" si="309"/>
        <v>industry</v>
      </c>
      <c r="J3234" t="str">
        <f t="shared" si="310"/>
        <v/>
      </c>
      <c r="K3234" t="str">
        <f t="shared" si="311"/>
        <v>sox</v>
      </c>
      <c r="L3234" t="str">
        <f t="shared" si="312"/>
        <v>industry..sox.No control</v>
      </c>
      <c r="M3234" s="614">
        <f>IFERROR(INDEX('Control Tech'!$K$3:$K$196,MATCH(Calcs!L3234,'Control Tech'!$A$3:$A$196,0),1)/100,0)</f>
        <v>0</v>
      </c>
      <c r="N3234" s="613">
        <f t="shared" si="307"/>
        <v>1</v>
      </c>
      <c r="O3234" t="str">
        <f t="shared" si="308"/>
        <v/>
      </c>
    </row>
    <row r="3235" spans="1:15" x14ac:dyDescent="0.25">
      <c r="A3235" t="s">
        <v>1711</v>
      </c>
      <c r="B3235" t="s">
        <v>1191</v>
      </c>
      <c r="C3235" t="s">
        <v>92</v>
      </c>
      <c r="D3235" t="s">
        <v>1703</v>
      </c>
      <c r="E3235" t="s">
        <v>1195</v>
      </c>
      <c r="F3235" s="604">
        <v>1</v>
      </c>
      <c r="G3235" s="604">
        <v>9.4119999999999995E-2</v>
      </c>
      <c r="I3235" t="str">
        <f t="shared" si="309"/>
        <v>ldvs</v>
      </c>
      <c r="J3235" t="str">
        <f t="shared" si="310"/>
        <v>petroleum diesel</v>
      </c>
      <c r="K3235" t="str">
        <f t="shared" si="311"/>
        <v>sox</v>
      </c>
      <c r="L3235" t="str">
        <f t="shared" si="312"/>
        <v>ldvs.petroleum diesel.sox.Low sulphur diesel oil - stage 1 (0.2 % S)</v>
      </c>
      <c r="M3235" s="614">
        <f>IFERROR(INDEX('Control Tech'!$K$3:$K$196,MATCH(Calcs!L3235,'Control Tech'!$A$3:$A$196,0),1)/100,0)</f>
        <v>0</v>
      </c>
      <c r="N3235" s="613">
        <f t="shared" si="307"/>
        <v>0</v>
      </c>
      <c r="O3235" t="str">
        <f t="shared" si="308"/>
        <v/>
      </c>
    </row>
    <row r="3236" spans="1:15" x14ac:dyDescent="0.25">
      <c r="A3236" t="s">
        <v>1711</v>
      </c>
      <c r="B3236" t="s">
        <v>1191</v>
      </c>
      <c r="C3236" t="s">
        <v>92</v>
      </c>
      <c r="D3236" t="s">
        <v>1704</v>
      </c>
      <c r="E3236" t="s">
        <v>1195</v>
      </c>
      <c r="F3236" s="604">
        <v>1</v>
      </c>
      <c r="G3236" s="604">
        <v>2.1180000000000001E-2</v>
      </c>
      <c r="I3236" t="str">
        <f t="shared" si="309"/>
        <v>ldvs</v>
      </c>
      <c r="J3236" t="str">
        <f t="shared" si="310"/>
        <v>petroleum diesel</v>
      </c>
      <c r="K3236" t="str">
        <f t="shared" si="311"/>
        <v>sox</v>
      </c>
      <c r="L3236" t="str">
        <f t="shared" si="312"/>
        <v>ldvs.petroleum diesel.sox.Low sulphur diesel oil - stage 2 (0.045 % S)</v>
      </c>
      <c r="M3236" s="614">
        <f>IFERROR(INDEX('Control Tech'!$K$3:$K$196,MATCH(Calcs!L3236,'Control Tech'!$A$3:$A$196,0),1)/100,0)</f>
        <v>0</v>
      </c>
      <c r="N3236" s="613">
        <f t="shared" si="307"/>
        <v>0</v>
      </c>
      <c r="O3236" t="str">
        <f t="shared" si="308"/>
        <v/>
      </c>
    </row>
    <row r="3237" spans="1:15" x14ac:dyDescent="0.25">
      <c r="A3237" t="s">
        <v>1711</v>
      </c>
      <c r="B3237" t="s">
        <v>1191</v>
      </c>
      <c r="C3237" t="s">
        <v>92</v>
      </c>
      <c r="D3237" t="s">
        <v>1705</v>
      </c>
      <c r="E3237" t="s">
        <v>1195</v>
      </c>
      <c r="F3237" s="604">
        <v>1</v>
      </c>
      <c r="G3237" s="604">
        <v>4.6999999999999999E-4</v>
      </c>
      <c r="I3237" t="str">
        <f t="shared" si="309"/>
        <v>ldvs</v>
      </c>
      <c r="J3237" t="str">
        <f t="shared" si="310"/>
        <v>petroleum diesel</v>
      </c>
      <c r="K3237" t="str">
        <f t="shared" si="311"/>
        <v>sox</v>
      </c>
      <c r="L3237" t="str">
        <f t="shared" si="312"/>
        <v>ldvs.petroleum diesel.sox.Low sulphur diesel oil - stage 3 (0.001 % S)</v>
      </c>
      <c r="M3237" s="614">
        <f>IFERROR(INDEX('Control Tech'!$K$3:$K$196,MATCH(Calcs!L3237,'Control Tech'!$A$3:$A$196,0),1)/100,0)</f>
        <v>0</v>
      </c>
      <c r="N3237" s="613">
        <f t="shared" si="307"/>
        <v>0</v>
      </c>
      <c r="O3237" t="str">
        <f t="shared" si="308"/>
        <v/>
      </c>
    </row>
    <row r="3238" spans="1:15" x14ac:dyDescent="0.25">
      <c r="A3238" t="s">
        <v>1711</v>
      </c>
      <c r="B3238" t="s">
        <v>1191</v>
      </c>
      <c r="C3238" t="s">
        <v>92</v>
      </c>
      <c r="D3238" t="s">
        <v>1186</v>
      </c>
      <c r="E3238" t="s">
        <v>1195</v>
      </c>
      <c r="F3238" s="604">
        <v>1</v>
      </c>
      <c r="G3238" s="604">
        <v>0.23529</v>
      </c>
      <c r="I3238" t="str">
        <f t="shared" si="309"/>
        <v>ldvs</v>
      </c>
      <c r="J3238" t="str">
        <f t="shared" si="310"/>
        <v>petroleum diesel</v>
      </c>
      <c r="K3238" t="str">
        <f t="shared" si="311"/>
        <v>sox</v>
      </c>
      <c r="L3238" t="str">
        <f t="shared" si="312"/>
        <v>ldvs.petroleum diesel.sox.No control</v>
      </c>
      <c r="M3238" s="614">
        <f>IFERROR(INDEX('Control Tech'!$K$3:$K$196,MATCH(Calcs!L3238,'Control Tech'!$A$3:$A$196,0),1)/100,0)</f>
        <v>0</v>
      </c>
      <c r="N3238" s="613">
        <f t="shared" si="307"/>
        <v>1</v>
      </c>
      <c r="O3238" t="str">
        <f t="shared" si="308"/>
        <v/>
      </c>
    </row>
    <row r="3239" spans="1:15" x14ac:dyDescent="0.25">
      <c r="A3239" t="s">
        <v>1711</v>
      </c>
      <c r="B3239" t="s">
        <v>1191</v>
      </c>
      <c r="C3239" t="s">
        <v>1264</v>
      </c>
      <c r="D3239" t="s">
        <v>1186</v>
      </c>
      <c r="E3239" t="s">
        <v>1195</v>
      </c>
      <c r="F3239" s="604">
        <v>1</v>
      </c>
      <c r="G3239" s="604">
        <v>0</v>
      </c>
      <c r="I3239" t="str">
        <f t="shared" si="309"/>
        <v>ldvs</v>
      </c>
      <c r="J3239" t="str">
        <f t="shared" si="310"/>
        <v>natural gas</v>
      </c>
      <c r="K3239" t="str">
        <f t="shared" si="311"/>
        <v>sox</v>
      </c>
      <c r="L3239" t="str">
        <f t="shared" si="312"/>
        <v>ldvs.natural gas.sox.No control</v>
      </c>
      <c r="M3239" s="614">
        <f>IFERROR(INDEX('Control Tech'!$K$3:$K$196,MATCH(Calcs!L3239,'Control Tech'!$A$3:$A$196,0),1)/100,0)</f>
        <v>0</v>
      </c>
      <c r="N3239" s="613">
        <f t="shared" si="307"/>
        <v>1</v>
      </c>
      <c r="O3239" t="str">
        <f t="shared" si="308"/>
        <v/>
      </c>
    </row>
    <row r="3240" spans="1:15" x14ac:dyDescent="0.25">
      <c r="A3240" t="s">
        <v>1711</v>
      </c>
      <c r="B3240" t="s">
        <v>1191</v>
      </c>
      <c r="C3240" t="s">
        <v>18</v>
      </c>
      <c r="D3240" t="s">
        <v>1699</v>
      </c>
      <c r="E3240" t="s">
        <v>1195</v>
      </c>
      <c r="F3240" s="604">
        <v>1</v>
      </c>
      <c r="G3240" s="604">
        <v>4.2999999999999999E-4</v>
      </c>
      <c r="I3240" t="str">
        <f t="shared" si="309"/>
        <v>ldvs</v>
      </c>
      <c r="J3240" t="str">
        <f t="shared" si="310"/>
        <v>petroleum gasoline</v>
      </c>
      <c r="K3240" t="str">
        <f t="shared" si="311"/>
        <v>sox</v>
      </c>
      <c r="L3240" t="str">
        <f t="shared" si="312"/>
        <v>ldvs.petroleum gasoline.sox.Low sulphur gasoline (0.001 %S)</v>
      </c>
      <c r="M3240" s="614">
        <f>IFERROR(INDEX('Control Tech'!$K$3:$K$196,MATCH(Calcs!L3240,'Control Tech'!$A$3:$A$196,0),1)/100,0)</f>
        <v>0</v>
      </c>
      <c r="N3240" s="613">
        <f t="shared" si="307"/>
        <v>0</v>
      </c>
      <c r="O3240" t="str">
        <f t="shared" si="308"/>
        <v/>
      </c>
    </row>
    <row r="3241" spans="1:15" x14ac:dyDescent="0.25">
      <c r="A3241" t="s">
        <v>1711</v>
      </c>
      <c r="B3241" t="s">
        <v>1191</v>
      </c>
      <c r="C3241" t="s">
        <v>18</v>
      </c>
      <c r="D3241" t="s">
        <v>1186</v>
      </c>
      <c r="E3241" t="s">
        <v>1195</v>
      </c>
      <c r="F3241" s="604">
        <v>1</v>
      </c>
      <c r="G3241" s="604">
        <v>8.6959999999999996E-2</v>
      </c>
      <c r="I3241" t="str">
        <f t="shared" si="309"/>
        <v>ldvs</v>
      </c>
      <c r="J3241" t="str">
        <f t="shared" si="310"/>
        <v>petroleum gasoline</v>
      </c>
      <c r="K3241" t="str">
        <f t="shared" si="311"/>
        <v>sox</v>
      </c>
      <c r="L3241" t="str">
        <f t="shared" si="312"/>
        <v>ldvs.petroleum gasoline.sox.No control</v>
      </c>
      <c r="M3241" s="614">
        <f>IFERROR(INDEX('Control Tech'!$K$3:$K$196,MATCH(Calcs!L3241,'Control Tech'!$A$3:$A$196,0),1)/100,0)</f>
        <v>0</v>
      </c>
      <c r="N3241" s="613">
        <f t="shared" si="307"/>
        <v>1</v>
      </c>
      <c r="O3241" t="str">
        <f t="shared" si="308"/>
        <v/>
      </c>
    </row>
    <row r="3242" spans="1:15" x14ac:dyDescent="0.25">
      <c r="A3242" t="s">
        <v>1711</v>
      </c>
      <c r="B3242" t="s">
        <v>1233</v>
      </c>
      <c r="C3242" t="s">
        <v>1409</v>
      </c>
      <c r="D3242" t="s">
        <v>1186</v>
      </c>
      <c r="E3242" t="s">
        <v>1195</v>
      </c>
      <c r="F3242" s="604">
        <v>1</v>
      </c>
      <c r="G3242" s="604">
        <v>2.5000000000000001E-2</v>
      </c>
      <c r="I3242" t="str">
        <f t="shared" si="309"/>
        <v>electricity</v>
      </c>
      <c r="J3242" t="str">
        <f t="shared" si="310"/>
        <v>biomass</v>
      </c>
      <c r="K3242" t="str">
        <f t="shared" si="311"/>
        <v>sox</v>
      </c>
      <c r="L3242" t="str">
        <f t="shared" si="312"/>
        <v>electricity.biomass.sox.No control</v>
      </c>
      <c r="M3242" s="614">
        <f>IFERROR(INDEX('Control Tech'!$K$3:$K$196,MATCH(Calcs!L3242,'Control Tech'!$A$3:$A$196,0),1)/100,0)</f>
        <v>0</v>
      </c>
      <c r="N3242" s="613">
        <f t="shared" si="307"/>
        <v>1</v>
      </c>
      <c r="O3242">
        <f t="shared" si="308"/>
        <v>0</v>
      </c>
    </row>
    <row r="3243" spans="1:15" x14ac:dyDescent="0.25">
      <c r="A3243" t="s">
        <v>1711</v>
      </c>
      <c r="B3243" t="s">
        <v>1233</v>
      </c>
      <c r="C3243" t="s">
        <v>1205</v>
      </c>
      <c r="D3243" t="s">
        <v>1697</v>
      </c>
      <c r="E3243" t="s">
        <v>1195</v>
      </c>
      <c r="F3243" s="604">
        <v>1</v>
      </c>
      <c r="G3243" s="604">
        <v>1.209E-2</v>
      </c>
      <c r="I3243" t="str">
        <f t="shared" si="309"/>
        <v>electricity</v>
      </c>
      <c r="J3243" t="str">
        <f t="shared" si="310"/>
        <v>lignite</v>
      </c>
      <c r="K3243" t="str">
        <f t="shared" si="311"/>
        <v>sox</v>
      </c>
      <c r="L3243" t="str">
        <f t="shared" si="312"/>
        <v>electricity.lignite.sox.High efficiency flue gases desulphurisation</v>
      </c>
      <c r="M3243" s="614">
        <f>IFERROR(INDEX('Control Tech'!$K$3:$K$196,MATCH(Calcs!L3243,'Control Tech'!$A$3:$A$196,0),1)/100,0)</f>
        <v>0</v>
      </c>
      <c r="N3243" s="613">
        <f t="shared" si="307"/>
        <v>0</v>
      </c>
      <c r="O3243">
        <f t="shared" si="308"/>
        <v>0</v>
      </c>
    </row>
    <row r="3244" spans="1:15" x14ac:dyDescent="0.25">
      <c r="A3244" t="s">
        <v>1711</v>
      </c>
      <c r="B3244" t="s">
        <v>1233</v>
      </c>
      <c r="C3244" t="s">
        <v>1205</v>
      </c>
      <c r="D3244" t="s">
        <v>1694</v>
      </c>
      <c r="E3244" t="s">
        <v>1195</v>
      </c>
      <c r="F3244" s="604">
        <v>1</v>
      </c>
      <c r="G3244" s="604">
        <v>0.24173</v>
      </c>
      <c r="I3244" t="str">
        <f t="shared" si="309"/>
        <v>electricity</v>
      </c>
      <c r="J3244" t="str">
        <f t="shared" si="310"/>
        <v>lignite</v>
      </c>
      <c r="K3244" t="str">
        <f t="shared" si="311"/>
        <v>sox</v>
      </c>
      <c r="L3244" t="str">
        <f t="shared" si="312"/>
        <v>electricity.lignite.sox.In-furnace control - limestone injection</v>
      </c>
      <c r="M3244" s="614">
        <f>IFERROR(INDEX('Control Tech'!$K$3:$K$196,MATCH(Calcs!L3244,'Control Tech'!$A$3:$A$196,0),1)/100,0)</f>
        <v>0</v>
      </c>
      <c r="N3244" s="613">
        <f t="shared" si="307"/>
        <v>0</v>
      </c>
      <c r="O3244">
        <f t="shared" si="308"/>
        <v>0</v>
      </c>
    </row>
    <row r="3245" spans="1:15" x14ac:dyDescent="0.25">
      <c r="A3245" t="s">
        <v>1711</v>
      </c>
      <c r="B3245" t="s">
        <v>1233</v>
      </c>
      <c r="C3245" t="s">
        <v>1205</v>
      </c>
      <c r="D3245" t="s">
        <v>1186</v>
      </c>
      <c r="E3245" t="s">
        <v>1195</v>
      </c>
      <c r="F3245" s="604">
        <v>1</v>
      </c>
      <c r="G3245" s="604">
        <v>0.60431999999999997</v>
      </c>
      <c r="I3245" t="str">
        <f t="shared" si="309"/>
        <v>electricity</v>
      </c>
      <c r="J3245" t="str">
        <f t="shared" si="310"/>
        <v>lignite</v>
      </c>
      <c r="K3245" t="str">
        <f t="shared" si="311"/>
        <v>sox</v>
      </c>
      <c r="L3245" t="str">
        <f t="shared" si="312"/>
        <v>electricity.lignite.sox.No control</v>
      </c>
      <c r="M3245" s="614">
        <f>IFERROR(INDEX('Control Tech'!$K$3:$K$196,MATCH(Calcs!L3245,'Control Tech'!$A$3:$A$196,0),1)/100,0)</f>
        <v>0</v>
      </c>
      <c r="N3245" s="613">
        <f t="shared" si="307"/>
        <v>1</v>
      </c>
      <c r="O3245">
        <f t="shared" si="308"/>
        <v>0</v>
      </c>
    </row>
    <row r="3246" spans="1:15" x14ac:dyDescent="0.25">
      <c r="A3246" t="s">
        <v>1711</v>
      </c>
      <c r="B3246" t="s">
        <v>1233</v>
      </c>
      <c r="C3246" t="s">
        <v>1205</v>
      </c>
      <c r="D3246" t="s">
        <v>1696</v>
      </c>
      <c r="E3246" t="s">
        <v>1195</v>
      </c>
      <c r="F3246" s="604">
        <v>1</v>
      </c>
      <c r="G3246" s="604">
        <v>3.022E-2</v>
      </c>
      <c r="I3246" t="str">
        <f t="shared" si="309"/>
        <v>electricity</v>
      </c>
      <c r="J3246" t="str">
        <f t="shared" si="310"/>
        <v>lignite</v>
      </c>
      <c r="K3246" t="str">
        <f t="shared" si="311"/>
        <v>sox</v>
      </c>
      <c r="L3246" t="str">
        <f t="shared" si="312"/>
        <v>electricity.lignite.sox.Wet flue gases desulphurisation</v>
      </c>
      <c r="M3246" s="614">
        <f>IFERROR(INDEX('Control Tech'!$K$3:$K$196,MATCH(Calcs!L3246,'Control Tech'!$A$3:$A$196,0),1)/100,0)</f>
        <v>0</v>
      </c>
      <c r="N3246" s="613">
        <f t="shared" si="307"/>
        <v>0</v>
      </c>
      <c r="O3246">
        <f t="shared" si="308"/>
        <v>0</v>
      </c>
    </row>
    <row r="3247" spans="1:15" x14ac:dyDescent="0.25">
      <c r="A3247" t="s">
        <v>1711</v>
      </c>
      <c r="B3247" t="s">
        <v>1233</v>
      </c>
      <c r="C3247" t="s">
        <v>1240</v>
      </c>
      <c r="D3247" t="s">
        <v>1697</v>
      </c>
      <c r="E3247" t="s">
        <v>1195</v>
      </c>
      <c r="F3247" s="604">
        <v>1</v>
      </c>
      <c r="G3247" s="604">
        <v>1.209E-2</v>
      </c>
      <c r="I3247" t="str">
        <f t="shared" si="309"/>
        <v>electricity</v>
      </c>
      <c r="J3247" t="str">
        <f t="shared" si="310"/>
        <v>lignite</v>
      </c>
      <c r="K3247" t="str">
        <f t="shared" si="311"/>
        <v>sox</v>
      </c>
      <c r="L3247" t="str">
        <f t="shared" si="312"/>
        <v>electricity.lignite.sox.High efficiency flue gases desulphurisation</v>
      </c>
      <c r="M3247" s="614">
        <f>IFERROR(INDEX('Control Tech'!$K$3:$K$196,MATCH(Calcs!L3247,'Control Tech'!$A$3:$A$196,0),1)/100,0)</f>
        <v>0</v>
      </c>
      <c r="N3247" s="613">
        <f t="shared" si="307"/>
        <v>0</v>
      </c>
      <c r="O3247">
        <f t="shared" si="308"/>
        <v>0</v>
      </c>
    </row>
    <row r="3248" spans="1:15" x14ac:dyDescent="0.25">
      <c r="A3248" t="s">
        <v>1711</v>
      </c>
      <c r="B3248" t="s">
        <v>1233</v>
      </c>
      <c r="C3248" t="s">
        <v>1240</v>
      </c>
      <c r="D3248" t="s">
        <v>1694</v>
      </c>
      <c r="E3248" t="s">
        <v>1195</v>
      </c>
      <c r="F3248" s="604">
        <v>1</v>
      </c>
      <c r="G3248" s="604">
        <v>0.24173</v>
      </c>
      <c r="I3248" t="str">
        <f t="shared" si="309"/>
        <v>electricity</v>
      </c>
      <c r="J3248" t="str">
        <f t="shared" si="310"/>
        <v>lignite</v>
      </c>
      <c r="K3248" t="str">
        <f t="shared" si="311"/>
        <v>sox</v>
      </c>
      <c r="L3248" t="str">
        <f t="shared" si="312"/>
        <v>electricity.lignite.sox.In-furnace control - limestone injection</v>
      </c>
      <c r="M3248" s="614">
        <f>IFERROR(INDEX('Control Tech'!$K$3:$K$196,MATCH(Calcs!L3248,'Control Tech'!$A$3:$A$196,0),1)/100,0)</f>
        <v>0</v>
      </c>
      <c r="N3248" s="613">
        <f t="shared" si="307"/>
        <v>0</v>
      </c>
      <c r="O3248">
        <f t="shared" si="308"/>
        <v>0</v>
      </c>
    </row>
    <row r="3249" spans="1:15" x14ac:dyDescent="0.25">
      <c r="A3249" t="s">
        <v>1711</v>
      </c>
      <c r="B3249" t="s">
        <v>1233</v>
      </c>
      <c r="C3249" t="s">
        <v>1240</v>
      </c>
      <c r="D3249" t="s">
        <v>1186</v>
      </c>
      <c r="E3249" t="s">
        <v>1195</v>
      </c>
      <c r="F3249" s="604">
        <v>1</v>
      </c>
      <c r="G3249" s="604">
        <v>0.60431999999999997</v>
      </c>
      <c r="I3249" t="str">
        <f t="shared" si="309"/>
        <v>electricity</v>
      </c>
      <c r="J3249" t="str">
        <f t="shared" si="310"/>
        <v>lignite</v>
      </c>
      <c r="K3249" t="str">
        <f t="shared" si="311"/>
        <v>sox</v>
      </c>
      <c r="L3249" t="str">
        <f t="shared" si="312"/>
        <v>electricity.lignite.sox.No control</v>
      </c>
      <c r="M3249" s="614">
        <f>IFERROR(INDEX('Control Tech'!$K$3:$K$196,MATCH(Calcs!L3249,'Control Tech'!$A$3:$A$196,0),1)/100,0)</f>
        <v>0</v>
      </c>
      <c r="N3249" s="613">
        <f t="shared" si="307"/>
        <v>1</v>
      </c>
      <c r="O3249">
        <f t="shared" si="308"/>
        <v>0</v>
      </c>
    </row>
    <row r="3250" spans="1:15" x14ac:dyDescent="0.25">
      <c r="A3250" t="s">
        <v>1711</v>
      </c>
      <c r="B3250" t="s">
        <v>1233</v>
      </c>
      <c r="C3250" t="s">
        <v>1240</v>
      </c>
      <c r="D3250" t="s">
        <v>1696</v>
      </c>
      <c r="E3250" t="s">
        <v>1195</v>
      </c>
      <c r="F3250" s="604">
        <v>1</v>
      </c>
      <c r="G3250" s="604">
        <v>3.022E-2</v>
      </c>
      <c r="I3250" t="str">
        <f t="shared" si="309"/>
        <v>electricity</v>
      </c>
      <c r="J3250" t="str">
        <f t="shared" si="310"/>
        <v>lignite</v>
      </c>
      <c r="K3250" t="str">
        <f t="shared" si="311"/>
        <v>sox</v>
      </c>
      <c r="L3250" t="str">
        <f t="shared" si="312"/>
        <v>electricity.lignite.sox.Wet flue gases desulphurisation</v>
      </c>
      <c r="M3250" s="614">
        <f>IFERROR(INDEX('Control Tech'!$K$3:$K$196,MATCH(Calcs!L3250,'Control Tech'!$A$3:$A$196,0),1)/100,0)</f>
        <v>0</v>
      </c>
      <c r="N3250" s="613">
        <f t="shared" si="307"/>
        <v>0</v>
      </c>
      <c r="O3250">
        <f t="shared" si="308"/>
        <v>0</v>
      </c>
    </row>
    <row r="3251" spans="1:15" x14ac:dyDescent="0.25">
      <c r="A3251" t="s">
        <v>1711</v>
      </c>
      <c r="B3251" t="s">
        <v>1233</v>
      </c>
      <c r="C3251" t="s">
        <v>1264</v>
      </c>
      <c r="D3251" t="s">
        <v>1186</v>
      </c>
      <c r="E3251" t="s">
        <v>1195</v>
      </c>
      <c r="F3251" s="604">
        <v>1</v>
      </c>
      <c r="G3251" s="604">
        <v>0</v>
      </c>
      <c r="I3251" t="str">
        <f t="shared" si="309"/>
        <v>electricity</v>
      </c>
      <c r="J3251" t="str">
        <f t="shared" si="310"/>
        <v>natural gas</v>
      </c>
      <c r="K3251" t="str">
        <f t="shared" si="311"/>
        <v>sox</v>
      </c>
      <c r="L3251" t="str">
        <f t="shared" si="312"/>
        <v>electricity.natural gas.sox.No control</v>
      </c>
      <c r="M3251" s="614">
        <f>IFERROR(INDEX('Control Tech'!$K$3:$K$196,MATCH(Calcs!L3251,'Control Tech'!$A$3:$A$196,0),1)/100,0)</f>
        <v>0</v>
      </c>
      <c r="N3251" s="613">
        <f t="shared" si="307"/>
        <v>1</v>
      </c>
      <c r="O3251">
        <f t="shared" si="308"/>
        <v>336.62</v>
      </c>
    </row>
    <row r="3252" spans="1:15" x14ac:dyDescent="0.25">
      <c r="A3252" t="s">
        <v>1711</v>
      </c>
      <c r="B3252" t="s">
        <v>1233</v>
      </c>
      <c r="C3252" t="s">
        <v>1291</v>
      </c>
      <c r="D3252" t="s">
        <v>1697</v>
      </c>
      <c r="E3252" t="s">
        <v>1195</v>
      </c>
      <c r="F3252" s="604">
        <v>1</v>
      </c>
      <c r="G3252" s="604">
        <v>1.125E-2</v>
      </c>
      <c r="I3252" t="str">
        <f t="shared" si="309"/>
        <v>electricity</v>
      </c>
      <c r="J3252" t="str">
        <f t="shared" si="310"/>
        <v>hard coal</v>
      </c>
      <c r="K3252" t="str">
        <f t="shared" si="311"/>
        <v>sox</v>
      </c>
      <c r="L3252" t="str">
        <f t="shared" si="312"/>
        <v>electricity.hard coal.sox.High efficiency flue gases desulphurisation</v>
      </c>
      <c r="M3252" s="614">
        <f>IFERROR(INDEX('Control Tech'!$K$3:$K$196,MATCH(Calcs!L3252,'Control Tech'!$A$3:$A$196,0),1)/100,0)</f>
        <v>0</v>
      </c>
      <c r="N3252" s="613">
        <f t="shared" si="307"/>
        <v>0</v>
      </c>
      <c r="O3252">
        <f t="shared" si="308"/>
        <v>56.62</v>
      </c>
    </row>
    <row r="3253" spans="1:15" x14ac:dyDescent="0.25">
      <c r="A3253" t="s">
        <v>1711</v>
      </c>
      <c r="B3253" t="s">
        <v>1233</v>
      </c>
      <c r="C3253" t="s">
        <v>1291</v>
      </c>
      <c r="D3253" t="s">
        <v>1694</v>
      </c>
      <c r="E3253" t="s">
        <v>1195</v>
      </c>
      <c r="F3253" s="604">
        <v>1</v>
      </c>
      <c r="G3253" s="604">
        <v>0.22498000000000001</v>
      </c>
      <c r="I3253" t="str">
        <f t="shared" si="309"/>
        <v>electricity</v>
      </c>
      <c r="J3253" t="str">
        <f t="shared" si="310"/>
        <v>hard coal</v>
      </c>
      <c r="K3253" t="str">
        <f t="shared" si="311"/>
        <v>sox</v>
      </c>
      <c r="L3253" t="str">
        <f t="shared" si="312"/>
        <v>electricity.hard coal.sox.In-furnace control - limestone injection</v>
      </c>
      <c r="M3253" s="614">
        <f>IFERROR(INDEX('Control Tech'!$K$3:$K$196,MATCH(Calcs!L3253,'Control Tech'!$A$3:$A$196,0),1)/100,0)</f>
        <v>0</v>
      </c>
      <c r="N3253" s="613">
        <f t="shared" si="307"/>
        <v>0</v>
      </c>
      <c r="O3253">
        <f t="shared" si="308"/>
        <v>56.62</v>
      </c>
    </row>
    <row r="3254" spans="1:15" x14ac:dyDescent="0.25">
      <c r="A3254" t="s">
        <v>1711</v>
      </c>
      <c r="B3254" t="s">
        <v>1233</v>
      </c>
      <c r="C3254" t="s">
        <v>1291</v>
      </c>
      <c r="D3254" t="s">
        <v>1700</v>
      </c>
      <c r="E3254" t="s">
        <v>1195</v>
      </c>
      <c r="F3254" s="604">
        <v>1</v>
      </c>
      <c r="G3254" s="604">
        <v>0.41155000000000003</v>
      </c>
      <c r="I3254" t="str">
        <f t="shared" si="309"/>
        <v>electricity</v>
      </c>
      <c r="J3254" t="str">
        <f t="shared" si="310"/>
        <v>hard coal</v>
      </c>
      <c r="K3254" t="str">
        <f t="shared" si="311"/>
        <v>sox</v>
      </c>
      <c r="L3254" t="str">
        <f t="shared" si="312"/>
        <v>electricity.hard coal.sox.Low sulphur coal (0.6 %S)</v>
      </c>
      <c r="M3254" s="614">
        <f>IFERROR(INDEX('Control Tech'!$K$3:$K$196,MATCH(Calcs!L3254,'Control Tech'!$A$3:$A$196,0),1)/100,0)</f>
        <v>0</v>
      </c>
      <c r="N3254" s="613">
        <f t="shared" si="307"/>
        <v>0</v>
      </c>
      <c r="O3254">
        <f t="shared" si="308"/>
        <v>56.62</v>
      </c>
    </row>
    <row r="3255" spans="1:15" x14ac:dyDescent="0.25">
      <c r="A3255" t="s">
        <v>1711</v>
      </c>
      <c r="B3255" t="s">
        <v>1233</v>
      </c>
      <c r="C3255" t="s">
        <v>1291</v>
      </c>
      <c r="D3255" t="s">
        <v>1186</v>
      </c>
      <c r="E3255" t="s">
        <v>1195</v>
      </c>
      <c r="F3255" s="604">
        <v>1</v>
      </c>
      <c r="G3255" s="604">
        <v>0.56245000000000001</v>
      </c>
      <c r="I3255" t="str">
        <f t="shared" si="309"/>
        <v>electricity</v>
      </c>
      <c r="J3255" t="str">
        <f t="shared" si="310"/>
        <v>hard coal</v>
      </c>
      <c r="K3255" t="str">
        <f t="shared" si="311"/>
        <v>sox</v>
      </c>
      <c r="L3255" t="str">
        <f t="shared" si="312"/>
        <v>electricity.hard coal.sox.No control</v>
      </c>
      <c r="M3255" s="614">
        <f>IFERROR(INDEX('Control Tech'!$K$3:$K$196,MATCH(Calcs!L3255,'Control Tech'!$A$3:$A$196,0),1)/100,0)</f>
        <v>0</v>
      </c>
      <c r="N3255" s="613">
        <f t="shared" si="307"/>
        <v>1</v>
      </c>
      <c r="O3255">
        <f t="shared" si="308"/>
        <v>56.62</v>
      </c>
    </row>
    <row r="3256" spans="1:15" x14ac:dyDescent="0.25">
      <c r="A3256" t="s">
        <v>1711</v>
      </c>
      <c r="B3256" t="s">
        <v>1233</v>
      </c>
      <c r="C3256" t="s">
        <v>1291</v>
      </c>
      <c r="D3256" t="s">
        <v>1696</v>
      </c>
      <c r="E3256" t="s">
        <v>1195</v>
      </c>
      <c r="F3256" s="604">
        <v>1</v>
      </c>
      <c r="G3256" s="604">
        <v>2.8119999999999999E-2</v>
      </c>
      <c r="I3256" t="str">
        <f t="shared" si="309"/>
        <v>electricity</v>
      </c>
      <c r="J3256" t="str">
        <f t="shared" si="310"/>
        <v>hard coal</v>
      </c>
      <c r="K3256" t="str">
        <f t="shared" si="311"/>
        <v>sox</v>
      </c>
      <c r="L3256" t="str">
        <f t="shared" si="312"/>
        <v>electricity.hard coal.sox.Wet flue gases desulphurisation</v>
      </c>
      <c r="M3256" s="614">
        <f>IFERROR(INDEX('Control Tech'!$K$3:$K$196,MATCH(Calcs!L3256,'Control Tech'!$A$3:$A$196,0),1)/100,0)</f>
        <v>0</v>
      </c>
      <c r="N3256" s="613">
        <f t="shared" si="307"/>
        <v>0</v>
      </c>
      <c r="O3256">
        <f t="shared" si="308"/>
        <v>56.62</v>
      </c>
    </row>
    <row r="3257" spans="1:15" x14ac:dyDescent="0.25">
      <c r="A3257" t="s">
        <v>1711</v>
      </c>
      <c r="B3257" t="s">
        <v>1233</v>
      </c>
      <c r="C3257" t="s">
        <v>1292</v>
      </c>
      <c r="D3257" t="s">
        <v>1697</v>
      </c>
      <c r="E3257" t="s">
        <v>1195</v>
      </c>
      <c r="F3257" s="604">
        <v>1</v>
      </c>
      <c r="G3257" s="604">
        <v>1.372E-2</v>
      </c>
      <c r="I3257" t="str">
        <f t="shared" si="309"/>
        <v>electricity</v>
      </c>
      <c r="J3257" t="str">
        <f t="shared" si="310"/>
        <v>hard coal</v>
      </c>
      <c r="K3257" t="str">
        <f t="shared" si="311"/>
        <v>sox</v>
      </c>
      <c r="L3257" t="str">
        <f t="shared" si="312"/>
        <v>electricity.hard coal.sox.High efficiency flue gases desulphurisation</v>
      </c>
      <c r="M3257" s="614">
        <f>IFERROR(INDEX('Control Tech'!$K$3:$K$196,MATCH(Calcs!L3257,'Control Tech'!$A$3:$A$196,0),1)/100,0)</f>
        <v>0</v>
      </c>
      <c r="N3257" s="613">
        <f t="shared" si="307"/>
        <v>0</v>
      </c>
      <c r="O3257">
        <f t="shared" si="308"/>
        <v>0</v>
      </c>
    </row>
    <row r="3258" spans="1:15" x14ac:dyDescent="0.25">
      <c r="A3258" t="s">
        <v>1711</v>
      </c>
      <c r="B3258" t="s">
        <v>1233</v>
      </c>
      <c r="C3258" t="s">
        <v>1292</v>
      </c>
      <c r="D3258" t="s">
        <v>1694</v>
      </c>
      <c r="E3258" t="s">
        <v>1195</v>
      </c>
      <c r="F3258" s="604">
        <v>1</v>
      </c>
      <c r="G3258" s="604">
        <v>0.27437</v>
      </c>
      <c r="I3258" t="str">
        <f t="shared" si="309"/>
        <v>electricity</v>
      </c>
      <c r="J3258" t="str">
        <f t="shared" si="310"/>
        <v>hard coal</v>
      </c>
      <c r="K3258" t="str">
        <f t="shared" si="311"/>
        <v>sox</v>
      </c>
      <c r="L3258" t="str">
        <f t="shared" si="312"/>
        <v>electricity.hard coal.sox.In-furnace control - limestone injection</v>
      </c>
      <c r="M3258" s="614">
        <f>IFERROR(INDEX('Control Tech'!$K$3:$K$196,MATCH(Calcs!L3258,'Control Tech'!$A$3:$A$196,0),1)/100,0)</f>
        <v>0</v>
      </c>
      <c r="N3258" s="613">
        <f t="shared" si="307"/>
        <v>0</v>
      </c>
      <c r="O3258">
        <f t="shared" si="308"/>
        <v>0</v>
      </c>
    </row>
    <row r="3259" spans="1:15" x14ac:dyDescent="0.25">
      <c r="A3259" t="s">
        <v>1711</v>
      </c>
      <c r="B3259" t="s">
        <v>1233</v>
      </c>
      <c r="C3259" t="s">
        <v>1292</v>
      </c>
      <c r="D3259" t="s">
        <v>1700</v>
      </c>
      <c r="E3259" t="s">
        <v>1195</v>
      </c>
      <c r="F3259" s="604">
        <v>1</v>
      </c>
      <c r="G3259" s="604">
        <v>0.41155000000000003</v>
      </c>
      <c r="I3259" t="str">
        <f t="shared" si="309"/>
        <v>electricity</v>
      </c>
      <c r="J3259" t="str">
        <f t="shared" si="310"/>
        <v>hard coal</v>
      </c>
      <c r="K3259" t="str">
        <f t="shared" si="311"/>
        <v>sox</v>
      </c>
      <c r="L3259" t="str">
        <f t="shared" si="312"/>
        <v>electricity.hard coal.sox.Low sulphur coal (0.6 %S)</v>
      </c>
      <c r="M3259" s="614">
        <f>IFERROR(INDEX('Control Tech'!$K$3:$K$196,MATCH(Calcs!L3259,'Control Tech'!$A$3:$A$196,0),1)/100,0)</f>
        <v>0</v>
      </c>
      <c r="N3259" s="613">
        <f t="shared" si="307"/>
        <v>0</v>
      </c>
      <c r="O3259">
        <f t="shared" si="308"/>
        <v>0</v>
      </c>
    </row>
    <row r="3260" spans="1:15" x14ac:dyDescent="0.25">
      <c r="A3260" t="s">
        <v>1711</v>
      </c>
      <c r="B3260" t="s">
        <v>1233</v>
      </c>
      <c r="C3260" t="s">
        <v>1292</v>
      </c>
      <c r="D3260" t="s">
        <v>1186</v>
      </c>
      <c r="E3260" t="s">
        <v>1195</v>
      </c>
      <c r="F3260" s="604">
        <v>1</v>
      </c>
      <c r="G3260" s="604">
        <v>0.68591999999999997</v>
      </c>
      <c r="I3260" t="str">
        <f t="shared" si="309"/>
        <v>electricity</v>
      </c>
      <c r="J3260" t="str">
        <f t="shared" si="310"/>
        <v>hard coal</v>
      </c>
      <c r="K3260" t="str">
        <f t="shared" si="311"/>
        <v>sox</v>
      </c>
      <c r="L3260" t="str">
        <f t="shared" si="312"/>
        <v>electricity.hard coal.sox.No control</v>
      </c>
      <c r="M3260" s="614">
        <f>IFERROR(INDEX('Control Tech'!$K$3:$K$196,MATCH(Calcs!L3260,'Control Tech'!$A$3:$A$196,0),1)/100,0)</f>
        <v>0</v>
      </c>
      <c r="N3260" s="613">
        <f t="shared" si="307"/>
        <v>1</v>
      </c>
      <c r="O3260">
        <f t="shared" si="308"/>
        <v>0</v>
      </c>
    </row>
    <row r="3261" spans="1:15" x14ac:dyDescent="0.25">
      <c r="A3261" t="s">
        <v>1711</v>
      </c>
      <c r="B3261" t="s">
        <v>1233</v>
      </c>
      <c r="C3261" t="s">
        <v>1292</v>
      </c>
      <c r="D3261" t="s">
        <v>1696</v>
      </c>
      <c r="E3261" t="s">
        <v>1195</v>
      </c>
      <c r="F3261" s="604">
        <v>1</v>
      </c>
      <c r="G3261" s="604">
        <v>3.4299999999999997E-2</v>
      </c>
      <c r="I3261" t="str">
        <f t="shared" si="309"/>
        <v>electricity</v>
      </c>
      <c r="J3261" t="str">
        <f t="shared" si="310"/>
        <v>hard coal</v>
      </c>
      <c r="K3261" t="str">
        <f t="shared" si="311"/>
        <v>sox</v>
      </c>
      <c r="L3261" t="str">
        <f t="shared" si="312"/>
        <v>electricity.hard coal.sox.Wet flue gases desulphurisation</v>
      </c>
      <c r="M3261" s="614">
        <f>IFERROR(INDEX('Control Tech'!$K$3:$K$196,MATCH(Calcs!L3261,'Control Tech'!$A$3:$A$196,0),1)/100,0)</f>
        <v>0</v>
      </c>
      <c r="N3261" s="613">
        <f t="shared" si="307"/>
        <v>0</v>
      </c>
      <c r="O3261">
        <f t="shared" si="308"/>
        <v>0</v>
      </c>
    </row>
    <row r="3262" spans="1:15" x14ac:dyDescent="0.25">
      <c r="A3262" t="s">
        <v>1711</v>
      </c>
      <c r="B3262" t="s">
        <v>1233</v>
      </c>
      <c r="C3262" t="s">
        <v>1293</v>
      </c>
      <c r="D3262" t="s">
        <v>1697</v>
      </c>
      <c r="E3262" t="s">
        <v>1195</v>
      </c>
      <c r="F3262" s="604">
        <v>1</v>
      </c>
      <c r="G3262" s="604">
        <v>1.372E-2</v>
      </c>
      <c r="I3262" t="str">
        <f t="shared" si="309"/>
        <v>electricity</v>
      </c>
      <c r="J3262" t="str">
        <f t="shared" si="310"/>
        <v>hard coal</v>
      </c>
      <c r="K3262" t="str">
        <f t="shared" si="311"/>
        <v>sox</v>
      </c>
      <c r="L3262" t="str">
        <f t="shared" si="312"/>
        <v>electricity.hard coal.sox.High efficiency flue gases desulphurisation</v>
      </c>
      <c r="M3262" s="614">
        <f>IFERROR(INDEX('Control Tech'!$K$3:$K$196,MATCH(Calcs!L3262,'Control Tech'!$A$3:$A$196,0),1)/100,0)</f>
        <v>0</v>
      </c>
      <c r="N3262" s="613">
        <f t="shared" si="307"/>
        <v>0</v>
      </c>
      <c r="O3262">
        <f t="shared" si="308"/>
        <v>0</v>
      </c>
    </row>
    <row r="3263" spans="1:15" x14ac:dyDescent="0.25">
      <c r="A3263" t="s">
        <v>1711</v>
      </c>
      <c r="B3263" t="s">
        <v>1233</v>
      </c>
      <c r="C3263" t="s">
        <v>1293</v>
      </c>
      <c r="D3263" t="s">
        <v>1694</v>
      </c>
      <c r="E3263" t="s">
        <v>1195</v>
      </c>
      <c r="F3263" s="604">
        <v>1</v>
      </c>
      <c r="G3263" s="604">
        <v>0.27437</v>
      </c>
      <c r="I3263" t="str">
        <f t="shared" si="309"/>
        <v>electricity</v>
      </c>
      <c r="J3263" t="str">
        <f t="shared" si="310"/>
        <v>hard coal</v>
      </c>
      <c r="K3263" t="str">
        <f t="shared" si="311"/>
        <v>sox</v>
      </c>
      <c r="L3263" t="str">
        <f t="shared" si="312"/>
        <v>electricity.hard coal.sox.In-furnace control - limestone injection</v>
      </c>
      <c r="M3263" s="614">
        <f>IFERROR(INDEX('Control Tech'!$K$3:$K$196,MATCH(Calcs!L3263,'Control Tech'!$A$3:$A$196,0),1)/100,0)</f>
        <v>0</v>
      </c>
      <c r="N3263" s="613">
        <f t="shared" si="307"/>
        <v>0</v>
      </c>
      <c r="O3263">
        <f t="shared" si="308"/>
        <v>0</v>
      </c>
    </row>
    <row r="3264" spans="1:15" x14ac:dyDescent="0.25">
      <c r="A3264" t="s">
        <v>1711</v>
      </c>
      <c r="B3264" t="s">
        <v>1233</v>
      </c>
      <c r="C3264" t="s">
        <v>1293</v>
      </c>
      <c r="D3264" t="s">
        <v>1700</v>
      </c>
      <c r="E3264" t="s">
        <v>1195</v>
      </c>
      <c r="F3264" s="604">
        <v>1</v>
      </c>
      <c r="G3264" s="604">
        <v>0.41155000000000003</v>
      </c>
      <c r="I3264" t="str">
        <f t="shared" si="309"/>
        <v>electricity</v>
      </c>
      <c r="J3264" t="str">
        <f t="shared" si="310"/>
        <v>hard coal</v>
      </c>
      <c r="K3264" t="str">
        <f t="shared" si="311"/>
        <v>sox</v>
      </c>
      <c r="L3264" t="str">
        <f t="shared" si="312"/>
        <v>electricity.hard coal.sox.Low sulphur coal (0.6 %S)</v>
      </c>
      <c r="M3264" s="614">
        <f>IFERROR(INDEX('Control Tech'!$K$3:$K$196,MATCH(Calcs!L3264,'Control Tech'!$A$3:$A$196,0),1)/100,0)</f>
        <v>0</v>
      </c>
      <c r="N3264" s="613">
        <f t="shared" si="307"/>
        <v>0</v>
      </c>
      <c r="O3264">
        <f t="shared" si="308"/>
        <v>0</v>
      </c>
    </row>
    <row r="3265" spans="1:15" x14ac:dyDescent="0.25">
      <c r="A3265" t="s">
        <v>1711</v>
      </c>
      <c r="B3265" t="s">
        <v>1233</v>
      </c>
      <c r="C3265" t="s">
        <v>1293</v>
      </c>
      <c r="D3265" t="s">
        <v>1186</v>
      </c>
      <c r="E3265" t="s">
        <v>1195</v>
      </c>
      <c r="F3265" s="604">
        <v>1</v>
      </c>
      <c r="G3265" s="604">
        <v>0.68591999999999997</v>
      </c>
      <c r="I3265" t="str">
        <f t="shared" si="309"/>
        <v>electricity</v>
      </c>
      <c r="J3265" t="str">
        <f t="shared" si="310"/>
        <v>hard coal</v>
      </c>
      <c r="K3265" t="str">
        <f t="shared" si="311"/>
        <v>sox</v>
      </c>
      <c r="L3265" t="str">
        <f t="shared" si="312"/>
        <v>electricity.hard coal.sox.No control</v>
      </c>
      <c r="M3265" s="614">
        <f>IFERROR(INDEX('Control Tech'!$K$3:$K$196,MATCH(Calcs!L3265,'Control Tech'!$A$3:$A$196,0),1)/100,0)</f>
        <v>0</v>
      </c>
      <c r="N3265" s="613">
        <f t="shared" si="307"/>
        <v>1</v>
      </c>
      <c r="O3265">
        <f t="shared" si="308"/>
        <v>0</v>
      </c>
    </row>
    <row r="3266" spans="1:15" x14ac:dyDescent="0.25">
      <c r="A3266" t="s">
        <v>1711</v>
      </c>
      <c r="B3266" t="s">
        <v>1233</v>
      </c>
      <c r="C3266" t="s">
        <v>1293</v>
      </c>
      <c r="D3266" t="s">
        <v>1696</v>
      </c>
      <c r="E3266" t="s">
        <v>1195</v>
      </c>
      <c r="F3266" s="604">
        <v>1</v>
      </c>
      <c r="G3266" s="604">
        <v>3.4299999999999997E-2</v>
      </c>
      <c r="I3266" t="str">
        <f t="shared" si="309"/>
        <v>electricity</v>
      </c>
      <c r="J3266" t="str">
        <f t="shared" si="310"/>
        <v>hard coal</v>
      </c>
      <c r="K3266" t="str">
        <f t="shared" si="311"/>
        <v>sox</v>
      </c>
      <c r="L3266" t="str">
        <f t="shared" si="312"/>
        <v>electricity.hard coal.sox.Wet flue gases desulphurisation</v>
      </c>
      <c r="M3266" s="614">
        <f>IFERROR(INDEX('Control Tech'!$K$3:$K$196,MATCH(Calcs!L3266,'Control Tech'!$A$3:$A$196,0),1)/100,0)</f>
        <v>0</v>
      </c>
      <c r="N3266" s="613">
        <f t="shared" si="307"/>
        <v>0</v>
      </c>
      <c r="O3266">
        <f t="shared" si="308"/>
        <v>0</v>
      </c>
    </row>
    <row r="3267" spans="1:15" x14ac:dyDescent="0.25">
      <c r="A3267" t="s">
        <v>1711</v>
      </c>
      <c r="B3267" t="s">
        <v>1237</v>
      </c>
      <c r="C3267" t="s">
        <v>1409</v>
      </c>
      <c r="D3267" t="s">
        <v>1186</v>
      </c>
      <c r="E3267" t="s">
        <v>1195</v>
      </c>
      <c r="F3267" s="604">
        <v>1</v>
      </c>
      <c r="G3267" s="604">
        <v>5.0000000000000001E-3</v>
      </c>
      <c r="I3267" t="str">
        <f t="shared" si="309"/>
        <v>electricity</v>
      </c>
      <c r="J3267" t="str">
        <f t="shared" si="310"/>
        <v>biomass</v>
      </c>
      <c r="K3267" t="str">
        <f t="shared" si="311"/>
        <v>sox</v>
      </c>
      <c r="L3267" t="str">
        <f t="shared" si="312"/>
        <v>electricity.biomass.sox.No control</v>
      </c>
      <c r="M3267" s="614">
        <f>IFERROR(INDEX('Control Tech'!$K$3:$K$196,MATCH(Calcs!L3267,'Control Tech'!$A$3:$A$196,0),1)/100,0)</f>
        <v>0</v>
      </c>
      <c r="N3267" s="613">
        <f t="shared" si="307"/>
        <v>1</v>
      </c>
      <c r="O3267">
        <f t="shared" si="308"/>
        <v>0</v>
      </c>
    </row>
    <row r="3268" spans="1:15" x14ac:dyDescent="0.25">
      <c r="A3268" t="s">
        <v>1711</v>
      </c>
      <c r="B3268" t="s">
        <v>1237</v>
      </c>
      <c r="C3268" t="s">
        <v>1205</v>
      </c>
      <c r="D3268" t="s">
        <v>1186</v>
      </c>
      <c r="E3268" t="s">
        <v>1195</v>
      </c>
      <c r="F3268" s="604">
        <v>1</v>
      </c>
      <c r="G3268" s="604">
        <v>5.0000000000000001E-3</v>
      </c>
      <c r="I3268" t="str">
        <f t="shared" si="309"/>
        <v>electricity</v>
      </c>
      <c r="J3268" t="str">
        <f t="shared" si="310"/>
        <v>lignite</v>
      </c>
      <c r="K3268" t="str">
        <f t="shared" si="311"/>
        <v>sox</v>
      </c>
      <c r="L3268" t="str">
        <f t="shared" si="312"/>
        <v>electricity.lignite.sox.No control</v>
      </c>
      <c r="M3268" s="614">
        <f>IFERROR(INDEX('Control Tech'!$K$3:$K$196,MATCH(Calcs!L3268,'Control Tech'!$A$3:$A$196,0),1)/100,0)</f>
        <v>0</v>
      </c>
      <c r="N3268" s="613">
        <f t="shared" si="307"/>
        <v>1</v>
      </c>
      <c r="O3268">
        <f t="shared" si="308"/>
        <v>0</v>
      </c>
    </row>
    <row r="3269" spans="1:15" x14ac:dyDescent="0.25">
      <c r="A3269" t="s">
        <v>1711</v>
      </c>
      <c r="B3269" t="s">
        <v>1237</v>
      </c>
      <c r="C3269" t="s">
        <v>1240</v>
      </c>
      <c r="D3269" t="s">
        <v>1186</v>
      </c>
      <c r="E3269" t="s">
        <v>1195</v>
      </c>
      <c r="F3269" s="604">
        <v>1</v>
      </c>
      <c r="G3269" s="604">
        <v>5.0000000000000001E-3</v>
      </c>
      <c r="I3269" t="str">
        <f t="shared" si="309"/>
        <v>electricity</v>
      </c>
      <c r="J3269" t="str">
        <f t="shared" si="310"/>
        <v>lignite</v>
      </c>
      <c r="K3269" t="str">
        <f t="shared" si="311"/>
        <v>sox</v>
      </c>
      <c r="L3269" t="str">
        <f t="shared" si="312"/>
        <v>electricity.lignite.sox.No control</v>
      </c>
      <c r="M3269" s="614">
        <f>IFERROR(INDEX('Control Tech'!$K$3:$K$196,MATCH(Calcs!L3269,'Control Tech'!$A$3:$A$196,0),1)/100,0)</f>
        <v>0</v>
      </c>
      <c r="N3269" s="613">
        <f t="shared" si="307"/>
        <v>1</v>
      </c>
      <c r="O3269">
        <f t="shared" si="308"/>
        <v>0</v>
      </c>
    </row>
    <row r="3270" spans="1:15" x14ac:dyDescent="0.25">
      <c r="A3270" t="s">
        <v>1711</v>
      </c>
      <c r="B3270" t="s">
        <v>1237</v>
      </c>
      <c r="C3270" t="s">
        <v>1264</v>
      </c>
      <c r="D3270" t="s">
        <v>1186</v>
      </c>
      <c r="E3270" t="s">
        <v>1195</v>
      </c>
      <c r="F3270" s="604">
        <v>1</v>
      </c>
      <c r="G3270" s="604">
        <v>0</v>
      </c>
      <c r="I3270" t="str">
        <f t="shared" si="309"/>
        <v>electricity</v>
      </c>
      <c r="J3270" t="str">
        <f t="shared" si="310"/>
        <v>natural gas</v>
      </c>
      <c r="K3270" t="str">
        <f t="shared" si="311"/>
        <v>sox</v>
      </c>
      <c r="L3270" t="str">
        <f t="shared" si="312"/>
        <v>electricity.natural gas.sox.No control</v>
      </c>
      <c r="M3270" s="614">
        <f>IFERROR(INDEX('Control Tech'!$K$3:$K$196,MATCH(Calcs!L3270,'Control Tech'!$A$3:$A$196,0),1)/100,0)</f>
        <v>0</v>
      </c>
      <c r="N3270" s="613">
        <f t="shared" ref="N3270:N3333" si="313">IF(D3270="no control",1-SUMIFS($M$5:$M$3714,$B$5:$B$3714,B3270,$A$5:$A$3714,A3270,$C$5:$C$3714,C3270),M3270)</f>
        <v>1</v>
      </c>
      <c r="O3270">
        <f t="shared" ref="O3270:O3333" si="314">IF(I3270="electricity",INDEX($W$3:$W$143,MATCH(CONCATENATE(B3270,".",C3270),$R$3:$R$143,0),1),"")</f>
        <v>0</v>
      </c>
    </row>
    <row r="3271" spans="1:15" x14ac:dyDescent="0.25">
      <c r="A3271" t="s">
        <v>1711</v>
      </c>
      <c r="B3271" t="s">
        <v>1237</v>
      </c>
      <c r="C3271" t="s">
        <v>1291</v>
      </c>
      <c r="D3271" t="s">
        <v>1186</v>
      </c>
      <c r="E3271" t="s">
        <v>1195</v>
      </c>
      <c r="F3271" s="604">
        <v>1</v>
      </c>
      <c r="G3271" s="604">
        <v>5.0000000000000001E-3</v>
      </c>
      <c r="I3271" t="str">
        <f t="shared" si="309"/>
        <v>electricity</v>
      </c>
      <c r="J3271" t="str">
        <f t="shared" si="310"/>
        <v>hard coal</v>
      </c>
      <c r="K3271" t="str">
        <f t="shared" si="311"/>
        <v>sox</v>
      </c>
      <c r="L3271" t="str">
        <f t="shared" si="312"/>
        <v>electricity.hard coal.sox.No control</v>
      </c>
      <c r="M3271" s="614">
        <f>IFERROR(INDEX('Control Tech'!$K$3:$K$196,MATCH(Calcs!L3271,'Control Tech'!$A$3:$A$196,0),1)/100,0)</f>
        <v>0</v>
      </c>
      <c r="N3271" s="613">
        <f t="shared" si="313"/>
        <v>1</v>
      </c>
      <c r="O3271">
        <f t="shared" si="314"/>
        <v>0</v>
      </c>
    </row>
    <row r="3272" spans="1:15" x14ac:dyDescent="0.25">
      <c r="A3272" t="s">
        <v>1711</v>
      </c>
      <c r="B3272" t="s">
        <v>1237</v>
      </c>
      <c r="C3272" t="s">
        <v>1292</v>
      </c>
      <c r="D3272" t="s">
        <v>1186</v>
      </c>
      <c r="E3272" t="s">
        <v>1195</v>
      </c>
      <c r="F3272" s="604">
        <v>1</v>
      </c>
      <c r="G3272" s="604">
        <v>5.0000000000000001E-3</v>
      </c>
      <c r="I3272" t="str">
        <f t="shared" si="309"/>
        <v>electricity</v>
      </c>
      <c r="J3272" t="str">
        <f t="shared" si="310"/>
        <v>hard coal</v>
      </c>
      <c r="K3272" t="str">
        <f t="shared" si="311"/>
        <v>sox</v>
      </c>
      <c r="L3272" t="str">
        <f t="shared" si="312"/>
        <v>electricity.hard coal.sox.No control</v>
      </c>
      <c r="M3272" s="614">
        <f>IFERROR(INDEX('Control Tech'!$K$3:$K$196,MATCH(Calcs!L3272,'Control Tech'!$A$3:$A$196,0),1)/100,0)</f>
        <v>0</v>
      </c>
      <c r="N3272" s="613">
        <f t="shared" si="313"/>
        <v>1</v>
      </c>
      <c r="O3272">
        <f t="shared" si="314"/>
        <v>0</v>
      </c>
    </row>
    <row r="3273" spans="1:15" x14ac:dyDescent="0.25">
      <c r="A3273" t="s">
        <v>1711</v>
      </c>
      <c r="B3273" t="s">
        <v>1237</v>
      </c>
      <c r="C3273" t="s">
        <v>1293</v>
      </c>
      <c r="D3273" t="s">
        <v>1186</v>
      </c>
      <c r="E3273" t="s">
        <v>1195</v>
      </c>
      <c r="F3273" s="604">
        <v>1</v>
      </c>
      <c r="G3273" s="604">
        <v>5.0000000000000001E-3</v>
      </c>
      <c r="I3273" t="str">
        <f t="shared" si="309"/>
        <v>electricity</v>
      </c>
      <c r="J3273" t="str">
        <f t="shared" si="310"/>
        <v>hard coal</v>
      </c>
      <c r="K3273" t="str">
        <f t="shared" si="311"/>
        <v>sox</v>
      </c>
      <c r="L3273" t="str">
        <f t="shared" si="312"/>
        <v>electricity.hard coal.sox.No control</v>
      </c>
      <c r="M3273" s="614">
        <f>IFERROR(INDEX('Control Tech'!$K$3:$K$196,MATCH(Calcs!L3273,'Control Tech'!$A$3:$A$196,0),1)/100,0)</f>
        <v>0</v>
      </c>
      <c r="N3273" s="613">
        <f t="shared" si="313"/>
        <v>1</v>
      </c>
      <c r="O3273">
        <f t="shared" si="314"/>
        <v>0</v>
      </c>
    </row>
    <row r="3274" spans="1:15" x14ac:dyDescent="0.25">
      <c r="A3274" t="s">
        <v>1711</v>
      </c>
      <c r="B3274" t="s">
        <v>1192</v>
      </c>
      <c r="C3274" t="s">
        <v>1264</v>
      </c>
      <c r="D3274" t="s">
        <v>1186</v>
      </c>
      <c r="E3274" t="s">
        <v>1195</v>
      </c>
      <c r="F3274" s="604">
        <v>1</v>
      </c>
      <c r="G3274" s="604">
        <v>0</v>
      </c>
      <c r="I3274" t="str">
        <f t="shared" si="309"/>
        <v>motorbikes</v>
      </c>
      <c r="J3274" t="str">
        <f t="shared" si="310"/>
        <v>natural gas</v>
      </c>
      <c r="K3274" t="str">
        <f t="shared" si="311"/>
        <v>sox</v>
      </c>
      <c r="L3274" t="str">
        <f t="shared" si="312"/>
        <v>motorbikes.natural gas.sox.No control</v>
      </c>
      <c r="M3274" s="614">
        <f>IFERROR(INDEX('Control Tech'!$K$3:$K$196,MATCH(Calcs!L3274,'Control Tech'!$A$3:$A$196,0),1)/100,0)</f>
        <v>0</v>
      </c>
      <c r="N3274" s="613">
        <f t="shared" si="313"/>
        <v>1</v>
      </c>
      <c r="O3274" t="str">
        <f t="shared" si="314"/>
        <v/>
      </c>
    </row>
    <row r="3275" spans="1:15" x14ac:dyDescent="0.25">
      <c r="A3275" t="s">
        <v>1711</v>
      </c>
      <c r="B3275" t="s">
        <v>1192</v>
      </c>
      <c r="C3275" t="s">
        <v>18</v>
      </c>
      <c r="D3275" t="s">
        <v>1699</v>
      </c>
      <c r="E3275" t="s">
        <v>1195</v>
      </c>
      <c r="F3275" s="604">
        <v>1</v>
      </c>
      <c r="G3275" s="604">
        <v>4.2999999999999999E-4</v>
      </c>
      <c r="I3275" t="str">
        <f t="shared" si="309"/>
        <v>motorbikes</v>
      </c>
      <c r="J3275" t="str">
        <f t="shared" si="310"/>
        <v>petroleum gasoline</v>
      </c>
      <c r="K3275" t="str">
        <f t="shared" si="311"/>
        <v>sox</v>
      </c>
      <c r="L3275" t="str">
        <f t="shared" si="312"/>
        <v>motorbikes.petroleum gasoline.sox.Low sulphur gasoline (0.001 %S)</v>
      </c>
      <c r="M3275" s="614">
        <f>IFERROR(INDEX('Control Tech'!$K$3:$K$196,MATCH(Calcs!L3275,'Control Tech'!$A$3:$A$196,0),1)/100,0)</f>
        <v>0</v>
      </c>
      <c r="N3275" s="613">
        <f t="shared" si="313"/>
        <v>0</v>
      </c>
      <c r="O3275" t="str">
        <f t="shared" si="314"/>
        <v/>
      </c>
    </row>
    <row r="3276" spans="1:15" x14ac:dyDescent="0.25">
      <c r="A3276" t="s">
        <v>1711</v>
      </c>
      <c r="B3276" t="s">
        <v>1192</v>
      </c>
      <c r="C3276" t="s">
        <v>18</v>
      </c>
      <c r="D3276" t="s">
        <v>1186</v>
      </c>
      <c r="E3276" t="s">
        <v>1195</v>
      </c>
      <c r="F3276" s="604">
        <v>1</v>
      </c>
      <c r="G3276" s="604">
        <v>8.6959999999999996E-2</v>
      </c>
      <c r="I3276" t="str">
        <f t="shared" si="309"/>
        <v>motorbikes</v>
      </c>
      <c r="J3276" t="str">
        <f t="shared" si="310"/>
        <v>petroleum gasoline</v>
      </c>
      <c r="K3276" t="str">
        <f t="shared" si="311"/>
        <v>sox</v>
      </c>
      <c r="L3276" t="str">
        <f t="shared" si="312"/>
        <v>motorbikes.petroleum gasoline.sox.No control</v>
      </c>
      <c r="M3276" s="614">
        <f>IFERROR(INDEX('Control Tech'!$K$3:$K$196,MATCH(Calcs!L3276,'Control Tech'!$A$3:$A$196,0),1)/100,0)</f>
        <v>0</v>
      </c>
      <c r="N3276" s="613">
        <f t="shared" si="313"/>
        <v>1</v>
      </c>
      <c r="O3276" t="str">
        <f t="shared" si="314"/>
        <v/>
      </c>
    </row>
    <row r="3277" spans="1:15" x14ac:dyDescent="0.25">
      <c r="A3277" t="s">
        <v>1711</v>
      </c>
      <c r="B3277" t="s">
        <v>1247</v>
      </c>
      <c r="C3277" t="s">
        <v>1409</v>
      </c>
      <c r="D3277" t="s">
        <v>1186</v>
      </c>
      <c r="E3277" t="s">
        <v>1195</v>
      </c>
      <c r="F3277" s="604">
        <v>1</v>
      </c>
      <c r="G3277" s="604">
        <v>2.5000000000000001E-2</v>
      </c>
      <c r="I3277" t="str">
        <f t="shared" si="309"/>
        <v>industry</v>
      </c>
      <c r="J3277" t="str">
        <f t="shared" si="310"/>
        <v/>
      </c>
      <c r="K3277" t="str">
        <f t="shared" si="311"/>
        <v>sox</v>
      </c>
      <c r="L3277" t="str">
        <f t="shared" si="312"/>
        <v>industry..sox.No control</v>
      </c>
      <c r="M3277" s="614">
        <f>IFERROR(INDEX('Control Tech'!$K$3:$K$196,MATCH(Calcs!L3277,'Control Tech'!$A$3:$A$196,0),1)/100,0)</f>
        <v>0</v>
      </c>
      <c r="N3277" s="613">
        <f t="shared" si="313"/>
        <v>1</v>
      </c>
      <c r="O3277" t="str">
        <f t="shared" si="314"/>
        <v/>
      </c>
    </row>
    <row r="3278" spans="1:15" x14ac:dyDescent="0.25">
      <c r="A3278" t="s">
        <v>1711</v>
      </c>
      <c r="B3278" t="s">
        <v>1247</v>
      </c>
      <c r="C3278" t="s">
        <v>1245</v>
      </c>
      <c r="D3278" t="s">
        <v>1186</v>
      </c>
      <c r="E3278" t="s">
        <v>1195</v>
      </c>
      <c r="F3278" s="604">
        <v>1</v>
      </c>
      <c r="G3278" s="604">
        <v>0.68591999999999997</v>
      </c>
      <c r="I3278" t="str">
        <f t="shared" si="309"/>
        <v>industry</v>
      </c>
      <c r="J3278" t="str">
        <f t="shared" si="310"/>
        <v>hard coal</v>
      </c>
      <c r="K3278" t="str">
        <f t="shared" si="311"/>
        <v>sox</v>
      </c>
      <c r="L3278" t="str">
        <f t="shared" si="312"/>
        <v>industry.hard coal.sox.No control</v>
      </c>
      <c r="M3278" s="614">
        <f>IFERROR(INDEX('Control Tech'!$K$3:$K$196,MATCH(Calcs!L3278,'Control Tech'!$A$3:$A$196,0),1)/100,0)</f>
        <v>0</v>
      </c>
      <c r="N3278" s="613">
        <f t="shared" si="313"/>
        <v>1</v>
      </c>
      <c r="O3278" t="str">
        <f t="shared" si="314"/>
        <v/>
      </c>
    </row>
    <row r="3279" spans="1:15" x14ac:dyDescent="0.25">
      <c r="A3279" t="s">
        <v>1711</v>
      </c>
      <c r="B3279" t="s">
        <v>1247</v>
      </c>
      <c r="C3279" t="s">
        <v>92</v>
      </c>
      <c r="D3279" t="s">
        <v>1703</v>
      </c>
      <c r="E3279" t="s">
        <v>1195</v>
      </c>
      <c r="F3279" s="604">
        <v>1</v>
      </c>
      <c r="G3279" s="604">
        <v>9.4119999999999995E-2</v>
      </c>
      <c r="I3279" t="str">
        <f t="shared" si="309"/>
        <v>industry</v>
      </c>
      <c r="J3279" t="str">
        <f t="shared" si="310"/>
        <v>petroleum diesel</v>
      </c>
      <c r="K3279" t="str">
        <f t="shared" si="311"/>
        <v>sox</v>
      </c>
      <c r="L3279" t="str">
        <f t="shared" si="312"/>
        <v>industry.petroleum diesel.sox.Low sulphur diesel oil - stage 1 (0.2 % S)</v>
      </c>
      <c r="M3279" s="614">
        <f>IFERROR(INDEX('Control Tech'!$K$3:$K$196,MATCH(Calcs!L3279,'Control Tech'!$A$3:$A$196,0),1)/100,0)</f>
        <v>0</v>
      </c>
      <c r="N3279" s="613">
        <f t="shared" si="313"/>
        <v>0</v>
      </c>
      <c r="O3279" t="str">
        <f t="shared" si="314"/>
        <v/>
      </c>
    </row>
    <row r="3280" spans="1:15" x14ac:dyDescent="0.25">
      <c r="A3280" t="s">
        <v>1711</v>
      </c>
      <c r="B3280" t="s">
        <v>1247</v>
      </c>
      <c r="C3280" t="s">
        <v>92</v>
      </c>
      <c r="D3280" t="s">
        <v>1704</v>
      </c>
      <c r="E3280" t="s">
        <v>1195</v>
      </c>
      <c r="F3280" s="604">
        <v>1</v>
      </c>
      <c r="G3280" s="604">
        <v>2.1180000000000001E-2</v>
      </c>
      <c r="I3280" t="str">
        <f t="shared" si="309"/>
        <v>industry</v>
      </c>
      <c r="J3280" t="str">
        <f t="shared" si="310"/>
        <v>petroleum diesel</v>
      </c>
      <c r="K3280" t="str">
        <f t="shared" si="311"/>
        <v>sox</v>
      </c>
      <c r="L3280" t="str">
        <f t="shared" si="312"/>
        <v>industry.petroleum diesel.sox.Low sulphur diesel oil - stage 2 (0.045 % S)</v>
      </c>
      <c r="M3280" s="614">
        <f>IFERROR(INDEX('Control Tech'!$K$3:$K$196,MATCH(Calcs!L3280,'Control Tech'!$A$3:$A$196,0),1)/100,0)</f>
        <v>0</v>
      </c>
      <c r="N3280" s="613">
        <f t="shared" si="313"/>
        <v>0</v>
      </c>
      <c r="O3280" t="str">
        <f t="shared" si="314"/>
        <v/>
      </c>
    </row>
    <row r="3281" spans="1:15" x14ac:dyDescent="0.25">
      <c r="A3281" t="s">
        <v>1711</v>
      </c>
      <c r="B3281" t="s">
        <v>1247</v>
      </c>
      <c r="C3281" t="s">
        <v>92</v>
      </c>
      <c r="D3281" t="s">
        <v>1186</v>
      </c>
      <c r="E3281" t="s">
        <v>1195</v>
      </c>
      <c r="F3281" s="604">
        <v>1</v>
      </c>
      <c r="G3281" s="604">
        <v>0.23529</v>
      </c>
      <c r="I3281" t="str">
        <f t="shared" si="309"/>
        <v>industry</v>
      </c>
      <c r="J3281" t="str">
        <f t="shared" si="310"/>
        <v>petroleum diesel</v>
      </c>
      <c r="K3281" t="str">
        <f t="shared" si="311"/>
        <v>sox</v>
      </c>
      <c r="L3281" t="str">
        <f t="shared" si="312"/>
        <v>industry.petroleum diesel.sox.No control</v>
      </c>
      <c r="M3281" s="614">
        <f>IFERROR(INDEX('Control Tech'!$K$3:$K$196,MATCH(Calcs!L3281,'Control Tech'!$A$3:$A$196,0),1)/100,0)</f>
        <v>0</v>
      </c>
      <c r="N3281" s="613">
        <f t="shared" si="313"/>
        <v>1</v>
      </c>
      <c r="O3281" t="str">
        <f t="shared" si="314"/>
        <v/>
      </c>
    </row>
    <row r="3282" spans="1:15" x14ac:dyDescent="0.25">
      <c r="A3282" t="s">
        <v>1711</v>
      </c>
      <c r="B3282" t="s">
        <v>1247</v>
      </c>
      <c r="C3282" t="s">
        <v>1264</v>
      </c>
      <c r="D3282" t="s">
        <v>1186</v>
      </c>
      <c r="E3282" t="s">
        <v>1195</v>
      </c>
      <c r="F3282" s="604">
        <v>1</v>
      </c>
      <c r="G3282" s="604">
        <v>0</v>
      </c>
      <c r="I3282" t="str">
        <f t="shared" si="309"/>
        <v>industry</v>
      </c>
      <c r="J3282" t="str">
        <f t="shared" si="310"/>
        <v>natural gas</v>
      </c>
      <c r="K3282" t="str">
        <f t="shared" si="311"/>
        <v>sox</v>
      </c>
      <c r="L3282" t="str">
        <f t="shared" si="312"/>
        <v>industry.natural gas.sox.No control</v>
      </c>
      <c r="M3282" s="614">
        <f>IFERROR(INDEX('Control Tech'!$K$3:$K$196,MATCH(Calcs!L3282,'Control Tech'!$A$3:$A$196,0),1)/100,0)</f>
        <v>0</v>
      </c>
      <c r="N3282" s="613">
        <f t="shared" si="313"/>
        <v>1</v>
      </c>
      <c r="O3282" t="str">
        <f t="shared" si="314"/>
        <v/>
      </c>
    </row>
    <row r="3283" spans="1:15" x14ac:dyDescent="0.25">
      <c r="A3283" t="s">
        <v>1711</v>
      </c>
      <c r="B3283" t="s">
        <v>1247</v>
      </c>
      <c r="C3283" t="s">
        <v>18</v>
      </c>
      <c r="D3283" t="s">
        <v>1186</v>
      </c>
      <c r="E3283" t="s">
        <v>1195</v>
      </c>
      <c r="F3283" s="604">
        <v>1</v>
      </c>
      <c r="G3283" s="604">
        <v>4.3479999999999998E-2</v>
      </c>
      <c r="I3283" t="str">
        <f t="shared" si="309"/>
        <v>industry</v>
      </c>
      <c r="J3283" t="str">
        <f t="shared" si="310"/>
        <v>petroleum gasoline</v>
      </c>
      <c r="K3283" t="str">
        <f t="shared" si="311"/>
        <v>sox</v>
      </c>
      <c r="L3283" t="str">
        <f t="shared" si="312"/>
        <v>industry.petroleum gasoline.sox.No control</v>
      </c>
      <c r="M3283" s="614">
        <f>IFERROR(INDEX('Control Tech'!$K$3:$K$196,MATCH(Calcs!L3283,'Control Tech'!$A$3:$A$196,0),1)/100,0)</f>
        <v>0</v>
      </c>
      <c r="N3283" s="613">
        <f t="shared" si="313"/>
        <v>1</v>
      </c>
      <c r="O3283" t="str">
        <f t="shared" si="314"/>
        <v/>
      </c>
    </row>
    <row r="3284" spans="1:15" x14ac:dyDescent="0.25">
      <c r="A3284" t="s">
        <v>1711</v>
      </c>
      <c r="B3284" t="s">
        <v>1247</v>
      </c>
      <c r="C3284" t="s">
        <v>1294</v>
      </c>
      <c r="D3284" t="s">
        <v>1693</v>
      </c>
      <c r="E3284" t="s">
        <v>1195</v>
      </c>
      <c r="F3284" s="604">
        <v>1</v>
      </c>
      <c r="G3284" s="604">
        <v>0.28499999999999998</v>
      </c>
      <c r="I3284" t="str">
        <f t="shared" si="309"/>
        <v>industry</v>
      </c>
      <c r="J3284" t="str">
        <f t="shared" si="310"/>
        <v>petroleum diesel</v>
      </c>
      <c r="K3284" t="str">
        <f t="shared" si="311"/>
        <v>sox</v>
      </c>
      <c r="L3284" t="str">
        <f t="shared" si="312"/>
        <v>industry.petroleum diesel.sox.Industry - wet flue gases desulphurisation</v>
      </c>
      <c r="M3284" s="614">
        <f>IFERROR(INDEX('Control Tech'!$K$3:$K$196,MATCH(Calcs!L3284,'Control Tech'!$A$3:$A$196,0),1)/100,0)</f>
        <v>0</v>
      </c>
      <c r="N3284" s="613">
        <f t="shared" si="313"/>
        <v>0</v>
      </c>
      <c r="O3284" t="str">
        <f t="shared" si="314"/>
        <v/>
      </c>
    </row>
    <row r="3285" spans="1:15" x14ac:dyDescent="0.25">
      <c r="A3285" t="s">
        <v>1711</v>
      </c>
      <c r="B3285" t="s">
        <v>1247</v>
      </c>
      <c r="C3285" t="s">
        <v>1294</v>
      </c>
      <c r="D3285" t="s">
        <v>1701</v>
      </c>
      <c r="E3285" t="s">
        <v>1195</v>
      </c>
      <c r="F3285" s="604">
        <v>1</v>
      </c>
      <c r="G3285" s="604">
        <v>0.3</v>
      </c>
      <c r="I3285" t="str">
        <f t="shared" si="309"/>
        <v>industry</v>
      </c>
      <c r="J3285" t="str">
        <f t="shared" si="310"/>
        <v>petroleum diesel</v>
      </c>
      <c r="K3285" t="str">
        <f t="shared" si="311"/>
        <v>sox</v>
      </c>
      <c r="L3285" t="str">
        <f t="shared" si="312"/>
        <v>industry.petroleum diesel.sox.Low sulphur fuel oil (0.6 %S)</v>
      </c>
      <c r="M3285" s="614">
        <f>IFERROR(INDEX('Control Tech'!$K$3:$K$196,MATCH(Calcs!L3285,'Control Tech'!$A$3:$A$196,0),1)/100,0)</f>
        <v>0</v>
      </c>
      <c r="N3285" s="613">
        <f t="shared" si="313"/>
        <v>0</v>
      </c>
      <c r="O3285" t="str">
        <f t="shared" si="314"/>
        <v/>
      </c>
    </row>
    <row r="3286" spans="1:15" x14ac:dyDescent="0.25">
      <c r="A3286" t="s">
        <v>1711</v>
      </c>
      <c r="B3286" t="s">
        <v>1247</v>
      </c>
      <c r="C3286" t="s">
        <v>1294</v>
      </c>
      <c r="D3286" t="s">
        <v>1186</v>
      </c>
      <c r="E3286" t="s">
        <v>1195</v>
      </c>
      <c r="F3286" s="604">
        <v>1</v>
      </c>
      <c r="G3286" s="604">
        <v>1.9</v>
      </c>
      <c r="I3286" t="str">
        <f t="shared" si="309"/>
        <v>industry</v>
      </c>
      <c r="J3286" t="str">
        <f t="shared" si="310"/>
        <v>petroleum diesel</v>
      </c>
      <c r="K3286" t="str">
        <f t="shared" si="311"/>
        <v>sox</v>
      </c>
      <c r="L3286" t="str">
        <f t="shared" si="312"/>
        <v>industry.petroleum diesel.sox.No control</v>
      </c>
      <c r="M3286" s="614">
        <f>IFERROR(INDEX('Control Tech'!$K$3:$K$196,MATCH(Calcs!L3286,'Control Tech'!$A$3:$A$196,0),1)/100,0)</f>
        <v>0</v>
      </c>
      <c r="N3286" s="613">
        <f t="shared" si="313"/>
        <v>1</v>
      </c>
      <c r="O3286" t="str">
        <f t="shared" si="314"/>
        <v/>
      </c>
    </row>
    <row r="3287" spans="1:15" x14ac:dyDescent="0.25">
      <c r="A3287" t="s">
        <v>1711</v>
      </c>
      <c r="B3287" t="s">
        <v>1247</v>
      </c>
      <c r="C3287" t="s">
        <v>1410</v>
      </c>
      <c r="D3287" t="s">
        <v>1693</v>
      </c>
      <c r="E3287" t="s">
        <v>1195</v>
      </c>
      <c r="F3287" s="604">
        <v>1</v>
      </c>
      <c r="G3287" s="604">
        <v>1.8749999999999999E-2</v>
      </c>
      <c r="I3287" t="str">
        <f t="shared" si="309"/>
        <v>industry</v>
      </c>
      <c r="J3287" t="str">
        <f t="shared" si="310"/>
        <v/>
      </c>
      <c r="K3287" t="str">
        <f t="shared" si="311"/>
        <v>sox</v>
      </c>
      <c r="L3287" t="str">
        <f t="shared" si="312"/>
        <v>industry..sox.Industry - wet flue gases desulphurisation</v>
      </c>
      <c r="M3287" s="614">
        <f>IFERROR(INDEX('Control Tech'!$K$3:$K$196,MATCH(Calcs!L3287,'Control Tech'!$A$3:$A$196,0),1)/100,0)</f>
        <v>0</v>
      </c>
      <c r="N3287" s="613">
        <f t="shared" si="313"/>
        <v>0</v>
      </c>
      <c r="O3287" t="str">
        <f t="shared" si="314"/>
        <v/>
      </c>
    </row>
    <row r="3288" spans="1:15" x14ac:dyDescent="0.25">
      <c r="A3288" t="s">
        <v>1711</v>
      </c>
      <c r="B3288" t="s">
        <v>1247</v>
      </c>
      <c r="C3288" t="s">
        <v>1410</v>
      </c>
      <c r="D3288" t="s">
        <v>1694</v>
      </c>
      <c r="E3288" t="s">
        <v>1195</v>
      </c>
      <c r="F3288" s="604">
        <v>1</v>
      </c>
      <c r="G3288" s="604">
        <v>0.05</v>
      </c>
      <c r="I3288" t="str">
        <f t="shared" si="309"/>
        <v>industry</v>
      </c>
      <c r="J3288" t="str">
        <f t="shared" si="310"/>
        <v/>
      </c>
      <c r="K3288" t="str">
        <f t="shared" si="311"/>
        <v>sox</v>
      </c>
      <c r="L3288" t="str">
        <f t="shared" si="312"/>
        <v>industry..sox.In-furnace control - limestone injection</v>
      </c>
      <c r="M3288" s="614">
        <f>IFERROR(INDEX('Control Tech'!$K$3:$K$196,MATCH(Calcs!L3288,'Control Tech'!$A$3:$A$196,0),1)/100,0)</f>
        <v>0</v>
      </c>
      <c r="N3288" s="613">
        <f t="shared" si="313"/>
        <v>0</v>
      </c>
      <c r="O3288" t="str">
        <f t="shared" si="314"/>
        <v/>
      </c>
    </row>
    <row r="3289" spans="1:15" x14ac:dyDescent="0.25">
      <c r="A3289" t="s">
        <v>1711</v>
      </c>
      <c r="B3289" t="s">
        <v>1247</v>
      </c>
      <c r="C3289" t="s">
        <v>1410</v>
      </c>
      <c r="D3289" t="s">
        <v>1186</v>
      </c>
      <c r="E3289" t="s">
        <v>1195</v>
      </c>
      <c r="F3289" s="604">
        <v>1</v>
      </c>
      <c r="G3289" s="604">
        <v>0.125</v>
      </c>
      <c r="I3289" t="str">
        <f t="shared" ref="I3289:I3352" si="315">IFERROR(INDEX($U$3:$U$143,MATCH(B3289,$S$3:$S$143,0),1),"")</f>
        <v>industry</v>
      </c>
      <c r="J3289" t="str">
        <f t="shared" ref="J3289:J3352" si="316">IFERROR(INDEX($V$3:$V$143,MATCH(CONCATENATE(B3289,".",C3289),$R$3:$R$143,0),1),"")</f>
        <v/>
      </c>
      <c r="K3289" t="str">
        <f t="shared" ref="K3289:K3352" si="317">IF(OR(A3289="black carbon",A3289="oc",A3289="pm2.5",A3289="pm10"),"PM",A3289)</f>
        <v>sox</v>
      </c>
      <c r="L3289" t="str">
        <f t="shared" ref="L3289:L3352" si="318">IFERROR(CONCATENATE(I3289,".",J3289,".",K3289,".",D3289),"")</f>
        <v>industry..sox.No control</v>
      </c>
      <c r="M3289" s="614">
        <f>IFERROR(INDEX('Control Tech'!$K$3:$K$196,MATCH(Calcs!L3289,'Control Tech'!$A$3:$A$196,0),1)/100,0)</f>
        <v>0</v>
      </c>
      <c r="N3289" s="613">
        <f t="shared" si="313"/>
        <v>1</v>
      </c>
      <c r="O3289" t="str">
        <f t="shared" si="314"/>
        <v/>
      </c>
    </row>
    <row r="3290" spans="1:15" x14ac:dyDescent="0.25">
      <c r="A3290" t="s">
        <v>1711</v>
      </c>
      <c r="B3290" t="s">
        <v>1247</v>
      </c>
      <c r="C3290" t="s">
        <v>1688</v>
      </c>
      <c r="D3290" t="s">
        <v>1186</v>
      </c>
      <c r="E3290" t="s">
        <v>1195</v>
      </c>
      <c r="F3290" s="604">
        <v>1</v>
      </c>
      <c r="G3290" s="604">
        <v>0</v>
      </c>
      <c r="I3290" t="str">
        <f t="shared" si="315"/>
        <v>industry</v>
      </c>
      <c r="J3290" t="str">
        <f t="shared" si="316"/>
        <v/>
      </c>
      <c r="K3290" t="str">
        <f t="shared" si="317"/>
        <v>sox</v>
      </c>
      <c r="L3290" t="str">
        <f t="shared" si="318"/>
        <v>industry..sox.No control</v>
      </c>
      <c r="M3290" s="614">
        <f>IFERROR(INDEX('Control Tech'!$K$3:$K$196,MATCH(Calcs!L3290,'Control Tech'!$A$3:$A$196,0),1)/100,0)</f>
        <v>0</v>
      </c>
      <c r="N3290" s="613">
        <f t="shared" si="313"/>
        <v>1</v>
      </c>
      <c r="O3290" t="str">
        <f t="shared" si="314"/>
        <v/>
      </c>
    </row>
    <row r="3291" spans="1:15" x14ac:dyDescent="0.25">
      <c r="A3291" t="s">
        <v>1711</v>
      </c>
      <c r="B3291" t="s">
        <v>1221</v>
      </c>
      <c r="C3291" t="s">
        <v>1205</v>
      </c>
      <c r="D3291" t="s">
        <v>1693</v>
      </c>
      <c r="E3291" t="s">
        <v>1195</v>
      </c>
      <c r="F3291" s="604">
        <v>1</v>
      </c>
      <c r="G3291" s="604">
        <v>9.0649999999999994E-2</v>
      </c>
      <c r="I3291" t="str">
        <f t="shared" si="315"/>
        <v>industry</v>
      </c>
      <c r="J3291" t="str">
        <f t="shared" si="316"/>
        <v>lignite</v>
      </c>
      <c r="K3291" t="str">
        <f t="shared" si="317"/>
        <v>sox</v>
      </c>
      <c r="L3291" t="str">
        <f t="shared" si="318"/>
        <v>industry.lignite.sox.Industry - wet flue gases desulphurisation</v>
      </c>
      <c r="M3291" s="614">
        <f>IFERROR(INDEX('Control Tech'!$K$3:$K$196,MATCH(Calcs!L3291,'Control Tech'!$A$3:$A$196,0),1)/100,0)</f>
        <v>0</v>
      </c>
      <c r="N3291" s="613">
        <f t="shared" si="313"/>
        <v>0</v>
      </c>
      <c r="O3291" t="str">
        <f t="shared" si="314"/>
        <v/>
      </c>
    </row>
    <row r="3292" spans="1:15" x14ac:dyDescent="0.25">
      <c r="A3292" t="s">
        <v>1711</v>
      </c>
      <c r="B3292" t="s">
        <v>1221</v>
      </c>
      <c r="C3292" t="s">
        <v>1205</v>
      </c>
      <c r="D3292" t="s">
        <v>1694</v>
      </c>
      <c r="E3292" t="s">
        <v>1195</v>
      </c>
      <c r="F3292" s="604">
        <v>1</v>
      </c>
      <c r="G3292" s="604">
        <v>0.24173</v>
      </c>
      <c r="I3292" t="str">
        <f t="shared" si="315"/>
        <v>industry</v>
      </c>
      <c r="J3292" t="str">
        <f t="shared" si="316"/>
        <v>lignite</v>
      </c>
      <c r="K3292" t="str">
        <f t="shared" si="317"/>
        <v>sox</v>
      </c>
      <c r="L3292" t="str">
        <f t="shared" si="318"/>
        <v>industry.lignite.sox.In-furnace control - limestone injection</v>
      </c>
      <c r="M3292" s="614">
        <f>IFERROR(INDEX('Control Tech'!$K$3:$K$196,MATCH(Calcs!L3292,'Control Tech'!$A$3:$A$196,0),1)/100,0)</f>
        <v>0</v>
      </c>
      <c r="N3292" s="613">
        <f t="shared" si="313"/>
        <v>0</v>
      </c>
      <c r="O3292" t="str">
        <f t="shared" si="314"/>
        <v/>
      </c>
    </row>
    <row r="3293" spans="1:15" x14ac:dyDescent="0.25">
      <c r="A3293" t="s">
        <v>1711</v>
      </c>
      <c r="B3293" t="s">
        <v>1221</v>
      </c>
      <c r="C3293" t="s">
        <v>1205</v>
      </c>
      <c r="D3293" t="s">
        <v>1186</v>
      </c>
      <c r="E3293" t="s">
        <v>1195</v>
      </c>
      <c r="F3293" s="604">
        <v>1</v>
      </c>
      <c r="G3293" s="604">
        <v>0.60431999999999997</v>
      </c>
      <c r="I3293" t="str">
        <f t="shared" si="315"/>
        <v>industry</v>
      </c>
      <c r="J3293" t="str">
        <f t="shared" si="316"/>
        <v>lignite</v>
      </c>
      <c r="K3293" t="str">
        <f t="shared" si="317"/>
        <v>sox</v>
      </c>
      <c r="L3293" t="str">
        <f t="shared" si="318"/>
        <v>industry.lignite.sox.No control</v>
      </c>
      <c r="M3293" s="614">
        <f>IFERROR(INDEX('Control Tech'!$K$3:$K$196,MATCH(Calcs!L3293,'Control Tech'!$A$3:$A$196,0),1)/100,0)</f>
        <v>0</v>
      </c>
      <c r="N3293" s="613">
        <f t="shared" si="313"/>
        <v>1</v>
      </c>
      <c r="O3293" t="str">
        <f t="shared" si="314"/>
        <v/>
      </c>
    </row>
    <row r="3294" spans="1:15" x14ac:dyDescent="0.25">
      <c r="A3294" t="s">
        <v>1711</v>
      </c>
      <c r="B3294" t="s">
        <v>1221</v>
      </c>
      <c r="C3294" t="s">
        <v>1240</v>
      </c>
      <c r="D3294" t="s">
        <v>1693</v>
      </c>
      <c r="E3294" t="s">
        <v>1195</v>
      </c>
      <c r="F3294" s="604">
        <v>1</v>
      </c>
      <c r="G3294" s="604">
        <v>9.0649999999999994E-2</v>
      </c>
      <c r="I3294" t="str">
        <f t="shared" si="315"/>
        <v>industry</v>
      </c>
      <c r="J3294" t="str">
        <f t="shared" si="316"/>
        <v>lignite</v>
      </c>
      <c r="K3294" t="str">
        <f t="shared" si="317"/>
        <v>sox</v>
      </c>
      <c r="L3294" t="str">
        <f t="shared" si="318"/>
        <v>industry.lignite.sox.Industry - wet flue gases desulphurisation</v>
      </c>
      <c r="M3294" s="614">
        <f>IFERROR(INDEX('Control Tech'!$K$3:$K$196,MATCH(Calcs!L3294,'Control Tech'!$A$3:$A$196,0),1)/100,0)</f>
        <v>0</v>
      </c>
      <c r="N3294" s="613">
        <f t="shared" si="313"/>
        <v>0</v>
      </c>
      <c r="O3294" t="str">
        <f t="shared" si="314"/>
        <v/>
      </c>
    </row>
    <row r="3295" spans="1:15" x14ac:dyDescent="0.25">
      <c r="A3295" t="s">
        <v>1711</v>
      </c>
      <c r="B3295" t="s">
        <v>1221</v>
      </c>
      <c r="C3295" t="s">
        <v>1240</v>
      </c>
      <c r="D3295" t="s">
        <v>1694</v>
      </c>
      <c r="E3295" t="s">
        <v>1195</v>
      </c>
      <c r="F3295" s="604">
        <v>1</v>
      </c>
      <c r="G3295" s="604">
        <v>0.24173</v>
      </c>
      <c r="I3295" t="str">
        <f t="shared" si="315"/>
        <v>industry</v>
      </c>
      <c r="J3295" t="str">
        <f t="shared" si="316"/>
        <v>lignite</v>
      </c>
      <c r="K3295" t="str">
        <f t="shared" si="317"/>
        <v>sox</v>
      </c>
      <c r="L3295" t="str">
        <f t="shared" si="318"/>
        <v>industry.lignite.sox.In-furnace control - limestone injection</v>
      </c>
      <c r="M3295" s="614">
        <f>IFERROR(INDEX('Control Tech'!$K$3:$K$196,MATCH(Calcs!L3295,'Control Tech'!$A$3:$A$196,0),1)/100,0)</f>
        <v>0</v>
      </c>
      <c r="N3295" s="613">
        <f t="shared" si="313"/>
        <v>0</v>
      </c>
      <c r="O3295" t="str">
        <f t="shared" si="314"/>
        <v/>
      </c>
    </row>
    <row r="3296" spans="1:15" x14ac:dyDescent="0.25">
      <c r="A3296" t="s">
        <v>1711</v>
      </c>
      <c r="B3296" t="s">
        <v>1221</v>
      </c>
      <c r="C3296" t="s">
        <v>1240</v>
      </c>
      <c r="D3296" t="s">
        <v>1186</v>
      </c>
      <c r="E3296" t="s">
        <v>1195</v>
      </c>
      <c r="F3296" s="604">
        <v>1</v>
      </c>
      <c r="G3296" s="604">
        <v>0.60431999999999997</v>
      </c>
      <c r="I3296" t="str">
        <f t="shared" si="315"/>
        <v>industry</v>
      </c>
      <c r="J3296" t="str">
        <f t="shared" si="316"/>
        <v>lignite</v>
      </c>
      <c r="K3296" t="str">
        <f t="shared" si="317"/>
        <v>sox</v>
      </c>
      <c r="L3296" t="str">
        <f t="shared" si="318"/>
        <v>industry.lignite.sox.No control</v>
      </c>
      <c r="M3296" s="614">
        <f>IFERROR(INDEX('Control Tech'!$K$3:$K$196,MATCH(Calcs!L3296,'Control Tech'!$A$3:$A$196,0),1)/100,0)</f>
        <v>0</v>
      </c>
      <c r="N3296" s="613">
        <f t="shared" si="313"/>
        <v>1</v>
      </c>
      <c r="O3296" t="str">
        <f t="shared" si="314"/>
        <v/>
      </c>
    </row>
    <row r="3297" spans="1:15" x14ac:dyDescent="0.25">
      <c r="A3297" t="s">
        <v>1711</v>
      </c>
      <c r="B3297" t="s">
        <v>1221</v>
      </c>
      <c r="C3297" t="s">
        <v>1291</v>
      </c>
      <c r="D3297" t="s">
        <v>1693</v>
      </c>
      <c r="E3297" t="s">
        <v>1195</v>
      </c>
      <c r="F3297" s="604">
        <v>1</v>
      </c>
      <c r="G3297" s="604">
        <v>0.10289</v>
      </c>
      <c r="I3297" t="str">
        <f t="shared" si="315"/>
        <v>industry</v>
      </c>
      <c r="J3297" t="str">
        <f t="shared" si="316"/>
        <v>hard coal</v>
      </c>
      <c r="K3297" t="str">
        <f t="shared" si="317"/>
        <v>sox</v>
      </c>
      <c r="L3297" t="str">
        <f t="shared" si="318"/>
        <v>industry.hard coal.sox.Industry - wet flue gases desulphurisation</v>
      </c>
      <c r="M3297" s="614">
        <f>IFERROR(INDEX('Control Tech'!$K$3:$K$196,MATCH(Calcs!L3297,'Control Tech'!$A$3:$A$196,0),1)/100,0)</f>
        <v>0</v>
      </c>
      <c r="N3297" s="613">
        <f t="shared" si="313"/>
        <v>0</v>
      </c>
      <c r="O3297" t="str">
        <f t="shared" si="314"/>
        <v/>
      </c>
    </row>
    <row r="3298" spans="1:15" x14ac:dyDescent="0.25">
      <c r="A3298" t="s">
        <v>1711</v>
      </c>
      <c r="B3298" t="s">
        <v>1221</v>
      </c>
      <c r="C3298" t="s">
        <v>1291</v>
      </c>
      <c r="D3298" t="s">
        <v>1694</v>
      </c>
      <c r="E3298" t="s">
        <v>1195</v>
      </c>
      <c r="F3298" s="604">
        <v>1</v>
      </c>
      <c r="G3298" s="604">
        <v>0.27437</v>
      </c>
      <c r="I3298" t="str">
        <f t="shared" si="315"/>
        <v>industry</v>
      </c>
      <c r="J3298" t="str">
        <f t="shared" si="316"/>
        <v>hard coal</v>
      </c>
      <c r="K3298" t="str">
        <f t="shared" si="317"/>
        <v>sox</v>
      </c>
      <c r="L3298" t="str">
        <f t="shared" si="318"/>
        <v>industry.hard coal.sox.In-furnace control - limestone injection</v>
      </c>
      <c r="M3298" s="614">
        <f>IFERROR(INDEX('Control Tech'!$K$3:$K$196,MATCH(Calcs!L3298,'Control Tech'!$A$3:$A$196,0),1)/100,0)</f>
        <v>0</v>
      </c>
      <c r="N3298" s="613">
        <f t="shared" si="313"/>
        <v>0</v>
      </c>
      <c r="O3298" t="str">
        <f t="shared" si="314"/>
        <v/>
      </c>
    </row>
    <row r="3299" spans="1:15" x14ac:dyDescent="0.25">
      <c r="A3299" t="s">
        <v>1711</v>
      </c>
      <c r="B3299" t="s">
        <v>1221</v>
      </c>
      <c r="C3299" t="s">
        <v>1291</v>
      </c>
      <c r="D3299" t="s">
        <v>1700</v>
      </c>
      <c r="E3299" t="s">
        <v>1195</v>
      </c>
      <c r="F3299" s="604">
        <v>1</v>
      </c>
      <c r="G3299" s="604">
        <v>0.41155000000000003</v>
      </c>
      <c r="I3299" t="str">
        <f t="shared" si="315"/>
        <v>industry</v>
      </c>
      <c r="J3299" t="str">
        <f t="shared" si="316"/>
        <v>hard coal</v>
      </c>
      <c r="K3299" t="str">
        <f t="shared" si="317"/>
        <v>sox</v>
      </c>
      <c r="L3299" t="str">
        <f t="shared" si="318"/>
        <v>industry.hard coal.sox.Low sulphur coal (0.6 %S)</v>
      </c>
      <c r="M3299" s="614">
        <f>IFERROR(INDEX('Control Tech'!$K$3:$K$196,MATCH(Calcs!L3299,'Control Tech'!$A$3:$A$196,0),1)/100,0)</f>
        <v>0</v>
      </c>
      <c r="N3299" s="613">
        <f t="shared" si="313"/>
        <v>0</v>
      </c>
      <c r="O3299" t="str">
        <f t="shared" si="314"/>
        <v/>
      </c>
    </row>
    <row r="3300" spans="1:15" x14ac:dyDescent="0.25">
      <c r="A3300" t="s">
        <v>1711</v>
      </c>
      <c r="B3300" t="s">
        <v>1221</v>
      </c>
      <c r="C3300" t="s">
        <v>1291</v>
      </c>
      <c r="D3300" t="s">
        <v>1186</v>
      </c>
      <c r="E3300" t="s">
        <v>1195</v>
      </c>
      <c r="F3300" s="604">
        <v>1</v>
      </c>
      <c r="G3300" s="604">
        <v>0.68591999999999997</v>
      </c>
      <c r="I3300" t="str">
        <f t="shared" si="315"/>
        <v>industry</v>
      </c>
      <c r="J3300" t="str">
        <f t="shared" si="316"/>
        <v>hard coal</v>
      </c>
      <c r="K3300" t="str">
        <f t="shared" si="317"/>
        <v>sox</v>
      </c>
      <c r="L3300" t="str">
        <f t="shared" si="318"/>
        <v>industry.hard coal.sox.No control</v>
      </c>
      <c r="M3300" s="614">
        <f>IFERROR(INDEX('Control Tech'!$K$3:$K$196,MATCH(Calcs!L3300,'Control Tech'!$A$3:$A$196,0),1)/100,0)</f>
        <v>0</v>
      </c>
      <c r="N3300" s="613">
        <f t="shared" si="313"/>
        <v>1</v>
      </c>
      <c r="O3300" t="str">
        <f t="shared" si="314"/>
        <v/>
      </c>
    </row>
    <row r="3301" spans="1:15" x14ac:dyDescent="0.25">
      <c r="A3301" t="s">
        <v>1711</v>
      </c>
      <c r="B3301" t="s">
        <v>1221</v>
      </c>
      <c r="C3301" t="s">
        <v>1292</v>
      </c>
      <c r="D3301" t="s">
        <v>1693</v>
      </c>
      <c r="E3301" t="s">
        <v>1195</v>
      </c>
      <c r="F3301" s="604">
        <v>1</v>
      </c>
      <c r="G3301" s="604">
        <v>0.10289</v>
      </c>
      <c r="I3301" t="str">
        <f t="shared" si="315"/>
        <v>industry</v>
      </c>
      <c r="J3301" t="str">
        <f t="shared" si="316"/>
        <v>hard coal</v>
      </c>
      <c r="K3301" t="str">
        <f t="shared" si="317"/>
        <v>sox</v>
      </c>
      <c r="L3301" t="str">
        <f t="shared" si="318"/>
        <v>industry.hard coal.sox.Industry - wet flue gases desulphurisation</v>
      </c>
      <c r="M3301" s="614">
        <f>IFERROR(INDEX('Control Tech'!$K$3:$K$196,MATCH(Calcs!L3301,'Control Tech'!$A$3:$A$196,0),1)/100,0)</f>
        <v>0</v>
      </c>
      <c r="N3301" s="613">
        <f t="shared" si="313"/>
        <v>0</v>
      </c>
      <c r="O3301" t="str">
        <f t="shared" si="314"/>
        <v/>
      </c>
    </row>
    <row r="3302" spans="1:15" x14ac:dyDescent="0.25">
      <c r="A3302" t="s">
        <v>1711</v>
      </c>
      <c r="B3302" t="s">
        <v>1221</v>
      </c>
      <c r="C3302" t="s">
        <v>1292</v>
      </c>
      <c r="D3302" t="s">
        <v>1694</v>
      </c>
      <c r="E3302" t="s">
        <v>1195</v>
      </c>
      <c r="F3302" s="604">
        <v>1</v>
      </c>
      <c r="G3302" s="604">
        <v>0.27437</v>
      </c>
      <c r="I3302" t="str">
        <f t="shared" si="315"/>
        <v>industry</v>
      </c>
      <c r="J3302" t="str">
        <f t="shared" si="316"/>
        <v>hard coal</v>
      </c>
      <c r="K3302" t="str">
        <f t="shared" si="317"/>
        <v>sox</v>
      </c>
      <c r="L3302" t="str">
        <f t="shared" si="318"/>
        <v>industry.hard coal.sox.In-furnace control - limestone injection</v>
      </c>
      <c r="M3302" s="614">
        <f>IFERROR(INDEX('Control Tech'!$K$3:$K$196,MATCH(Calcs!L3302,'Control Tech'!$A$3:$A$196,0),1)/100,0)</f>
        <v>0</v>
      </c>
      <c r="N3302" s="613">
        <f t="shared" si="313"/>
        <v>0</v>
      </c>
      <c r="O3302" t="str">
        <f t="shared" si="314"/>
        <v/>
      </c>
    </row>
    <row r="3303" spans="1:15" x14ac:dyDescent="0.25">
      <c r="A3303" t="s">
        <v>1711</v>
      </c>
      <c r="B3303" t="s">
        <v>1221</v>
      </c>
      <c r="C3303" t="s">
        <v>1292</v>
      </c>
      <c r="D3303" t="s">
        <v>1700</v>
      </c>
      <c r="E3303" t="s">
        <v>1195</v>
      </c>
      <c r="F3303" s="604">
        <v>1</v>
      </c>
      <c r="G3303" s="604">
        <v>0.41155000000000003</v>
      </c>
      <c r="I3303" t="str">
        <f t="shared" si="315"/>
        <v>industry</v>
      </c>
      <c r="J3303" t="str">
        <f t="shared" si="316"/>
        <v>hard coal</v>
      </c>
      <c r="K3303" t="str">
        <f t="shared" si="317"/>
        <v>sox</v>
      </c>
      <c r="L3303" t="str">
        <f t="shared" si="318"/>
        <v>industry.hard coal.sox.Low sulphur coal (0.6 %S)</v>
      </c>
      <c r="M3303" s="614">
        <f>IFERROR(INDEX('Control Tech'!$K$3:$K$196,MATCH(Calcs!L3303,'Control Tech'!$A$3:$A$196,0),1)/100,0)</f>
        <v>0</v>
      </c>
      <c r="N3303" s="613">
        <f t="shared" si="313"/>
        <v>0</v>
      </c>
      <c r="O3303" t="str">
        <f t="shared" si="314"/>
        <v/>
      </c>
    </row>
    <row r="3304" spans="1:15" x14ac:dyDescent="0.25">
      <c r="A3304" t="s">
        <v>1711</v>
      </c>
      <c r="B3304" t="s">
        <v>1221</v>
      </c>
      <c r="C3304" t="s">
        <v>1292</v>
      </c>
      <c r="D3304" t="s">
        <v>1186</v>
      </c>
      <c r="E3304" t="s">
        <v>1195</v>
      </c>
      <c r="F3304" s="604">
        <v>1</v>
      </c>
      <c r="G3304" s="604">
        <v>0.68591999999999997</v>
      </c>
      <c r="I3304" t="str">
        <f t="shared" si="315"/>
        <v>industry</v>
      </c>
      <c r="J3304" t="str">
        <f t="shared" si="316"/>
        <v>hard coal</v>
      </c>
      <c r="K3304" t="str">
        <f t="shared" si="317"/>
        <v>sox</v>
      </c>
      <c r="L3304" t="str">
        <f t="shared" si="318"/>
        <v>industry.hard coal.sox.No control</v>
      </c>
      <c r="M3304" s="614">
        <f>IFERROR(INDEX('Control Tech'!$K$3:$K$196,MATCH(Calcs!L3304,'Control Tech'!$A$3:$A$196,0),1)/100,0)</f>
        <v>0</v>
      </c>
      <c r="N3304" s="613">
        <f t="shared" si="313"/>
        <v>1</v>
      </c>
      <c r="O3304" t="str">
        <f t="shared" si="314"/>
        <v/>
      </c>
    </row>
    <row r="3305" spans="1:15" x14ac:dyDescent="0.25">
      <c r="A3305" t="s">
        <v>1711</v>
      </c>
      <c r="B3305" t="s">
        <v>1221</v>
      </c>
      <c r="C3305" t="s">
        <v>1293</v>
      </c>
      <c r="D3305" t="s">
        <v>1693</v>
      </c>
      <c r="E3305" t="s">
        <v>1195</v>
      </c>
      <c r="F3305" s="604">
        <v>1</v>
      </c>
      <c r="G3305" s="604">
        <v>0.10289</v>
      </c>
      <c r="I3305" t="str">
        <f t="shared" si="315"/>
        <v>industry</v>
      </c>
      <c r="J3305" t="str">
        <f t="shared" si="316"/>
        <v>hard coal</v>
      </c>
      <c r="K3305" t="str">
        <f t="shared" si="317"/>
        <v>sox</v>
      </c>
      <c r="L3305" t="str">
        <f t="shared" si="318"/>
        <v>industry.hard coal.sox.Industry - wet flue gases desulphurisation</v>
      </c>
      <c r="M3305" s="614">
        <f>IFERROR(INDEX('Control Tech'!$K$3:$K$196,MATCH(Calcs!L3305,'Control Tech'!$A$3:$A$196,0),1)/100,0)</f>
        <v>0</v>
      </c>
      <c r="N3305" s="613">
        <f t="shared" si="313"/>
        <v>0</v>
      </c>
      <c r="O3305" t="str">
        <f t="shared" si="314"/>
        <v/>
      </c>
    </row>
    <row r="3306" spans="1:15" x14ac:dyDescent="0.25">
      <c r="A3306" t="s">
        <v>1711</v>
      </c>
      <c r="B3306" t="s">
        <v>1221</v>
      </c>
      <c r="C3306" t="s">
        <v>1293</v>
      </c>
      <c r="D3306" t="s">
        <v>1694</v>
      </c>
      <c r="E3306" t="s">
        <v>1195</v>
      </c>
      <c r="F3306" s="604">
        <v>1</v>
      </c>
      <c r="G3306" s="604">
        <v>0.27437</v>
      </c>
      <c r="I3306" t="str">
        <f t="shared" si="315"/>
        <v>industry</v>
      </c>
      <c r="J3306" t="str">
        <f t="shared" si="316"/>
        <v>hard coal</v>
      </c>
      <c r="K3306" t="str">
        <f t="shared" si="317"/>
        <v>sox</v>
      </c>
      <c r="L3306" t="str">
        <f t="shared" si="318"/>
        <v>industry.hard coal.sox.In-furnace control - limestone injection</v>
      </c>
      <c r="M3306" s="614">
        <f>IFERROR(INDEX('Control Tech'!$K$3:$K$196,MATCH(Calcs!L3306,'Control Tech'!$A$3:$A$196,0),1)/100,0)</f>
        <v>0</v>
      </c>
      <c r="N3306" s="613">
        <f t="shared" si="313"/>
        <v>0</v>
      </c>
      <c r="O3306" t="str">
        <f t="shared" si="314"/>
        <v/>
      </c>
    </row>
    <row r="3307" spans="1:15" x14ac:dyDescent="0.25">
      <c r="A3307" t="s">
        <v>1711</v>
      </c>
      <c r="B3307" t="s">
        <v>1221</v>
      </c>
      <c r="C3307" t="s">
        <v>1293</v>
      </c>
      <c r="D3307" t="s">
        <v>1700</v>
      </c>
      <c r="E3307" t="s">
        <v>1195</v>
      </c>
      <c r="F3307" s="604">
        <v>1</v>
      </c>
      <c r="G3307" s="604">
        <v>0.41155000000000003</v>
      </c>
      <c r="I3307" t="str">
        <f t="shared" si="315"/>
        <v>industry</v>
      </c>
      <c r="J3307" t="str">
        <f t="shared" si="316"/>
        <v>hard coal</v>
      </c>
      <c r="K3307" t="str">
        <f t="shared" si="317"/>
        <v>sox</v>
      </c>
      <c r="L3307" t="str">
        <f t="shared" si="318"/>
        <v>industry.hard coal.sox.Low sulphur coal (0.6 %S)</v>
      </c>
      <c r="M3307" s="614">
        <f>IFERROR(INDEX('Control Tech'!$K$3:$K$196,MATCH(Calcs!L3307,'Control Tech'!$A$3:$A$196,0),1)/100,0)</f>
        <v>0</v>
      </c>
      <c r="N3307" s="613">
        <f t="shared" si="313"/>
        <v>0</v>
      </c>
      <c r="O3307" t="str">
        <f t="shared" si="314"/>
        <v/>
      </c>
    </row>
    <row r="3308" spans="1:15" x14ac:dyDescent="0.25">
      <c r="A3308" t="s">
        <v>1711</v>
      </c>
      <c r="B3308" t="s">
        <v>1221</v>
      </c>
      <c r="C3308" t="s">
        <v>1293</v>
      </c>
      <c r="D3308" t="s">
        <v>1186</v>
      </c>
      <c r="E3308" t="s">
        <v>1195</v>
      </c>
      <c r="F3308" s="604">
        <v>1</v>
      </c>
      <c r="G3308" s="604">
        <v>0.68591999999999997</v>
      </c>
      <c r="I3308" t="str">
        <f t="shared" si="315"/>
        <v>industry</v>
      </c>
      <c r="J3308" t="str">
        <f t="shared" si="316"/>
        <v>hard coal</v>
      </c>
      <c r="K3308" t="str">
        <f t="shared" si="317"/>
        <v>sox</v>
      </c>
      <c r="L3308" t="str">
        <f t="shared" si="318"/>
        <v>industry.hard coal.sox.No control</v>
      </c>
      <c r="M3308" s="614">
        <f>IFERROR(INDEX('Control Tech'!$K$3:$K$196,MATCH(Calcs!L3308,'Control Tech'!$A$3:$A$196,0),1)/100,0)</f>
        <v>0</v>
      </c>
      <c r="N3308" s="613">
        <f t="shared" si="313"/>
        <v>1</v>
      </c>
      <c r="O3308" t="str">
        <f t="shared" si="314"/>
        <v/>
      </c>
    </row>
    <row r="3309" spans="1:15" x14ac:dyDescent="0.25">
      <c r="A3309" t="s">
        <v>1711</v>
      </c>
      <c r="B3309" t="s">
        <v>1222</v>
      </c>
      <c r="C3309" t="s">
        <v>1205</v>
      </c>
      <c r="D3309" t="s">
        <v>1693</v>
      </c>
      <c r="E3309" t="s">
        <v>1195</v>
      </c>
      <c r="F3309" s="604">
        <v>1</v>
      </c>
      <c r="G3309" s="604">
        <v>9.0649999999999994E-2</v>
      </c>
      <c r="I3309" t="str">
        <f t="shared" si="315"/>
        <v>industry</v>
      </c>
      <c r="J3309" t="str">
        <f t="shared" si="316"/>
        <v>lignite</v>
      </c>
      <c r="K3309" t="str">
        <f t="shared" si="317"/>
        <v>sox</v>
      </c>
      <c r="L3309" t="str">
        <f t="shared" si="318"/>
        <v>industry.lignite.sox.Industry - wet flue gases desulphurisation</v>
      </c>
      <c r="M3309" s="614">
        <f>IFERROR(INDEX('Control Tech'!$K$3:$K$196,MATCH(Calcs!L3309,'Control Tech'!$A$3:$A$196,0),1)/100,0)</f>
        <v>0</v>
      </c>
      <c r="N3309" s="613">
        <f t="shared" si="313"/>
        <v>0</v>
      </c>
      <c r="O3309" t="str">
        <f t="shared" si="314"/>
        <v/>
      </c>
    </row>
    <row r="3310" spans="1:15" x14ac:dyDescent="0.25">
      <c r="A3310" t="s">
        <v>1711</v>
      </c>
      <c r="B3310" t="s">
        <v>1222</v>
      </c>
      <c r="C3310" t="s">
        <v>1205</v>
      </c>
      <c r="D3310" t="s">
        <v>1694</v>
      </c>
      <c r="E3310" t="s">
        <v>1195</v>
      </c>
      <c r="F3310" s="604">
        <v>1</v>
      </c>
      <c r="G3310" s="604">
        <v>0.24173</v>
      </c>
      <c r="I3310" t="str">
        <f t="shared" si="315"/>
        <v>industry</v>
      </c>
      <c r="J3310" t="str">
        <f t="shared" si="316"/>
        <v>lignite</v>
      </c>
      <c r="K3310" t="str">
        <f t="shared" si="317"/>
        <v>sox</v>
      </c>
      <c r="L3310" t="str">
        <f t="shared" si="318"/>
        <v>industry.lignite.sox.In-furnace control - limestone injection</v>
      </c>
      <c r="M3310" s="614">
        <f>IFERROR(INDEX('Control Tech'!$K$3:$K$196,MATCH(Calcs!L3310,'Control Tech'!$A$3:$A$196,0),1)/100,0)</f>
        <v>0</v>
      </c>
      <c r="N3310" s="613">
        <f t="shared" si="313"/>
        <v>0</v>
      </c>
      <c r="O3310" t="str">
        <f t="shared" si="314"/>
        <v/>
      </c>
    </row>
    <row r="3311" spans="1:15" x14ac:dyDescent="0.25">
      <c r="A3311" t="s">
        <v>1711</v>
      </c>
      <c r="B3311" t="s">
        <v>1222</v>
      </c>
      <c r="C3311" t="s">
        <v>1205</v>
      </c>
      <c r="D3311" t="s">
        <v>1186</v>
      </c>
      <c r="E3311" t="s">
        <v>1195</v>
      </c>
      <c r="F3311" s="604">
        <v>1</v>
      </c>
      <c r="G3311" s="604">
        <v>0.60431999999999997</v>
      </c>
      <c r="I3311" t="str">
        <f t="shared" si="315"/>
        <v>industry</v>
      </c>
      <c r="J3311" t="str">
        <f t="shared" si="316"/>
        <v>lignite</v>
      </c>
      <c r="K3311" t="str">
        <f t="shared" si="317"/>
        <v>sox</v>
      </c>
      <c r="L3311" t="str">
        <f t="shared" si="318"/>
        <v>industry.lignite.sox.No control</v>
      </c>
      <c r="M3311" s="614">
        <f>IFERROR(INDEX('Control Tech'!$K$3:$K$196,MATCH(Calcs!L3311,'Control Tech'!$A$3:$A$196,0),1)/100,0)</f>
        <v>0</v>
      </c>
      <c r="N3311" s="613">
        <f t="shared" si="313"/>
        <v>1</v>
      </c>
      <c r="O3311" t="str">
        <f t="shared" si="314"/>
        <v/>
      </c>
    </row>
    <row r="3312" spans="1:15" x14ac:dyDescent="0.25">
      <c r="A3312" t="s">
        <v>1711</v>
      </c>
      <c r="B3312" t="s">
        <v>1222</v>
      </c>
      <c r="C3312" t="s">
        <v>1240</v>
      </c>
      <c r="D3312" t="s">
        <v>1693</v>
      </c>
      <c r="E3312" t="s">
        <v>1195</v>
      </c>
      <c r="F3312" s="604">
        <v>1</v>
      </c>
      <c r="G3312" s="604">
        <v>9.0649999999999994E-2</v>
      </c>
      <c r="I3312" t="str">
        <f t="shared" si="315"/>
        <v>industry</v>
      </c>
      <c r="J3312" t="str">
        <f t="shared" si="316"/>
        <v>lignite</v>
      </c>
      <c r="K3312" t="str">
        <f t="shared" si="317"/>
        <v>sox</v>
      </c>
      <c r="L3312" t="str">
        <f t="shared" si="318"/>
        <v>industry.lignite.sox.Industry - wet flue gases desulphurisation</v>
      </c>
      <c r="M3312" s="614">
        <f>IFERROR(INDEX('Control Tech'!$K$3:$K$196,MATCH(Calcs!L3312,'Control Tech'!$A$3:$A$196,0),1)/100,0)</f>
        <v>0</v>
      </c>
      <c r="N3312" s="613">
        <f t="shared" si="313"/>
        <v>0</v>
      </c>
      <c r="O3312" t="str">
        <f t="shared" si="314"/>
        <v/>
      </c>
    </row>
    <row r="3313" spans="1:15" x14ac:dyDescent="0.25">
      <c r="A3313" t="s">
        <v>1711</v>
      </c>
      <c r="B3313" t="s">
        <v>1222</v>
      </c>
      <c r="C3313" t="s">
        <v>1240</v>
      </c>
      <c r="D3313" t="s">
        <v>1694</v>
      </c>
      <c r="E3313" t="s">
        <v>1195</v>
      </c>
      <c r="F3313" s="604">
        <v>1</v>
      </c>
      <c r="G3313" s="604">
        <v>0.24173</v>
      </c>
      <c r="I3313" t="str">
        <f t="shared" si="315"/>
        <v>industry</v>
      </c>
      <c r="J3313" t="str">
        <f t="shared" si="316"/>
        <v>lignite</v>
      </c>
      <c r="K3313" t="str">
        <f t="shared" si="317"/>
        <v>sox</v>
      </c>
      <c r="L3313" t="str">
        <f t="shared" si="318"/>
        <v>industry.lignite.sox.In-furnace control - limestone injection</v>
      </c>
      <c r="M3313" s="614">
        <f>IFERROR(INDEX('Control Tech'!$K$3:$K$196,MATCH(Calcs!L3313,'Control Tech'!$A$3:$A$196,0),1)/100,0)</f>
        <v>0</v>
      </c>
      <c r="N3313" s="613">
        <f t="shared" si="313"/>
        <v>0</v>
      </c>
      <c r="O3313" t="str">
        <f t="shared" si="314"/>
        <v/>
      </c>
    </row>
    <row r="3314" spans="1:15" x14ac:dyDescent="0.25">
      <c r="A3314" t="s">
        <v>1711</v>
      </c>
      <c r="B3314" t="s">
        <v>1222</v>
      </c>
      <c r="C3314" t="s">
        <v>1240</v>
      </c>
      <c r="D3314" t="s">
        <v>1186</v>
      </c>
      <c r="E3314" t="s">
        <v>1195</v>
      </c>
      <c r="F3314" s="604">
        <v>1</v>
      </c>
      <c r="G3314" s="604">
        <v>0.60431999999999997</v>
      </c>
      <c r="I3314" t="str">
        <f t="shared" si="315"/>
        <v>industry</v>
      </c>
      <c r="J3314" t="str">
        <f t="shared" si="316"/>
        <v>lignite</v>
      </c>
      <c r="K3314" t="str">
        <f t="shared" si="317"/>
        <v>sox</v>
      </c>
      <c r="L3314" t="str">
        <f t="shared" si="318"/>
        <v>industry.lignite.sox.No control</v>
      </c>
      <c r="M3314" s="614">
        <f>IFERROR(INDEX('Control Tech'!$K$3:$K$196,MATCH(Calcs!L3314,'Control Tech'!$A$3:$A$196,0),1)/100,0)</f>
        <v>0</v>
      </c>
      <c r="N3314" s="613">
        <f t="shared" si="313"/>
        <v>1</v>
      </c>
      <c r="O3314" t="str">
        <f t="shared" si="314"/>
        <v/>
      </c>
    </row>
    <row r="3315" spans="1:15" x14ac:dyDescent="0.25">
      <c r="A3315" t="s">
        <v>1711</v>
      </c>
      <c r="B3315" t="s">
        <v>1222</v>
      </c>
      <c r="C3315" t="s">
        <v>1291</v>
      </c>
      <c r="D3315" t="s">
        <v>1693</v>
      </c>
      <c r="E3315" t="s">
        <v>1195</v>
      </c>
      <c r="F3315" s="604">
        <v>1</v>
      </c>
      <c r="G3315" s="604">
        <v>0.10289</v>
      </c>
      <c r="I3315" t="str">
        <f t="shared" si="315"/>
        <v>industry</v>
      </c>
      <c r="J3315" t="str">
        <f t="shared" si="316"/>
        <v>hard coal</v>
      </c>
      <c r="K3315" t="str">
        <f t="shared" si="317"/>
        <v>sox</v>
      </c>
      <c r="L3315" t="str">
        <f t="shared" si="318"/>
        <v>industry.hard coal.sox.Industry - wet flue gases desulphurisation</v>
      </c>
      <c r="M3315" s="614">
        <f>IFERROR(INDEX('Control Tech'!$K$3:$K$196,MATCH(Calcs!L3315,'Control Tech'!$A$3:$A$196,0),1)/100,0)</f>
        <v>0</v>
      </c>
      <c r="N3315" s="613">
        <f t="shared" si="313"/>
        <v>0</v>
      </c>
      <c r="O3315" t="str">
        <f t="shared" si="314"/>
        <v/>
      </c>
    </row>
    <row r="3316" spans="1:15" x14ac:dyDescent="0.25">
      <c r="A3316" t="s">
        <v>1711</v>
      </c>
      <c r="B3316" t="s">
        <v>1222</v>
      </c>
      <c r="C3316" t="s">
        <v>1291</v>
      </c>
      <c r="D3316" t="s">
        <v>1694</v>
      </c>
      <c r="E3316" t="s">
        <v>1195</v>
      </c>
      <c r="F3316" s="604">
        <v>1</v>
      </c>
      <c r="G3316" s="604">
        <v>0.27437</v>
      </c>
      <c r="I3316" t="str">
        <f t="shared" si="315"/>
        <v>industry</v>
      </c>
      <c r="J3316" t="str">
        <f t="shared" si="316"/>
        <v>hard coal</v>
      </c>
      <c r="K3316" t="str">
        <f t="shared" si="317"/>
        <v>sox</v>
      </c>
      <c r="L3316" t="str">
        <f t="shared" si="318"/>
        <v>industry.hard coal.sox.In-furnace control - limestone injection</v>
      </c>
      <c r="M3316" s="614">
        <f>IFERROR(INDEX('Control Tech'!$K$3:$K$196,MATCH(Calcs!L3316,'Control Tech'!$A$3:$A$196,0),1)/100,0)</f>
        <v>0</v>
      </c>
      <c r="N3316" s="613">
        <f t="shared" si="313"/>
        <v>0</v>
      </c>
      <c r="O3316" t="str">
        <f t="shared" si="314"/>
        <v/>
      </c>
    </row>
    <row r="3317" spans="1:15" x14ac:dyDescent="0.25">
      <c r="A3317" t="s">
        <v>1711</v>
      </c>
      <c r="B3317" t="s">
        <v>1222</v>
      </c>
      <c r="C3317" t="s">
        <v>1291</v>
      </c>
      <c r="D3317" t="s">
        <v>1700</v>
      </c>
      <c r="E3317" t="s">
        <v>1195</v>
      </c>
      <c r="F3317" s="604">
        <v>1</v>
      </c>
      <c r="G3317" s="604">
        <v>0.41155000000000003</v>
      </c>
      <c r="I3317" t="str">
        <f t="shared" si="315"/>
        <v>industry</v>
      </c>
      <c r="J3317" t="str">
        <f t="shared" si="316"/>
        <v>hard coal</v>
      </c>
      <c r="K3317" t="str">
        <f t="shared" si="317"/>
        <v>sox</v>
      </c>
      <c r="L3317" t="str">
        <f t="shared" si="318"/>
        <v>industry.hard coal.sox.Low sulphur coal (0.6 %S)</v>
      </c>
      <c r="M3317" s="614">
        <f>IFERROR(INDEX('Control Tech'!$K$3:$K$196,MATCH(Calcs!L3317,'Control Tech'!$A$3:$A$196,0),1)/100,0)</f>
        <v>0</v>
      </c>
      <c r="N3317" s="613">
        <f t="shared" si="313"/>
        <v>0</v>
      </c>
      <c r="O3317" t="str">
        <f t="shared" si="314"/>
        <v/>
      </c>
    </row>
    <row r="3318" spans="1:15" x14ac:dyDescent="0.25">
      <c r="A3318" t="s">
        <v>1711</v>
      </c>
      <c r="B3318" t="s">
        <v>1222</v>
      </c>
      <c r="C3318" t="s">
        <v>1291</v>
      </c>
      <c r="D3318" t="s">
        <v>1186</v>
      </c>
      <c r="E3318" t="s">
        <v>1195</v>
      </c>
      <c r="F3318" s="604">
        <v>1</v>
      </c>
      <c r="G3318" s="604">
        <v>0.68591999999999997</v>
      </c>
      <c r="I3318" t="str">
        <f t="shared" si="315"/>
        <v>industry</v>
      </c>
      <c r="J3318" t="str">
        <f t="shared" si="316"/>
        <v>hard coal</v>
      </c>
      <c r="K3318" t="str">
        <f t="shared" si="317"/>
        <v>sox</v>
      </c>
      <c r="L3318" t="str">
        <f t="shared" si="318"/>
        <v>industry.hard coal.sox.No control</v>
      </c>
      <c r="M3318" s="614">
        <f>IFERROR(INDEX('Control Tech'!$K$3:$K$196,MATCH(Calcs!L3318,'Control Tech'!$A$3:$A$196,0),1)/100,0)</f>
        <v>0</v>
      </c>
      <c r="N3318" s="613">
        <f t="shared" si="313"/>
        <v>1</v>
      </c>
      <c r="O3318" t="str">
        <f t="shared" si="314"/>
        <v/>
      </c>
    </row>
    <row r="3319" spans="1:15" x14ac:dyDescent="0.25">
      <c r="A3319" t="s">
        <v>1711</v>
      </c>
      <c r="B3319" t="s">
        <v>1222</v>
      </c>
      <c r="C3319" t="s">
        <v>1292</v>
      </c>
      <c r="D3319" t="s">
        <v>1693</v>
      </c>
      <c r="E3319" t="s">
        <v>1195</v>
      </c>
      <c r="F3319" s="604">
        <v>1</v>
      </c>
      <c r="G3319" s="604">
        <v>0.10289</v>
      </c>
      <c r="I3319" t="str">
        <f t="shared" si="315"/>
        <v>industry</v>
      </c>
      <c r="J3319" t="str">
        <f t="shared" si="316"/>
        <v>hard coal</v>
      </c>
      <c r="K3319" t="str">
        <f t="shared" si="317"/>
        <v>sox</v>
      </c>
      <c r="L3319" t="str">
        <f t="shared" si="318"/>
        <v>industry.hard coal.sox.Industry - wet flue gases desulphurisation</v>
      </c>
      <c r="M3319" s="614">
        <f>IFERROR(INDEX('Control Tech'!$K$3:$K$196,MATCH(Calcs!L3319,'Control Tech'!$A$3:$A$196,0),1)/100,0)</f>
        <v>0</v>
      </c>
      <c r="N3319" s="613">
        <f t="shared" si="313"/>
        <v>0</v>
      </c>
      <c r="O3319" t="str">
        <f t="shared" si="314"/>
        <v/>
      </c>
    </row>
    <row r="3320" spans="1:15" x14ac:dyDescent="0.25">
      <c r="A3320" t="s">
        <v>1711</v>
      </c>
      <c r="B3320" t="s">
        <v>1222</v>
      </c>
      <c r="C3320" t="s">
        <v>1292</v>
      </c>
      <c r="D3320" t="s">
        <v>1694</v>
      </c>
      <c r="E3320" t="s">
        <v>1195</v>
      </c>
      <c r="F3320" s="604">
        <v>1</v>
      </c>
      <c r="G3320" s="604">
        <v>0.27437</v>
      </c>
      <c r="I3320" t="str">
        <f t="shared" si="315"/>
        <v>industry</v>
      </c>
      <c r="J3320" t="str">
        <f t="shared" si="316"/>
        <v>hard coal</v>
      </c>
      <c r="K3320" t="str">
        <f t="shared" si="317"/>
        <v>sox</v>
      </c>
      <c r="L3320" t="str">
        <f t="shared" si="318"/>
        <v>industry.hard coal.sox.In-furnace control - limestone injection</v>
      </c>
      <c r="M3320" s="614">
        <f>IFERROR(INDEX('Control Tech'!$K$3:$K$196,MATCH(Calcs!L3320,'Control Tech'!$A$3:$A$196,0),1)/100,0)</f>
        <v>0</v>
      </c>
      <c r="N3320" s="613">
        <f t="shared" si="313"/>
        <v>0</v>
      </c>
      <c r="O3320" t="str">
        <f t="shared" si="314"/>
        <v/>
      </c>
    </row>
    <row r="3321" spans="1:15" x14ac:dyDescent="0.25">
      <c r="A3321" t="s">
        <v>1711</v>
      </c>
      <c r="B3321" t="s">
        <v>1222</v>
      </c>
      <c r="C3321" t="s">
        <v>1292</v>
      </c>
      <c r="D3321" t="s">
        <v>1700</v>
      </c>
      <c r="E3321" t="s">
        <v>1195</v>
      </c>
      <c r="F3321" s="604">
        <v>1</v>
      </c>
      <c r="G3321" s="604">
        <v>0.41155000000000003</v>
      </c>
      <c r="I3321" t="str">
        <f t="shared" si="315"/>
        <v>industry</v>
      </c>
      <c r="J3321" t="str">
        <f t="shared" si="316"/>
        <v>hard coal</v>
      </c>
      <c r="K3321" t="str">
        <f t="shared" si="317"/>
        <v>sox</v>
      </c>
      <c r="L3321" t="str">
        <f t="shared" si="318"/>
        <v>industry.hard coal.sox.Low sulphur coal (0.6 %S)</v>
      </c>
      <c r="M3321" s="614">
        <f>IFERROR(INDEX('Control Tech'!$K$3:$K$196,MATCH(Calcs!L3321,'Control Tech'!$A$3:$A$196,0),1)/100,0)</f>
        <v>0</v>
      </c>
      <c r="N3321" s="613">
        <f t="shared" si="313"/>
        <v>0</v>
      </c>
      <c r="O3321" t="str">
        <f t="shared" si="314"/>
        <v/>
      </c>
    </row>
    <row r="3322" spans="1:15" x14ac:dyDescent="0.25">
      <c r="A3322" t="s">
        <v>1711</v>
      </c>
      <c r="B3322" t="s">
        <v>1222</v>
      </c>
      <c r="C3322" t="s">
        <v>1292</v>
      </c>
      <c r="D3322" t="s">
        <v>1186</v>
      </c>
      <c r="E3322" t="s">
        <v>1195</v>
      </c>
      <c r="F3322" s="604">
        <v>1</v>
      </c>
      <c r="G3322" s="604">
        <v>0.68591999999999997</v>
      </c>
      <c r="I3322" t="str">
        <f t="shared" si="315"/>
        <v>industry</v>
      </c>
      <c r="J3322" t="str">
        <f t="shared" si="316"/>
        <v>hard coal</v>
      </c>
      <c r="K3322" t="str">
        <f t="shared" si="317"/>
        <v>sox</v>
      </c>
      <c r="L3322" t="str">
        <f t="shared" si="318"/>
        <v>industry.hard coal.sox.No control</v>
      </c>
      <c r="M3322" s="614">
        <f>IFERROR(INDEX('Control Tech'!$K$3:$K$196,MATCH(Calcs!L3322,'Control Tech'!$A$3:$A$196,0),1)/100,0)</f>
        <v>0</v>
      </c>
      <c r="N3322" s="613">
        <f t="shared" si="313"/>
        <v>1</v>
      </c>
      <c r="O3322" t="str">
        <f t="shared" si="314"/>
        <v/>
      </c>
    </row>
    <row r="3323" spans="1:15" x14ac:dyDescent="0.25">
      <c r="A3323" t="s">
        <v>1711</v>
      </c>
      <c r="B3323" t="s">
        <v>1222</v>
      </c>
      <c r="C3323" t="s">
        <v>1293</v>
      </c>
      <c r="D3323" t="s">
        <v>1693</v>
      </c>
      <c r="E3323" t="s">
        <v>1195</v>
      </c>
      <c r="F3323" s="604">
        <v>1</v>
      </c>
      <c r="G3323" s="604">
        <v>0.10289</v>
      </c>
      <c r="I3323" t="str">
        <f t="shared" si="315"/>
        <v>industry</v>
      </c>
      <c r="J3323" t="str">
        <f t="shared" si="316"/>
        <v>hard coal</v>
      </c>
      <c r="K3323" t="str">
        <f t="shared" si="317"/>
        <v>sox</v>
      </c>
      <c r="L3323" t="str">
        <f t="shared" si="318"/>
        <v>industry.hard coal.sox.Industry - wet flue gases desulphurisation</v>
      </c>
      <c r="M3323" s="614">
        <f>IFERROR(INDEX('Control Tech'!$K$3:$K$196,MATCH(Calcs!L3323,'Control Tech'!$A$3:$A$196,0),1)/100,0)</f>
        <v>0</v>
      </c>
      <c r="N3323" s="613">
        <f t="shared" si="313"/>
        <v>0</v>
      </c>
      <c r="O3323" t="str">
        <f t="shared" si="314"/>
        <v/>
      </c>
    </row>
    <row r="3324" spans="1:15" x14ac:dyDescent="0.25">
      <c r="A3324" t="s">
        <v>1711</v>
      </c>
      <c r="B3324" t="s">
        <v>1222</v>
      </c>
      <c r="C3324" t="s">
        <v>1293</v>
      </c>
      <c r="D3324" t="s">
        <v>1694</v>
      </c>
      <c r="E3324" t="s">
        <v>1195</v>
      </c>
      <c r="F3324" s="604">
        <v>1</v>
      </c>
      <c r="G3324" s="604">
        <v>0.27437</v>
      </c>
      <c r="I3324" t="str">
        <f t="shared" si="315"/>
        <v>industry</v>
      </c>
      <c r="J3324" t="str">
        <f t="shared" si="316"/>
        <v>hard coal</v>
      </c>
      <c r="K3324" t="str">
        <f t="shared" si="317"/>
        <v>sox</v>
      </c>
      <c r="L3324" t="str">
        <f t="shared" si="318"/>
        <v>industry.hard coal.sox.In-furnace control - limestone injection</v>
      </c>
      <c r="M3324" s="614">
        <f>IFERROR(INDEX('Control Tech'!$K$3:$K$196,MATCH(Calcs!L3324,'Control Tech'!$A$3:$A$196,0),1)/100,0)</f>
        <v>0</v>
      </c>
      <c r="N3324" s="613">
        <f t="shared" si="313"/>
        <v>0</v>
      </c>
      <c r="O3324" t="str">
        <f t="shared" si="314"/>
        <v/>
      </c>
    </row>
    <row r="3325" spans="1:15" x14ac:dyDescent="0.25">
      <c r="A3325" t="s">
        <v>1711</v>
      </c>
      <c r="B3325" t="s">
        <v>1222</v>
      </c>
      <c r="C3325" t="s">
        <v>1293</v>
      </c>
      <c r="D3325" t="s">
        <v>1700</v>
      </c>
      <c r="E3325" t="s">
        <v>1195</v>
      </c>
      <c r="F3325" s="604">
        <v>1</v>
      </c>
      <c r="G3325" s="604">
        <v>0.41155000000000003</v>
      </c>
      <c r="I3325" t="str">
        <f t="shared" si="315"/>
        <v>industry</v>
      </c>
      <c r="J3325" t="str">
        <f t="shared" si="316"/>
        <v>hard coal</v>
      </c>
      <c r="K3325" t="str">
        <f t="shared" si="317"/>
        <v>sox</v>
      </c>
      <c r="L3325" t="str">
        <f t="shared" si="318"/>
        <v>industry.hard coal.sox.Low sulphur coal (0.6 %S)</v>
      </c>
      <c r="M3325" s="614">
        <f>IFERROR(INDEX('Control Tech'!$K$3:$K$196,MATCH(Calcs!L3325,'Control Tech'!$A$3:$A$196,0),1)/100,0)</f>
        <v>0</v>
      </c>
      <c r="N3325" s="613">
        <f t="shared" si="313"/>
        <v>0</v>
      </c>
      <c r="O3325" t="str">
        <f t="shared" si="314"/>
        <v/>
      </c>
    </row>
    <row r="3326" spans="1:15" x14ac:dyDescent="0.25">
      <c r="A3326" t="s">
        <v>1711</v>
      </c>
      <c r="B3326" t="s">
        <v>1222</v>
      </c>
      <c r="C3326" t="s">
        <v>1293</v>
      </c>
      <c r="D3326" t="s">
        <v>1186</v>
      </c>
      <c r="E3326" t="s">
        <v>1195</v>
      </c>
      <c r="F3326" s="604">
        <v>1</v>
      </c>
      <c r="G3326" s="604">
        <v>0.68591999999999997</v>
      </c>
      <c r="I3326" t="str">
        <f t="shared" si="315"/>
        <v>industry</v>
      </c>
      <c r="J3326" t="str">
        <f t="shared" si="316"/>
        <v>hard coal</v>
      </c>
      <c r="K3326" t="str">
        <f t="shared" si="317"/>
        <v>sox</v>
      </c>
      <c r="L3326" t="str">
        <f t="shared" si="318"/>
        <v>industry.hard coal.sox.No control</v>
      </c>
      <c r="M3326" s="614">
        <f>IFERROR(INDEX('Control Tech'!$K$3:$K$196,MATCH(Calcs!L3326,'Control Tech'!$A$3:$A$196,0),1)/100,0)</f>
        <v>0</v>
      </c>
      <c r="N3326" s="613">
        <f t="shared" si="313"/>
        <v>1</v>
      </c>
      <c r="O3326" t="str">
        <f t="shared" si="314"/>
        <v/>
      </c>
    </row>
    <row r="3327" spans="1:15" x14ac:dyDescent="0.25">
      <c r="A3327" t="s">
        <v>1711</v>
      </c>
      <c r="B3327" t="s">
        <v>1249</v>
      </c>
      <c r="C3327" t="s">
        <v>1409</v>
      </c>
      <c r="D3327" t="s">
        <v>1186</v>
      </c>
      <c r="E3327" t="s">
        <v>1195</v>
      </c>
      <c r="F3327" s="604">
        <v>1</v>
      </c>
      <c r="G3327" s="604">
        <v>2.5000000000000001E-2</v>
      </c>
      <c r="I3327" t="str">
        <f t="shared" si="315"/>
        <v>electricity</v>
      </c>
      <c r="J3327" t="str">
        <f t="shared" si="316"/>
        <v>biomass</v>
      </c>
      <c r="K3327" t="str">
        <f t="shared" si="317"/>
        <v>sox</v>
      </c>
      <c r="L3327" t="str">
        <f t="shared" si="318"/>
        <v>electricity.biomass.sox.No control</v>
      </c>
      <c r="M3327" s="614">
        <f>IFERROR(INDEX('Control Tech'!$K$3:$K$196,MATCH(Calcs!L3327,'Control Tech'!$A$3:$A$196,0),1)/100,0)</f>
        <v>0</v>
      </c>
      <c r="N3327" s="613">
        <f t="shared" si="313"/>
        <v>1</v>
      </c>
      <c r="O3327">
        <f t="shared" si="314"/>
        <v>0</v>
      </c>
    </row>
    <row r="3328" spans="1:15" x14ac:dyDescent="0.25">
      <c r="A3328" t="s">
        <v>1711</v>
      </c>
      <c r="B3328" t="s">
        <v>1249</v>
      </c>
      <c r="C3328" t="s">
        <v>1245</v>
      </c>
      <c r="D3328" t="s">
        <v>1698</v>
      </c>
      <c r="E3328" t="s">
        <v>1195</v>
      </c>
      <c r="F3328" s="604">
        <v>1</v>
      </c>
      <c r="G3328" s="604">
        <v>0.41155000000000003</v>
      </c>
      <c r="I3328" t="str">
        <f t="shared" si="315"/>
        <v>electricity</v>
      </c>
      <c r="J3328" t="str">
        <f t="shared" si="316"/>
        <v>coal</v>
      </c>
      <c r="K3328" t="str">
        <f t="shared" si="317"/>
        <v>sox</v>
      </c>
      <c r="L3328" t="str">
        <f t="shared" si="318"/>
        <v>electricity.coal.sox.Low sulphur coke (0.6 %S)</v>
      </c>
      <c r="M3328" s="614">
        <f>IFERROR(INDEX('Control Tech'!$K$3:$K$196,MATCH(Calcs!L3328,'Control Tech'!$A$3:$A$196,0),1)/100,0)</f>
        <v>0</v>
      </c>
      <c r="N3328" s="613">
        <f t="shared" si="313"/>
        <v>0</v>
      </c>
      <c r="O3328">
        <f t="shared" si="314"/>
        <v>0</v>
      </c>
    </row>
    <row r="3329" spans="1:15" x14ac:dyDescent="0.25">
      <c r="A3329" t="s">
        <v>1711</v>
      </c>
      <c r="B3329" t="s">
        <v>1249</v>
      </c>
      <c r="C3329" t="s">
        <v>1245</v>
      </c>
      <c r="D3329" t="s">
        <v>1186</v>
      </c>
      <c r="E3329" t="s">
        <v>1195</v>
      </c>
      <c r="F3329" s="604">
        <v>1</v>
      </c>
      <c r="G3329" s="604">
        <v>0.68591999999999997</v>
      </c>
      <c r="I3329" t="str">
        <f t="shared" si="315"/>
        <v>electricity</v>
      </c>
      <c r="J3329" t="str">
        <f t="shared" si="316"/>
        <v>coal</v>
      </c>
      <c r="K3329" t="str">
        <f t="shared" si="317"/>
        <v>sox</v>
      </c>
      <c r="L3329" t="str">
        <f t="shared" si="318"/>
        <v>electricity.coal.sox.No control</v>
      </c>
      <c r="M3329" s="614">
        <f>IFERROR(INDEX('Control Tech'!$K$3:$K$196,MATCH(Calcs!L3329,'Control Tech'!$A$3:$A$196,0),1)/100,0)</f>
        <v>0</v>
      </c>
      <c r="N3329" s="613">
        <f t="shared" si="313"/>
        <v>1</v>
      </c>
      <c r="O3329">
        <f t="shared" si="314"/>
        <v>0</v>
      </c>
    </row>
    <row r="3330" spans="1:15" x14ac:dyDescent="0.25">
      <c r="A3330" t="s">
        <v>1711</v>
      </c>
      <c r="B3330" t="s">
        <v>1249</v>
      </c>
      <c r="C3330" t="s">
        <v>92</v>
      </c>
      <c r="D3330" t="s">
        <v>1703</v>
      </c>
      <c r="E3330" t="s">
        <v>1195</v>
      </c>
      <c r="F3330" s="604">
        <v>1</v>
      </c>
      <c r="G3330" s="604">
        <v>9.4119999999999995E-2</v>
      </c>
      <c r="I3330" t="str">
        <f t="shared" si="315"/>
        <v>electricity</v>
      </c>
      <c r="J3330" t="str">
        <f t="shared" si="316"/>
        <v>petroleum diesel</v>
      </c>
      <c r="K3330" t="str">
        <f t="shared" si="317"/>
        <v>sox</v>
      </c>
      <c r="L3330" t="str">
        <f t="shared" si="318"/>
        <v>electricity.petroleum diesel.sox.Low sulphur diesel oil - stage 1 (0.2 % S)</v>
      </c>
      <c r="M3330" s="614">
        <f>IFERROR(INDEX('Control Tech'!$K$3:$K$196,MATCH(Calcs!L3330,'Control Tech'!$A$3:$A$196,0),1)/100,0)</f>
        <v>0</v>
      </c>
      <c r="N3330" s="613">
        <f t="shared" si="313"/>
        <v>0</v>
      </c>
      <c r="O3330">
        <f t="shared" si="314"/>
        <v>0</v>
      </c>
    </row>
    <row r="3331" spans="1:15" x14ac:dyDescent="0.25">
      <c r="A3331" t="s">
        <v>1711</v>
      </c>
      <c r="B3331" t="s">
        <v>1249</v>
      </c>
      <c r="C3331" t="s">
        <v>92</v>
      </c>
      <c r="D3331" t="s">
        <v>1704</v>
      </c>
      <c r="E3331" t="s">
        <v>1195</v>
      </c>
      <c r="F3331" s="604">
        <v>1</v>
      </c>
      <c r="G3331" s="604">
        <v>2.1180000000000001E-2</v>
      </c>
      <c r="I3331" t="str">
        <f t="shared" si="315"/>
        <v>electricity</v>
      </c>
      <c r="J3331" t="str">
        <f t="shared" si="316"/>
        <v>petroleum diesel</v>
      </c>
      <c r="K3331" t="str">
        <f t="shared" si="317"/>
        <v>sox</v>
      </c>
      <c r="L3331" t="str">
        <f t="shared" si="318"/>
        <v>electricity.petroleum diesel.sox.Low sulphur diesel oil - stage 2 (0.045 % S)</v>
      </c>
      <c r="M3331" s="614">
        <f>IFERROR(INDEX('Control Tech'!$K$3:$K$196,MATCH(Calcs!L3331,'Control Tech'!$A$3:$A$196,0),1)/100,0)</f>
        <v>0</v>
      </c>
      <c r="N3331" s="613">
        <f t="shared" si="313"/>
        <v>0</v>
      </c>
      <c r="O3331">
        <f t="shared" si="314"/>
        <v>0</v>
      </c>
    </row>
    <row r="3332" spans="1:15" x14ac:dyDescent="0.25">
      <c r="A3332" t="s">
        <v>1711</v>
      </c>
      <c r="B3332" t="s">
        <v>1249</v>
      </c>
      <c r="C3332" t="s">
        <v>92</v>
      </c>
      <c r="D3332" t="s">
        <v>1186</v>
      </c>
      <c r="E3332" t="s">
        <v>1195</v>
      </c>
      <c r="F3332" s="604">
        <v>1</v>
      </c>
      <c r="G3332" s="604">
        <v>0.23529</v>
      </c>
      <c r="I3332" t="str">
        <f t="shared" si="315"/>
        <v>electricity</v>
      </c>
      <c r="J3332" t="str">
        <f t="shared" si="316"/>
        <v>petroleum diesel</v>
      </c>
      <c r="K3332" t="str">
        <f t="shared" si="317"/>
        <v>sox</v>
      </c>
      <c r="L3332" t="str">
        <f t="shared" si="318"/>
        <v>electricity.petroleum diesel.sox.No control</v>
      </c>
      <c r="M3332" s="614">
        <f>IFERROR(INDEX('Control Tech'!$K$3:$K$196,MATCH(Calcs!L3332,'Control Tech'!$A$3:$A$196,0),1)/100,0)</f>
        <v>0</v>
      </c>
      <c r="N3332" s="613">
        <f t="shared" si="313"/>
        <v>1</v>
      </c>
      <c r="O3332">
        <f t="shared" si="314"/>
        <v>0</v>
      </c>
    </row>
    <row r="3333" spans="1:15" x14ac:dyDescent="0.25">
      <c r="A3333" t="s">
        <v>1711</v>
      </c>
      <c r="B3333" t="s">
        <v>1249</v>
      </c>
      <c r="C3333" t="s">
        <v>1264</v>
      </c>
      <c r="D3333" t="s">
        <v>1186</v>
      </c>
      <c r="E3333" t="s">
        <v>1195</v>
      </c>
      <c r="F3333" s="604">
        <v>1</v>
      </c>
      <c r="G3333" s="604">
        <v>0</v>
      </c>
      <c r="I3333" t="str">
        <f t="shared" si="315"/>
        <v>electricity</v>
      </c>
      <c r="J3333" t="str">
        <f t="shared" si="316"/>
        <v>natural gas</v>
      </c>
      <c r="K3333" t="str">
        <f t="shared" si="317"/>
        <v>sox</v>
      </c>
      <c r="L3333" t="str">
        <f t="shared" si="318"/>
        <v>electricity.natural gas.sox.No control</v>
      </c>
      <c r="M3333" s="614">
        <f>IFERROR(INDEX('Control Tech'!$K$3:$K$196,MATCH(Calcs!L3333,'Control Tech'!$A$3:$A$196,0),1)/100,0)</f>
        <v>0</v>
      </c>
      <c r="N3333" s="613">
        <f t="shared" si="313"/>
        <v>1</v>
      </c>
      <c r="O3333">
        <f t="shared" si="314"/>
        <v>100.6</v>
      </c>
    </row>
    <row r="3334" spans="1:15" x14ac:dyDescent="0.25">
      <c r="A3334" t="s">
        <v>1711</v>
      </c>
      <c r="B3334" t="s">
        <v>1249</v>
      </c>
      <c r="C3334" t="s">
        <v>18</v>
      </c>
      <c r="D3334" t="s">
        <v>1186</v>
      </c>
      <c r="E3334" t="s">
        <v>1195</v>
      </c>
      <c r="F3334" s="604">
        <v>1</v>
      </c>
      <c r="G3334" s="604">
        <v>4.3479999999999998E-2</v>
      </c>
      <c r="I3334" t="str">
        <f t="shared" si="315"/>
        <v>electricity</v>
      </c>
      <c r="J3334" t="str">
        <f t="shared" si="316"/>
        <v>petroleum gasoline</v>
      </c>
      <c r="K3334" t="str">
        <f t="shared" si="317"/>
        <v>sox</v>
      </c>
      <c r="L3334" t="str">
        <f t="shared" si="318"/>
        <v>electricity.petroleum gasoline.sox.No control</v>
      </c>
      <c r="M3334" s="614">
        <f>IFERROR(INDEX('Control Tech'!$K$3:$K$196,MATCH(Calcs!L3334,'Control Tech'!$A$3:$A$196,0),1)/100,0)</f>
        <v>0</v>
      </c>
      <c r="N3334" s="613">
        <f t="shared" ref="N3334:N3397" si="319">IF(D3334="no control",1-SUMIFS($M$5:$M$3714,$B$5:$B$3714,B3334,$A$5:$A$3714,A3334,$C$5:$C$3714,C3334),M3334)</f>
        <v>1</v>
      </c>
      <c r="O3334">
        <f t="shared" ref="O3334:O3397" si="320">IF(I3334="electricity",INDEX($W$3:$W$143,MATCH(CONCATENATE(B3334,".",C3334),$R$3:$R$143,0),1),"")</f>
        <v>0</v>
      </c>
    </row>
    <row r="3335" spans="1:15" x14ac:dyDescent="0.25">
      <c r="A3335" t="s">
        <v>1711</v>
      </c>
      <c r="B3335" t="s">
        <v>1249</v>
      </c>
      <c r="C3335" t="s">
        <v>1294</v>
      </c>
      <c r="D3335" t="s">
        <v>1701</v>
      </c>
      <c r="E3335" t="s">
        <v>1195</v>
      </c>
      <c r="F3335" s="604">
        <v>1</v>
      </c>
      <c r="G3335" s="604">
        <v>0.3</v>
      </c>
      <c r="I3335" t="str">
        <f t="shared" si="315"/>
        <v>electricity</v>
      </c>
      <c r="J3335" t="str">
        <f t="shared" si="316"/>
        <v>petroleum diesel</v>
      </c>
      <c r="K3335" t="str">
        <f t="shared" si="317"/>
        <v>sox</v>
      </c>
      <c r="L3335" t="str">
        <f t="shared" si="318"/>
        <v>electricity.petroleum diesel.sox.Low sulphur fuel oil (0.6 %S)</v>
      </c>
      <c r="M3335" s="614">
        <f>IFERROR(INDEX('Control Tech'!$K$3:$K$196,MATCH(Calcs!L3335,'Control Tech'!$A$3:$A$196,0),1)/100,0)</f>
        <v>0</v>
      </c>
      <c r="N3335" s="613">
        <f t="shared" si="319"/>
        <v>0</v>
      </c>
      <c r="O3335">
        <f t="shared" si="320"/>
        <v>241.77</v>
      </c>
    </row>
    <row r="3336" spans="1:15" x14ac:dyDescent="0.25">
      <c r="A3336" t="s">
        <v>1711</v>
      </c>
      <c r="B3336" t="s">
        <v>1249</v>
      </c>
      <c r="C3336" t="s">
        <v>1294</v>
      </c>
      <c r="D3336" t="s">
        <v>1186</v>
      </c>
      <c r="E3336" t="s">
        <v>1195</v>
      </c>
      <c r="F3336" s="604">
        <v>1</v>
      </c>
      <c r="G3336" s="604">
        <v>1.9</v>
      </c>
      <c r="I3336" t="str">
        <f t="shared" si="315"/>
        <v>electricity</v>
      </c>
      <c r="J3336" t="str">
        <f t="shared" si="316"/>
        <v>petroleum diesel</v>
      </c>
      <c r="K3336" t="str">
        <f t="shared" si="317"/>
        <v>sox</v>
      </c>
      <c r="L3336" t="str">
        <f t="shared" si="318"/>
        <v>electricity.petroleum diesel.sox.No control</v>
      </c>
      <c r="M3336" s="614">
        <f>IFERROR(INDEX('Control Tech'!$K$3:$K$196,MATCH(Calcs!L3336,'Control Tech'!$A$3:$A$196,0),1)/100,0)</f>
        <v>0</v>
      </c>
      <c r="N3336" s="613">
        <f t="shared" si="319"/>
        <v>1</v>
      </c>
      <c r="O3336">
        <f t="shared" si="320"/>
        <v>241.77</v>
      </c>
    </row>
    <row r="3337" spans="1:15" x14ac:dyDescent="0.25">
      <c r="A3337" t="s">
        <v>1711</v>
      </c>
      <c r="B3337" t="s">
        <v>1249</v>
      </c>
      <c r="C3337" t="s">
        <v>1294</v>
      </c>
      <c r="D3337" t="s">
        <v>1696</v>
      </c>
      <c r="E3337" t="s">
        <v>1195</v>
      </c>
      <c r="F3337" s="604">
        <v>1</v>
      </c>
      <c r="G3337" s="604">
        <v>9.5000000000000001E-2</v>
      </c>
      <c r="I3337" t="str">
        <f t="shared" si="315"/>
        <v>electricity</v>
      </c>
      <c r="J3337" t="str">
        <f t="shared" si="316"/>
        <v>petroleum diesel</v>
      </c>
      <c r="K3337" t="str">
        <f t="shared" si="317"/>
        <v>sox</v>
      </c>
      <c r="L3337" t="str">
        <f t="shared" si="318"/>
        <v>electricity.petroleum diesel.sox.Wet flue gases desulphurisation</v>
      </c>
      <c r="M3337" s="614">
        <f>IFERROR(INDEX('Control Tech'!$K$3:$K$196,MATCH(Calcs!L3337,'Control Tech'!$A$3:$A$196,0),1)/100,0)</f>
        <v>0</v>
      </c>
      <c r="N3337" s="613">
        <f t="shared" si="319"/>
        <v>0</v>
      </c>
      <c r="O3337">
        <f t="shared" si="320"/>
        <v>241.77</v>
      </c>
    </row>
    <row r="3338" spans="1:15" x14ac:dyDescent="0.25">
      <c r="A3338" t="s">
        <v>1711</v>
      </c>
      <c r="B3338" t="s">
        <v>1249</v>
      </c>
      <c r="C3338" t="s">
        <v>1294</v>
      </c>
      <c r="D3338" t="s">
        <v>1695</v>
      </c>
      <c r="E3338" t="s">
        <v>1195</v>
      </c>
      <c r="F3338" s="604">
        <v>1</v>
      </c>
      <c r="G3338" s="604">
        <v>0.19</v>
      </c>
      <c r="I3338" t="str">
        <f t="shared" si="315"/>
        <v>electricity</v>
      </c>
      <c r="J3338" t="str">
        <f t="shared" si="316"/>
        <v>petroleum diesel</v>
      </c>
      <c r="K3338" t="str">
        <f t="shared" si="317"/>
        <v>sox</v>
      </c>
      <c r="L3338" t="str">
        <f t="shared" si="318"/>
        <v>electricity.petroleum diesel.sox.Wet flue gases desulphurisation (retrofitted)</v>
      </c>
      <c r="M3338" s="614">
        <f>IFERROR(INDEX('Control Tech'!$K$3:$K$196,MATCH(Calcs!L3338,'Control Tech'!$A$3:$A$196,0),1)/100,0)</f>
        <v>0</v>
      </c>
      <c r="N3338" s="613">
        <f t="shared" si="319"/>
        <v>0</v>
      </c>
      <c r="O3338">
        <f t="shared" si="320"/>
        <v>241.77</v>
      </c>
    </row>
    <row r="3339" spans="1:15" x14ac:dyDescent="0.25">
      <c r="A3339" t="s">
        <v>1711</v>
      </c>
      <c r="B3339" t="s">
        <v>1249</v>
      </c>
      <c r="C3339" t="s">
        <v>1410</v>
      </c>
      <c r="D3339" t="s">
        <v>1694</v>
      </c>
      <c r="E3339" t="s">
        <v>1195</v>
      </c>
      <c r="F3339" s="604">
        <v>1</v>
      </c>
      <c r="G3339" s="604">
        <v>0.05</v>
      </c>
      <c r="I3339" t="str">
        <f t="shared" si="315"/>
        <v>electricity</v>
      </c>
      <c r="J3339" t="str">
        <f t="shared" si="316"/>
        <v>biomass</v>
      </c>
      <c r="K3339" t="str">
        <f t="shared" si="317"/>
        <v>sox</v>
      </c>
      <c r="L3339" t="str">
        <f t="shared" si="318"/>
        <v>electricity.biomass.sox.In-furnace control - limestone injection</v>
      </c>
      <c r="M3339" s="614">
        <f>IFERROR(INDEX('Control Tech'!$K$3:$K$196,MATCH(Calcs!L3339,'Control Tech'!$A$3:$A$196,0),1)/100,0)</f>
        <v>0</v>
      </c>
      <c r="N3339" s="613">
        <f t="shared" si="319"/>
        <v>0</v>
      </c>
      <c r="O3339">
        <f t="shared" si="320"/>
        <v>0</v>
      </c>
    </row>
    <row r="3340" spans="1:15" x14ac:dyDescent="0.25">
      <c r="A3340" t="s">
        <v>1711</v>
      </c>
      <c r="B3340" t="s">
        <v>1249</v>
      </c>
      <c r="C3340" t="s">
        <v>1410</v>
      </c>
      <c r="D3340" t="s">
        <v>1186</v>
      </c>
      <c r="E3340" t="s">
        <v>1195</v>
      </c>
      <c r="F3340" s="604">
        <v>1</v>
      </c>
      <c r="G3340" s="604">
        <v>0.125</v>
      </c>
      <c r="I3340" t="str">
        <f t="shared" si="315"/>
        <v>electricity</v>
      </c>
      <c r="J3340" t="str">
        <f t="shared" si="316"/>
        <v>biomass</v>
      </c>
      <c r="K3340" t="str">
        <f t="shared" si="317"/>
        <v>sox</v>
      </c>
      <c r="L3340" t="str">
        <f t="shared" si="318"/>
        <v>electricity.biomass.sox.No control</v>
      </c>
      <c r="M3340" s="614">
        <f>IFERROR(INDEX('Control Tech'!$K$3:$K$196,MATCH(Calcs!L3340,'Control Tech'!$A$3:$A$196,0),1)/100,0)</f>
        <v>0</v>
      </c>
      <c r="N3340" s="613">
        <f t="shared" si="319"/>
        <v>1</v>
      </c>
      <c r="O3340">
        <f t="shared" si="320"/>
        <v>0</v>
      </c>
    </row>
    <row r="3341" spans="1:15" x14ac:dyDescent="0.25">
      <c r="A3341" t="s">
        <v>1711</v>
      </c>
      <c r="B3341" t="s">
        <v>1249</v>
      </c>
      <c r="C3341" t="s">
        <v>1410</v>
      </c>
      <c r="D3341" t="s">
        <v>1696</v>
      </c>
      <c r="E3341" t="s">
        <v>1195</v>
      </c>
      <c r="F3341" s="604">
        <v>1</v>
      </c>
      <c r="G3341" s="604">
        <v>6.2500000000000003E-3</v>
      </c>
      <c r="I3341" t="str">
        <f t="shared" si="315"/>
        <v>electricity</v>
      </c>
      <c r="J3341" t="str">
        <f t="shared" si="316"/>
        <v>biomass</v>
      </c>
      <c r="K3341" t="str">
        <f t="shared" si="317"/>
        <v>sox</v>
      </c>
      <c r="L3341" t="str">
        <f t="shared" si="318"/>
        <v>electricity.biomass.sox.Wet flue gases desulphurisation</v>
      </c>
      <c r="M3341" s="614">
        <f>IFERROR(INDEX('Control Tech'!$K$3:$K$196,MATCH(Calcs!L3341,'Control Tech'!$A$3:$A$196,0),1)/100,0)</f>
        <v>0</v>
      </c>
      <c r="N3341" s="613">
        <f t="shared" si="319"/>
        <v>0</v>
      </c>
      <c r="O3341">
        <f t="shared" si="320"/>
        <v>0</v>
      </c>
    </row>
    <row r="3342" spans="1:15" x14ac:dyDescent="0.25">
      <c r="A3342" t="s">
        <v>1711</v>
      </c>
      <c r="B3342" t="s">
        <v>1249</v>
      </c>
      <c r="C3342" t="s">
        <v>1410</v>
      </c>
      <c r="D3342" t="s">
        <v>1695</v>
      </c>
      <c r="E3342" t="s">
        <v>1195</v>
      </c>
      <c r="F3342" s="604">
        <v>1</v>
      </c>
      <c r="G3342" s="604">
        <v>1.2500000000000001E-2</v>
      </c>
      <c r="I3342" t="str">
        <f t="shared" si="315"/>
        <v>electricity</v>
      </c>
      <c r="J3342" t="str">
        <f t="shared" si="316"/>
        <v>biomass</v>
      </c>
      <c r="K3342" t="str">
        <f t="shared" si="317"/>
        <v>sox</v>
      </c>
      <c r="L3342" t="str">
        <f t="shared" si="318"/>
        <v>electricity.biomass.sox.Wet flue gases desulphurisation (retrofitted)</v>
      </c>
      <c r="M3342" s="614">
        <f>IFERROR(INDEX('Control Tech'!$K$3:$K$196,MATCH(Calcs!L3342,'Control Tech'!$A$3:$A$196,0),1)/100,0)</f>
        <v>0</v>
      </c>
      <c r="N3342" s="613">
        <f t="shared" si="319"/>
        <v>0</v>
      </c>
      <c r="O3342">
        <f t="shared" si="320"/>
        <v>0</v>
      </c>
    </row>
    <row r="3343" spans="1:15" x14ac:dyDescent="0.25">
      <c r="A3343" t="s">
        <v>1711</v>
      </c>
      <c r="B3343" t="s">
        <v>1228</v>
      </c>
      <c r="C3343" t="s">
        <v>1205</v>
      </c>
      <c r="D3343" t="s">
        <v>1694</v>
      </c>
      <c r="E3343" t="s">
        <v>1195</v>
      </c>
      <c r="F3343" s="604">
        <v>1</v>
      </c>
      <c r="G3343" s="604">
        <v>0.24173</v>
      </c>
      <c r="I3343" t="str">
        <f t="shared" si="315"/>
        <v>electricity</v>
      </c>
      <c r="J3343" t="str">
        <f t="shared" si="316"/>
        <v>lignite</v>
      </c>
      <c r="K3343" t="str">
        <f t="shared" si="317"/>
        <v>sox</v>
      </c>
      <c r="L3343" t="str">
        <f t="shared" si="318"/>
        <v>electricity.lignite.sox.In-furnace control - limestone injection</v>
      </c>
      <c r="M3343" s="614">
        <f>IFERROR(INDEX('Control Tech'!$K$3:$K$196,MATCH(Calcs!L3343,'Control Tech'!$A$3:$A$196,0),1)/100,0)</f>
        <v>0</v>
      </c>
      <c r="N3343" s="613">
        <f t="shared" si="319"/>
        <v>0</v>
      </c>
      <c r="O3343">
        <f t="shared" si="320"/>
        <v>0</v>
      </c>
    </row>
    <row r="3344" spans="1:15" x14ac:dyDescent="0.25">
      <c r="A3344" t="s">
        <v>1711</v>
      </c>
      <c r="B3344" t="s">
        <v>1228</v>
      </c>
      <c r="C3344" t="s">
        <v>1205</v>
      </c>
      <c r="D3344" t="s">
        <v>1186</v>
      </c>
      <c r="E3344" t="s">
        <v>1195</v>
      </c>
      <c r="F3344" s="604">
        <v>1</v>
      </c>
      <c r="G3344" s="604">
        <v>0.60431999999999997</v>
      </c>
      <c r="I3344" t="str">
        <f t="shared" si="315"/>
        <v>electricity</v>
      </c>
      <c r="J3344" t="str">
        <f t="shared" si="316"/>
        <v>lignite</v>
      </c>
      <c r="K3344" t="str">
        <f t="shared" si="317"/>
        <v>sox</v>
      </c>
      <c r="L3344" t="str">
        <f t="shared" si="318"/>
        <v>electricity.lignite.sox.No control</v>
      </c>
      <c r="M3344" s="614">
        <f>IFERROR(INDEX('Control Tech'!$K$3:$K$196,MATCH(Calcs!L3344,'Control Tech'!$A$3:$A$196,0),1)/100,0)</f>
        <v>0</v>
      </c>
      <c r="N3344" s="613">
        <f t="shared" si="319"/>
        <v>1</v>
      </c>
      <c r="O3344">
        <f t="shared" si="320"/>
        <v>0</v>
      </c>
    </row>
    <row r="3345" spans="1:15" x14ac:dyDescent="0.25">
      <c r="A3345" t="s">
        <v>1711</v>
      </c>
      <c r="B3345" t="s">
        <v>1228</v>
      </c>
      <c r="C3345" t="s">
        <v>1205</v>
      </c>
      <c r="D3345" t="s">
        <v>1696</v>
      </c>
      <c r="E3345" t="s">
        <v>1195</v>
      </c>
      <c r="F3345" s="604">
        <v>1</v>
      </c>
      <c r="G3345" s="604">
        <v>3.022E-2</v>
      </c>
      <c r="I3345" t="str">
        <f t="shared" si="315"/>
        <v>electricity</v>
      </c>
      <c r="J3345" t="str">
        <f t="shared" si="316"/>
        <v>lignite</v>
      </c>
      <c r="K3345" t="str">
        <f t="shared" si="317"/>
        <v>sox</v>
      </c>
      <c r="L3345" t="str">
        <f t="shared" si="318"/>
        <v>electricity.lignite.sox.Wet flue gases desulphurisation</v>
      </c>
      <c r="M3345" s="614">
        <f>IFERROR(INDEX('Control Tech'!$K$3:$K$196,MATCH(Calcs!L3345,'Control Tech'!$A$3:$A$196,0),1)/100,0)</f>
        <v>0</v>
      </c>
      <c r="N3345" s="613">
        <f t="shared" si="319"/>
        <v>0</v>
      </c>
      <c r="O3345">
        <f t="shared" si="320"/>
        <v>0</v>
      </c>
    </row>
    <row r="3346" spans="1:15" x14ac:dyDescent="0.25">
      <c r="A3346" t="s">
        <v>1711</v>
      </c>
      <c r="B3346" t="s">
        <v>1228</v>
      </c>
      <c r="C3346" t="s">
        <v>1205</v>
      </c>
      <c r="D3346" t="s">
        <v>1695</v>
      </c>
      <c r="E3346" t="s">
        <v>1195</v>
      </c>
      <c r="F3346" s="604">
        <v>1</v>
      </c>
      <c r="G3346" s="604">
        <v>6.0429999999999998E-2</v>
      </c>
      <c r="I3346" t="str">
        <f t="shared" si="315"/>
        <v>electricity</v>
      </c>
      <c r="J3346" t="str">
        <f t="shared" si="316"/>
        <v>lignite</v>
      </c>
      <c r="K3346" t="str">
        <f t="shared" si="317"/>
        <v>sox</v>
      </c>
      <c r="L3346" t="str">
        <f t="shared" si="318"/>
        <v>electricity.lignite.sox.Wet flue gases desulphurisation (retrofitted)</v>
      </c>
      <c r="M3346" s="614">
        <f>IFERROR(INDEX('Control Tech'!$K$3:$K$196,MATCH(Calcs!L3346,'Control Tech'!$A$3:$A$196,0),1)/100,0)</f>
        <v>0</v>
      </c>
      <c r="N3346" s="613">
        <f t="shared" si="319"/>
        <v>0</v>
      </c>
      <c r="O3346">
        <f t="shared" si="320"/>
        <v>0</v>
      </c>
    </row>
    <row r="3347" spans="1:15" x14ac:dyDescent="0.25">
      <c r="A3347" t="s">
        <v>1711</v>
      </c>
      <c r="B3347" t="s">
        <v>1228</v>
      </c>
      <c r="C3347" t="s">
        <v>1240</v>
      </c>
      <c r="D3347" t="s">
        <v>1694</v>
      </c>
      <c r="E3347" t="s">
        <v>1195</v>
      </c>
      <c r="F3347" s="604">
        <v>1</v>
      </c>
      <c r="G3347" s="604">
        <v>0.24173</v>
      </c>
      <c r="I3347" t="str">
        <f t="shared" si="315"/>
        <v>electricity</v>
      </c>
      <c r="J3347" t="str">
        <f t="shared" si="316"/>
        <v>lignite</v>
      </c>
      <c r="K3347" t="str">
        <f t="shared" si="317"/>
        <v>sox</v>
      </c>
      <c r="L3347" t="str">
        <f t="shared" si="318"/>
        <v>electricity.lignite.sox.In-furnace control - limestone injection</v>
      </c>
      <c r="M3347" s="614">
        <f>IFERROR(INDEX('Control Tech'!$K$3:$K$196,MATCH(Calcs!L3347,'Control Tech'!$A$3:$A$196,0),1)/100,0)</f>
        <v>0</v>
      </c>
      <c r="N3347" s="613">
        <f t="shared" si="319"/>
        <v>0</v>
      </c>
      <c r="O3347">
        <f t="shared" si="320"/>
        <v>0</v>
      </c>
    </row>
    <row r="3348" spans="1:15" x14ac:dyDescent="0.25">
      <c r="A3348" t="s">
        <v>1711</v>
      </c>
      <c r="B3348" t="s">
        <v>1228</v>
      </c>
      <c r="C3348" t="s">
        <v>1240</v>
      </c>
      <c r="D3348" t="s">
        <v>1186</v>
      </c>
      <c r="E3348" t="s">
        <v>1195</v>
      </c>
      <c r="F3348" s="604">
        <v>1</v>
      </c>
      <c r="G3348" s="604">
        <v>0.60431999999999997</v>
      </c>
      <c r="I3348" t="str">
        <f t="shared" si="315"/>
        <v>electricity</v>
      </c>
      <c r="J3348" t="str">
        <f t="shared" si="316"/>
        <v>lignite</v>
      </c>
      <c r="K3348" t="str">
        <f t="shared" si="317"/>
        <v>sox</v>
      </c>
      <c r="L3348" t="str">
        <f t="shared" si="318"/>
        <v>electricity.lignite.sox.No control</v>
      </c>
      <c r="M3348" s="614">
        <f>IFERROR(INDEX('Control Tech'!$K$3:$K$196,MATCH(Calcs!L3348,'Control Tech'!$A$3:$A$196,0),1)/100,0)</f>
        <v>0</v>
      </c>
      <c r="N3348" s="613">
        <f t="shared" si="319"/>
        <v>1</v>
      </c>
      <c r="O3348">
        <f t="shared" si="320"/>
        <v>0</v>
      </c>
    </row>
    <row r="3349" spans="1:15" x14ac:dyDescent="0.25">
      <c r="A3349" t="s">
        <v>1711</v>
      </c>
      <c r="B3349" t="s">
        <v>1228</v>
      </c>
      <c r="C3349" t="s">
        <v>1240</v>
      </c>
      <c r="D3349" t="s">
        <v>1696</v>
      </c>
      <c r="E3349" t="s">
        <v>1195</v>
      </c>
      <c r="F3349" s="604">
        <v>1</v>
      </c>
      <c r="G3349" s="604">
        <v>3.022E-2</v>
      </c>
      <c r="I3349" t="str">
        <f t="shared" si="315"/>
        <v>electricity</v>
      </c>
      <c r="J3349" t="str">
        <f t="shared" si="316"/>
        <v>lignite</v>
      </c>
      <c r="K3349" t="str">
        <f t="shared" si="317"/>
        <v>sox</v>
      </c>
      <c r="L3349" t="str">
        <f t="shared" si="318"/>
        <v>electricity.lignite.sox.Wet flue gases desulphurisation</v>
      </c>
      <c r="M3349" s="614">
        <f>IFERROR(INDEX('Control Tech'!$K$3:$K$196,MATCH(Calcs!L3349,'Control Tech'!$A$3:$A$196,0),1)/100,0)</f>
        <v>0</v>
      </c>
      <c r="N3349" s="613">
        <f t="shared" si="319"/>
        <v>0</v>
      </c>
      <c r="O3349">
        <f t="shared" si="320"/>
        <v>0</v>
      </c>
    </row>
    <row r="3350" spans="1:15" x14ac:dyDescent="0.25">
      <c r="A3350" t="s">
        <v>1711</v>
      </c>
      <c r="B3350" t="s">
        <v>1228</v>
      </c>
      <c r="C3350" t="s">
        <v>1240</v>
      </c>
      <c r="D3350" t="s">
        <v>1695</v>
      </c>
      <c r="E3350" t="s">
        <v>1195</v>
      </c>
      <c r="F3350" s="604">
        <v>1</v>
      </c>
      <c r="G3350" s="604">
        <v>6.0429999999999998E-2</v>
      </c>
      <c r="I3350" t="str">
        <f t="shared" si="315"/>
        <v>electricity</v>
      </c>
      <c r="J3350" t="str">
        <f t="shared" si="316"/>
        <v>lignite</v>
      </c>
      <c r="K3350" t="str">
        <f t="shared" si="317"/>
        <v>sox</v>
      </c>
      <c r="L3350" t="str">
        <f t="shared" si="318"/>
        <v>electricity.lignite.sox.Wet flue gases desulphurisation (retrofitted)</v>
      </c>
      <c r="M3350" s="614">
        <f>IFERROR(INDEX('Control Tech'!$K$3:$K$196,MATCH(Calcs!L3350,'Control Tech'!$A$3:$A$196,0),1)/100,0)</f>
        <v>0</v>
      </c>
      <c r="N3350" s="613">
        <f t="shared" si="319"/>
        <v>0</v>
      </c>
      <c r="O3350">
        <f t="shared" si="320"/>
        <v>0</v>
      </c>
    </row>
    <row r="3351" spans="1:15" x14ac:dyDescent="0.25">
      <c r="A3351" t="s">
        <v>1711</v>
      </c>
      <c r="B3351" t="s">
        <v>1228</v>
      </c>
      <c r="C3351" t="s">
        <v>1291</v>
      </c>
      <c r="D3351" t="s">
        <v>1694</v>
      </c>
      <c r="E3351" t="s">
        <v>1195</v>
      </c>
      <c r="F3351" s="604">
        <v>1</v>
      </c>
      <c r="G3351" s="604">
        <v>0.22498000000000001</v>
      </c>
      <c r="I3351" t="str">
        <f t="shared" si="315"/>
        <v>electricity</v>
      </c>
      <c r="J3351" t="str">
        <f t="shared" si="316"/>
        <v>hard coal</v>
      </c>
      <c r="K3351" t="str">
        <f t="shared" si="317"/>
        <v>sox</v>
      </c>
      <c r="L3351" t="str">
        <f t="shared" si="318"/>
        <v>electricity.hard coal.sox.In-furnace control - limestone injection</v>
      </c>
      <c r="M3351" s="614">
        <f>IFERROR(INDEX('Control Tech'!$K$3:$K$196,MATCH(Calcs!L3351,'Control Tech'!$A$3:$A$196,0),1)/100,0)</f>
        <v>0</v>
      </c>
      <c r="N3351" s="613">
        <f t="shared" si="319"/>
        <v>0</v>
      </c>
      <c r="O3351">
        <f t="shared" si="320"/>
        <v>46.12</v>
      </c>
    </row>
    <row r="3352" spans="1:15" x14ac:dyDescent="0.25">
      <c r="A3352" t="s">
        <v>1711</v>
      </c>
      <c r="B3352" t="s">
        <v>1228</v>
      </c>
      <c r="C3352" t="s">
        <v>1291</v>
      </c>
      <c r="D3352" t="s">
        <v>1700</v>
      </c>
      <c r="E3352" t="s">
        <v>1195</v>
      </c>
      <c r="F3352" s="604">
        <v>1</v>
      </c>
      <c r="G3352" s="604">
        <v>0.41155000000000003</v>
      </c>
      <c r="I3352" t="str">
        <f t="shared" si="315"/>
        <v>electricity</v>
      </c>
      <c r="J3352" t="str">
        <f t="shared" si="316"/>
        <v>hard coal</v>
      </c>
      <c r="K3352" t="str">
        <f t="shared" si="317"/>
        <v>sox</v>
      </c>
      <c r="L3352" t="str">
        <f t="shared" si="318"/>
        <v>electricity.hard coal.sox.Low sulphur coal (0.6 %S)</v>
      </c>
      <c r="M3352" s="614">
        <f>IFERROR(INDEX('Control Tech'!$K$3:$K$196,MATCH(Calcs!L3352,'Control Tech'!$A$3:$A$196,0),1)/100,0)</f>
        <v>0</v>
      </c>
      <c r="N3352" s="613">
        <f t="shared" si="319"/>
        <v>0</v>
      </c>
      <c r="O3352">
        <f t="shared" si="320"/>
        <v>46.12</v>
      </c>
    </row>
    <row r="3353" spans="1:15" x14ac:dyDescent="0.25">
      <c r="A3353" t="s">
        <v>1711</v>
      </c>
      <c r="B3353" t="s">
        <v>1228</v>
      </c>
      <c r="C3353" t="s">
        <v>1291</v>
      </c>
      <c r="D3353" t="s">
        <v>1186</v>
      </c>
      <c r="E3353" t="s">
        <v>1195</v>
      </c>
      <c r="F3353" s="604">
        <v>1</v>
      </c>
      <c r="G3353" s="604">
        <v>0.56245000000000001</v>
      </c>
      <c r="I3353" t="str">
        <f t="shared" ref="I3353:I3416" si="321">IFERROR(INDEX($U$3:$U$143,MATCH(B3353,$S$3:$S$143,0),1),"")</f>
        <v>electricity</v>
      </c>
      <c r="J3353" t="str">
        <f t="shared" ref="J3353:J3416" si="322">IFERROR(INDEX($V$3:$V$143,MATCH(CONCATENATE(B3353,".",C3353),$R$3:$R$143,0),1),"")</f>
        <v>hard coal</v>
      </c>
      <c r="K3353" t="str">
        <f t="shared" ref="K3353:K3416" si="323">IF(OR(A3353="black carbon",A3353="oc",A3353="pm2.5",A3353="pm10"),"PM",A3353)</f>
        <v>sox</v>
      </c>
      <c r="L3353" t="str">
        <f t="shared" ref="L3353:L3416" si="324">IFERROR(CONCATENATE(I3353,".",J3353,".",K3353,".",D3353),"")</f>
        <v>electricity.hard coal.sox.No control</v>
      </c>
      <c r="M3353" s="614">
        <f>IFERROR(INDEX('Control Tech'!$K$3:$K$196,MATCH(Calcs!L3353,'Control Tech'!$A$3:$A$196,0),1)/100,0)</f>
        <v>0</v>
      </c>
      <c r="N3353" s="613">
        <f t="shared" si="319"/>
        <v>1</v>
      </c>
      <c r="O3353">
        <f t="shared" si="320"/>
        <v>46.12</v>
      </c>
    </row>
    <row r="3354" spans="1:15" x14ac:dyDescent="0.25">
      <c r="A3354" t="s">
        <v>1711</v>
      </c>
      <c r="B3354" t="s">
        <v>1228</v>
      </c>
      <c r="C3354" t="s">
        <v>1291</v>
      </c>
      <c r="D3354" t="s">
        <v>1696</v>
      </c>
      <c r="E3354" t="s">
        <v>1195</v>
      </c>
      <c r="F3354" s="604">
        <v>1</v>
      </c>
      <c r="G3354" s="604">
        <v>2.8119999999999999E-2</v>
      </c>
      <c r="I3354" t="str">
        <f t="shared" si="321"/>
        <v>electricity</v>
      </c>
      <c r="J3354" t="str">
        <f t="shared" si="322"/>
        <v>hard coal</v>
      </c>
      <c r="K3354" t="str">
        <f t="shared" si="323"/>
        <v>sox</v>
      </c>
      <c r="L3354" t="str">
        <f t="shared" si="324"/>
        <v>electricity.hard coal.sox.Wet flue gases desulphurisation</v>
      </c>
      <c r="M3354" s="614">
        <f>IFERROR(INDEX('Control Tech'!$K$3:$K$196,MATCH(Calcs!L3354,'Control Tech'!$A$3:$A$196,0),1)/100,0)</f>
        <v>0</v>
      </c>
      <c r="N3354" s="613">
        <f t="shared" si="319"/>
        <v>0</v>
      </c>
      <c r="O3354">
        <f t="shared" si="320"/>
        <v>46.12</v>
      </c>
    </row>
    <row r="3355" spans="1:15" x14ac:dyDescent="0.25">
      <c r="A3355" t="s">
        <v>1711</v>
      </c>
      <c r="B3355" t="s">
        <v>1228</v>
      </c>
      <c r="C3355" t="s">
        <v>1291</v>
      </c>
      <c r="D3355" t="s">
        <v>1695</v>
      </c>
      <c r="E3355" t="s">
        <v>1195</v>
      </c>
      <c r="F3355" s="604">
        <v>1</v>
      </c>
      <c r="G3355" s="604">
        <v>5.6250000000000001E-2</v>
      </c>
      <c r="I3355" t="str">
        <f t="shared" si="321"/>
        <v>electricity</v>
      </c>
      <c r="J3355" t="str">
        <f t="shared" si="322"/>
        <v>hard coal</v>
      </c>
      <c r="K3355" t="str">
        <f t="shared" si="323"/>
        <v>sox</v>
      </c>
      <c r="L3355" t="str">
        <f t="shared" si="324"/>
        <v>electricity.hard coal.sox.Wet flue gases desulphurisation (retrofitted)</v>
      </c>
      <c r="M3355" s="614">
        <f>IFERROR(INDEX('Control Tech'!$K$3:$K$196,MATCH(Calcs!L3355,'Control Tech'!$A$3:$A$196,0),1)/100,0)</f>
        <v>0</v>
      </c>
      <c r="N3355" s="613">
        <f t="shared" si="319"/>
        <v>0</v>
      </c>
      <c r="O3355">
        <f t="shared" si="320"/>
        <v>46.12</v>
      </c>
    </row>
    <row r="3356" spans="1:15" x14ac:dyDescent="0.25">
      <c r="A3356" t="s">
        <v>1711</v>
      </c>
      <c r="B3356" t="s">
        <v>1228</v>
      </c>
      <c r="C3356" t="s">
        <v>1292</v>
      </c>
      <c r="D3356" t="s">
        <v>1694</v>
      </c>
      <c r="E3356" t="s">
        <v>1195</v>
      </c>
      <c r="F3356" s="604">
        <v>1</v>
      </c>
      <c r="G3356" s="604">
        <v>0.27437</v>
      </c>
      <c r="I3356" t="str">
        <f t="shared" si="321"/>
        <v>electricity</v>
      </c>
      <c r="J3356" t="str">
        <f t="shared" si="322"/>
        <v>hard coal</v>
      </c>
      <c r="K3356" t="str">
        <f t="shared" si="323"/>
        <v>sox</v>
      </c>
      <c r="L3356" t="str">
        <f t="shared" si="324"/>
        <v>electricity.hard coal.sox.In-furnace control - limestone injection</v>
      </c>
      <c r="M3356" s="614">
        <f>IFERROR(INDEX('Control Tech'!$K$3:$K$196,MATCH(Calcs!L3356,'Control Tech'!$A$3:$A$196,0),1)/100,0)</f>
        <v>0</v>
      </c>
      <c r="N3356" s="613">
        <f t="shared" si="319"/>
        <v>0</v>
      </c>
      <c r="O3356">
        <f t="shared" si="320"/>
        <v>0</v>
      </c>
    </row>
    <row r="3357" spans="1:15" x14ac:dyDescent="0.25">
      <c r="A3357" t="s">
        <v>1711</v>
      </c>
      <c r="B3357" t="s">
        <v>1228</v>
      </c>
      <c r="C3357" t="s">
        <v>1292</v>
      </c>
      <c r="D3357" t="s">
        <v>1700</v>
      </c>
      <c r="E3357" t="s">
        <v>1195</v>
      </c>
      <c r="F3357" s="604">
        <v>1</v>
      </c>
      <c r="G3357" s="604">
        <v>0.41155000000000003</v>
      </c>
      <c r="I3357" t="str">
        <f t="shared" si="321"/>
        <v>electricity</v>
      </c>
      <c r="J3357" t="str">
        <f t="shared" si="322"/>
        <v>hard coal</v>
      </c>
      <c r="K3357" t="str">
        <f t="shared" si="323"/>
        <v>sox</v>
      </c>
      <c r="L3357" t="str">
        <f t="shared" si="324"/>
        <v>electricity.hard coal.sox.Low sulphur coal (0.6 %S)</v>
      </c>
      <c r="M3357" s="614">
        <f>IFERROR(INDEX('Control Tech'!$K$3:$K$196,MATCH(Calcs!L3357,'Control Tech'!$A$3:$A$196,0),1)/100,0)</f>
        <v>0</v>
      </c>
      <c r="N3357" s="613">
        <f t="shared" si="319"/>
        <v>0</v>
      </c>
      <c r="O3357">
        <f t="shared" si="320"/>
        <v>0</v>
      </c>
    </row>
    <row r="3358" spans="1:15" x14ac:dyDescent="0.25">
      <c r="A3358" t="s">
        <v>1711</v>
      </c>
      <c r="B3358" t="s">
        <v>1228</v>
      </c>
      <c r="C3358" t="s">
        <v>1292</v>
      </c>
      <c r="D3358" t="s">
        <v>1186</v>
      </c>
      <c r="E3358" t="s">
        <v>1195</v>
      </c>
      <c r="F3358" s="604">
        <v>1</v>
      </c>
      <c r="G3358" s="604">
        <v>0.68591999999999997</v>
      </c>
      <c r="I3358" t="str">
        <f t="shared" si="321"/>
        <v>electricity</v>
      </c>
      <c r="J3358" t="str">
        <f t="shared" si="322"/>
        <v>hard coal</v>
      </c>
      <c r="K3358" t="str">
        <f t="shared" si="323"/>
        <v>sox</v>
      </c>
      <c r="L3358" t="str">
        <f t="shared" si="324"/>
        <v>electricity.hard coal.sox.No control</v>
      </c>
      <c r="M3358" s="614">
        <f>IFERROR(INDEX('Control Tech'!$K$3:$K$196,MATCH(Calcs!L3358,'Control Tech'!$A$3:$A$196,0),1)/100,0)</f>
        <v>0</v>
      </c>
      <c r="N3358" s="613">
        <f t="shared" si="319"/>
        <v>1</v>
      </c>
      <c r="O3358">
        <f t="shared" si="320"/>
        <v>0</v>
      </c>
    </row>
    <row r="3359" spans="1:15" x14ac:dyDescent="0.25">
      <c r="A3359" t="s">
        <v>1711</v>
      </c>
      <c r="B3359" t="s">
        <v>1228</v>
      </c>
      <c r="C3359" t="s">
        <v>1292</v>
      </c>
      <c r="D3359" t="s">
        <v>1696</v>
      </c>
      <c r="E3359" t="s">
        <v>1195</v>
      </c>
      <c r="F3359" s="604">
        <v>1</v>
      </c>
      <c r="G3359" s="604">
        <v>3.4299999999999997E-2</v>
      </c>
      <c r="I3359" t="str">
        <f t="shared" si="321"/>
        <v>electricity</v>
      </c>
      <c r="J3359" t="str">
        <f t="shared" si="322"/>
        <v>hard coal</v>
      </c>
      <c r="K3359" t="str">
        <f t="shared" si="323"/>
        <v>sox</v>
      </c>
      <c r="L3359" t="str">
        <f t="shared" si="324"/>
        <v>electricity.hard coal.sox.Wet flue gases desulphurisation</v>
      </c>
      <c r="M3359" s="614">
        <f>IFERROR(INDEX('Control Tech'!$K$3:$K$196,MATCH(Calcs!L3359,'Control Tech'!$A$3:$A$196,0),1)/100,0)</f>
        <v>0</v>
      </c>
      <c r="N3359" s="613">
        <f t="shared" si="319"/>
        <v>0</v>
      </c>
      <c r="O3359">
        <f t="shared" si="320"/>
        <v>0</v>
      </c>
    </row>
    <row r="3360" spans="1:15" x14ac:dyDescent="0.25">
      <c r="A3360" t="s">
        <v>1711</v>
      </c>
      <c r="B3360" t="s">
        <v>1228</v>
      </c>
      <c r="C3360" t="s">
        <v>1292</v>
      </c>
      <c r="D3360" t="s">
        <v>1695</v>
      </c>
      <c r="E3360" t="s">
        <v>1195</v>
      </c>
      <c r="F3360" s="604">
        <v>1</v>
      </c>
      <c r="G3360" s="604">
        <v>6.8589999999999998E-2</v>
      </c>
      <c r="I3360" t="str">
        <f t="shared" si="321"/>
        <v>electricity</v>
      </c>
      <c r="J3360" t="str">
        <f t="shared" si="322"/>
        <v>hard coal</v>
      </c>
      <c r="K3360" t="str">
        <f t="shared" si="323"/>
        <v>sox</v>
      </c>
      <c r="L3360" t="str">
        <f t="shared" si="324"/>
        <v>electricity.hard coal.sox.Wet flue gases desulphurisation (retrofitted)</v>
      </c>
      <c r="M3360" s="614">
        <f>IFERROR(INDEX('Control Tech'!$K$3:$K$196,MATCH(Calcs!L3360,'Control Tech'!$A$3:$A$196,0),1)/100,0)</f>
        <v>0</v>
      </c>
      <c r="N3360" s="613">
        <f t="shared" si="319"/>
        <v>0</v>
      </c>
      <c r="O3360">
        <f t="shared" si="320"/>
        <v>0</v>
      </c>
    </row>
    <row r="3361" spans="1:15" x14ac:dyDescent="0.25">
      <c r="A3361" t="s">
        <v>1711</v>
      </c>
      <c r="B3361" t="s">
        <v>1228</v>
      </c>
      <c r="C3361" t="s">
        <v>1293</v>
      </c>
      <c r="D3361" t="s">
        <v>1694</v>
      </c>
      <c r="E3361" t="s">
        <v>1195</v>
      </c>
      <c r="F3361" s="604">
        <v>1</v>
      </c>
      <c r="G3361" s="604">
        <v>0.27437</v>
      </c>
      <c r="I3361" t="str">
        <f t="shared" si="321"/>
        <v>electricity</v>
      </c>
      <c r="J3361" t="str">
        <f t="shared" si="322"/>
        <v>hard coal</v>
      </c>
      <c r="K3361" t="str">
        <f t="shared" si="323"/>
        <v>sox</v>
      </c>
      <c r="L3361" t="str">
        <f t="shared" si="324"/>
        <v>electricity.hard coal.sox.In-furnace control - limestone injection</v>
      </c>
      <c r="M3361" s="614">
        <f>IFERROR(INDEX('Control Tech'!$K$3:$K$196,MATCH(Calcs!L3361,'Control Tech'!$A$3:$A$196,0),1)/100,0)</f>
        <v>0</v>
      </c>
      <c r="N3361" s="613">
        <f t="shared" si="319"/>
        <v>0</v>
      </c>
      <c r="O3361">
        <f t="shared" si="320"/>
        <v>0</v>
      </c>
    </row>
    <row r="3362" spans="1:15" x14ac:dyDescent="0.25">
      <c r="A3362" t="s">
        <v>1711</v>
      </c>
      <c r="B3362" t="s">
        <v>1228</v>
      </c>
      <c r="C3362" t="s">
        <v>1293</v>
      </c>
      <c r="D3362" t="s">
        <v>1700</v>
      </c>
      <c r="E3362" t="s">
        <v>1195</v>
      </c>
      <c r="F3362" s="604">
        <v>1</v>
      </c>
      <c r="G3362" s="604">
        <v>0.41155000000000003</v>
      </c>
      <c r="I3362" t="str">
        <f t="shared" si="321"/>
        <v>electricity</v>
      </c>
      <c r="J3362" t="str">
        <f t="shared" si="322"/>
        <v>hard coal</v>
      </c>
      <c r="K3362" t="str">
        <f t="shared" si="323"/>
        <v>sox</v>
      </c>
      <c r="L3362" t="str">
        <f t="shared" si="324"/>
        <v>electricity.hard coal.sox.Low sulphur coal (0.6 %S)</v>
      </c>
      <c r="M3362" s="614">
        <f>IFERROR(INDEX('Control Tech'!$K$3:$K$196,MATCH(Calcs!L3362,'Control Tech'!$A$3:$A$196,0),1)/100,0)</f>
        <v>0</v>
      </c>
      <c r="N3362" s="613">
        <f t="shared" si="319"/>
        <v>0</v>
      </c>
      <c r="O3362">
        <f t="shared" si="320"/>
        <v>0</v>
      </c>
    </row>
    <row r="3363" spans="1:15" x14ac:dyDescent="0.25">
      <c r="A3363" t="s">
        <v>1711</v>
      </c>
      <c r="B3363" t="s">
        <v>1228</v>
      </c>
      <c r="C3363" t="s">
        <v>1293</v>
      </c>
      <c r="D3363" t="s">
        <v>1186</v>
      </c>
      <c r="E3363" t="s">
        <v>1195</v>
      </c>
      <c r="F3363" s="604">
        <v>1</v>
      </c>
      <c r="G3363" s="604">
        <v>0.68591999999999997</v>
      </c>
      <c r="I3363" t="str">
        <f t="shared" si="321"/>
        <v>electricity</v>
      </c>
      <c r="J3363" t="str">
        <f t="shared" si="322"/>
        <v>hard coal</v>
      </c>
      <c r="K3363" t="str">
        <f t="shared" si="323"/>
        <v>sox</v>
      </c>
      <c r="L3363" t="str">
        <f t="shared" si="324"/>
        <v>electricity.hard coal.sox.No control</v>
      </c>
      <c r="M3363" s="614">
        <f>IFERROR(INDEX('Control Tech'!$K$3:$K$196,MATCH(Calcs!L3363,'Control Tech'!$A$3:$A$196,0),1)/100,0)</f>
        <v>0</v>
      </c>
      <c r="N3363" s="613">
        <f t="shared" si="319"/>
        <v>1</v>
      </c>
      <c r="O3363">
        <f t="shared" si="320"/>
        <v>0</v>
      </c>
    </row>
    <row r="3364" spans="1:15" x14ac:dyDescent="0.25">
      <c r="A3364" t="s">
        <v>1711</v>
      </c>
      <c r="B3364" t="s">
        <v>1228</v>
      </c>
      <c r="C3364" t="s">
        <v>1293</v>
      </c>
      <c r="D3364" t="s">
        <v>1696</v>
      </c>
      <c r="E3364" t="s">
        <v>1195</v>
      </c>
      <c r="F3364" s="604">
        <v>1</v>
      </c>
      <c r="G3364" s="604">
        <v>3.4299999999999997E-2</v>
      </c>
      <c r="I3364" t="str">
        <f t="shared" si="321"/>
        <v>electricity</v>
      </c>
      <c r="J3364" t="str">
        <f t="shared" si="322"/>
        <v>hard coal</v>
      </c>
      <c r="K3364" t="str">
        <f t="shared" si="323"/>
        <v>sox</v>
      </c>
      <c r="L3364" t="str">
        <f t="shared" si="324"/>
        <v>electricity.hard coal.sox.Wet flue gases desulphurisation</v>
      </c>
      <c r="M3364" s="614">
        <f>IFERROR(INDEX('Control Tech'!$K$3:$K$196,MATCH(Calcs!L3364,'Control Tech'!$A$3:$A$196,0),1)/100,0)</f>
        <v>0</v>
      </c>
      <c r="N3364" s="613">
        <f t="shared" si="319"/>
        <v>0</v>
      </c>
      <c r="O3364">
        <f t="shared" si="320"/>
        <v>0</v>
      </c>
    </row>
    <row r="3365" spans="1:15" x14ac:dyDescent="0.25">
      <c r="A3365" t="s">
        <v>1711</v>
      </c>
      <c r="B3365" t="s">
        <v>1228</v>
      </c>
      <c r="C3365" t="s">
        <v>1293</v>
      </c>
      <c r="D3365" t="s">
        <v>1695</v>
      </c>
      <c r="E3365" t="s">
        <v>1195</v>
      </c>
      <c r="F3365" s="604">
        <v>1</v>
      </c>
      <c r="G3365" s="604">
        <v>6.8589999999999998E-2</v>
      </c>
      <c r="I3365" t="str">
        <f t="shared" si="321"/>
        <v>electricity</v>
      </c>
      <c r="J3365" t="str">
        <f t="shared" si="322"/>
        <v>hard coal</v>
      </c>
      <c r="K3365" t="str">
        <f t="shared" si="323"/>
        <v>sox</v>
      </c>
      <c r="L3365" t="str">
        <f t="shared" si="324"/>
        <v>electricity.hard coal.sox.Wet flue gases desulphurisation (retrofitted)</v>
      </c>
      <c r="M3365" s="614">
        <f>IFERROR(INDEX('Control Tech'!$K$3:$K$196,MATCH(Calcs!L3365,'Control Tech'!$A$3:$A$196,0),1)/100,0)</f>
        <v>0</v>
      </c>
      <c r="N3365" s="613">
        <f t="shared" si="319"/>
        <v>0</v>
      </c>
      <c r="O3365">
        <f t="shared" si="320"/>
        <v>0</v>
      </c>
    </row>
    <row r="3366" spans="1:15" x14ac:dyDescent="0.25">
      <c r="A3366" t="s">
        <v>1711</v>
      </c>
      <c r="B3366" t="s">
        <v>1231</v>
      </c>
      <c r="C3366" t="s">
        <v>1409</v>
      </c>
      <c r="D3366" t="s">
        <v>1186</v>
      </c>
      <c r="E3366" t="s">
        <v>1195</v>
      </c>
      <c r="F3366" s="604">
        <v>1</v>
      </c>
      <c r="G3366" s="604">
        <v>5.0000000000000001E-3</v>
      </c>
      <c r="I3366" t="str">
        <f t="shared" si="321"/>
        <v>electricity</v>
      </c>
      <c r="J3366" t="str">
        <f t="shared" si="322"/>
        <v>biomass</v>
      </c>
      <c r="K3366" t="str">
        <f t="shared" si="323"/>
        <v>sox</v>
      </c>
      <c r="L3366" t="str">
        <f t="shared" si="324"/>
        <v>electricity.biomass.sox.No control</v>
      </c>
      <c r="M3366" s="614">
        <f>IFERROR(INDEX('Control Tech'!$K$3:$K$196,MATCH(Calcs!L3366,'Control Tech'!$A$3:$A$196,0),1)/100,0)</f>
        <v>0</v>
      </c>
      <c r="N3366" s="613">
        <f t="shared" si="319"/>
        <v>1</v>
      </c>
      <c r="O3366">
        <f t="shared" si="320"/>
        <v>0</v>
      </c>
    </row>
    <row r="3367" spans="1:15" x14ac:dyDescent="0.25">
      <c r="A3367" t="s">
        <v>1711</v>
      </c>
      <c r="B3367" t="s">
        <v>1231</v>
      </c>
      <c r="C3367" t="s">
        <v>1205</v>
      </c>
      <c r="D3367" t="s">
        <v>1186</v>
      </c>
      <c r="E3367" t="s">
        <v>1195</v>
      </c>
      <c r="F3367" s="604">
        <v>1</v>
      </c>
      <c r="G3367" s="604">
        <v>5.0000000000000001E-3</v>
      </c>
      <c r="I3367" t="str">
        <f t="shared" si="321"/>
        <v>electricity</v>
      </c>
      <c r="J3367" t="str">
        <f t="shared" si="322"/>
        <v>lignite</v>
      </c>
      <c r="K3367" t="str">
        <f t="shared" si="323"/>
        <v>sox</v>
      </c>
      <c r="L3367" t="str">
        <f t="shared" si="324"/>
        <v>electricity.lignite.sox.No control</v>
      </c>
      <c r="M3367" s="614">
        <f>IFERROR(INDEX('Control Tech'!$K$3:$K$196,MATCH(Calcs!L3367,'Control Tech'!$A$3:$A$196,0),1)/100,0)</f>
        <v>0</v>
      </c>
      <c r="N3367" s="613">
        <f t="shared" si="319"/>
        <v>1</v>
      </c>
      <c r="O3367">
        <f t="shared" si="320"/>
        <v>0.03</v>
      </c>
    </row>
    <row r="3368" spans="1:15" x14ac:dyDescent="0.25">
      <c r="A3368" t="s">
        <v>1711</v>
      </c>
      <c r="B3368" t="s">
        <v>1231</v>
      </c>
      <c r="C3368" t="s">
        <v>1240</v>
      </c>
      <c r="D3368" t="s">
        <v>1186</v>
      </c>
      <c r="E3368" t="s">
        <v>1195</v>
      </c>
      <c r="F3368" s="604">
        <v>1</v>
      </c>
      <c r="G3368" s="604">
        <v>5.0000000000000001E-3</v>
      </c>
      <c r="I3368" t="str">
        <f t="shared" si="321"/>
        <v>electricity</v>
      </c>
      <c r="J3368" t="str">
        <f t="shared" si="322"/>
        <v>lignite</v>
      </c>
      <c r="K3368" t="str">
        <f t="shared" si="323"/>
        <v>sox</v>
      </c>
      <c r="L3368" t="str">
        <f t="shared" si="324"/>
        <v>electricity.lignite.sox.No control</v>
      </c>
      <c r="M3368" s="614">
        <f>IFERROR(INDEX('Control Tech'!$K$3:$K$196,MATCH(Calcs!L3368,'Control Tech'!$A$3:$A$196,0),1)/100,0)</f>
        <v>0</v>
      </c>
      <c r="N3368" s="613">
        <f t="shared" si="319"/>
        <v>1</v>
      </c>
      <c r="O3368">
        <f t="shared" si="320"/>
        <v>0.03</v>
      </c>
    </row>
    <row r="3369" spans="1:15" x14ac:dyDescent="0.25">
      <c r="A3369" t="s">
        <v>1711</v>
      </c>
      <c r="B3369" t="s">
        <v>1231</v>
      </c>
      <c r="C3369" t="s">
        <v>1291</v>
      </c>
      <c r="D3369" t="s">
        <v>1186</v>
      </c>
      <c r="E3369" t="s">
        <v>1195</v>
      </c>
      <c r="F3369" s="604">
        <v>1</v>
      </c>
      <c r="G3369" s="604">
        <v>5.0000000000000001E-3</v>
      </c>
      <c r="I3369" t="str">
        <f t="shared" si="321"/>
        <v>electricity</v>
      </c>
      <c r="J3369" t="str">
        <f t="shared" si="322"/>
        <v>hard coal</v>
      </c>
      <c r="K3369" t="str">
        <f t="shared" si="323"/>
        <v>sox</v>
      </c>
      <c r="L3369" t="str">
        <f t="shared" si="324"/>
        <v>electricity.hard coal.sox.No control</v>
      </c>
      <c r="M3369" s="614">
        <f>IFERROR(INDEX('Control Tech'!$K$3:$K$196,MATCH(Calcs!L3369,'Control Tech'!$A$3:$A$196,0),1)/100,0)</f>
        <v>0</v>
      </c>
      <c r="N3369" s="613">
        <f t="shared" si="319"/>
        <v>1</v>
      </c>
      <c r="O3369">
        <f t="shared" si="320"/>
        <v>0.03</v>
      </c>
    </row>
    <row r="3370" spans="1:15" x14ac:dyDescent="0.25">
      <c r="A3370" t="s">
        <v>1711</v>
      </c>
      <c r="B3370" t="s">
        <v>1231</v>
      </c>
      <c r="C3370" t="s">
        <v>1292</v>
      </c>
      <c r="D3370" t="s">
        <v>1186</v>
      </c>
      <c r="E3370" t="s">
        <v>1195</v>
      </c>
      <c r="F3370" s="604">
        <v>1</v>
      </c>
      <c r="G3370" s="604">
        <v>5.0000000000000001E-3</v>
      </c>
      <c r="I3370" t="str">
        <f t="shared" si="321"/>
        <v>electricity</v>
      </c>
      <c r="J3370" t="str">
        <f t="shared" si="322"/>
        <v>hard coal</v>
      </c>
      <c r="K3370" t="str">
        <f t="shared" si="323"/>
        <v>sox</v>
      </c>
      <c r="L3370" t="str">
        <f t="shared" si="324"/>
        <v>electricity.hard coal.sox.No control</v>
      </c>
      <c r="M3370" s="614">
        <f>IFERROR(INDEX('Control Tech'!$K$3:$K$196,MATCH(Calcs!L3370,'Control Tech'!$A$3:$A$196,0),1)/100,0)</f>
        <v>0</v>
      </c>
      <c r="N3370" s="613">
        <f t="shared" si="319"/>
        <v>1</v>
      </c>
      <c r="O3370">
        <f t="shared" si="320"/>
        <v>0.03</v>
      </c>
    </row>
    <row r="3371" spans="1:15" x14ac:dyDescent="0.25">
      <c r="A3371" t="s">
        <v>1711</v>
      </c>
      <c r="B3371" t="s">
        <v>1231</v>
      </c>
      <c r="C3371" t="s">
        <v>1293</v>
      </c>
      <c r="D3371" t="s">
        <v>1186</v>
      </c>
      <c r="E3371" t="s">
        <v>1195</v>
      </c>
      <c r="F3371" s="604">
        <v>1</v>
      </c>
      <c r="G3371" s="604">
        <v>5.0000000000000001E-3</v>
      </c>
      <c r="I3371" t="str">
        <f t="shared" si="321"/>
        <v>electricity</v>
      </c>
      <c r="J3371" t="str">
        <f t="shared" si="322"/>
        <v>hard coal</v>
      </c>
      <c r="K3371" t="str">
        <f t="shared" si="323"/>
        <v>sox</v>
      </c>
      <c r="L3371" t="str">
        <f t="shared" si="324"/>
        <v>electricity.hard coal.sox.No control</v>
      </c>
      <c r="M3371" s="614">
        <f>IFERROR(INDEX('Control Tech'!$K$3:$K$196,MATCH(Calcs!L3371,'Control Tech'!$A$3:$A$196,0),1)/100,0)</f>
        <v>0</v>
      </c>
      <c r="N3371" s="613">
        <f t="shared" si="319"/>
        <v>1</v>
      </c>
      <c r="O3371">
        <f t="shared" si="320"/>
        <v>0.03</v>
      </c>
    </row>
    <row r="3372" spans="1:15" x14ac:dyDescent="0.25">
      <c r="A3372" t="s">
        <v>1711</v>
      </c>
      <c r="B3372" t="s">
        <v>1231</v>
      </c>
      <c r="C3372" t="s">
        <v>1294</v>
      </c>
      <c r="D3372" t="s">
        <v>1186</v>
      </c>
      <c r="E3372" t="s">
        <v>1195</v>
      </c>
      <c r="F3372" s="604">
        <v>1</v>
      </c>
      <c r="G3372" s="604">
        <v>5.0000000000000001E-3</v>
      </c>
      <c r="I3372" t="str">
        <f t="shared" si="321"/>
        <v>electricity</v>
      </c>
      <c r="J3372" t="str">
        <f t="shared" si="322"/>
        <v>petroleum diesel</v>
      </c>
      <c r="K3372" t="str">
        <f t="shared" si="323"/>
        <v>sox</v>
      </c>
      <c r="L3372" t="str">
        <f t="shared" si="324"/>
        <v>electricity.petroleum diesel.sox.No control</v>
      </c>
      <c r="M3372" s="614">
        <f>IFERROR(INDEX('Control Tech'!$K$3:$K$196,MATCH(Calcs!L3372,'Control Tech'!$A$3:$A$196,0),1)/100,0)</f>
        <v>0</v>
      </c>
      <c r="N3372" s="613">
        <f t="shared" si="319"/>
        <v>1</v>
      </c>
      <c r="O3372">
        <f t="shared" si="320"/>
        <v>0</v>
      </c>
    </row>
    <row r="3373" spans="1:15" x14ac:dyDescent="0.25">
      <c r="A3373" t="s">
        <v>1711</v>
      </c>
      <c r="B3373" t="s">
        <v>1231</v>
      </c>
      <c r="C3373" t="s">
        <v>1410</v>
      </c>
      <c r="D3373" t="s">
        <v>1186</v>
      </c>
      <c r="E3373" t="s">
        <v>1195</v>
      </c>
      <c r="F3373" s="604">
        <v>1</v>
      </c>
      <c r="G3373" s="604">
        <v>5.0000000000000001E-3</v>
      </c>
      <c r="I3373" t="str">
        <f t="shared" si="321"/>
        <v>electricity</v>
      </c>
      <c r="J3373" t="str">
        <f t="shared" si="322"/>
        <v>biomass</v>
      </c>
      <c r="K3373" t="str">
        <f t="shared" si="323"/>
        <v>sox</v>
      </c>
      <c r="L3373" t="str">
        <f t="shared" si="324"/>
        <v>electricity.biomass.sox.No control</v>
      </c>
      <c r="M3373" s="614">
        <f>IFERROR(INDEX('Control Tech'!$K$3:$K$196,MATCH(Calcs!L3373,'Control Tech'!$A$3:$A$196,0),1)/100,0)</f>
        <v>0</v>
      </c>
      <c r="N3373" s="613">
        <f t="shared" si="319"/>
        <v>1</v>
      </c>
      <c r="O3373">
        <f t="shared" si="320"/>
        <v>0</v>
      </c>
    </row>
    <row r="3374" spans="1:15" x14ac:dyDescent="0.25">
      <c r="A3374" t="s">
        <v>1711</v>
      </c>
      <c r="B3374" t="s">
        <v>1250</v>
      </c>
      <c r="C3374" t="s">
        <v>1409</v>
      </c>
      <c r="D3374" t="s">
        <v>1186</v>
      </c>
      <c r="E3374" t="s">
        <v>1195</v>
      </c>
      <c r="F3374" s="604">
        <v>1</v>
      </c>
      <c r="G3374" s="604">
        <v>2.5000000000000001E-2</v>
      </c>
      <c r="I3374" t="str">
        <f t="shared" si="321"/>
        <v>electricity</v>
      </c>
      <c r="J3374" t="str">
        <f t="shared" si="322"/>
        <v>biomass</v>
      </c>
      <c r="K3374" t="str">
        <f t="shared" si="323"/>
        <v>sox</v>
      </c>
      <c r="L3374" t="str">
        <f t="shared" si="324"/>
        <v>electricity.biomass.sox.No control</v>
      </c>
      <c r="M3374" s="614">
        <f>IFERROR(INDEX('Control Tech'!$K$3:$K$196,MATCH(Calcs!L3374,'Control Tech'!$A$3:$A$196,0),1)/100,0)</f>
        <v>0</v>
      </c>
      <c r="N3374" s="613">
        <f t="shared" si="319"/>
        <v>1</v>
      </c>
      <c r="O3374">
        <f t="shared" si="320"/>
        <v>0</v>
      </c>
    </row>
    <row r="3375" spans="1:15" x14ac:dyDescent="0.25">
      <c r="A3375" t="s">
        <v>1711</v>
      </c>
      <c r="B3375" t="s">
        <v>1250</v>
      </c>
      <c r="C3375" t="s">
        <v>1245</v>
      </c>
      <c r="D3375" t="s">
        <v>1698</v>
      </c>
      <c r="E3375" t="s">
        <v>1195</v>
      </c>
      <c r="F3375" s="604">
        <v>1</v>
      </c>
      <c r="G3375" s="604">
        <v>0.41155000000000003</v>
      </c>
      <c r="I3375" t="str">
        <f t="shared" si="321"/>
        <v>electricity</v>
      </c>
      <c r="J3375" t="str">
        <f t="shared" si="322"/>
        <v>hard coal</v>
      </c>
      <c r="K3375" t="str">
        <f t="shared" si="323"/>
        <v>sox</v>
      </c>
      <c r="L3375" t="str">
        <f t="shared" si="324"/>
        <v>electricity.hard coal.sox.Low sulphur coke (0.6 %S)</v>
      </c>
      <c r="M3375" s="614">
        <f>IFERROR(INDEX('Control Tech'!$K$3:$K$196,MATCH(Calcs!L3375,'Control Tech'!$A$3:$A$196,0),1)/100,0)</f>
        <v>0</v>
      </c>
      <c r="N3375" s="613">
        <f t="shared" si="319"/>
        <v>0</v>
      </c>
      <c r="O3375">
        <f t="shared" si="320"/>
        <v>0</v>
      </c>
    </row>
    <row r="3376" spans="1:15" x14ac:dyDescent="0.25">
      <c r="A3376" t="s">
        <v>1711</v>
      </c>
      <c r="B3376" t="s">
        <v>1250</v>
      </c>
      <c r="C3376" t="s">
        <v>1245</v>
      </c>
      <c r="D3376" t="s">
        <v>1186</v>
      </c>
      <c r="E3376" t="s">
        <v>1195</v>
      </c>
      <c r="F3376" s="604">
        <v>1</v>
      </c>
      <c r="G3376" s="604">
        <v>0.68591999999999997</v>
      </c>
      <c r="I3376" t="str">
        <f t="shared" si="321"/>
        <v>electricity</v>
      </c>
      <c r="J3376" t="str">
        <f t="shared" si="322"/>
        <v>hard coal</v>
      </c>
      <c r="K3376" t="str">
        <f t="shared" si="323"/>
        <v>sox</v>
      </c>
      <c r="L3376" t="str">
        <f t="shared" si="324"/>
        <v>electricity.hard coal.sox.No control</v>
      </c>
      <c r="M3376" s="614">
        <f>IFERROR(INDEX('Control Tech'!$K$3:$K$196,MATCH(Calcs!L3376,'Control Tech'!$A$3:$A$196,0),1)/100,0)</f>
        <v>0</v>
      </c>
      <c r="N3376" s="613">
        <f t="shared" si="319"/>
        <v>1</v>
      </c>
      <c r="O3376">
        <f t="shared" si="320"/>
        <v>0</v>
      </c>
    </row>
    <row r="3377" spans="1:15" x14ac:dyDescent="0.25">
      <c r="A3377" t="s">
        <v>1711</v>
      </c>
      <c r="B3377" t="s">
        <v>1250</v>
      </c>
      <c r="C3377" t="s">
        <v>92</v>
      </c>
      <c r="D3377" t="s">
        <v>1703</v>
      </c>
      <c r="E3377" t="s">
        <v>1195</v>
      </c>
      <c r="F3377" s="604">
        <v>1</v>
      </c>
      <c r="G3377" s="604">
        <v>9.4119999999999995E-2</v>
      </c>
      <c r="I3377" t="str">
        <f t="shared" si="321"/>
        <v>electricity</v>
      </c>
      <c r="J3377" t="str">
        <f t="shared" si="322"/>
        <v>petroleum diesel</v>
      </c>
      <c r="K3377" t="str">
        <f t="shared" si="323"/>
        <v>sox</v>
      </c>
      <c r="L3377" t="str">
        <f t="shared" si="324"/>
        <v>electricity.petroleum diesel.sox.Low sulphur diesel oil - stage 1 (0.2 % S)</v>
      </c>
      <c r="M3377" s="614">
        <f>IFERROR(INDEX('Control Tech'!$K$3:$K$196,MATCH(Calcs!L3377,'Control Tech'!$A$3:$A$196,0),1)/100,0)</f>
        <v>0</v>
      </c>
      <c r="N3377" s="613">
        <f t="shared" si="319"/>
        <v>0</v>
      </c>
      <c r="O3377">
        <f t="shared" si="320"/>
        <v>0</v>
      </c>
    </row>
    <row r="3378" spans="1:15" x14ac:dyDescent="0.25">
      <c r="A3378" t="s">
        <v>1711</v>
      </c>
      <c r="B3378" t="s">
        <v>1250</v>
      </c>
      <c r="C3378" t="s">
        <v>92</v>
      </c>
      <c r="D3378" t="s">
        <v>1704</v>
      </c>
      <c r="E3378" t="s">
        <v>1195</v>
      </c>
      <c r="F3378" s="604">
        <v>1</v>
      </c>
      <c r="G3378" s="604">
        <v>2.1180000000000001E-2</v>
      </c>
      <c r="I3378" t="str">
        <f t="shared" si="321"/>
        <v>electricity</v>
      </c>
      <c r="J3378" t="str">
        <f t="shared" si="322"/>
        <v>petroleum diesel</v>
      </c>
      <c r="K3378" t="str">
        <f t="shared" si="323"/>
        <v>sox</v>
      </c>
      <c r="L3378" t="str">
        <f t="shared" si="324"/>
        <v>electricity.petroleum diesel.sox.Low sulphur diesel oil - stage 2 (0.045 % S)</v>
      </c>
      <c r="M3378" s="614">
        <f>IFERROR(INDEX('Control Tech'!$K$3:$K$196,MATCH(Calcs!L3378,'Control Tech'!$A$3:$A$196,0),1)/100,0)</f>
        <v>0</v>
      </c>
      <c r="N3378" s="613">
        <f t="shared" si="319"/>
        <v>0</v>
      </c>
      <c r="O3378">
        <f t="shared" si="320"/>
        <v>0</v>
      </c>
    </row>
    <row r="3379" spans="1:15" x14ac:dyDescent="0.25">
      <c r="A3379" t="s">
        <v>1711</v>
      </c>
      <c r="B3379" t="s">
        <v>1250</v>
      </c>
      <c r="C3379" t="s">
        <v>92</v>
      </c>
      <c r="D3379" t="s">
        <v>1186</v>
      </c>
      <c r="E3379" t="s">
        <v>1195</v>
      </c>
      <c r="F3379" s="604">
        <v>1</v>
      </c>
      <c r="G3379" s="604">
        <v>0.23529</v>
      </c>
      <c r="I3379" t="str">
        <f t="shared" si="321"/>
        <v>electricity</v>
      </c>
      <c r="J3379" t="str">
        <f t="shared" si="322"/>
        <v>petroleum diesel</v>
      </c>
      <c r="K3379" t="str">
        <f t="shared" si="323"/>
        <v>sox</v>
      </c>
      <c r="L3379" t="str">
        <f t="shared" si="324"/>
        <v>electricity.petroleum diesel.sox.No control</v>
      </c>
      <c r="M3379" s="614">
        <f>IFERROR(INDEX('Control Tech'!$K$3:$K$196,MATCH(Calcs!L3379,'Control Tech'!$A$3:$A$196,0),1)/100,0)</f>
        <v>0</v>
      </c>
      <c r="N3379" s="613">
        <f t="shared" si="319"/>
        <v>1</v>
      </c>
      <c r="O3379">
        <f t="shared" si="320"/>
        <v>0</v>
      </c>
    </row>
    <row r="3380" spans="1:15" x14ac:dyDescent="0.25">
      <c r="A3380" t="s">
        <v>1711</v>
      </c>
      <c r="B3380" t="s">
        <v>1250</v>
      </c>
      <c r="C3380" t="s">
        <v>1264</v>
      </c>
      <c r="D3380" t="s">
        <v>1186</v>
      </c>
      <c r="E3380" t="s">
        <v>1195</v>
      </c>
      <c r="F3380" s="604">
        <v>1</v>
      </c>
      <c r="G3380" s="604">
        <v>0</v>
      </c>
      <c r="I3380" t="str">
        <f t="shared" si="321"/>
        <v>electricity</v>
      </c>
      <c r="J3380" t="str">
        <f t="shared" si="322"/>
        <v>natural gas</v>
      </c>
      <c r="K3380" t="str">
        <f t="shared" si="323"/>
        <v>sox</v>
      </c>
      <c r="L3380" t="str">
        <f t="shared" si="324"/>
        <v>electricity.natural gas.sox.No control</v>
      </c>
      <c r="M3380" s="614">
        <f>IFERROR(INDEX('Control Tech'!$K$3:$K$196,MATCH(Calcs!L3380,'Control Tech'!$A$3:$A$196,0),1)/100,0)</f>
        <v>0</v>
      </c>
      <c r="N3380" s="613">
        <f t="shared" si="319"/>
        <v>1</v>
      </c>
      <c r="O3380">
        <f t="shared" si="320"/>
        <v>945.6</v>
      </c>
    </row>
    <row r="3381" spans="1:15" x14ac:dyDescent="0.25">
      <c r="A3381" t="s">
        <v>1711</v>
      </c>
      <c r="B3381" t="s">
        <v>1250</v>
      </c>
      <c r="C3381" t="s">
        <v>18</v>
      </c>
      <c r="D3381" t="s">
        <v>1186</v>
      </c>
      <c r="E3381" t="s">
        <v>1195</v>
      </c>
      <c r="F3381" s="604">
        <v>1</v>
      </c>
      <c r="G3381" s="604">
        <v>4.3479999999999998E-2</v>
      </c>
      <c r="I3381" t="str">
        <f t="shared" si="321"/>
        <v>electricity</v>
      </c>
      <c r="J3381" t="str">
        <f t="shared" si="322"/>
        <v>petroleum gasoline</v>
      </c>
      <c r="K3381" t="str">
        <f t="shared" si="323"/>
        <v>sox</v>
      </c>
      <c r="L3381" t="str">
        <f t="shared" si="324"/>
        <v>electricity.petroleum gasoline.sox.No control</v>
      </c>
      <c r="M3381" s="614">
        <f>IFERROR(INDEX('Control Tech'!$K$3:$K$196,MATCH(Calcs!L3381,'Control Tech'!$A$3:$A$196,0),1)/100,0)</f>
        <v>0</v>
      </c>
      <c r="N3381" s="613">
        <f t="shared" si="319"/>
        <v>1</v>
      </c>
      <c r="O3381">
        <f t="shared" si="320"/>
        <v>0</v>
      </c>
    </row>
    <row r="3382" spans="1:15" x14ac:dyDescent="0.25">
      <c r="A3382" t="s">
        <v>1711</v>
      </c>
      <c r="B3382" t="s">
        <v>1250</v>
      </c>
      <c r="C3382" t="s">
        <v>1294</v>
      </c>
      <c r="D3382" t="s">
        <v>1697</v>
      </c>
      <c r="E3382" t="s">
        <v>1195</v>
      </c>
      <c r="F3382" s="604">
        <v>1</v>
      </c>
      <c r="G3382" s="604">
        <v>3.7999999999999999E-2</v>
      </c>
      <c r="I3382" t="str">
        <f t="shared" si="321"/>
        <v>electricity</v>
      </c>
      <c r="J3382" t="str">
        <f t="shared" si="322"/>
        <v>petroleum diesel</v>
      </c>
      <c r="K3382" t="str">
        <f t="shared" si="323"/>
        <v>sox</v>
      </c>
      <c r="L3382" t="str">
        <f t="shared" si="324"/>
        <v>electricity.petroleum diesel.sox.High efficiency flue gases desulphurisation</v>
      </c>
      <c r="M3382" s="614">
        <f>IFERROR(INDEX('Control Tech'!$K$3:$K$196,MATCH(Calcs!L3382,'Control Tech'!$A$3:$A$196,0),1)/100,0)</f>
        <v>0</v>
      </c>
      <c r="N3382" s="613">
        <f t="shared" si="319"/>
        <v>0</v>
      </c>
      <c r="O3382">
        <f t="shared" si="320"/>
        <v>0</v>
      </c>
    </row>
    <row r="3383" spans="1:15" x14ac:dyDescent="0.25">
      <c r="A3383" t="s">
        <v>1711</v>
      </c>
      <c r="B3383" t="s">
        <v>1250</v>
      </c>
      <c r="C3383" t="s">
        <v>1294</v>
      </c>
      <c r="D3383" t="s">
        <v>1701</v>
      </c>
      <c r="E3383" t="s">
        <v>1195</v>
      </c>
      <c r="F3383" s="604">
        <v>1</v>
      </c>
      <c r="G3383" s="604">
        <v>0.3</v>
      </c>
      <c r="I3383" t="str">
        <f t="shared" si="321"/>
        <v>electricity</v>
      </c>
      <c r="J3383" t="str">
        <f t="shared" si="322"/>
        <v>petroleum diesel</v>
      </c>
      <c r="K3383" t="str">
        <f t="shared" si="323"/>
        <v>sox</v>
      </c>
      <c r="L3383" t="str">
        <f t="shared" si="324"/>
        <v>electricity.petroleum diesel.sox.Low sulphur fuel oil (0.6 %S)</v>
      </c>
      <c r="M3383" s="614">
        <f>IFERROR(INDEX('Control Tech'!$K$3:$K$196,MATCH(Calcs!L3383,'Control Tech'!$A$3:$A$196,0),1)/100,0)</f>
        <v>0</v>
      </c>
      <c r="N3383" s="613">
        <f t="shared" si="319"/>
        <v>0</v>
      </c>
      <c r="O3383">
        <f t="shared" si="320"/>
        <v>0</v>
      </c>
    </row>
    <row r="3384" spans="1:15" x14ac:dyDescent="0.25">
      <c r="A3384" t="s">
        <v>1711</v>
      </c>
      <c r="B3384" t="s">
        <v>1250</v>
      </c>
      <c r="C3384" t="s">
        <v>1294</v>
      </c>
      <c r="D3384" t="s">
        <v>1186</v>
      </c>
      <c r="E3384" t="s">
        <v>1195</v>
      </c>
      <c r="F3384" s="604">
        <v>1</v>
      </c>
      <c r="G3384" s="604">
        <v>1.9</v>
      </c>
      <c r="I3384" t="str">
        <f t="shared" si="321"/>
        <v>electricity</v>
      </c>
      <c r="J3384" t="str">
        <f t="shared" si="322"/>
        <v>petroleum diesel</v>
      </c>
      <c r="K3384" t="str">
        <f t="shared" si="323"/>
        <v>sox</v>
      </c>
      <c r="L3384" t="str">
        <f t="shared" si="324"/>
        <v>electricity.petroleum diesel.sox.No control</v>
      </c>
      <c r="M3384" s="614">
        <f>IFERROR(INDEX('Control Tech'!$K$3:$K$196,MATCH(Calcs!L3384,'Control Tech'!$A$3:$A$196,0),1)/100,0)</f>
        <v>0</v>
      </c>
      <c r="N3384" s="613">
        <f t="shared" si="319"/>
        <v>1</v>
      </c>
      <c r="O3384">
        <f t="shared" si="320"/>
        <v>0</v>
      </c>
    </row>
    <row r="3385" spans="1:15" x14ac:dyDescent="0.25">
      <c r="A3385" t="s">
        <v>1711</v>
      </c>
      <c r="B3385" t="s">
        <v>1250</v>
      </c>
      <c r="C3385" t="s">
        <v>1294</v>
      </c>
      <c r="D3385" t="s">
        <v>1696</v>
      </c>
      <c r="E3385" t="s">
        <v>1195</v>
      </c>
      <c r="F3385" s="604">
        <v>1</v>
      </c>
      <c r="G3385" s="604">
        <v>9.5000000000000001E-2</v>
      </c>
      <c r="I3385" t="str">
        <f t="shared" si="321"/>
        <v>electricity</v>
      </c>
      <c r="J3385" t="str">
        <f t="shared" si="322"/>
        <v>petroleum diesel</v>
      </c>
      <c r="K3385" t="str">
        <f t="shared" si="323"/>
        <v>sox</v>
      </c>
      <c r="L3385" t="str">
        <f t="shared" si="324"/>
        <v>electricity.petroleum diesel.sox.Wet flue gases desulphurisation</v>
      </c>
      <c r="M3385" s="614">
        <f>IFERROR(INDEX('Control Tech'!$K$3:$K$196,MATCH(Calcs!L3385,'Control Tech'!$A$3:$A$196,0),1)/100,0)</f>
        <v>0</v>
      </c>
      <c r="N3385" s="613">
        <f t="shared" si="319"/>
        <v>0</v>
      </c>
      <c r="O3385">
        <f t="shared" si="320"/>
        <v>0</v>
      </c>
    </row>
    <row r="3386" spans="1:15" x14ac:dyDescent="0.25">
      <c r="A3386" t="s">
        <v>1711</v>
      </c>
      <c r="B3386" t="s">
        <v>1250</v>
      </c>
      <c r="C3386" t="s">
        <v>1410</v>
      </c>
      <c r="D3386" t="s">
        <v>1694</v>
      </c>
      <c r="E3386" t="s">
        <v>1195</v>
      </c>
      <c r="F3386" s="604">
        <v>1</v>
      </c>
      <c r="G3386" s="604">
        <v>0.05</v>
      </c>
      <c r="I3386" t="str">
        <f t="shared" si="321"/>
        <v>electricity</v>
      </c>
      <c r="J3386" t="str">
        <f t="shared" si="322"/>
        <v>biomass</v>
      </c>
      <c r="K3386" t="str">
        <f t="shared" si="323"/>
        <v>sox</v>
      </c>
      <c r="L3386" t="str">
        <f t="shared" si="324"/>
        <v>electricity.biomass.sox.In-furnace control - limestone injection</v>
      </c>
      <c r="M3386" s="614">
        <f>IFERROR(INDEX('Control Tech'!$K$3:$K$196,MATCH(Calcs!L3386,'Control Tech'!$A$3:$A$196,0),1)/100,0)</f>
        <v>0</v>
      </c>
      <c r="N3386" s="613">
        <f t="shared" si="319"/>
        <v>0</v>
      </c>
      <c r="O3386">
        <f t="shared" si="320"/>
        <v>0</v>
      </c>
    </row>
    <row r="3387" spans="1:15" x14ac:dyDescent="0.25">
      <c r="A3387" t="s">
        <v>1711</v>
      </c>
      <c r="B3387" t="s">
        <v>1250</v>
      </c>
      <c r="C3387" t="s">
        <v>1410</v>
      </c>
      <c r="D3387" t="s">
        <v>1186</v>
      </c>
      <c r="E3387" t="s">
        <v>1195</v>
      </c>
      <c r="F3387" s="604">
        <v>1</v>
      </c>
      <c r="G3387" s="604">
        <v>0.125</v>
      </c>
      <c r="I3387" t="str">
        <f t="shared" si="321"/>
        <v>electricity</v>
      </c>
      <c r="J3387" t="str">
        <f t="shared" si="322"/>
        <v>biomass</v>
      </c>
      <c r="K3387" t="str">
        <f t="shared" si="323"/>
        <v>sox</v>
      </c>
      <c r="L3387" t="str">
        <f t="shared" si="324"/>
        <v>electricity.biomass.sox.No control</v>
      </c>
      <c r="M3387" s="614">
        <f>IFERROR(INDEX('Control Tech'!$K$3:$K$196,MATCH(Calcs!L3387,'Control Tech'!$A$3:$A$196,0),1)/100,0)</f>
        <v>0</v>
      </c>
      <c r="N3387" s="613">
        <f t="shared" si="319"/>
        <v>1</v>
      </c>
      <c r="O3387">
        <f t="shared" si="320"/>
        <v>0</v>
      </c>
    </row>
    <row r="3388" spans="1:15" x14ac:dyDescent="0.25">
      <c r="A3388" t="s">
        <v>1711</v>
      </c>
      <c r="B3388" t="s">
        <v>1250</v>
      </c>
      <c r="C3388" t="s">
        <v>1410</v>
      </c>
      <c r="D3388" t="s">
        <v>1696</v>
      </c>
      <c r="E3388" t="s">
        <v>1195</v>
      </c>
      <c r="F3388" s="604">
        <v>1</v>
      </c>
      <c r="G3388" s="604">
        <v>6.2500000000000003E-3</v>
      </c>
      <c r="I3388" t="str">
        <f t="shared" si="321"/>
        <v>electricity</v>
      </c>
      <c r="J3388" t="str">
        <f t="shared" si="322"/>
        <v>biomass</v>
      </c>
      <c r="K3388" t="str">
        <f t="shared" si="323"/>
        <v>sox</v>
      </c>
      <c r="L3388" t="str">
        <f t="shared" si="324"/>
        <v>electricity.biomass.sox.Wet flue gases desulphurisation</v>
      </c>
      <c r="M3388" s="614">
        <f>IFERROR(INDEX('Control Tech'!$K$3:$K$196,MATCH(Calcs!L3388,'Control Tech'!$A$3:$A$196,0),1)/100,0)</f>
        <v>0</v>
      </c>
      <c r="N3388" s="613">
        <f t="shared" si="319"/>
        <v>0</v>
      </c>
      <c r="O3388">
        <f t="shared" si="320"/>
        <v>0</v>
      </c>
    </row>
    <row r="3389" spans="1:15" x14ac:dyDescent="0.25">
      <c r="A3389" t="s">
        <v>1711</v>
      </c>
      <c r="B3389" t="s">
        <v>1238</v>
      </c>
      <c r="C3389" t="s">
        <v>1205</v>
      </c>
      <c r="D3389" t="s">
        <v>1697</v>
      </c>
      <c r="E3389" t="s">
        <v>1195</v>
      </c>
      <c r="F3389" s="604">
        <v>1</v>
      </c>
      <c r="G3389" s="604">
        <v>1.209E-2</v>
      </c>
      <c r="I3389" t="str">
        <f t="shared" si="321"/>
        <v>electricity</v>
      </c>
      <c r="J3389" t="str">
        <f t="shared" si="322"/>
        <v>lignite</v>
      </c>
      <c r="K3389" t="str">
        <f t="shared" si="323"/>
        <v>sox</v>
      </c>
      <c r="L3389" t="str">
        <f t="shared" si="324"/>
        <v>electricity.lignite.sox.High efficiency flue gases desulphurisation</v>
      </c>
      <c r="M3389" s="614">
        <f>IFERROR(INDEX('Control Tech'!$K$3:$K$196,MATCH(Calcs!L3389,'Control Tech'!$A$3:$A$196,0),1)/100,0)</f>
        <v>0</v>
      </c>
      <c r="N3389" s="613">
        <f t="shared" si="319"/>
        <v>0</v>
      </c>
      <c r="O3389">
        <f t="shared" si="320"/>
        <v>0</v>
      </c>
    </row>
    <row r="3390" spans="1:15" x14ac:dyDescent="0.25">
      <c r="A3390" t="s">
        <v>1711</v>
      </c>
      <c r="B3390" t="s">
        <v>1238</v>
      </c>
      <c r="C3390" t="s">
        <v>1205</v>
      </c>
      <c r="D3390" t="s">
        <v>1694</v>
      </c>
      <c r="E3390" t="s">
        <v>1195</v>
      </c>
      <c r="F3390" s="604">
        <v>1</v>
      </c>
      <c r="G3390" s="604">
        <v>0.24173</v>
      </c>
      <c r="I3390" t="str">
        <f t="shared" si="321"/>
        <v>electricity</v>
      </c>
      <c r="J3390" t="str">
        <f t="shared" si="322"/>
        <v>lignite</v>
      </c>
      <c r="K3390" t="str">
        <f t="shared" si="323"/>
        <v>sox</v>
      </c>
      <c r="L3390" t="str">
        <f t="shared" si="324"/>
        <v>electricity.lignite.sox.In-furnace control - limestone injection</v>
      </c>
      <c r="M3390" s="614">
        <f>IFERROR(INDEX('Control Tech'!$K$3:$K$196,MATCH(Calcs!L3390,'Control Tech'!$A$3:$A$196,0),1)/100,0)</f>
        <v>0</v>
      </c>
      <c r="N3390" s="613">
        <f t="shared" si="319"/>
        <v>0</v>
      </c>
      <c r="O3390">
        <f t="shared" si="320"/>
        <v>0</v>
      </c>
    </row>
    <row r="3391" spans="1:15" x14ac:dyDescent="0.25">
      <c r="A3391" t="s">
        <v>1711</v>
      </c>
      <c r="B3391" t="s">
        <v>1238</v>
      </c>
      <c r="C3391" t="s">
        <v>1205</v>
      </c>
      <c r="D3391" t="s">
        <v>1186</v>
      </c>
      <c r="E3391" t="s">
        <v>1195</v>
      </c>
      <c r="F3391" s="604">
        <v>1</v>
      </c>
      <c r="G3391" s="604">
        <v>0.60431999999999997</v>
      </c>
      <c r="I3391" t="str">
        <f t="shared" si="321"/>
        <v>electricity</v>
      </c>
      <c r="J3391" t="str">
        <f t="shared" si="322"/>
        <v>lignite</v>
      </c>
      <c r="K3391" t="str">
        <f t="shared" si="323"/>
        <v>sox</v>
      </c>
      <c r="L3391" t="str">
        <f t="shared" si="324"/>
        <v>electricity.lignite.sox.No control</v>
      </c>
      <c r="M3391" s="614">
        <f>IFERROR(INDEX('Control Tech'!$K$3:$K$196,MATCH(Calcs!L3391,'Control Tech'!$A$3:$A$196,0),1)/100,0)</f>
        <v>0</v>
      </c>
      <c r="N3391" s="613">
        <f t="shared" si="319"/>
        <v>1</v>
      </c>
      <c r="O3391">
        <f t="shared" si="320"/>
        <v>0</v>
      </c>
    </row>
    <row r="3392" spans="1:15" x14ac:dyDescent="0.25">
      <c r="A3392" t="s">
        <v>1711</v>
      </c>
      <c r="B3392" t="s">
        <v>1238</v>
      </c>
      <c r="C3392" t="s">
        <v>1205</v>
      </c>
      <c r="D3392" t="s">
        <v>1696</v>
      </c>
      <c r="E3392" t="s">
        <v>1195</v>
      </c>
      <c r="F3392" s="604">
        <v>1</v>
      </c>
      <c r="G3392" s="604">
        <v>3.022E-2</v>
      </c>
      <c r="I3392" t="str">
        <f t="shared" si="321"/>
        <v>electricity</v>
      </c>
      <c r="J3392" t="str">
        <f t="shared" si="322"/>
        <v>lignite</v>
      </c>
      <c r="K3392" t="str">
        <f t="shared" si="323"/>
        <v>sox</v>
      </c>
      <c r="L3392" t="str">
        <f t="shared" si="324"/>
        <v>electricity.lignite.sox.Wet flue gases desulphurisation</v>
      </c>
      <c r="M3392" s="614">
        <f>IFERROR(INDEX('Control Tech'!$K$3:$K$196,MATCH(Calcs!L3392,'Control Tech'!$A$3:$A$196,0),1)/100,0)</f>
        <v>0</v>
      </c>
      <c r="N3392" s="613">
        <f t="shared" si="319"/>
        <v>0</v>
      </c>
      <c r="O3392">
        <f t="shared" si="320"/>
        <v>0</v>
      </c>
    </row>
    <row r="3393" spans="1:15" x14ac:dyDescent="0.25">
      <c r="A3393" t="s">
        <v>1711</v>
      </c>
      <c r="B3393" t="s">
        <v>1238</v>
      </c>
      <c r="C3393" t="s">
        <v>1240</v>
      </c>
      <c r="D3393" t="s">
        <v>1697</v>
      </c>
      <c r="E3393" t="s">
        <v>1195</v>
      </c>
      <c r="F3393" s="604">
        <v>1</v>
      </c>
      <c r="G3393" s="604">
        <v>1.209E-2</v>
      </c>
      <c r="I3393" t="str">
        <f t="shared" si="321"/>
        <v>electricity</v>
      </c>
      <c r="J3393" t="str">
        <f t="shared" si="322"/>
        <v>lignite</v>
      </c>
      <c r="K3393" t="str">
        <f t="shared" si="323"/>
        <v>sox</v>
      </c>
      <c r="L3393" t="str">
        <f t="shared" si="324"/>
        <v>electricity.lignite.sox.High efficiency flue gases desulphurisation</v>
      </c>
      <c r="M3393" s="614">
        <f>IFERROR(INDEX('Control Tech'!$K$3:$K$196,MATCH(Calcs!L3393,'Control Tech'!$A$3:$A$196,0),1)/100,0)</f>
        <v>0</v>
      </c>
      <c r="N3393" s="613">
        <f t="shared" si="319"/>
        <v>0</v>
      </c>
      <c r="O3393">
        <f t="shared" si="320"/>
        <v>0</v>
      </c>
    </row>
    <row r="3394" spans="1:15" x14ac:dyDescent="0.25">
      <c r="A3394" t="s">
        <v>1711</v>
      </c>
      <c r="B3394" t="s">
        <v>1238</v>
      </c>
      <c r="C3394" t="s">
        <v>1240</v>
      </c>
      <c r="D3394" t="s">
        <v>1694</v>
      </c>
      <c r="E3394" t="s">
        <v>1195</v>
      </c>
      <c r="F3394" s="604">
        <v>1</v>
      </c>
      <c r="G3394" s="604">
        <v>0.24173</v>
      </c>
      <c r="I3394" t="str">
        <f t="shared" si="321"/>
        <v>electricity</v>
      </c>
      <c r="J3394" t="str">
        <f t="shared" si="322"/>
        <v>lignite</v>
      </c>
      <c r="K3394" t="str">
        <f t="shared" si="323"/>
        <v>sox</v>
      </c>
      <c r="L3394" t="str">
        <f t="shared" si="324"/>
        <v>electricity.lignite.sox.In-furnace control - limestone injection</v>
      </c>
      <c r="M3394" s="614">
        <f>IFERROR(INDEX('Control Tech'!$K$3:$K$196,MATCH(Calcs!L3394,'Control Tech'!$A$3:$A$196,0),1)/100,0)</f>
        <v>0</v>
      </c>
      <c r="N3394" s="613">
        <f t="shared" si="319"/>
        <v>0</v>
      </c>
      <c r="O3394">
        <f t="shared" si="320"/>
        <v>0</v>
      </c>
    </row>
    <row r="3395" spans="1:15" x14ac:dyDescent="0.25">
      <c r="A3395" t="s">
        <v>1711</v>
      </c>
      <c r="B3395" t="s">
        <v>1238</v>
      </c>
      <c r="C3395" t="s">
        <v>1240</v>
      </c>
      <c r="D3395" t="s">
        <v>1186</v>
      </c>
      <c r="E3395" t="s">
        <v>1195</v>
      </c>
      <c r="F3395" s="604">
        <v>1</v>
      </c>
      <c r="G3395" s="604">
        <v>0.60431999999999997</v>
      </c>
      <c r="I3395" t="str">
        <f t="shared" si="321"/>
        <v>electricity</v>
      </c>
      <c r="J3395" t="str">
        <f t="shared" si="322"/>
        <v>lignite</v>
      </c>
      <c r="K3395" t="str">
        <f t="shared" si="323"/>
        <v>sox</v>
      </c>
      <c r="L3395" t="str">
        <f t="shared" si="324"/>
        <v>electricity.lignite.sox.No control</v>
      </c>
      <c r="M3395" s="614">
        <f>IFERROR(INDEX('Control Tech'!$K$3:$K$196,MATCH(Calcs!L3395,'Control Tech'!$A$3:$A$196,0),1)/100,0)</f>
        <v>0</v>
      </c>
      <c r="N3395" s="613">
        <f t="shared" si="319"/>
        <v>1</v>
      </c>
      <c r="O3395">
        <f t="shared" si="320"/>
        <v>0</v>
      </c>
    </row>
    <row r="3396" spans="1:15" x14ac:dyDescent="0.25">
      <c r="A3396" t="s">
        <v>1711</v>
      </c>
      <c r="B3396" t="s">
        <v>1238</v>
      </c>
      <c r="C3396" t="s">
        <v>1240</v>
      </c>
      <c r="D3396" t="s">
        <v>1696</v>
      </c>
      <c r="E3396" t="s">
        <v>1195</v>
      </c>
      <c r="F3396" s="604">
        <v>1</v>
      </c>
      <c r="G3396" s="604">
        <v>3.022E-2</v>
      </c>
      <c r="I3396" t="str">
        <f t="shared" si="321"/>
        <v>electricity</v>
      </c>
      <c r="J3396" t="str">
        <f t="shared" si="322"/>
        <v>lignite</v>
      </c>
      <c r="K3396" t="str">
        <f t="shared" si="323"/>
        <v>sox</v>
      </c>
      <c r="L3396" t="str">
        <f t="shared" si="324"/>
        <v>electricity.lignite.sox.Wet flue gases desulphurisation</v>
      </c>
      <c r="M3396" s="614">
        <f>IFERROR(INDEX('Control Tech'!$K$3:$K$196,MATCH(Calcs!L3396,'Control Tech'!$A$3:$A$196,0),1)/100,0)</f>
        <v>0</v>
      </c>
      <c r="N3396" s="613">
        <f t="shared" si="319"/>
        <v>0</v>
      </c>
      <c r="O3396">
        <f t="shared" si="320"/>
        <v>0</v>
      </c>
    </row>
    <row r="3397" spans="1:15" x14ac:dyDescent="0.25">
      <c r="A3397" t="s">
        <v>1711</v>
      </c>
      <c r="B3397" t="s">
        <v>1238</v>
      </c>
      <c r="C3397" t="s">
        <v>1291</v>
      </c>
      <c r="D3397" t="s">
        <v>1697</v>
      </c>
      <c r="E3397" t="s">
        <v>1195</v>
      </c>
      <c r="F3397" s="604">
        <v>1</v>
      </c>
      <c r="G3397" s="604">
        <v>1.125E-2</v>
      </c>
      <c r="I3397" t="str">
        <f t="shared" si="321"/>
        <v>electricity</v>
      </c>
      <c r="J3397" t="str">
        <f t="shared" si="322"/>
        <v>hard coal</v>
      </c>
      <c r="K3397" t="str">
        <f t="shared" si="323"/>
        <v>sox</v>
      </c>
      <c r="L3397" t="str">
        <f t="shared" si="324"/>
        <v>electricity.hard coal.sox.High efficiency flue gases desulphurisation</v>
      </c>
      <c r="M3397" s="614">
        <f>IFERROR(INDEX('Control Tech'!$K$3:$K$196,MATCH(Calcs!L3397,'Control Tech'!$A$3:$A$196,0),1)/100,0)</f>
        <v>0</v>
      </c>
      <c r="N3397" s="613">
        <f t="shared" si="319"/>
        <v>0</v>
      </c>
      <c r="O3397">
        <f t="shared" si="320"/>
        <v>308.68</v>
      </c>
    </row>
    <row r="3398" spans="1:15" x14ac:dyDescent="0.25">
      <c r="A3398" t="s">
        <v>1711</v>
      </c>
      <c r="B3398" t="s">
        <v>1238</v>
      </c>
      <c r="C3398" t="s">
        <v>1291</v>
      </c>
      <c r="D3398" t="s">
        <v>1694</v>
      </c>
      <c r="E3398" t="s">
        <v>1195</v>
      </c>
      <c r="F3398" s="604">
        <v>1</v>
      </c>
      <c r="G3398" s="604">
        <v>0.22498000000000001</v>
      </c>
      <c r="I3398" t="str">
        <f t="shared" si="321"/>
        <v>electricity</v>
      </c>
      <c r="J3398" t="str">
        <f t="shared" si="322"/>
        <v>hard coal</v>
      </c>
      <c r="K3398" t="str">
        <f t="shared" si="323"/>
        <v>sox</v>
      </c>
      <c r="L3398" t="str">
        <f t="shared" si="324"/>
        <v>electricity.hard coal.sox.In-furnace control - limestone injection</v>
      </c>
      <c r="M3398" s="614">
        <f>IFERROR(INDEX('Control Tech'!$K$3:$K$196,MATCH(Calcs!L3398,'Control Tech'!$A$3:$A$196,0),1)/100,0)</f>
        <v>0</v>
      </c>
      <c r="N3398" s="613">
        <f t="shared" ref="N3398:N3461" si="325">IF(D3398="no control",1-SUMIFS($M$5:$M$3714,$B$5:$B$3714,B3398,$A$5:$A$3714,A3398,$C$5:$C$3714,C3398),M3398)</f>
        <v>0</v>
      </c>
      <c r="O3398">
        <f t="shared" ref="O3398:O3461" si="326">IF(I3398="electricity",INDEX($W$3:$W$143,MATCH(CONCATENATE(B3398,".",C3398),$R$3:$R$143,0),1),"")</f>
        <v>308.68</v>
      </c>
    </row>
    <row r="3399" spans="1:15" x14ac:dyDescent="0.25">
      <c r="A3399" t="s">
        <v>1711</v>
      </c>
      <c r="B3399" t="s">
        <v>1238</v>
      </c>
      <c r="C3399" t="s">
        <v>1291</v>
      </c>
      <c r="D3399" t="s">
        <v>1700</v>
      </c>
      <c r="E3399" t="s">
        <v>1195</v>
      </c>
      <c r="F3399" s="604">
        <v>1</v>
      </c>
      <c r="G3399" s="604">
        <v>0.41155000000000003</v>
      </c>
      <c r="I3399" t="str">
        <f t="shared" si="321"/>
        <v>electricity</v>
      </c>
      <c r="J3399" t="str">
        <f t="shared" si="322"/>
        <v>hard coal</v>
      </c>
      <c r="K3399" t="str">
        <f t="shared" si="323"/>
        <v>sox</v>
      </c>
      <c r="L3399" t="str">
        <f t="shared" si="324"/>
        <v>electricity.hard coal.sox.Low sulphur coal (0.6 %S)</v>
      </c>
      <c r="M3399" s="614">
        <f>IFERROR(INDEX('Control Tech'!$K$3:$K$196,MATCH(Calcs!L3399,'Control Tech'!$A$3:$A$196,0),1)/100,0)</f>
        <v>0</v>
      </c>
      <c r="N3399" s="613">
        <f t="shared" si="325"/>
        <v>0</v>
      </c>
      <c r="O3399">
        <f t="shared" si="326"/>
        <v>308.68</v>
      </c>
    </row>
    <row r="3400" spans="1:15" x14ac:dyDescent="0.25">
      <c r="A3400" t="s">
        <v>1711</v>
      </c>
      <c r="B3400" t="s">
        <v>1238</v>
      </c>
      <c r="C3400" t="s">
        <v>1291</v>
      </c>
      <c r="D3400" t="s">
        <v>1186</v>
      </c>
      <c r="E3400" t="s">
        <v>1195</v>
      </c>
      <c r="F3400" s="604">
        <v>1</v>
      </c>
      <c r="G3400" s="604">
        <v>0.56245000000000001</v>
      </c>
      <c r="I3400" t="str">
        <f t="shared" si="321"/>
        <v>electricity</v>
      </c>
      <c r="J3400" t="str">
        <f t="shared" si="322"/>
        <v>hard coal</v>
      </c>
      <c r="K3400" t="str">
        <f t="shared" si="323"/>
        <v>sox</v>
      </c>
      <c r="L3400" t="str">
        <f t="shared" si="324"/>
        <v>electricity.hard coal.sox.No control</v>
      </c>
      <c r="M3400" s="614">
        <f>IFERROR(INDEX('Control Tech'!$K$3:$K$196,MATCH(Calcs!L3400,'Control Tech'!$A$3:$A$196,0),1)/100,0)</f>
        <v>0</v>
      </c>
      <c r="N3400" s="613">
        <f t="shared" si="325"/>
        <v>1</v>
      </c>
      <c r="O3400">
        <f t="shared" si="326"/>
        <v>308.68</v>
      </c>
    </row>
    <row r="3401" spans="1:15" x14ac:dyDescent="0.25">
      <c r="A3401" t="s">
        <v>1711</v>
      </c>
      <c r="B3401" t="s">
        <v>1238</v>
      </c>
      <c r="C3401" t="s">
        <v>1291</v>
      </c>
      <c r="D3401" t="s">
        <v>1696</v>
      </c>
      <c r="E3401" t="s">
        <v>1195</v>
      </c>
      <c r="F3401" s="604">
        <v>1</v>
      </c>
      <c r="G3401" s="604">
        <v>2.8119999999999999E-2</v>
      </c>
      <c r="I3401" t="str">
        <f t="shared" si="321"/>
        <v>electricity</v>
      </c>
      <c r="J3401" t="str">
        <f t="shared" si="322"/>
        <v>hard coal</v>
      </c>
      <c r="K3401" t="str">
        <f t="shared" si="323"/>
        <v>sox</v>
      </c>
      <c r="L3401" t="str">
        <f t="shared" si="324"/>
        <v>electricity.hard coal.sox.Wet flue gases desulphurisation</v>
      </c>
      <c r="M3401" s="614">
        <f>IFERROR(INDEX('Control Tech'!$K$3:$K$196,MATCH(Calcs!L3401,'Control Tech'!$A$3:$A$196,0),1)/100,0)</f>
        <v>0</v>
      </c>
      <c r="N3401" s="613">
        <f t="shared" si="325"/>
        <v>0</v>
      </c>
      <c r="O3401">
        <f t="shared" si="326"/>
        <v>308.68</v>
      </c>
    </row>
    <row r="3402" spans="1:15" x14ac:dyDescent="0.25">
      <c r="A3402" t="s">
        <v>1711</v>
      </c>
      <c r="B3402" t="s">
        <v>1238</v>
      </c>
      <c r="C3402" t="s">
        <v>1292</v>
      </c>
      <c r="D3402" t="s">
        <v>1697</v>
      </c>
      <c r="E3402" t="s">
        <v>1195</v>
      </c>
      <c r="F3402" s="604">
        <v>1</v>
      </c>
      <c r="G3402" s="604">
        <v>1.372E-2</v>
      </c>
      <c r="I3402" t="str">
        <f t="shared" si="321"/>
        <v>electricity</v>
      </c>
      <c r="J3402" t="str">
        <f t="shared" si="322"/>
        <v>hard coal</v>
      </c>
      <c r="K3402" t="str">
        <f t="shared" si="323"/>
        <v>sox</v>
      </c>
      <c r="L3402" t="str">
        <f t="shared" si="324"/>
        <v>electricity.hard coal.sox.High efficiency flue gases desulphurisation</v>
      </c>
      <c r="M3402" s="614">
        <f>IFERROR(INDEX('Control Tech'!$K$3:$K$196,MATCH(Calcs!L3402,'Control Tech'!$A$3:$A$196,0),1)/100,0)</f>
        <v>0</v>
      </c>
      <c r="N3402" s="613">
        <f t="shared" si="325"/>
        <v>0</v>
      </c>
      <c r="O3402">
        <f t="shared" si="326"/>
        <v>0</v>
      </c>
    </row>
    <row r="3403" spans="1:15" x14ac:dyDescent="0.25">
      <c r="A3403" t="s">
        <v>1711</v>
      </c>
      <c r="B3403" t="s">
        <v>1238</v>
      </c>
      <c r="C3403" t="s">
        <v>1292</v>
      </c>
      <c r="D3403" t="s">
        <v>1694</v>
      </c>
      <c r="E3403" t="s">
        <v>1195</v>
      </c>
      <c r="F3403" s="604">
        <v>1</v>
      </c>
      <c r="G3403" s="604">
        <v>0.27437</v>
      </c>
      <c r="I3403" t="str">
        <f t="shared" si="321"/>
        <v>electricity</v>
      </c>
      <c r="J3403" t="str">
        <f t="shared" si="322"/>
        <v>hard coal</v>
      </c>
      <c r="K3403" t="str">
        <f t="shared" si="323"/>
        <v>sox</v>
      </c>
      <c r="L3403" t="str">
        <f t="shared" si="324"/>
        <v>electricity.hard coal.sox.In-furnace control - limestone injection</v>
      </c>
      <c r="M3403" s="614">
        <f>IFERROR(INDEX('Control Tech'!$K$3:$K$196,MATCH(Calcs!L3403,'Control Tech'!$A$3:$A$196,0),1)/100,0)</f>
        <v>0</v>
      </c>
      <c r="N3403" s="613">
        <f t="shared" si="325"/>
        <v>0</v>
      </c>
      <c r="O3403">
        <f t="shared" si="326"/>
        <v>0</v>
      </c>
    </row>
    <row r="3404" spans="1:15" x14ac:dyDescent="0.25">
      <c r="A3404" t="s">
        <v>1711</v>
      </c>
      <c r="B3404" t="s">
        <v>1238</v>
      </c>
      <c r="C3404" t="s">
        <v>1292</v>
      </c>
      <c r="D3404" t="s">
        <v>1700</v>
      </c>
      <c r="E3404" t="s">
        <v>1195</v>
      </c>
      <c r="F3404" s="604">
        <v>1</v>
      </c>
      <c r="G3404" s="604">
        <v>0.41155000000000003</v>
      </c>
      <c r="I3404" t="str">
        <f t="shared" si="321"/>
        <v>electricity</v>
      </c>
      <c r="J3404" t="str">
        <f t="shared" si="322"/>
        <v>hard coal</v>
      </c>
      <c r="K3404" t="str">
        <f t="shared" si="323"/>
        <v>sox</v>
      </c>
      <c r="L3404" t="str">
        <f t="shared" si="324"/>
        <v>electricity.hard coal.sox.Low sulphur coal (0.6 %S)</v>
      </c>
      <c r="M3404" s="614">
        <f>IFERROR(INDEX('Control Tech'!$K$3:$K$196,MATCH(Calcs!L3404,'Control Tech'!$A$3:$A$196,0),1)/100,0)</f>
        <v>0</v>
      </c>
      <c r="N3404" s="613">
        <f t="shared" si="325"/>
        <v>0</v>
      </c>
      <c r="O3404">
        <f t="shared" si="326"/>
        <v>0</v>
      </c>
    </row>
    <row r="3405" spans="1:15" x14ac:dyDescent="0.25">
      <c r="A3405" t="s">
        <v>1711</v>
      </c>
      <c r="B3405" t="s">
        <v>1238</v>
      </c>
      <c r="C3405" t="s">
        <v>1292</v>
      </c>
      <c r="D3405" t="s">
        <v>1186</v>
      </c>
      <c r="E3405" t="s">
        <v>1195</v>
      </c>
      <c r="F3405" s="604">
        <v>1</v>
      </c>
      <c r="G3405" s="604">
        <v>0.68591999999999997</v>
      </c>
      <c r="I3405" t="str">
        <f t="shared" si="321"/>
        <v>electricity</v>
      </c>
      <c r="J3405" t="str">
        <f t="shared" si="322"/>
        <v>hard coal</v>
      </c>
      <c r="K3405" t="str">
        <f t="shared" si="323"/>
        <v>sox</v>
      </c>
      <c r="L3405" t="str">
        <f t="shared" si="324"/>
        <v>electricity.hard coal.sox.No control</v>
      </c>
      <c r="M3405" s="614">
        <f>IFERROR(INDEX('Control Tech'!$K$3:$K$196,MATCH(Calcs!L3405,'Control Tech'!$A$3:$A$196,0),1)/100,0)</f>
        <v>0</v>
      </c>
      <c r="N3405" s="613">
        <f t="shared" si="325"/>
        <v>1</v>
      </c>
      <c r="O3405">
        <f t="shared" si="326"/>
        <v>0</v>
      </c>
    </row>
    <row r="3406" spans="1:15" x14ac:dyDescent="0.25">
      <c r="A3406" t="s">
        <v>1711</v>
      </c>
      <c r="B3406" t="s">
        <v>1238</v>
      </c>
      <c r="C3406" t="s">
        <v>1292</v>
      </c>
      <c r="D3406" t="s">
        <v>1696</v>
      </c>
      <c r="E3406" t="s">
        <v>1195</v>
      </c>
      <c r="F3406" s="604">
        <v>1</v>
      </c>
      <c r="G3406" s="604">
        <v>3.4299999999999997E-2</v>
      </c>
      <c r="I3406" t="str">
        <f t="shared" si="321"/>
        <v>electricity</v>
      </c>
      <c r="J3406" t="str">
        <f t="shared" si="322"/>
        <v>hard coal</v>
      </c>
      <c r="K3406" t="str">
        <f t="shared" si="323"/>
        <v>sox</v>
      </c>
      <c r="L3406" t="str">
        <f t="shared" si="324"/>
        <v>electricity.hard coal.sox.Wet flue gases desulphurisation</v>
      </c>
      <c r="M3406" s="614">
        <f>IFERROR(INDEX('Control Tech'!$K$3:$K$196,MATCH(Calcs!L3406,'Control Tech'!$A$3:$A$196,0),1)/100,0)</f>
        <v>0</v>
      </c>
      <c r="N3406" s="613">
        <f t="shared" si="325"/>
        <v>0</v>
      </c>
      <c r="O3406">
        <f t="shared" si="326"/>
        <v>0</v>
      </c>
    </row>
    <row r="3407" spans="1:15" x14ac:dyDescent="0.25">
      <c r="A3407" t="s">
        <v>1711</v>
      </c>
      <c r="B3407" t="s">
        <v>1238</v>
      </c>
      <c r="C3407" t="s">
        <v>1293</v>
      </c>
      <c r="D3407" t="s">
        <v>1697</v>
      </c>
      <c r="E3407" t="s">
        <v>1195</v>
      </c>
      <c r="F3407" s="604">
        <v>1</v>
      </c>
      <c r="G3407" s="604">
        <v>1.372E-2</v>
      </c>
      <c r="I3407" t="str">
        <f t="shared" si="321"/>
        <v>electricity</v>
      </c>
      <c r="J3407" t="str">
        <f t="shared" si="322"/>
        <v>hard coal</v>
      </c>
      <c r="K3407" t="str">
        <f t="shared" si="323"/>
        <v>sox</v>
      </c>
      <c r="L3407" t="str">
        <f t="shared" si="324"/>
        <v>electricity.hard coal.sox.High efficiency flue gases desulphurisation</v>
      </c>
      <c r="M3407" s="614">
        <f>IFERROR(INDEX('Control Tech'!$K$3:$K$196,MATCH(Calcs!L3407,'Control Tech'!$A$3:$A$196,0),1)/100,0)</f>
        <v>0</v>
      </c>
      <c r="N3407" s="613">
        <f t="shared" si="325"/>
        <v>0</v>
      </c>
      <c r="O3407">
        <f t="shared" si="326"/>
        <v>0</v>
      </c>
    </row>
    <row r="3408" spans="1:15" x14ac:dyDescent="0.25">
      <c r="A3408" t="s">
        <v>1711</v>
      </c>
      <c r="B3408" t="s">
        <v>1238</v>
      </c>
      <c r="C3408" t="s">
        <v>1293</v>
      </c>
      <c r="D3408" t="s">
        <v>1694</v>
      </c>
      <c r="E3408" t="s">
        <v>1195</v>
      </c>
      <c r="F3408" s="604">
        <v>1</v>
      </c>
      <c r="G3408" s="604">
        <v>0.27437</v>
      </c>
      <c r="I3408" t="str">
        <f t="shared" si="321"/>
        <v>electricity</v>
      </c>
      <c r="J3408" t="str">
        <f t="shared" si="322"/>
        <v>hard coal</v>
      </c>
      <c r="K3408" t="str">
        <f t="shared" si="323"/>
        <v>sox</v>
      </c>
      <c r="L3408" t="str">
        <f t="shared" si="324"/>
        <v>electricity.hard coal.sox.In-furnace control - limestone injection</v>
      </c>
      <c r="M3408" s="614">
        <f>IFERROR(INDEX('Control Tech'!$K$3:$K$196,MATCH(Calcs!L3408,'Control Tech'!$A$3:$A$196,0),1)/100,0)</f>
        <v>0</v>
      </c>
      <c r="N3408" s="613">
        <f t="shared" si="325"/>
        <v>0</v>
      </c>
      <c r="O3408">
        <f t="shared" si="326"/>
        <v>0</v>
      </c>
    </row>
    <row r="3409" spans="1:15" x14ac:dyDescent="0.25">
      <c r="A3409" t="s">
        <v>1711</v>
      </c>
      <c r="B3409" t="s">
        <v>1238</v>
      </c>
      <c r="C3409" t="s">
        <v>1293</v>
      </c>
      <c r="D3409" t="s">
        <v>1700</v>
      </c>
      <c r="E3409" t="s">
        <v>1195</v>
      </c>
      <c r="F3409" s="604">
        <v>1</v>
      </c>
      <c r="G3409" s="604">
        <v>0.41155000000000003</v>
      </c>
      <c r="I3409" t="str">
        <f t="shared" si="321"/>
        <v>electricity</v>
      </c>
      <c r="J3409" t="str">
        <f t="shared" si="322"/>
        <v>hard coal</v>
      </c>
      <c r="K3409" t="str">
        <f t="shared" si="323"/>
        <v>sox</v>
      </c>
      <c r="L3409" t="str">
        <f t="shared" si="324"/>
        <v>electricity.hard coal.sox.Low sulphur coal (0.6 %S)</v>
      </c>
      <c r="M3409" s="614">
        <f>IFERROR(INDEX('Control Tech'!$K$3:$K$196,MATCH(Calcs!L3409,'Control Tech'!$A$3:$A$196,0),1)/100,0)</f>
        <v>0</v>
      </c>
      <c r="N3409" s="613">
        <f t="shared" si="325"/>
        <v>0</v>
      </c>
      <c r="O3409">
        <f t="shared" si="326"/>
        <v>0</v>
      </c>
    </row>
    <row r="3410" spans="1:15" x14ac:dyDescent="0.25">
      <c r="A3410" t="s">
        <v>1711</v>
      </c>
      <c r="B3410" t="s">
        <v>1238</v>
      </c>
      <c r="C3410" t="s">
        <v>1293</v>
      </c>
      <c r="D3410" t="s">
        <v>1186</v>
      </c>
      <c r="E3410" t="s">
        <v>1195</v>
      </c>
      <c r="F3410" s="604">
        <v>1</v>
      </c>
      <c r="G3410" s="604">
        <v>0.68591999999999997</v>
      </c>
      <c r="I3410" t="str">
        <f t="shared" si="321"/>
        <v>electricity</v>
      </c>
      <c r="J3410" t="str">
        <f t="shared" si="322"/>
        <v>hard coal</v>
      </c>
      <c r="K3410" t="str">
        <f t="shared" si="323"/>
        <v>sox</v>
      </c>
      <c r="L3410" t="str">
        <f t="shared" si="324"/>
        <v>electricity.hard coal.sox.No control</v>
      </c>
      <c r="M3410" s="614">
        <f>IFERROR(INDEX('Control Tech'!$K$3:$K$196,MATCH(Calcs!L3410,'Control Tech'!$A$3:$A$196,0),1)/100,0)</f>
        <v>0</v>
      </c>
      <c r="N3410" s="613">
        <f t="shared" si="325"/>
        <v>1</v>
      </c>
      <c r="O3410">
        <f t="shared" si="326"/>
        <v>0</v>
      </c>
    </row>
    <row r="3411" spans="1:15" x14ac:dyDescent="0.25">
      <c r="A3411" t="s">
        <v>1711</v>
      </c>
      <c r="B3411" t="s">
        <v>1238</v>
      </c>
      <c r="C3411" t="s">
        <v>1293</v>
      </c>
      <c r="D3411" t="s">
        <v>1696</v>
      </c>
      <c r="E3411" t="s">
        <v>1195</v>
      </c>
      <c r="F3411" s="604">
        <v>1</v>
      </c>
      <c r="G3411" s="604">
        <v>3.4299999999999997E-2</v>
      </c>
      <c r="I3411" t="str">
        <f t="shared" si="321"/>
        <v>electricity</v>
      </c>
      <c r="J3411" t="str">
        <f t="shared" si="322"/>
        <v>hard coal</v>
      </c>
      <c r="K3411" t="str">
        <f t="shared" si="323"/>
        <v>sox</v>
      </c>
      <c r="L3411" t="str">
        <f t="shared" si="324"/>
        <v>electricity.hard coal.sox.Wet flue gases desulphurisation</v>
      </c>
      <c r="M3411" s="614">
        <f>IFERROR(INDEX('Control Tech'!$K$3:$K$196,MATCH(Calcs!L3411,'Control Tech'!$A$3:$A$196,0),1)/100,0)</f>
        <v>0</v>
      </c>
      <c r="N3411" s="613">
        <f t="shared" si="325"/>
        <v>0</v>
      </c>
      <c r="O3411">
        <f t="shared" si="326"/>
        <v>0</v>
      </c>
    </row>
    <row r="3412" spans="1:15" x14ac:dyDescent="0.25">
      <c r="A3412" t="s">
        <v>1711</v>
      </c>
      <c r="B3412" t="s">
        <v>1689</v>
      </c>
      <c r="C3412" t="s">
        <v>1688</v>
      </c>
      <c r="D3412" t="s">
        <v>1186</v>
      </c>
      <c r="E3412" t="s">
        <v>1195</v>
      </c>
      <c r="F3412" s="604">
        <v>1</v>
      </c>
      <c r="G3412" s="604">
        <v>0</v>
      </c>
      <c r="I3412" t="str">
        <f t="shared" si="321"/>
        <v/>
      </c>
      <c r="J3412" t="str">
        <f t="shared" si="322"/>
        <v/>
      </c>
      <c r="K3412" t="str">
        <f t="shared" si="323"/>
        <v>sox</v>
      </c>
      <c r="L3412" t="str">
        <f t="shared" si="324"/>
        <v>..sox.No control</v>
      </c>
      <c r="M3412" s="614">
        <f>IFERROR(INDEX('Control Tech'!$K$3:$K$196,MATCH(Calcs!L3412,'Control Tech'!$A$3:$A$196,0),1)/100,0)</f>
        <v>0</v>
      </c>
      <c r="N3412" s="613">
        <f t="shared" si="325"/>
        <v>1</v>
      </c>
      <c r="O3412" t="str">
        <f t="shared" si="326"/>
        <v/>
      </c>
    </row>
    <row r="3413" spans="1:15" x14ac:dyDescent="0.25">
      <c r="A3413" t="s">
        <v>1711</v>
      </c>
      <c r="B3413" t="s">
        <v>1290</v>
      </c>
      <c r="C3413" t="s">
        <v>92</v>
      </c>
      <c r="D3413" t="s">
        <v>1703</v>
      </c>
      <c r="E3413" t="s">
        <v>1195</v>
      </c>
      <c r="F3413" s="604">
        <v>1</v>
      </c>
      <c r="G3413" s="604">
        <v>9.4119999999999995E-2</v>
      </c>
      <c r="I3413" t="str">
        <f t="shared" si="321"/>
        <v>rail</v>
      </c>
      <c r="J3413" t="str">
        <f t="shared" si="322"/>
        <v>petroleum diesel</v>
      </c>
      <c r="K3413" t="str">
        <f t="shared" si="323"/>
        <v>sox</v>
      </c>
      <c r="L3413" t="str">
        <f t="shared" si="324"/>
        <v>rail.petroleum diesel.sox.Low sulphur diesel oil - stage 1 (0.2 % S)</v>
      </c>
      <c r="M3413" s="614">
        <f>IFERROR(INDEX('Control Tech'!$K$3:$K$196,MATCH(Calcs!L3413,'Control Tech'!$A$3:$A$196,0),1)/100,0)</f>
        <v>0</v>
      </c>
      <c r="N3413" s="613">
        <f t="shared" si="325"/>
        <v>0</v>
      </c>
      <c r="O3413" t="str">
        <f t="shared" si="326"/>
        <v/>
      </c>
    </row>
    <row r="3414" spans="1:15" x14ac:dyDescent="0.25">
      <c r="A3414" t="s">
        <v>1711</v>
      </c>
      <c r="B3414" t="s">
        <v>1290</v>
      </c>
      <c r="C3414" t="s">
        <v>92</v>
      </c>
      <c r="D3414" t="s">
        <v>1704</v>
      </c>
      <c r="E3414" t="s">
        <v>1195</v>
      </c>
      <c r="F3414" s="604">
        <v>1</v>
      </c>
      <c r="G3414" s="604">
        <v>2.1180000000000001E-2</v>
      </c>
      <c r="I3414" t="str">
        <f t="shared" si="321"/>
        <v>rail</v>
      </c>
      <c r="J3414" t="str">
        <f t="shared" si="322"/>
        <v>petroleum diesel</v>
      </c>
      <c r="K3414" t="str">
        <f t="shared" si="323"/>
        <v>sox</v>
      </c>
      <c r="L3414" t="str">
        <f t="shared" si="324"/>
        <v>rail.petroleum diesel.sox.Low sulphur diesel oil - stage 2 (0.045 % S)</v>
      </c>
      <c r="M3414" s="614">
        <f>IFERROR(INDEX('Control Tech'!$K$3:$K$196,MATCH(Calcs!L3414,'Control Tech'!$A$3:$A$196,0),1)/100,0)</f>
        <v>0</v>
      </c>
      <c r="N3414" s="613">
        <f t="shared" si="325"/>
        <v>0</v>
      </c>
      <c r="O3414" t="str">
        <f t="shared" si="326"/>
        <v/>
      </c>
    </row>
    <row r="3415" spans="1:15" x14ac:dyDescent="0.25">
      <c r="A3415" t="s">
        <v>1711</v>
      </c>
      <c r="B3415" t="s">
        <v>1290</v>
      </c>
      <c r="C3415" t="s">
        <v>92</v>
      </c>
      <c r="D3415" t="s">
        <v>1705</v>
      </c>
      <c r="E3415" t="s">
        <v>1195</v>
      </c>
      <c r="F3415" s="604">
        <v>1</v>
      </c>
      <c r="G3415" s="604">
        <v>4.6999999999999999E-4</v>
      </c>
      <c r="I3415" t="str">
        <f t="shared" si="321"/>
        <v>rail</v>
      </c>
      <c r="J3415" t="str">
        <f t="shared" si="322"/>
        <v>petroleum diesel</v>
      </c>
      <c r="K3415" t="str">
        <f t="shared" si="323"/>
        <v>sox</v>
      </c>
      <c r="L3415" t="str">
        <f t="shared" si="324"/>
        <v>rail.petroleum diesel.sox.Low sulphur diesel oil - stage 3 (0.001 % S)</v>
      </c>
      <c r="M3415" s="614">
        <f>IFERROR(INDEX('Control Tech'!$K$3:$K$196,MATCH(Calcs!L3415,'Control Tech'!$A$3:$A$196,0),1)/100,0)</f>
        <v>0</v>
      </c>
      <c r="N3415" s="613">
        <f t="shared" si="325"/>
        <v>0</v>
      </c>
      <c r="O3415" t="str">
        <f t="shared" si="326"/>
        <v/>
      </c>
    </row>
    <row r="3416" spans="1:15" x14ac:dyDescent="0.25">
      <c r="A3416" t="s">
        <v>1711</v>
      </c>
      <c r="B3416" t="s">
        <v>1290</v>
      </c>
      <c r="C3416" t="s">
        <v>92</v>
      </c>
      <c r="D3416" t="s">
        <v>1186</v>
      </c>
      <c r="E3416" t="s">
        <v>1195</v>
      </c>
      <c r="F3416" s="604">
        <v>1</v>
      </c>
      <c r="G3416" s="604">
        <v>0.23529</v>
      </c>
      <c r="I3416" t="str">
        <f t="shared" si="321"/>
        <v>rail</v>
      </c>
      <c r="J3416" t="str">
        <f t="shared" si="322"/>
        <v>petroleum diesel</v>
      </c>
      <c r="K3416" t="str">
        <f t="shared" si="323"/>
        <v>sox</v>
      </c>
      <c r="L3416" t="str">
        <f t="shared" si="324"/>
        <v>rail.petroleum diesel.sox.No control</v>
      </c>
      <c r="M3416" s="614">
        <f>IFERROR(INDEX('Control Tech'!$K$3:$K$196,MATCH(Calcs!L3416,'Control Tech'!$A$3:$A$196,0),1)/100,0)</f>
        <v>0</v>
      </c>
      <c r="N3416" s="613">
        <f t="shared" si="325"/>
        <v>1</v>
      </c>
      <c r="O3416" t="str">
        <f t="shared" si="326"/>
        <v/>
      </c>
    </row>
    <row r="3417" spans="1:15" x14ac:dyDescent="0.25">
      <c r="A3417" t="s">
        <v>1711</v>
      </c>
      <c r="B3417" t="s">
        <v>1290</v>
      </c>
      <c r="C3417" t="s">
        <v>18</v>
      </c>
      <c r="D3417" t="s">
        <v>1699</v>
      </c>
      <c r="E3417" t="s">
        <v>1195</v>
      </c>
      <c r="F3417" s="604">
        <v>1</v>
      </c>
      <c r="G3417" s="604">
        <v>4.2999999999999999E-4</v>
      </c>
      <c r="I3417" t="str">
        <f t="shared" ref="I3417:I3480" si="327">IFERROR(INDEX($U$3:$U$143,MATCH(B3417,$S$3:$S$143,0),1),"")</f>
        <v>rail</v>
      </c>
      <c r="J3417" t="str">
        <f t="shared" ref="J3417:J3480" si="328">IFERROR(INDEX($V$3:$V$143,MATCH(CONCATENATE(B3417,".",C3417),$R$3:$R$143,0),1),"")</f>
        <v>petroleum gasoline</v>
      </c>
      <c r="K3417" t="str">
        <f t="shared" ref="K3417:K3480" si="329">IF(OR(A3417="black carbon",A3417="oc",A3417="pm2.5",A3417="pm10"),"PM",A3417)</f>
        <v>sox</v>
      </c>
      <c r="L3417" t="str">
        <f t="shared" ref="L3417:L3480" si="330">IFERROR(CONCATENATE(I3417,".",J3417,".",K3417,".",D3417),"")</f>
        <v>rail.petroleum gasoline.sox.Low sulphur gasoline (0.001 %S)</v>
      </c>
      <c r="M3417" s="614">
        <f>IFERROR(INDEX('Control Tech'!$K$3:$K$196,MATCH(Calcs!L3417,'Control Tech'!$A$3:$A$196,0),1)/100,0)</f>
        <v>0</v>
      </c>
      <c r="N3417" s="613">
        <f t="shared" si="325"/>
        <v>0</v>
      </c>
      <c r="O3417" t="str">
        <f t="shared" si="326"/>
        <v/>
      </c>
    </row>
    <row r="3418" spans="1:15" x14ac:dyDescent="0.25">
      <c r="A3418" t="s">
        <v>1711</v>
      </c>
      <c r="B3418" t="s">
        <v>1290</v>
      </c>
      <c r="C3418" t="s">
        <v>18</v>
      </c>
      <c r="D3418" t="s">
        <v>1186</v>
      </c>
      <c r="E3418" t="s">
        <v>1195</v>
      </c>
      <c r="F3418" s="604">
        <v>1</v>
      </c>
      <c r="G3418" s="604">
        <v>8.6959999999999996E-2</v>
      </c>
      <c r="I3418" t="str">
        <f t="shared" si="327"/>
        <v>rail</v>
      </c>
      <c r="J3418" t="str">
        <f t="shared" si="328"/>
        <v>petroleum gasoline</v>
      </c>
      <c r="K3418" t="str">
        <f t="shared" si="329"/>
        <v>sox</v>
      </c>
      <c r="L3418" t="str">
        <f t="shared" si="330"/>
        <v>rail.petroleum gasoline.sox.No control</v>
      </c>
      <c r="M3418" s="614">
        <f>IFERROR(INDEX('Control Tech'!$K$3:$K$196,MATCH(Calcs!L3418,'Control Tech'!$A$3:$A$196,0),1)/100,0)</f>
        <v>0</v>
      </c>
      <c r="N3418" s="613">
        <f t="shared" si="325"/>
        <v>1</v>
      </c>
      <c r="O3418" t="str">
        <f t="shared" si="326"/>
        <v/>
      </c>
    </row>
    <row r="3419" spans="1:15" x14ac:dyDescent="0.25">
      <c r="A3419" t="s">
        <v>1711</v>
      </c>
      <c r="B3419" t="s">
        <v>1241</v>
      </c>
      <c r="C3419" t="s">
        <v>1409</v>
      </c>
      <c r="D3419" t="s">
        <v>1186</v>
      </c>
      <c r="E3419" t="s">
        <v>1195</v>
      </c>
      <c r="F3419" s="604">
        <v>1</v>
      </c>
      <c r="G3419" s="604">
        <v>2.5000000000000001E-2</v>
      </c>
      <c r="I3419" t="str">
        <f t="shared" si="327"/>
        <v>buildings</v>
      </c>
      <c r="J3419" t="str">
        <f t="shared" si="328"/>
        <v/>
      </c>
      <c r="K3419" t="str">
        <f t="shared" si="329"/>
        <v>sox</v>
      </c>
      <c r="L3419" t="str">
        <f t="shared" si="330"/>
        <v>buildings..sox.No control</v>
      </c>
      <c r="M3419" s="614">
        <f>IFERROR(INDEX('Control Tech'!$K$3:$K$196,MATCH(Calcs!L3419,'Control Tech'!$A$3:$A$196,0),1)/100,0)</f>
        <v>0</v>
      </c>
      <c r="N3419" s="613">
        <f t="shared" si="325"/>
        <v>1</v>
      </c>
      <c r="O3419" t="str">
        <f t="shared" si="326"/>
        <v/>
      </c>
    </row>
    <row r="3420" spans="1:15" x14ac:dyDescent="0.25">
      <c r="A3420" t="s">
        <v>1711</v>
      </c>
      <c r="B3420" t="s">
        <v>1241</v>
      </c>
      <c r="C3420" t="s">
        <v>1205</v>
      </c>
      <c r="D3420" t="s">
        <v>1186</v>
      </c>
      <c r="E3420" t="s">
        <v>1195</v>
      </c>
      <c r="F3420" s="604">
        <v>1</v>
      </c>
      <c r="G3420" s="604">
        <v>0.60431999999999997</v>
      </c>
      <c r="I3420" t="str">
        <f t="shared" si="327"/>
        <v>buildings</v>
      </c>
      <c r="J3420" t="str">
        <f t="shared" si="328"/>
        <v>lignite</v>
      </c>
      <c r="K3420" t="str">
        <f t="shared" si="329"/>
        <v>sox</v>
      </c>
      <c r="L3420" t="str">
        <f t="shared" si="330"/>
        <v>buildings.lignite.sox.No control</v>
      </c>
      <c r="M3420" s="614">
        <f>IFERROR(INDEX('Control Tech'!$K$3:$K$196,MATCH(Calcs!L3420,'Control Tech'!$A$3:$A$196,0),1)/100,0)</f>
        <v>0</v>
      </c>
      <c r="N3420" s="613">
        <f t="shared" si="325"/>
        <v>1</v>
      </c>
      <c r="O3420" t="str">
        <f t="shared" si="326"/>
        <v/>
      </c>
    </row>
    <row r="3421" spans="1:15" x14ac:dyDescent="0.25">
      <c r="A3421" t="s">
        <v>1711</v>
      </c>
      <c r="B3421" t="s">
        <v>1241</v>
      </c>
      <c r="C3421" t="s">
        <v>1240</v>
      </c>
      <c r="D3421" t="s">
        <v>1186</v>
      </c>
      <c r="E3421" t="s">
        <v>1195</v>
      </c>
      <c r="F3421" s="604">
        <v>1</v>
      </c>
      <c r="G3421" s="604">
        <v>0.60431999999999997</v>
      </c>
      <c r="I3421" t="str">
        <f t="shared" si="327"/>
        <v>buildings</v>
      </c>
      <c r="J3421" t="str">
        <f t="shared" si="328"/>
        <v>lignite</v>
      </c>
      <c r="K3421" t="str">
        <f t="shared" si="329"/>
        <v>sox</v>
      </c>
      <c r="L3421" t="str">
        <f t="shared" si="330"/>
        <v>buildings.lignite.sox.No control</v>
      </c>
      <c r="M3421" s="614">
        <f>IFERROR(INDEX('Control Tech'!$K$3:$K$196,MATCH(Calcs!L3421,'Control Tech'!$A$3:$A$196,0),1)/100,0)</f>
        <v>0</v>
      </c>
      <c r="N3421" s="613">
        <f t="shared" si="325"/>
        <v>1</v>
      </c>
      <c r="O3421" t="str">
        <f t="shared" si="326"/>
        <v/>
      </c>
    </row>
    <row r="3422" spans="1:15" x14ac:dyDescent="0.25">
      <c r="A3422" t="s">
        <v>1711</v>
      </c>
      <c r="B3422" t="s">
        <v>1241</v>
      </c>
      <c r="C3422" t="s">
        <v>1245</v>
      </c>
      <c r="D3422" t="s">
        <v>1698</v>
      </c>
      <c r="E3422" t="s">
        <v>1195</v>
      </c>
      <c r="F3422" s="604">
        <v>1</v>
      </c>
      <c r="G3422" s="604">
        <v>0.34656999999999999</v>
      </c>
      <c r="I3422" t="str">
        <f t="shared" si="327"/>
        <v>buildings</v>
      </c>
      <c r="J3422" t="str">
        <f t="shared" si="328"/>
        <v>hard coal</v>
      </c>
      <c r="K3422" t="str">
        <f t="shared" si="329"/>
        <v>sox</v>
      </c>
      <c r="L3422" t="str">
        <f t="shared" si="330"/>
        <v>buildings.hard coal.sox.Low sulphur coke (0.6 %S)</v>
      </c>
      <c r="M3422" s="614">
        <f>IFERROR(INDEX('Control Tech'!$K$3:$K$196,MATCH(Calcs!L3422,'Control Tech'!$A$3:$A$196,0),1)/100,0)</f>
        <v>0</v>
      </c>
      <c r="N3422" s="613">
        <f t="shared" si="325"/>
        <v>0</v>
      </c>
      <c r="O3422" t="str">
        <f t="shared" si="326"/>
        <v/>
      </c>
    </row>
    <row r="3423" spans="1:15" x14ac:dyDescent="0.25">
      <c r="A3423" t="s">
        <v>1711</v>
      </c>
      <c r="B3423" t="s">
        <v>1241</v>
      </c>
      <c r="C3423" t="s">
        <v>1245</v>
      </c>
      <c r="D3423" t="s">
        <v>1186</v>
      </c>
      <c r="E3423" t="s">
        <v>1195</v>
      </c>
      <c r="F3423" s="604">
        <v>1</v>
      </c>
      <c r="G3423" s="604">
        <v>0.57762000000000002</v>
      </c>
      <c r="I3423" t="str">
        <f t="shared" si="327"/>
        <v>buildings</v>
      </c>
      <c r="J3423" t="str">
        <f t="shared" si="328"/>
        <v>hard coal</v>
      </c>
      <c r="K3423" t="str">
        <f t="shared" si="329"/>
        <v>sox</v>
      </c>
      <c r="L3423" t="str">
        <f t="shared" si="330"/>
        <v>buildings.hard coal.sox.No control</v>
      </c>
      <c r="M3423" s="614">
        <f>IFERROR(INDEX('Control Tech'!$K$3:$K$196,MATCH(Calcs!L3423,'Control Tech'!$A$3:$A$196,0),1)/100,0)</f>
        <v>0</v>
      </c>
      <c r="N3423" s="613">
        <f t="shared" si="325"/>
        <v>1</v>
      </c>
      <c r="O3423" t="str">
        <f t="shared" si="326"/>
        <v/>
      </c>
    </row>
    <row r="3424" spans="1:15" x14ac:dyDescent="0.25">
      <c r="A3424" t="s">
        <v>1711</v>
      </c>
      <c r="B3424" t="s">
        <v>1241</v>
      </c>
      <c r="C3424" t="s">
        <v>92</v>
      </c>
      <c r="D3424" t="s">
        <v>1703</v>
      </c>
      <c r="E3424" t="s">
        <v>1195</v>
      </c>
      <c r="F3424" s="604">
        <v>1</v>
      </c>
      <c r="G3424" s="604">
        <v>9.4119999999999995E-2</v>
      </c>
      <c r="I3424" t="str">
        <f t="shared" si="327"/>
        <v>buildings</v>
      </c>
      <c r="J3424" t="str">
        <f t="shared" si="328"/>
        <v>petroleum diesel</v>
      </c>
      <c r="K3424" t="str">
        <f t="shared" si="329"/>
        <v>sox</v>
      </c>
      <c r="L3424" t="str">
        <f t="shared" si="330"/>
        <v>buildings.petroleum diesel.sox.Low sulphur diesel oil - stage 1 (0.2 % S)</v>
      </c>
      <c r="M3424" s="614">
        <f>IFERROR(INDEX('Control Tech'!$K$3:$K$196,MATCH(Calcs!L3424,'Control Tech'!$A$3:$A$196,0),1)/100,0)</f>
        <v>0</v>
      </c>
      <c r="N3424" s="613">
        <f t="shared" si="325"/>
        <v>0</v>
      </c>
      <c r="O3424" t="str">
        <f t="shared" si="326"/>
        <v/>
      </c>
    </row>
    <row r="3425" spans="1:15" x14ac:dyDescent="0.25">
      <c r="A3425" t="s">
        <v>1711</v>
      </c>
      <c r="B3425" t="s">
        <v>1241</v>
      </c>
      <c r="C3425" t="s">
        <v>92</v>
      </c>
      <c r="D3425" t="s">
        <v>1704</v>
      </c>
      <c r="E3425" t="s">
        <v>1195</v>
      </c>
      <c r="F3425" s="604">
        <v>1</v>
      </c>
      <c r="G3425" s="604">
        <v>2.1180000000000001E-2</v>
      </c>
      <c r="I3425" t="str">
        <f t="shared" si="327"/>
        <v>buildings</v>
      </c>
      <c r="J3425" t="str">
        <f t="shared" si="328"/>
        <v>petroleum diesel</v>
      </c>
      <c r="K3425" t="str">
        <f t="shared" si="329"/>
        <v>sox</v>
      </c>
      <c r="L3425" t="str">
        <f t="shared" si="330"/>
        <v>buildings.petroleum diesel.sox.Low sulphur diesel oil - stage 2 (0.045 % S)</v>
      </c>
      <c r="M3425" s="614">
        <f>IFERROR(INDEX('Control Tech'!$K$3:$K$196,MATCH(Calcs!L3425,'Control Tech'!$A$3:$A$196,0),1)/100,0)</f>
        <v>0</v>
      </c>
      <c r="N3425" s="613">
        <f t="shared" si="325"/>
        <v>0</v>
      </c>
      <c r="O3425" t="str">
        <f t="shared" si="326"/>
        <v/>
      </c>
    </row>
    <row r="3426" spans="1:15" x14ac:dyDescent="0.25">
      <c r="A3426" t="s">
        <v>1711</v>
      </c>
      <c r="B3426" t="s">
        <v>1241</v>
      </c>
      <c r="C3426" t="s">
        <v>92</v>
      </c>
      <c r="D3426" t="s">
        <v>1705</v>
      </c>
      <c r="E3426" t="s">
        <v>1195</v>
      </c>
      <c r="F3426" s="604">
        <v>1</v>
      </c>
      <c r="G3426" s="604">
        <v>4.6999999999999999E-4</v>
      </c>
      <c r="I3426" t="str">
        <f t="shared" si="327"/>
        <v>buildings</v>
      </c>
      <c r="J3426" t="str">
        <f t="shared" si="328"/>
        <v>petroleum diesel</v>
      </c>
      <c r="K3426" t="str">
        <f t="shared" si="329"/>
        <v>sox</v>
      </c>
      <c r="L3426" t="str">
        <f t="shared" si="330"/>
        <v>buildings.petroleum diesel.sox.Low sulphur diesel oil - stage 3 (0.001 % S)</v>
      </c>
      <c r="M3426" s="614">
        <f>IFERROR(INDEX('Control Tech'!$K$3:$K$196,MATCH(Calcs!L3426,'Control Tech'!$A$3:$A$196,0),1)/100,0)</f>
        <v>0</v>
      </c>
      <c r="N3426" s="613">
        <f t="shared" si="325"/>
        <v>0</v>
      </c>
      <c r="O3426" t="str">
        <f t="shared" si="326"/>
        <v/>
      </c>
    </row>
    <row r="3427" spans="1:15" x14ac:dyDescent="0.25">
      <c r="A3427" t="s">
        <v>1711</v>
      </c>
      <c r="B3427" t="s">
        <v>1241</v>
      </c>
      <c r="C3427" t="s">
        <v>92</v>
      </c>
      <c r="D3427" t="s">
        <v>1186</v>
      </c>
      <c r="E3427" t="s">
        <v>1195</v>
      </c>
      <c r="F3427" s="604">
        <v>1</v>
      </c>
      <c r="G3427" s="604">
        <v>0.23529</v>
      </c>
      <c r="I3427" t="str">
        <f t="shared" si="327"/>
        <v>buildings</v>
      </c>
      <c r="J3427" t="str">
        <f t="shared" si="328"/>
        <v>petroleum diesel</v>
      </c>
      <c r="K3427" t="str">
        <f t="shared" si="329"/>
        <v>sox</v>
      </c>
      <c r="L3427" t="str">
        <f t="shared" si="330"/>
        <v>buildings.petroleum diesel.sox.No control</v>
      </c>
      <c r="M3427" s="614">
        <f>IFERROR(INDEX('Control Tech'!$K$3:$K$196,MATCH(Calcs!L3427,'Control Tech'!$A$3:$A$196,0),1)/100,0)</f>
        <v>0</v>
      </c>
      <c r="N3427" s="613">
        <f t="shared" si="325"/>
        <v>1</v>
      </c>
      <c r="O3427" t="str">
        <f t="shared" si="326"/>
        <v/>
      </c>
    </row>
    <row r="3428" spans="1:15" x14ac:dyDescent="0.25">
      <c r="A3428" t="s">
        <v>1711</v>
      </c>
      <c r="B3428" t="s">
        <v>1241</v>
      </c>
      <c r="C3428" t="s">
        <v>1264</v>
      </c>
      <c r="D3428" t="s">
        <v>1186</v>
      </c>
      <c r="E3428" t="s">
        <v>1195</v>
      </c>
      <c r="F3428" s="604">
        <v>1</v>
      </c>
      <c r="G3428" s="604">
        <v>0</v>
      </c>
      <c r="I3428" t="str">
        <f t="shared" si="327"/>
        <v>buildings</v>
      </c>
      <c r="J3428" t="str">
        <f t="shared" si="328"/>
        <v>natural gas</v>
      </c>
      <c r="K3428" t="str">
        <f t="shared" si="329"/>
        <v>sox</v>
      </c>
      <c r="L3428" t="str">
        <f t="shared" si="330"/>
        <v>buildings.natural gas.sox.No control</v>
      </c>
      <c r="M3428" s="614">
        <f>IFERROR(INDEX('Control Tech'!$K$3:$K$196,MATCH(Calcs!L3428,'Control Tech'!$A$3:$A$196,0),1)/100,0)</f>
        <v>0</v>
      </c>
      <c r="N3428" s="613">
        <f t="shared" si="325"/>
        <v>1</v>
      </c>
      <c r="O3428" t="str">
        <f t="shared" si="326"/>
        <v/>
      </c>
    </row>
    <row r="3429" spans="1:15" x14ac:dyDescent="0.25">
      <c r="A3429" t="s">
        <v>1711</v>
      </c>
      <c r="B3429" t="s">
        <v>1241</v>
      </c>
      <c r="C3429" t="s">
        <v>18</v>
      </c>
      <c r="D3429" t="s">
        <v>1186</v>
      </c>
      <c r="E3429" t="s">
        <v>1195</v>
      </c>
      <c r="F3429" s="604">
        <v>1</v>
      </c>
      <c r="G3429" s="604">
        <v>4.3479999999999998E-2</v>
      </c>
      <c r="I3429" t="str">
        <f t="shared" si="327"/>
        <v>buildings</v>
      </c>
      <c r="J3429" t="str">
        <f t="shared" si="328"/>
        <v>petroleum gasoline</v>
      </c>
      <c r="K3429" t="str">
        <f t="shared" si="329"/>
        <v>sox</v>
      </c>
      <c r="L3429" t="str">
        <f t="shared" si="330"/>
        <v>buildings.petroleum gasoline.sox.No control</v>
      </c>
      <c r="M3429" s="614">
        <f>IFERROR(INDEX('Control Tech'!$K$3:$K$196,MATCH(Calcs!L3429,'Control Tech'!$A$3:$A$196,0),1)/100,0)</f>
        <v>0</v>
      </c>
      <c r="N3429" s="613">
        <f t="shared" si="325"/>
        <v>1</v>
      </c>
      <c r="O3429" t="str">
        <f t="shared" si="326"/>
        <v/>
      </c>
    </row>
    <row r="3430" spans="1:15" x14ac:dyDescent="0.25">
      <c r="A3430" t="s">
        <v>1711</v>
      </c>
      <c r="B3430" t="s">
        <v>1241</v>
      </c>
      <c r="C3430" t="s">
        <v>1291</v>
      </c>
      <c r="D3430" t="s">
        <v>1700</v>
      </c>
      <c r="E3430" t="s">
        <v>1195</v>
      </c>
      <c r="F3430" s="604">
        <v>1</v>
      </c>
      <c r="G3430" s="604">
        <v>0.38989000000000001</v>
      </c>
      <c r="I3430" t="str">
        <f t="shared" si="327"/>
        <v>buildings</v>
      </c>
      <c r="J3430" t="str">
        <f t="shared" si="328"/>
        <v>hard coal</v>
      </c>
      <c r="K3430" t="str">
        <f t="shared" si="329"/>
        <v>sox</v>
      </c>
      <c r="L3430" t="str">
        <f t="shared" si="330"/>
        <v>buildings.hard coal.sox.Low sulphur coal (0.6 %S)</v>
      </c>
      <c r="M3430" s="614">
        <f>IFERROR(INDEX('Control Tech'!$K$3:$K$196,MATCH(Calcs!L3430,'Control Tech'!$A$3:$A$196,0),1)/100,0)</f>
        <v>0</v>
      </c>
      <c r="N3430" s="613">
        <f t="shared" si="325"/>
        <v>0</v>
      </c>
      <c r="O3430" t="str">
        <f t="shared" si="326"/>
        <v/>
      </c>
    </row>
    <row r="3431" spans="1:15" x14ac:dyDescent="0.25">
      <c r="A3431" t="s">
        <v>1711</v>
      </c>
      <c r="B3431" t="s">
        <v>1241</v>
      </c>
      <c r="C3431" t="s">
        <v>1291</v>
      </c>
      <c r="D3431" t="s">
        <v>1186</v>
      </c>
      <c r="E3431" t="s">
        <v>1195</v>
      </c>
      <c r="F3431" s="604">
        <v>1</v>
      </c>
      <c r="G3431" s="604">
        <v>0.64981999999999995</v>
      </c>
      <c r="I3431" t="str">
        <f t="shared" si="327"/>
        <v>buildings</v>
      </c>
      <c r="J3431" t="str">
        <f t="shared" si="328"/>
        <v>hard coal</v>
      </c>
      <c r="K3431" t="str">
        <f t="shared" si="329"/>
        <v>sox</v>
      </c>
      <c r="L3431" t="str">
        <f t="shared" si="330"/>
        <v>buildings.hard coal.sox.No control</v>
      </c>
      <c r="M3431" s="614">
        <f>IFERROR(INDEX('Control Tech'!$K$3:$K$196,MATCH(Calcs!L3431,'Control Tech'!$A$3:$A$196,0),1)/100,0)</f>
        <v>0</v>
      </c>
      <c r="N3431" s="613">
        <f t="shared" si="325"/>
        <v>1</v>
      </c>
      <c r="O3431" t="str">
        <f t="shared" si="326"/>
        <v/>
      </c>
    </row>
    <row r="3432" spans="1:15" x14ac:dyDescent="0.25">
      <c r="A3432" t="s">
        <v>1711</v>
      </c>
      <c r="B3432" t="s">
        <v>1241</v>
      </c>
      <c r="C3432" t="s">
        <v>1292</v>
      </c>
      <c r="D3432" t="s">
        <v>1700</v>
      </c>
      <c r="E3432" t="s">
        <v>1195</v>
      </c>
      <c r="F3432" s="604">
        <v>1</v>
      </c>
      <c r="G3432" s="604">
        <v>0.38989000000000001</v>
      </c>
      <c r="I3432" t="str">
        <f t="shared" si="327"/>
        <v>buildings</v>
      </c>
      <c r="J3432" t="str">
        <f t="shared" si="328"/>
        <v>hard coal</v>
      </c>
      <c r="K3432" t="str">
        <f t="shared" si="329"/>
        <v>sox</v>
      </c>
      <c r="L3432" t="str">
        <f t="shared" si="330"/>
        <v>buildings.hard coal.sox.Low sulphur coal (0.6 %S)</v>
      </c>
      <c r="M3432" s="614">
        <f>IFERROR(INDEX('Control Tech'!$K$3:$K$196,MATCH(Calcs!L3432,'Control Tech'!$A$3:$A$196,0),1)/100,0)</f>
        <v>0</v>
      </c>
      <c r="N3432" s="613">
        <f t="shared" si="325"/>
        <v>0</v>
      </c>
      <c r="O3432" t="str">
        <f t="shared" si="326"/>
        <v/>
      </c>
    </row>
    <row r="3433" spans="1:15" x14ac:dyDescent="0.25">
      <c r="A3433" t="s">
        <v>1711</v>
      </c>
      <c r="B3433" t="s">
        <v>1241</v>
      </c>
      <c r="C3433" t="s">
        <v>1292</v>
      </c>
      <c r="D3433" t="s">
        <v>1186</v>
      </c>
      <c r="E3433" t="s">
        <v>1195</v>
      </c>
      <c r="F3433" s="604">
        <v>1</v>
      </c>
      <c r="G3433" s="604">
        <v>0.64981999999999995</v>
      </c>
      <c r="I3433" t="str">
        <f t="shared" si="327"/>
        <v>buildings</v>
      </c>
      <c r="J3433" t="str">
        <f t="shared" si="328"/>
        <v>hard coal</v>
      </c>
      <c r="K3433" t="str">
        <f t="shared" si="329"/>
        <v>sox</v>
      </c>
      <c r="L3433" t="str">
        <f t="shared" si="330"/>
        <v>buildings.hard coal.sox.No control</v>
      </c>
      <c r="M3433" s="614">
        <f>IFERROR(INDEX('Control Tech'!$K$3:$K$196,MATCH(Calcs!L3433,'Control Tech'!$A$3:$A$196,0),1)/100,0)</f>
        <v>0</v>
      </c>
      <c r="N3433" s="613">
        <f t="shared" si="325"/>
        <v>1</v>
      </c>
      <c r="O3433" t="str">
        <f t="shared" si="326"/>
        <v/>
      </c>
    </row>
    <row r="3434" spans="1:15" x14ac:dyDescent="0.25">
      <c r="A3434" t="s">
        <v>1711</v>
      </c>
      <c r="B3434" t="s">
        <v>1241</v>
      </c>
      <c r="C3434" t="s">
        <v>1293</v>
      </c>
      <c r="D3434" t="s">
        <v>1700</v>
      </c>
      <c r="E3434" t="s">
        <v>1195</v>
      </c>
      <c r="F3434" s="604">
        <v>1</v>
      </c>
      <c r="G3434" s="604">
        <v>0.38989000000000001</v>
      </c>
      <c r="I3434" t="str">
        <f t="shared" si="327"/>
        <v>buildings</v>
      </c>
      <c r="J3434" t="str">
        <f t="shared" si="328"/>
        <v>hard coal</v>
      </c>
      <c r="K3434" t="str">
        <f t="shared" si="329"/>
        <v>sox</v>
      </c>
      <c r="L3434" t="str">
        <f t="shared" si="330"/>
        <v>buildings.hard coal.sox.Low sulphur coal (0.6 %S)</v>
      </c>
      <c r="M3434" s="614">
        <f>IFERROR(INDEX('Control Tech'!$K$3:$K$196,MATCH(Calcs!L3434,'Control Tech'!$A$3:$A$196,0),1)/100,0)</f>
        <v>0</v>
      </c>
      <c r="N3434" s="613">
        <f t="shared" si="325"/>
        <v>0</v>
      </c>
      <c r="O3434" t="str">
        <f t="shared" si="326"/>
        <v/>
      </c>
    </row>
    <row r="3435" spans="1:15" x14ac:dyDescent="0.25">
      <c r="A3435" t="s">
        <v>1711</v>
      </c>
      <c r="B3435" t="s">
        <v>1241</v>
      </c>
      <c r="C3435" t="s">
        <v>1293</v>
      </c>
      <c r="D3435" t="s">
        <v>1186</v>
      </c>
      <c r="E3435" t="s">
        <v>1195</v>
      </c>
      <c r="F3435" s="604">
        <v>1</v>
      </c>
      <c r="G3435" s="604">
        <v>0.64981999999999995</v>
      </c>
      <c r="I3435" t="str">
        <f t="shared" si="327"/>
        <v>buildings</v>
      </c>
      <c r="J3435" t="str">
        <f t="shared" si="328"/>
        <v>hard coal</v>
      </c>
      <c r="K3435" t="str">
        <f t="shared" si="329"/>
        <v>sox</v>
      </c>
      <c r="L3435" t="str">
        <f t="shared" si="330"/>
        <v>buildings.hard coal.sox.No control</v>
      </c>
      <c r="M3435" s="614">
        <f>IFERROR(INDEX('Control Tech'!$K$3:$K$196,MATCH(Calcs!L3435,'Control Tech'!$A$3:$A$196,0),1)/100,0)</f>
        <v>0</v>
      </c>
      <c r="N3435" s="613">
        <f t="shared" si="325"/>
        <v>1</v>
      </c>
      <c r="O3435" t="str">
        <f t="shared" si="326"/>
        <v/>
      </c>
    </row>
    <row r="3436" spans="1:15" x14ac:dyDescent="0.25">
      <c r="A3436" t="s">
        <v>1711</v>
      </c>
      <c r="B3436" t="s">
        <v>1241</v>
      </c>
      <c r="C3436" t="s">
        <v>1294</v>
      </c>
      <c r="D3436" t="s">
        <v>1701</v>
      </c>
      <c r="E3436" t="s">
        <v>1195</v>
      </c>
      <c r="F3436" s="604">
        <v>1</v>
      </c>
      <c r="G3436" s="604">
        <v>0.28915999999999997</v>
      </c>
      <c r="I3436" t="str">
        <f t="shared" si="327"/>
        <v>buildings</v>
      </c>
      <c r="J3436" t="str">
        <f t="shared" si="328"/>
        <v>petroleum diesel</v>
      </c>
      <c r="K3436" t="str">
        <f t="shared" si="329"/>
        <v>sox</v>
      </c>
      <c r="L3436" t="str">
        <f t="shared" si="330"/>
        <v>buildings.petroleum diesel.sox.Low sulphur fuel oil (0.6 %S)</v>
      </c>
      <c r="M3436" s="614">
        <f>IFERROR(INDEX('Control Tech'!$K$3:$K$196,MATCH(Calcs!L3436,'Control Tech'!$A$3:$A$196,0),1)/100,0)</f>
        <v>0</v>
      </c>
      <c r="N3436" s="613">
        <f t="shared" si="325"/>
        <v>0</v>
      </c>
      <c r="O3436" t="str">
        <f t="shared" si="326"/>
        <v/>
      </c>
    </row>
    <row r="3437" spans="1:15" x14ac:dyDescent="0.25">
      <c r="A3437" t="s">
        <v>1711</v>
      </c>
      <c r="B3437" t="s">
        <v>1241</v>
      </c>
      <c r="C3437" t="s">
        <v>1294</v>
      </c>
      <c r="D3437" t="s">
        <v>1186</v>
      </c>
      <c r="E3437" t="s">
        <v>1195</v>
      </c>
      <c r="F3437" s="604">
        <v>1</v>
      </c>
      <c r="G3437" s="604">
        <v>1.8313299999999999</v>
      </c>
      <c r="I3437" t="str">
        <f t="shared" si="327"/>
        <v>buildings</v>
      </c>
      <c r="J3437" t="str">
        <f t="shared" si="328"/>
        <v>petroleum diesel</v>
      </c>
      <c r="K3437" t="str">
        <f t="shared" si="329"/>
        <v>sox</v>
      </c>
      <c r="L3437" t="str">
        <f t="shared" si="330"/>
        <v>buildings.petroleum diesel.sox.No control</v>
      </c>
      <c r="M3437" s="614">
        <f>IFERROR(INDEX('Control Tech'!$K$3:$K$196,MATCH(Calcs!L3437,'Control Tech'!$A$3:$A$196,0),1)/100,0)</f>
        <v>0</v>
      </c>
      <c r="N3437" s="613">
        <f t="shared" si="325"/>
        <v>1</v>
      </c>
      <c r="O3437" t="str">
        <f t="shared" si="326"/>
        <v/>
      </c>
    </row>
    <row r="3438" spans="1:15" x14ac:dyDescent="0.25">
      <c r="A3438" t="s">
        <v>1711</v>
      </c>
      <c r="B3438" t="s">
        <v>1241</v>
      </c>
      <c r="C3438" t="s">
        <v>1410</v>
      </c>
      <c r="D3438" t="s">
        <v>1186</v>
      </c>
      <c r="E3438" t="s">
        <v>1195</v>
      </c>
      <c r="F3438" s="604">
        <v>1</v>
      </c>
      <c r="G3438" s="604">
        <v>0.125</v>
      </c>
      <c r="I3438" t="str">
        <f t="shared" si="327"/>
        <v>buildings</v>
      </c>
      <c r="J3438" t="str">
        <f t="shared" si="328"/>
        <v/>
      </c>
      <c r="K3438" t="str">
        <f t="shared" si="329"/>
        <v>sox</v>
      </c>
      <c r="L3438" t="str">
        <f t="shared" si="330"/>
        <v>buildings..sox.No control</v>
      </c>
      <c r="M3438" s="614">
        <f>IFERROR(INDEX('Control Tech'!$K$3:$K$196,MATCH(Calcs!L3438,'Control Tech'!$A$3:$A$196,0),1)/100,0)</f>
        <v>0</v>
      </c>
      <c r="N3438" s="613">
        <f t="shared" si="325"/>
        <v>1</v>
      </c>
      <c r="O3438" t="str">
        <f t="shared" si="326"/>
        <v/>
      </c>
    </row>
    <row r="3439" spans="1:15" x14ac:dyDescent="0.25">
      <c r="A3439" t="s">
        <v>1711</v>
      </c>
      <c r="B3439" t="s">
        <v>1241</v>
      </c>
      <c r="C3439" t="s">
        <v>1688</v>
      </c>
      <c r="D3439" t="s">
        <v>1186</v>
      </c>
      <c r="E3439" t="s">
        <v>1195</v>
      </c>
      <c r="F3439" s="604">
        <v>1</v>
      </c>
      <c r="G3439" s="604">
        <v>0</v>
      </c>
      <c r="I3439" t="str">
        <f t="shared" si="327"/>
        <v>buildings</v>
      </c>
      <c r="J3439" t="str">
        <f t="shared" si="328"/>
        <v/>
      </c>
      <c r="K3439" t="str">
        <f t="shared" si="329"/>
        <v>sox</v>
      </c>
      <c r="L3439" t="str">
        <f t="shared" si="330"/>
        <v>buildings..sox.No control</v>
      </c>
      <c r="M3439" s="614">
        <f>IFERROR(INDEX('Control Tech'!$K$3:$K$196,MATCH(Calcs!L3439,'Control Tech'!$A$3:$A$196,0),1)/100,0)</f>
        <v>0</v>
      </c>
      <c r="N3439" s="613">
        <f t="shared" si="325"/>
        <v>1</v>
      </c>
      <c r="O3439" t="str">
        <f t="shared" si="326"/>
        <v/>
      </c>
    </row>
    <row r="3440" spans="1:15" x14ac:dyDescent="0.25">
      <c r="A3440" t="s">
        <v>1911</v>
      </c>
      <c r="B3440" t="s">
        <v>1287</v>
      </c>
      <c r="C3440" t="s">
        <v>18</v>
      </c>
      <c r="D3440" t="s">
        <v>1186</v>
      </c>
      <c r="E3440" t="s">
        <v>1195</v>
      </c>
      <c r="F3440" s="604">
        <v>1</v>
      </c>
      <c r="G3440" s="604">
        <v>0.04</v>
      </c>
      <c r="I3440" t="str">
        <f t="shared" si="327"/>
        <v>aircraft</v>
      </c>
      <c r="J3440" t="str">
        <f t="shared" si="328"/>
        <v>petroleum gasoline</v>
      </c>
      <c r="K3440" t="str">
        <f t="shared" si="329"/>
        <v>voc</v>
      </c>
      <c r="L3440" t="str">
        <f t="shared" si="330"/>
        <v>aircraft.petroleum gasoline.voc.No control</v>
      </c>
      <c r="M3440" s="614">
        <f>IFERROR(INDEX('Control Tech'!$K$3:$K$196,MATCH(Calcs!L3440,'Control Tech'!$A$3:$A$196,0),1)/100,0)</f>
        <v>0</v>
      </c>
      <c r="N3440" s="613">
        <f t="shared" si="325"/>
        <v>1</v>
      </c>
      <c r="O3440" t="str">
        <f t="shared" si="326"/>
        <v/>
      </c>
    </row>
    <row r="3441" spans="1:15" x14ac:dyDescent="0.25">
      <c r="A3441" t="s">
        <v>1911</v>
      </c>
      <c r="B3441" t="s">
        <v>1301</v>
      </c>
      <c r="C3441" t="s">
        <v>92</v>
      </c>
      <c r="D3441" t="s">
        <v>1186</v>
      </c>
      <c r="E3441" t="s">
        <v>1195</v>
      </c>
      <c r="F3441" s="604">
        <v>1</v>
      </c>
      <c r="G3441" s="604">
        <v>0.03</v>
      </c>
      <c r="I3441" t="str">
        <f t="shared" si="327"/>
        <v>ships</v>
      </c>
      <c r="J3441" t="str">
        <f t="shared" si="328"/>
        <v>petroleum diesel</v>
      </c>
      <c r="K3441" t="str">
        <f t="shared" si="329"/>
        <v>voc</v>
      </c>
      <c r="L3441" t="str">
        <f t="shared" si="330"/>
        <v>ships.petroleum diesel.voc.No control</v>
      </c>
      <c r="M3441" s="614">
        <f>IFERROR(INDEX('Control Tech'!$K$3:$K$196,MATCH(Calcs!L3441,'Control Tech'!$A$3:$A$196,0),1)/100,0)</f>
        <v>0</v>
      </c>
      <c r="N3441" s="613">
        <f t="shared" si="325"/>
        <v>1</v>
      </c>
      <c r="O3441" t="str">
        <f t="shared" si="326"/>
        <v/>
      </c>
    </row>
    <row r="3442" spans="1:15" x14ac:dyDescent="0.25">
      <c r="A3442" t="s">
        <v>1911</v>
      </c>
      <c r="B3442" t="s">
        <v>1301</v>
      </c>
      <c r="C3442" t="s">
        <v>1294</v>
      </c>
      <c r="D3442" t="s">
        <v>1186</v>
      </c>
      <c r="E3442" t="s">
        <v>1195</v>
      </c>
      <c r="F3442" s="604">
        <v>1</v>
      </c>
      <c r="G3442" s="604">
        <v>0.03</v>
      </c>
      <c r="I3442" t="str">
        <f t="shared" si="327"/>
        <v>ships</v>
      </c>
      <c r="J3442" t="str">
        <f t="shared" si="328"/>
        <v>petroleum diesel</v>
      </c>
      <c r="K3442" t="str">
        <f t="shared" si="329"/>
        <v>voc</v>
      </c>
      <c r="L3442" t="str">
        <f t="shared" si="330"/>
        <v>ships.petroleum diesel.voc.No control</v>
      </c>
      <c r="M3442" s="614">
        <f>IFERROR(INDEX('Control Tech'!$K$3:$K$196,MATCH(Calcs!L3442,'Control Tech'!$A$3:$A$196,0),1)/100,0)</f>
        <v>0</v>
      </c>
      <c r="N3442" s="613">
        <f t="shared" si="325"/>
        <v>1</v>
      </c>
      <c r="O3442" t="str">
        <f t="shared" si="326"/>
        <v/>
      </c>
    </row>
    <row r="3443" spans="1:15" x14ac:dyDescent="0.25">
      <c r="A3443" t="s">
        <v>1911</v>
      </c>
      <c r="B3443" t="s">
        <v>1307</v>
      </c>
      <c r="C3443" t="s">
        <v>92</v>
      </c>
      <c r="D3443" t="s">
        <v>1186</v>
      </c>
      <c r="E3443" t="s">
        <v>1195</v>
      </c>
      <c r="F3443" s="604">
        <v>1</v>
      </c>
      <c r="G3443" s="604">
        <v>0.03</v>
      </c>
      <c r="I3443" t="str">
        <f t="shared" si="327"/>
        <v>ships</v>
      </c>
      <c r="J3443" t="str">
        <f t="shared" si="328"/>
        <v>petroleum diesel</v>
      </c>
      <c r="K3443" t="str">
        <f t="shared" si="329"/>
        <v>voc</v>
      </c>
      <c r="L3443" t="str">
        <f t="shared" si="330"/>
        <v>ships.petroleum diesel.voc.No control</v>
      </c>
      <c r="M3443" s="614">
        <f>IFERROR(INDEX('Control Tech'!$K$3:$K$196,MATCH(Calcs!L3443,'Control Tech'!$A$3:$A$196,0),1)/100,0)</f>
        <v>0</v>
      </c>
      <c r="N3443" s="613">
        <f t="shared" si="325"/>
        <v>1</v>
      </c>
      <c r="O3443" t="str">
        <f t="shared" si="326"/>
        <v/>
      </c>
    </row>
    <row r="3444" spans="1:15" x14ac:dyDescent="0.25">
      <c r="A3444" t="s">
        <v>1911</v>
      </c>
      <c r="B3444" t="s">
        <v>1200</v>
      </c>
      <c r="C3444" t="s">
        <v>1193</v>
      </c>
      <c r="D3444" t="s">
        <v>1201</v>
      </c>
      <c r="E3444" t="s">
        <v>1195</v>
      </c>
      <c r="F3444" s="604">
        <v>1</v>
      </c>
      <c r="G3444" s="604">
        <v>0.08</v>
      </c>
      <c r="I3444" t="str">
        <f t="shared" si="327"/>
        <v>buildings</v>
      </c>
      <c r="J3444" t="str">
        <f t="shared" si="328"/>
        <v>biomass</v>
      </c>
      <c r="K3444" t="str">
        <f t="shared" si="329"/>
        <v>voc</v>
      </c>
      <c r="L3444" t="str">
        <f t="shared" si="330"/>
        <v>buildings.biomass.voc.Fan assisted cooking stove</v>
      </c>
      <c r="M3444" s="614">
        <f>IFERROR(INDEX('Control Tech'!$K$3:$K$196,MATCH(Calcs!L3444,'Control Tech'!$A$3:$A$196,0),1)/100,0)</f>
        <v>0</v>
      </c>
      <c r="N3444" s="613">
        <f t="shared" si="325"/>
        <v>0</v>
      </c>
      <c r="O3444" t="str">
        <f t="shared" si="326"/>
        <v/>
      </c>
    </row>
    <row r="3445" spans="1:15" x14ac:dyDescent="0.25">
      <c r="A3445" t="s">
        <v>1911</v>
      </c>
      <c r="B3445" t="s">
        <v>1200</v>
      </c>
      <c r="C3445" t="s">
        <v>1193</v>
      </c>
      <c r="D3445" t="s">
        <v>1202</v>
      </c>
      <c r="E3445" t="s">
        <v>1195</v>
      </c>
      <c r="F3445" s="604">
        <v>1</v>
      </c>
      <c r="G3445" s="604">
        <v>0.24</v>
      </c>
      <c r="I3445" t="str">
        <f t="shared" si="327"/>
        <v>buildings</v>
      </c>
      <c r="J3445" t="str">
        <f t="shared" si="328"/>
        <v>biomass</v>
      </c>
      <c r="K3445" t="str">
        <f t="shared" si="329"/>
        <v>voc</v>
      </c>
      <c r="L3445" t="str">
        <f t="shared" si="330"/>
        <v>buildings.biomass.voc.Improved stove - biomass</v>
      </c>
      <c r="M3445" s="614">
        <f>IFERROR(INDEX('Control Tech'!$K$3:$K$196,MATCH(Calcs!L3445,'Control Tech'!$A$3:$A$196,0),1)/100,0)</f>
        <v>0</v>
      </c>
      <c r="N3445" s="613">
        <f t="shared" si="325"/>
        <v>0</v>
      </c>
      <c r="O3445" t="str">
        <f t="shared" si="326"/>
        <v/>
      </c>
    </row>
    <row r="3446" spans="1:15" x14ac:dyDescent="0.25">
      <c r="A3446" t="s">
        <v>1911</v>
      </c>
      <c r="B3446" t="s">
        <v>1200</v>
      </c>
      <c r="C3446" t="s">
        <v>1193</v>
      </c>
      <c r="D3446" t="s">
        <v>1203</v>
      </c>
      <c r="E3446" t="s">
        <v>1195</v>
      </c>
      <c r="F3446" s="604">
        <v>1</v>
      </c>
      <c r="G3446" s="604">
        <v>0.08</v>
      </c>
      <c r="I3446" t="str">
        <f t="shared" si="327"/>
        <v>buildings</v>
      </c>
      <c r="J3446" t="str">
        <f t="shared" si="328"/>
        <v>biomass</v>
      </c>
      <c r="K3446" t="str">
        <f t="shared" si="329"/>
        <v>voc</v>
      </c>
      <c r="L3446" t="str">
        <f t="shared" si="330"/>
        <v>buildings.biomass.voc.New stove - biomass</v>
      </c>
      <c r="M3446" s="614">
        <f>IFERROR(INDEX('Control Tech'!$K$3:$K$196,MATCH(Calcs!L3446,'Control Tech'!$A$3:$A$196,0),1)/100,0)</f>
        <v>0</v>
      </c>
      <c r="N3446" s="613">
        <f t="shared" si="325"/>
        <v>0</v>
      </c>
      <c r="O3446" t="str">
        <f t="shared" si="326"/>
        <v/>
      </c>
    </row>
    <row r="3447" spans="1:15" x14ac:dyDescent="0.25">
      <c r="A3447" t="s">
        <v>1911</v>
      </c>
      <c r="B3447" t="s">
        <v>1200</v>
      </c>
      <c r="C3447" t="s">
        <v>1193</v>
      </c>
      <c r="D3447" t="s">
        <v>1186</v>
      </c>
      <c r="E3447" t="s">
        <v>1195</v>
      </c>
      <c r="F3447" s="604">
        <v>1</v>
      </c>
      <c r="G3447" s="604">
        <v>0.8</v>
      </c>
      <c r="I3447" t="str">
        <f t="shared" si="327"/>
        <v>buildings</v>
      </c>
      <c r="J3447" t="str">
        <f t="shared" si="328"/>
        <v>biomass</v>
      </c>
      <c r="K3447" t="str">
        <f t="shared" si="329"/>
        <v>voc</v>
      </c>
      <c r="L3447" t="str">
        <f t="shared" si="330"/>
        <v>buildings.biomass.voc.No control</v>
      </c>
      <c r="M3447" s="614">
        <f>IFERROR(INDEX('Control Tech'!$K$3:$K$196,MATCH(Calcs!L3447,'Control Tech'!$A$3:$A$196,0),1)/100,0)</f>
        <v>0</v>
      </c>
      <c r="N3447" s="613">
        <f t="shared" si="325"/>
        <v>1</v>
      </c>
      <c r="O3447" t="str">
        <f t="shared" si="326"/>
        <v/>
      </c>
    </row>
    <row r="3448" spans="1:15" x14ac:dyDescent="0.25">
      <c r="A3448" t="s">
        <v>1911</v>
      </c>
      <c r="B3448" t="s">
        <v>1200</v>
      </c>
      <c r="C3448" t="s">
        <v>1205</v>
      </c>
      <c r="D3448" t="s">
        <v>1214</v>
      </c>
      <c r="E3448" t="s">
        <v>1195</v>
      </c>
      <c r="F3448" s="604">
        <v>1</v>
      </c>
      <c r="G3448" s="604">
        <v>8.0000000000000002E-3</v>
      </c>
      <c r="I3448" t="str">
        <f t="shared" si="327"/>
        <v>buildings</v>
      </c>
      <c r="J3448" t="str">
        <f t="shared" si="328"/>
        <v>lignite</v>
      </c>
      <c r="K3448" t="str">
        <f t="shared" si="329"/>
        <v>voc</v>
      </c>
      <c r="L3448" t="str">
        <f t="shared" si="330"/>
        <v>buildings.lignite.voc.Briquette stove</v>
      </c>
      <c r="M3448" s="614">
        <f>IFERROR(INDEX('Control Tech'!$K$3:$K$196,MATCH(Calcs!L3448,'Control Tech'!$A$3:$A$196,0),1)/100,0)</f>
        <v>0</v>
      </c>
      <c r="N3448" s="613">
        <f t="shared" si="325"/>
        <v>0</v>
      </c>
      <c r="O3448" t="str">
        <f t="shared" si="326"/>
        <v/>
      </c>
    </row>
    <row r="3449" spans="1:15" x14ac:dyDescent="0.25">
      <c r="A3449" t="s">
        <v>1911</v>
      </c>
      <c r="B3449" t="s">
        <v>1200</v>
      </c>
      <c r="C3449" t="s">
        <v>1205</v>
      </c>
      <c r="D3449" t="s">
        <v>1215</v>
      </c>
      <c r="E3449" t="s">
        <v>1195</v>
      </c>
      <c r="F3449" s="604">
        <v>1</v>
      </c>
      <c r="G3449" s="604">
        <v>7.4999999999999997E-2</v>
      </c>
      <c r="I3449" t="str">
        <f t="shared" si="327"/>
        <v>buildings</v>
      </c>
      <c r="J3449" t="str">
        <f t="shared" si="328"/>
        <v>lignite</v>
      </c>
      <c r="K3449" t="str">
        <f t="shared" si="329"/>
        <v>voc</v>
      </c>
      <c r="L3449" t="str">
        <f t="shared" si="330"/>
        <v>buildings.lignite.voc.Improved stove - coal</v>
      </c>
      <c r="M3449" s="614">
        <f>IFERROR(INDEX('Control Tech'!$K$3:$K$196,MATCH(Calcs!L3449,'Control Tech'!$A$3:$A$196,0),1)/100,0)</f>
        <v>0</v>
      </c>
      <c r="N3449" s="613">
        <f t="shared" si="325"/>
        <v>0</v>
      </c>
      <c r="O3449" t="str">
        <f t="shared" si="326"/>
        <v/>
      </c>
    </row>
    <row r="3450" spans="1:15" x14ac:dyDescent="0.25">
      <c r="A3450" t="s">
        <v>1911</v>
      </c>
      <c r="B3450" t="s">
        <v>1200</v>
      </c>
      <c r="C3450" t="s">
        <v>1205</v>
      </c>
      <c r="D3450" t="s">
        <v>1216</v>
      </c>
      <c r="E3450" t="s">
        <v>1195</v>
      </c>
      <c r="F3450" s="604">
        <v>1</v>
      </c>
      <c r="G3450" s="604">
        <v>0.05</v>
      </c>
      <c r="I3450" t="str">
        <f t="shared" si="327"/>
        <v>buildings</v>
      </c>
      <c r="J3450" t="str">
        <f t="shared" si="328"/>
        <v>lignite</v>
      </c>
      <c r="K3450" t="str">
        <f t="shared" si="329"/>
        <v>voc</v>
      </c>
      <c r="L3450" t="str">
        <f t="shared" si="330"/>
        <v>buildings.lignite.voc.New stove - coal</v>
      </c>
      <c r="M3450" s="614">
        <f>IFERROR(INDEX('Control Tech'!$K$3:$K$196,MATCH(Calcs!L3450,'Control Tech'!$A$3:$A$196,0),1)/100,0)</f>
        <v>0</v>
      </c>
      <c r="N3450" s="613">
        <f t="shared" si="325"/>
        <v>0</v>
      </c>
      <c r="O3450" t="str">
        <f t="shared" si="326"/>
        <v/>
      </c>
    </row>
    <row r="3451" spans="1:15" x14ac:dyDescent="0.25">
      <c r="A3451" t="s">
        <v>1911</v>
      </c>
      <c r="B3451" t="s">
        <v>1200</v>
      </c>
      <c r="C3451" t="s">
        <v>1205</v>
      </c>
      <c r="D3451" t="s">
        <v>1186</v>
      </c>
      <c r="E3451" t="s">
        <v>1195</v>
      </c>
      <c r="F3451" s="604">
        <v>1</v>
      </c>
      <c r="G3451" s="604">
        <v>0.25</v>
      </c>
      <c r="I3451" t="str">
        <f t="shared" si="327"/>
        <v>buildings</v>
      </c>
      <c r="J3451" t="str">
        <f t="shared" si="328"/>
        <v>lignite</v>
      </c>
      <c r="K3451" t="str">
        <f t="shared" si="329"/>
        <v>voc</v>
      </c>
      <c r="L3451" t="str">
        <f t="shared" si="330"/>
        <v>buildings.lignite.voc.No control</v>
      </c>
      <c r="M3451" s="614">
        <f>IFERROR(INDEX('Control Tech'!$K$3:$K$196,MATCH(Calcs!L3451,'Control Tech'!$A$3:$A$196,0),1)/100,0)</f>
        <v>0</v>
      </c>
      <c r="N3451" s="613">
        <f t="shared" si="325"/>
        <v>1</v>
      </c>
      <c r="O3451" t="str">
        <f t="shared" si="326"/>
        <v/>
      </c>
    </row>
    <row r="3452" spans="1:15" x14ac:dyDescent="0.25">
      <c r="A3452" t="s">
        <v>1911</v>
      </c>
      <c r="B3452" t="s">
        <v>1200</v>
      </c>
      <c r="C3452" t="s">
        <v>1240</v>
      </c>
      <c r="D3452" t="s">
        <v>1214</v>
      </c>
      <c r="E3452" t="s">
        <v>1195</v>
      </c>
      <c r="F3452" s="604">
        <v>1</v>
      </c>
      <c r="G3452" s="604">
        <v>8.0000000000000002E-3</v>
      </c>
      <c r="I3452" t="str">
        <f t="shared" si="327"/>
        <v>buildings</v>
      </c>
      <c r="J3452" t="str">
        <f t="shared" si="328"/>
        <v>lignite</v>
      </c>
      <c r="K3452" t="str">
        <f t="shared" si="329"/>
        <v>voc</v>
      </c>
      <c r="L3452" t="str">
        <f t="shared" si="330"/>
        <v>buildings.lignite.voc.Briquette stove</v>
      </c>
      <c r="M3452" s="614">
        <f>IFERROR(INDEX('Control Tech'!$K$3:$K$196,MATCH(Calcs!L3452,'Control Tech'!$A$3:$A$196,0),1)/100,0)</f>
        <v>0</v>
      </c>
      <c r="N3452" s="613">
        <f t="shared" si="325"/>
        <v>0</v>
      </c>
      <c r="O3452" t="str">
        <f t="shared" si="326"/>
        <v/>
      </c>
    </row>
    <row r="3453" spans="1:15" x14ac:dyDescent="0.25">
      <c r="A3453" t="s">
        <v>1911</v>
      </c>
      <c r="B3453" t="s">
        <v>1200</v>
      </c>
      <c r="C3453" t="s">
        <v>1240</v>
      </c>
      <c r="D3453" t="s">
        <v>1215</v>
      </c>
      <c r="E3453" t="s">
        <v>1195</v>
      </c>
      <c r="F3453" s="604">
        <v>1</v>
      </c>
      <c r="G3453" s="604">
        <v>7.4999999999999997E-2</v>
      </c>
      <c r="I3453" t="str">
        <f t="shared" si="327"/>
        <v>buildings</v>
      </c>
      <c r="J3453" t="str">
        <f t="shared" si="328"/>
        <v>lignite</v>
      </c>
      <c r="K3453" t="str">
        <f t="shared" si="329"/>
        <v>voc</v>
      </c>
      <c r="L3453" t="str">
        <f t="shared" si="330"/>
        <v>buildings.lignite.voc.Improved stove - coal</v>
      </c>
      <c r="M3453" s="614">
        <f>IFERROR(INDEX('Control Tech'!$K$3:$K$196,MATCH(Calcs!L3453,'Control Tech'!$A$3:$A$196,0),1)/100,0)</f>
        <v>0</v>
      </c>
      <c r="N3453" s="613">
        <f t="shared" si="325"/>
        <v>0</v>
      </c>
      <c r="O3453" t="str">
        <f t="shared" si="326"/>
        <v/>
      </c>
    </row>
    <row r="3454" spans="1:15" x14ac:dyDescent="0.25">
      <c r="A3454" t="s">
        <v>1911</v>
      </c>
      <c r="B3454" t="s">
        <v>1200</v>
      </c>
      <c r="C3454" t="s">
        <v>1240</v>
      </c>
      <c r="D3454" t="s">
        <v>1216</v>
      </c>
      <c r="E3454" t="s">
        <v>1195</v>
      </c>
      <c r="F3454" s="604">
        <v>1</v>
      </c>
      <c r="G3454" s="604">
        <v>0.05</v>
      </c>
      <c r="I3454" t="str">
        <f t="shared" si="327"/>
        <v>buildings</v>
      </c>
      <c r="J3454" t="str">
        <f t="shared" si="328"/>
        <v>lignite</v>
      </c>
      <c r="K3454" t="str">
        <f t="shared" si="329"/>
        <v>voc</v>
      </c>
      <c r="L3454" t="str">
        <f t="shared" si="330"/>
        <v>buildings.lignite.voc.New stove - coal</v>
      </c>
      <c r="M3454" s="614">
        <f>IFERROR(INDEX('Control Tech'!$K$3:$K$196,MATCH(Calcs!L3454,'Control Tech'!$A$3:$A$196,0),1)/100,0)</f>
        <v>0</v>
      </c>
      <c r="N3454" s="613">
        <f t="shared" si="325"/>
        <v>0</v>
      </c>
      <c r="O3454" t="str">
        <f t="shared" si="326"/>
        <v/>
      </c>
    </row>
    <row r="3455" spans="1:15" x14ac:dyDescent="0.25">
      <c r="A3455" t="s">
        <v>1911</v>
      </c>
      <c r="B3455" t="s">
        <v>1200</v>
      </c>
      <c r="C3455" t="s">
        <v>1240</v>
      </c>
      <c r="D3455" t="s">
        <v>1186</v>
      </c>
      <c r="E3455" t="s">
        <v>1195</v>
      </c>
      <c r="F3455" s="604">
        <v>1</v>
      </c>
      <c r="G3455" s="604">
        <v>0.25</v>
      </c>
      <c r="I3455" t="str">
        <f t="shared" si="327"/>
        <v>buildings</v>
      </c>
      <c r="J3455" t="str">
        <f t="shared" si="328"/>
        <v>lignite</v>
      </c>
      <c r="K3455" t="str">
        <f t="shared" si="329"/>
        <v>voc</v>
      </c>
      <c r="L3455" t="str">
        <f t="shared" si="330"/>
        <v>buildings.lignite.voc.No control</v>
      </c>
      <c r="M3455" s="614">
        <f>IFERROR(INDEX('Control Tech'!$K$3:$K$196,MATCH(Calcs!L3455,'Control Tech'!$A$3:$A$196,0),1)/100,0)</f>
        <v>0</v>
      </c>
      <c r="N3455" s="613">
        <f t="shared" si="325"/>
        <v>1</v>
      </c>
      <c r="O3455" t="str">
        <f t="shared" si="326"/>
        <v/>
      </c>
    </row>
    <row r="3456" spans="1:15" x14ac:dyDescent="0.25">
      <c r="A3456" t="s">
        <v>1911</v>
      </c>
      <c r="B3456" t="s">
        <v>1200</v>
      </c>
      <c r="C3456" t="s">
        <v>1245</v>
      </c>
      <c r="D3456" t="s">
        <v>1215</v>
      </c>
      <c r="E3456" t="s">
        <v>1195</v>
      </c>
      <c r="F3456" s="604">
        <v>1</v>
      </c>
      <c r="G3456" s="604">
        <v>0.03</v>
      </c>
      <c r="I3456" t="str">
        <f t="shared" si="327"/>
        <v>buildings</v>
      </c>
      <c r="J3456" t="str">
        <f t="shared" si="328"/>
        <v>hard coal</v>
      </c>
      <c r="K3456" t="str">
        <f t="shared" si="329"/>
        <v>voc</v>
      </c>
      <c r="L3456" t="str">
        <f t="shared" si="330"/>
        <v>buildings.hard coal.voc.Improved stove - coal</v>
      </c>
      <c r="M3456" s="614">
        <f>IFERROR(INDEX('Control Tech'!$K$3:$K$196,MATCH(Calcs!L3456,'Control Tech'!$A$3:$A$196,0),1)/100,0)</f>
        <v>0</v>
      </c>
      <c r="N3456" s="613">
        <f t="shared" si="325"/>
        <v>0</v>
      </c>
      <c r="O3456" t="str">
        <f t="shared" si="326"/>
        <v/>
      </c>
    </row>
    <row r="3457" spans="1:15" x14ac:dyDescent="0.25">
      <c r="A3457" t="s">
        <v>1911</v>
      </c>
      <c r="B3457" t="s">
        <v>1200</v>
      </c>
      <c r="C3457" t="s">
        <v>1245</v>
      </c>
      <c r="D3457" t="s">
        <v>1216</v>
      </c>
      <c r="E3457" t="s">
        <v>1195</v>
      </c>
      <c r="F3457" s="604">
        <v>1</v>
      </c>
      <c r="G3457" s="604">
        <v>0.02</v>
      </c>
      <c r="I3457" t="str">
        <f t="shared" si="327"/>
        <v>buildings</v>
      </c>
      <c r="J3457" t="str">
        <f t="shared" si="328"/>
        <v>hard coal</v>
      </c>
      <c r="K3457" t="str">
        <f t="shared" si="329"/>
        <v>voc</v>
      </c>
      <c r="L3457" t="str">
        <f t="shared" si="330"/>
        <v>buildings.hard coal.voc.New stove - coal</v>
      </c>
      <c r="M3457" s="614">
        <f>IFERROR(INDEX('Control Tech'!$K$3:$K$196,MATCH(Calcs!L3457,'Control Tech'!$A$3:$A$196,0),1)/100,0)</f>
        <v>0</v>
      </c>
      <c r="N3457" s="613">
        <f t="shared" si="325"/>
        <v>0</v>
      </c>
      <c r="O3457" t="str">
        <f t="shared" si="326"/>
        <v/>
      </c>
    </row>
    <row r="3458" spans="1:15" x14ac:dyDescent="0.25">
      <c r="A3458" t="s">
        <v>1911</v>
      </c>
      <c r="B3458" t="s">
        <v>1200</v>
      </c>
      <c r="C3458" t="s">
        <v>1245</v>
      </c>
      <c r="D3458" t="s">
        <v>1186</v>
      </c>
      <c r="E3458" t="s">
        <v>1195</v>
      </c>
      <c r="F3458" s="604">
        <v>1</v>
      </c>
      <c r="G3458" s="604">
        <v>0.1</v>
      </c>
      <c r="I3458" t="str">
        <f t="shared" si="327"/>
        <v>buildings</v>
      </c>
      <c r="J3458" t="str">
        <f t="shared" si="328"/>
        <v>hard coal</v>
      </c>
      <c r="K3458" t="str">
        <f t="shared" si="329"/>
        <v>voc</v>
      </c>
      <c r="L3458" t="str">
        <f t="shared" si="330"/>
        <v>buildings.hard coal.voc.No control</v>
      </c>
      <c r="M3458" s="614">
        <f>IFERROR(INDEX('Control Tech'!$K$3:$K$196,MATCH(Calcs!L3458,'Control Tech'!$A$3:$A$196,0),1)/100,0)</f>
        <v>0</v>
      </c>
      <c r="N3458" s="613">
        <f t="shared" si="325"/>
        <v>1</v>
      </c>
      <c r="O3458" t="str">
        <f t="shared" si="326"/>
        <v/>
      </c>
    </row>
    <row r="3459" spans="1:15" x14ac:dyDescent="0.25">
      <c r="A3459" t="s">
        <v>1911</v>
      </c>
      <c r="B3459" t="s">
        <v>1200</v>
      </c>
      <c r="C3459" t="s">
        <v>1251</v>
      </c>
      <c r="D3459" t="s">
        <v>1201</v>
      </c>
      <c r="E3459" t="s">
        <v>1195</v>
      </c>
      <c r="F3459" s="604">
        <v>1</v>
      </c>
      <c r="G3459" s="604">
        <v>0.08</v>
      </c>
      <c r="I3459" t="str">
        <f t="shared" si="327"/>
        <v>buildings</v>
      </c>
      <c r="J3459" t="str">
        <f t="shared" si="328"/>
        <v>biomass</v>
      </c>
      <c r="K3459" t="str">
        <f t="shared" si="329"/>
        <v>voc</v>
      </c>
      <c r="L3459" t="str">
        <f t="shared" si="330"/>
        <v>buildings.biomass.voc.Fan assisted cooking stove</v>
      </c>
      <c r="M3459" s="614">
        <f>IFERROR(INDEX('Control Tech'!$K$3:$K$196,MATCH(Calcs!L3459,'Control Tech'!$A$3:$A$196,0),1)/100,0)</f>
        <v>0</v>
      </c>
      <c r="N3459" s="613">
        <f t="shared" si="325"/>
        <v>0</v>
      </c>
      <c r="O3459" t="str">
        <f t="shared" si="326"/>
        <v/>
      </c>
    </row>
    <row r="3460" spans="1:15" x14ac:dyDescent="0.25">
      <c r="A3460" t="s">
        <v>1911</v>
      </c>
      <c r="B3460" t="s">
        <v>1200</v>
      </c>
      <c r="C3460" t="s">
        <v>1251</v>
      </c>
      <c r="D3460" t="s">
        <v>1202</v>
      </c>
      <c r="E3460" t="s">
        <v>1195</v>
      </c>
      <c r="F3460" s="604">
        <v>1</v>
      </c>
      <c r="G3460" s="604">
        <v>0.24</v>
      </c>
      <c r="I3460" t="str">
        <f t="shared" si="327"/>
        <v>buildings</v>
      </c>
      <c r="J3460" t="str">
        <f t="shared" si="328"/>
        <v>biomass</v>
      </c>
      <c r="K3460" t="str">
        <f t="shared" si="329"/>
        <v>voc</v>
      </c>
      <c r="L3460" t="str">
        <f t="shared" si="330"/>
        <v>buildings.biomass.voc.Improved stove - biomass</v>
      </c>
      <c r="M3460" s="614">
        <f>IFERROR(INDEX('Control Tech'!$K$3:$K$196,MATCH(Calcs!L3460,'Control Tech'!$A$3:$A$196,0),1)/100,0)</f>
        <v>0</v>
      </c>
      <c r="N3460" s="613">
        <f t="shared" si="325"/>
        <v>0</v>
      </c>
      <c r="O3460" t="str">
        <f t="shared" si="326"/>
        <v/>
      </c>
    </row>
    <row r="3461" spans="1:15" x14ac:dyDescent="0.25">
      <c r="A3461" t="s">
        <v>1911</v>
      </c>
      <c r="B3461" t="s">
        <v>1200</v>
      </c>
      <c r="C3461" t="s">
        <v>1251</v>
      </c>
      <c r="D3461" t="s">
        <v>1203</v>
      </c>
      <c r="E3461" t="s">
        <v>1195</v>
      </c>
      <c r="F3461" s="604">
        <v>1</v>
      </c>
      <c r="G3461" s="604">
        <v>0.08</v>
      </c>
      <c r="I3461" t="str">
        <f t="shared" si="327"/>
        <v>buildings</v>
      </c>
      <c r="J3461" t="str">
        <f t="shared" si="328"/>
        <v>biomass</v>
      </c>
      <c r="K3461" t="str">
        <f t="shared" si="329"/>
        <v>voc</v>
      </c>
      <c r="L3461" t="str">
        <f t="shared" si="330"/>
        <v>buildings.biomass.voc.New stove - biomass</v>
      </c>
      <c r="M3461" s="614">
        <f>IFERROR(INDEX('Control Tech'!$K$3:$K$196,MATCH(Calcs!L3461,'Control Tech'!$A$3:$A$196,0),1)/100,0)</f>
        <v>0</v>
      </c>
      <c r="N3461" s="613">
        <f t="shared" si="325"/>
        <v>0</v>
      </c>
      <c r="O3461" t="str">
        <f t="shared" si="326"/>
        <v/>
      </c>
    </row>
    <row r="3462" spans="1:15" x14ac:dyDescent="0.25">
      <c r="A3462" t="s">
        <v>1911</v>
      </c>
      <c r="B3462" t="s">
        <v>1200</v>
      </c>
      <c r="C3462" t="s">
        <v>1251</v>
      </c>
      <c r="D3462" t="s">
        <v>1186</v>
      </c>
      <c r="E3462" t="s">
        <v>1195</v>
      </c>
      <c r="F3462" s="604">
        <v>1</v>
      </c>
      <c r="G3462" s="604">
        <v>0.8</v>
      </c>
      <c r="I3462" t="str">
        <f t="shared" si="327"/>
        <v>buildings</v>
      </c>
      <c r="J3462" t="str">
        <f t="shared" si="328"/>
        <v>biomass</v>
      </c>
      <c r="K3462" t="str">
        <f t="shared" si="329"/>
        <v>voc</v>
      </c>
      <c r="L3462" t="str">
        <f t="shared" si="330"/>
        <v>buildings.biomass.voc.No control</v>
      </c>
      <c r="M3462" s="614">
        <f>IFERROR(INDEX('Control Tech'!$K$3:$K$196,MATCH(Calcs!L3462,'Control Tech'!$A$3:$A$196,0),1)/100,0)</f>
        <v>0</v>
      </c>
      <c r="N3462" s="613">
        <f t="shared" ref="N3462:N3525" si="331">IF(D3462="no control",1-SUMIFS($M$5:$M$3714,$B$5:$B$3714,B3462,$A$5:$A$3714,A3462,$C$5:$C$3714,C3462),M3462)</f>
        <v>1</v>
      </c>
      <c r="O3462" t="str">
        <f t="shared" ref="O3462:O3525" si="332">IF(I3462="electricity",INDEX($W$3:$W$143,MATCH(CONCATENATE(B3462,".",C3462),$R$3:$R$143,0),1),"")</f>
        <v/>
      </c>
    </row>
    <row r="3463" spans="1:15" x14ac:dyDescent="0.25">
      <c r="A3463" t="s">
        <v>1911</v>
      </c>
      <c r="B3463" t="s">
        <v>1200</v>
      </c>
      <c r="C3463" t="s">
        <v>1252</v>
      </c>
      <c r="D3463" t="s">
        <v>1201</v>
      </c>
      <c r="E3463" t="s">
        <v>1195</v>
      </c>
      <c r="F3463" s="604">
        <v>1</v>
      </c>
      <c r="G3463" s="604">
        <v>0.08</v>
      </c>
      <c r="I3463" t="str">
        <f t="shared" si="327"/>
        <v>buildings</v>
      </c>
      <c r="J3463" t="str">
        <f t="shared" si="328"/>
        <v>biomass</v>
      </c>
      <c r="K3463" t="str">
        <f t="shared" si="329"/>
        <v>voc</v>
      </c>
      <c r="L3463" t="str">
        <f t="shared" si="330"/>
        <v>buildings.biomass.voc.Fan assisted cooking stove</v>
      </c>
      <c r="M3463" s="614">
        <f>IFERROR(INDEX('Control Tech'!$K$3:$K$196,MATCH(Calcs!L3463,'Control Tech'!$A$3:$A$196,0),1)/100,0)</f>
        <v>0</v>
      </c>
      <c r="N3463" s="613">
        <f t="shared" si="331"/>
        <v>0</v>
      </c>
      <c r="O3463" t="str">
        <f t="shared" si="332"/>
        <v/>
      </c>
    </row>
    <row r="3464" spans="1:15" x14ac:dyDescent="0.25">
      <c r="A3464" t="s">
        <v>1911</v>
      </c>
      <c r="B3464" t="s">
        <v>1200</v>
      </c>
      <c r="C3464" t="s">
        <v>1252</v>
      </c>
      <c r="D3464" t="s">
        <v>1202</v>
      </c>
      <c r="E3464" t="s">
        <v>1195</v>
      </c>
      <c r="F3464" s="604">
        <v>1</v>
      </c>
      <c r="G3464" s="604">
        <v>0.24</v>
      </c>
      <c r="I3464" t="str">
        <f t="shared" si="327"/>
        <v>buildings</v>
      </c>
      <c r="J3464" t="str">
        <f t="shared" si="328"/>
        <v>biomass</v>
      </c>
      <c r="K3464" t="str">
        <f t="shared" si="329"/>
        <v>voc</v>
      </c>
      <c r="L3464" t="str">
        <f t="shared" si="330"/>
        <v>buildings.biomass.voc.Improved stove - biomass</v>
      </c>
      <c r="M3464" s="614">
        <f>IFERROR(INDEX('Control Tech'!$K$3:$K$196,MATCH(Calcs!L3464,'Control Tech'!$A$3:$A$196,0),1)/100,0)</f>
        <v>0</v>
      </c>
      <c r="N3464" s="613">
        <f t="shared" si="331"/>
        <v>0</v>
      </c>
      <c r="O3464" t="str">
        <f t="shared" si="332"/>
        <v/>
      </c>
    </row>
    <row r="3465" spans="1:15" x14ac:dyDescent="0.25">
      <c r="A3465" t="s">
        <v>1911</v>
      </c>
      <c r="B3465" t="s">
        <v>1200</v>
      </c>
      <c r="C3465" t="s">
        <v>1252</v>
      </c>
      <c r="D3465" t="s">
        <v>1203</v>
      </c>
      <c r="E3465" t="s">
        <v>1195</v>
      </c>
      <c r="F3465" s="604">
        <v>1</v>
      </c>
      <c r="G3465" s="604">
        <v>0.08</v>
      </c>
      <c r="I3465" t="str">
        <f t="shared" si="327"/>
        <v>buildings</v>
      </c>
      <c r="J3465" t="str">
        <f t="shared" si="328"/>
        <v>biomass</v>
      </c>
      <c r="K3465" t="str">
        <f t="shared" si="329"/>
        <v>voc</v>
      </c>
      <c r="L3465" t="str">
        <f t="shared" si="330"/>
        <v>buildings.biomass.voc.New stove - biomass</v>
      </c>
      <c r="M3465" s="614">
        <f>IFERROR(INDEX('Control Tech'!$K$3:$K$196,MATCH(Calcs!L3465,'Control Tech'!$A$3:$A$196,0),1)/100,0)</f>
        <v>0</v>
      </c>
      <c r="N3465" s="613">
        <f t="shared" si="331"/>
        <v>0</v>
      </c>
      <c r="O3465" t="str">
        <f t="shared" si="332"/>
        <v/>
      </c>
    </row>
    <row r="3466" spans="1:15" x14ac:dyDescent="0.25">
      <c r="A3466" t="s">
        <v>1911</v>
      </c>
      <c r="B3466" t="s">
        <v>1200</v>
      </c>
      <c r="C3466" t="s">
        <v>1252</v>
      </c>
      <c r="D3466" t="s">
        <v>1186</v>
      </c>
      <c r="E3466" t="s">
        <v>1195</v>
      </c>
      <c r="F3466" s="604">
        <v>1</v>
      </c>
      <c r="G3466" s="604">
        <v>0.8</v>
      </c>
      <c r="I3466" t="str">
        <f t="shared" si="327"/>
        <v>buildings</v>
      </c>
      <c r="J3466" t="str">
        <f t="shared" si="328"/>
        <v>biomass</v>
      </c>
      <c r="K3466" t="str">
        <f t="shared" si="329"/>
        <v>voc</v>
      </c>
      <c r="L3466" t="str">
        <f t="shared" si="330"/>
        <v>buildings.biomass.voc.No control</v>
      </c>
      <c r="M3466" s="614">
        <f>IFERROR(INDEX('Control Tech'!$K$3:$K$196,MATCH(Calcs!L3466,'Control Tech'!$A$3:$A$196,0),1)/100,0)</f>
        <v>0</v>
      </c>
      <c r="N3466" s="613">
        <f t="shared" si="331"/>
        <v>1</v>
      </c>
      <c r="O3466" t="str">
        <f t="shared" si="332"/>
        <v/>
      </c>
    </row>
    <row r="3467" spans="1:15" x14ac:dyDescent="0.25">
      <c r="A3467" t="s">
        <v>1911</v>
      </c>
      <c r="B3467" t="s">
        <v>1200</v>
      </c>
      <c r="C3467" t="s">
        <v>1291</v>
      </c>
      <c r="D3467" t="s">
        <v>1214</v>
      </c>
      <c r="E3467" t="s">
        <v>1195</v>
      </c>
      <c r="F3467" s="604">
        <v>1</v>
      </c>
      <c r="G3467" s="604">
        <v>8.0000000000000002E-3</v>
      </c>
      <c r="I3467" t="str">
        <f t="shared" si="327"/>
        <v>buildings</v>
      </c>
      <c r="J3467" t="str">
        <f t="shared" si="328"/>
        <v>hard coal</v>
      </c>
      <c r="K3467" t="str">
        <f t="shared" si="329"/>
        <v>voc</v>
      </c>
      <c r="L3467" t="str">
        <f t="shared" si="330"/>
        <v>buildings.hard coal.voc.Briquette stove</v>
      </c>
      <c r="M3467" s="614">
        <f>IFERROR(INDEX('Control Tech'!$K$3:$K$196,MATCH(Calcs!L3467,'Control Tech'!$A$3:$A$196,0),1)/100,0)</f>
        <v>0</v>
      </c>
      <c r="N3467" s="613">
        <f t="shared" si="331"/>
        <v>0</v>
      </c>
      <c r="O3467" t="str">
        <f t="shared" si="332"/>
        <v/>
      </c>
    </row>
    <row r="3468" spans="1:15" x14ac:dyDescent="0.25">
      <c r="A3468" t="s">
        <v>1911</v>
      </c>
      <c r="B3468" t="s">
        <v>1200</v>
      </c>
      <c r="C3468" t="s">
        <v>1291</v>
      </c>
      <c r="D3468" t="s">
        <v>1215</v>
      </c>
      <c r="E3468" t="s">
        <v>1195</v>
      </c>
      <c r="F3468" s="604">
        <v>1</v>
      </c>
      <c r="G3468" s="604">
        <v>0.06</v>
      </c>
      <c r="I3468" t="str">
        <f t="shared" si="327"/>
        <v>buildings</v>
      </c>
      <c r="J3468" t="str">
        <f t="shared" si="328"/>
        <v>hard coal</v>
      </c>
      <c r="K3468" t="str">
        <f t="shared" si="329"/>
        <v>voc</v>
      </c>
      <c r="L3468" t="str">
        <f t="shared" si="330"/>
        <v>buildings.hard coal.voc.Improved stove - coal</v>
      </c>
      <c r="M3468" s="614">
        <f>IFERROR(INDEX('Control Tech'!$K$3:$K$196,MATCH(Calcs!L3468,'Control Tech'!$A$3:$A$196,0),1)/100,0)</f>
        <v>0</v>
      </c>
      <c r="N3468" s="613">
        <f t="shared" si="331"/>
        <v>0</v>
      </c>
      <c r="O3468" t="str">
        <f t="shared" si="332"/>
        <v/>
      </c>
    </row>
    <row r="3469" spans="1:15" x14ac:dyDescent="0.25">
      <c r="A3469" t="s">
        <v>1911</v>
      </c>
      <c r="B3469" t="s">
        <v>1200</v>
      </c>
      <c r="C3469" t="s">
        <v>1291</v>
      </c>
      <c r="D3469" t="s">
        <v>1216</v>
      </c>
      <c r="E3469" t="s">
        <v>1195</v>
      </c>
      <c r="F3469" s="604">
        <v>1</v>
      </c>
      <c r="G3469" s="604">
        <v>0.04</v>
      </c>
      <c r="I3469" t="str">
        <f t="shared" si="327"/>
        <v>buildings</v>
      </c>
      <c r="J3469" t="str">
        <f t="shared" si="328"/>
        <v>hard coal</v>
      </c>
      <c r="K3469" t="str">
        <f t="shared" si="329"/>
        <v>voc</v>
      </c>
      <c r="L3469" t="str">
        <f t="shared" si="330"/>
        <v>buildings.hard coal.voc.New stove - coal</v>
      </c>
      <c r="M3469" s="614">
        <f>IFERROR(INDEX('Control Tech'!$K$3:$K$196,MATCH(Calcs!L3469,'Control Tech'!$A$3:$A$196,0),1)/100,0)</f>
        <v>0</v>
      </c>
      <c r="N3469" s="613">
        <f t="shared" si="331"/>
        <v>0</v>
      </c>
      <c r="O3469" t="str">
        <f t="shared" si="332"/>
        <v/>
      </c>
    </row>
    <row r="3470" spans="1:15" x14ac:dyDescent="0.25">
      <c r="A3470" t="s">
        <v>1911</v>
      </c>
      <c r="B3470" t="s">
        <v>1200</v>
      </c>
      <c r="C3470" t="s">
        <v>1291</v>
      </c>
      <c r="D3470" t="s">
        <v>1186</v>
      </c>
      <c r="E3470" t="s">
        <v>1195</v>
      </c>
      <c r="F3470" s="604">
        <v>1</v>
      </c>
      <c r="G3470" s="604">
        <v>0.2</v>
      </c>
      <c r="I3470" t="str">
        <f t="shared" si="327"/>
        <v>buildings</v>
      </c>
      <c r="J3470" t="str">
        <f t="shared" si="328"/>
        <v>hard coal</v>
      </c>
      <c r="K3470" t="str">
        <f t="shared" si="329"/>
        <v>voc</v>
      </c>
      <c r="L3470" t="str">
        <f t="shared" si="330"/>
        <v>buildings.hard coal.voc.No control</v>
      </c>
      <c r="M3470" s="614">
        <f>IFERROR(INDEX('Control Tech'!$K$3:$K$196,MATCH(Calcs!L3470,'Control Tech'!$A$3:$A$196,0),1)/100,0)</f>
        <v>0</v>
      </c>
      <c r="N3470" s="613">
        <f t="shared" si="331"/>
        <v>1</v>
      </c>
      <c r="O3470" t="str">
        <f t="shared" si="332"/>
        <v/>
      </c>
    </row>
    <row r="3471" spans="1:15" x14ac:dyDescent="0.25">
      <c r="A3471" t="s">
        <v>1911</v>
      </c>
      <c r="B3471" t="s">
        <v>1200</v>
      </c>
      <c r="C3471" t="s">
        <v>1292</v>
      </c>
      <c r="D3471" t="s">
        <v>1214</v>
      </c>
      <c r="E3471" t="s">
        <v>1195</v>
      </c>
      <c r="F3471" s="604">
        <v>1</v>
      </c>
      <c r="G3471" s="604">
        <v>8.0000000000000002E-3</v>
      </c>
      <c r="I3471" t="str">
        <f t="shared" si="327"/>
        <v>buildings</v>
      </c>
      <c r="J3471" t="str">
        <f t="shared" si="328"/>
        <v>hard coal</v>
      </c>
      <c r="K3471" t="str">
        <f t="shared" si="329"/>
        <v>voc</v>
      </c>
      <c r="L3471" t="str">
        <f t="shared" si="330"/>
        <v>buildings.hard coal.voc.Briquette stove</v>
      </c>
      <c r="M3471" s="614">
        <f>IFERROR(INDEX('Control Tech'!$K$3:$K$196,MATCH(Calcs!L3471,'Control Tech'!$A$3:$A$196,0),1)/100,0)</f>
        <v>0</v>
      </c>
      <c r="N3471" s="613">
        <f t="shared" si="331"/>
        <v>0</v>
      </c>
      <c r="O3471" t="str">
        <f t="shared" si="332"/>
        <v/>
      </c>
    </row>
    <row r="3472" spans="1:15" x14ac:dyDescent="0.25">
      <c r="A3472" t="s">
        <v>1911</v>
      </c>
      <c r="B3472" t="s">
        <v>1200</v>
      </c>
      <c r="C3472" t="s">
        <v>1292</v>
      </c>
      <c r="D3472" t="s">
        <v>1215</v>
      </c>
      <c r="E3472" t="s">
        <v>1195</v>
      </c>
      <c r="F3472" s="604">
        <v>1</v>
      </c>
      <c r="G3472" s="604">
        <v>0.06</v>
      </c>
      <c r="I3472" t="str">
        <f t="shared" si="327"/>
        <v>buildings</v>
      </c>
      <c r="J3472" t="str">
        <f t="shared" si="328"/>
        <v>hard coal</v>
      </c>
      <c r="K3472" t="str">
        <f t="shared" si="329"/>
        <v>voc</v>
      </c>
      <c r="L3472" t="str">
        <f t="shared" si="330"/>
        <v>buildings.hard coal.voc.Improved stove - coal</v>
      </c>
      <c r="M3472" s="614">
        <f>IFERROR(INDEX('Control Tech'!$K$3:$K$196,MATCH(Calcs!L3472,'Control Tech'!$A$3:$A$196,0),1)/100,0)</f>
        <v>0</v>
      </c>
      <c r="N3472" s="613">
        <f t="shared" si="331"/>
        <v>0</v>
      </c>
      <c r="O3472" t="str">
        <f t="shared" si="332"/>
        <v/>
      </c>
    </row>
    <row r="3473" spans="1:15" x14ac:dyDescent="0.25">
      <c r="A3473" t="s">
        <v>1911</v>
      </c>
      <c r="B3473" t="s">
        <v>1200</v>
      </c>
      <c r="C3473" t="s">
        <v>1292</v>
      </c>
      <c r="D3473" t="s">
        <v>1216</v>
      </c>
      <c r="E3473" t="s">
        <v>1195</v>
      </c>
      <c r="F3473" s="604">
        <v>1</v>
      </c>
      <c r="G3473" s="604">
        <v>0.04</v>
      </c>
      <c r="I3473" t="str">
        <f t="shared" si="327"/>
        <v>buildings</v>
      </c>
      <c r="J3473" t="str">
        <f t="shared" si="328"/>
        <v>hard coal</v>
      </c>
      <c r="K3473" t="str">
        <f t="shared" si="329"/>
        <v>voc</v>
      </c>
      <c r="L3473" t="str">
        <f t="shared" si="330"/>
        <v>buildings.hard coal.voc.New stove - coal</v>
      </c>
      <c r="M3473" s="614">
        <f>IFERROR(INDEX('Control Tech'!$K$3:$K$196,MATCH(Calcs!L3473,'Control Tech'!$A$3:$A$196,0),1)/100,0)</f>
        <v>0</v>
      </c>
      <c r="N3473" s="613">
        <f t="shared" si="331"/>
        <v>0</v>
      </c>
      <c r="O3473" t="str">
        <f t="shared" si="332"/>
        <v/>
      </c>
    </row>
    <row r="3474" spans="1:15" x14ac:dyDescent="0.25">
      <c r="A3474" t="s">
        <v>1911</v>
      </c>
      <c r="B3474" t="s">
        <v>1200</v>
      </c>
      <c r="C3474" t="s">
        <v>1292</v>
      </c>
      <c r="D3474" t="s">
        <v>1186</v>
      </c>
      <c r="E3474" t="s">
        <v>1195</v>
      </c>
      <c r="F3474" s="604">
        <v>1</v>
      </c>
      <c r="G3474" s="604">
        <v>0.2</v>
      </c>
      <c r="I3474" t="str">
        <f t="shared" si="327"/>
        <v>buildings</v>
      </c>
      <c r="J3474" t="str">
        <f t="shared" si="328"/>
        <v>hard coal</v>
      </c>
      <c r="K3474" t="str">
        <f t="shared" si="329"/>
        <v>voc</v>
      </c>
      <c r="L3474" t="str">
        <f t="shared" si="330"/>
        <v>buildings.hard coal.voc.No control</v>
      </c>
      <c r="M3474" s="614">
        <f>IFERROR(INDEX('Control Tech'!$K$3:$K$196,MATCH(Calcs!L3474,'Control Tech'!$A$3:$A$196,0),1)/100,0)</f>
        <v>0</v>
      </c>
      <c r="N3474" s="613">
        <f t="shared" si="331"/>
        <v>1</v>
      </c>
      <c r="O3474" t="str">
        <f t="shared" si="332"/>
        <v/>
      </c>
    </row>
    <row r="3475" spans="1:15" x14ac:dyDescent="0.25">
      <c r="A3475" t="s">
        <v>1911</v>
      </c>
      <c r="B3475" t="s">
        <v>1200</v>
      </c>
      <c r="C3475" t="s">
        <v>1293</v>
      </c>
      <c r="D3475" t="s">
        <v>1214</v>
      </c>
      <c r="E3475" t="s">
        <v>1195</v>
      </c>
      <c r="F3475" s="604">
        <v>1</v>
      </c>
      <c r="G3475" s="604">
        <v>8.0000000000000002E-3</v>
      </c>
      <c r="I3475" t="str">
        <f t="shared" si="327"/>
        <v>buildings</v>
      </c>
      <c r="J3475" t="str">
        <f t="shared" si="328"/>
        <v>hard coal</v>
      </c>
      <c r="K3475" t="str">
        <f t="shared" si="329"/>
        <v>voc</v>
      </c>
      <c r="L3475" t="str">
        <f t="shared" si="330"/>
        <v>buildings.hard coal.voc.Briquette stove</v>
      </c>
      <c r="M3475" s="614">
        <f>IFERROR(INDEX('Control Tech'!$K$3:$K$196,MATCH(Calcs!L3475,'Control Tech'!$A$3:$A$196,0),1)/100,0)</f>
        <v>0</v>
      </c>
      <c r="N3475" s="613">
        <f t="shared" si="331"/>
        <v>0</v>
      </c>
      <c r="O3475" t="str">
        <f t="shared" si="332"/>
        <v/>
      </c>
    </row>
    <row r="3476" spans="1:15" x14ac:dyDescent="0.25">
      <c r="A3476" t="s">
        <v>1911</v>
      </c>
      <c r="B3476" t="s">
        <v>1200</v>
      </c>
      <c r="C3476" t="s">
        <v>1293</v>
      </c>
      <c r="D3476" t="s">
        <v>1215</v>
      </c>
      <c r="E3476" t="s">
        <v>1195</v>
      </c>
      <c r="F3476" s="604">
        <v>1</v>
      </c>
      <c r="G3476" s="604">
        <v>0.06</v>
      </c>
      <c r="I3476" t="str">
        <f t="shared" si="327"/>
        <v>buildings</v>
      </c>
      <c r="J3476" t="str">
        <f t="shared" si="328"/>
        <v>hard coal</v>
      </c>
      <c r="K3476" t="str">
        <f t="shared" si="329"/>
        <v>voc</v>
      </c>
      <c r="L3476" t="str">
        <f t="shared" si="330"/>
        <v>buildings.hard coal.voc.Improved stove - coal</v>
      </c>
      <c r="M3476" s="614">
        <f>IFERROR(INDEX('Control Tech'!$K$3:$K$196,MATCH(Calcs!L3476,'Control Tech'!$A$3:$A$196,0),1)/100,0)</f>
        <v>0</v>
      </c>
      <c r="N3476" s="613">
        <f t="shared" si="331"/>
        <v>0</v>
      </c>
      <c r="O3476" t="str">
        <f t="shared" si="332"/>
        <v/>
      </c>
    </row>
    <row r="3477" spans="1:15" x14ac:dyDescent="0.25">
      <c r="A3477" t="s">
        <v>1911</v>
      </c>
      <c r="B3477" t="s">
        <v>1200</v>
      </c>
      <c r="C3477" t="s">
        <v>1293</v>
      </c>
      <c r="D3477" t="s">
        <v>1216</v>
      </c>
      <c r="E3477" t="s">
        <v>1195</v>
      </c>
      <c r="F3477" s="604">
        <v>1</v>
      </c>
      <c r="G3477" s="604">
        <v>0.04</v>
      </c>
      <c r="I3477" t="str">
        <f t="shared" si="327"/>
        <v>buildings</v>
      </c>
      <c r="J3477" t="str">
        <f t="shared" si="328"/>
        <v>hard coal</v>
      </c>
      <c r="K3477" t="str">
        <f t="shared" si="329"/>
        <v>voc</v>
      </c>
      <c r="L3477" t="str">
        <f t="shared" si="330"/>
        <v>buildings.hard coal.voc.New stove - coal</v>
      </c>
      <c r="M3477" s="614">
        <f>IFERROR(INDEX('Control Tech'!$K$3:$K$196,MATCH(Calcs!L3477,'Control Tech'!$A$3:$A$196,0),1)/100,0)</f>
        <v>0</v>
      </c>
      <c r="N3477" s="613">
        <f t="shared" si="331"/>
        <v>0</v>
      </c>
      <c r="O3477" t="str">
        <f t="shared" si="332"/>
        <v/>
      </c>
    </row>
    <row r="3478" spans="1:15" x14ac:dyDescent="0.25">
      <c r="A3478" t="s">
        <v>1911</v>
      </c>
      <c r="B3478" t="s">
        <v>1200</v>
      </c>
      <c r="C3478" t="s">
        <v>1293</v>
      </c>
      <c r="D3478" t="s">
        <v>1186</v>
      </c>
      <c r="E3478" t="s">
        <v>1195</v>
      </c>
      <c r="F3478" s="604">
        <v>1</v>
      </c>
      <c r="G3478" s="604">
        <v>0.2</v>
      </c>
      <c r="I3478" t="str">
        <f t="shared" si="327"/>
        <v>buildings</v>
      </c>
      <c r="J3478" t="str">
        <f t="shared" si="328"/>
        <v>hard coal</v>
      </c>
      <c r="K3478" t="str">
        <f t="shared" si="329"/>
        <v>voc</v>
      </c>
      <c r="L3478" t="str">
        <f t="shared" si="330"/>
        <v>buildings.hard coal.voc.No control</v>
      </c>
      <c r="M3478" s="614">
        <f>IFERROR(INDEX('Control Tech'!$K$3:$K$196,MATCH(Calcs!L3478,'Control Tech'!$A$3:$A$196,0),1)/100,0)</f>
        <v>0</v>
      </c>
      <c r="N3478" s="613">
        <f t="shared" si="331"/>
        <v>1</v>
      </c>
      <c r="O3478" t="str">
        <f t="shared" si="332"/>
        <v/>
      </c>
    </row>
    <row r="3479" spans="1:15" x14ac:dyDescent="0.25">
      <c r="A3479" t="s">
        <v>1911</v>
      </c>
      <c r="B3479" t="s">
        <v>1204</v>
      </c>
      <c r="C3479" t="s">
        <v>1193</v>
      </c>
      <c r="D3479" t="s">
        <v>1202</v>
      </c>
      <c r="E3479" t="s">
        <v>1195</v>
      </c>
      <c r="F3479" s="604">
        <v>1</v>
      </c>
      <c r="G3479" s="604">
        <v>0.24</v>
      </c>
      <c r="I3479" t="str">
        <f t="shared" si="327"/>
        <v>buildings</v>
      </c>
      <c r="J3479" t="str">
        <f t="shared" si="328"/>
        <v>biomass</v>
      </c>
      <c r="K3479" t="str">
        <f t="shared" si="329"/>
        <v>voc</v>
      </c>
      <c r="L3479" t="str">
        <f t="shared" si="330"/>
        <v>buildings.biomass.voc.Improved stove - biomass</v>
      </c>
      <c r="M3479" s="614">
        <f>IFERROR(INDEX('Control Tech'!$K$3:$K$196,MATCH(Calcs!L3479,'Control Tech'!$A$3:$A$196,0),1)/100,0)</f>
        <v>0</v>
      </c>
      <c r="N3479" s="613">
        <f t="shared" si="331"/>
        <v>0</v>
      </c>
      <c r="O3479" t="str">
        <f t="shared" si="332"/>
        <v/>
      </c>
    </row>
    <row r="3480" spans="1:15" x14ac:dyDescent="0.25">
      <c r="A3480" t="s">
        <v>1911</v>
      </c>
      <c r="B3480" t="s">
        <v>1204</v>
      </c>
      <c r="C3480" t="s">
        <v>1193</v>
      </c>
      <c r="D3480" t="s">
        <v>1203</v>
      </c>
      <c r="E3480" t="s">
        <v>1195</v>
      </c>
      <c r="F3480" s="604">
        <v>1</v>
      </c>
      <c r="G3480" s="604">
        <v>0.08</v>
      </c>
      <c r="I3480" t="str">
        <f t="shared" si="327"/>
        <v>buildings</v>
      </c>
      <c r="J3480" t="str">
        <f t="shared" si="328"/>
        <v>biomass</v>
      </c>
      <c r="K3480" t="str">
        <f t="shared" si="329"/>
        <v>voc</v>
      </c>
      <c r="L3480" t="str">
        <f t="shared" si="330"/>
        <v>buildings.biomass.voc.New stove - biomass</v>
      </c>
      <c r="M3480" s="614">
        <f>IFERROR(INDEX('Control Tech'!$K$3:$K$196,MATCH(Calcs!L3480,'Control Tech'!$A$3:$A$196,0),1)/100,0)</f>
        <v>0</v>
      </c>
      <c r="N3480" s="613">
        <f t="shared" si="331"/>
        <v>0</v>
      </c>
      <c r="O3480" t="str">
        <f t="shared" si="332"/>
        <v/>
      </c>
    </row>
    <row r="3481" spans="1:15" x14ac:dyDescent="0.25">
      <c r="A3481" t="s">
        <v>1911</v>
      </c>
      <c r="B3481" t="s">
        <v>1204</v>
      </c>
      <c r="C3481" t="s">
        <v>1193</v>
      </c>
      <c r="D3481" t="s">
        <v>1186</v>
      </c>
      <c r="E3481" t="s">
        <v>1195</v>
      </c>
      <c r="F3481" s="604">
        <v>1</v>
      </c>
      <c r="G3481" s="604">
        <v>1.6</v>
      </c>
      <c r="I3481" t="str">
        <f t="shared" ref="I3481:I3544" si="333">IFERROR(INDEX($U$3:$U$143,MATCH(B3481,$S$3:$S$143,0),1),"")</f>
        <v>buildings</v>
      </c>
      <c r="J3481" t="str">
        <f t="shared" ref="J3481:J3544" si="334">IFERROR(INDEX($V$3:$V$143,MATCH(CONCATENATE(B3481,".",C3481),$R$3:$R$143,0),1),"")</f>
        <v>biomass</v>
      </c>
      <c r="K3481" t="str">
        <f t="shared" ref="K3481:K3544" si="335">IF(OR(A3481="black carbon",A3481="oc",A3481="pm2.5",A3481="pm10"),"PM",A3481)</f>
        <v>voc</v>
      </c>
      <c r="L3481" t="str">
        <f t="shared" ref="L3481:L3544" si="336">IFERROR(CONCATENATE(I3481,".",J3481,".",K3481,".",D3481),"")</f>
        <v>buildings.biomass.voc.No control</v>
      </c>
      <c r="M3481" s="614">
        <f>IFERROR(INDEX('Control Tech'!$K$3:$K$196,MATCH(Calcs!L3481,'Control Tech'!$A$3:$A$196,0),1)/100,0)</f>
        <v>0</v>
      </c>
      <c r="N3481" s="613">
        <f t="shared" si="331"/>
        <v>1</v>
      </c>
      <c r="O3481" t="str">
        <f t="shared" si="332"/>
        <v/>
      </c>
    </row>
    <row r="3482" spans="1:15" x14ac:dyDescent="0.25">
      <c r="A3482" t="s">
        <v>1911</v>
      </c>
      <c r="B3482" t="s">
        <v>1204</v>
      </c>
      <c r="C3482" t="s">
        <v>1205</v>
      </c>
      <c r="D3482" t="s">
        <v>1214</v>
      </c>
      <c r="E3482" t="s">
        <v>1195</v>
      </c>
      <c r="F3482" s="604">
        <v>1</v>
      </c>
      <c r="G3482" s="604">
        <v>8.0000000000000002E-3</v>
      </c>
      <c r="I3482" t="str">
        <f t="shared" si="333"/>
        <v>buildings</v>
      </c>
      <c r="J3482" t="str">
        <f t="shared" si="334"/>
        <v>lignite</v>
      </c>
      <c r="K3482" t="str">
        <f t="shared" si="335"/>
        <v>voc</v>
      </c>
      <c r="L3482" t="str">
        <f t="shared" si="336"/>
        <v>buildings.lignite.voc.Briquette stove</v>
      </c>
      <c r="M3482" s="614">
        <f>IFERROR(INDEX('Control Tech'!$K$3:$K$196,MATCH(Calcs!L3482,'Control Tech'!$A$3:$A$196,0),1)/100,0)</f>
        <v>0</v>
      </c>
      <c r="N3482" s="613">
        <f t="shared" si="331"/>
        <v>0</v>
      </c>
      <c r="O3482" t="str">
        <f t="shared" si="332"/>
        <v/>
      </c>
    </row>
    <row r="3483" spans="1:15" x14ac:dyDescent="0.25">
      <c r="A3483" t="s">
        <v>1911</v>
      </c>
      <c r="B3483" t="s">
        <v>1204</v>
      </c>
      <c r="C3483" t="s">
        <v>1205</v>
      </c>
      <c r="D3483" t="s">
        <v>1215</v>
      </c>
      <c r="E3483" t="s">
        <v>1195</v>
      </c>
      <c r="F3483" s="604">
        <v>1</v>
      </c>
      <c r="G3483" s="604">
        <v>7.4999999999999997E-2</v>
      </c>
      <c r="I3483" t="str">
        <f t="shared" si="333"/>
        <v>buildings</v>
      </c>
      <c r="J3483" t="str">
        <f t="shared" si="334"/>
        <v>lignite</v>
      </c>
      <c r="K3483" t="str">
        <f t="shared" si="335"/>
        <v>voc</v>
      </c>
      <c r="L3483" t="str">
        <f t="shared" si="336"/>
        <v>buildings.lignite.voc.Improved stove - coal</v>
      </c>
      <c r="M3483" s="614">
        <f>IFERROR(INDEX('Control Tech'!$K$3:$K$196,MATCH(Calcs!L3483,'Control Tech'!$A$3:$A$196,0),1)/100,0)</f>
        <v>0</v>
      </c>
      <c r="N3483" s="613">
        <f t="shared" si="331"/>
        <v>0</v>
      </c>
      <c r="O3483" t="str">
        <f t="shared" si="332"/>
        <v/>
      </c>
    </row>
    <row r="3484" spans="1:15" x14ac:dyDescent="0.25">
      <c r="A3484" t="s">
        <v>1911</v>
      </c>
      <c r="B3484" t="s">
        <v>1204</v>
      </c>
      <c r="C3484" t="s">
        <v>1205</v>
      </c>
      <c r="D3484" t="s">
        <v>1216</v>
      </c>
      <c r="E3484" t="s">
        <v>1195</v>
      </c>
      <c r="F3484" s="604">
        <v>1</v>
      </c>
      <c r="G3484" s="604">
        <v>0.05</v>
      </c>
      <c r="I3484" t="str">
        <f t="shared" si="333"/>
        <v>buildings</v>
      </c>
      <c r="J3484" t="str">
        <f t="shared" si="334"/>
        <v>lignite</v>
      </c>
      <c r="K3484" t="str">
        <f t="shared" si="335"/>
        <v>voc</v>
      </c>
      <c r="L3484" t="str">
        <f t="shared" si="336"/>
        <v>buildings.lignite.voc.New stove - coal</v>
      </c>
      <c r="M3484" s="614">
        <f>IFERROR(INDEX('Control Tech'!$K$3:$K$196,MATCH(Calcs!L3484,'Control Tech'!$A$3:$A$196,0),1)/100,0)</f>
        <v>0</v>
      </c>
      <c r="N3484" s="613">
        <f t="shared" si="331"/>
        <v>0</v>
      </c>
      <c r="O3484" t="str">
        <f t="shared" si="332"/>
        <v/>
      </c>
    </row>
    <row r="3485" spans="1:15" x14ac:dyDescent="0.25">
      <c r="A3485" t="s">
        <v>1911</v>
      </c>
      <c r="B3485" t="s">
        <v>1204</v>
      </c>
      <c r="C3485" t="s">
        <v>1205</v>
      </c>
      <c r="D3485" t="s">
        <v>1186</v>
      </c>
      <c r="E3485" t="s">
        <v>1195</v>
      </c>
      <c r="F3485" s="604">
        <v>1</v>
      </c>
      <c r="G3485" s="604">
        <v>0.25</v>
      </c>
      <c r="I3485" t="str">
        <f t="shared" si="333"/>
        <v>buildings</v>
      </c>
      <c r="J3485" t="str">
        <f t="shared" si="334"/>
        <v>lignite</v>
      </c>
      <c r="K3485" t="str">
        <f t="shared" si="335"/>
        <v>voc</v>
      </c>
      <c r="L3485" t="str">
        <f t="shared" si="336"/>
        <v>buildings.lignite.voc.No control</v>
      </c>
      <c r="M3485" s="614">
        <f>IFERROR(INDEX('Control Tech'!$K$3:$K$196,MATCH(Calcs!L3485,'Control Tech'!$A$3:$A$196,0),1)/100,0)</f>
        <v>0</v>
      </c>
      <c r="N3485" s="613">
        <f t="shared" si="331"/>
        <v>1</v>
      </c>
      <c r="O3485" t="str">
        <f t="shared" si="332"/>
        <v/>
      </c>
    </row>
    <row r="3486" spans="1:15" x14ac:dyDescent="0.25">
      <c r="A3486" t="s">
        <v>1911</v>
      </c>
      <c r="B3486" t="s">
        <v>1204</v>
      </c>
      <c r="C3486" t="s">
        <v>1240</v>
      </c>
      <c r="D3486" t="s">
        <v>1214</v>
      </c>
      <c r="E3486" t="s">
        <v>1195</v>
      </c>
      <c r="F3486" s="604">
        <v>1</v>
      </c>
      <c r="G3486" s="604">
        <v>8.0000000000000002E-3</v>
      </c>
      <c r="I3486" t="str">
        <f t="shared" si="333"/>
        <v>buildings</v>
      </c>
      <c r="J3486" t="str">
        <f t="shared" si="334"/>
        <v>lignite</v>
      </c>
      <c r="K3486" t="str">
        <f t="shared" si="335"/>
        <v>voc</v>
      </c>
      <c r="L3486" t="str">
        <f t="shared" si="336"/>
        <v>buildings.lignite.voc.Briquette stove</v>
      </c>
      <c r="M3486" s="614">
        <f>IFERROR(INDEX('Control Tech'!$K$3:$K$196,MATCH(Calcs!L3486,'Control Tech'!$A$3:$A$196,0),1)/100,0)</f>
        <v>0</v>
      </c>
      <c r="N3486" s="613">
        <f t="shared" si="331"/>
        <v>0</v>
      </c>
      <c r="O3486" t="str">
        <f t="shared" si="332"/>
        <v/>
      </c>
    </row>
    <row r="3487" spans="1:15" x14ac:dyDescent="0.25">
      <c r="A3487" t="s">
        <v>1911</v>
      </c>
      <c r="B3487" t="s">
        <v>1204</v>
      </c>
      <c r="C3487" t="s">
        <v>1240</v>
      </c>
      <c r="D3487" t="s">
        <v>1215</v>
      </c>
      <c r="E3487" t="s">
        <v>1195</v>
      </c>
      <c r="F3487" s="604">
        <v>1</v>
      </c>
      <c r="G3487" s="604">
        <v>7.4999999999999997E-2</v>
      </c>
      <c r="I3487" t="str">
        <f t="shared" si="333"/>
        <v>buildings</v>
      </c>
      <c r="J3487" t="str">
        <f t="shared" si="334"/>
        <v>lignite</v>
      </c>
      <c r="K3487" t="str">
        <f t="shared" si="335"/>
        <v>voc</v>
      </c>
      <c r="L3487" t="str">
        <f t="shared" si="336"/>
        <v>buildings.lignite.voc.Improved stove - coal</v>
      </c>
      <c r="M3487" s="614">
        <f>IFERROR(INDEX('Control Tech'!$K$3:$K$196,MATCH(Calcs!L3487,'Control Tech'!$A$3:$A$196,0),1)/100,0)</f>
        <v>0</v>
      </c>
      <c r="N3487" s="613">
        <f t="shared" si="331"/>
        <v>0</v>
      </c>
      <c r="O3487" t="str">
        <f t="shared" si="332"/>
        <v/>
      </c>
    </row>
    <row r="3488" spans="1:15" x14ac:dyDescent="0.25">
      <c r="A3488" t="s">
        <v>1911</v>
      </c>
      <c r="B3488" t="s">
        <v>1204</v>
      </c>
      <c r="C3488" t="s">
        <v>1240</v>
      </c>
      <c r="D3488" t="s">
        <v>1216</v>
      </c>
      <c r="E3488" t="s">
        <v>1195</v>
      </c>
      <c r="F3488" s="604">
        <v>1</v>
      </c>
      <c r="G3488" s="604">
        <v>0.05</v>
      </c>
      <c r="I3488" t="str">
        <f t="shared" si="333"/>
        <v>buildings</v>
      </c>
      <c r="J3488" t="str">
        <f t="shared" si="334"/>
        <v>lignite</v>
      </c>
      <c r="K3488" t="str">
        <f t="shared" si="335"/>
        <v>voc</v>
      </c>
      <c r="L3488" t="str">
        <f t="shared" si="336"/>
        <v>buildings.lignite.voc.New stove - coal</v>
      </c>
      <c r="M3488" s="614">
        <f>IFERROR(INDEX('Control Tech'!$K$3:$K$196,MATCH(Calcs!L3488,'Control Tech'!$A$3:$A$196,0),1)/100,0)</f>
        <v>0</v>
      </c>
      <c r="N3488" s="613">
        <f t="shared" si="331"/>
        <v>0</v>
      </c>
      <c r="O3488" t="str">
        <f t="shared" si="332"/>
        <v/>
      </c>
    </row>
    <row r="3489" spans="1:15" x14ac:dyDescent="0.25">
      <c r="A3489" t="s">
        <v>1911</v>
      </c>
      <c r="B3489" t="s">
        <v>1204</v>
      </c>
      <c r="C3489" t="s">
        <v>1240</v>
      </c>
      <c r="D3489" t="s">
        <v>1186</v>
      </c>
      <c r="E3489" t="s">
        <v>1195</v>
      </c>
      <c r="F3489" s="604">
        <v>1</v>
      </c>
      <c r="G3489" s="604">
        <v>0.25</v>
      </c>
      <c r="I3489" t="str">
        <f t="shared" si="333"/>
        <v>buildings</v>
      </c>
      <c r="J3489" t="str">
        <f t="shared" si="334"/>
        <v>lignite</v>
      </c>
      <c r="K3489" t="str">
        <f t="shared" si="335"/>
        <v>voc</v>
      </c>
      <c r="L3489" t="str">
        <f t="shared" si="336"/>
        <v>buildings.lignite.voc.No control</v>
      </c>
      <c r="M3489" s="614">
        <f>IFERROR(INDEX('Control Tech'!$K$3:$K$196,MATCH(Calcs!L3489,'Control Tech'!$A$3:$A$196,0),1)/100,0)</f>
        <v>0</v>
      </c>
      <c r="N3489" s="613">
        <f t="shared" si="331"/>
        <v>1</v>
      </c>
      <c r="O3489" t="str">
        <f t="shared" si="332"/>
        <v/>
      </c>
    </row>
    <row r="3490" spans="1:15" x14ac:dyDescent="0.25">
      <c r="A3490" t="s">
        <v>1911</v>
      </c>
      <c r="B3490" t="s">
        <v>1204</v>
      </c>
      <c r="C3490" t="s">
        <v>1245</v>
      </c>
      <c r="D3490" t="s">
        <v>1215</v>
      </c>
      <c r="E3490" t="s">
        <v>1195</v>
      </c>
      <c r="F3490" s="604">
        <v>1</v>
      </c>
      <c r="G3490" s="604">
        <v>0.03</v>
      </c>
      <c r="I3490" t="str">
        <f t="shared" si="333"/>
        <v>buildings</v>
      </c>
      <c r="J3490" t="str">
        <f t="shared" si="334"/>
        <v>hard coal</v>
      </c>
      <c r="K3490" t="str">
        <f t="shared" si="335"/>
        <v>voc</v>
      </c>
      <c r="L3490" t="str">
        <f t="shared" si="336"/>
        <v>buildings.hard coal.voc.Improved stove - coal</v>
      </c>
      <c r="M3490" s="614">
        <f>IFERROR(INDEX('Control Tech'!$K$3:$K$196,MATCH(Calcs!L3490,'Control Tech'!$A$3:$A$196,0),1)/100,0)</f>
        <v>0</v>
      </c>
      <c r="N3490" s="613">
        <f t="shared" si="331"/>
        <v>0</v>
      </c>
      <c r="O3490" t="str">
        <f t="shared" si="332"/>
        <v/>
      </c>
    </row>
    <row r="3491" spans="1:15" x14ac:dyDescent="0.25">
      <c r="A3491" t="s">
        <v>1911</v>
      </c>
      <c r="B3491" t="s">
        <v>1204</v>
      </c>
      <c r="C3491" t="s">
        <v>1245</v>
      </c>
      <c r="D3491" t="s">
        <v>1216</v>
      </c>
      <c r="E3491" t="s">
        <v>1195</v>
      </c>
      <c r="F3491" s="604">
        <v>1</v>
      </c>
      <c r="G3491" s="604">
        <v>0.02</v>
      </c>
      <c r="I3491" t="str">
        <f t="shared" si="333"/>
        <v>buildings</v>
      </c>
      <c r="J3491" t="str">
        <f t="shared" si="334"/>
        <v>hard coal</v>
      </c>
      <c r="K3491" t="str">
        <f t="shared" si="335"/>
        <v>voc</v>
      </c>
      <c r="L3491" t="str">
        <f t="shared" si="336"/>
        <v>buildings.hard coal.voc.New stove - coal</v>
      </c>
      <c r="M3491" s="614">
        <f>IFERROR(INDEX('Control Tech'!$K$3:$K$196,MATCH(Calcs!L3491,'Control Tech'!$A$3:$A$196,0),1)/100,0)</f>
        <v>0</v>
      </c>
      <c r="N3491" s="613">
        <f t="shared" si="331"/>
        <v>0</v>
      </c>
      <c r="O3491" t="str">
        <f t="shared" si="332"/>
        <v/>
      </c>
    </row>
    <row r="3492" spans="1:15" x14ac:dyDescent="0.25">
      <c r="A3492" t="s">
        <v>1911</v>
      </c>
      <c r="B3492" t="s">
        <v>1204</v>
      </c>
      <c r="C3492" t="s">
        <v>1245</v>
      </c>
      <c r="D3492" t="s">
        <v>1186</v>
      </c>
      <c r="E3492" t="s">
        <v>1195</v>
      </c>
      <c r="F3492" s="604">
        <v>1</v>
      </c>
      <c r="G3492" s="604">
        <v>0.1</v>
      </c>
      <c r="I3492" t="str">
        <f t="shared" si="333"/>
        <v>buildings</v>
      </c>
      <c r="J3492" t="str">
        <f t="shared" si="334"/>
        <v>hard coal</v>
      </c>
      <c r="K3492" t="str">
        <f t="shared" si="335"/>
        <v>voc</v>
      </c>
      <c r="L3492" t="str">
        <f t="shared" si="336"/>
        <v>buildings.hard coal.voc.No control</v>
      </c>
      <c r="M3492" s="614">
        <f>IFERROR(INDEX('Control Tech'!$K$3:$K$196,MATCH(Calcs!L3492,'Control Tech'!$A$3:$A$196,0),1)/100,0)</f>
        <v>0</v>
      </c>
      <c r="N3492" s="613">
        <f t="shared" si="331"/>
        <v>1</v>
      </c>
      <c r="O3492" t="str">
        <f t="shared" si="332"/>
        <v/>
      </c>
    </row>
    <row r="3493" spans="1:15" x14ac:dyDescent="0.25">
      <c r="A3493" t="s">
        <v>1911</v>
      </c>
      <c r="B3493" t="s">
        <v>1204</v>
      </c>
      <c r="C3493" t="s">
        <v>1251</v>
      </c>
      <c r="D3493" t="s">
        <v>1202</v>
      </c>
      <c r="E3493" t="s">
        <v>1195</v>
      </c>
      <c r="F3493" s="604">
        <v>1</v>
      </c>
      <c r="G3493" s="604">
        <v>0.24</v>
      </c>
      <c r="I3493" t="str">
        <f t="shared" si="333"/>
        <v>buildings</v>
      </c>
      <c r="J3493" t="str">
        <f t="shared" si="334"/>
        <v>biomass</v>
      </c>
      <c r="K3493" t="str">
        <f t="shared" si="335"/>
        <v>voc</v>
      </c>
      <c r="L3493" t="str">
        <f t="shared" si="336"/>
        <v>buildings.biomass.voc.Improved stove - biomass</v>
      </c>
      <c r="M3493" s="614">
        <f>IFERROR(INDEX('Control Tech'!$K$3:$K$196,MATCH(Calcs!L3493,'Control Tech'!$A$3:$A$196,0),1)/100,0)</f>
        <v>0</v>
      </c>
      <c r="N3493" s="613">
        <f t="shared" si="331"/>
        <v>0</v>
      </c>
      <c r="O3493" t="str">
        <f t="shared" si="332"/>
        <v/>
      </c>
    </row>
    <row r="3494" spans="1:15" x14ac:dyDescent="0.25">
      <c r="A3494" t="s">
        <v>1911</v>
      </c>
      <c r="B3494" t="s">
        <v>1204</v>
      </c>
      <c r="C3494" t="s">
        <v>1251</v>
      </c>
      <c r="D3494" t="s">
        <v>1203</v>
      </c>
      <c r="E3494" t="s">
        <v>1195</v>
      </c>
      <c r="F3494" s="604">
        <v>1</v>
      </c>
      <c r="G3494" s="604">
        <v>0.08</v>
      </c>
      <c r="I3494" t="str">
        <f t="shared" si="333"/>
        <v>buildings</v>
      </c>
      <c r="J3494" t="str">
        <f t="shared" si="334"/>
        <v>biomass</v>
      </c>
      <c r="K3494" t="str">
        <f t="shared" si="335"/>
        <v>voc</v>
      </c>
      <c r="L3494" t="str">
        <f t="shared" si="336"/>
        <v>buildings.biomass.voc.New stove - biomass</v>
      </c>
      <c r="M3494" s="614">
        <f>IFERROR(INDEX('Control Tech'!$K$3:$K$196,MATCH(Calcs!L3494,'Control Tech'!$A$3:$A$196,0),1)/100,0)</f>
        <v>0</v>
      </c>
      <c r="N3494" s="613">
        <f t="shared" si="331"/>
        <v>0</v>
      </c>
      <c r="O3494" t="str">
        <f t="shared" si="332"/>
        <v/>
      </c>
    </row>
    <row r="3495" spans="1:15" x14ac:dyDescent="0.25">
      <c r="A3495" t="s">
        <v>1911</v>
      </c>
      <c r="B3495" t="s">
        <v>1204</v>
      </c>
      <c r="C3495" t="s">
        <v>1251</v>
      </c>
      <c r="D3495" t="s">
        <v>1186</v>
      </c>
      <c r="E3495" t="s">
        <v>1195</v>
      </c>
      <c r="F3495" s="604">
        <v>1</v>
      </c>
      <c r="G3495" s="604">
        <v>1.6</v>
      </c>
      <c r="I3495" t="str">
        <f t="shared" si="333"/>
        <v>buildings</v>
      </c>
      <c r="J3495" t="str">
        <f t="shared" si="334"/>
        <v>biomass</v>
      </c>
      <c r="K3495" t="str">
        <f t="shared" si="335"/>
        <v>voc</v>
      </c>
      <c r="L3495" t="str">
        <f t="shared" si="336"/>
        <v>buildings.biomass.voc.No control</v>
      </c>
      <c r="M3495" s="614">
        <f>IFERROR(INDEX('Control Tech'!$K$3:$K$196,MATCH(Calcs!L3495,'Control Tech'!$A$3:$A$196,0),1)/100,0)</f>
        <v>0</v>
      </c>
      <c r="N3495" s="613">
        <f t="shared" si="331"/>
        <v>1</v>
      </c>
      <c r="O3495" t="str">
        <f t="shared" si="332"/>
        <v/>
      </c>
    </row>
    <row r="3496" spans="1:15" x14ac:dyDescent="0.25">
      <c r="A3496" t="s">
        <v>1911</v>
      </c>
      <c r="B3496" t="s">
        <v>1204</v>
      </c>
      <c r="C3496" t="s">
        <v>1252</v>
      </c>
      <c r="D3496" t="s">
        <v>1202</v>
      </c>
      <c r="E3496" t="s">
        <v>1195</v>
      </c>
      <c r="F3496" s="604">
        <v>1</v>
      </c>
      <c r="G3496" s="604">
        <v>0.24</v>
      </c>
      <c r="I3496" t="str">
        <f t="shared" si="333"/>
        <v>buildings</v>
      </c>
      <c r="J3496" t="str">
        <f t="shared" si="334"/>
        <v>biomass</v>
      </c>
      <c r="K3496" t="str">
        <f t="shared" si="335"/>
        <v>voc</v>
      </c>
      <c r="L3496" t="str">
        <f t="shared" si="336"/>
        <v>buildings.biomass.voc.Improved stove - biomass</v>
      </c>
      <c r="M3496" s="614">
        <f>IFERROR(INDEX('Control Tech'!$K$3:$K$196,MATCH(Calcs!L3496,'Control Tech'!$A$3:$A$196,0),1)/100,0)</f>
        <v>0</v>
      </c>
      <c r="N3496" s="613">
        <f t="shared" si="331"/>
        <v>0</v>
      </c>
      <c r="O3496" t="str">
        <f t="shared" si="332"/>
        <v/>
      </c>
    </row>
    <row r="3497" spans="1:15" x14ac:dyDescent="0.25">
      <c r="A3497" t="s">
        <v>1911</v>
      </c>
      <c r="B3497" t="s">
        <v>1204</v>
      </c>
      <c r="C3497" t="s">
        <v>1252</v>
      </c>
      <c r="D3497" t="s">
        <v>1203</v>
      </c>
      <c r="E3497" t="s">
        <v>1195</v>
      </c>
      <c r="F3497" s="604">
        <v>1</v>
      </c>
      <c r="G3497" s="604">
        <v>0.08</v>
      </c>
      <c r="I3497" t="str">
        <f t="shared" si="333"/>
        <v>buildings</v>
      </c>
      <c r="J3497" t="str">
        <f t="shared" si="334"/>
        <v>biomass</v>
      </c>
      <c r="K3497" t="str">
        <f t="shared" si="335"/>
        <v>voc</v>
      </c>
      <c r="L3497" t="str">
        <f t="shared" si="336"/>
        <v>buildings.biomass.voc.New stove - biomass</v>
      </c>
      <c r="M3497" s="614">
        <f>IFERROR(INDEX('Control Tech'!$K$3:$K$196,MATCH(Calcs!L3497,'Control Tech'!$A$3:$A$196,0),1)/100,0)</f>
        <v>0</v>
      </c>
      <c r="N3497" s="613">
        <f t="shared" si="331"/>
        <v>0</v>
      </c>
      <c r="O3497" t="str">
        <f t="shared" si="332"/>
        <v/>
      </c>
    </row>
    <row r="3498" spans="1:15" x14ac:dyDescent="0.25">
      <c r="A3498" t="s">
        <v>1911</v>
      </c>
      <c r="B3498" t="s">
        <v>1204</v>
      </c>
      <c r="C3498" t="s">
        <v>1252</v>
      </c>
      <c r="D3498" t="s">
        <v>1261</v>
      </c>
      <c r="E3498" t="s">
        <v>1195</v>
      </c>
      <c r="F3498" s="604">
        <v>1</v>
      </c>
      <c r="G3498" s="604">
        <v>7.8399999999999997E-2</v>
      </c>
      <c r="I3498" t="str">
        <f t="shared" si="333"/>
        <v>buildings</v>
      </c>
      <c r="J3498" t="str">
        <f t="shared" si="334"/>
        <v>biomass</v>
      </c>
      <c r="K3498" t="str">
        <f t="shared" si="335"/>
        <v>voc</v>
      </c>
      <c r="L3498" t="str">
        <f t="shared" si="336"/>
        <v>buildings.biomass.voc.New stove with electrostatic precipitator</v>
      </c>
      <c r="M3498" s="614">
        <f>IFERROR(INDEX('Control Tech'!$K$3:$K$196,MATCH(Calcs!L3498,'Control Tech'!$A$3:$A$196,0),1)/100,0)</f>
        <v>0</v>
      </c>
      <c r="N3498" s="613">
        <f t="shared" si="331"/>
        <v>0</v>
      </c>
      <c r="O3498" t="str">
        <f t="shared" si="332"/>
        <v/>
      </c>
    </row>
    <row r="3499" spans="1:15" x14ac:dyDescent="0.25">
      <c r="A3499" t="s">
        <v>1911</v>
      </c>
      <c r="B3499" t="s">
        <v>1204</v>
      </c>
      <c r="C3499" t="s">
        <v>1252</v>
      </c>
      <c r="D3499" t="s">
        <v>1186</v>
      </c>
      <c r="E3499" t="s">
        <v>1195</v>
      </c>
      <c r="F3499" s="604">
        <v>1</v>
      </c>
      <c r="G3499" s="604">
        <v>1.6</v>
      </c>
      <c r="I3499" t="str">
        <f t="shared" si="333"/>
        <v>buildings</v>
      </c>
      <c r="J3499" t="str">
        <f t="shared" si="334"/>
        <v>biomass</v>
      </c>
      <c r="K3499" t="str">
        <f t="shared" si="335"/>
        <v>voc</v>
      </c>
      <c r="L3499" t="str">
        <f t="shared" si="336"/>
        <v>buildings.biomass.voc.No control</v>
      </c>
      <c r="M3499" s="614">
        <f>IFERROR(INDEX('Control Tech'!$K$3:$K$196,MATCH(Calcs!L3499,'Control Tech'!$A$3:$A$196,0),1)/100,0)</f>
        <v>0</v>
      </c>
      <c r="N3499" s="613">
        <f t="shared" si="331"/>
        <v>1</v>
      </c>
      <c r="O3499" t="str">
        <f t="shared" si="332"/>
        <v/>
      </c>
    </row>
    <row r="3500" spans="1:15" x14ac:dyDescent="0.25">
      <c r="A3500" t="s">
        <v>1911</v>
      </c>
      <c r="B3500" t="s">
        <v>1204</v>
      </c>
      <c r="C3500" t="s">
        <v>1252</v>
      </c>
      <c r="D3500" t="s">
        <v>1262</v>
      </c>
      <c r="E3500" t="s">
        <v>1195</v>
      </c>
      <c r="F3500" s="604">
        <v>1</v>
      </c>
      <c r="G3500" s="604">
        <v>0.04</v>
      </c>
      <c r="I3500" t="str">
        <f t="shared" si="333"/>
        <v>buildings</v>
      </c>
      <c r="J3500" t="str">
        <f t="shared" si="334"/>
        <v>biomass</v>
      </c>
      <c r="K3500" t="str">
        <f t="shared" si="335"/>
        <v>voc</v>
      </c>
      <c r="L3500" t="str">
        <f t="shared" si="336"/>
        <v>buildings.biomass.voc.Pellet stove</v>
      </c>
      <c r="M3500" s="614">
        <f>IFERROR(INDEX('Control Tech'!$K$3:$K$196,MATCH(Calcs!L3500,'Control Tech'!$A$3:$A$196,0),1)/100,0)</f>
        <v>0</v>
      </c>
      <c r="N3500" s="613">
        <f t="shared" si="331"/>
        <v>0</v>
      </c>
      <c r="O3500" t="str">
        <f t="shared" si="332"/>
        <v/>
      </c>
    </row>
    <row r="3501" spans="1:15" x14ac:dyDescent="0.25">
      <c r="A3501" t="s">
        <v>1911</v>
      </c>
      <c r="B3501" t="s">
        <v>1204</v>
      </c>
      <c r="C3501" t="s">
        <v>1252</v>
      </c>
      <c r="D3501" t="s">
        <v>1263</v>
      </c>
      <c r="E3501" t="s">
        <v>1195</v>
      </c>
      <c r="F3501" s="604">
        <v>1</v>
      </c>
      <c r="G3501" s="604">
        <v>3.984E-2</v>
      </c>
      <c r="I3501" t="str">
        <f t="shared" si="333"/>
        <v>buildings</v>
      </c>
      <c r="J3501" t="str">
        <f t="shared" si="334"/>
        <v>biomass</v>
      </c>
      <c r="K3501" t="str">
        <f t="shared" si="335"/>
        <v>voc</v>
      </c>
      <c r="L3501" t="str">
        <f t="shared" si="336"/>
        <v>buildings.biomass.voc.Pellet stove with electrostatic precipitator</v>
      </c>
      <c r="M3501" s="614">
        <f>IFERROR(INDEX('Control Tech'!$K$3:$K$196,MATCH(Calcs!L3501,'Control Tech'!$A$3:$A$196,0),1)/100,0)</f>
        <v>0</v>
      </c>
      <c r="N3501" s="613">
        <f t="shared" si="331"/>
        <v>0</v>
      </c>
      <c r="O3501" t="str">
        <f t="shared" si="332"/>
        <v/>
      </c>
    </row>
    <row r="3502" spans="1:15" x14ac:dyDescent="0.25">
      <c r="A3502" t="s">
        <v>1911</v>
      </c>
      <c r="B3502" t="s">
        <v>1204</v>
      </c>
      <c r="C3502" t="s">
        <v>1291</v>
      </c>
      <c r="D3502" t="s">
        <v>1214</v>
      </c>
      <c r="E3502" t="s">
        <v>1195</v>
      </c>
      <c r="F3502" s="604">
        <v>1</v>
      </c>
      <c r="G3502" s="604">
        <v>8.0000000000000002E-3</v>
      </c>
      <c r="I3502" t="str">
        <f t="shared" si="333"/>
        <v>buildings</v>
      </c>
      <c r="J3502" t="str">
        <f t="shared" si="334"/>
        <v>hard coal</v>
      </c>
      <c r="K3502" t="str">
        <f t="shared" si="335"/>
        <v>voc</v>
      </c>
      <c r="L3502" t="str">
        <f t="shared" si="336"/>
        <v>buildings.hard coal.voc.Briquette stove</v>
      </c>
      <c r="M3502" s="614">
        <f>IFERROR(INDEX('Control Tech'!$K$3:$K$196,MATCH(Calcs!L3502,'Control Tech'!$A$3:$A$196,0),1)/100,0)</f>
        <v>0</v>
      </c>
      <c r="N3502" s="613">
        <f t="shared" si="331"/>
        <v>0</v>
      </c>
      <c r="O3502" t="str">
        <f t="shared" si="332"/>
        <v/>
      </c>
    </row>
    <row r="3503" spans="1:15" x14ac:dyDescent="0.25">
      <c r="A3503" t="s">
        <v>1911</v>
      </c>
      <c r="B3503" t="s">
        <v>1204</v>
      </c>
      <c r="C3503" t="s">
        <v>1291</v>
      </c>
      <c r="D3503" t="s">
        <v>1215</v>
      </c>
      <c r="E3503" t="s">
        <v>1195</v>
      </c>
      <c r="F3503" s="604">
        <v>1</v>
      </c>
      <c r="G3503" s="604">
        <v>0.06</v>
      </c>
      <c r="I3503" t="str">
        <f t="shared" si="333"/>
        <v>buildings</v>
      </c>
      <c r="J3503" t="str">
        <f t="shared" si="334"/>
        <v>hard coal</v>
      </c>
      <c r="K3503" t="str">
        <f t="shared" si="335"/>
        <v>voc</v>
      </c>
      <c r="L3503" t="str">
        <f t="shared" si="336"/>
        <v>buildings.hard coal.voc.Improved stove - coal</v>
      </c>
      <c r="M3503" s="614">
        <f>IFERROR(INDEX('Control Tech'!$K$3:$K$196,MATCH(Calcs!L3503,'Control Tech'!$A$3:$A$196,0),1)/100,0)</f>
        <v>0</v>
      </c>
      <c r="N3503" s="613">
        <f t="shared" si="331"/>
        <v>0</v>
      </c>
      <c r="O3503" t="str">
        <f t="shared" si="332"/>
        <v/>
      </c>
    </row>
    <row r="3504" spans="1:15" x14ac:dyDescent="0.25">
      <c r="A3504" t="s">
        <v>1911</v>
      </c>
      <c r="B3504" t="s">
        <v>1204</v>
      </c>
      <c r="C3504" t="s">
        <v>1291</v>
      </c>
      <c r="D3504" t="s">
        <v>1216</v>
      </c>
      <c r="E3504" t="s">
        <v>1195</v>
      </c>
      <c r="F3504" s="604">
        <v>1</v>
      </c>
      <c r="G3504" s="604">
        <v>0.04</v>
      </c>
      <c r="I3504" t="str">
        <f t="shared" si="333"/>
        <v>buildings</v>
      </c>
      <c r="J3504" t="str">
        <f t="shared" si="334"/>
        <v>hard coal</v>
      </c>
      <c r="K3504" t="str">
        <f t="shared" si="335"/>
        <v>voc</v>
      </c>
      <c r="L3504" t="str">
        <f t="shared" si="336"/>
        <v>buildings.hard coal.voc.New stove - coal</v>
      </c>
      <c r="M3504" s="614">
        <f>IFERROR(INDEX('Control Tech'!$K$3:$K$196,MATCH(Calcs!L3504,'Control Tech'!$A$3:$A$196,0),1)/100,0)</f>
        <v>0</v>
      </c>
      <c r="N3504" s="613">
        <f t="shared" si="331"/>
        <v>0</v>
      </c>
      <c r="O3504" t="str">
        <f t="shared" si="332"/>
        <v/>
      </c>
    </row>
    <row r="3505" spans="1:15" x14ac:dyDescent="0.25">
      <c r="A3505" t="s">
        <v>1911</v>
      </c>
      <c r="B3505" t="s">
        <v>1204</v>
      </c>
      <c r="C3505" t="s">
        <v>1291</v>
      </c>
      <c r="D3505" t="s">
        <v>1186</v>
      </c>
      <c r="E3505" t="s">
        <v>1195</v>
      </c>
      <c r="F3505" s="604">
        <v>1</v>
      </c>
      <c r="G3505" s="604">
        <v>0.2</v>
      </c>
      <c r="I3505" t="str">
        <f t="shared" si="333"/>
        <v>buildings</v>
      </c>
      <c r="J3505" t="str">
        <f t="shared" si="334"/>
        <v>hard coal</v>
      </c>
      <c r="K3505" t="str">
        <f t="shared" si="335"/>
        <v>voc</v>
      </c>
      <c r="L3505" t="str">
        <f t="shared" si="336"/>
        <v>buildings.hard coal.voc.No control</v>
      </c>
      <c r="M3505" s="614">
        <f>IFERROR(INDEX('Control Tech'!$K$3:$K$196,MATCH(Calcs!L3505,'Control Tech'!$A$3:$A$196,0),1)/100,0)</f>
        <v>0</v>
      </c>
      <c r="N3505" s="613">
        <f t="shared" si="331"/>
        <v>1</v>
      </c>
      <c r="O3505" t="str">
        <f t="shared" si="332"/>
        <v/>
      </c>
    </row>
    <row r="3506" spans="1:15" x14ac:dyDescent="0.25">
      <c r="A3506" t="s">
        <v>1911</v>
      </c>
      <c r="B3506" t="s">
        <v>1204</v>
      </c>
      <c r="C3506" t="s">
        <v>1292</v>
      </c>
      <c r="D3506" t="s">
        <v>1214</v>
      </c>
      <c r="E3506" t="s">
        <v>1195</v>
      </c>
      <c r="F3506" s="604">
        <v>1</v>
      </c>
      <c r="G3506" s="604">
        <v>8.0000000000000002E-3</v>
      </c>
      <c r="I3506" t="str">
        <f t="shared" si="333"/>
        <v>buildings</v>
      </c>
      <c r="J3506" t="str">
        <f t="shared" si="334"/>
        <v>hard coal</v>
      </c>
      <c r="K3506" t="str">
        <f t="shared" si="335"/>
        <v>voc</v>
      </c>
      <c r="L3506" t="str">
        <f t="shared" si="336"/>
        <v>buildings.hard coal.voc.Briquette stove</v>
      </c>
      <c r="M3506" s="614">
        <f>IFERROR(INDEX('Control Tech'!$K$3:$K$196,MATCH(Calcs!L3506,'Control Tech'!$A$3:$A$196,0),1)/100,0)</f>
        <v>0</v>
      </c>
      <c r="N3506" s="613">
        <f t="shared" si="331"/>
        <v>0</v>
      </c>
      <c r="O3506" t="str">
        <f t="shared" si="332"/>
        <v/>
      </c>
    </row>
    <row r="3507" spans="1:15" x14ac:dyDescent="0.25">
      <c r="A3507" t="s">
        <v>1911</v>
      </c>
      <c r="B3507" t="s">
        <v>1204</v>
      </c>
      <c r="C3507" t="s">
        <v>1292</v>
      </c>
      <c r="D3507" t="s">
        <v>1215</v>
      </c>
      <c r="E3507" t="s">
        <v>1195</v>
      </c>
      <c r="F3507" s="604">
        <v>1</v>
      </c>
      <c r="G3507" s="604">
        <v>0.06</v>
      </c>
      <c r="I3507" t="str">
        <f t="shared" si="333"/>
        <v>buildings</v>
      </c>
      <c r="J3507" t="str">
        <f t="shared" si="334"/>
        <v>hard coal</v>
      </c>
      <c r="K3507" t="str">
        <f t="shared" si="335"/>
        <v>voc</v>
      </c>
      <c r="L3507" t="str">
        <f t="shared" si="336"/>
        <v>buildings.hard coal.voc.Improved stove - coal</v>
      </c>
      <c r="M3507" s="614">
        <f>IFERROR(INDEX('Control Tech'!$K$3:$K$196,MATCH(Calcs!L3507,'Control Tech'!$A$3:$A$196,0),1)/100,0)</f>
        <v>0</v>
      </c>
      <c r="N3507" s="613">
        <f t="shared" si="331"/>
        <v>0</v>
      </c>
      <c r="O3507" t="str">
        <f t="shared" si="332"/>
        <v/>
      </c>
    </row>
    <row r="3508" spans="1:15" x14ac:dyDescent="0.25">
      <c r="A3508" t="s">
        <v>1911</v>
      </c>
      <c r="B3508" t="s">
        <v>1204</v>
      </c>
      <c r="C3508" t="s">
        <v>1292</v>
      </c>
      <c r="D3508" t="s">
        <v>1216</v>
      </c>
      <c r="E3508" t="s">
        <v>1195</v>
      </c>
      <c r="F3508" s="604">
        <v>1</v>
      </c>
      <c r="G3508" s="604">
        <v>0.04</v>
      </c>
      <c r="I3508" t="str">
        <f t="shared" si="333"/>
        <v>buildings</v>
      </c>
      <c r="J3508" t="str">
        <f t="shared" si="334"/>
        <v>hard coal</v>
      </c>
      <c r="K3508" t="str">
        <f t="shared" si="335"/>
        <v>voc</v>
      </c>
      <c r="L3508" t="str">
        <f t="shared" si="336"/>
        <v>buildings.hard coal.voc.New stove - coal</v>
      </c>
      <c r="M3508" s="614">
        <f>IFERROR(INDEX('Control Tech'!$K$3:$K$196,MATCH(Calcs!L3508,'Control Tech'!$A$3:$A$196,0),1)/100,0)</f>
        <v>0</v>
      </c>
      <c r="N3508" s="613">
        <f t="shared" si="331"/>
        <v>0</v>
      </c>
      <c r="O3508" t="str">
        <f t="shared" si="332"/>
        <v/>
      </c>
    </row>
    <row r="3509" spans="1:15" x14ac:dyDescent="0.25">
      <c r="A3509" t="s">
        <v>1911</v>
      </c>
      <c r="B3509" t="s">
        <v>1204</v>
      </c>
      <c r="C3509" t="s">
        <v>1292</v>
      </c>
      <c r="D3509" t="s">
        <v>1186</v>
      </c>
      <c r="E3509" t="s">
        <v>1195</v>
      </c>
      <c r="F3509" s="604">
        <v>1</v>
      </c>
      <c r="G3509" s="604">
        <v>0.2</v>
      </c>
      <c r="I3509" t="str">
        <f t="shared" si="333"/>
        <v>buildings</v>
      </c>
      <c r="J3509" t="str">
        <f t="shared" si="334"/>
        <v>hard coal</v>
      </c>
      <c r="K3509" t="str">
        <f t="shared" si="335"/>
        <v>voc</v>
      </c>
      <c r="L3509" t="str">
        <f t="shared" si="336"/>
        <v>buildings.hard coal.voc.No control</v>
      </c>
      <c r="M3509" s="614">
        <f>IFERROR(INDEX('Control Tech'!$K$3:$K$196,MATCH(Calcs!L3509,'Control Tech'!$A$3:$A$196,0),1)/100,0)</f>
        <v>0</v>
      </c>
      <c r="N3509" s="613">
        <f t="shared" si="331"/>
        <v>1</v>
      </c>
      <c r="O3509" t="str">
        <f t="shared" si="332"/>
        <v/>
      </c>
    </row>
    <row r="3510" spans="1:15" x14ac:dyDescent="0.25">
      <c r="A3510" t="s">
        <v>1911</v>
      </c>
      <c r="B3510" t="s">
        <v>1204</v>
      </c>
      <c r="C3510" t="s">
        <v>1293</v>
      </c>
      <c r="D3510" t="s">
        <v>1214</v>
      </c>
      <c r="E3510" t="s">
        <v>1195</v>
      </c>
      <c r="F3510" s="604">
        <v>1</v>
      </c>
      <c r="G3510" s="604">
        <v>8.0000000000000002E-3</v>
      </c>
      <c r="I3510" t="str">
        <f t="shared" si="333"/>
        <v>buildings</v>
      </c>
      <c r="J3510" t="str">
        <f t="shared" si="334"/>
        <v>hard coal</v>
      </c>
      <c r="K3510" t="str">
        <f t="shared" si="335"/>
        <v>voc</v>
      </c>
      <c r="L3510" t="str">
        <f t="shared" si="336"/>
        <v>buildings.hard coal.voc.Briquette stove</v>
      </c>
      <c r="M3510" s="614">
        <f>IFERROR(INDEX('Control Tech'!$K$3:$K$196,MATCH(Calcs!L3510,'Control Tech'!$A$3:$A$196,0),1)/100,0)</f>
        <v>0</v>
      </c>
      <c r="N3510" s="613">
        <f t="shared" si="331"/>
        <v>0</v>
      </c>
      <c r="O3510" t="str">
        <f t="shared" si="332"/>
        <v/>
      </c>
    </row>
    <row r="3511" spans="1:15" x14ac:dyDescent="0.25">
      <c r="A3511" t="s">
        <v>1911</v>
      </c>
      <c r="B3511" t="s">
        <v>1204</v>
      </c>
      <c r="C3511" t="s">
        <v>1293</v>
      </c>
      <c r="D3511" t="s">
        <v>1215</v>
      </c>
      <c r="E3511" t="s">
        <v>1195</v>
      </c>
      <c r="F3511" s="604">
        <v>1</v>
      </c>
      <c r="G3511" s="604">
        <v>0.06</v>
      </c>
      <c r="I3511" t="str">
        <f t="shared" si="333"/>
        <v>buildings</v>
      </c>
      <c r="J3511" t="str">
        <f t="shared" si="334"/>
        <v>hard coal</v>
      </c>
      <c r="K3511" t="str">
        <f t="shared" si="335"/>
        <v>voc</v>
      </c>
      <c r="L3511" t="str">
        <f t="shared" si="336"/>
        <v>buildings.hard coal.voc.Improved stove - coal</v>
      </c>
      <c r="M3511" s="614">
        <f>IFERROR(INDEX('Control Tech'!$K$3:$K$196,MATCH(Calcs!L3511,'Control Tech'!$A$3:$A$196,0),1)/100,0)</f>
        <v>0</v>
      </c>
      <c r="N3511" s="613">
        <f t="shared" si="331"/>
        <v>0</v>
      </c>
      <c r="O3511" t="str">
        <f t="shared" si="332"/>
        <v/>
      </c>
    </row>
    <row r="3512" spans="1:15" x14ac:dyDescent="0.25">
      <c r="A3512" t="s">
        <v>1911</v>
      </c>
      <c r="B3512" t="s">
        <v>1204</v>
      </c>
      <c r="C3512" t="s">
        <v>1293</v>
      </c>
      <c r="D3512" t="s">
        <v>1216</v>
      </c>
      <c r="E3512" t="s">
        <v>1195</v>
      </c>
      <c r="F3512" s="604">
        <v>1</v>
      </c>
      <c r="G3512" s="604">
        <v>0.04</v>
      </c>
      <c r="I3512" t="str">
        <f t="shared" si="333"/>
        <v>buildings</v>
      </c>
      <c r="J3512" t="str">
        <f t="shared" si="334"/>
        <v>hard coal</v>
      </c>
      <c r="K3512" t="str">
        <f t="shared" si="335"/>
        <v>voc</v>
      </c>
      <c r="L3512" t="str">
        <f t="shared" si="336"/>
        <v>buildings.hard coal.voc.New stove - coal</v>
      </c>
      <c r="M3512" s="614">
        <f>IFERROR(INDEX('Control Tech'!$K$3:$K$196,MATCH(Calcs!L3512,'Control Tech'!$A$3:$A$196,0),1)/100,0)</f>
        <v>0</v>
      </c>
      <c r="N3512" s="613">
        <f t="shared" si="331"/>
        <v>0</v>
      </c>
      <c r="O3512" t="str">
        <f t="shared" si="332"/>
        <v/>
      </c>
    </row>
    <row r="3513" spans="1:15" x14ac:dyDescent="0.25">
      <c r="A3513" t="s">
        <v>1911</v>
      </c>
      <c r="B3513" t="s">
        <v>1204</v>
      </c>
      <c r="C3513" t="s">
        <v>1293</v>
      </c>
      <c r="D3513" t="s">
        <v>1186</v>
      </c>
      <c r="E3513" t="s">
        <v>1195</v>
      </c>
      <c r="F3513" s="604">
        <v>1</v>
      </c>
      <c r="G3513" s="604">
        <v>0.2</v>
      </c>
      <c r="I3513" t="str">
        <f t="shared" si="333"/>
        <v>buildings</v>
      </c>
      <c r="J3513" t="str">
        <f t="shared" si="334"/>
        <v>hard coal</v>
      </c>
      <c r="K3513" t="str">
        <f t="shared" si="335"/>
        <v>voc</v>
      </c>
      <c r="L3513" t="str">
        <f t="shared" si="336"/>
        <v>buildings.hard coal.voc.No control</v>
      </c>
      <c r="M3513" s="614">
        <f>IFERROR(INDEX('Control Tech'!$K$3:$K$196,MATCH(Calcs!L3513,'Control Tech'!$A$3:$A$196,0),1)/100,0)</f>
        <v>0</v>
      </c>
      <c r="N3513" s="613">
        <f t="shared" si="331"/>
        <v>1</v>
      </c>
      <c r="O3513" t="str">
        <f t="shared" si="332"/>
        <v/>
      </c>
    </row>
    <row r="3514" spans="1:15" x14ac:dyDescent="0.25">
      <c r="A3514" t="s">
        <v>1911</v>
      </c>
      <c r="B3514" t="s">
        <v>1188</v>
      </c>
      <c r="C3514" t="s">
        <v>92</v>
      </c>
      <c r="D3514" t="s">
        <v>1310</v>
      </c>
      <c r="E3514" t="s">
        <v>1195</v>
      </c>
      <c r="F3514" s="604">
        <v>1</v>
      </c>
      <c r="G3514" s="604">
        <v>8.4000000000000005E-2</v>
      </c>
      <c r="I3514" t="str">
        <f t="shared" si="333"/>
        <v>hdvs</v>
      </c>
      <c r="J3514" t="str">
        <f t="shared" si="334"/>
        <v>petroleum diesel</v>
      </c>
      <c r="K3514" t="str">
        <f t="shared" si="335"/>
        <v>voc</v>
      </c>
      <c r="L3514" t="str">
        <f t="shared" si="336"/>
        <v>hdvs.petroleum diesel.voc.EURO I</v>
      </c>
      <c r="M3514" s="614">
        <f>IFERROR(INDEX('Control Tech'!$K$3:$K$196,MATCH(Calcs!L3514,'Control Tech'!$A$3:$A$196,0),1)/100,0)</f>
        <v>0.03</v>
      </c>
      <c r="N3514" s="613">
        <f t="shared" si="331"/>
        <v>0.03</v>
      </c>
      <c r="O3514" t="str">
        <f t="shared" si="332"/>
        <v/>
      </c>
    </row>
    <row r="3515" spans="1:15" x14ac:dyDescent="0.25">
      <c r="A3515" t="s">
        <v>1911</v>
      </c>
      <c r="B3515" t="s">
        <v>1188</v>
      </c>
      <c r="C3515" t="s">
        <v>92</v>
      </c>
      <c r="D3515" t="s">
        <v>1311</v>
      </c>
      <c r="E3515" t="s">
        <v>1195</v>
      </c>
      <c r="F3515" s="604">
        <v>1</v>
      </c>
      <c r="G3515" s="604">
        <v>6.1199999999999997E-2</v>
      </c>
      <c r="I3515" t="str">
        <f t="shared" si="333"/>
        <v>hdvs</v>
      </c>
      <c r="J3515" t="str">
        <f t="shared" si="334"/>
        <v>petroleum diesel</v>
      </c>
      <c r="K3515" t="str">
        <f t="shared" si="335"/>
        <v>voc</v>
      </c>
      <c r="L3515" t="str">
        <f t="shared" si="336"/>
        <v>hdvs.petroleum diesel.voc.EURO II</v>
      </c>
      <c r="M3515" s="614">
        <f>IFERROR(INDEX('Control Tech'!$K$3:$K$196,MATCH(Calcs!L3515,'Control Tech'!$A$3:$A$196,0),1)/100,0)</f>
        <v>5.2499999999999998E-2</v>
      </c>
      <c r="N3515" s="613">
        <f t="shared" si="331"/>
        <v>5.2499999999999998E-2</v>
      </c>
      <c r="O3515" t="str">
        <f t="shared" si="332"/>
        <v/>
      </c>
    </row>
    <row r="3516" spans="1:15" x14ac:dyDescent="0.25">
      <c r="A3516" t="s">
        <v>1911</v>
      </c>
      <c r="B3516" t="s">
        <v>1188</v>
      </c>
      <c r="C3516" t="s">
        <v>92</v>
      </c>
      <c r="D3516" t="s">
        <v>1312</v>
      </c>
      <c r="E3516" t="s">
        <v>1195</v>
      </c>
      <c r="F3516" s="604">
        <v>1</v>
      </c>
      <c r="G3516" s="604">
        <v>5.16E-2</v>
      </c>
      <c r="I3516" t="str">
        <f t="shared" si="333"/>
        <v>hdvs</v>
      </c>
      <c r="J3516" t="str">
        <f t="shared" si="334"/>
        <v>petroleum diesel</v>
      </c>
      <c r="K3516" t="str">
        <f t="shared" si="335"/>
        <v>voc</v>
      </c>
      <c r="L3516" t="str">
        <f t="shared" si="336"/>
        <v>hdvs.petroleum diesel.voc.EURO III</v>
      </c>
      <c r="M3516" s="614">
        <f>IFERROR(INDEX('Control Tech'!$K$3:$K$196,MATCH(Calcs!L3516,'Control Tech'!$A$3:$A$196,0),1)/100,0)</f>
        <v>0.6</v>
      </c>
      <c r="N3516" s="613">
        <f t="shared" si="331"/>
        <v>0.6</v>
      </c>
      <c r="O3516" t="str">
        <f t="shared" si="332"/>
        <v/>
      </c>
    </row>
    <row r="3517" spans="1:15" x14ac:dyDescent="0.25">
      <c r="A3517" t="s">
        <v>1911</v>
      </c>
      <c r="B3517" t="s">
        <v>1188</v>
      </c>
      <c r="C3517" t="s">
        <v>92</v>
      </c>
      <c r="D3517" t="s">
        <v>1313</v>
      </c>
      <c r="E3517" t="s">
        <v>1195</v>
      </c>
      <c r="F3517" s="604">
        <v>1</v>
      </c>
      <c r="G3517" s="604">
        <v>4.8000000000000001E-2</v>
      </c>
      <c r="I3517" t="str">
        <f t="shared" si="333"/>
        <v>hdvs</v>
      </c>
      <c r="J3517" t="str">
        <f t="shared" si="334"/>
        <v>petroleum diesel</v>
      </c>
      <c r="K3517" t="str">
        <f t="shared" si="335"/>
        <v>voc</v>
      </c>
      <c r="L3517" t="str">
        <f t="shared" si="336"/>
        <v>hdvs.petroleum diesel.voc.EURO IV</v>
      </c>
      <c r="M3517" s="614">
        <f>IFERROR(INDEX('Control Tech'!$K$3:$K$196,MATCH(Calcs!L3517,'Control Tech'!$A$3:$A$196,0),1)/100,0)</f>
        <v>0.3</v>
      </c>
      <c r="N3517" s="613">
        <f t="shared" si="331"/>
        <v>0.3</v>
      </c>
      <c r="O3517" t="str">
        <f t="shared" si="332"/>
        <v/>
      </c>
    </row>
    <row r="3518" spans="1:15" x14ac:dyDescent="0.25">
      <c r="A3518" t="s">
        <v>1911</v>
      </c>
      <c r="B3518" t="s">
        <v>1188</v>
      </c>
      <c r="C3518" t="s">
        <v>92</v>
      </c>
      <c r="D3518" t="s">
        <v>1314</v>
      </c>
      <c r="E3518" t="s">
        <v>1195</v>
      </c>
      <c r="F3518" s="604">
        <v>1</v>
      </c>
      <c r="G3518" s="604">
        <v>4.2000000000000003E-2</v>
      </c>
      <c r="I3518" t="str">
        <f t="shared" si="333"/>
        <v>hdvs</v>
      </c>
      <c r="J3518" t="str">
        <f t="shared" si="334"/>
        <v>petroleum diesel</v>
      </c>
      <c r="K3518" t="str">
        <f t="shared" si="335"/>
        <v>voc</v>
      </c>
      <c r="L3518" t="str">
        <f t="shared" si="336"/>
        <v>hdvs.petroleum diesel.voc.EURO V</v>
      </c>
      <c r="M3518" s="614">
        <f>IFERROR(INDEX('Control Tech'!$K$3:$K$196,MATCH(Calcs!L3518,'Control Tech'!$A$3:$A$196,0),1)/100,0)</f>
        <v>0</v>
      </c>
      <c r="N3518" s="613">
        <f t="shared" si="331"/>
        <v>0</v>
      </c>
      <c r="O3518" t="str">
        <f t="shared" si="332"/>
        <v/>
      </c>
    </row>
    <row r="3519" spans="1:15" x14ac:dyDescent="0.25">
      <c r="A3519" t="s">
        <v>1911</v>
      </c>
      <c r="B3519" t="s">
        <v>1188</v>
      </c>
      <c r="C3519" t="s">
        <v>92</v>
      </c>
      <c r="D3519" t="s">
        <v>1315</v>
      </c>
      <c r="E3519" t="s">
        <v>1195</v>
      </c>
      <c r="F3519" s="604">
        <v>1</v>
      </c>
      <c r="G3519" s="604">
        <v>1.26E-2</v>
      </c>
      <c r="I3519" t="str">
        <f t="shared" si="333"/>
        <v>hdvs</v>
      </c>
      <c r="J3519" t="str">
        <f t="shared" si="334"/>
        <v>petroleum diesel</v>
      </c>
      <c r="K3519" t="str">
        <f t="shared" si="335"/>
        <v>voc</v>
      </c>
      <c r="L3519" t="str">
        <f t="shared" si="336"/>
        <v>hdvs.petroleum diesel.voc.EURO VI</v>
      </c>
      <c r="M3519" s="614">
        <f>IFERROR(INDEX('Control Tech'!$K$3:$K$196,MATCH(Calcs!L3519,'Control Tech'!$A$3:$A$196,0),1)/100,0)</f>
        <v>0</v>
      </c>
      <c r="N3519" s="613">
        <f t="shared" si="331"/>
        <v>0</v>
      </c>
      <c r="O3519" t="str">
        <f t="shared" si="332"/>
        <v/>
      </c>
    </row>
    <row r="3520" spans="1:15" x14ac:dyDescent="0.25">
      <c r="A3520" t="s">
        <v>1911</v>
      </c>
      <c r="B3520" t="s">
        <v>1188</v>
      </c>
      <c r="C3520" t="s">
        <v>92</v>
      </c>
      <c r="D3520" t="s">
        <v>1316</v>
      </c>
      <c r="E3520" t="s">
        <v>1195</v>
      </c>
      <c r="F3520" s="604">
        <v>1</v>
      </c>
      <c r="G3520" s="604">
        <v>1.26E-2</v>
      </c>
      <c r="I3520" t="str">
        <f t="shared" si="333"/>
        <v>hdvs</v>
      </c>
      <c r="J3520" t="str">
        <f t="shared" si="334"/>
        <v>petroleum diesel</v>
      </c>
      <c r="K3520" t="str">
        <f t="shared" si="335"/>
        <v>voc</v>
      </c>
      <c r="L3520" t="str">
        <f t="shared" si="336"/>
        <v>hdvs.petroleum diesel.voc.EURO VII</v>
      </c>
      <c r="M3520" s="614">
        <f>IFERROR(INDEX('Control Tech'!$K$3:$K$196,MATCH(Calcs!L3520,'Control Tech'!$A$3:$A$196,0),1)/100,0)</f>
        <v>0</v>
      </c>
      <c r="N3520" s="613">
        <f t="shared" si="331"/>
        <v>0</v>
      </c>
      <c r="O3520" t="str">
        <f t="shared" si="332"/>
        <v/>
      </c>
    </row>
    <row r="3521" spans="1:15" x14ac:dyDescent="0.25">
      <c r="A3521" t="s">
        <v>1911</v>
      </c>
      <c r="B3521" t="s">
        <v>1188</v>
      </c>
      <c r="C3521" t="s">
        <v>92</v>
      </c>
      <c r="D3521" t="s">
        <v>1186</v>
      </c>
      <c r="E3521" t="s">
        <v>1195</v>
      </c>
      <c r="F3521" s="604">
        <v>1</v>
      </c>
      <c r="G3521" s="604">
        <v>0.12</v>
      </c>
      <c r="I3521" t="str">
        <f t="shared" si="333"/>
        <v>hdvs</v>
      </c>
      <c r="J3521" t="str">
        <f t="shared" si="334"/>
        <v>petroleum diesel</v>
      </c>
      <c r="K3521" t="str">
        <f t="shared" si="335"/>
        <v>voc</v>
      </c>
      <c r="L3521" t="str">
        <f t="shared" si="336"/>
        <v>hdvs.petroleum diesel.voc.No control</v>
      </c>
      <c r="M3521" s="614">
        <f>IFERROR(INDEX('Control Tech'!$K$3:$K$196,MATCH(Calcs!L3521,'Control Tech'!$A$3:$A$196,0),1)/100,0)</f>
        <v>0</v>
      </c>
      <c r="N3521" s="613">
        <f t="shared" si="331"/>
        <v>1.7500000000000071E-2</v>
      </c>
      <c r="O3521" t="str">
        <f t="shared" si="332"/>
        <v/>
      </c>
    </row>
    <row r="3522" spans="1:15" x14ac:dyDescent="0.25">
      <c r="A3522" t="s">
        <v>1911</v>
      </c>
      <c r="B3522" t="s">
        <v>1188</v>
      </c>
      <c r="C3522" t="s">
        <v>1264</v>
      </c>
      <c r="D3522" t="s">
        <v>1186</v>
      </c>
      <c r="E3522" t="s">
        <v>1195</v>
      </c>
      <c r="F3522" s="604">
        <v>1</v>
      </c>
      <c r="G3522" s="604">
        <v>0.56000000000000005</v>
      </c>
      <c r="I3522" t="str">
        <f t="shared" si="333"/>
        <v>hdvs</v>
      </c>
      <c r="J3522" t="str">
        <f t="shared" si="334"/>
        <v>natural gas</v>
      </c>
      <c r="K3522" t="str">
        <f t="shared" si="335"/>
        <v>voc</v>
      </c>
      <c r="L3522" t="str">
        <f t="shared" si="336"/>
        <v>hdvs.natural gas.voc.No control</v>
      </c>
      <c r="M3522" s="614">
        <f>IFERROR(INDEX('Control Tech'!$K$3:$K$196,MATCH(Calcs!L3522,'Control Tech'!$A$3:$A$196,0),1)/100,0)</f>
        <v>0</v>
      </c>
      <c r="N3522" s="613">
        <f t="shared" si="331"/>
        <v>1</v>
      </c>
      <c r="O3522" t="str">
        <f t="shared" si="332"/>
        <v/>
      </c>
    </row>
    <row r="3523" spans="1:15" x14ac:dyDescent="0.25">
      <c r="A3523" t="s">
        <v>1911</v>
      </c>
      <c r="B3523" t="s">
        <v>1188</v>
      </c>
      <c r="C3523" t="s">
        <v>1264</v>
      </c>
      <c r="D3523" t="s">
        <v>1275</v>
      </c>
      <c r="E3523" t="s">
        <v>1195</v>
      </c>
      <c r="F3523" s="604">
        <v>1</v>
      </c>
      <c r="G3523" s="604">
        <v>0.112</v>
      </c>
      <c r="I3523" t="str">
        <f t="shared" si="333"/>
        <v>hdvs</v>
      </c>
      <c r="J3523" t="str">
        <f t="shared" si="334"/>
        <v>natural gas</v>
      </c>
      <c r="K3523" t="str">
        <f t="shared" si="335"/>
        <v>voc</v>
      </c>
      <c r="L3523" t="str">
        <f t="shared" si="336"/>
        <v>hdvs.natural gas.voc.Stage 1</v>
      </c>
      <c r="M3523" s="614">
        <f>IFERROR(INDEX('Control Tech'!$K$3:$K$196,MATCH(Calcs!L3523,'Control Tech'!$A$3:$A$196,0),1)/100,0)</f>
        <v>0</v>
      </c>
      <c r="N3523" s="613">
        <f t="shared" si="331"/>
        <v>0</v>
      </c>
      <c r="O3523" t="str">
        <f t="shared" si="332"/>
        <v/>
      </c>
    </row>
    <row r="3524" spans="1:15" x14ac:dyDescent="0.25">
      <c r="A3524" t="s">
        <v>1911</v>
      </c>
      <c r="B3524" t="s">
        <v>1188</v>
      </c>
      <c r="C3524" t="s">
        <v>1264</v>
      </c>
      <c r="D3524" t="s">
        <v>1276</v>
      </c>
      <c r="E3524" t="s">
        <v>1195</v>
      </c>
      <c r="F3524" s="604">
        <v>1</v>
      </c>
      <c r="G3524" s="604">
        <v>4.48E-2</v>
      </c>
      <c r="I3524" t="str">
        <f t="shared" si="333"/>
        <v>hdvs</v>
      </c>
      <c r="J3524" t="str">
        <f t="shared" si="334"/>
        <v>natural gas</v>
      </c>
      <c r="K3524" t="str">
        <f t="shared" si="335"/>
        <v>voc</v>
      </c>
      <c r="L3524" t="str">
        <f t="shared" si="336"/>
        <v>hdvs.natural gas.voc.Stage 2</v>
      </c>
      <c r="M3524" s="614">
        <f>IFERROR(INDEX('Control Tech'!$K$3:$K$196,MATCH(Calcs!L3524,'Control Tech'!$A$3:$A$196,0),1)/100,0)</f>
        <v>0</v>
      </c>
      <c r="N3524" s="613">
        <f t="shared" si="331"/>
        <v>0</v>
      </c>
      <c r="O3524" t="str">
        <f t="shared" si="332"/>
        <v/>
      </c>
    </row>
    <row r="3525" spans="1:15" x14ac:dyDescent="0.25">
      <c r="A3525" t="s">
        <v>1911</v>
      </c>
      <c r="B3525" t="s">
        <v>1188</v>
      </c>
      <c r="C3525" t="s">
        <v>1264</v>
      </c>
      <c r="D3525" t="s">
        <v>1277</v>
      </c>
      <c r="E3525" t="s">
        <v>1195</v>
      </c>
      <c r="F3525" s="604">
        <v>1</v>
      </c>
      <c r="G3525" s="604">
        <v>1.6799999999999999E-2</v>
      </c>
      <c r="I3525" t="str">
        <f t="shared" si="333"/>
        <v>hdvs</v>
      </c>
      <c r="J3525" t="str">
        <f t="shared" si="334"/>
        <v>natural gas</v>
      </c>
      <c r="K3525" t="str">
        <f t="shared" si="335"/>
        <v>voc</v>
      </c>
      <c r="L3525" t="str">
        <f t="shared" si="336"/>
        <v>hdvs.natural gas.voc.Stage 3</v>
      </c>
      <c r="M3525" s="614">
        <f>IFERROR(INDEX('Control Tech'!$K$3:$K$196,MATCH(Calcs!L3525,'Control Tech'!$A$3:$A$196,0),1)/100,0)</f>
        <v>0</v>
      </c>
      <c r="N3525" s="613">
        <f t="shared" si="331"/>
        <v>0</v>
      </c>
      <c r="O3525" t="str">
        <f t="shared" si="332"/>
        <v/>
      </c>
    </row>
    <row r="3526" spans="1:15" x14ac:dyDescent="0.25">
      <c r="A3526" t="s">
        <v>1911</v>
      </c>
      <c r="B3526" t="s">
        <v>1188</v>
      </c>
      <c r="C3526" t="s">
        <v>18</v>
      </c>
      <c r="D3526" t="s">
        <v>1186</v>
      </c>
      <c r="E3526" t="s">
        <v>1195</v>
      </c>
      <c r="F3526" s="604">
        <v>1</v>
      </c>
      <c r="G3526" s="604">
        <v>0.65</v>
      </c>
      <c r="I3526" t="str">
        <f t="shared" si="333"/>
        <v>hdvs</v>
      </c>
      <c r="J3526" t="str">
        <f t="shared" si="334"/>
        <v>petroleum gasoline</v>
      </c>
      <c r="K3526" t="str">
        <f t="shared" si="335"/>
        <v>voc</v>
      </c>
      <c r="L3526" t="str">
        <f t="shared" si="336"/>
        <v>hdvs.petroleum gasoline.voc.No control</v>
      </c>
      <c r="M3526" s="614">
        <f>IFERROR(INDEX('Control Tech'!$K$3:$K$196,MATCH(Calcs!L3526,'Control Tech'!$A$3:$A$196,0),1)/100,0)</f>
        <v>0</v>
      </c>
      <c r="N3526" s="613">
        <f t="shared" ref="N3526:N3589" si="337">IF(D3526="no control",1-SUMIFS($M$5:$M$3714,$B$5:$B$3714,B3526,$A$5:$A$3714,A3526,$C$5:$C$3714,C3526),M3526)</f>
        <v>1</v>
      </c>
      <c r="O3526" t="str">
        <f t="shared" ref="O3526:O3589" si="338">IF(I3526="electricity",INDEX($W$3:$W$143,MATCH(CONCATENATE(B3526,".",C3526),$R$3:$R$143,0),1),"")</f>
        <v/>
      </c>
    </row>
    <row r="3527" spans="1:15" x14ac:dyDescent="0.25">
      <c r="A3527" t="s">
        <v>1911</v>
      </c>
      <c r="B3527" t="s">
        <v>1188</v>
      </c>
      <c r="C3527" t="s">
        <v>18</v>
      </c>
      <c r="D3527" t="s">
        <v>1275</v>
      </c>
      <c r="E3527" t="s">
        <v>1195</v>
      </c>
      <c r="F3527" s="604">
        <v>1</v>
      </c>
      <c r="G3527" s="604">
        <v>0.13</v>
      </c>
      <c r="I3527" t="str">
        <f t="shared" si="333"/>
        <v>hdvs</v>
      </c>
      <c r="J3527" t="str">
        <f t="shared" si="334"/>
        <v>petroleum gasoline</v>
      </c>
      <c r="K3527" t="str">
        <f t="shared" si="335"/>
        <v>voc</v>
      </c>
      <c r="L3527" t="str">
        <f t="shared" si="336"/>
        <v>hdvs.petroleum gasoline.voc.Stage 1</v>
      </c>
      <c r="M3527" s="614">
        <f>IFERROR(INDEX('Control Tech'!$K$3:$K$196,MATCH(Calcs!L3527,'Control Tech'!$A$3:$A$196,0),1)/100,0)</f>
        <v>0</v>
      </c>
      <c r="N3527" s="613">
        <f t="shared" si="337"/>
        <v>0</v>
      </c>
      <c r="O3527" t="str">
        <f t="shared" si="338"/>
        <v/>
      </c>
    </row>
    <row r="3528" spans="1:15" x14ac:dyDescent="0.25">
      <c r="A3528" t="s">
        <v>1911</v>
      </c>
      <c r="B3528" t="s">
        <v>1188</v>
      </c>
      <c r="C3528" t="s">
        <v>18</v>
      </c>
      <c r="D3528" t="s">
        <v>1276</v>
      </c>
      <c r="E3528" t="s">
        <v>1195</v>
      </c>
      <c r="F3528" s="604">
        <v>1</v>
      </c>
      <c r="G3528" s="604">
        <v>5.1999999999999998E-2</v>
      </c>
      <c r="I3528" t="str">
        <f t="shared" si="333"/>
        <v>hdvs</v>
      </c>
      <c r="J3528" t="str">
        <f t="shared" si="334"/>
        <v>petroleum gasoline</v>
      </c>
      <c r="K3528" t="str">
        <f t="shared" si="335"/>
        <v>voc</v>
      </c>
      <c r="L3528" t="str">
        <f t="shared" si="336"/>
        <v>hdvs.petroleum gasoline.voc.Stage 2</v>
      </c>
      <c r="M3528" s="614">
        <f>IFERROR(INDEX('Control Tech'!$K$3:$K$196,MATCH(Calcs!L3528,'Control Tech'!$A$3:$A$196,0),1)/100,0)</f>
        <v>0</v>
      </c>
      <c r="N3528" s="613">
        <f t="shared" si="337"/>
        <v>0</v>
      </c>
      <c r="O3528" t="str">
        <f t="shared" si="338"/>
        <v/>
      </c>
    </row>
    <row r="3529" spans="1:15" x14ac:dyDescent="0.25">
      <c r="A3529" t="s">
        <v>1911</v>
      </c>
      <c r="B3529" t="s">
        <v>1188</v>
      </c>
      <c r="C3529" t="s">
        <v>18</v>
      </c>
      <c r="D3529" t="s">
        <v>1277</v>
      </c>
      <c r="E3529" t="s">
        <v>1195</v>
      </c>
      <c r="F3529" s="604">
        <v>1</v>
      </c>
      <c r="G3529" s="604">
        <v>1.95E-2</v>
      </c>
      <c r="I3529" t="str">
        <f t="shared" si="333"/>
        <v>hdvs</v>
      </c>
      <c r="J3529" t="str">
        <f t="shared" si="334"/>
        <v>petroleum gasoline</v>
      </c>
      <c r="K3529" t="str">
        <f t="shared" si="335"/>
        <v>voc</v>
      </c>
      <c r="L3529" t="str">
        <f t="shared" si="336"/>
        <v>hdvs.petroleum gasoline.voc.Stage 3</v>
      </c>
      <c r="M3529" s="614">
        <f>IFERROR(INDEX('Control Tech'!$K$3:$K$196,MATCH(Calcs!L3529,'Control Tech'!$A$3:$A$196,0),1)/100,0)</f>
        <v>0</v>
      </c>
      <c r="N3529" s="613">
        <f t="shared" si="337"/>
        <v>0</v>
      </c>
      <c r="O3529" t="str">
        <f t="shared" si="338"/>
        <v/>
      </c>
    </row>
    <row r="3530" spans="1:15" x14ac:dyDescent="0.25">
      <c r="A3530" t="s">
        <v>1911</v>
      </c>
      <c r="B3530" t="s">
        <v>1188</v>
      </c>
      <c r="C3530" t="s">
        <v>1305</v>
      </c>
      <c r="D3530" t="s">
        <v>1186</v>
      </c>
      <c r="E3530" t="s">
        <v>1195</v>
      </c>
      <c r="F3530" s="604">
        <v>1</v>
      </c>
      <c r="G3530" s="604">
        <v>0.55249999999999999</v>
      </c>
      <c r="I3530" t="str">
        <f t="shared" si="333"/>
        <v>hdvs</v>
      </c>
      <c r="J3530" t="str">
        <f t="shared" si="334"/>
        <v>natural gas</v>
      </c>
      <c r="K3530" t="str">
        <f t="shared" si="335"/>
        <v>voc</v>
      </c>
      <c r="L3530" t="str">
        <f t="shared" si="336"/>
        <v>hdvs.natural gas.voc.No control</v>
      </c>
      <c r="M3530" s="614">
        <f>IFERROR(INDEX('Control Tech'!$K$3:$K$196,MATCH(Calcs!L3530,'Control Tech'!$A$3:$A$196,0),1)/100,0)</f>
        <v>0</v>
      </c>
      <c r="N3530" s="613">
        <f t="shared" si="337"/>
        <v>1</v>
      </c>
      <c r="O3530" t="str">
        <f t="shared" si="338"/>
        <v/>
      </c>
    </row>
    <row r="3531" spans="1:15" x14ac:dyDescent="0.25">
      <c r="A3531" t="s">
        <v>1911</v>
      </c>
      <c r="B3531" t="s">
        <v>1188</v>
      </c>
      <c r="C3531" t="s">
        <v>1305</v>
      </c>
      <c r="D3531" t="s">
        <v>1275</v>
      </c>
      <c r="E3531" t="s">
        <v>1195</v>
      </c>
      <c r="F3531" s="604">
        <v>1</v>
      </c>
      <c r="G3531" s="604">
        <v>0.1105</v>
      </c>
      <c r="I3531" t="str">
        <f t="shared" si="333"/>
        <v>hdvs</v>
      </c>
      <c r="J3531" t="str">
        <f t="shared" si="334"/>
        <v>natural gas</v>
      </c>
      <c r="K3531" t="str">
        <f t="shared" si="335"/>
        <v>voc</v>
      </c>
      <c r="L3531" t="str">
        <f t="shared" si="336"/>
        <v>hdvs.natural gas.voc.Stage 1</v>
      </c>
      <c r="M3531" s="614">
        <f>IFERROR(INDEX('Control Tech'!$K$3:$K$196,MATCH(Calcs!L3531,'Control Tech'!$A$3:$A$196,0),1)/100,0)</f>
        <v>0</v>
      </c>
      <c r="N3531" s="613">
        <f t="shared" si="337"/>
        <v>0</v>
      </c>
      <c r="O3531" t="str">
        <f t="shared" si="338"/>
        <v/>
      </c>
    </row>
    <row r="3532" spans="1:15" x14ac:dyDescent="0.25">
      <c r="A3532" t="s">
        <v>1911</v>
      </c>
      <c r="B3532" t="s">
        <v>1188</v>
      </c>
      <c r="C3532" t="s">
        <v>1305</v>
      </c>
      <c r="D3532" t="s">
        <v>1276</v>
      </c>
      <c r="E3532" t="s">
        <v>1195</v>
      </c>
      <c r="F3532" s="604">
        <v>1</v>
      </c>
      <c r="G3532" s="604">
        <v>4.4200000000000003E-2</v>
      </c>
      <c r="I3532" t="str">
        <f t="shared" si="333"/>
        <v>hdvs</v>
      </c>
      <c r="J3532" t="str">
        <f t="shared" si="334"/>
        <v>natural gas</v>
      </c>
      <c r="K3532" t="str">
        <f t="shared" si="335"/>
        <v>voc</v>
      </c>
      <c r="L3532" t="str">
        <f t="shared" si="336"/>
        <v>hdvs.natural gas.voc.Stage 2</v>
      </c>
      <c r="M3532" s="614">
        <f>IFERROR(INDEX('Control Tech'!$K$3:$K$196,MATCH(Calcs!L3532,'Control Tech'!$A$3:$A$196,0),1)/100,0)</f>
        <v>0</v>
      </c>
      <c r="N3532" s="613">
        <f t="shared" si="337"/>
        <v>0</v>
      </c>
      <c r="O3532" t="str">
        <f t="shared" si="338"/>
        <v/>
      </c>
    </row>
    <row r="3533" spans="1:15" x14ac:dyDescent="0.25">
      <c r="A3533" t="s">
        <v>1911</v>
      </c>
      <c r="B3533" t="s">
        <v>1188</v>
      </c>
      <c r="C3533" t="s">
        <v>1305</v>
      </c>
      <c r="D3533" t="s">
        <v>1277</v>
      </c>
      <c r="E3533" t="s">
        <v>1195</v>
      </c>
      <c r="F3533" s="604">
        <v>1</v>
      </c>
      <c r="G3533" s="604">
        <v>1.6570000000000001E-2</v>
      </c>
      <c r="I3533" t="str">
        <f t="shared" si="333"/>
        <v>hdvs</v>
      </c>
      <c r="J3533" t="str">
        <f t="shared" si="334"/>
        <v>natural gas</v>
      </c>
      <c r="K3533" t="str">
        <f t="shared" si="335"/>
        <v>voc</v>
      </c>
      <c r="L3533" t="str">
        <f t="shared" si="336"/>
        <v>hdvs.natural gas.voc.Stage 3</v>
      </c>
      <c r="M3533" s="614">
        <f>IFERROR(INDEX('Control Tech'!$K$3:$K$196,MATCH(Calcs!L3533,'Control Tech'!$A$3:$A$196,0),1)/100,0)</f>
        <v>0</v>
      </c>
      <c r="N3533" s="613">
        <f t="shared" si="337"/>
        <v>0</v>
      </c>
      <c r="O3533" t="str">
        <f t="shared" si="338"/>
        <v/>
      </c>
    </row>
    <row r="3534" spans="1:15" x14ac:dyDescent="0.25">
      <c r="A3534" t="s">
        <v>1911</v>
      </c>
      <c r="B3534" t="s">
        <v>1248</v>
      </c>
      <c r="C3534" t="s">
        <v>1409</v>
      </c>
      <c r="D3534" t="s">
        <v>1186</v>
      </c>
      <c r="E3534" t="s">
        <v>1195</v>
      </c>
      <c r="F3534" s="604">
        <v>1</v>
      </c>
      <c r="G3534" s="604">
        <v>0.1</v>
      </c>
      <c r="I3534" t="str">
        <f t="shared" si="333"/>
        <v>industry</v>
      </c>
      <c r="J3534" t="str">
        <f t="shared" si="334"/>
        <v>biomass</v>
      </c>
      <c r="K3534" t="str">
        <f t="shared" si="335"/>
        <v>voc</v>
      </c>
      <c r="L3534" t="str">
        <f t="shared" si="336"/>
        <v>industry.biomass.voc.No control</v>
      </c>
      <c r="M3534" s="614">
        <f>IFERROR(INDEX('Control Tech'!$K$3:$K$196,MATCH(Calcs!L3534,'Control Tech'!$A$3:$A$196,0),1)/100,0)</f>
        <v>0</v>
      </c>
      <c r="N3534" s="613">
        <f t="shared" si="337"/>
        <v>1</v>
      </c>
      <c r="O3534" t="str">
        <f t="shared" si="338"/>
        <v/>
      </c>
    </row>
    <row r="3535" spans="1:15" x14ac:dyDescent="0.25">
      <c r="A3535" t="s">
        <v>1911</v>
      </c>
      <c r="B3535" t="s">
        <v>1248</v>
      </c>
      <c r="C3535" t="s">
        <v>1205</v>
      </c>
      <c r="D3535" t="s">
        <v>1186</v>
      </c>
      <c r="E3535" t="s">
        <v>1195</v>
      </c>
      <c r="F3535" s="604">
        <v>1</v>
      </c>
      <c r="G3535" s="604">
        <v>1.4999999999999999E-2</v>
      </c>
      <c r="I3535" t="str">
        <f t="shared" si="333"/>
        <v>industry</v>
      </c>
      <c r="J3535" t="str">
        <f t="shared" si="334"/>
        <v>lignite</v>
      </c>
      <c r="K3535" t="str">
        <f t="shared" si="335"/>
        <v>voc</v>
      </c>
      <c r="L3535" t="str">
        <f t="shared" si="336"/>
        <v>industry.lignite.voc.No control</v>
      </c>
      <c r="M3535" s="614">
        <f>IFERROR(INDEX('Control Tech'!$K$3:$K$196,MATCH(Calcs!L3535,'Control Tech'!$A$3:$A$196,0),1)/100,0)</f>
        <v>0</v>
      </c>
      <c r="N3535" s="613">
        <f t="shared" si="337"/>
        <v>1</v>
      </c>
      <c r="O3535" t="str">
        <f t="shared" si="338"/>
        <v/>
      </c>
    </row>
    <row r="3536" spans="1:15" x14ac:dyDescent="0.25">
      <c r="A3536" t="s">
        <v>1911</v>
      </c>
      <c r="B3536" t="s">
        <v>1248</v>
      </c>
      <c r="C3536" t="s">
        <v>1240</v>
      </c>
      <c r="D3536" t="s">
        <v>1186</v>
      </c>
      <c r="E3536" t="s">
        <v>1195</v>
      </c>
      <c r="F3536" s="604">
        <v>1</v>
      </c>
      <c r="G3536" s="604">
        <v>1.4999999999999999E-2</v>
      </c>
      <c r="I3536" t="str">
        <f t="shared" si="333"/>
        <v>industry</v>
      </c>
      <c r="J3536" t="str">
        <f t="shared" si="334"/>
        <v>lignite</v>
      </c>
      <c r="K3536" t="str">
        <f t="shared" si="335"/>
        <v>voc</v>
      </c>
      <c r="L3536" t="str">
        <f t="shared" si="336"/>
        <v>industry.lignite.voc.No control</v>
      </c>
      <c r="M3536" s="614">
        <f>IFERROR(INDEX('Control Tech'!$K$3:$K$196,MATCH(Calcs!L3536,'Control Tech'!$A$3:$A$196,0),1)/100,0)</f>
        <v>0</v>
      </c>
      <c r="N3536" s="613">
        <f t="shared" si="337"/>
        <v>1</v>
      </c>
      <c r="O3536" t="str">
        <f t="shared" si="338"/>
        <v/>
      </c>
    </row>
    <row r="3537" spans="1:15" x14ac:dyDescent="0.25">
      <c r="A3537" t="s">
        <v>1911</v>
      </c>
      <c r="B3537" t="s">
        <v>1248</v>
      </c>
      <c r="C3537" t="s">
        <v>1245</v>
      </c>
      <c r="D3537" t="s">
        <v>1186</v>
      </c>
      <c r="E3537" t="s">
        <v>1195</v>
      </c>
      <c r="F3537" s="604">
        <v>1</v>
      </c>
      <c r="G3537" s="604">
        <v>0.01</v>
      </c>
      <c r="I3537" t="str">
        <f t="shared" si="333"/>
        <v>industry</v>
      </c>
      <c r="J3537" t="str">
        <f t="shared" si="334"/>
        <v>hard coal</v>
      </c>
      <c r="K3537" t="str">
        <f t="shared" si="335"/>
        <v>voc</v>
      </c>
      <c r="L3537" t="str">
        <f t="shared" si="336"/>
        <v>industry.hard coal.voc.No control</v>
      </c>
      <c r="M3537" s="614">
        <f>IFERROR(INDEX('Control Tech'!$K$3:$K$196,MATCH(Calcs!L3537,'Control Tech'!$A$3:$A$196,0),1)/100,0)</f>
        <v>0</v>
      </c>
      <c r="N3537" s="613">
        <f t="shared" si="337"/>
        <v>1</v>
      </c>
      <c r="O3537" t="str">
        <f t="shared" si="338"/>
        <v/>
      </c>
    </row>
    <row r="3538" spans="1:15" x14ac:dyDescent="0.25">
      <c r="A3538" t="s">
        <v>1911</v>
      </c>
      <c r="B3538" t="s">
        <v>1248</v>
      </c>
      <c r="C3538" t="s">
        <v>92</v>
      </c>
      <c r="D3538" t="s">
        <v>1186</v>
      </c>
      <c r="E3538" t="s">
        <v>1195</v>
      </c>
      <c r="F3538" s="604">
        <v>1</v>
      </c>
      <c r="G3538" s="604">
        <v>4.0000000000000001E-3</v>
      </c>
      <c r="I3538" t="str">
        <f t="shared" si="333"/>
        <v>industry</v>
      </c>
      <c r="J3538" t="str">
        <f t="shared" si="334"/>
        <v>petroleum diesel</v>
      </c>
      <c r="K3538" t="str">
        <f t="shared" si="335"/>
        <v>voc</v>
      </c>
      <c r="L3538" t="str">
        <f t="shared" si="336"/>
        <v>industry.petroleum diesel.voc.No control</v>
      </c>
      <c r="M3538" s="614">
        <f>IFERROR(INDEX('Control Tech'!$K$3:$K$196,MATCH(Calcs!L3538,'Control Tech'!$A$3:$A$196,0),1)/100,0)</f>
        <v>0</v>
      </c>
      <c r="N3538" s="613">
        <f t="shared" si="337"/>
        <v>1</v>
      </c>
      <c r="O3538" t="str">
        <f t="shared" si="338"/>
        <v/>
      </c>
    </row>
    <row r="3539" spans="1:15" x14ac:dyDescent="0.25">
      <c r="A3539" t="s">
        <v>1911</v>
      </c>
      <c r="B3539" t="s">
        <v>1248</v>
      </c>
      <c r="C3539" t="s">
        <v>1264</v>
      </c>
      <c r="D3539" t="s">
        <v>1186</v>
      </c>
      <c r="E3539" t="s">
        <v>1195</v>
      </c>
      <c r="F3539" s="604">
        <v>1</v>
      </c>
      <c r="G3539" s="604">
        <v>2E-3</v>
      </c>
      <c r="I3539" t="str">
        <f t="shared" si="333"/>
        <v>industry</v>
      </c>
      <c r="J3539" t="str">
        <f t="shared" si="334"/>
        <v>natural gas</v>
      </c>
      <c r="K3539" t="str">
        <f t="shared" si="335"/>
        <v>voc</v>
      </c>
      <c r="L3539" t="str">
        <f t="shared" si="336"/>
        <v>industry.natural gas.voc.No control</v>
      </c>
      <c r="M3539" s="614">
        <f>IFERROR(INDEX('Control Tech'!$K$3:$K$196,MATCH(Calcs!L3539,'Control Tech'!$A$3:$A$196,0),1)/100,0)</f>
        <v>0</v>
      </c>
      <c r="N3539" s="613">
        <f t="shared" si="337"/>
        <v>1</v>
      </c>
      <c r="O3539" t="str">
        <f t="shared" si="338"/>
        <v/>
      </c>
    </row>
    <row r="3540" spans="1:15" x14ac:dyDescent="0.25">
      <c r="A3540" t="s">
        <v>1911</v>
      </c>
      <c r="B3540" t="s">
        <v>1248</v>
      </c>
      <c r="C3540" t="s">
        <v>18</v>
      </c>
      <c r="D3540" t="s">
        <v>1186</v>
      </c>
      <c r="E3540" t="s">
        <v>1195</v>
      </c>
      <c r="F3540" s="604">
        <v>1</v>
      </c>
      <c r="G3540" s="604">
        <v>2.5000000000000001E-3</v>
      </c>
      <c r="I3540" t="str">
        <f t="shared" si="333"/>
        <v>industry</v>
      </c>
      <c r="J3540" t="str">
        <f t="shared" si="334"/>
        <v>petroleum gasoline</v>
      </c>
      <c r="K3540" t="str">
        <f t="shared" si="335"/>
        <v>voc</v>
      </c>
      <c r="L3540" t="str">
        <f t="shared" si="336"/>
        <v>industry.petroleum gasoline.voc.No control</v>
      </c>
      <c r="M3540" s="614">
        <f>IFERROR(INDEX('Control Tech'!$K$3:$K$196,MATCH(Calcs!L3540,'Control Tech'!$A$3:$A$196,0),1)/100,0)</f>
        <v>0</v>
      </c>
      <c r="N3540" s="613">
        <f t="shared" si="337"/>
        <v>1</v>
      </c>
      <c r="O3540" t="str">
        <f t="shared" si="338"/>
        <v/>
      </c>
    </row>
    <row r="3541" spans="1:15" x14ac:dyDescent="0.25">
      <c r="A3541" t="s">
        <v>1911</v>
      </c>
      <c r="B3541" t="s">
        <v>1248</v>
      </c>
      <c r="C3541" t="s">
        <v>1291</v>
      </c>
      <c r="D3541" t="s">
        <v>1186</v>
      </c>
      <c r="E3541" t="s">
        <v>1195</v>
      </c>
      <c r="F3541" s="604">
        <v>1</v>
      </c>
      <c r="G3541" s="604">
        <v>0.01</v>
      </c>
      <c r="I3541" t="str">
        <f t="shared" si="333"/>
        <v>industry</v>
      </c>
      <c r="J3541" t="str">
        <f t="shared" si="334"/>
        <v>hard coal</v>
      </c>
      <c r="K3541" t="str">
        <f t="shared" si="335"/>
        <v>voc</v>
      </c>
      <c r="L3541" t="str">
        <f t="shared" si="336"/>
        <v>industry.hard coal.voc.No control</v>
      </c>
      <c r="M3541" s="614">
        <f>IFERROR(INDEX('Control Tech'!$K$3:$K$196,MATCH(Calcs!L3541,'Control Tech'!$A$3:$A$196,0),1)/100,0)</f>
        <v>0</v>
      </c>
      <c r="N3541" s="613">
        <f t="shared" si="337"/>
        <v>1</v>
      </c>
      <c r="O3541" t="str">
        <f t="shared" si="338"/>
        <v/>
      </c>
    </row>
    <row r="3542" spans="1:15" x14ac:dyDescent="0.25">
      <c r="A3542" t="s">
        <v>1911</v>
      </c>
      <c r="B3542" t="s">
        <v>1248</v>
      </c>
      <c r="C3542" t="s">
        <v>1292</v>
      </c>
      <c r="D3542" t="s">
        <v>1186</v>
      </c>
      <c r="E3542" t="s">
        <v>1195</v>
      </c>
      <c r="F3542" s="604">
        <v>1</v>
      </c>
      <c r="G3542" s="604">
        <v>0.01</v>
      </c>
      <c r="I3542" t="str">
        <f t="shared" si="333"/>
        <v>industry</v>
      </c>
      <c r="J3542" t="str">
        <f t="shared" si="334"/>
        <v>hard coal</v>
      </c>
      <c r="K3542" t="str">
        <f t="shared" si="335"/>
        <v>voc</v>
      </c>
      <c r="L3542" t="str">
        <f t="shared" si="336"/>
        <v>industry.hard coal.voc.No control</v>
      </c>
      <c r="M3542" s="614">
        <f>IFERROR(INDEX('Control Tech'!$K$3:$K$196,MATCH(Calcs!L3542,'Control Tech'!$A$3:$A$196,0),1)/100,0)</f>
        <v>0</v>
      </c>
      <c r="N3542" s="613">
        <f t="shared" si="337"/>
        <v>1</v>
      </c>
      <c r="O3542" t="str">
        <f t="shared" si="338"/>
        <v/>
      </c>
    </row>
    <row r="3543" spans="1:15" x14ac:dyDescent="0.25">
      <c r="A3543" t="s">
        <v>1911</v>
      </c>
      <c r="B3543" t="s">
        <v>1248</v>
      </c>
      <c r="C3543" t="s">
        <v>1293</v>
      </c>
      <c r="D3543" t="s">
        <v>1186</v>
      </c>
      <c r="E3543" t="s">
        <v>1195</v>
      </c>
      <c r="F3543" s="604">
        <v>1</v>
      </c>
      <c r="G3543" s="604">
        <v>0.01</v>
      </c>
      <c r="I3543" t="str">
        <f t="shared" si="333"/>
        <v>industry</v>
      </c>
      <c r="J3543" t="str">
        <f t="shared" si="334"/>
        <v>hard coal</v>
      </c>
      <c r="K3543" t="str">
        <f t="shared" si="335"/>
        <v>voc</v>
      </c>
      <c r="L3543" t="str">
        <f t="shared" si="336"/>
        <v>industry.hard coal.voc.No control</v>
      </c>
      <c r="M3543" s="614">
        <f>IFERROR(INDEX('Control Tech'!$K$3:$K$196,MATCH(Calcs!L3543,'Control Tech'!$A$3:$A$196,0),1)/100,0)</f>
        <v>0</v>
      </c>
      <c r="N3543" s="613">
        <f t="shared" si="337"/>
        <v>1</v>
      </c>
      <c r="O3543" t="str">
        <f t="shared" si="338"/>
        <v/>
      </c>
    </row>
    <row r="3544" spans="1:15" x14ac:dyDescent="0.25">
      <c r="A3544" t="s">
        <v>1911</v>
      </c>
      <c r="B3544" t="s">
        <v>1248</v>
      </c>
      <c r="C3544" t="s">
        <v>1294</v>
      </c>
      <c r="D3544" t="s">
        <v>1186</v>
      </c>
      <c r="E3544" t="s">
        <v>1195</v>
      </c>
      <c r="F3544" s="604">
        <v>1</v>
      </c>
      <c r="G3544" s="604">
        <v>5.0000000000000001E-3</v>
      </c>
      <c r="I3544" t="str">
        <f t="shared" si="333"/>
        <v>industry</v>
      </c>
      <c r="J3544" t="str">
        <f t="shared" si="334"/>
        <v>petroleum diesel</v>
      </c>
      <c r="K3544" t="str">
        <f t="shared" si="335"/>
        <v>voc</v>
      </c>
      <c r="L3544" t="str">
        <f t="shared" si="336"/>
        <v>industry.petroleum diesel.voc.No control</v>
      </c>
      <c r="M3544" s="614">
        <f>IFERROR(INDEX('Control Tech'!$K$3:$K$196,MATCH(Calcs!L3544,'Control Tech'!$A$3:$A$196,0),1)/100,0)</f>
        <v>0</v>
      </c>
      <c r="N3544" s="613">
        <f t="shared" si="337"/>
        <v>1</v>
      </c>
      <c r="O3544" t="str">
        <f t="shared" si="338"/>
        <v/>
      </c>
    </row>
    <row r="3545" spans="1:15" x14ac:dyDescent="0.25">
      <c r="A3545" t="s">
        <v>1911</v>
      </c>
      <c r="B3545" t="s">
        <v>1248</v>
      </c>
      <c r="C3545" t="s">
        <v>1410</v>
      </c>
      <c r="D3545" t="s">
        <v>1186</v>
      </c>
      <c r="E3545" t="s">
        <v>1195</v>
      </c>
      <c r="F3545" s="604">
        <v>1</v>
      </c>
      <c r="G3545" s="604">
        <v>1.4999999999999999E-2</v>
      </c>
      <c r="I3545" t="str">
        <f t="shared" ref="I3545:I3608" si="339">IFERROR(INDEX($U$3:$U$143,MATCH(B3545,$S$3:$S$143,0),1),"")</f>
        <v>industry</v>
      </c>
      <c r="J3545" t="str">
        <f t="shared" ref="J3545:J3608" si="340">IFERROR(INDEX($V$3:$V$143,MATCH(CONCATENATE(B3545,".",C3545),$R$3:$R$143,0),1),"")</f>
        <v>biomass</v>
      </c>
      <c r="K3545" t="str">
        <f t="shared" ref="K3545:K3608" si="341">IF(OR(A3545="black carbon",A3545="oc",A3545="pm2.5",A3545="pm10"),"PM",A3545)</f>
        <v>voc</v>
      </c>
      <c r="L3545" t="str">
        <f t="shared" ref="L3545:L3608" si="342">IFERROR(CONCATENATE(I3545,".",J3545,".",K3545,".",D3545),"")</f>
        <v>industry.biomass.voc.No control</v>
      </c>
      <c r="M3545" s="614">
        <f>IFERROR(INDEX('Control Tech'!$K$3:$K$196,MATCH(Calcs!L3545,'Control Tech'!$A$3:$A$196,0),1)/100,0)</f>
        <v>0</v>
      </c>
      <c r="N3545" s="613">
        <f t="shared" si="337"/>
        <v>1</v>
      </c>
      <c r="O3545" t="str">
        <f t="shared" si="338"/>
        <v/>
      </c>
    </row>
    <row r="3546" spans="1:15" x14ac:dyDescent="0.25">
      <c r="A3546" t="s">
        <v>1911</v>
      </c>
      <c r="B3546" t="s">
        <v>1191</v>
      </c>
      <c r="C3546" t="s">
        <v>92</v>
      </c>
      <c r="D3546" t="s">
        <v>1266</v>
      </c>
      <c r="E3546" t="s">
        <v>1195</v>
      </c>
      <c r="F3546" s="604">
        <v>1</v>
      </c>
      <c r="G3546" s="604">
        <v>3.8399999999999997E-2</v>
      </c>
      <c r="I3546" t="str">
        <f t="shared" si="339"/>
        <v>ldvs</v>
      </c>
      <c r="J3546" t="str">
        <f t="shared" si="340"/>
        <v>petroleum diesel</v>
      </c>
      <c r="K3546" t="str">
        <f t="shared" si="341"/>
        <v>voc</v>
      </c>
      <c r="L3546" t="str">
        <f t="shared" si="342"/>
        <v>ldvs.petroleum diesel.voc.EURO 1</v>
      </c>
      <c r="M3546" s="614">
        <f>IFERROR(INDEX('Control Tech'!$K$3:$K$196,MATCH(Calcs!L3546,'Control Tech'!$A$3:$A$196,0),1)/100,0)</f>
        <v>0</v>
      </c>
      <c r="N3546" s="613">
        <f t="shared" si="337"/>
        <v>0</v>
      </c>
      <c r="O3546" t="str">
        <f t="shared" si="338"/>
        <v/>
      </c>
    </row>
    <row r="3547" spans="1:15" x14ac:dyDescent="0.25">
      <c r="A3547" t="s">
        <v>1911</v>
      </c>
      <c r="B3547" t="s">
        <v>1191</v>
      </c>
      <c r="C3547" t="s">
        <v>92</v>
      </c>
      <c r="D3547" t="s">
        <v>1267</v>
      </c>
      <c r="E3547" t="s">
        <v>1195</v>
      </c>
      <c r="F3547" s="604">
        <v>1</v>
      </c>
      <c r="G3547" s="604">
        <v>3.4200000000000001E-2</v>
      </c>
      <c r="I3547" t="str">
        <f t="shared" si="339"/>
        <v>ldvs</v>
      </c>
      <c r="J3547" t="str">
        <f t="shared" si="340"/>
        <v>petroleum diesel</v>
      </c>
      <c r="K3547" t="str">
        <f t="shared" si="341"/>
        <v>voc</v>
      </c>
      <c r="L3547" t="str">
        <f t="shared" si="342"/>
        <v>ldvs.petroleum diesel.voc.EURO 2</v>
      </c>
      <c r="M3547" s="614">
        <f>IFERROR(INDEX('Control Tech'!$K$3:$K$196,MATCH(Calcs!L3547,'Control Tech'!$A$3:$A$196,0),1)/100,0)</f>
        <v>0.52500000000000002</v>
      </c>
      <c r="N3547" s="613">
        <f t="shared" si="337"/>
        <v>0.52500000000000002</v>
      </c>
      <c r="O3547" t="str">
        <f t="shared" si="338"/>
        <v/>
      </c>
    </row>
    <row r="3548" spans="1:15" x14ac:dyDescent="0.25">
      <c r="A3548" t="s">
        <v>1911</v>
      </c>
      <c r="B3548" t="s">
        <v>1191</v>
      </c>
      <c r="C3548" t="s">
        <v>92</v>
      </c>
      <c r="D3548" t="s">
        <v>1268</v>
      </c>
      <c r="E3548" t="s">
        <v>1195</v>
      </c>
      <c r="F3548" s="604">
        <v>1</v>
      </c>
      <c r="G3548" s="604">
        <v>2.76E-2</v>
      </c>
      <c r="I3548" t="str">
        <f t="shared" si="339"/>
        <v>ldvs</v>
      </c>
      <c r="J3548" t="str">
        <f t="shared" si="340"/>
        <v>petroleum diesel</v>
      </c>
      <c r="K3548" t="str">
        <f t="shared" si="341"/>
        <v>voc</v>
      </c>
      <c r="L3548" t="str">
        <f t="shared" si="342"/>
        <v>ldvs.petroleum diesel.voc.EURO 3</v>
      </c>
      <c r="M3548" s="614">
        <f>IFERROR(INDEX('Control Tech'!$K$3:$K$196,MATCH(Calcs!L3548,'Control Tech'!$A$3:$A$196,0),1)/100,0)</f>
        <v>0.35249999999999998</v>
      </c>
      <c r="N3548" s="613">
        <f t="shared" si="337"/>
        <v>0.35249999999999998</v>
      </c>
      <c r="O3548" t="str">
        <f t="shared" si="338"/>
        <v/>
      </c>
    </row>
    <row r="3549" spans="1:15" x14ac:dyDescent="0.25">
      <c r="A3549" t="s">
        <v>1911</v>
      </c>
      <c r="B3549" t="s">
        <v>1191</v>
      </c>
      <c r="C3549" t="s">
        <v>92</v>
      </c>
      <c r="D3549" t="s">
        <v>1269</v>
      </c>
      <c r="E3549" t="s">
        <v>1195</v>
      </c>
      <c r="F3549" s="604">
        <v>1</v>
      </c>
      <c r="G3549" s="604">
        <v>2.0400000000000001E-2</v>
      </c>
      <c r="I3549" t="str">
        <f t="shared" si="339"/>
        <v>ldvs</v>
      </c>
      <c r="J3549" t="str">
        <f t="shared" si="340"/>
        <v>petroleum diesel</v>
      </c>
      <c r="K3549" t="str">
        <f t="shared" si="341"/>
        <v>voc</v>
      </c>
      <c r="L3549" t="str">
        <f t="shared" si="342"/>
        <v>ldvs.petroleum diesel.voc.EURO 4</v>
      </c>
      <c r="M3549" s="614">
        <f>IFERROR(INDEX('Control Tech'!$K$3:$K$196,MATCH(Calcs!L3549,'Control Tech'!$A$3:$A$196,0),1)/100,0)</f>
        <v>0.1225</v>
      </c>
      <c r="N3549" s="613">
        <f t="shared" si="337"/>
        <v>0.1225</v>
      </c>
      <c r="O3549" t="str">
        <f t="shared" si="338"/>
        <v/>
      </c>
    </row>
    <row r="3550" spans="1:15" x14ac:dyDescent="0.25">
      <c r="A3550" t="s">
        <v>1911</v>
      </c>
      <c r="B3550" t="s">
        <v>1191</v>
      </c>
      <c r="C3550" t="s">
        <v>92</v>
      </c>
      <c r="D3550" t="s">
        <v>1270</v>
      </c>
      <c r="E3550" t="s">
        <v>1195</v>
      </c>
      <c r="F3550" s="604">
        <v>1</v>
      </c>
      <c r="G3550" s="604">
        <v>2.0400000000000001E-2</v>
      </c>
      <c r="I3550" t="str">
        <f t="shared" si="339"/>
        <v>ldvs</v>
      </c>
      <c r="J3550" t="str">
        <f t="shared" si="340"/>
        <v>petroleum diesel</v>
      </c>
      <c r="K3550" t="str">
        <f t="shared" si="341"/>
        <v>voc</v>
      </c>
      <c r="L3550" t="str">
        <f t="shared" si="342"/>
        <v>ldvs.petroleum diesel.voc.EURO 5</v>
      </c>
      <c r="M3550" s="614">
        <f>IFERROR(INDEX('Control Tech'!$K$3:$K$196,MATCH(Calcs!L3550,'Control Tech'!$A$3:$A$196,0),1)/100,0)</f>
        <v>0</v>
      </c>
      <c r="N3550" s="613">
        <f t="shared" si="337"/>
        <v>0</v>
      </c>
      <c r="O3550" t="str">
        <f t="shared" si="338"/>
        <v/>
      </c>
    </row>
    <row r="3551" spans="1:15" x14ac:dyDescent="0.25">
      <c r="A3551" t="s">
        <v>1911</v>
      </c>
      <c r="B3551" t="s">
        <v>1191</v>
      </c>
      <c r="C3551" t="s">
        <v>92</v>
      </c>
      <c r="D3551" t="s">
        <v>1271</v>
      </c>
      <c r="E3551" t="s">
        <v>1195</v>
      </c>
      <c r="F3551" s="604">
        <v>1</v>
      </c>
      <c r="G3551" s="604">
        <v>2.0400000000000001E-2</v>
      </c>
      <c r="I3551" t="str">
        <f t="shared" si="339"/>
        <v>ldvs</v>
      </c>
      <c r="J3551" t="str">
        <f t="shared" si="340"/>
        <v>petroleum diesel</v>
      </c>
      <c r="K3551" t="str">
        <f t="shared" si="341"/>
        <v>voc</v>
      </c>
      <c r="L3551" t="str">
        <f t="shared" si="342"/>
        <v>ldvs.petroleum diesel.voc.EURO 6</v>
      </c>
      <c r="M3551" s="614">
        <f>IFERROR(INDEX('Control Tech'!$K$3:$K$196,MATCH(Calcs!L3551,'Control Tech'!$A$3:$A$196,0),1)/100,0)</f>
        <v>0</v>
      </c>
      <c r="N3551" s="613">
        <f t="shared" si="337"/>
        <v>0</v>
      </c>
      <c r="O3551" t="str">
        <f t="shared" si="338"/>
        <v/>
      </c>
    </row>
    <row r="3552" spans="1:15" x14ac:dyDescent="0.25">
      <c r="A3552" t="s">
        <v>1911</v>
      </c>
      <c r="B3552" t="s">
        <v>1191</v>
      </c>
      <c r="C3552" t="s">
        <v>92</v>
      </c>
      <c r="D3552" t="s">
        <v>1318</v>
      </c>
      <c r="E3552" t="s">
        <v>1195</v>
      </c>
      <c r="F3552" s="604">
        <v>1</v>
      </c>
      <c r="G3552" s="604">
        <v>2.0400000000000001E-2</v>
      </c>
      <c r="I3552" t="str">
        <f t="shared" si="339"/>
        <v>ldvs</v>
      </c>
      <c r="J3552" t="str">
        <f t="shared" si="340"/>
        <v>petroleum diesel</v>
      </c>
      <c r="K3552" t="str">
        <f t="shared" si="341"/>
        <v>voc</v>
      </c>
      <c r="L3552" t="str">
        <f t="shared" si="342"/>
        <v>ldvs.petroleum diesel.voc.EURO 6a/b</v>
      </c>
      <c r="M3552" s="614">
        <f>IFERROR(INDEX('Control Tech'!$K$3:$K$196,MATCH(Calcs!L3552,'Control Tech'!$A$3:$A$196,0),1)/100,0)</f>
        <v>0</v>
      </c>
      <c r="N3552" s="613">
        <f t="shared" si="337"/>
        <v>0</v>
      </c>
      <c r="O3552" t="str">
        <f t="shared" si="338"/>
        <v/>
      </c>
    </row>
    <row r="3553" spans="1:15" x14ac:dyDescent="0.25">
      <c r="A3553" t="s">
        <v>1911</v>
      </c>
      <c r="B3553" t="s">
        <v>1191</v>
      </c>
      <c r="C3553" t="s">
        <v>92</v>
      </c>
      <c r="D3553" t="s">
        <v>1317</v>
      </c>
      <c r="E3553" t="s">
        <v>1195</v>
      </c>
      <c r="F3553" s="604">
        <v>1</v>
      </c>
      <c r="G3553" s="604">
        <v>2.0400000000000001E-2</v>
      </c>
      <c r="I3553" t="str">
        <f t="shared" si="339"/>
        <v>ldvs</v>
      </c>
      <c r="J3553" t="str">
        <f t="shared" si="340"/>
        <v>petroleum diesel</v>
      </c>
      <c r="K3553" t="str">
        <f t="shared" si="341"/>
        <v>voc</v>
      </c>
      <c r="L3553" t="str">
        <f t="shared" si="342"/>
        <v>ldvs.petroleum diesel.voc.EURO 7 on light duty diesel road vehicles</v>
      </c>
      <c r="M3553" s="614">
        <f>IFERROR(INDEX('Control Tech'!$K$3:$K$196,MATCH(Calcs!L3553,'Control Tech'!$A$3:$A$196,0),1)/100,0)</f>
        <v>0</v>
      </c>
      <c r="N3553" s="613">
        <f t="shared" si="337"/>
        <v>0</v>
      </c>
      <c r="O3553" t="str">
        <f t="shared" si="338"/>
        <v/>
      </c>
    </row>
    <row r="3554" spans="1:15" x14ac:dyDescent="0.25">
      <c r="A3554" t="s">
        <v>1911</v>
      </c>
      <c r="B3554" t="s">
        <v>1191</v>
      </c>
      <c r="C3554" t="s">
        <v>92</v>
      </c>
      <c r="D3554" t="s">
        <v>1186</v>
      </c>
      <c r="E3554" t="s">
        <v>1195</v>
      </c>
      <c r="F3554" s="604">
        <v>1</v>
      </c>
      <c r="G3554" s="604">
        <v>0.06</v>
      </c>
      <c r="I3554" t="str">
        <f t="shared" si="339"/>
        <v>ldvs</v>
      </c>
      <c r="J3554" t="str">
        <f t="shared" si="340"/>
        <v>petroleum diesel</v>
      </c>
      <c r="K3554" t="str">
        <f t="shared" si="341"/>
        <v>voc</v>
      </c>
      <c r="L3554" t="str">
        <f t="shared" si="342"/>
        <v>ldvs.petroleum diesel.voc.No control</v>
      </c>
      <c r="M3554" s="614">
        <f>IFERROR(INDEX('Control Tech'!$K$3:$K$196,MATCH(Calcs!L3554,'Control Tech'!$A$3:$A$196,0),1)/100,0)</f>
        <v>0</v>
      </c>
      <c r="N3554" s="613">
        <f t="shared" si="337"/>
        <v>0</v>
      </c>
      <c r="O3554" t="str">
        <f t="shared" si="338"/>
        <v/>
      </c>
    </row>
    <row r="3555" spans="1:15" x14ac:dyDescent="0.25">
      <c r="A3555" t="s">
        <v>1911</v>
      </c>
      <c r="B3555" t="s">
        <v>1191</v>
      </c>
      <c r="C3555" t="s">
        <v>1264</v>
      </c>
      <c r="D3555" t="s">
        <v>1266</v>
      </c>
      <c r="E3555" t="s">
        <v>1195</v>
      </c>
      <c r="F3555" s="604">
        <v>1</v>
      </c>
      <c r="G3555" s="604">
        <v>0.1885</v>
      </c>
      <c r="I3555" t="str">
        <f t="shared" si="339"/>
        <v>ldvs</v>
      </c>
      <c r="J3555" t="str">
        <f t="shared" si="340"/>
        <v>natural gas</v>
      </c>
      <c r="K3555" t="str">
        <f t="shared" si="341"/>
        <v>voc</v>
      </c>
      <c r="L3555" t="str">
        <f t="shared" si="342"/>
        <v>ldvs.natural gas.voc.EURO 1</v>
      </c>
      <c r="M3555" s="614">
        <f>IFERROR(INDEX('Control Tech'!$K$3:$K$196,MATCH(Calcs!L3555,'Control Tech'!$A$3:$A$196,0),1)/100,0)</f>
        <v>0</v>
      </c>
      <c r="N3555" s="613">
        <f t="shared" si="337"/>
        <v>0</v>
      </c>
      <c r="O3555" t="str">
        <f t="shared" si="338"/>
        <v/>
      </c>
    </row>
    <row r="3556" spans="1:15" x14ac:dyDescent="0.25">
      <c r="A3556" t="s">
        <v>1911</v>
      </c>
      <c r="B3556" t="s">
        <v>1191</v>
      </c>
      <c r="C3556" t="s">
        <v>1264</v>
      </c>
      <c r="D3556" t="s">
        <v>1267</v>
      </c>
      <c r="E3556" t="s">
        <v>1195</v>
      </c>
      <c r="F3556" s="604">
        <v>1</v>
      </c>
      <c r="G3556" s="604">
        <v>8.4500000000000006E-2</v>
      </c>
      <c r="I3556" t="str">
        <f t="shared" si="339"/>
        <v>ldvs</v>
      </c>
      <c r="J3556" t="str">
        <f t="shared" si="340"/>
        <v>natural gas</v>
      </c>
      <c r="K3556" t="str">
        <f t="shared" si="341"/>
        <v>voc</v>
      </c>
      <c r="L3556" t="str">
        <f t="shared" si="342"/>
        <v>ldvs.natural gas.voc.EURO 2</v>
      </c>
      <c r="M3556" s="614">
        <f>IFERROR(INDEX('Control Tech'!$K$3:$K$196,MATCH(Calcs!L3556,'Control Tech'!$A$3:$A$196,0),1)/100,0)</f>
        <v>0</v>
      </c>
      <c r="N3556" s="613">
        <f t="shared" si="337"/>
        <v>0</v>
      </c>
      <c r="O3556" t="str">
        <f t="shared" si="338"/>
        <v/>
      </c>
    </row>
    <row r="3557" spans="1:15" x14ac:dyDescent="0.25">
      <c r="A3557" t="s">
        <v>1911</v>
      </c>
      <c r="B3557" t="s">
        <v>1191</v>
      </c>
      <c r="C3557" t="s">
        <v>1264</v>
      </c>
      <c r="D3557" t="s">
        <v>1268</v>
      </c>
      <c r="E3557" t="s">
        <v>1195</v>
      </c>
      <c r="F3557" s="604">
        <v>1</v>
      </c>
      <c r="G3557" s="604">
        <v>5.1999999999999998E-2</v>
      </c>
      <c r="I3557" t="str">
        <f t="shared" si="339"/>
        <v>ldvs</v>
      </c>
      <c r="J3557" t="str">
        <f t="shared" si="340"/>
        <v>natural gas</v>
      </c>
      <c r="K3557" t="str">
        <f t="shared" si="341"/>
        <v>voc</v>
      </c>
      <c r="L3557" t="str">
        <f t="shared" si="342"/>
        <v>ldvs.natural gas.voc.EURO 3</v>
      </c>
      <c r="M3557" s="614">
        <f>IFERROR(INDEX('Control Tech'!$K$3:$K$196,MATCH(Calcs!L3557,'Control Tech'!$A$3:$A$196,0),1)/100,0)</f>
        <v>0</v>
      </c>
      <c r="N3557" s="613">
        <f t="shared" si="337"/>
        <v>0</v>
      </c>
      <c r="O3557" t="str">
        <f t="shared" si="338"/>
        <v/>
      </c>
    </row>
    <row r="3558" spans="1:15" x14ac:dyDescent="0.25">
      <c r="A3558" t="s">
        <v>1911</v>
      </c>
      <c r="B3558" t="s">
        <v>1191</v>
      </c>
      <c r="C3558" t="s">
        <v>1264</v>
      </c>
      <c r="D3558" t="s">
        <v>1269</v>
      </c>
      <c r="E3558" t="s">
        <v>1195</v>
      </c>
      <c r="F3558" s="604">
        <v>1</v>
      </c>
      <c r="G3558" s="604">
        <v>2.5999999999999999E-2</v>
      </c>
      <c r="I3558" t="str">
        <f t="shared" si="339"/>
        <v>ldvs</v>
      </c>
      <c r="J3558" t="str">
        <f t="shared" si="340"/>
        <v>natural gas</v>
      </c>
      <c r="K3558" t="str">
        <f t="shared" si="341"/>
        <v>voc</v>
      </c>
      <c r="L3558" t="str">
        <f t="shared" si="342"/>
        <v>ldvs.natural gas.voc.EURO 4</v>
      </c>
      <c r="M3558" s="614">
        <f>IFERROR(INDEX('Control Tech'!$K$3:$K$196,MATCH(Calcs!L3558,'Control Tech'!$A$3:$A$196,0),1)/100,0)</f>
        <v>0</v>
      </c>
      <c r="N3558" s="613">
        <f t="shared" si="337"/>
        <v>0</v>
      </c>
      <c r="O3558" t="str">
        <f t="shared" si="338"/>
        <v/>
      </c>
    </row>
    <row r="3559" spans="1:15" x14ac:dyDescent="0.25">
      <c r="A3559" t="s">
        <v>1911</v>
      </c>
      <c r="B3559" t="s">
        <v>1191</v>
      </c>
      <c r="C3559" t="s">
        <v>1264</v>
      </c>
      <c r="D3559" t="s">
        <v>1270</v>
      </c>
      <c r="E3559" t="s">
        <v>1195</v>
      </c>
      <c r="F3559" s="604">
        <v>1</v>
      </c>
      <c r="G3559" s="604">
        <v>1.95E-2</v>
      </c>
      <c r="I3559" t="str">
        <f t="shared" si="339"/>
        <v>ldvs</v>
      </c>
      <c r="J3559" t="str">
        <f t="shared" si="340"/>
        <v>natural gas</v>
      </c>
      <c r="K3559" t="str">
        <f t="shared" si="341"/>
        <v>voc</v>
      </c>
      <c r="L3559" t="str">
        <f t="shared" si="342"/>
        <v>ldvs.natural gas.voc.EURO 5</v>
      </c>
      <c r="M3559" s="614">
        <f>IFERROR(INDEX('Control Tech'!$K$3:$K$196,MATCH(Calcs!L3559,'Control Tech'!$A$3:$A$196,0),1)/100,0)</f>
        <v>0</v>
      </c>
      <c r="N3559" s="613">
        <f t="shared" si="337"/>
        <v>0</v>
      </c>
      <c r="O3559" t="str">
        <f t="shared" si="338"/>
        <v/>
      </c>
    </row>
    <row r="3560" spans="1:15" x14ac:dyDescent="0.25">
      <c r="A3560" t="s">
        <v>1911</v>
      </c>
      <c r="B3560" t="s">
        <v>1191</v>
      </c>
      <c r="C3560" t="s">
        <v>1264</v>
      </c>
      <c r="D3560" t="s">
        <v>1271</v>
      </c>
      <c r="E3560" t="s">
        <v>1195</v>
      </c>
      <c r="F3560" s="604">
        <v>1</v>
      </c>
      <c r="G3560" s="604">
        <v>1.2999999999999999E-2</v>
      </c>
      <c r="I3560" t="str">
        <f t="shared" si="339"/>
        <v>ldvs</v>
      </c>
      <c r="J3560" t="str">
        <f t="shared" si="340"/>
        <v>natural gas</v>
      </c>
      <c r="K3560" t="str">
        <f t="shared" si="341"/>
        <v>voc</v>
      </c>
      <c r="L3560" t="str">
        <f t="shared" si="342"/>
        <v>ldvs.natural gas.voc.EURO 6</v>
      </c>
      <c r="M3560" s="614">
        <f>IFERROR(INDEX('Control Tech'!$K$3:$K$196,MATCH(Calcs!L3560,'Control Tech'!$A$3:$A$196,0),1)/100,0)</f>
        <v>0</v>
      </c>
      <c r="N3560" s="613">
        <f t="shared" si="337"/>
        <v>0</v>
      </c>
      <c r="O3560" t="str">
        <f t="shared" si="338"/>
        <v/>
      </c>
    </row>
    <row r="3561" spans="1:15" x14ac:dyDescent="0.25">
      <c r="A3561" t="s">
        <v>1911</v>
      </c>
      <c r="B3561" t="s">
        <v>1191</v>
      </c>
      <c r="C3561" t="s">
        <v>1264</v>
      </c>
      <c r="D3561" t="s">
        <v>1186</v>
      </c>
      <c r="E3561" t="s">
        <v>1195</v>
      </c>
      <c r="F3561" s="604">
        <v>1</v>
      </c>
      <c r="G3561" s="604">
        <v>0.65</v>
      </c>
      <c r="I3561" t="str">
        <f t="shared" si="339"/>
        <v>ldvs</v>
      </c>
      <c r="J3561" t="str">
        <f t="shared" si="340"/>
        <v>natural gas</v>
      </c>
      <c r="K3561" t="str">
        <f t="shared" si="341"/>
        <v>voc</v>
      </c>
      <c r="L3561" t="str">
        <f t="shared" si="342"/>
        <v>ldvs.natural gas.voc.No control</v>
      </c>
      <c r="M3561" s="614">
        <f>IFERROR(INDEX('Control Tech'!$K$3:$K$196,MATCH(Calcs!L3561,'Control Tech'!$A$3:$A$196,0),1)/100,0)</f>
        <v>0</v>
      </c>
      <c r="N3561" s="613">
        <f t="shared" si="337"/>
        <v>1</v>
      </c>
      <c r="O3561" t="str">
        <f t="shared" si="338"/>
        <v/>
      </c>
    </row>
    <row r="3562" spans="1:15" x14ac:dyDescent="0.25">
      <c r="A3562" t="s">
        <v>1911</v>
      </c>
      <c r="B3562" t="s">
        <v>1191</v>
      </c>
      <c r="C3562" t="s">
        <v>18</v>
      </c>
      <c r="D3562" t="s">
        <v>1266</v>
      </c>
      <c r="E3562" t="s">
        <v>1195</v>
      </c>
      <c r="F3562" s="604">
        <v>1</v>
      </c>
      <c r="G3562" s="604">
        <v>0.2175</v>
      </c>
      <c r="I3562" t="str">
        <f t="shared" si="339"/>
        <v>ldvs</v>
      </c>
      <c r="J3562" t="str">
        <f t="shared" si="340"/>
        <v>petroleum gasoline</v>
      </c>
      <c r="K3562" t="str">
        <f t="shared" si="341"/>
        <v>voc</v>
      </c>
      <c r="L3562" t="str">
        <f t="shared" si="342"/>
        <v>ldvs.petroleum gasoline.voc.EURO 1</v>
      </c>
      <c r="M3562" s="614">
        <f>IFERROR(INDEX('Control Tech'!$K$3:$K$196,MATCH(Calcs!L3562,'Control Tech'!$A$3:$A$196,0),1)/100,0)</f>
        <v>0.27</v>
      </c>
      <c r="N3562" s="613">
        <f t="shared" si="337"/>
        <v>0.27</v>
      </c>
      <c r="O3562" t="str">
        <f t="shared" si="338"/>
        <v/>
      </c>
    </row>
    <row r="3563" spans="1:15" x14ac:dyDescent="0.25">
      <c r="A3563" t="s">
        <v>1911</v>
      </c>
      <c r="B3563" t="s">
        <v>1191</v>
      </c>
      <c r="C3563" t="s">
        <v>18</v>
      </c>
      <c r="D3563" t="s">
        <v>1267</v>
      </c>
      <c r="E3563" t="s">
        <v>1195</v>
      </c>
      <c r="F3563" s="604">
        <v>1</v>
      </c>
      <c r="G3563" s="604">
        <v>9.7500000000000003E-2</v>
      </c>
      <c r="I3563" t="str">
        <f t="shared" si="339"/>
        <v>ldvs</v>
      </c>
      <c r="J3563" t="str">
        <f t="shared" si="340"/>
        <v>petroleum gasoline</v>
      </c>
      <c r="K3563" t="str">
        <f t="shared" si="341"/>
        <v>voc</v>
      </c>
      <c r="L3563" t="str">
        <f t="shared" si="342"/>
        <v>ldvs.petroleum gasoline.voc.EURO 2</v>
      </c>
      <c r="M3563" s="614">
        <f>IFERROR(INDEX('Control Tech'!$K$3:$K$196,MATCH(Calcs!L3563,'Control Tech'!$A$3:$A$196,0),1)/100,0)</f>
        <v>0.21</v>
      </c>
      <c r="N3563" s="613">
        <f t="shared" si="337"/>
        <v>0.21</v>
      </c>
      <c r="O3563" t="str">
        <f t="shared" si="338"/>
        <v/>
      </c>
    </row>
    <row r="3564" spans="1:15" x14ac:dyDescent="0.25">
      <c r="A3564" t="s">
        <v>1911</v>
      </c>
      <c r="B3564" t="s">
        <v>1191</v>
      </c>
      <c r="C3564" t="s">
        <v>18</v>
      </c>
      <c r="D3564" t="s">
        <v>1268</v>
      </c>
      <c r="E3564" t="s">
        <v>1195</v>
      </c>
      <c r="F3564" s="604">
        <v>1</v>
      </c>
      <c r="G3564" s="604">
        <v>0.06</v>
      </c>
      <c r="I3564" t="str">
        <f t="shared" si="339"/>
        <v>ldvs</v>
      </c>
      <c r="J3564" t="str">
        <f t="shared" si="340"/>
        <v>petroleum gasoline</v>
      </c>
      <c r="K3564" t="str">
        <f t="shared" si="341"/>
        <v>voc</v>
      </c>
      <c r="L3564" t="str">
        <f t="shared" si="342"/>
        <v>ldvs.petroleum gasoline.voc.EURO 3</v>
      </c>
      <c r="M3564" s="614">
        <f>IFERROR(INDEX('Control Tech'!$K$3:$K$196,MATCH(Calcs!L3564,'Control Tech'!$A$3:$A$196,0),1)/100,0)</f>
        <v>0.35249999999999998</v>
      </c>
      <c r="N3564" s="613">
        <f t="shared" si="337"/>
        <v>0.35249999999999998</v>
      </c>
      <c r="O3564" t="str">
        <f t="shared" si="338"/>
        <v/>
      </c>
    </row>
    <row r="3565" spans="1:15" x14ac:dyDescent="0.25">
      <c r="A3565" t="s">
        <v>1911</v>
      </c>
      <c r="B3565" t="s">
        <v>1191</v>
      </c>
      <c r="C3565" t="s">
        <v>18</v>
      </c>
      <c r="D3565" t="s">
        <v>1269</v>
      </c>
      <c r="E3565" t="s">
        <v>1195</v>
      </c>
      <c r="F3565" s="604">
        <v>1</v>
      </c>
      <c r="G3565" s="604">
        <v>0.03</v>
      </c>
      <c r="I3565" t="str">
        <f t="shared" si="339"/>
        <v>ldvs</v>
      </c>
      <c r="J3565" t="str">
        <f t="shared" si="340"/>
        <v>petroleum gasoline</v>
      </c>
      <c r="K3565" t="str">
        <f t="shared" si="341"/>
        <v>voc</v>
      </c>
      <c r="L3565" t="str">
        <f t="shared" si="342"/>
        <v>ldvs.petroleum gasoline.voc.EURO 4</v>
      </c>
      <c r="M3565" s="614">
        <f>IFERROR(INDEX('Control Tech'!$K$3:$K$196,MATCH(Calcs!L3565,'Control Tech'!$A$3:$A$196,0),1)/100,0)</f>
        <v>0.1225</v>
      </c>
      <c r="N3565" s="613">
        <f t="shared" si="337"/>
        <v>0.1225</v>
      </c>
      <c r="O3565" t="str">
        <f t="shared" si="338"/>
        <v/>
      </c>
    </row>
    <row r="3566" spans="1:15" x14ac:dyDescent="0.25">
      <c r="A3566" t="s">
        <v>1911</v>
      </c>
      <c r="B3566" t="s">
        <v>1191</v>
      </c>
      <c r="C3566" t="s">
        <v>18</v>
      </c>
      <c r="D3566" t="s">
        <v>1270</v>
      </c>
      <c r="E3566" t="s">
        <v>1195</v>
      </c>
      <c r="F3566" s="604">
        <v>1</v>
      </c>
      <c r="G3566" s="604">
        <v>2.2499999999999999E-2</v>
      </c>
      <c r="I3566" t="str">
        <f t="shared" si="339"/>
        <v>ldvs</v>
      </c>
      <c r="J3566" t="str">
        <f t="shared" si="340"/>
        <v>petroleum gasoline</v>
      </c>
      <c r="K3566" t="str">
        <f t="shared" si="341"/>
        <v>voc</v>
      </c>
      <c r="L3566" t="str">
        <f t="shared" si="342"/>
        <v>ldvs.petroleum gasoline.voc.EURO 5</v>
      </c>
      <c r="M3566" s="614">
        <f>IFERROR(INDEX('Control Tech'!$K$3:$K$196,MATCH(Calcs!L3566,'Control Tech'!$A$3:$A$196,0),1)/100,0)</f>
        <v>0</v>
      </c>
      <c r="N3566" s="613">
        <f t="shared" si="337"/>
        <v>0</v>
      </c>
      <c r="O3566" t="str">
        <f t="shared" si="338"/>
        <v/>
      </c>
    </row>
    <row r="3567" spans="1:15" x14ac:dyDescent="0.25">
      <c r="A3567" t="s">
        <v>1911</v>
      </c>
      <c r="B3567" t="s">
        <v>1191</v>
      </c>
      <c r="C3567" t="s">
        <v>18</v>
      </c>
      <c r="D3567" t="s">
        <v>1271</v>
      </c>
      <c r="E3567" t="s">
        <v>1195</v>
      </c>
      <c r="F3567" s="604">
        <v>1</v>
      </c>
      <c r="G3567" s="604">
        <v>1.4999999999999999E-2</v>
      </c>
      <c r="I3567" t="str">
        <f t="shared" si="339"/>
        <v>ldvs</v>
      </c>
      <c r="J3567" t="str">
        <f t="shared" si="340"/>
        <v>petroleum gasoline</v>
      </c>
      <c r="K3567" t="str">
        <f t="shared" si="341"/>
        <v>voc</v>
      </c>
      <c r="L3567" t="str">
        <f t="shared" si="342"/>
        <v>ldvs.petroleum gasoline.voc.EURO 6</v>
      </c>
      <c r="M3567" s="614">
        <f>IFERROR(INDEX('Control Tech'!$K$3:$K$196,MATCH(Calcs!L3567,'Control Tech'!$A$3:$A$196,0),1)/100,0)</f>
        <v>0</v>
      </c>
      <c r="N3567" s="613">
        <f t="shared" si="337"/>
        <v>0</v>
      </c>
      <c r="O3567" t="str">
        <f t="shared" si="338"/>
        <v/>
      </c>
    </row>
    <row r="3568" spans="1:15" x14ac:dyDescent="0.25">
      <c r="A3568" t="s">
        <v>1911</v>
      </c>
      <c r="B3568" t="s">
        <v>1191</v>
      </c>
      <c r="C3568" t="s">
        <v>18</v>
      </c>
      <c r="D3568" t="s">
        <v>1186</v>
      </c>
      <c r="E3568" t="s">
        <v>1195</v>
      </c>
      <c r="F3568" s="604">
        <v>1</v>
      </c>
      <c r="G3568" s="604">
        <v>0.75</v>
      </c>
      <c r="I3568" t="str">
        <f t="shared" si="339"/>
        <v>ldvs</v>
      </c>
      <c r="J3568" t="str">
        <f t="shared" si="340"/>
        <v>petroleum gasoline</v>
      </c>
      <c r="K3568" t="str">
        <f t="shared" si="341"/>
        <v>voc</v>
      </c>
      <c r="L3568" t="str">
        <f t="shared" si="342"/>
        <v>ldvs.petroleum gasoline.voc.No control</v>
      </c>
      <c r="M3568" s="614">
        <f>IFERROR(INDEX('Control Tech'!$K$3:$K$196,MATCH(Calcs!L3568,'Control Tech'!$A$3:$A$196,0),1)/100,0)</f>
        <v>0</v>
      </c>
      <c r="N3568" s="613">
        <f t="shared" si="337"/>
        <v>4.4999999999999929E-2</v>
      </c>
      <c r="O3568" t="str">
        <f t="shared" si="338"/>
        <v/>
      </c>
    </row>
    <row r="3569" spans="1:15" x14ac:dyDescent="0.25">
      <c r="A3569" t="s">
        <v>1911</v>
      </c>
      <c r="B3569" t="s">
        <v>1191</v>
      </c>
      <c r="C3569" t="s">
        <v>1305</v>
      </c>
      <c r="D3569" t="s">
        <v>1266</v>
      </c>
      <c r="E3569" t="s">
        <v>1195</v>
      </c>
      <c r="F3569" s="604">
        <v>1</v>
      </c>
      <c r="G3569" s="604">
        <v>0.18487999999999999</v>
      </c>
      <c r="I3569" t="str">
        <f t="shared" si="339"/>
        <v>ldvs</v>
      </c>
      <c r="J3569" t="str">
        <f t="shared" si="340"/>
        <v>natural gas</v>
      </c>
      <c r="K3569" t="str">
        <f t="shared" si="341"/>
        <v>voc</v>
      </c>
      <c r="L3569" t="str">
        <f t="shared" si="342"/>
        <v>ldvs.natural gas.voc.EURO 1</v>
      </c>
      <c r="M3569" s="614">
        <f>IFERROR(INDEX('Control Tech'!$K$3:$K$196,MATCH(Calcs!L3569,'Control Tech'!$A$3:$A$196,0),1)/100,0)</f>
        <v>0</v>
      </c>
      <c r="N3569" s="613">
        <f t="shared" si="337"/>
        <v>0</v>
      </c>
      <c r="O3569" t="str">
        <f t="shared" si="338"/>
        <v/>
      </c>
    </row>
    <row r="3570" spans="1:15" x14ac:dyDescent="0.25">
      <c r="A3570" t="s">
        <v>1911</v>
      </c>
      <c r="B3570" t="s">
        <v>1191</v>
      </c>
      <c r="C3570" t="s">
        <v>1305</v>
      </c>
      <c r="D3570" t="s">
        <v>1267</v>
      </c>
      <c r="E3570" t="s">
        <v>1195</v>
      </c>
      <c r="F3570" s="604">
        <v>1</v>
      </c>
      <c r="G3570" s="604">
        <v>8.2879999999999995E-2</v>
      </c>
      <c r="I3570" t="str">
        <f t="shared" si="339"/>
        <v>ldvs</v>
      </c>
      <c r="J3570" t="str">
        <f t="shared" si="340"/>
        <v>natural gas</v>
      </c>
      <c r="K3570" t="str">
        <f t="shared" si="341"/>
        <v>voc</v>
      </c>
      <c r="L3570" t="str">
        <f t="shared" si="342"/>
        <v>ldvs.natural gas.voc.EURO 2</v>
      </c>
      <c r="M3570" s="614">
        <f>IFERROR(INDEX('Control Tech'!$K$3:$K$196,MATCH(Calcs!L3570,'Control Tech'!$A$3:$A$196,0),1)/100,0)</f>
        <v>0</v>
      </c>
      <c r="N3570" s="613">
        <f t="shared" si="337"/>
        <v>0</v>
      </c>
      <c r="O3570" t="str">
        <f t="shared" si="338"/>
        <v/>
      </c>
    </row>
    <row r="3571" spans="1:15" x14ac:dyDescent="0.25">
      <c r="A3571" t="s">
        <v>1911</v>
      </c>
      <c r="B3571" t="s">
        <v>1191</v>
      </c>
      <c r="C3571" t="s">
        <v>1305</v>
      </c>
      <c r="D3571" t="s">
        <v>1268</v>
      </c>
      <c r="E3571" t="s">
        <v>1195</v>
      </c>
      <c r="F3571" s="604">
        <v>1</v>
      </c>
      <c r="G3571" s="604">
        <v>5.0999999999999997E-2</v>
      </c>
      <c r="I3571" t="str">
        <f t="shared" si="339"/>
        <v>ldvs</v>
      </c>
      <c r="J3571" t="str">
        <f t="shared" si="340"/>
        <v>natural gas</v>
      </c>
      <c r="K3571" t="str">
        <f t="shared" si="341"/>
        <v>voc</v>
      </c>
      <c r="L3571" t="str">
        <f t="shared" si="342"/>
        <v>ldvs.natural gas.voc.EURO 3</v>
      </c>
      <c r="M3571" s="614">
        <f>IFERROR(INDEX('Control Tech'!$K$3:$K$196,MATCH(Calcs!L3571,'Control Tech'!$A$3:$A$196,0),1)/100,0)</f>
        <v>0</v>
      </c>
      <c r="N3571" s="613">
        <f t="shared" si="337"/>
        <v>0</v>
      </c>
      <c r="O3571" t="str">
        <f t="shared" si="338"/>
        <v/>
      </c>
    </row>
    <row r="3572" spans="1:15" x14ac:dyDescent="0.25">
      <c r="A3572" t="s">
        <v>1911</v>
      </c>
      <c r="B3572" t="s">
        <v>1191</v>
      </c>
      <c r="C3572" t="s">
        <v>1305</v>
      </c>
      <c r="D3572" t="s">
        <v>1269</v>
      </c>
      <c r="E3572" t="s">
        <v>1195</v>
      </c>
      <c r="F3572" s="604">
        <v>1</v>
      </c>
      <c r="G3572" s="604">
        <v>2.5499999999999998E-2</v>
      </c>
      <c r="I3572" t="str">
        <f t="shared" si="339"/>
        <v>ldvs</v>
      </c>
      <c r="J3572" t="str">
        <f t="shared" si="340"/>
        <v>natural gas</v>
      </c>
      <c r="K3572" t="str">
        <f t="shared" si="341"/>
        <v>voc</v>
      </c>
      <c r="L3572" t="str">
        <f t="shared" si="342"/>
        <v>ldvs.natural gas.voc.EURO 4</v>
      </c>
      <c r="M3572" s="614">
        <f>IFERROR(INDEX('Control Tech'!$K$3:$K$196,MATCH(Calcs!L3572,'Control Tech'!$A$3:$A$196,0),1)/100,0)</f>
        <v>0</v>
      </c>
      <c r="N3572" s="613">
        <f t="shared" si="337"/>
        <v>0</v>
      </c>
      <c r="O3572" t="str">
        <f t="shared" si="338"/>
        <v/>
      </c>
    </row>
    <row r="3573" spans="1:15" x14ac:dyDescent="0.25">
      <c r="A3573" t="s">
        <v>1911</v>
      </c>
      <c r="B3573" t="s">
        <v>1191</v>
      </c>
      <c r="C3573" t="s">
        <v>1305</v>
      </c>
      <c r="D3573" t="s">
        <v>1270</v>
      </c>
      <c r="E3573" t="s">
        <v>1195</v>
      </c>
      <c r="F3573" s="604">
        <v>1</v>
      </c>
      <c r="G3573" s="604">
        <v>1.9120000000000002E-2</v>
      </c>
      <c r="I3573" t="str">
        <f t="shared" si="339"/>
        <v>ldvs</v>
      </c>
      <c r="J3573" t="str">
        <f t="shared" si="340"/>
        <v>natural gas</v>
      </c>
      <c r="K3573" t="str">
        <f t="shared" si="341"/>
        <v>voc</v>
      </c>
      <c r="L3573" t="str">
        <f t="shared" si="342"/>
        <v>ldvs.natural gas.voc.EURO 5</v>
      </c>
      <c r="M3573" s="614">
        <f>IFERROR(INDEX('Control Tech'!$K$3:$K$196,MATCH(Calcs!L3573,'Control Tech'!$A$3:$A$196,0),1)/100,0)</f>
        <v>0</v>
      </c>
      <c r="N3573" s="613">
        <f t="shared" si="337"/>
        <v>0</v>
      </c>
      <c r="O3573" t="str">
        <f t="shared" si="338"/>
        <v/>
      </c>
    </row>
    <row r="3574" spans="1:15" x14ac:dyDescent="0.25">
      <c r="A3574" t="s">
        <v>1911</v>
      </c>
      <c r="B3574" t="s">
        <v>1191</v>
      </c>
      <c r="C3574" t="s">
        <v>1305</v>
      </c>
      <c r="D3574" t="s">
        <v>1271</v>
      </c>
      <c r="E3574" t="s">
        <v>1195</v>
      </c>
      <c r="F3574" s="604">
        <v>1</v>
      </c>
      <c r="G3574" s="604">
        <v>1.2749999999999999E-2</v>
      </c>
      <c r="I3574" t="str">
        <f t="shared" si="339"/>
        <v>ldvs</v>
      </c>
      <c r="J3574" t="str">
        <f t="shared" si="340"/>
        <v>natural gas</v>
      </c>
      <c r="K3574" t="str">
        <f t="shared" si="341"/>
        <v>voc</v>
      </c>
      <c r="L3574" t="str">
        <f t="shared" si="342"/>
        <v>ldvs.natural gas.voc.EURO 6</v>
      </c>
      <c r="M3574" s="614">
        <f>IFERROR(INDEX('Control Tech'!$K$3:$K$196,MATCH(Calcs!L3574,'Control Tech'!$A$3:$A$196,0),1)/100,0)</f>
        <v>0</v>
      </c>
      <c r="N3574" s="613">
        <f t="shared" si="337"/>
        <v>0</v>
      </c>
      <c r="O3574" t="str">
        <f t="shared" si="338"/>
        <v/>
      </c>
    </row>
    <row r="3575" spans="1:15" x14ac:dyDescent="0.25">
      <c r="A3575" t="s">
        <v>1911</v>
      </c>
      <c r="B3575" t="s">
        <v>1191</v>
      </c>
      <c r="C3575" t="s">
        <v>1305</v>
      </c>
      <c r="D3575" t="s">
        <v>1186</v>
      </c>
      <c r="E3575" t="s">
        <v>1195</v>
      </c>
      <c r="F3575" s="604">
        <v>1</v>
      </c>
      <c r="G3575" s="604">
        <v>0.63749999999999996</v>
      </c>
      <c r="I3575" t="str">
        <f t="shared" si="339"/>
        <v>ldvs</v>
      </c>
      <c r="J3575" t="str">
        <f t="shared" si="340"/>
        <v>natural gas</v>
      </c>
      <c r="K3575" t="str">
        <f t="shared" si="341"/>
        <v>voc</v>
      </c>
      <c r="L3575" t="str">
        <f t="shared" si="342"/>
        <v>ldvs.natural gas.voc.No control</v>
      </c>
      <c r="M3575" s="614">
        <f>IFERROR(INDEX('Control Tech'!$K$3:$K$196,MATCH(Calcs!L3575,'Control Tech'!$A$3:$A$196,0),1)/100,0)</f>
        <v>0</v>
      </c>
      <c r="N3575" s="613">
        <f t="shared" si="337"/>
        <v>1</v>
      </c>
      <c r="O3575" t="str">
        <f t="shared" si="338"/>
        <v/>
      </c>
    </row>
    <row r="3576" spans="1:15" x14ac:dyDescent="0.25">
      <c r="A3576" t="s">
        <v>1911</v>
      </c>
      <c r="B3576" t="s">
        <v>1211</v>
      </c>
      <c r="C3576" t="s">
        <v>1205</v>
      </c>
      <c r="D3576" t="s">
        <v>1131</v>
      </c>
      <c r="E3576" t="s">
        <v>1195</v>
      </c>
      <c r="F3576" s="604">
        <v>1</v>
      </c>
      <c r="G3576" s="604">
        <v>0.1</v>
      </c>
      <c r="I3576" t="str">
        <f t="shared" si="339"/>
        <v/>
      </c>
      <c r="J3576" t="str">
        <f t="shared" si="340"/>
        <v/>
      </c>
      <c r="K3576" t="str">
        <f t="shared" si="341"/>
        <v>voc</v>
      </c>
      <c r="L3576" t="str">
        <f t="shared" si="342"/>
        <v>..voc.Cyclone</v>
      </c>
      <c r="M3576" s="614">
        <f>IFERROR(INDEX('Control Tech'!$K$3:$K$196,MATCH(Calcs!L3576,'Control Tech'!$A$3:$A$196,0),1)/100,0)</f>
        <v>0</v>
      </c>
      <c r="N3576" s="613">
        <f t="shared" si="337"/>
        <v>0</v>
      </c>
      <c r="O3576" t="str">
        <f t="shared" si="338"/>
        <v/>
      </c>
    </row>
    <row r="3577" spans="1:15" x14ac:dyDescent="0.25">
      <c r="A3577" t="s">
        <v>1911</v>
      </c>
      <c r="B3577" t="s">
        <v>1211</v>
      </c>
      <c r="C3577" t="s">
        <v>1205</v>
      </c>
      <c r="D3577" t="s">
        <v>1186</v>
      </c>
      <c r="E3577" t="s">
        <v>1195</v>
      </c>
      <c r="F3577" s="604">
        <v>1</v>
      </c>
      <c r="G3577" s="604">
        <v>0.1</v>
      </c>
      <c r="I3577" t="str">
        <f t="shared" si="339"/>
        <v/>
      </c>
      <c r="J3577" t="str">
        <f t="shared" si="340"/>
        <v/>
      </c>
      <c r="K3577" t="str">
        <f t="shared" si="341"/>
        <v>voc</v>
      </c>
      <c r="L3577" t="str">
        <f t="shared" si="342"/>
        <v>..voc.No control</v>
      </c>
      <c r="M3577" s="614">
        <f>IFERROR(INDEX('Control Tech'!$K$3:$K$196,MATCH(Calcs!L3577,'Control Tech'!$A$3:$A$196,0),1)/100,0)</f>
        <v>0</v>
      </c>
      <c r="N3577" s="613">
        <f t="shared" si="337"/>
        <v>1</v>
      </c>
      <c r="O3577" t="str">
        <f t="shared" si="338"/>
        <v/>
      </c>
    </row>
    <row r="3578" spans="1:15" x14ac:dyDescent="0.25">
      <c r="A3578" t="s">
        <v>1911</v>
      </c>
      <c r="B3578" t="s">
        <v>1211</v>
      </c>
      <c r="C3578" t="s">
        <v>1240</v>
      </c>
      <c r="D3578" t="s">
        <v>1131</v>
      </c>
      <c r="E3578" t="s">
        <v>1195</v>
      </c>
      <c r="F3578" s="604">
        <v>1</v>
      </c>
      <c r="G3578" s="604">
        <v>0.1</v>
      </c>
      <c r="I3578" t="str">
        <f t="shared" si="339"/>
        <v/>
      </c>
      <c r="J3578" t="str">
        <f t="shared" si="340"/>
        <v/>
      </c>
      <c r="K3578" t="str">
        <f t="shared" si="341"/>
        <v>voc</v>
      </c>
      <c r="L3578" t="str">
        <f t="shared" si="342"/>
        <v>..voc.Cyclone</v>
      </c>
      <c r="M3578" s="614">
        <f>IFERROR(INDEX('Control Tech'!$K$3:$K$196,MATCH(Calcs!L3578,'Control Tech'!$A$3:$A$196,0),1)/100,0)</f>
        <v>0</v>
      </c>
      <c r="N3578" s="613">
        <f t="shared" si="337"/>
        <v>0</v>
      </c>
      <c r="O3578" t="str">
        <f t="shared" si="338"/>
        <v/>
      </c>
    </row>
    <row r="3579" spans="1:15" x14ac:dyDescent="0.25">
      <c r="A3579" t="s">
        <v>1911</v>
      </c>
      <c r="B3579" t="s">
        <v>1211</v>
      </c>
      <c r="C3579" t="s">
        <v>1240</v>
      </c>
      <c r="D3579" t="s">
        <v>1186</v>
      </c>
      <c r="E3579" t="s">
        <v>1195</v>
      </c>
      <c r="F3579" s="604">
        <v>1</v>
      </c>
      <c r="G3579" s="604">
        <v>0.1</v>
      </c>
      <c r="I3579" t="str">
        <f t="shared" si="339"/>
        <v/>
      </c>
      <c r="J3579" t="str">
        <f t="shared" si="340"/>
        <v/>
      </c>
      <c r="K3579" t="str">
        <f t="shared" si="341"/>
        <v>voc</v>
      </c>
      <c r="L3579" t="str">
        <f t="shared" si="342"/>
        <v>..voc.No control</v>
      </c>
      <c r="M3579" s="614">
        <f>IFERROR(INDEX('Control Tech'!$K$3:$K$196,MATCH(Calcs!L3579,'Control Tech'!$A$3:$A$196,0),1)/100,0)</f>
        <v>0</v>
      </c>
      <c r="N3579" s="613">
        <f t="shared" si="337"/>
        <v>1</v>
      </c>
      <c r="O3579" t="str">
        <f t="shared" si="338"/>
        <v/>
      </c>
    </row>
    <row r="3580" spans="1:15" x14ac:dyDescent="0.25">
      <c r="A3580" t="s">
        <v>1911</v>
      </c>
      <c r="B3580" t="s">
        <v>1211</v>
      </c>
      <c r="C3580" t="s">
        <v>1245</v>
      </c>
      <c r="D3580" t="s">
        <v>1131</v>
      </c>
      <c r="E3580" t="s">
        <v>1195</v>
      </c>
      <c r="F3580" s="604">
        <v>1</v>
      </c>
      <c r="G3580" s="604">
        <v>0.05</v>
      </c>
      <c r="I3580" t="str">
        <f t="shared" si="339"/>
        <v/>
      </c>
      <c r="J3580" t="str">
        <f t="shared" si="340"/>
        <v/>
      </c>
      <c r="K3580" t="str">
        <f t="shared" si="341"/>
        <v>voc</v>
      </c>
      <c r="L3580" t="str">
        <f t="shared" si="342"/>
        <v>..voc.Cyclone</v>
      </c>
      <c r="M3580" s="614">
        <f>IFERROR(INDEX('Control Tech'!$K$3:$K$196,MATCH(Calcs!L3580,'Control Tech'!$A$3:$A$196,0),1)/100,0)</f>
        <v>0</v>
      </c>
      <c r="N3580" s="613">
        <f t="shared" si="337"/>
        <v>0</v>
      </c>
      <c r="O3580" t="str">
        <f t="shared" si="338"/>
        <v/>
      </c>
    </row>
    <row r="3581" spans="1:15" x14ac:dyDescent="0.25">
      <c r="A3581" t="s">
        <v>1911</v>
      </c>
      <c r="B3581" t="s">
        <v>1211</v>
      </c>
      <c r="C3581" t="s">
        <v>1245</v>
      </c>
      <c r="D3581" t="s">
        <v>1186</v>
      </c>
      <c r="E3581" t="s">
        <v>1195</v>
      </c>
      <c r="F3581" s="604">
        <v>1</v>
      </c>
      <c r="G3581" s="604">
        <v>0.05</v>
      </c>
      <c r="I3581" t="str">
        <f t="shared" si="339"/>
        <v/>
      </c>
      <c r="J3581" t="str">
        <f t="shared" si="340"/>
        <v/>
      </c>
      <c r="K3581" t="str">
        <f t="shared" si="341"/>
        <v>voc</v>
      </c>
      <c r="L3581" t="str">
        <f t="shared" si="342"/>
        <v>..voc.No control</v>
      </c>
      <c r="M3581" s="614">
        <f>IFERROR(INDEX('Control Tech'!$K$3:$K$196,MATCH(Calcs!L3581,'Control Tech'!$A$3:$A$196,0),1)/100,0)</f>
        <v>0</v>
      </c>
      <c r="N3581" s="613">
        <f t="shared" si="337"/>
        <v>1</v>
      </c>
      <c r="O3581" t="str">
        <f t="shared" si="338"/>
        <v/>
      </c>
    </row>
    <row r="3582" spans="1:15" x14ac:dyDescent="0.25">
      <c r="A3582" t="s">
        <v>1911</v>
      </c>
      <c r="B3582" t="s">
        <v>1211</v>
      </c>
      <c r="C3582" t="s">
        <v>1252</v>
      </c>
      <c r="D3582" t="s">
        <v>1131</v>
      </c>
      <c r="E3582" t="s">
        <v>1195</v>
      </c>
      <c r="F3582" s="604">
        <v>1</v>
      </c>
      <c r="G3582" s="604">
        <v>0.1</v>
      </c>
      <c r="I3582" t="str">
        <f t="shared" si="339"/>
        <v/>
      </c>
      <c r="J3582" t="str">
        <f t="shared" si="340"/>
        <v/>
      </c>
      <c r="K3582" t="str">
        <f t="shared" si="341"/>
        <v>voc</v>
      </c>
      <c r="L3582" t="str">
        <f t="shared" si="342"/>
        <v>..voc.Cyclone</v>
      </c>
      <c r="M3582" s="614">
        <f>IFERROR(INDEX('Control Tech'!$K$3:$K$196,MATCH(Calcs!L3582,'Control Tech'!$A$3:$A$196,0),1)/100,0)</f>
        <v>0</v>
      </c>
      <c r="N3582" s="613">
        <f t="shared" si="337"/>
        <v>0</v>
      </c>
      <c r="O3582" t="str">
        <f t="shared" si="338"/>
        <v/>
      </c>
    </row>
    <row r="3583" spans="1:15" x14ac:dyDescent="0.25">
      <c r="A3583" t="s">
        <v>1911</v>
      </c>
      <c r="B3583" t="s">
        <v>1211</v>
      </c>
      <c r="C3583" t="s">
        <v>1252</v>
      </c>
      <c r="D3583" t="s">
        <v>1196</v>
      </c>
      <c r="E3583" t="s">
        <v>1195</v>
      </c>
      <c r="F3583" s="604">
        <v>1</v>
      </c>
      <c r="G3583" s="604">
        <v>1.49E-2</v>
      </c>
      <c r="I3583" t="str">
        <f t="shared" si="339"/>
        <v/>
      </c>
      <c r="J3583" t="str">
        <f t="shared" si="340"/>
        <v/>
      </c>
      <c r="K3583" t="str">
        <f t="shared" si="341"/>
        <v>voc</v>
      </c>
      <c r="L3583" t="str">
        <f t="shared" si="342"/>
        <v>..voc.High efficiency deduster</v>
      </c>
      <c r="M3583" s="614">
        <f>IFERROR(INDEX('Control Tech'!$K$3:$K$196,MATCH(Calcs!L3583,'Control Tech'!$A$3:$A$196,0),1)/100,0)</f>
        <v>0</v>
      </c>
      <c r="N3583" s="613">
        <f t="shared" si="337"/>
        <v>0</v>
      </c>
      <c r="O3583" t="str">
        <f t="shared" si="338"/>
        <v/>
      </c>
    </row>
    <row r="3584" spans="1:15" x14ac:dyDescent="0.25">
      <c r="A3584" t="s">
        <v>1911</v>
      </c>
      <c r="B3584" t="s">
        <v>1211</v>
      </c>
      <c r="C3584" t="s">
        <v>1252</v>
      </c>
      <c r="D3584" t="s">
        <v>1186</v>
      </c>
      <c r="E3584" t="s">
        <v>1195</v>
      </c>
      <c r="F3584" s="604">
        <v>1</v>
      </c>
      <c r="G3584" s="604">
        <v>0.1</v>
      </c>
      <c r="I3584" t="str">
        <f t="shared" si="339"/>
        <v/>
      </c>
      <c r="J3584" t="str">
        <f t="shared" si="340"/>
        <v/>
      </c>
      <c r="K3584" t="str">
        <f t="shared" si="341"/>
        <v>voc</v>
      </c>
      <c r="L3584" t="str">
        <f t="shared" si="342"/>
        <v>..voc.No control</v>
      </c>
      <c r="M3584" s="614">
        <f>IFERROR(INDEX('Control Tech'!$K$3:$K$196,MATCH(Calcs!L3584,'Control Tech'!$A$3:$A$196,0),1)/100,0)</f>
        <v>0</v>
      </c>
      <c r="N3584" s="613">
        <f t="shared" si="337"/>
        <v>1</v>
      </c>
      <c r="O3584" t="str">
        <f t="shared" si="338"/>
        <v/>
      </c>
    </row>
    <row r="3585" spans="1:15" x14ac:dyDescent="0.25">
      <c r="A3585" t="s">
        <v>1911</v>
      </c>
      <c r="B3585" t="s">
        <v>1211</v>
      </c>
      <c r="C3585" t="s">
        <v>1252</v>
      </c>
      <c r="D3585" t="s">
        <v>1256</v>
      </c>
      <c r="E3585" t="s">
        <v>1195</v>
      </c>
      <c r="F3585" s="604">
        <v>1</v>
      </c>
      <c r="G3585" s="604">
        <v>1.4999999999999999E-2</v>
      </c>
      <c r="I3585" t="str">
        <f t="shared" si="339"/>
        <v/>
      </c>
      <c r="J3585" t="str">
        <f t="shared" si="340"/>
        <v/>
      </c>
      <c r="K3585" t="str">
        <f t="shared" si="341"/>
        <v>voc</v>
      </c>
      <c r="L3585" t="str">
        <f t="shared" si="342"/>
        <v>..voc.Pellet boiler</v>
      </c>
      <c r="M3585" s="614">
        <f>IFERROR(INDEX('Control Tech'!$K$3:$K$196,MATCH(Calcs!L3585,'Control Tech'!$A$3:$A$196,0),1)/100,0)</f>
        <v>0</v>
      </c>
      <c r="N3585" s="613">
        <f t="shared" si="337"/>
        <v>0</v>
      </c>
      <c r="O3585" t="str">
        <f t="shared" si="338"/>
        <v/>
      </c>
    </row>
    <row r="3586" spans="1:15" x14ac:dyDescent="0.25">
      <c r="A3586" t="s">
        <v>1911</v>
      </c>
      <c r="B3586" t="s">
        <v>1211</v>
      </c>
      <c r="C3586" t="s">
        <v>1291</v>
      </c>
      <c r="D3586" t="s">
        <v>1131</v>
      </c>
      <c r="E3586" t="s">
        <v>1195</v>
      </c>
      <c r="F3586" s="604">
        <v>1</v>
      </c>
      <c r="G3586" s="604">
        <v>7.4999999999999997E-2</v>
      </c>
      <c r="I3586" t="str">
        <f t="shared" si="339"/>
        <v/>
      </c>
      <c r="J3586" t="str">
        <f t="shared" si="340"/>
        <v/>
      </c>
      <c r="K3586" t="str">
        <f t="shared" si="341"/>
        <v>voc</v>
      </c>
      <c r="L3586" t="str">
        <f t="shared" si="342"/>
        <v>..voc.Cyclone</v>
      </c>
      <c r="M3586" s="614">
        <f>IFERROR(INDEX('Control Tech'!$K$3:$K$196,MATCH(Calcs!L3586,'Control Tech'!$A$3:$A$196,0),1)/100,0)</f>
        <v>0</v>
      </c>
      <c r="N3586" s="613">
        <f t="shared" si="337"/>
        <v>0</v>
      </c>
      <c r="O3586" t="str">
        <f t="shared" si="338"/>
        <v/>
      </c>
    </row>
    <row r="3587" spans="1:15" x14ac:dyDescent="0.25">
      <c r="A3587" t="s">
        <v>1911</v>
      </c>
      <c r="B3587" t="s">
        <v>1211</v>
      </c>
      <c r="C3587" t="s">
        <v>1291</v>
      </c>
      <c r="D3587" t="s">
        <v>1186</v>
      </c>
      <c r="E3587" t="s">
        <v>1195</v>
      </c>
      <c r="F3587" s="604">
        <v>1</v>
      </c>
      <c r="G3587" s="604">
        <v>7.4999999999999997E-2</v>
      </c>
      <c r="I3587" t="str">
        <f t="shared" si="339"/>
        <v/>
      </c>
      <c r="J3587" t="str">
        <f t="shared" si="340"/>
        <v/>
      </c>
      <c r="K3587" t="str">
        <f t="shared" si="341"/>
        <v>voc</v>
      </c>
      <c r="L3587" t="str">
        <f t="shared" si="342"/>
        <v>..voc.No control</v>
      </c>
      <c r="M3587" s="614">
        <f>IFERROR(INDEX('Control Tech'!$K$3:$K$196,MATCH(Calcs!L3587,'Control Tech'!$A$3:$A$196,0),1)/100,0)</f>
        <v>0</v>
      </c>
      <c r="N3587" s="613">
        <f t="shared" si="337"/>
        <v>1</v>
      </c>
      <c r="O3587" t="str">
        <f t="shared" si="338"/>
        <v/>
      </c>
    </row>
    <row r="3588" spans="1:15" x14ac:dyDescent="0.25">
      <c r="A3588" t="s">
        <v>1911</v>
      </c>
      <c r="B3588" t="s">
        <v>1211</v>
      </c>
      <c r="C3588" t="s">
        <v>1292</v>
      </c>
      <c r="D3588" t="s">
        <v>1131</v>
      </c>
      <c r="E3588" t="s">
        <v>1195</v>
      </c>
      <c r="F3588" s="604">
        <v>1</v>
      </c>
      <c r="G3588" s="604">
        <v>7.4999999999999997E-2</v>
      </c>
      <c r="I3588" t="str">
        <f t="shared" si="339"/>
        <v/>
      </c>
      <c r="J3588" t="str">
        <f t="shared" si="340"/>
        <v/>
      </c>
      <c r="K3588" t="str">
        <f t="shared" si="341"/>
        <v>voc</v>
      </c>
      <c r="L3588" t="str">
        <f t="shared" si="342"/>
        <v>..voc.Cyclone</v>
      </c>
      <c r="M3588" s="614">
        <f>IFERROR(INDEX('Control Tech'!$K$3:$K$196,MATCH(Calcs!L3588,'Control Tech'!$A$3:$A$196,0),1)/100,0)</f>
        <v>0</v>
      </c>
      <c r="N3588" s="613">
        <f t="shared" si="337"/>
        <v>0</v>
      </c>
      <c r="O3588" t="str">
        <f t="shared" si="338"/>
        <v/>
      </c>
    </row>
    <row r="3589" spans="1:15" x14ac:dyDescent="0.25">
      <c r="A3589" t="s">
        <v>1911</v>
      </c>
      <c r="B3589" t="s">
        <v>1211</v>
      </c>
      <c r="C3589" t="s">
        <v>1292</v>
      </c>
      <c r="D3589" t="s">
        <v>1186</v>
      </c>
      <c r="E3589" t="s">
        <v>1195</v>
      </c>
      <c r="F3589" s="604">
        <v>1</v>
      </c>
      <c r="G3589" s="604">
        <v>7.4999999999999997E-2</v>
      </c>
      <c r="I3589" t="str">
        <f t="shared" si="339"/>
        <v/>
      </c>
      <c r="J3589" t="str">
        <f t="shared" si="340"/>
        <v/>
      </c>
      <c r="K3589" t="str">
        <f t="shared" si="341"/>
        <v>voc</v>
      </c>
      <c r="L3589" t="str">
        <f t="shared" si="342"/>
        <v>..voc.No control</v>
      </c>
      <c r="M3589" s="614">
        <f>IFERROR(INDEX('Control Tech'!$K$3:$K$196,MATCH(Calcs!L3589,'Control Tech'!$A$3:$A$196,0),1)/100,0)</f>
        <v>0</v>
      </c>
      <c r="N3589" s="613">
        <f t="shared" si="337"/>
        <v>1</v>
      </c>
      <c r="O3589" t="str">
        <f t="shared" si="338"/>
        <v/>
      </c>
    </row>
    <row r="3590" spans="1:15" x14ac:dyDescent="0.25">
      <c r="A3590" t="s">
        <v>1911</v>
      </c>
      <c r="B3590" t="s">
        <v>1211</v>
      </c>
      <c r="C3590" t="s">
        <v>1293</v>
      </c>
      <c r="D3590" t="s">
        <v>1131</v>
      </c>
      <c r="E3590" t="s">
        <v>1195</v>
      </c>
      <c r="F3590" s="604">
        <v>1</v>
      </c>
      <c r="G3590" s="604">
        <v>7.4999999999999997E-2</v>
      </c>
      <c r="I3590" t="str">
        <f t="shared" si="339"/>
        <v/>
      </c>
      <c r="J3590" t="str">
        <f t="shared" si="340"/>
        <v/>
      </c>
      <c r="K3590" t="str">
        <f t="shared" si="341"/>
        <v>voc</v>
      </c>
      <c r="L3590" t="str">
        <f t="shared" si="342"/>
        <v>..voc.Cyclone</v>
      </c>
      <c r="M3590" s="614">
        <f>IFERROR(INDEX('Control Tech'!$K$3:$K$196,MATCH(Calcs!L3590,'Control Tech'!$A$3:$A$196,0),1)/100,0)</f>
        <v>0</v>
      </c>
      <c r="N3590" s="613">
        <f t="shared" ref="N3590:N3653" si="343">IF(D3590="no control",1-SUMIFS($M$5:$M$3714,$B$5:$B$3714,B3590,$A$5:$A$3714,A3590,$C$5:$C$3714,C3590),M3590)</f>
        <v>0</v>
      </c>
      <c r="O3590" t="str">
        <f t="shared" ref="O3590:O3653" si="344">IF(I3590="electricity",INDEX($W$3:$W$143,MATCH(CONCATENATE(B3590,".",C3590),$R$3:$R$143,0),1),"")</f>
        <v/>
      </c>
    </row>
    <row r="3591" spans="1:15" x14ac:dyDescent="0.25">
      <c r="A3591" t="s">
        <v>1911</v>
      </c>
      <c r="B3591" t="s">
        <v>1211</v>
      </c>
      <c r="C3591" t="s">
        <v>1293</v>
      </c>
      <c r="D3591" t="s">
        <v>1186</v>
      </c>
      <c r="E3591" t="s">
        <v>1195</v>
      </c>
      <c r="F3591" s="604">
        <v>1</v>
      </c>
      <c r="G3591" s="604">
        <v>7.4999999999999997E-2</v>
      </c>
      <c r="I3591" t="str">
        <f t="shared" si="339"/>
        <v/>
      </c>
      <c r="J3591" t="str">
        <f t="shared" si="340"/>
        <v/>
      </c>
      <c r="K3591" t="str">
        <f t="shared" si="341"/>
        <v>voc</v>
      </c>
      <c r="L3591" t="str">
        <f t="shared" si="342"/>
        <v>..voc.No control</v>
      </c>
      <c r="M3591" s="614">
        <f>IFERROR(INDEX('Control Tech'!$K$3:$K$196,MATCH(Calcs!L3591,'Control Tech'!$A$3:$A$196,0),1)/100,0)</f>
        <v>0</v>
      </c>
      <c r="N3591" s="613">
        <f t="shared" si="343"/>
        <v>1</v>
      </c>
      <c r="O3591" t="str">
        <f t="shared" si="344"/>
        <v/>
      </c>
    </row>
    <row r="3592" spans="1:15" x14ac:dyDescent="0.25">
      <c r="A3592" t="s">
        <v>1911</v>
      </c>
      <c r="B3592" t="s">
        <v>1194</v>
      </c>
      <c r="C3592" t="s">
        <v>1193</v>
      </c>
      <c r="D3592" t="s">
        <v>1131</v>
      </c>
      <c r="E3592" t="s">
        <v>1195</v>
      </c>
      <c r="F3592" s="604">
        <v>1</v>
      </c>
      <c r="G3592" s="604">
        <v>0.05</v>
      </c>
      <c r="I3592" t="str">
        <f t="shared" si="339"/>
        <v/>
      </c>
      <c r="J3592" t="str">
        <f t="shared" si="340"/>
        <v/>
      </c>
      <c r="K3592" t="str">
        <f t="shared" si="341"/>
        <v>voc</v>
      </c>
      <c r="L3592" t="str">
        <f t="shared" si="342"/>
        <v>..voc.Cyclone</v>
      </c>
      <c r="M3592" s="614">
        <f>IFERROR(INDEX('Control Tech'!$K$3:$K$196,MATCH(Calcs!L3592,'Control Tech'!$A$3:$A$196,0),1)/100,0)</f>
        <v>0</v>
      </c>
      <c r="N3592" s="613">
        <f t="shared" si="343"/>
        <v>0</v>
      </c>
      <c r="O3592" t="str">
        <f t="shared" si="344"/>
        <v/>
      </c>
    </row>
    <row r="3593" spans="1:15" x14ac:dyDescent="0.25">
      <c r="A3593" t="s">
        <v>1911</v>
      </c>
      <c r="B3593" t="s">
        <v>1194</v>
      </c>
      <c r="C3593" t="s">
        <v>1193</v>
      </c>
      <c r="D3593" t="s">
        <v>1196</v>
      </c>
      <c r="E3593" t="s">
        <v>1195</v>
      </c>
      <c r="F3593" s="604">
        <v>1</v>
      </c>
      <c r="G3593" s="604">
        <v>1.4999999999999999E-2</v>
      </c>
      <c r="I3593" t="str">
        <f t="shared" si="339"/>
        <v/>
      </c>
      <c r="J3593" t="str">
        <f t="shared" si="340"/>
        <v/>
      </c>
      <c r="K3593" t="str">
        <f t="shared" si="341"/>
        <v>voc</v>
      </c>
      <c r="L3593" t="str">
        <f t="shared" si="342"/>
        <v>..voc.High efficiency deduster</v>
      </c>
      <c r="M3593" s="614">
        <f>IFERROR(INDEX('Control Tech'!$K$3:$K$196,MATCH(Calcs!L3593,'Control Tech'!$A$3:$A$196,0),1)/100,0)</f>
        <v>0</v>
      </c>
      <c r="N3593" s="613">
        <f t="shared" si="343"/>
        <v>0</v>
      </c>
      <c r="O3593" t="str">
        <f t="shared" si="344"/>
        <v/>
      </c>
    </row>
    <row r="3594" spans="1:15" x14ac:dyDescent="0.25">
      <c r="A3594" t="s">
        <v>1911</v>
      </c>
      <c r="B3594" t="s">
        <v>1194</v>
      </c>
      <c r="C3594" t="s">
        <v>1193</v>
      </c>
      <c r="D3594" t="s">
        <v>1186</v>
      </c>
      <c r="E3594" t="s">
        <v>1195</v>
      </c>
      <c r="F3594" s="604">
        <v>1</v>
      </c>
      <c r="G3594" s="604">
        <v>0.05</v>
      </c>
      <c r="I3594" t="str">
        <f t="shared" si="339"/>
        <v/>
      </c>
      <c r="J3594" t="str">
        <f t="shared" si="340"/>
        <v/>
      </c>
      <c r="K3594" t="str">
        <f t="shared" si="341"/>
        <v>voc</v>
      </c>
      <c r="L3594" t="str">
        <f t="shared" si="342"/>
        <v>..voc.No control</v>
      </c>
      <c r="M3594" s="614">
        <f>IFERROR(INDEX('Control Tech'!$K$3:$K$196,MATCH(Calcs!L3594,'Control Tech'!$A$3:$A$196,0),1)/100,0)</f>
        <v>0</v>
      </c>
      <c r="N3594" s="613">
        <f t="shared" si="343"/>
        <v>1</v>
      </c>
      <c r="O3594" t="str">
        <f t="shared" si="344"/>
        <v/>
      </c>
    </row>
    <row r="3595" spans="1:15" x14ac:dyDescent="0.25">
      <c r="A3595" t="s">
        <v>1911</v>
      </c>
      <c r="B3595" t="s">
        <v>1194</v>
      </c>
      <c r="C3595" t="s">
        <v>1205</v>
      </c>
      <c r="D3595" t="s">
        <v>1131</v>
      </c>
      <c r="E3595" t="s">
        <v>1195</v>
      </c>
      <c r="F3595" s="604">
        <v>1</v>
      </c>
      <c r="G3595" s="604">
        <v>0.02</v>
      </c>
      <c r="I3595" t="str">
        <f t="shared" si="339"/>
        <v/>
      </c>
      <c r="J3595" t="str">
        <f t="shared" si="340"/>
        <v/>
      </c>
      <c r="K3595" t="str">
        <f t="shared" si="341"/>
        <v>voc</v>
      </c>
      <c r="L3595" t="str">
        <f t="shared" si="342"/>
        <v>..voc.Cyclone</v>
      </c>
      <c r="M3595" s="614">
        <f>IFERROR(INDEX('Control Tech'!$K$3:$K$196,MATCH(Calcs!L3595,'Control Tech'!$A$3:$A$196,0),1)/100,0)</f>
        <v>0</v>
      </c>
      <c r="N3595" s="613">
        <f t="shared" si="343"/>
        <v>0</v>
      </c>
      <c r="O3595" t="str">
        <f t="shared" si="344"/>
        <v/>
      </c>
    </row>
    <row r="3596" spans="1:15" x14ac:dyDescent="0.25">
      <c r="A3596" t="s">
        <v>1911</v>
      </c>
      <c r="B3596" t="s">
        <v>1194</v>
      </c>
      <c r="C3596" t="s">
        <v>1205</v>
      </c>
      <c r="D3596" t="s">
        <v>1196</v>
      </c>
      <c r="E3596" t="s">
        <v>1195</v>
      </c>
      <c r="F3596" s="604">
        <v>1</v>
      </c>
      <c r="G3596" s="604">
        <v>0.02</v>
      </c>
      <c r="I3596" t="str">
        <f t="shared" si="339"/>
        <v/>
      </c>
      <c r="J3596" t="str">
        <f t="shared" si="340"/>
        <v/>
      </c>
      <c r="K3596" t="str">
        <f t="shared" si="341"/>
        <v>voc</v>
      </c>
      <c r="L3596" t="str">
        <f t="shared" si="342"/>
        <v>..voc.High efficiency deduster</v>
      </c>
      <c r="M3596" s="614">
        <f>IFERROR(INDEX('Control Tech'!$K$3:$K$196,MATCH(Calcs!L3596,'Control Tech'!$A$3:$A$196,0),1)/100,0)</f>
        <v>0</v>
      </c>
      <c r="N3596" s="613">
        <f t="shared" si="343"/>
        <v>0</v>
      </c>
      <c r="O3596" t="str">
        <f t="shared" si="344"/>
        <v/>
      </c>
    </row>
    <row r="3597" spans="1:15" x14ac:dyDescent="0.25">
      <c r="A3597" t="s">
        <v>1911</v>
      </c>
      <c r="B3597" t="s">
        <v>1194</v>
      </c>
      <c r="C3597" t="s">
        <v>1205</v>
      </c>
      <c r="D3597" t="s">
        <v>1186</v>
      </c>
      <c r="E3597" t="s">
        <v>1195</v>
      </c>
      <c r="F3597" s="604">
        <v>1</v>
      </c>
      <c r="G3597" s="604">
        <v>0.02</v>
      </c>
      <c r="I3597" t="str">
        <f t="shared" si="339"/>
        <v/>
      </c>
      <c r="J3597" t="str">
        <f t="shared" si="340"/>
        <v/>
      </c>
      <c r="K3597" t="str">
        <f t="shared" si="341"/>
        <v>voc</v>
      </c>
      <c r="L3597" t="str">
        <f t="shared" si="342"/>
        <v>..voc.No control</v>
      </c>
      <c r="M3597" s="614">
        <f>IFERROR(INDEX('Control Tech'!$K$3:$K$196,MATCH(Calcs!L3597,'Control Tech'!$A$3:$A$196,0),1)/100,0)</f>
        <v>0</v>
      </c>
      <c r="N3597" s="613">
        <f t="shared" si="343"/>
        <v>1</v>
      </c>
      <c r="O3597" t="str">
        <f t="shared" si="344"/>
        <v/>
      </c>
    </row>
    <row r="3598" spans="1:15" x14ac:dyDescent="0.25">
      <c r="A3598" t="s">
        <v>1911</v>
      </c>
      <c r="B3598" t="s">
        <v>1194</v>
      </c>
      <c r="C3598" t="s">
        <v>1240</v>
      </c>
      <c r="D3598" t="s">
        <v>1131</v>
      </c>
      <c r="E3598" t="s">
        <v>1195</v>
      </c>
      <c r="F3598" s="604">
        <v>1</v>
      </c>
      <c r="G3598" s="604">
        <v>0.02</v>
      </c>
      <c r="I3598" t="str">
        <f t="shared" si="339"/>
        <v/>
      </c>
      <c r="J3598" t="str">
        <f t="shared" si="340"/>
        <v/>
      </c>
      <c r="K3598" t="str">
        <f t="shared" si="341"/>
        <v>voc</v>
      </c>
      <c r="L3598" t="str">
        <f t="shared" si="342"/>
        <v>..voc.Cyclone</v>
      </c>
      <c r="M3598" s="614">
        <f>IFERROR(INDEX('Control Tech'!$K$3:$K$196,MATCH(Calcs!L3598,'Control Tech'!$A$3:$A$196,0),1)/100,0)</f>
        <v>0</v>
      </c>
      <c r="N3598" s="613">
        <f t="shared" si="343"/>
        <v>0</v>
      </c>
      <c r="O3598" t="str">
        <f t="shared" si="344"/>
        <v/>
      </c>
    </row>
    <row r="3599" spans="1:15" x14ac:dyDescent="0.25">
      <c r="A3599" t="s">
        <v>1911</v>
      </c>
      <c r="B3599" t="s">
        <v>1194</v>
      </c>
      <c r="C3599" t="s">
        <v>1240</v>
      </c>
      <c r="D3599" t="s">
        <v>1196</v>
      </c>
      <c r="E3599" t="s">
        <v>1195</v>
      </c>
      <c r="F3599" s="604">
        <v>1</v>
      </c>
      <c r="G3599" s="604">
        <v>0.02</v>
      </c>
      <c r="I3599" t="str">
        <f t="shared" si="339"/>
        <v/>
      </c>
      <c r="J3599" t="str">
        <f t="shared" si="340"/>
        <v/>
      </c>
      <c r="K3599" t="str">
        <f t="shared" si="341"/>
        <v>voc</v>
      </c>
      <c r="L3599" t="str">
        <f t="shared" si="342"/>
        <v>..voc.High efficiency deduster</v>
      </c>
      <c r="M3599" s="614">
        <f>IFERROR(INDEX('Control Tech'!$K$3:$K$196,MATCH(Calcs!L3599,'Control Tech'!$A$3:$A$196,0),1)/100,0)</f>
        <v>0</v>
      </c>
      <c r="N3599" s="613">
        <f t="shared" si="343"/>
        <v>0</v>
      </c>
      <c r="O3599" t="str">
        <f t="shared" si="344"/>
        <v/>
      </c>
    </row>
    <row r="3600" spans="1:15" x14ac:dyDescent="0.25">
      <c r="A3600" t="s">
        <v>1911</v>
      </c>
      <c r="B3600" t="s">
        <v>1194</v>
      </c>
      <c r="C3600" t="s">
        <v>1240</v>
      </c>
      <c r="D3600" t="s">
        <v>1186</v>
      </c>
      <c r="E3600" t="s">
        <v>1195</v>
      </c>
      <c r="F3600" s="604">
        <v>1</v>
      </c>
      <c r="G3600" s="604">
        <v>0.02</v>
      </c>
      <c r="I3600" t="str">
        <f t="shared" si="339"/>
        <v/>
      </c>
      <c r="J3600" t="str">
        <f t="shared" si="340"/>
        <v/>
      </c>
      <c r="K3600" t="str">
        <f t="shared" si="341"/>
        <v>voc</v>
      </c>
      <c r="L3600" t="str">
        <f t="shared" si="342"/>
        <v>..voc.No control</v>
      </c>
      <c r="M3600" s="614">
        <f>IFERROR(INDEX('Control Tech'!$K$3:$K$196,MATCH(Calcs!L3600,'Control Tech'!$A$3:$A$196,0),1)/100,0)</f>
        <v>0</v>
      </c>
      <c r="N3600" s="613">
        <f t="shared" si="343"/>
        <v>1</v>
      </c>
      <c r="O3600" t="str">
        <f t="shared" si="344"/>
        <v/>
      </c>
    </row>
    <row r="3601" spans="1:15" x14ac:dyDescent="0.25">
      <c r="A3601" t="s">
        <v>1911</v>
      </c>
      <c r="B3601" t="s">
        <v>1194</v>
      </c>
      <c r="C3601" t="s">
        <v>1245</v>
      </c>
      <c r="D3601" t="s">
        <v>1131</v>
      </c>
      <c r="E3601" t="s">
        <v>1195</v>
      </c>
      <c r="F3601" s="604">
        <v>1</v>
      </c>
      <c r="G3601" s="604">
        <v>1.4999999999999999E-2</v>
      </c>
      <c r="I3601" t="str">
        <f t="shared" si="339"/>
        <v/>
      </c>
      <c r="J3601" t="str">
        <f t="shared" si="340"/>
        <v/>
      </c>
      <c r="K3601" t="str">
        <f t="shared" si="341"/>
        <v>voc</v>
      </c>
      <c r="L3601" t="str">
        <f t="shared" si="342"/>
        <v>..voc.Cyclone</v>
      </c>
      <c r="M3601" s="614">
        <f>IFERROR(INDEX('Control Tech'!$K$3:$K$196,MATCH(Calcs!L3601,'Control Tech'!$A$3:$A$196,0),1)/100,0)</f>
        <v>0</v>
      </c>
      <c r="N3601" s="613">
        <f t="shared" si="343"/>
        <v>0</v>
      </c>
      <c r="O3601" t="str">
        <f t="shared" si="344"/>
        <v/>
      </c>
    </row>
    <row r="3602" spans="1:15" x14ac:dyDescent="0.25">
      <c r="A3602" t="s">
        <v>1911</v>
      </c>
      <c r="B3602" t="s">
        <v>1194</v>
      </c>
      <c r="C3602" t="s">
        <v>1245</v>
      </c>
      <c r="D3602" t="s">
        <v>1196</v>
      </c>
      <c r="E3602" t="s">
        <v>1195</v>
      </c>
      <c r="F3602" s="604">
        <v>1</v>
      </c>
      <c r="G3602" s="604">
        <v>1.4999999999999999E-2</v>
      </c>
      <c r="I3602" t="str">
        <f t="shared" si="339"/>
        <v/>
      </c>
      <c r="J3602" t="str">
        <f t="shared" si="340"/>
        <v/>
      </c>
      <c r="K3602" t="str">
        <f t="shared" si="341"/>
        <v>voc</v>
      </c>
      <c r="L3602" t="str">
        <f t="shared" si="342"/>
        <v>..voc.High efficiency deduster</v>
      </c>
      <c r="M3602" s="614">
        <f>IFERROR(INDEX('Control Tech'!$K$3:$K$196,MATCH(Calcs!L3602,'Control Tech'!$A$3:$A$196,0),1)/100,0)</f>
        <v>0</v>
      </c>
      <c r="N3602" s="613">
        <f t="shared" si="343"/>
        <v>0</v>
      </c>
      <c r="O3602" t="str">
        <f t="shared" si="344"/>
        <v/>
      </c>
    </row>
    <row r="3603" spans="1:15" x14ac:dyDescent="0.25">
      <c r="A3603" t="s">
        <v>1911</v>
      </c>
      <c r="B3603" t="s">
        <v>1194</v>
      </c>
      <c r="C3603" t="s">
        <v>1245</v>
      </c>
      <c r="D3603" t="s">
        <v>1186</v>
      </c>
      <c r="E3603" t="s">
        <v>1195</v>
      </c>
      <c r="F3603" s="604">
        <v>1</v>
      </c>
      <c r="G3603" s="604">
        <v>1.4999999999999999E-2</v>
      </c>
      <c r="I3603" t="str">
        <f t="shared" si="339"/>
        <v/>
      </c>
      <c r="J3603" t="str">
        <f t="shared" si="340"/>
        <v/>
      </c>
      <c r="K3603" t="str">
        <f t="shared" si="341"/>
        <v>voc</v>
      </c>
      <c r="L3603" t="str">
        <f t="shared" si="342"/>
        <v>..voc.No control</v>
      </c>
      <c r="M3603" s="614">
        <f>IFERROR(INDEX('Control Tech'!$K$3:$K$196,MATCH(Calcs!L3603,'Control Tech'!$A$3:$A$196,0),1)/100,0)</f>
        <v>0</v>
      </c>
      <c r="N3603" s="613">
        <f t="shared" si="343"/>
        <v>1</v>
      </c>
      <c r="O3603" t="str">
        <f t="shared" si="344"/>
        <v/>
      </c>
    </row>
    <row r="3604" spans="1:15" x14ac:dyDescent="0.25">
      <c r="A3604" t="s">
        <v>1911</v>
      </c>
      <c r="B3604" t="s">
        <v>1194</v>
      </c>
      <c r="C3604" t="s">
        <v>1252</v>
      </c>
      <c r="D3604" t="s">
        <v>1131</v>
      </c>
      <c r="E3604" t="s">
        <v>1195</v>
      </c>
      <c r="F3604" s="604">
        <v>1</v>
      </c>
      <c r="G3604" s="604">
        <v>0.05</v>
      </c>
      <c r="I3604" t="str">
        <f t="shared" si="339"/>
        <v/>
      </c>
      <c r="J3604" t="str">
        <f t="shared" si="340"/>
        <v/>
      </c>
      <c r="K3604" t="str">
        <f t="shared" si="341"/>
        <v>voc</v>
      </c>
      <c r="L3604" t="str">
        <f t="shared" si="342"/>
        <v>..voc.Cyclone</v>
      </c>
      <c r="M3604" s="614">
        <f>IFERROR(INDEX('Control Tech'!$K$3:$K$196,MATCH(Calcs!L3604,'Control Tech'!$A$3:$A$196,0),1)/100,0)</f>
        <v>0</v>
      </c>
      <c r="N3604" s="613">
        <f t="shared" si="343"/>
        <v>0</v>
      </c>
      <c r="O3604" t="str">
        <f t="shared" si="344"/>
        <v/>
      </c>
    </row>
    <row r="3605" spans="1:15" x14ac:dyDescent="0.25">
      <c r="A3605" t="s">
        <v>1911</v>
      </c>
      <c r="B3605" t="s">
        <v>1194</v>
      </c>
      <c r="C3605" t="s">
        <v>1252</v>
      </c>
      <c r="D3605" t="s">
        <v>1196</v>
      </c>
      <c r="E3605" t="s">
        <v>1195</v>
      </c>
      <c r="F3605" s="604">
        <v>1</v>
      </c>
      <c r="G3605" s="604">
        <v>1.495E-2</v>
      </c>
      <c r="I3605" t="str">
        <f t="shared" si="339"/>
        <v/>
      </c>
      <c r="J3605" t="str">
        <f t="shared" si="340"/>
        <v/>
      </c>
      <c r="K3605" t="str">
        <f t="shared" si="341"/>
        <v>voc</v>
      </c>
      <c r="L3605" t="str">
        <f t="shared" si="342"/>
        <v>..voc.High efficiency deduster</v>
      </c>
      <c r="M3605" s="614">
        <f>IFERROR(INDEX('Control Tech'!$K$3:$K$196,MATCH(Calcs!L3605,'Control Tech'!$A$3:$A$196,0),1)/100,0)</f>
        <v>0</v>
      </c>
      <c r="N3605" s="613">
        <f t="shared" si="343"/>
        <v>0</v>
      </c>
      <c r="O3605" t="str">
        <f t="shared" si="344"/>
        <v/>
      </c>
    </row>
    <row r="3606" spans="1:15" x14ac:dyDescent="0.25">
      <c r="A3606" t="s">
        <v>1911</v>
      </c>
      <c r="B3606" t="s">
        <v>1194</v>
      </c>
      <c r="C3606" t="s">
        <v>1252</v>
      </c>
      <c r="D3606" t="s">
        <v>1186</v>
      </c>
      <c r="E3606" t="s">
        <v>1195</v>
      </c>
      <c r="F3606" s="604">
        <v>1</v>
      </c>
      <c r="G3606" s="604">
        <v>0.05</v>
      </c>
      <c r="I3606" t="str">
        <f t="shared" si="339"/>
        <v/>
      </c>
      <c r="J3606" t="str">
        <f t="shared" si="340"/>
        <v/>
      </c>
      <c r="K3606" t="str">
        <f t="shared" si="341"/>
        <v>voc</v>
      </c>
      <c r="L3606" t="str">
        <f t="shared" si="342"/>
        <v>..voc.No control</v>
      </c>
      <c r="M3606" s="614">
        <f>IFERROR(INDEX('Control Tech'!$K$3:$K$196,MATCH(Calcs!L3606,'Control Tech'!$A$3:$A$196,0),1)/100,0)</f>
        <v>0</v>
      </c>
      <c r="N3606" s="613">
        <f t="shared" si="343"/>
        <v>1</v>
      </c>
      <c r="O3606" t="str">
        <f t="shared" si="344"/>
        <v/>
      </c>
    </row>
    <row r="3607" spans="1:15" x14ac:dyDescent="0.25">
      <c r="A3607" t="s">
        <v>1911</v>
      </c>
      <c r="B3607" t="s">
        <v>1194</v>
      </c>
      <c r="C3607" t="s">
        <v>1252</v>
      </c>
      <c r="D3607" t="s">
        <v>1256</v>
      </c>
      <c r="E3607" t="s">
        <v>1195</v>
      </c>
      <c r="F3607" s="604">
        <v>1</v>
      </c>
      <c r="G3607" s="604">
        <v>1.4999999999999999E-2</v>
      </c>
      <c r="I3607" t="str">
        <f t="shared" si="339"/>
        <v/>
      </c>
      <c r="J3607" t="str">
        <f t="shared" si="340"/>
        <v/>
      </c>
      <c r="K3607" t="str">
        <f t="shared" si="341"/>
        <v>voc</v>
      </c>
      <c r="L3607" t="str">
        <f t="shared" si="342"/>
        <v>..voc.Pellet boiler</v>
      </c>
      <c r="M3607" s="614">
        <f>IFERROR(INDEX('Control Tech'!$K$3:$K$196,MATCH(Calcs!L3607,'Control Tech'!$A$3:$A$196,0),1)/100,0)</f>
        <v>0</v>
      </c>
      <c r="N3607" s="613">
        <f t="shared" si="343"/>
        <v>0</v>
      </c>
      <c r="O3607" t="str">
        <f t="shared" si="344"/>
        <v/>
      </c>
    </row>
    <row r="3608" spans="1:15" x14ac:dyDescent="0.25">
      <c r="A3608" t="s">
        <v>1911</v>
      </c>
      <c r="B3608" t="s">
        <v>1194</v>
      </c>
      <c r="C3608" t="s">
        <v>1291</v>
      </c>
      <c r="D3608" t="s">
        <v>1131</v>
      </c>
      <c r="E3608" t="s">
        <v>1195</v>
      </c>
      <c r="F3608" s="604">
        <v>1</v>
      </c>
      <c r="G3608" s="604">
        <v>0.02</v>
      </c>
      <c r="I3608" t="str">
        <f t="shared" si="339"/>
        <v/>
      </c>
      <c r="J3608" t="str">
        <f t="shared" si="340"/>
        <v/>
      </c>
      <c r="K3608" t="str">
        <f t="shared" si="341"/>
        <v>voc</v>
      </c>
      <c r="L3608" t="str">
        <f t="shared" si="342"/>
        <v>..voc.Cyclone</v>
      </c>
      <c r="M3608" s="614">
        <f>IFERROR(INDEX('Control Tech'!$K$3:$K$196,MATCH(Calcs!L3608,'Control Tech'!$A$3:$A$196,0),1)/100,0)</f>
        <v>0</v>
      </c>
      <c r="N3608" s="613">
        <f t="shared" si="343"/>
        <v>0</v>
      </c>
      <c r="O3608" t="str">
        <f t="shared" si="344"/>
        <v/>
      </c>
    </row>
    <row r="3609" spans="1:15" x14ac:dyDescent="0.25">
      <c r="A3609" t="s">
        <v>1911</v>
      </c>
      <c r="B3609" t="s">
        <v>1194</v>
      </c>
      <c r="C3609" t="s">
        <v>1291</v>
      </c>
      <c r="D3609" t="s">
        <v>1196</v>
      </c>
      <c r="E3609" t="s">
        <v>1195</v>
      </c>
      <c r="F3609" s="604">
        <v>1</v>
      </c>
      <c r="G3609" s="604">
        <v>0.02</v>
      </c>
      <c r="I3609" t="str">
        <f t="shared" ref="I3609:I3672" si="345">IFERROR(INDEX($U$3:$U$143,MATCH(B3609,$S$3:$S$143,0),1),"")</f>
        <v/>
      </c>
      <c r="J3609" t="str">
        <f t="shared" ref="J3609:J3672" si="346">IFERROR(INDEX($V$3:$V$143,MATCH(CONCATENATE(B3609,".",C3609),$R$3:$R$143,0),1),"")</f>
        <v/>
      </c>
      <c r="K3609" t="str">
        <f t="shared" ref="K3609:K3672" si="347">IF(OR(A3609="black carbon",A3609="oc",A3609="pm2.5",A3609="pm10"),"PM",A3609)</f>
        <v>voc</v>
      </c>
      <c r="L3609" t="str">
        <f t="shared" ref="L3609:L3672" si="348">IFERROR(CONCATENATE(I3609,".",J3609,".",K3609,".",D3609),"")</f>
        <v>..voc.High efficiency deduster</v>
      </c>
      <c r="M3609" s="614">
        <f>IFERROR(INDEX('Control Tech'!$K$3:$K$196,MATCH(Calcs!L3609,'Control Tech'!$A$3:$A$196,0),1)/100,0)</f>
        <v>0</v>
      </c>
      <c r="N3609" s="613">
        <f t="shared" si="343"/>
        <v>0</v>
      </c>
      <c r="O3609" t="str">
        <f t="shared" si="344"/>
        <v/>
      </c>
    </row>
    <row r="3610" spans="1:15" x14ac:dyDescent="0.25">
      <c r="A3610" t="s">
        <v>1911</v>
      </c>
      <c r="B3610" t="s">
        <v>1194</v>
      </c>
      <c r="C3610" t="s">
        <v>1291</v>
      </c>
      <c r="D3610" t="s">
        <v>1186</v>
      </c>
      <c r="E3610" t="s">
        <v>1195</v>
      </c>
      <c r="F3610" s="604">
        <v>1</v>
      </c>
      <c r="G3610" s="604">
        <v>0.02</v>
      </c>
      <c r="I3610" t="str">
        <f t="shared" si="345"/>
        <v/>
      </c>
      <c r="J3610" t="str">
        <f t="shared" si="346"/>
        <v/>
      </c>
      <c r="K3610" t="str">
        <f t="shared" si="347"/>
        <v>voc</v>
      </c>
      <c r="L3610" t="str">
        <f t="shared" si="348"/>
        <v>..voc.No control</v>
      </c>
      <c r="M3610" s="614">
        <f>IFERROR(INDEX('Control Tech'!$K$3:$K$196,MATCH(Calcs!L3610,'Control Tech'!$A$3:$A$196,0),1)/100,0)</f>
        <v>0</v>
      </c>
      <c r="N3610" s="613">
        <f t="shared" si="343"/>
        <v>1</v>
      </c>
      <c r="O3610" t="str">
        <f t="shared" si="344"/>
        <v/>
      </c>
    </row>
    <row r="3611" spans="1:15" x14ac:dyDescent="0.25">
      <c r="A3611" t="s">
        <v>1911</v>
      </c>
      <c r="B3611" t="s">
        <v>1194</v>
      </c>
      <c r="C3611" t="s">
        <v>1292</v>
      </c>
      <c r="D3611" t="s">
        <v>1131</v>
      </c>
      <c r="E3611" t="s">
        <v>1195</v>
      </c>
      <c r="F3611" s="604">
        <v>1</v>
      </c>
      <c r="G3611" s="604">
        <v>0.02</v>
      </c>
      <c r="I3611" t="str">
        <f t="shared" si="345"/>
        <v/>
      </c>
      <c r="J3611" t="str">
        <f t="shared" si="346"/>
        <v/>
      </c>
      <c r="K3611" t="str">
        <f t="shared" si="347"/>
        <v>voc</v>
      </c>
      <c r="L3611" t="str">
        <f t="shared" si="348"/>
        <v>..voc.Cyclone</v>
      </c>
      <c r="M3611" s="614">
        <f>IFERROR(INDEX('Control Tech'!$K$3:$K$196,MATCH(Calcs!L3611,'Control Tech'!$A$3:$A$196,0),1)/100,0)</f>
        <v>0</v>
      </c>
      <c r="N3611" s="613">
        <f t="shared" si="343"/>
        <v>0</v>
      </c>
      <c r="O3611" t="str">
        <f t="shared" si="344"/>
        <v/>
      </c>
    </row>
    <row r="3612" spans="1:15" x14ac:dyDescent="0.25">
      <c r="A3612" t="s">
        <v>1911</v>
      </c>
      <c r="B3612" t="s">
        <v>1194</v>
      </c>
      <c r="C3612" t="s">
        <v>1292</v>
      </c>
      <c r="D3612" t="s">
        <v>1196</v>
      </c>
      <c r="E3612" t="s">
        <v>1195</v>
      </c>
      <c r="F3612" s="604">
        <v>1</v>
      </c>
      <c r="G3612" s="604">
        <v>0.02</v>
      </c>
      <c r="I3612" t="str">
        <f t="shared" si="345"/>
        <v/>
      </c>
      <c r="J3612" t="str">
        <f t="shared" si="346"/>
        <v/>
      </c>
      <c r="K3612" t="str">
        <f t="shared" si="347"/>
        <v>voc</v>
      </c>
      <c r="L3612" t="str">
        <f t="shared" si="348"/>
        <v>..voc.High efficiency deduster</v>
      </c>
      <c r="M3612" s="614">
        <f>IFERROR(INDEX('Control Tech'!$K$3:$K$196,MATCH(Calcs!L3612,'Control Tech'!$A$3:$A$196,0),1)/100,0)</f>
        <v>0</v>
      </c>
      <c r="N3612" s="613">
        <f t="shared" si="343"/>
        <v>0</v>
      </c>
      <c r="O3612" t="str">
        <f t="shared" si="344"/>
        <v/>
      </c>
    </row>
    <row r="3613" spans="1:15" x14ac:dyDescent="0.25">
      <c r="A3613" t="s">
        <v>1911</v>
      </c>
      <c r="B3613" t="s">
        <v>1194</v>
      </c>
      <c r="C3613" t="s">
        <v>1292</v>
      </c>
      <c r="D3613" t="s">
        <v>1186</v>
      </c>
      <c r="E3613" t="s">
        <v>1195</v>
      </c>
      <c r="F3613" s="604">
        <v>1</v>
      </c>
      <c r="G3613" s="604">
        <v>0.02</v>
      </c>
      <c r="I3613" t="str">
        <f t="shared" si="345"/>
        <v/>
      </c>
      <c r="J3613" t="str">
        <f t="shared" si="346"/>
        <v/>
      </c>
      <c r="K3613" t="str">
        <f t="shared" si="347"/>
        <v>voc</v>
      </c>
      <c r="L3613" t="str">
        <f t="shared" si="348"/>
        <v>..voc.No control</v>
      </c>
      <c r="M3613" s="614">
        <f>IFERROR(INDEX('Control Tech'!$K$3:$K$196,MATCH(Calcs!L3613,'Control Tech'!$A$3:$A$196,0),1)/100,0)</f>
        <v>0</v>
      </c>
      <c r="N3613" s="613">
        <f t="shared" si="343"/>
        <v>1</v>
      </c>
      <c r="O3613" t="str">
        <f t="shared" si="344"/>
        <v/>
      </c>
    </row>
    <row r="3614" spans="1:15" x14ac:dyDescent="0.25">
      <c r="A3614" t="s">
        <v>1911</v>
      </c>
      <c r="B3614" t="s">
        <v>1194</v>
      </c>
      <c r="C3614" t="s">
        <v>1293</v>
      </c>
      <c r="D3614" t="s">
        <v>1131</v>
      </c>
      <c r="E3614" t="s">
        <v>1195</v>
      </c>
      <c r="F3614" s="604">
        <v>1</v>
      </c>
      <c r="G3614" s="604">
        <v>0.02</v>
      </c>
      <c r="I3614" t="str">
        <f t="shared" si="345"/>
        <v/>
      </c>
      <c r="J3614" t="str">
        <f t="shared" si="346"/>
        <v/>
      </c>
      <c r="K3614" t="str">
        <f t="shared" si="347"/>
        <v>voc</v>
      </c>
      <c r="L3614" t="str">
        <f t="shared" si="348"/>
        <v>..voc.Cyclone</v>
      </c>
      <c r="M3614" s="614">
        <f>IFERROR(INDEX('Control Tech'!$K$3:$K$196,MATCH(Calcs!L3614,'Control Tech'!$A$3:$A$196,0),1)/100,0)</f>
        <v>0</v>
      </c>
      <c r="N3614" s="613">
        <f t="shared" si="343"/>
        <v>0</v>
      </c>
      <c r="O3614" t="str">
        <f t="shared" si="344"/>
        <v/>
      </c>
    </row>
    <row r="3615" spans="1:15" x14ac:dyDescent="0.25">
      <c r="A3615" t="s">
        <v>1911</v>
      </c>
      <c r="B3615" t="s">
        <v>1194</v>
      </c>
      <c r="C3615" t="s">
        <v>1293</v>
      </c>
      <c r="D3615" t="s">
        <v>1196</v>
      </c>
      <c r="E3615" t="s">
        <v>1195</v>
      </c>
      <c r="F3615" s="604">
        <v>1</v>
      </c>
      <c r="G3615" s="604">
        <v>0.02</v>
      </c>
      <c r="I3615" t="str">
        <f t="shared" si="345"/>
        <v/>
      </c>
      <c r="J3615" t="str">
        <f t="shared" si="346"/>
        <v/>
      </c>
      <c r="K3615" t="str">
        <f t="shared" si="347"/>
        <v>voc</v>
      </c>
      <c r="L3615" t="str">
        <f t="shared" si="348"/>
        <v>..voc.High efficiency deduster</v>
      </c>
      <c r="M3615" s="614">
        <f>IFERROR(INDEX('Control Tech'!$K$3:$K$196,MATCH(Calcs!L3615,'Control Tech'!$A$3:$A$196,0),1)/100,0)</f>
        <v>0</v>
      </c>
      <c r="N3615" s="613">
        <f t="shared" si="343"/>
        <v>0</v>
      </c>
      <c r="O3615" t="str">
        <f t="shared" si="344"/>
        <v/>
      </c>
    </row>
    <row r="3616" spans="1:15" x14ac:dyDescent="0.25">
      <c r="A3616" t="s">
        <v>1911</v>
      </c>
      <c r="B3616" t="s">
        <v>1194</v>
      </c>
      <c r="C3616" t="s">
        <v>1293</v>
      </c>
      <c r="D3616" t="s">
        <v>1186</v>
      </c>
      <c r="E3616" t="s">
        <v>1195</v>
      </c>
      <c r="F3616" s="604">
        <v>1</v>
      </c>
      <c r="G3616" s="604">
        <v>0.02</v>
      </c>
      <c r="I3616" t="str">
        <f t="shared" si="345"/>
        <v/>
      </c>
      <c r="J3616" t="str">
        <f t="shared" si="346"/>
        <v/>
      </c>
      <c r="K3616" t="str">
        <f t="shared" si="347"/>
        <v>voc</v>
      </c>
      <c r="L3616" t="str">
        <f t="shared" si="348"/>
        <v>..voc.No control</v>
      </c>
      <c r="M3616" s="614">
        <f>IFERROR(INDEX('Control Tech'!$K$3:$K$196,MATCH(Calcs!L3616,'Control Tech'!$A$3:$A$196,0),1)/100,0)</f>
        <v>0</v>
      </c>
      <c r="N3616" s="613">
        <f t="shared" si="343"/>
        <v>1</v>
      </c>
      <c r="O3616" t="str">
        <f t="shared" si="344"/>
        <v/>
      </c>
    </row>
    <row r="3617" spans="1:15" x14ac:dyDescent="0.25">
      <c r="A3617" t="s">
        <v>1911</v>
      </c>
      <c r="B3617" t="s">
        <v>1233</v>
      </c>
      <c r="C3617" t="s">
        <v>1409</v>
      </c>
      <c r="D3617" t="s">
        <v>1186</v>
      </c>
      <c r="E3617" t="s">
        <v>1195</v>
      </c>
      <c r="F3617" s="604">
        <v>1</v>
      </c>
      <c r="G3617" s="604">
        <v>2.5000000000000001E-2</v>
      </c>
      <c r="I3617" t="str">
        <f t="shared" si="345"/>
        <v>electricity</v>
      </c>
      <c r="J3617" t="str">
        <f t="shared" si="346"/>
        <v>biomass</v>
      </c>
      <c r="K3617" t="str">
        <f t="shared" si="347"/>
        <v>voc</v>
      </c>
      <c r="L3617" t="str">
        <f t="shared" si="348"/>
        <v>electricity.biomass.voc.No control</v>
      </c>
      <c r="M3617" s="614">
        <f>IFERROR(INDEX('Control Tech'!$K$3:$K$196,MATCH(Calcs!L3617,'Control Tech'!$A$3:$A$196,0),1)/100,0)</f>
        <v>0</v>
      </c>
      <c r="N3617" s="613">
        <f t="shared" si="343"/>
        <v>1</v>
      </c>
      <c r="O3617">
        <f t="shared" si="344"/>
        <v>0</v>
      </c>
    </row>
    <row r="3618" spans="1:15" x14ac:dyDescent="0.25">
      <c r="A3618" t="s">
        <v>1911</v>
      </c>
      <c r="B3618" t="s">
        <v>1233</v>
      </c>
      <c r="C3618" t="s">
        <v>1205</v>
      </c>
      <c r="D3618" t="s">
        <v>1186</v>
      </c>
      <c r="E3618" t="s">
        <v>1195</v>
      </c>
      <c r="F3618" s="604">
        <v>1</v>
      </c>
      <c r="G3618" s="604">
        <v>1E-3</v>
      </c>
      <c r="I3618" t="str">
        <f t="shared" si="345"/>
        <v>electricity</v>
      </c>
      <c r="J3618" t="str">
        <f t="shared" si="346"/>
        <v>lignite</v>
      </c>
      <c r="K3618" t="str">
        <f t="shared" si="347"/>
        <v>voc</v>
      </c>
      <c r="L3618" t="str">
        <f t="shared" si="348"/>
        <v>electricity.lignite.voc.No control</v>
      </c>
      <c r="M3618" s="614">
        <f>IFERROR(INDEX('Control Tech'!$K$3:$K$196,MATCH(Calcs!L3618,'Control Tech'!$A$3:$A$196,0),1)/100,0)</f>
        <v>0</v>
      </c>
      <c r="N3618" s="613">
        <f t="shared" si="343"/>
        <v>1</v>
      </c>
      <c r="O3618">
        <f t="shared" si="344"/>
        <v>0</v>
      </c>
    </row>
    <row r="3619" spans="1:15" x14ac:dyDescent="0.25">
      <c r="A3619" t="s">
        <v>1911</v>
      </c>
      <c r="B3619" t="s">
        <v>1233</v>
      </c>
      <c r="C3619" t="s">
        <v>1240</v>
      </c>
      <c r="D3619" t="s">
        <v>1186</v>
      </c>
      <c r="E3619" t="s">
        <v>1195</v>
      </c>
      <c r="F3619" s="604">
        <v>1</v>
      </c>
      <c r="G3619" s="604">
        <v>1E-3</v>
      </c>
      <c r="I3619" t="str">
        <f t="shared" si="345"/>
        <v>electricity</v>
      </c>
      <c r="J3619" t="str">
        <f t="shared" si="346"/>
        <v>lignite</v>
      </c>
      <c r="K3619" t="str">
        <f t="shared" si="347"/>
        <v>voc</v>
      </c>
      <c r="L3619" t="str">
        <f t="shared" si="348"/>
        <v>electricity.lignite.voc.No control</v>
      </c>
      <c r="M3619" s="614">
        <f>IFERROR(INDEX('Control Tech'!$K$3:$K$196,MATCH(Calcs!L3619,'Control Tech'!$A$3:$A$196,0),1)/100,0)</f>
        <v>0</v>
      </c>
      <c r="N3619" s="613">
        <f t="shared" si="343"/>
        <v>1</v>
      </c>
      <c r="O3619">
        <f t="shared" si="344"/>
        <v>0</v>
      </c>
    </row>
    <row r="3620" spans="1:15" x14ac:dyDescent="0.25">
      <c r="A3620" t="s">
        <v>1911</v>
      </c>
      <c r="B3620" t="s">
        <v>1233</v>
      </c>
      <c r="C3620" t="s">
        <v>1264</v>
      </c>
      <c r="D3620" t="s">
        <v>1186</v>
      </c>
      <c r="E3620" t="s">
        <v>1195</v>
      </c>
      <c r="F3620" s="604">
        <v>1</v>
      </c>
      <c r="G3620" s="604">
        <v>1E-3</v>
      </c>
      <c r="I3620" t="str">
        <f t="shared" si="345"/>
        <v>electricity</v>
      </c>
      <c r="J3620" t="str">
        <f t="shared" si="346"/>
        <v>natural gas</v>
      </c>
      <c r="K3620" t="str">
        <f t="shared" si="347"/>
        <v>voc</v>
      </c>
      <c r="L3620" t="str">
        <f t="shared" si="348"/>
        <v>electricity.natural gas.voc.No control</v>
      </c>
      <c r="M3620" s="614">
        <f>IFERROR(INDEX('Control Tech'!$K$3:$K$196,MATCH(Calcs!L3620,'Control Tech'!$A$3:$A$196,0),1)/100,0)</f>
        <v>0</v>
      </c>
      <c r="N3620" s="613">
        <f t="shared" si="343"/>
        <v>1</v>
      </c>
      <c r="O3620">
        <f t="shared" si="344"/>
        <v>336.62</v>
      </c>
    </row>
    <row r="3621" spans="1:15" x14ac:dyDescent="0.25">
      <c r="A3621" t="s">
        <v>1911</v>
      </c>
      <c r="B3621" t="s">
        <v>1233</v>
      </c>
      <c r="C3621" t="s">
        <v>1291</v>
      </c>
      <c r="D3621" t="s">
        <v>1186</v>
      </c>
      <c r="E3621" t="s">
        <v>1195</v>
      </c>
      <c r="F3621" s="604">
        <v>1</v>
      </c>
      <c r="G3621" s="604">
        <v>1E-3</v>
      </c>
      <c r="I3621" t="str">
        <f t="shared" si="345"/>
        <v>electricity</v>
      </c>
      <c r="J3621" t="str">
        <f t="shared" si="346"/>
        <v>hard coal</v>
      </c>
      <c r="K3621" t="str">
        <f t="shared" si="347"/>
        <v>voc</v>
      </c>
      <c r="L3621" t="str">
        <f t="shared" si="348"/>
        <v>electricity.hard coal.voc.No control</v>
      </c>
      <c r="M3621" s="614">
        <f>IFERROR(INDEX('Control Tech'!$K$3:$K$196,MATCH(Calcs!L3621,'Control Tech'!$A$3:$A$196,0),1)/100,0)</f>
        <v>0</v>
      </c>
      <c r="N3621" s="613">
        <f t="shared" si="343"/>
        <v>1</v>
      </c>
      <c r="O3621">
        <f t="shared" si="344"/>
        <v>56.62</v>
      </c>
    </row>
    <row r="3622" spans="1:15" x14ac:dyDescent="0.25">
      <c r="A3622" t="s">
        <v>1911</v>
      </c>
      <c r="B3622" t="s">
        <v>1233</v>
      </c>
      <c r="C3622" t="s">
        <v>1292</v>
      </c>
      <c r="D3622" t="s">
        <v>1186</v>
      </c>
      <c r="E3622" t="s">
        <v>1195</v>
      </c>
      <c r="F3622" s="604">
        <v>1</v>
      </c>
      <c r="G3622" s="604">
        <v>1E-3</v>
      </c>
      <c r="I3622" t="str">
        <f t="shared" si="345"/>
        <v>electricity</v>
      </c>
      <c r="J3622" t="str">
        <f t="shared" si="346"/>
        <v>hard coal</v>
      </c>
      <c r="K3622" t="str">
        <f t="shared" si="347"/>
        <v>voc</v>
      </c>
      <c r="L3622" t="str">
        <f t="shared" si="348"/>
        <v>electricity.hard coal.voc.No control</v>
      </c>
      <c r="M3622" s="614">
        <f>IFERROR(INDEX('Control Tech'!$K$3:$K$196,MATCH(Calcs!L3622,'Control Tech'!$A$3:$A$196,0),1)/100,0)</f>
        <v>0</v>
      </c>
      <c r="N3622" s="613">
        <f t="shared" si="343"/>
        <v>1</v>
      </c>
      <c r="O3622">
        <f t="shared" si="344"/>
        <v>0</v>
      </c>
    </row>
    <row r="3623" spans="1:15" x14ac:dyDescent="0.25">
      <c r="A3623" t="s">
        <v>1911</v>
      </c>
      <c r="B3623" t="s">
        <v>1233</v>
      </c>
      <c r="C3623" t="s">
        <v>1293</v>
      </c>
      <c r="D3623" t="s">
        <v>1186</v>
      </c>
      <c r="E3623" t="s">
        <v>1195</v>
      </c>
      <c r="F3623" s="604">
        <v>1</v>
      </c>
      <c r="G3623" s="604">
        <v>1E-3</v>
      </c>
      <c r="I3623" t="str">
        <f t="shared" si="345"/>
        <v>electricity</v>
      </c>
      <c r="J3623" t="str">
        <f t="shared" si="346"/>
        <v>hard coal</v>
      </c>
      <c r="K3623" t="str">
        <f t="shared" si="347"/>
        <v>voc</v>
      </c>
      <c r="L3623" t="str">
        <f t="shared" si="348"/>
        <v>electricity.hard coal.voc.No control</v>
      </c>
      <c r="M3623" s="614">
        <f>IFERROR(INDEX('Control Tech'!$K$3:$K$196,MATCH(Calcs!L3623,'Control Tech'!$A$3:$A$196,0),1)/100,0)</f>
        <v>0</v>
      </c>
      <c r="N3623" s="613">
        <f t="shared" si="343"/>
        <v>1</v>
      </c>
      <c r="O3623">
        <f t="shared" si="344"/>
        <v>0</v>
      </c>
    </row>
    <row r="3624" spans="1:15" x14ac:dyDescent="0.25">
      <c r="A3624" t="s">
        <v>1911</v>
      </c>
      <c r="B3624" t="s">
        <v>1237</v>
      </c>
      <c r="C3624" t="s">
        <v>1409</v>
      </c>
      <c r="D3624" t="s">
        <v>1186</v>
      </c>
      <c r="E3624" t="s">
        <v>1195</v>
      </c>
      <c r="F3624" s="604">
        <v>1</v>
      </c>
      <c r="G3624" s="604">
        <v>1E-3</v>
      </c>
      <c r="I3624" t="str">
        <f t="shared" si="345"/>
        <v>electricity</v>
      </c>
      <c r="J3624" t="str">
        <f t="shared" si="346"/>
        <v>biomass</v>
      </c>
      <c r="K3624" t="str">
        <f t="shared" si="347"/>
        <v>voc</v>
      </c>
      <c r="L3624" t="str">
        <f t="shared" si="348"/>
        <v>electricity.biomass.voc.No control</v>
      </c>
      <c r="M3624" s="614">
        <f>IFERROR(INDEX('Control Tech'!$K$3:$K$196,MATCH(Calcs!L3624,'Control Tech'!$A$3:$A$196,0),1)/100,0)</f>
        <v>0</v>
      </c>
      <c r="N3624" s="613">
        <f t="shared" si="343"/>
        <v>1</v>
      </c>
      <c r="O3624">
        <f t="shared" si="344"/>
        <v>0</v>
      </c>
    </row>
    <row r="3625" spans="1:15" x14ac:dyDescent="0.25">
      <c r="A3625" t="s">
        <v>1911</v>
      </c>
      <c r="B3625" t="s">
        <v>1237</v>
      </c>
      <c r="C3625" t="s">
        <v>1205</v>
      </c>
      <c r="D3625" t="s">
        <v>1186</v>
      </c>
      <c r="E3625" t="s">
        <v>1195</v>
      </c>
      <c r="F3625" s="604">
        <v>1</v>
      </c>
      <c r="G3625" s="604">
        <v>1E-3</v>
      </c>
      <c r="I3625" t="str">
        <f t="shared" si="345"/>
        <v>electricity</v>
      </c>
      <c r="J3625" t="str">
        <f t="shared" si="346"/>
        <v>lignite</v>
      </c>
      <c r="K3625" t="str">
        <f t="shared" si="347"/>
        <v>voc</v>
      </c>
      <c r="L3625" t="str">
        <f t="shared" si="348"/>
        <v>electricity.lignite.voc.No control</v>
      </c>
      <c r="M3625" s="614">
        <f>IFERROR(INDEX('Control Tech'!$K$3:$K$196,MATCH(Calcs!L3625,'Control Tech'!$A$3:$A$196,0),1)/100,0)</f>
        <v>0</v>
      </c>
      <c r="N3625" s="613">
        <f t="shared" si="343"/>
        <v>1</v>
      </c>
      <c r="O3625">
        <f t="shared" si="344"/>
        <v>0</v>
      </c>
    </row>
    <row r="3626" spans="1:15" x14ac:dyDescent="0.25">
      <c r="A3626" t="s">
        <v>1911</v>
      </c>
      <c r="B3626" t="s">
        <v>1237</v>
      </c>
      <c r="C3626" t="s">
        <v>1240</v>
      </c>
      <c r="D3626" t="s">
        <v>1186</v>
      </c>
      <c r="E3626" t="s">
        <v>1195</v>
      </c>
      <c r="F3626" s="604">
        <v>1</v>
      </c>
      <c r="G3626" s="604">
        <v>1E-3</v>
      </c>
      <c r="I3626" t="str">
        <f t="shared" si="345"/>
        <v>electricity</v>
      </c>
      <c r="J3626" t="str">
        <f t="shared" si="346"/>
        <v>lignite</v>
      </c>
      <c r="K3626" t="str">
        <f t="shared" si="347"/>
        <v>voc</v>
      </c>
      <c r="L3626" t="str">
        <f t="shared" si="348"/>
        <v>electricity.lignite.voc.No control</v>
      </c>
      <c r="M3626" s="614">
        <f>IFERROR(INDEX('Control Tech'!$K$3:$K$196,MATCH(Calcs!L3626,'Control Tech'!$A$3:$A$196,0),1)/100,0)</f>
        <v>0</v>
      </c>
      <c r="N3626" s="613">
        <f t="shared" si="343"/>
        <v>1</v>
      </c>
      <c r="O3626">
        <f t="shared" si="344"/>
        <v>0</v>
      </c>
    </row>
    <row r="3627" spans="1:15" x14ac:dyDescent="0.25">
      <c r="A3627" t="s">
        <v>1911</v>
      </c>
      <c r="B3627" t="s">
        <v>1237</v>
      </c>
      <c r="C3627" t="s">
        <v>1264</v>
      </c>
      <c r="D3627" t="s">
        <v>1186</v>
      </c>
      <c r="E3627" t="s">
        <v>1195</v>
      </c>
      <c r="F3627" s="604">
        <v>1</v>
      </c>
      <c r="G3627" s="604">
        <v>0</v>
      </c>
      <c r="I3627" t="str">
        <f t="shared" si="345"/>
        <v>electricity</v>
      </c>
      <c r="J3627" t="str">
        <f t="shared" si="346"/>
        <v>natural gas</v>
      </c>
      <c r="K3627" t="str">
        <f t="shared" si="347"/>
        <v>voc</v>
      </c>
      <c r="L3627" t="str">
        <f t="shared" si="348"/>
        <v>electricity.natural gas.voc.No control</v>
      </c>
      <c r="M3627" s="614">
        <f>IFERROR(INDEX('Control Tech'!$K$3:$K$196,MATCH(Calcs!L3627,'Control Tech'!$A$3:$A$196,0),1)/100,0)</f>
        <v>0</v>
      </c>
      <c r="N3627" s="613">
        <f t="shared" si="343"/>
        <v>1</v>
      </c>
      <c r="O3627">
        <f t="shared" si="344"/>
        <v>0</v>
      </c>
    </row>
    <row r="3628" spans="1:15" x14ac:dyDescent="0.25">
      <c r="A3628" t="s">
        <v>1911</v>
      </c>
      <c r="B3628" t="s">
        <v>1237</v>
      </c>
      <c r="C3628" t="s">
        <v>1291</v>
      </c>
      <c r="D3628" t="s">
        <v>1186</v>
      </c>
      <c r="E3628" t="s">
        <v>1195</v>
      </c>
      <c r="F3628" s="604">
        <v>1</v>
      </c>
      <c r="G3628" s="604">
        <v>1E-3</v>
      </c>
      <c r="I3628" t="str">
        <f t="shared" si="345"/>
        <v>electricity</v>
      </c>
      <c r="J3628" t="str">
        <f t="shared" si="346"/>
        <v>hard coal</v>
      </c>
      <c r="K3628" t="str">
        <f t="shared" si="347"/>
        <v>voc</v>
      </c>
      <c r="L3628" t="str">
        <f t="shared" si="348"/>
        <v>electricity.hard coal.voc.No control</v>
      </c>
      <c r="M3628" s="614">
        <f>IFERROR(INDEX('Control Tech'!$K$3:$K$196,MATCH(Calcs!L3628,'Control Tech'!$A$3:$A$196,0),1)/100,0)</f>
        <v>0</v>
      </c>
      <c r="N3628" s="613">
        <f t="shared" si="343"/>
        <v>1</v>
      </c>
      <c r="O3628">
        <f t="shared" si="344"/>
        <v>0</v>
      </c>
    </row>
    <row r="3629" spans="1:15" x14ac:dyDescent="0.25">
      <c r="A3629" t="s">
        <v>1911</v>
      </c>
      <c r="B3629" t="s">
        <v>1237</v>
      </c>
      <c r="C3629" t="s">
        <v>1292</v>
      </c>
      <c r="D3629" t="s">
        <v>1186</v>
      </c>
      <c r="E3629" t="s">
        <v>1195</v>
      </c>
      <c r="F3629" s="604">
        <v>1</v>
      </c>
      <c r="G3629" s="604">
        <v>1E-3</v>
      </c>
      <c r="I3629" t="str">
        <f t="shared" si="345"/>
        <v>electricity</v>
      </c>
      <c r="J3629" t="str">
        <f t="shared" si="346"/>
        <v>hard coal</v>
      </c>
      <c r="K3629" t="str">
        <f t="shared" si="347"/>
        <v>voc</v>
      </c>
      <c r="L3629" t="str">
        <f t="shared" si="348"/>
        <v>electricity.hard coal.voc.No control</v>
      </c>
      <c r="M3629" s="614">
        <f>IFERROR(INDEX('Control Tech'!$K$3:$K$196,MATCH(Calcs!L3629,'Control Tech'!$A$3:$A$196,0),1)/100,0)</f>
        <v>0</v>
      </c>
      <c r="N3629" s="613">
        <f t="shared" si="343"/>
        <v>1</v>
      </c>
      <c r="O3629">
        <f t="shared" si="344"/>
        <v>0</v>
      </c>
    </row>
    <row r="3630" spans="1:15" x14ac:dyDescent="0.25">
      <c r="A3630" t="s">
        <v>1911</v>
      </c>
      <c r="B3630" t="s">
        <v>1237</v>
      </c>
      <c r="C3630" t="s">
        <v>1293</v>
      </c>
      <c r="D3630" t="s">
        <v>1186</v>
      </c>
      <c r="E3630" t="s">
        <v>1195</v>
      </c>
      <c r="F3630" s="604">
        <v>1</v>
      </c>
      <c r="G3630" s="604">
        <v>1E-3</v>
      </c>
      <c r="I3630" t="str">
        <f t="shared" si="345"/>
        <v>electricity</v>
      </c>
      <c r="J3630" t="str">
        <f t="shared" si="346"/>
        <v>hard coal</v>
      </c>
      <c r="K3630" t="str">
        <f t="shared" si="347"/>
        <v>voc</v>
      </c>
      <c r="L3630" t="str">
        <f t="shared" si="348"/>
        <v>electricity.hard coal.voc.No control</v>
      </c>
      <c r="M3630" s="614">
        <f>IFERROR(INDEX('Control Tech'!$K$3:$K$196,MATCH(Calcs!L3630,'Control Tech'!$A$3:$A$196,0),1)/100,0)</f>
        <v>0</v>
      </c>
      <c r="N3630" s="613">
        <f t="shared" si="343"/>
        <v>1</v>
      </c>
      <c r="O3630">
        <f t="shared" si="344"/>
        <v>0</v>
      </c>
    </row>
    <row r="3631" spans="1:15" x14ac:dyDescent="0.25">
      <c r="A3631" t="s">
        <v>1911</v>
      </c>
      <c r="B3631" t="s">
        <v>1192</v>
      </c>
      <c r="C3631" t="s">
        <v>1264</v>
      </c>
      <c r="D3631" t="s">
        <v>1186</v>
      </c>
      <c r="E3631" t="s">
        <v>1195</v>
      </c>
      <c r="F3631" s="604">
        <v>1</v>
      </c>
      <c r="G3631" s="604">
        <v>1.343</v>
      </c>
      <c r="I3631" t="str">
        <f t="shared" si="345"/>
        <v>motorbikes</v>
      </c>
      <c r="J3631" t="str">
        <f t="shared" si="346"/>
        <v>natural gas</v>
      </c>
      <c r="K3631" t="str">
        <f t="shared" si="347"/>
        <v>voc</v>
      </c>
      <c r="L3631" t="str">
        <f t="shared" si="348"/>
        <v>motorbikes.natural gas.voc.No control</v>
      </c>
      <c r="M3631" s="614">
        <f>IFERROR(INDEX('Control Tech'!$K$3:$K$196,MATCH(Calcs!L3631,'Control Tech'!$A$3:$A$196,0),1)/100,0)</f>
        <v>0</v>
      </c>
      <c r="N3631" s="613">
        <f t="shared" si="343"/>
        <v>1</v>
      </c>
      <c r="O3631" t="str">
        <f t="shared" si="344"/>
        <v/>
      </c>
    </row>
    <row r="3632" spans="1:15" x14ac:dyDescent="0.25">
      <c r="A3632" t="s">
        <v>1911</v>
      </c>
      <c r="B3632" t="s">
        <v>1192</v>
      </c>
      <c r="C3632" t="s">
        <v>1264</v>
      </c>
      <c r="D3632" t="s">
        <v>1281</v>
      </c>
      <c r="E3632" t="s">
        <v>1195</v>
      </c>
      <c r="F3632" s="604">
        <v>1</v>
      </c>
      <c r="G3632" s="604">
        <v>1.2758499999999999</v>
      </c>
      <c r="I3632" t="str">
        <f t="shared" si="345"/>
        <v>motorbikes</v>
      </c>
      <c r="J3632" t="str">
        <f t="shared" si="346"/>
        <v>natural gas</v>
      </c>
      <c r="K3632" t="str">
        <f t="shared" si="347"/>
        <v>voc</v>
      </c>
      <c r="L3632" t="str">
        <f t="shared" si="348"/>
        <v>motorbikes.natural gas.voc.Stage 1 (4-stroke)</v>
      </c>
      <c r="M3632" s="614">
        <f>IFERROR(INDEX('Control Tech'!$K$3:$K$196,MATCH(Calcs!L3632,'Control Tech'!$A$3:$A$196,0),1)/100,0)</f>
        <v>0</v>
      </c>
      <c r="N3632" s="613">
        <f t="shared" si="343"/>
        <v>0</v>
      </c>
      <c r="O3632" t="str">
        <f t="shared" si="344"/>
        <v/>
      </c>
    </row>
    <row r="3633" spans="1:15" x14ac:dyDescent="0.25">
      <c r="A3633" t="s">
        <v>1911</v>
      </c>
      <c r="B3633" t="s">
        <v>1192</v>
      </c>
      <c r="C3633" t="s">
        <v>1264</v>
      </c>
      <c r="D3633" t="s">
        <v>1282</v>
      </c>
      <c r="E3633" t="s">
        <v>1195</v>
      </c>
      <c r="F3633" s="604">
        <v>1</v>
      </c>
      <c r="G3633" s="604">
        <v>0.55062999999999995</v>
      </c>
      <c r="I3633" t="str">
        <f t="shared" si="345"/>
        <v>motorbikes</v>
      </c>
      <c r="J3633" t="str">
        <f t="shared" si="346"/>
        <v>natural gas</v>
      </c>
      <c r="K3633" t="str">
        <f t="shared" si="347"/>
        <v>voc</v>
      </c>
      <c r="L3633" t="str">
        <f t="shared" si="348"/>
        <v>motorbikes.natural gas.voc.Stage 2 (4-stroke)</v>
      </c>
      <c r="M3633" s="614">
        <f>IFERROR(INDEX('Control Tech'!$K$3:$K$196,MATCH(Calcs!L3633,'Control Tech'!$A$3:$A$196,0),1)/100,0)</f>
        <v>0</v>
      </c>
      <c r="N3633" s="613">
        <f t="shared" si="343"/>
        <v>0</v>
      </c>
      <c r="O3633" t="str">
        <f t="shared" si="344"/>
        <v/>
      </c>
    </row>
    <row r="3634" spans="1:15" x14ac:dyDescent="0.25">
      <c r="A3634" t="s">
        <v>1911</v>
      </c>
      <c r="B3634" t="s">
        <v>1192</v>
      </c>
      <c r="C3634" t="s">
        <v>1264</v>
      </c>
      <c r="D3634" t="s">
        <v>1283</v>
      </c>
      <c r="E3634" t="s">
        <v>1195</v>
      </c>
      <c r="F3634" s="604">
        <v>1</v>
      </c>
      <c r="G3634" s="604">
        <v>0.17459</v>
      </c>
      <c r="I3634" t="str">
        <f t="shared" si="345"/>
        <v>motorbikes</v>
      </c>
      <c r="J3634" t="str">
        <f t="shared" si="346"/>
        <v>natural gas</v>
      </c>
      <c r="K3634" t="str">
        <f t="shared" si="347"/>
        <v>voc</v>
      </c>
      <c r="L3634" t="str">
        <f t="shared" si="348"/>
        <v>motorbikes.natural gas.voc.Stage 3 (4-stroke)</v>
      </c>
      <c r="M3634" s="614">
        <f>IFERROR(INDEX('Control Tech'!$K$3:$K$196,MATCH(Calcs!L3634,'Control Tech'!$A$3:$A$196,0),1)/100,0)</f>
        <v>0</v>
      </c>
      <c r="N3634" s="613">
        <f t="shared" si="343"/>
        <v>0</v>
      </c>
      <c r="O3634" t="str">
        <f t="shared" si="344"/>
        <v/>
      </c>
    </row>
    <row r="3635" spans="1:15" x14ac:dyDescent="0.25">
      <c r="A3635" t="s">
        <v>1911</v>
      </c>
      <c r="B3635" t="s">
        <v>1192</v>
      </c>
      <c r="C3635" t="s">
        <v>18</v>
      </c>
      <c r="D3635" t="s">
        <v>1186</v>
      </c>
      <c r="E3635" t="s">
        <v>1195</v>
      </c>
      <c r="F3635" s="604">
        <v>1</v>
      </c>
      <c r="G3635" s="604">
        <v>1.58</v>
      </c>
      <c r="I3635" t="str">
        <f t="shared" si="345"/>
        <v>motorbikes</v>
      </c>
      <c r="J3635" t="str">
        <f t="shared" si="346"/>
        <v>petroleum gasoline</v>
      </c>
      <c r="K3635" t="str">
        <f t="shared" si="347"/>
        <v>voc</v>
      </c>
      <c r="L3635" t="str">
        <f t="shared" si="348"/>
        <v>motorbikes.petroleum gasoline.voc.No control</v>
      </c>
      <c r="M3635" s="614">
        <f>IFERROR(INDEX('Control Tech'!$K$3:$K$196,MATCH(Calcs!L3635,'Control Tech'!$A$3:$A$196,0),1)/100,0)</f>
        <v>0</v>
      </c>
      <c r="N3635" s="613">
        <f t="shared" si="343"/>
        <v>0.80679999999999996</v>
      </c>
      <c r="O3635" t="str">
        <f t="shared" si="344"/>
        <v/>
      </c>
    </row>
    <row r="3636" spans="1:15" x14ac:dyDescent="0.25">
      <c r="A3636" t="s">
        <v>1911</v>
      </c>
      <c r="B3636" t="s">
        <v>1192</v>
      </c>
      <c r="C3636" t="s">
        <v>18</v>
      </c>
      <c r="D3636" t="s">
        <v>1281</v>
      </c>
      <c r="E3636" t="s">
        <v>1195</v>
      </c>
      <c r="F3636" s="604">
        <v>1</v>
      </c>
      <c r="G3636" s="604">
        <v>1.5009999999999999</v>
      </c>
      <c r="I3636" t="str">
        <f t="shared" si="345"/>
        <v>motorbikes</v>
      </c>
      <c r="J3636" t="str">
        <f t="shared" si="346"/>
        <v>petroleum gasoline</v>
      </c>
      <c r="K3636" t="str">
        <f t="shared" si="347"/>
        <v>voc</v>
      </c>
      <c r="L3636" t="str">
        <f t="shared" si="348"/>
        <v>motorbikes.petroleum gasoline.voc.Stage 1 (4-stroke)</v>
      </c>
      <c r="M3636" s="614">
        <f>IFERROR(INDEX('Control Tech'!$K$3:$K$196,MATCH(Calcs!L3636,'Control Tech'!$A$3:$A$196,0),1)/100,0)</f>
        <v>0.19320000000000001</v>
      </c>
      <c r="N3636" s="613">
        <f t="shared" si="343"/>
        <v>0.19320000000000001</v>
      </c>
      <c r="O3636" t="str">
        <f t="shared" si="344"/>
        <v/>
      </c>
    </row>
    <row r="3637" spans="1:15" x14ac:dyDescent="0.25">
      <c r="A3637" t="s">
        <v>1911</v>
      </c>
      <c r="B3637" t="s">
        <v>1192</v>
      </c>
      <c r="C3637" t="s">
        <v>18</v>
      </c>
      <c r="D3637" t="s">
        <v>1282</v>
      </c>
      <c r="E3637" t="s">
        <v>1195</v>
      </c>
      <c r="F3637" s="604">
        <v>1</v>
      </c>
      <c r="G3637" s="604">
        <v>0.64780000000000004</v>
      </c>
      <c r="I3637" t="str">
        <f t="shared" si="345"/>
        <v>motorbikes</v>
      </c>
      <c r="J3637" t="str">
        <f t="shared" si="346"/>
        <v>petroleum gasoline</v>
      </c>
      <c r="K3637" t="str">
        <f t="shared" si="347"/>
        <v>voc</v>
      </c>
      <c r="L3637" t="str">
        <f t="shared" si="348"/>
        <v>motorbikes.petroleum gasoline.voc.Stage 2 (4-stroke)</v>
      </c>
      <c r="M3637" s="614">
        <f>IFERROR(INDEX('Control Tech'!$K$3:$K$196,MATCH(Calcs!L3637,'Control Tech'!$A$3:$A$196,0),1)/100,0)</f>
        <v>0</v>
      </c>
      <c r="N3637" s="613">
        <f t="shared" si="343"/>
        <v>0</v>
      </c>
      <c r="O3637" t="str">
        <f t="shared" si="344"/>
        <v/>
      </c>
    </row>
    <row r="3638" spans="1:15" x14ac:dyDescent="0.25">
      <c r="A3638" t="s">
        <v>1911</v>
      </c>
      <c r="B3638" t="s">
        <v>1192</v>
      </c>
      <c r="C3638" t="s">
        <v>18</v>
      </c>
      <c r="D3638" t="s">
        <v>1283</v>
      </c>
      <c r="E3638" t="s">
        <v>1195</v>
      </c>
      <c r="F3638" s="604">
        <v>1</v>
      </c>
      <c r="G3638" s="604">
        <v>0.2054</v>
      </c>
      <c r="I3638" t="str">
        <f t="shared" si="345"/>
        <v>motorbikes</v>
      </c>
      <c r="J3638" t="str">
        <f t="shared" si="346"/>
        <v>petroleum gasoline</v>
      </c>
      <c r="K3638" t="str">
        <f t="shared" si="347"/>
        <v>voc</v>
      </c>
      <c r="L3638" t="str">
        <f t="shared" si="348"/>
        <v>motorbikes.petroleum gasoline.voc.Stage 3 (4-stroke)</v>
      </c>
      <c r="M3638" s="614">
        <f>IFERROR(INDEX('Control Tech'!$K$3:$K$196,MATCH(Calcs!L3638,'Control Tech'!$A$3:$A$196,0),1)/100,0)</f>
        <v>0</v>
      </c>
      <c r="N3638" s="613">
        <f t="shared" si="343"/>
        <v>0</v>
      </c>
      <c r="O3638" t="str">
        <f t="shared" si="344"/>
        <v/>
      </c>
    </row>
    <row r="3639" spans="1:15" x14ac:dyDescent="0.25">
      <c r="A3639" t="s">
        <v>1911</v>
      </c>
      <c r="B3639" t="s">
        <v>1192</v>
      </c>
      <c r="C3639" t="s">
        <v>1305</v>
      </c>
      <c r="D3639" t="s">
        <v>1186</v>
      </c>
      <c r="E3639" t="s">
        <v>1195</v>
      </c>
      <c r="F3639" s="604">
        <v>1</v>
      </c>
      <c r="G3639" s="604">
        <v>1.343</v>
      </c>
      <c r="I3639" t="str">
        <f t="shared" si="345"/>
        <v>motorbikes</v>
      </c>
      <c r="J3639" t="str">
        <f t="shared" si="346"/>
        <v>natural gas</v>
      </c>
      <c r="K3639" t="str">
        <f t="shared" si="347"/>
        <v>voc</v>
      </c>
      <c r="L3639" t="str">
        <f t="shared" si="348"/>
        <v>motorbikes.natural gas.voc.No control</v>
      </c>
      <c r="M3639" s="614">
        <f>IFERROR(INDEX('Control Tech'!$K$3:$K$196,MATCH(Calcs!L3639,'Control Tech'!$A$3:$A$196,0),1)/100,0)</f>
        <v>0</v>
      </c>
      <c r="N3639" s="613">
        <f t="shared" si="343"/>
        <v>1</v>
      </c>
      <c r="O3639" t="str">
        <f t="shared" si="344"/>
        <v/>
      </c>
    </row>
    <row r="3640" spans="1:15" x14ac:dyDescent="0.25">
      <c r="A3640" t="s">
        <v>1911</v>
      </c>
      <c r="B3640" t="s">
        <v>1192</v>
      </c>
      <c r="C3640" t="s">
        <v>1305</v>
      </c>
      <c r="D3640" t="s">
        <v>1281</v>
      </c>
      <c r="E3640" t="s">
        <v>1195</v>
      </c>
      <c r="F3640" s="604">
        <v>1</v>
      </c>
      <c r="G3640" s="604">
        <v>1.2758499999999999</v>
      </c>
      <c r="I3640" t="str">
        <f t="shared" si="345"/>
        <v>motorbikes</v>
      </c>
      <c r="J3640" t="str">
        <f t="shared" si="346"/>
        <v>natural gas</v>
      </c>
      <c r="K3640" t="str">
        <f t="shared" si="347"/>
        <v>voc</v>
      </c>
      <c r="L3640" t="str">
        <f t="shared" si="348"/>
        <v>motorbikes.natural gas.voc.Stage 1 (4-stroke)</v>
      </c>
      <c r="M3640" s="614">
        <f>IFERROR(INDEX('Control Tech'!$K$3:$K$196,MATCH(Calcs!L3640,'Control Tech'!$A$3:$A$196,0),1)/100,0)</f>
        <v>0</v>
      </c>
      <c r="N3640" s="613">
        <f t="shared" si="343"/>
        <v>0</v>
      </c>
      <c r="O3640" t="str">
        <f t="shared" si="344"/>
        <v/>
      </c>
    </row>
    <row r="3641" spans="1:15" x14ac:dyDescent="0.25">
      <c r="A3641" t="s">
        <v>1911</v>
      </c>
      <c r="B3641" t="s">
        <v>1192</v>
      </c>
      <c r="C3641" t="s">
        <v>1305</v>
      </c>
      <c r="D3641" t="s">
        <v>1282</v>
      </c>
      <c r="E3641" t="s">
        <v>1195</v>
      </c>
      <c r="F3641" s="604">
        <v>1</v>
      </c>
      <c r="G3641" s="604">
        <v>0.55062999999999995</v>
      </c>
      <c r="I3641" t="str">
        <f t="shared" si="345"/>
        <v>motorbikes</v>
      </c>
      <c r="J3641" t="str">
        <f t="shared" si="346"/>
        <v>natural gas</v>
      </c>
      <c r="K3641" t="str">
        <f t="shared" si="347"/>
        <v>voc</v>
      </c>
      <c r="L3641" t="str">
        <f t="shared" si="348"/>
        <v>motorbikes.natural gas.voc.Stage 2 (4-stroke)</v>
      </c>
      <c r="M3641" s="614">
        <f>IFERROR(INDEX('Control Tech'!$K$3:$K$196,MATCH(Calcs!L3641,'Control Tech'!$A$3:$A$196,0),1)/100,0)</f>
        <v>0</v>
      </c>
      <c r="N3641" s="613">
        <f t="shared" si="343"/>
        <v>0</v>
      </c>
      <c r="O3641" t="str">
        <f t="shared" si="344"/>
        <v/>
      </c>
    </row>
    <row r="3642" spans="1:15" x14ac:dyDescent="0.25">
      <c r="A3642" t="s">
        <v>1911</v>
      </c>
      <c r="B3642" t="s">
        <v>1192</v>
      </c>
      <c r="C3642" t="s">
        <v>1305</v>
      </c>
      <c r="D3642" t="s">
        <v>1283</v>
      </c>
      <c r="E3642" t="s">
        <v>1195</v>
      </c>
      <c r="F3642" s="604">
        <v>1</v>
      </c>
      <c r="G3642" s="604">
        <v>0.17459</v>
      </c>
      <c r="I3642" t="str">
        <f t="shared" si="345"/>
        <v>motorbikes</v>
      </c>
      <c r="J3642" t="str">
        <f t="shared" si="346"/>
        <v>natural gas</v>
      </c>
      <c r="K3642" t="str">
        <f t="shared" si="347"/>
        <v>voc</v>
      </c>
      <c r="L3642" t="str">
        <f t="shared" si="348"/>
        <v>motorbikes.natural gas.voc.Stage 3 (4-stroke)</v>
      </c>
      <c r="M3642" s="614">
        <f>IFERROR(INDEX('Control Tech'!$K$3:$K$196,MATCH(Calcs!L3642,'Control Tech'!$A$3:$A$196,0),1)/100,0)</f>
        <v>0</v>
      </c>
      <c r="N3642" s="613">
        <f t="shared" si="343"/>
        <v>0</v>
      </c>
      <c r="O3642" t="str">
        <f t="shared" si="344"/>
        <v/>
      </c>
    </row>
    <row r="3643" spans="1:15" x14ac:dyDescent="0.25">
      <c r="A3643" t="s">
        <v>1911</v>
      </c>
      <c r="B3643" t="s">
        <v>1247</v>
      </c>
      <c r="C3643" t="s">
        <v>1409</v>
      </c>
      <c r="D3643" t="s">
        <v>1186</v>
      </c>
      <c r="E3643" t="s">
        <v>1195</v>
      </c>
      <c r="F3643" s="604">
        <v>1</v>
      </c>
      <c r="G3643" s="604">
        <v>4.8000000000000001E-2</v>
      </c>
      <c r="I3643" t="str">
        <f t="shared" si="345"/>
        <v>industry</v>
      </c>
      <c r="J3643" t="str">
        <f t="shared" si="346"/>
        <v/>
      </c>
      <c r="K3643" t="str">
        <f t="shared" si="347"/>
        <v>voc</v>
      </c>
      <c r="L3643" t="str">
        <f t="shared" si="348"/>
        <v>industry..voc.No control</v>
      </c>
      <c r="M3643" s="614">
        <f>IFERROR(INDEX('Control Tech'!$K$3:$K$196,MATCH(Calcs!L3643,'Control Tech'!$A$3:$A$196,0),1)/100,0)</f>
        <v>0</v>
      </c>
      <c r="N3643" s="613">
        <f t="shared" si="343"/>
        <v>1</v>
      </c>
      <c r="O3643" t="str">
        <f t="shared" si="344"/>
        <v/>
      </c>
    </row>
    <row r="3644" spans="1:15" x14ac:dyDescent="0.25">
      <c r="A3644" t="s">
        <v>1911</v>
      </c>
      <c r="B3644" t="s">
        <v>1247</v>
      </c>
      <c r="C3644" t="s">
        <v>1245</v>
      </c>
      <c r="D3644" t="s">
        <v>1186</v>
      </c>
      <c r="E3644" t="s">
        <v>1195</v>
      </c>
      <c r="F3644" s="604">
        <v>1</v>
      </c>
      <c r="G3644" s="604">
        <v>0.01</v>
      </c>
      <c r="I3644" t="str">
        <f t="shared" si="345"/>
        <v>industry</v>
      </c>
      <c r="J3644" t="str">
        <f t="shared" si="346"/>
        <v>hard coal</v>
      </c>
      <c r="K3644" t="str">
        <f t="shared" si="347"/>
        <v>voc</v>
      </c>
      <c r="L3644" t="str">
        <f t="shared" si="348"/>
        <v>industry.hard coal.voc.No control</v>
      </c>
      <c r="M3644" s="614">
        <f>IFERROR(INDEX('Control Tech'!$K$3:$K$196,MATCH(Calcs!L3644,'Control Tech'!$A$3:$A$196,0),1)/100,0)</f>
        <v>0</v>
      </c>
      <c r="N3644" s="613">
        <f t="shared" si="343"/>
        <v>1</v>
      </c>
      <c r="O3644" t="str">
        <f t="shared" si="344"/>
        <v/>
      </c>
    </row>
    <row r="3645" spans="1:15" x14ac:dyDescent="0.25">
      <c r="A3645" t="s">
        <v>1911</v>
      </c>
      <c r="B3645" t="s">
        <v>1247</v>
      </c>
      <c r="C3645" t="s">
        <v>92</v>
      </c>
      <c r="D3645" t="s">
        <v>1186</v>
      </c>
      <c r="E3645" t="s">
        <v>1195</v>
      </c>
      <c r="F3645" s="604">
        <v>1</v>
      </c>
      <c r="G3645" s="604">
        <v>4.0000000000000001E-3</v>
      </c>
      <c r="I3645" t="str">
        <f t="shared" si="345"/>
        <v>industry</v>
      </c>
      <c r="J3645" t="str">
        <f t="shared" si="346"/>
        <v>petroleum diesel</v>
      </c>
      <c r="K3645" t="str">
        <f t="shared" si="347"/>
        <v>voc</v>
      </c>
      <c r="L3645" t="str">
        <f t="shared" si="348"/>
        <v>industry.petroleum diesel.voc.No control</v>
      </c>
      <c r="M3645" s="614">
        <f>IFERROR(INDEX('Control Tech'!$K$3:$K$196,MATCH(Calcs!L3645,'Control Tech'!$A$3:$A$196,0),1)/100,0)</f>
        <v>0</v>
      </c>
      <c r="N3645" s="613">
        <f t="shared" si="343"/>
        <v>1</v>
      </c>
      <c r="O3645" t="str">
        <f t="shared" si="344"/>
        <v/>
      </c>
    </row>
    <row r="3646" spans="1:15" x14ac:dyDescent="0.25">
      <c r="A3646" t="s">
        <v>1911</v>
      </c>
      <c r="B3646" t="s">
        <v>1247</v>
      </c>
      <c r="C3646" t="s">
        <v>1264</v>
      </c>
      <c r="D3646" t="s">
        <v>1186</v>
      </c>
      <c r="E3646" t="s">
        <v>1195</v>
      </c>
      <c r="F3646" s="604">
        <v>1</v>
      </c>
      <c r="G3646" s="604">
        <v>2E-3</v>
      </c>
      <c r="I3646" t="str">
        <f t="shared" si="345"/>
        <v>industry</v>
      </c>
      <c r="J3646" t="str">
        <f t="shared" si="346"/>
        <v>natural gas</v>
      </c>
      <c r="K3646" t="str">
        <f t="shared" si="347"/>
        <v>voc</v>
      </c>
      <c r="L3646" t="str">
        <f t="shared" si="348"/>
        <v>industry.natural gas.voc.No control</v>
      </c>
      <c r="M3646" s="614">
        <f>IFERROR(INDEX('Control Tech'!$K$3:$K$196,MATCH(Calcs!L3646,'Control Tech'!$A$3:$A$196,0),1)/100,0)</f>
        <v>0</v>
      </c>
      <c r="N3646" s="613">
        <f t="shared" si="343"/>
        <v>1</v>
      </c>
      <c r="O3646" t="str">
        <f t="shared" si="344"/>
        <v/>
      </c>
    </row>
    <row r="3647" spans="1:15" x14ac:dyDescent="0.25">
      <c r="A3647" t="s">
        <v>1911</v>
      </c>
      <c r="B3647" t="s">
        <v>1247</v>
      </c>
      <c r="C3647" t="s">
        <v>18</v>
      </c>
      <c r="D3647" t="s">
        <v>1186</v>
      </c>
      <c r="E3647" t="s">
        <v>1195</v>
      </c>
      <c r="F3647" s="604">
        <v>1</v>
      </c>
      <c r="G3647" s="604">
        <v>2.5000000000000001E-3</v>
      </c>
      <c r="I3647" t="str">
        <f t="shared" si="345"/>
        <v>industry</v>
      </c>
      <c r="J3647" t="str">
        <f t="shared" si="346"/>
        <v>petroleum gasoline</v>
      </c>
      <c r="K3647" t="str">
        <f t="shared" si="347"/>
        <v>voc</v>
      </c>
      <c r="L3647" t="str">
        <f t="shared" si="348"/>
        <v>industry.petroleum gasoline.voc.No control</v>
      </c>
      <c r="M3647" s="614">
        <f>IFERROR(INDEX('Control Tech'!$K$3:$K$196,MATCH(Calcs!L3647,'Control Tech'!$A$3:$A$196,0),1)/100,0)</f>
        <v>0</v>
      </c>
      <c r="N3647" s="613">
        <f t="shared" si="343"/>
        <v>1</v>
      </c>
      <c r="O3647" t="str">
        <f t="shared" si="344"/>
        <v/>
      </c>
    </row>
    <row r="3648" spans="1:15" x14ac:dyDescent="0.25">
      <c r="A3648" t="s">
        <v>1911</v>
      </c>
      <c r="B3648" t="s">
        <v>1247</v>
      </c>
      <c r="C3648" t="s">
        <v>1294</v>
      </c>
      <c r="D3648" t="s">
        <v>1186</v>
      </c>
      <c r="E3648" t="s">
        <v>1195</v>
      </c>
      <c r="F3648" s="604">
        <v>1</v>
      </c>
      <c r="G3648" s="604">
        <v>5.0000000000000001E-3</v>
      </c>
      <c r="I3648" t="str">
        <f t="shared" si="345"/>
        <v>industry</v>
      </c>
      <c r="J3648" t="str">
        <f t="shared" si="346"/>
        <v>petroleum diesel</v>
      </c>
      <c r="K3648" t="str">
        <f t="shared" si="347"/>
        <v>voc</v>
      </c>
      <c r="L3648" t="str">
        <f t="shared" si="348"/>
        <v>industry.petroleum diesel.voc.No control</v>
      </c>
      <c r="M3648" s="614">
        <f>IFERROR(INDEX('Control Tech'!$K$3:$K$196,MATCH(Calcs!L3648,'Control Tech'!$A$3:$A$196,0),1)/100,0)</f>
        <v>0</v>
      </c>
      <c r="N3648" s="613">
        <f t="shared" si="343"/>
        <v>1</v>
      </c>
      <c r="O3648" t="str">
        <f t="shared" si="344"/>
        <v/>
      </c>
    </row>
    <row r="3649" spans="1:15" x14ac:dyDescent="0.25">
      <c r="A3649" t="s">
        <v>1911</v>
      </c>
      <c r="B3649" t="s">
        <v>1247</v>
      </c>
      <c r="C3649" t="s">
        <v>1410</v>
      </c>
      <c r="D3649" t="s">
        <v>1186</v>
      </c>
      <c r="E3649" t="s">
        <v>1195</v>
      </c>
      <c r="F3649" s="604">
        <v>1</v>
      </c>
      <c r="G3649" s="604">
        <v>1.4999999999999999E-2</v>
      </c>
      <c r="I3649" t="str">
        <f t="shared" si="345"/>
        <v>industry</v>
      </c>
      <c r="J3649" t="str">
        <f t="shared" si="346"/>
        <v/>
      </c>
      <c r="K3649" t="str">
        <f t="shared" si="347"/>
        <v>voc</v>
      </c>
      <c r="L3649" t="str">
        <f t="shared" si="348"/>
        <v>industry..voc.No control</v>
      </c>
      <c r="M3649" s="614">
        <f>IFERROR(INDEX('Control Tech'!$K$3:$K$196,MATCH(Calcs!L3649,'Control Tech'!$A$3:$A$196,0),1)/100,0)</f>
        <v>0</v>
      </c>
      <c r="N3649" s="613">
        <f t="shared" si="343"/>
        <v>1</v>
      </c>
      <c r="O3649" t="str">
        <f t="shared" si="344"/>
        <v/>
      </c>
    </row>
    <row r="3650" spans="1:15" x14ac:dyDescent="0.25">
      <c r="A3650" t="s">
        <v>1911</v>
      </c>
      <c r="B3650" t="s">
        <v>1221</v>
      </c>
      <c r="C3650" t="s">
        <v>1205</v>
      </c>
      <c r="D3650" t="s">
        <v>1186</v>
      </c>
      <c r="E3650" t="s">
        <v>1195</v>
      </c>
      <c r="F3650" s="604">
        <v>1</v>
      </c>
      <c r="G3650" s="604">
        <v>1.4999999999999999E-2</v>
      </c>
      <c r="I3650" t="str">
        <f t="shared" si="345"/>
        <v>industry</v>
      </c>
      <c r="J3650" t="str">
        <f t="shared" si="346"/>
        <v>lignite</v>
      </c>
      <c r="K3650" t="str">
        <f t="shared" si="347"/>
        <v>voc</v>
      </c>
      <c r="L3650" t="str">
        <f t="shared" si="348"/>
        <v>industry.lignite.voc.No control</v>
      </c>
      <c r="M3650" s="614">
        <f>IFERROR(INDEX('Control Tech'!$K$3:$K$196,MATCH(Calcs!L3650,'Control Tech'!$A$3:$A$196,0),1)/100,0)</f>
        <v>0</v>
      </c>
      <c r="N3650" s="613">
        <f t="shared" si="343"/>
        <v>1</v>
      </c>
      <c r="O3650" t="str">
        <f t="shared" si="344"/>
        <v/>
      </c>
    </row>
    <row r="3651" spans="1:15" x14ac:dyDescent="0.25">
      <c r="A3651" t="s">
        <v>1911</v>
      </c>
      <c r="B3651" t="s">
        <v>1221</v>
      </c>
      <c r="C3651" t="s">
        <v>1240</v>
      </c>
      <c r="D3651" t="s">
        <v>1186</v>
      </c>
      <c r="E3651" t="s">
        <v>1195</v>
      </c>
      <c r="F3651" s="604">
        <v>1</v>
      </c>
      <c r="G3651" s="604">
        <v>1.4999999999999999E-2</v>
      </c>
      <c r="I3651" t="str">
        <f t="shared" si="345"/>
        <v>industry</v>
      </c>
      <c r="J3651" t="str">
        <f t="shared" si="346"/>
        <v>lignite</v>
      </c>
      <c r="K3651" t="str">
        <f t="shared" si="347"/>
        <v>voc</v>
      </c>
      <c r="L3651" t="str">
        <f t="shared" si="348"/>
        <v>industry.lignite.voc.No control</v>
      </c>
      <c r="M3651" s="614">
        <f>IFERROR(INDEX('Control Tech'!$K$3:$K$196,MATCH(Calcs!L3651,'Control Tech'!$A$3:$A$196,0),1)/100,0)</f>
        <v>0</v>
      </c>
      <c r="N3651" s="613">
        <f t="shared" si="343"/>
        <v>1</v>
      </c>
      <c r="O3651" t="str">
        <f t="shared" si="344"/>
        <v/>
      </c>
    </row>
    <row r="3652" spans="1:15" x14ac:dyDescent="0.25">
      <c r="A3652" t="s">
        <v>1911</v>
      </c>
      <c r="B3652" t="s">
        <v>1221</v>
      </c>
      <c r="C3652" t="s">
        <v>1291</v>
      </c>
      <c r="D3652" t="s">
        <v>1186</v>
      </c>
      <c r="E3652" t="s">
        <v>1195</v>
      </c>
      <c r="F3652" s="604">
        <v>1</v>
      </c>
      <c r="G3652" s="604">
        <v>0.01</v>
      </c>
      <c r="I3652" t="str">
        <f t="shared" si="345"/>
        <v>industry</v>
      </c>
      <c r="J3652" t="str">
        <f t="shared" si="346"/>
        <v>hard coal</v>
      </c>
      <c r="K3652" t="str">
        <f t="shared" si="347"/>
        <v>voc</v>
      </c>
      <c r="L3652" t="str">
        <f t="shared" si="348"/>
        <v>industry.hard coal.voc.No control</v>
      </c>
      <c r="M3652" s="614">
        <f>IFERROR(INDEX('Control Tech'!$K$3:$K$196,MATCH(Calcs!L3652,'Control Tech'!$A$3:$A$196,0),1)/100,0)</f>
        <v>0</v>
      </c>
      <c r="N3652" s="613">
        <f t="shared" si="343"/>
        <v>1</v>
      </c>
      <c r="O3652" t="str">
        <f t="shared" si="344"/>
        <v/>
      </c>
    </row>
    <row r="3653" spans="1:15" x14ac:dyDescent="0.25">
      <c r="A3653" t="s">
        <v>1911</v>
      </c>
      <c r="B3653" t="s">
        <v>1221</v>
      </c>
      <c r="C3653" t="s">
        <v>1292</v>
      </c>
      <c r="D3653" t="s">
        <v>1186</v>
      </c>
      <c r="E3653" t="s">
        <v>1195</v>
      </c>
      <c r="F3653" s="604">
        <v>1</v>
      </c>
      <c r="G3653" s="604">
        <v>0.01</v>
      </c>
      <c r="I3653" t="str">
        <f t="shared" si="345"/>
        <v>industry</v>
      </c>
      <c r="J3653" t="str">
        <f t="shared" si="346"/>
        <v>hard coal</v>
      </c>
      <c r="K3653" t="str">
        <f t="shared" si="347"/>
        <v>voc</v>
      </c>
      <c r="L3653" t="str">
        <f t="shared" si="348"/>
        <v>industry.hard coal.voc.No control</v>
      </c>
      <c r="M3653" s="614">
        <f>IFERROR(INDEX('Control Tech'!$K$3:$K$196,MATCH(Calcs!L3653,'Control Tech'!$A$3:$A$196,0),1)/100,0)</f>
        <v>0</v>
      </c>
      <c r="N3653" s="613">
        <f t="shared" si="343"/>
        <v>1</v>
      </c>
      <c r="O3653" t="str">
        <f t="shared" si="344"/>
        <v/>
      </c>
    </row>
    <row r="3654" spans="1:15" x14ac:dyDescent="0.25">
      <c r="A3654" t="s">
        <v>1911</v>
      </c>
      <c r="B3654" t="s">
        <v>1221</v>
      </c>
      <c r="C3654" t="s">
        <v>1293</v>
      </c>
      <c r="D3654" t="s">
        <v>1186</v>
      </c>
      <c r="E3654" t="s">
        <v>1195</v>
      </c>
      <c r="F3654" s="604">
        <v>1</v>
      </c>
      <c r="G3654" s="604">
        <v>0.01</v>
      </c>
      <c r="I3654" t="str">
        <f t="shared" si="345"/>
        <v>industry</v>
      </c>
      <c r="J3654" t="str">
        <f t="shared" si="346"/>
        <v>hard coal</v>
      </c>
      <c r="K3654" t="str">
        <f t="shared" si="347"/>
        <v>voc</v>
      </c>
      <c r="L3654" t="str">
        <f t="shared" si="348"/>
        <v>industry.hard coal.voc.No control</v>
      </c>
      <c r="M3654" s="614">
        <f>IFERROR(INDEX('Control Tech'!$K$3:$K$196,MATCH(Calcs!L3654,'Control Tech'!$A$3:$A$196,0),1)/100,0)</f>
        <v>0</v>
      </c>
      <c r="N3654" s="613">
        <f t="shared" ref="N3654:N3714" si="349">IF(D3654="no control",1-SUMIFS($M$5:$M$3714,$B$5:$B$3714,B3654,$A$5:$A$3714,A3654,$C$5:$C$3714,C3654),M3654)</f>
        <v>1</v>
      </c>
      <c r="O3654" t="str">
        <f t="shared" ref="O3654:O3714" si="350">IF(I3654="electricity",INDEX($W$3:$W$143,MATCH(CONCATENATE(B3654,".",C3654),$R$3:$R$143,0),1),"")</f>
        <v/>
      </c>
    </row>
    <row r="3655" spans="1:15" x14ac:dyDescent="0.25">
      <c r="A3655" t="s">
        <v>1911</v>
      </c>
      <c r="B3655" t="s">
        <v>1222</v>
      </c>
      <c r="C3655" t="s">
        <v>1205</v>
      </c>
      <c r="D3655" t="s">
        <v>1186</v>
      </c>
      <c r="E3655" t="s">
        <v>1195</v>
      </c>
      <c r="F3655" s="604">
        <v>1</v>
      </c>
      <c r="G3655" s="604">
        <v>1.4999999999999999E-2</v>
      </c>
      <c r="I3655" t="str">
        <f t="shared" si="345"/>
        <v>industry</v>
      </c>
      <c r="J3655" t="str">
        <f t="shared" si="346"/>
        <v>lignite</v>
      </c>
      <c r="K3655" t="str">
        <f t="shared" si="347"/>
        <v>voc</v>
      </c>
      <c r="L3655" t="str">
        <f t="shared" si="348"/>
        <v>industry.lignite.voc.No control</v>
      </c>
      <c r="M3655" s="614">
        <f>IFERROR(INDEX('Control Tech'!$K$3:$K$196,MATCH(Calcs!L3655,'Control Tech'!$A$3:$A$196,0),1)/100,0)</f>
        <v>0</v>
      </c>
      <c r="N3655" s="613">
        <f t="shared" si="349"/>
        <v>1</v>
      </c>
      <c r="O3655" t="str">
        <f t="shared" si="350"/>
        <v/>
      </c>
    </row>
    <row r="3656" spans="1:15" x14ac:dyDescent="0.25">
      <c r="A3656" t="s">
        <v>1911</v>
      </c>
      <c r="B3656" t="s">
        <v>1222</v>
      </c>
      <c r="C3656" t="s">
        <v>1240</v>
      </c>
      <c r="D3656" t="s">
        <v>1186</v>
      </c>
      <c r="E3656" t="s">
        <v>1195</v>
      </c>
      <c r="F3656" s="604">
        <v>1</v>
      </c>
      <c r="G3656" s="604">
        <v>1.4999999999999999E-2</v>
      </c>
      <c r="I3656" t="str">
        <f t="shared" si="345"/>
        <v>industry</v>
      </c>
      <c r="J3656" t="str">
        <f t="shared" si="346"/>
        <v>lignite</v>
      </c>
      <c r="K3656" t="str">
        <f t="shared" si="347"/>
        <v>voc</v>
      </c>
      <c r="L3656" t="str">
        <f t="shared" si="348"/>
        <v>industry.lignite.voc.No control</v>
      </c>
      <c r="M3656" s="614">
        <f>IFERROR(INDEX('Control Tech'!$K$3:$K$196,MATCH(Calcs!L3656,'Control Tech'!$A$3:$A$196,0),1)/100,0)</f>
        <v>0</v>
      </c>
      <c r="N3656" s="613">
        <f t="shared" si="349"/>
        <v>1</v>
      </c>
      <c r="O3656" t="str">
        <f t="shared" si="350"/>
        <v/>
      </c>
    </row>
    <row r="3657" spans="1:15" x14ac:dyDescent="0.25">
      <c r="A3657" t="s">
        <v>1911</v>
      </c>
      <c r="B3657" t="s">
        <v>1222</v>
      </c>
      <c r="C3657" t="s">
        <v>1291</v>
      </c>
      <c r="D3657" t="s">
        <v>1186</v>
      </c>
      <c r="E3657" t="s">
        <v>1195</v>
      </c>
      <c r="F3657" s="604">
        <v>1</v>
      </c>
      <c r="G3657" s="604">
        <v>0.01</v>
      </c>
      <c r="I3657" t="str">
        <f t="shared" si="345"/>
        <v>industry</v>
      </c>
      <c r="J3657" t="str">
        <f t="shared" si="346"/>
        <v>hard coal</v>
      </c>
      <c r="K3657" t="str">
        <f t="shared" si="347"/>
        <v>voc</v>
      </c>
      <c r="L3657" t="str">
        <f t="shared" si="348"/>
        <v>industry.hard coal.voc.No control</v>
      </c>
      <c r="M3657" s="614">
        <f>IFERROR(INDEX('Control Tech'!$K$3:$K$196,MATCH(Calcs!L3657,'Control Tech'!$A$3:$A$196,0),1)/100,0)</f>
        <v>0</v>
      </c>
      <c r="N3657" s="613">
        <f t="shared" si="349"/>
        <v>1</v>
      </c>
      <c r="O3657" t="str">
        <f t="shared" si="350"/>
        <v/>
      </c>
    </row>
    <row r="3658" spans="1:15" x14ac:dyDescent="0.25">
      <c r="A3658" t="s">
        <v>1911</v>
      </c>
      <c r="B3658" t="s">
        <v>1222</v>
      </c>
      <c r="C3658" t="s">
        <v>1292</v>
      </c>
      <c r="D3658" t="s">
        <v>1186</v>
      </c>
      <c r="E3658" t="s">
        <v>1195</v>
      </c>
      <c r="F3658" s="604">
        <v>1</v>
      </c>
      <c r="G3658" s="604">
        <v>0.01</v>
      </c>
      <c r="I3658" t="str">
        <f t="shared" si="345"/>
        <v>industry</v>
      </c>
      <c r="J3658" t="str">
        <f t="shared" si="346"/>
        <v>hard coal</v>
      </c>
      <c r="K3658" t="str">
        <f t="shared" si="347"/>
        <v>voc</v>
      </c>
      <c r="L3658" t="str">
        <f t="shared" si="348"/>
        <v>industry.hard coal.voc.No control</v>
      </c>
      <c r="M3658" s="614">
        <f>IFERROR(INDEX('Control Tech'!$K$3:$K$196,MATCH(Calcs!L3658,'Control Tech'!$A$3:$A$196,0),1)/100,0)</f>
        <v>0</v>
      </c>
      <c r="N3658" s="613">
        <f t="shared" si="349"/>
        <v>1</v>
      </c>
      <c r="O3658" t="str">
        <f t="shared" si="350"/>
        <v/>
      </c>
    </row>
    <row r="3659" spans="1:15" x14ac:dyDescent="0.25">
      <c r="A3659" t="s">
        <v>1911</v>
      </c>
      <c r="B3659" t="s">
        <v>1222</v>
      </c>
      <c r="C3659" t="s">
        <v>1293</v>
      </c>
      <c r="D3659" t="s">
        <v>1186</v>
      </c>
      <c r="E3659" t="s">
        <v>1195</v>
      </c>
      <c r="F3659" s="604">
        <v>1</v>
      </c>
      <c r="G3659" s="604">
        <v>0.01</v>
      </c>
      <c r="I3659" t="str">
        <f t="shared" si="345"/>
        <v>industry</v>
      </c>
      <c r="J3659" t="str">
        <f t="shared" si="346"/>
        <v>hard coal</v>
      </c>
      <c r="K3659" t="str">
        <f t="shared" si="347"/>
        <v>voc</v>
      </c>
      <c r="L3659" t="str">
        <f t="shared" si="348"/>
        <v>industry.hard coal.voc.No control</v>
      </c>
      <c r="M3659" s="614">
        <f>IFERROR(INDEX('Control Tech'!$K$3:$K$196,MATCH(Calcs!L3659,'Control Tech'!$A$3:$A$196,0),1)/100,0)</f>
        <v>0</v>
      </c>
      <c r="N3659" s="613">
        <f t="shared" si="349"/>
        <v>1</v>
      </c>
      <c r="O3659" t="str">
        <f t="shared" si="350"/>
        <v/>
      </c>
    </row>
    <row r="3660" spans="1:15" x14ac:dyDescent="0.25">
      <c r="A3660" t="s">
        <v>1911</v>
      </c>
      <c r="B3660" t="s">
        <v>1249</v>
      </c>
      <c r="C3660" t="s">
        <v>1409</v>
      </c>
      <c r="D3660" t="s">
        <v>1186</v>
      </c>
      <c r="E3660" t="s">
        <v>1195</v>
      </c>
      <c r="F3660" s="604">
        <v>1</v>
      </c>
      <c r="G3660" s="604">
        <v>3.5000000000000003E-2</v>
      </c>
      <c r="I3660" t="str">
        <f t="shared" si="345"/>
        <v>electricity</v>
      </c>
      <c r="J3660" t="str">
        <f t="shared" si="346"/>
        <v>biomass</v>
      </c>
      <c r="K3660" t="str">
        <f t="shared" si="347"/>
        <v>voc</v>
      </c>
      <c r="L3660" t="str">
        <f t="shared" si="348"/>
        <v>electricity.biomass.voc.No control</v>
      </c>
      <c r="M3660" s="614">
        <f>IFERROR(INDEX('Control Tech'!$K$3:$K$196,MATCH(Calcs!L3660,'Control Tech'!$A$3:$A$196,0),1)/100,0)</f>
        <v>0</v>
      </c>
      <c r="N3660" s="613">
        <f t="shared" si="349"/>
        <v>1</v>
      </c>
      <c r="O3660">
        <f t="shared" si="350"/>
        <v>0</v>
      </c>
    </row>
    <row r="3661" spans="1:15" x14ac:dyDescent="0.25">
      <c r="A3661" t="s">
        <v>1911</v>
      </c>
      <c r="B3661" t="s">
        <v>1249</v>
      </c>
      <c r="C3661" t="s">
        <v>1245</v>
      </c>
      <c r="D3661" t="s">
        <v>1186</v>
      </c>
      <c r="E3661" t="s">
        <v>1195</v>
      </c>
      <c r="F3661" s="604">
        <v>1</v>
      </c>
      <c r="G3661" s="604">
        <v>0.01</v>
      </c>
      <c r="I3661" t="str">
        <f t="shared" si="345"/>
        <v>electricity</v>
      </c>
      <c r="J3661" t="str">
        <f t="shared" si="346"/>
        <v>coal</v>
      </c>
      <c r="K3661" t="str">
        <f t="shared" si="347"/>
        <v>voc</v>
      </c>
      <c r="L3661" t="str">
        <f t="shared" si="348"/>
        <v>electricity.coal.voc.No control</v>
      </c>
      <c r="M3661" s="614">
        <f>IFERROR(INDEX('Control Tech'!$K$3:$K$196,MATCH(Calcs!L3661,'Control Tech'!$A$3:$A$196,0),1)/100,0)</f>
        <v>0</v>
      </c>
      <c r="N3661" s="613">
        <f t="shared" si="349"/>
        <v>1</v>
      </c>
      <c r="O3661">
        <f t="shared" si="350"/>
        <v>0</v>
      </c>
    </row>
    <row r="3662" spans="1:15" x14ac:dyDescent="0.25">
      <c r="A3662" t="s">
        <v>1911</v>
      </c>
      <c r="B3662" t="s">
        <v>1249</v>
      </c>
      <c r="C3662" t="s">
        <v>92</v>
      </c>
      <c r="D3662" t="s">
        <v>1186</v>
      </c>
      <c r="E3662" t="s">
        <v>1195</v>
      </c>
      <c r="F3662" s="604">
        <v>1</v>
      </c>
      <c r="G3662" s="604">
        <v>4.0000000000000001E-3</v>
      </c>
      <c r="I3662" t="str">
        <f t="shared" si="345"/>
        <v>electricity</v>
      </c>
      <c r="J3662" t="str">
        <f t="shared" si="346"/>
        <v>petroleum diesel</v>
      </c>
      <c r="K3662" t="str">
        <f t="shared" si="347"/>
        <v>voc</v>
      </c>
      <c r="L3662" t="str">
        <f t="shared" si="348"/>
        <v>electricity.petroleum diesel.voc.No control</v>
      </c>
      <c r="M3662" s="614">
        <f>IFERROR(INDEX('Control Tech'!$K$3:$K$196,MATCH(Calcs!L3662,'Control Tech'!$A$3:$A$196,0),1)/100,0)</f>
        <v>0</v>
      </c>
      <c r="N3662" s="613">
        <f t="shared" si="349"/>
        <v>1</v>
      </c>
      <c r="O3662">
        <f t="shared" si="350"/>
        <v>0</v>
      </c>
    </row>
    <row r="3663" spans="1:15" x14ac:dyDescent="0.25">
      <c r="A3663" t="s">
        <v>1911</v>
      </c>
      <c r="B3663" t="s">
        <v>1249</v>
      </c>
      <c r="C3663" t="s">
        <v>1264</v>
      </c>
      <c r="D3663" t="s">
        <v>1186</v>
      </c>
      <c r="E3663" t="s">
        <v>1195</v>
      </c>
      <c r="F3663" s="604">
        <v>1</v>
      </c>
      <c r="G3663" s="604">
        <v>2E-3</v>
      </c>
      <c r="I3663" t="str">
        <f t="shared" si="345"/>
        <v>electricity</v>
      </c>
      <c r="J3663" t="str">
        <f t="shared" si="346"/>
        <v>natural gas</v>
      </c>
      <c r="K3663" t="str">
        <f t="shared" si="347"/>
        <v>voc</v>
      </c>
      <c r="L3663" t="str">
        <f t="shared" si="348"/>
        <v>electricity.natural gas.voc.No control</v>
      </c>
      <c r="M3663" s="614">
        <f>IFERROR(INDEX('Control Tech'!$K$3:$K$196,MATCH(Calcs!L3663,'Control Tech'!$A$3:$A$196,0),1)/100,0)</f>
        <v>0</v>
      </c>
      <c r="N3663" s="613">
        <f t="shared" si="349"/>
        <v>1</v>
      </c>
      <c r="O3663">
        <f t="shared" si="350"/>
        <v>100.6</v>
      </c>
    </row>
    <row r="3664" spans="1:15" x14ac:dyDescent="0.25">
      <c r="A3664" t="s">
        <v>1911</v>
      </c>
      <c r="B3664" t="s">
        <v>1249</v>
      </c>
      <c r="C3664" t="s">
        <v>18</v>
      </c>
      <c r="D3664" t="s">
        <v>1186</v>
      </c>
      <c r="E3664" t="s">
        <v>1195</v>
      </c>
      <c r="F3664" s="604">
        <v>1</v>
      </c>
      <c r="G3664" s="604">
        <v>2.5000000000000001E-3</v>
      </c>
      <c r="I3664" t="str">
        <f t="shared" si="345"/>
        <v>electricity</v>
      </c>
      <c r="J3664" t="str">
        <f t="shared" si="346"/>
        <v>petroleum gasoline</v>
      </c>
      <c r="K3664" t="str">
        <f t="shared" si="347"/>
        <v>voc</v>
      </c>
      <c r="L3664" t="str">
        <f t="shared" si="348"/>
        <v>electricity.petroleum gasoline.voc.No control</v>
      </c>
      <c r="M3664" s="614">
        <f>IFERROR(INDEX('Control Tech'!$K$3:$K$196,MATCH(Calcs!L3664,'Control Tech'!$A$3:$A$196,0),1)/100,0)</f>
        <v>0</v>
      </c>
      <c r="N3664" s="613">
        <f t="shared" si="349"/>
        <v>1</v>
      </c>
      <c r="O3664">
        <f t="shared" si="350"/>
        <v>0</v>
      </c>
    </row>
    <row r="3665" spans="1:15" x14ac:dyDescent="0.25">
      <c r="A3665" t="s">
        <v>1911</v>
      </c>
      <c r="B3665" t="s">
        <v>1249</v>
      </c>
      <c r="C3665" t="s">
        <v>1294</v>
      </c>
      <c r="D3665" t="s">
        <v>1186</v>
      </c>
      <c r="E3665" t="s">
        <v>1195</v>
      </c>
      <c r="F3665" s="604">
        <v>1</v>
      </c>
      <c r="G3665" s="604">
        <v>5.0000000000000001E-3</v>
      </c>
      <c r="I3665" t="str">
        <f t="shared" si="345"/>
        <v>electricity</v>
      </c>
      <c r="J3665" t="str">
        <f t="shared" si="346"/>
        <v>petroleum diesel</v>
      </c>
      <c r="K3665" t="str">
        <f t="shared" si="347"/>
        <v>voc</v>
      </c>
      <c r="L3665" t="str">
        <f t="shared" si="348"/>
        <v>electricity.petroleum diesel.voc.No control</v>
      </c>
      <c r="M3665" s="614">
        <f>IFERROR(INDEX('Control Tech'!$K$3:$K$196,MATCH(Calcs!L3665,'Control Tech'!$A$3:$A$196,0),1)/100,0)</f>
        <v>0</v>
      </c>
      <c r="N3665" s="613">
        <f t="shared" si="349"/>
        <v>1</v>
      </c>
      <c r="O3665">
        <f t="shared" si="350"/>
        <v>241.77</v>
      </c>
    </row>
    <row r="3666" spans="1:15" x14ac:dyDescent="0.25">
      <c r="A3666" t="s">
        <v>1911</v>
      </c>
      <c r="B3666" t="s">
        <v>1249</v>
      </c>
      <c r="C3666" t="s">
        <v>1410</v>
      </c>
      <c r="D3666" t="s">
        <v>1186</v>
      </c>
      <c r="E3666" t="s">
        <v>1195</v>
      </c>
      <c r="F3666" s="604">
        <v>1</v>
      </c>
      <c r="G3666" s="604">
        <v>1.4999999999999999E-2</v>
      </c>
      <c r="I3666" t="str">
        <f t="shared" si="345"/>
        <v>electricity</v>
      </c>
      <c r="J3666" t="str">
        <f t="shared" si="346"/>
        <v>biomass</v>
      </c>
      <c r="K3666" t="str">
        <f t="shared" si="347"/>
        <v>voc</v>
      </c>
      <c r="L3666" t="str">
        <f t="shared" si="348"/>
        <v>electricity.biomass.voc.No control</v>
      </c>
      <c r="M3666" s="614">
        <f>IFERROR(INDEX('Control Tech'!$K$3:$K$196,MATCH(Calcs!L3666,'Control Tech'!$A$3:$A$196,0),1)/100,0)</f>
        <v>0</v>
      </c>
      <c r="N3666" s="613">
        <f t="shared" si="349"/>
        <v>1</v>
      </c>
      <c r="O3666">
        <f t="shared" si="350"/>
        <v>0</v>
      </c>
    </row>
    <row r="3667" spans="1:15" x14ac:dyDescent="0.25">
      <c r="A3667" t="s">
        <v>1911</v>
      </c>
      <c r="B3667" t="s">
        <v>1228</v>
      </c>
      <c r="C3667" t="s">
        <v>1205</v>
      </c>
      <c r="D3667" t="s">
        <v>1186</v>
      </c>
      <c r="E3667" t="s">
        <v>1195</v>
      </c>
      <c r="F3667" s="604">
        <v>1</v>
      </c>
      <c r="G3667" s="604">
        <v>1.4999999999999999E-2</v>
      </c>
      <c r="I3667" t="str">
        <f t="shared" si="345"/>
        <v>electricity</v>
      </c>
      <c r="J3667" t="str">
        <f t="shared" si="346"/>
        <v>lignite</v>
      </c>
      <c r="K3667" t="str">
        <f t="shared" si="347"/>
        <v>voc</v>
      </c>
      <c r="L3667" t="str">
        <f t="shared" si="348"/>
        <v>electricity.lignite.voc.No control</v>
      </c>
      <c r="M3667" s="614">
        <f>IFERROR(INDEX('Control Tech'!$K$3:$K$196,MATCH(Calcs!L3667,'Control Tech'!$A$3:$A$196,0),1)/100,0)</f>
        <v>0</v>
      </c>
      <c r="N3667" s="613">
        <f t="shared" si="349"/>
        <v>1</v>
      </c>
      <c r="O3667">
        <f t="shared" si="350"/>
        <v>0</v>
      </c>
    </row>
    <row r="3668" spans="1:15" x14ac:dyDescent="0.25">
      <c r="A3668" t="s">
        <v>1911</v>
      </c>
      <c r="B3668" t="s">
        <v>1228</v>
      </c>
      <c r="C3668" t="s">
        <v>1240</v>
      </c>
      <c r="D3668" t="s">
        <v>1186</v>
      </c>
      <c r="E3668" t="s">
        <v>1195</v>
      </c>
      <c r="F3668" s="604">
        <v>1</v>
      </c>
      <c r="G3668" s="604">
        <v>1.4999999999999999E-2</v>
      </c>
      <c r="I3668" t="str">
        <f t="shared" si="345"/>
        <v>electricity</v>
      </c>
      <c r="J3668" t="str">
        <f t="shared" si="346"/>
        <v>lignite</v>
      </c>
      <c r="K3668" t="str">
        <f t="shared" si="347"/>
        <v>voc</v>
      </c>
      <c r="L3668" t="str">
        <f t="shared" si="348"/>
        <v>electricity.lignite.voc.No control</v>
      </c>
      <c r="M3668" s="614">
        <f>IFERROR(INDEX('Control Tech'!$K$3:$K$196,MATCH(Calcs!L3668,'Control Tech'!$A$3:$A$196,0),1)/100,0)</f>
        <v>0</v>
      </c>
      <c r="N3668" s="613">
        <f t="shared" si="349"/>
        <v>1</v>
      </c>
      <c r="O3668">
        <f t="shared" si="350"/>
        <v>0</v>
      </c>
    </row>
    <row r="3669" spans="1:15" x14ac:dyDescent="0.25">
      <c r="A3669" t="s">
        <v>1911</v>
      </c>
      <c r="B3669" t="s">
        <v>1228</v>
      </c>
      <c r="C3669" t="s">
        <v>1291</v>
      </c>
      <c r="D3669" t="s">
        <v>1186</v>
      </c>
      <c r="E3669" t="s">
        <v>1195</v>
      </c>
      <c r="F3669" s="604">
        <v>1</v>
      </c>
      <c r="G3669" s="604">
        <v>0.01</v>
      </c>
      <c r="I3669" t="str">
        <f t="shared" si="345"/>
        <v>electricity</v>
      </c>
      <c r="J3669" t="str">
        <f t="shared" si="346"/>
        <v>hard coal</v>
      </c>
      <c r="K3669" t="str">
        <f t="shared" si="347"/>
        <v>voc</v>
      </c>
      <c r="L3669" t="str">
        <f t="shared" si="348"/>
        <v>electricity.hard coal.voc.No control</v>
      </c>
      <c r="M3669" s="614">
        <f>IFERROR(INDEX('Control Tech'!$K$3:$K$196,MATCH(Calcs!L3669,'Control Tech'!$A$3:$A$196,0),1)/100,0)</f>
        <v>0</v>
      </c>
      <c r="N3669" s="613">
        <f t="shared" si="349"/>
        <v>1</v>
      </c>
      <c r="O3669">
        <f t="shared" si="350"/>
        <v>46.12</v>
      </c>
    </row>
    <row r="3670" spans="1:15" x14ac:dyDescent="0.25">
      <c r="A3670" t="s">
        <v>1911</v>
      </c>
      <c r="B3670" t="s">
        <v>1228</v>
      </c>
      <c r="C3670" t="s">
        <v>1292</v>
      </c>
      <c r="D3670" t="s">
        <v>1186</v>
      </c>
      <c r="E3670" t="s">
        <v>1195</v>
      </c>
      <c r="F3670" s="604">
        <v>1</v>
      </c>
      <c r="G3670" s="604">
        <v>0.01</v>
      </c>
      <c r="I3670" t="str">
        <f t="shared" si="345"/>
        <v>electricity</v>
      </c>
      <c r="J3670" t="str">
        <f t="shared" si="346"/>
        <v>hard coal</v>
      </c>
      <c r="K3670" t="str">
        <f t="shared" si="347"/>
        <v>voc</v>
      </c>
      <c r="L3670" t="str">
        <f t="shared" si="348"/>
        <v>electricity.hard coal.voc.No control</v>
      </c>
      <c r="M3670" s="614">
        <f>IFERROR(INDEX('Control Tech'!$K$3:$K$196,MATCH(Calcs!L3670,'Control Tech'!$A$3:$A$196,0),1)/100,0)</f>
        <v>0</v>
      </c>
      <c r="N3670" s="613">
        <f t="shared" si="349"/>
        <v>1</v>
      </c>
      <c r="O3670">
        <f t="shared" si="350"/>
        <v>0</v>
      </c>
    </row>
    <row r="3671" spans="1:15" x14ac:dyDescent="0.25">
      <c r="A3671" t="s">
        <v>1911</v>
      </c>
      <c r="B3671" t="s">
        <v>1228</v>
      </c>
      <c r="C3671" t="s">
        <v>1293</v>
      </c>
      <c r="D3671" t="s">
        <v>1186</v>
      </c>
      <c r="E3671" t="s">
        <v>1195</v>
      </c>
      <c r="F3671" s="604">
        <v>1</v>
      </c>
      <c r="G3671" s="604">
        <v>0.01</v>
      </c>
      <c r="I3671" t="str">
        <f t="shared" si="345"/>
        <v>electricity</v>
      </c>
      <c r="J3671" t="str">
        <f t="shared" si="346"/>
        <v>hard coal</v>
      </c>
      <c r="K3671" t="str">
        <f t="shared" si="347"/>
        <v>voc</v>
      </c>
      <c r="L3671" t="str">
        <f t="shared" si="348"/>
        <v>electricity.hard coal.voc.No control</v>
      </c>
      <c r="M3671" s="614">
        <f>IFERROR(INDEX('Control Tech'!$K$3:$K$196,MATCH(Calcs!L3671,'Control Tech'!$A$3:$A$196,0),1)/100,0)</f>
        <v>0</v>
      </c>
      <c r="N3671" s="613">
        <f t="shared" si="349"/>
        <v>1</v>
      </c>
      <c r="O3671">
        <f t="shared" si="350"/>
        <v>0</v>
      </c>
    </row>
    <row r="3672" spans="1:15" x14ac:dyDescent="0.25">
      <c r="A3672" t="s">
        <v>1911</v>
      </c>
      <c r="B3672" t="s">
        <v>1231</v>
      </c>
      <c r="C3672" t="s">
        <v>1409</v>
      </c>
      <c r="D3672" t="s">
        <v>1186</v>
      </c>
      <c r="E3672" t="s">
        <v>1195</v>
      </c>
      <c r="F3672" s="604">
        <v>1</v>
      </c>
      <c r="G3672" s="604">
        <v>1E-3</v>
      </c>
      <c r="I3672" t="str">
        <f t="shared" si="345"/>
        <v>electricity</v>
      </c>
      <c r="J3672" t="str">
        <f t="shared" si="346"/>
        <v>biomass</v>
      </c>
      <c r="K3672" t="str">
        <f t="shared" si="347"/>
        <v>voc</v>
      </c>
      <c r="L3672" t="str">
        <f t="shared" si="348"/>
        <v>electricity.biomass.voc.No control</v>
      </c>
      <c r="M3672" s="614">
        <f>IFERROR(INDEX('Control Tech'!$K$3:$K$196,MATCH(Calcs!L3672,'Control Tech'!$A$3:$A$196,0),1)/100,0)</f>
        <v>0</v>
      </c>
      <c r="N3672" s="613">
        <f t="shared" si="349"/>
        <v>1</v>
      </c>
      <c r="O3672">
        <f t="shared" si="350"/>
        <v>0</v>
      </c>
    </row>
    <row r="3673" spans="1:15" x14ac:dyDescent="0.25">
      <c r="A3673" t="s">
        <v>1911</v>
      </c>
      <c r="B3673" t="s">
        <v>1231</v>
      </c>
      <c r="C3673" t="s">
        <v>1205</v>
      </c>
      <c r="D3673" t="s">
        <v>1186</v>
      </c>
      <c r="E3673" t="s">
        <v>1195</v>
      </c>
      <c r="F3673" s="604">
        <v>1</v>
      </c>
      <c r="G3673" s="604">
        <v>1E-3</v>
      </c>
      <c r="I3673" t="str">
        <f t="shared" ref="I3673:I3714" si="351">IFERROR(INDEX($U$3:$U$143,MATCH(B3673,$S$3:$S$143,0),1),"")</f>
        <v>electricity</v>
      </c>
      <c r="J3673" t="str">
        <f t="shared" ref="J3673:J3714" si="352">IFERROR(INDEX($V$3:$V$143,MATCH(CONCATENATE(B3673,".",C3673),$R$3:$R$143,0),1),"")</f>
        <v>lignite</v>
      </c>
      <c r="K3673" t="str">
        <f t="shared" ref="K3673:K3714" si="353">IF(OR(A3673="black carbon",A3673="oc",A3673="pm2.5",A3673="pm10"),"PM",A3673)</f>
        <v>voc</v>
      </c>
      <c r="L3673" t="str">
        <f t="shared" ref="L3673:L3714" si="354">IFERROR(CONCATENATE(I3673,".",J3673,".",K3673,".",D3673),"")</f>
        <v>electricity.lignite.voc.No control</v>
      </c>
      <c r="M3673" s="614">
        <f>IFERROR(INDEX('Control Tech'!$K$3:$K$196,MATCH(Calcs!L3673,'Control Tech'!$A$3:$A$196,0),1)/100,0)</f>
        <v>0</v>
      </c>
      <c r="N3673" s="613">
        <f t="shared" si="349"/>
        <v>1</v>
      </c>
      <c r="O3673">
        <f t="shared" si="350"/>
        <v>0.03</v>
      </c>
    </row>
    <row r="3674" spans="1:15" x14ac:dyDescent="0.25">
      <c r="A3674" t="s">
        <v>1911</v>
      </c>
      <c r="B3674" t="s">
        <v>1231</v>
      </c>
      <c r="C3674" t="s">
        <v>1240</v>
      </c>
      <c r="D3674" t="s">
        <v>1186</v>
      </c>
      <c r="E3674" t="s">
        <v>1195</v>
      </c>
      <c r="F3674" s="604">
        <v>1</v>
      </c>
      <c r="G3674" s="604">
        <v>1E-3</v>
      </c>
      <c r="I3674" t="str">
        <f t="shared" si="351"/>
        <v>electricity</v>
      </c>
      <c r="J3674" t="str">
        <f t="shared" si="352"/>
        <v>lignite</v>
      </c>
      <c r="K3674" t="str">
        <f t="shared" si="353"/>
        <v>voc</v>
      </c>
      <c r="L3674" t="str">
        <f t="shared" si="354"/>
        <v>electricity.lignite.voc.No control</v>
      </c>
      <c r="M3674" s="614">
        <f>IFERROR(INDEX('Control Tech'!$K$3:$K$196,MATCH(Calcs!L3674,'Control Tech'!$A$3:$A$196,0),1)/100,0)</f>
        <v>0</v>
      </c>
      <c r="N3674" s="613">
        <f t="shared" si="349"/>
        <v>1</v>
      </c>
      <c r="O3674">
        <f t="shared" si="350"/>
        <v>0.03</v>
      </c>
    </row>
    <row r="3675" spans="1:15" x14ac:dyDescent="0.25">
      <c r="A3675" t="s">
        <v>1911</v>
      </c>
      <c r="B3675" t="s">
        <v>1231</v>
      </c>
      <c r="C3675" t="s">
        <v>1291</v>
      </c>
      <c r="D3675" t="s">
        <v>1186</v>
      </c>
      <c r="E3675" t="s">
        <v>1195</v>
      </c>
      <c r="F3675" s="604">
        <v>1</v>
      </c>
      <c r="G3675" s="604">
        <v>1E-3</v>
      </c>
      <c r="I3675" t="str">
        <f t="shared" si="351"/>
        <v>electricity</v>
      </c>
      <c r="J3675" t="str">
        <f t="shared" si="352"/>
        <v>hard coal</v>
      </c>
      <c r="K3675" t="str">
        <f t="shared" si="353"/>
        <v>voc</v>
      </c>
      <c r="L3675" t="str">
        <f t="shared" si="354"/>
        <v>electricity.hard coal.voc.No control</v>
      </c>
      <c r="M3675" s="614">
        <f>IFERROR(INDEX('Control Tech'!$K$3:$K$196,MATCH(Calcs!L3675,'Control Tech'!$A$3:$A$196,0),1)/100,0)</f>
        <v>0</v>
      </c>
      <c r="N3675" s="613">
        <f t="shared" si="349"/>
        <v>1</v>
      </c>
      <c r="O3675">
        <f t="shared" si="350"/>
        <v>0.03</v>
      </c>
    </row>
    <row r="3676" spans="1:15" x14ac:dyDescent="0.25">
      <c r="A3676" t="s">
        <v>1911</v>
      </c>
      <c r="B3676" t="s">
        <v>1231</v>
      </c>
      <c r="C3676" t="s">
        <v>1292</v>
      </c>
      <c r="D3676" t="s">
        <v>1186</v>
      </c>
      <c r="E3676" t="s">
        <v>1195</v>
      </c>
      <c r="F3676" s="604">
        <v>1</v>
      </c>
      <c r="G3676" s="604">
        <v>1E-3</v>
      </c>
      <c r="I3676" t="str">
        <f t="shared" si="351"/>
        <v>electricity</v>
      </c>
      <c r="J3676" t="str">
        <f t="shared" si="352"/>
        <v>hard coal</v>
      </c>
      <c r="K3676" t="str">
        <f t="shared" si="353"/>
        <v>voc</v>
      </c>
      <c r="L3676" t="str">
        <f t="shared" si="354"/>
        <v>electricity.hard coal.voc.No control</v>
      </c>
      <c r="M3676" s="614">
        <f>IFERROR(INDEX('Control Tech'!$K$3:$K$196,MATCH(Calcs!L3676,'Control Tech'!$A$3:$A$196,0),1)/100,0)</f>
        <v>0</v>
      </c>
      <c r="N3676" s="613">
        <f t="shared" si="349"/>
        <v>1</v>
      </c>
      <c r="O3676">
        <f t="shared" si="350"/>
        <v>0.03</v>
      </c>
    </row>
    <row r="3677" spans="1:15" x14ac:dyDescent="0.25">
      <c r="A3677" t="s">
        <v>1911</v>
      </c>
      <c r="B3677" t="s">
        <v>1231</v>
      </c>
      <c r="C3677" t="s">
        <v>1293</v>
      </c>
      <c r="D3677" t="s">
        <v>1186</v>
      </c>
      <c r="E3677" t="s">
        <v>1195</v>
      </c>
      <c r="F3677" s="604">
        <v>1</v>
      </c>
      <c r="G3677" s="604">
        <v>1E-3</v>
      </c>
      <c r="I3677" t="str">
        <f t="shared" si="351"/>
        <v>electricity</v>
      </c>
      <c r="J3677" t="str">
        <f t="shared" si="352"/>
        <v>hard coal</v>
      </c>
      <c r="K3677" t="str">
        <f t="shared" si="353"/>
        <v>voc</v>
      </c>
      <c r="L3677" t="str">
        <f t="shared" si="354"/>
        <v>electricity.hard coal.voc.No control</v>
      </c>
      <c r="M3677" s="614">
        <f>IFERROR(INDEX('Control Tech'!$K$3:$K$196,MATCH(Calcs!L3677,'Control Tech'!$A$3:$A$196,0),1)/100,0)</f>
        <v>0</v>
      </c>
      <c r="N3677" s="613">
        <f t="shared" si="349"/>
        <v>1</v>
      </c>
      <c r="O3677">
        <f t="shared" si="350"/>
        <v>0.03</v>
      </c>
    </row>
    <row r="3678" spans="1:15" x14ac:dyDescent="0.25">
      <c r="A3678" t="s">
        <v>1911</v>
      </c>
      <c r="B3678" t="s">
        <v>1231</v>
      </c>
      <c r="C3678" t="s">
        <v>1294</v>
      </c>
      <c r="D3678" t="s">
        <v>1186</v>
      </c>
      <c r="E3678" t="s">
        <v>1195</v>
      </c>
      <c r="F3678" s="604">
        <v>1</v>
      </c>
      <c r="G3678" s="604">
        <v>0</v>
      </c>
      <c r="I3678" t="str">
        <f t="shared" si="351"/>
        <v>electricity</v>
      </c>
      <c r="J3678" t="str">
        <f t="shared" si="352"/>
        <v>petroleum diesel</v>
      </c>
      <c r="K3678" t="str">
        <f t="shared" si="353"/>
        <v>voc</v>
      </c>
      <c r="L3678" t="str">
        <f t="shared" si="354"/>
        <v>electricity.petroleum diesel.voc.No control</v>
      </c>
      <c r="M3678" s="614">
        <f>IFERROR(INDEX('Control Tech'!$K$3:$K$196,MATCH(Calcs!L3678,'Control Tech'!$A$3:$A$196,0),1)/100,0)</f>
        <v>0</v>
      </c>
      <c r="N3678" s="613">
        <f t="shared" si="349"/>
        <v>1</v>
      </c>
      <c r="O3678">
        <f t="shared" si="350"/>
        <v>0</v>
      </c>
    </row>
    <row r="3679" spans="1:15" x14ac:dyDescent="0.25">
      <c r="A3679" t="s">
        <v>1911</v>
      </c>
      <c r="B3679" t="s">
        <v>1231</v>
      </c>
      <c r="C3679" t="s">
        <v>1410</v>
      </c>
      <c r="D3679" t="s">
        <v>1186</v>
      </c>
      <c r="E3679" t="s">
        <v>1195</v>
      </c>
      <c r="F3679" s="604">
        <v>1</v>
      </c>
      <c r="G3679" s="604">
        <v>1E-3</v>
      </c>
      <c r="I3679" t="str">
        <f t="shared" si="351"/>
        <v>electricity</v>
      </c>
      <c r="J3679" t="str">
        <f t="shared" si="352"/>
        <v>biomass</v>
      </c>
      <c r="K3679" t="str">
        <f t="shared" si="353"/>
        <v>voc</v>
      </c>
      <c r="L3679" t="str">
        <f t="shared" si="354"/>
        <v>electricity.biomass.voc.No control</v>
      </c>
      <c r="M3679" s="614">
        <f>IFERROR(INDEX('Control Tech'!$K$3:$K$196,MATCH(Calcs!L3679,'Control Tech'!$A$3:$A$196,0),1)/100,0)</f>
        <v>0</v>
      </c>
      <c r="N3679" s="613">
        <f t="shared" si="349"/>
        <v>1</v>
      </c>
      <c r="O3679">
        <f t="shared" si="350"/>
        <v>0</v>
      </c>
    </row>
    <row r="3680" spans="1:15" x14ac:dyDescent="0.25">
      <c r="A3680" t="s">
        <v>1911</v>
      </c>
      <c r="B3680" t="s">
        <v>1250</v>
      </c>
      <c r="C3680" t="s">
        <v>1409</v>
      </c>
      <c r="D3680" t="s">
        <v>1186</v>
      </c>
      <c r="E3680" t="s">
        <v>1195</v>
      </c>
      <c r="F3680" s="604">
        <v>1</v>
      </c>
      <c r="G3680" s="604">
        <v>2.5000000000000001E-2</v>
      </c>
      <c r="I3680" t="str">
        <f t="shared" si="351"/>
        <v>electricity</v>
      </c>
      <c r="J3680" t="str">
        <f t="shared" si="352"/>
        <v>biomass</v>
      </c>
      <c r="K3680" t="str">
        <f t="shared" si="353"/>
        <v>voc</v>
      </c>
      <c r="L3680" t="str">
        <f t="shared" si="354"/>
        <v>electricity.biomass.voc.No control</v>
      </c>
      <c r="M3680" s="614">
        <f>IFERROR(INDEX('Control Tech'!$K$3:$K$196,MATCH(Calcs!L3680,'Control Tech'!$A$3:$A$196,0),1)/100,0)</f>
        <v>0</v>
      </c>
      <c r="N3680" s="613">
        <f t="shared" si="349"/>
        <v>1</v>
      </c>
      <c r="O3680">
        <f t="shared" si="350"/>
        <v>0</v>
      </c>
    </row>
    <row r="3681" spans="1:15" x14ac:dyDescent="0.25">
      <c r="A3681" t="s">
        <v>1911</v>
      </c>
      <c r="B3681" t="s">
        <v>1250</v>
      </c>
      <c r="C3681" t="s">
        <v>1245</v>
      </c>
      <c r="D3681" t="s">
        <v>1186</v>
      </c>
      <c r="E3681" t="s">
        <v>1195</v>
      </c>
      <c r="F3681" s="604">
        <v>1</v>
      </c>
      <c r="G3681" s="604">
        <v>0.01</v>
      </c>
      <c r="I3681" t="str">
        <f t="shared" si="351"/>
        <v>electricity</v>
      </c>
      <c r="J3681" t="str">
        <f t="shared" si="352"/>
        <v>hard coal</v>
      </c>
      <c r="K3681" t="str">
        <f t="shared" si="353"/>
        <v>voc</v>
      </c>
      <c r="L3681" t="str">
        <f t="shared" si="354"/>
        <v>electricity.hard coal.voc.No control</v>
      </c>
      <c r="M3681" s="614">
        <f>IFERROR(INDEX('Control Tech'!$K$3:$K$196,MATCH(Calcs!L3681,'Control Tech'!$A$3:$A$196,0),1)/100,0)</f>
        <v>0</v>
      </c>
      <c r="N3681" s="613">
        <f t="shared" si="349"/>
        <v>1</v>
      </c>
      <c r="O3681">
        <f t="shared" si="350"/>
        <v>0</v>
      </c>
    </row>
    <row r="3682" spans="1:15" x14ac:dyDescent="0.25">
      <c r="A3682" t="s">
        <v>1911</v>
      </c>
      <c r="B3682" t="s">
        <v>1250</v>
      </c>
      <c r="C3682" t="s">
        <v>92</v>
      </c>
      <c r="D3682" t="s">
        <v>1186</v>
      </c>
      <c r="E3682" t="s">
        <v>1195</v>
      </c>
      <c r="F3682" s="604">
        <v>1</v>
      </c>
      <c r="G3682" s="604">
        <v>2E-3</v>
      </c>
      <c r="I3682" t="str">
        <f t="shared" si="351"/>
        <v>electricity</v>
      </c>
      <c r="J3682" t="str">
        <f t="shared" si="352"/>
        <v>petroleum diesel</v>
      </c>
      <c r="K3682" t="str">
        <f t="shared" si="353"/>
        <v>voc</v>
      </c>
      <c r="L3682" t="str">
        <f t="shared" si="354"/>
        <v>electricity.petroleum diesel.voc.No control</v>
      </c>
      <c r="M3682" s="614">
        <f>IFERROR(INDEX('Control Tech'!$K$3:$K$196,MATCH(Calcs!L3682,'Control Tech'!$A$3:$A$196,0),1)/100,0)</f>
        <v>0</v>
      </c>
      <c r="N3682" s="613">
        <f t="shared" si="349"/>
        <v>1</v>
      </c>
      <c r="O3682">
        <f t="shared" si="350"/>
        <v>0</v>
      </c>
    </row>
    <row r="3683" spans="1:15" x14ac:dyDescent="0.25">
      <c r="A3683" t="s">
        <v>1911</v>
      </c>
      <c r="B3683" t="s">
        <v>1250</v>
      </c>
      <c r="C3683" t="s">
        <v>1264</v>
      </c>
      <c r="D3683" t="s">
        <v>1186</v>
      </c>
      <c r="E3683" t="s">
        <v>1195</v>
      </c>
      <c r="F3683" s="604">
        <v>1</v>
      </c>
      <c r="G3683" s="604">
        <v>1E-3</v>
      </c>
      <c r="I3683" t="str">
        <f t="shared" si="351"/>
        <v>electricity</v>
      </c>
      <c r="J3683" t="str">
        <f t="shared" si="352"/>
        <v>natural gas</v>
      </c>
      <c r="K3683" t="str">
        <f t="shared" si="353"/>
        <v>voc</v>
      </c>
      <c r="L3683" t="str">
        <f t="shared" si="354"/>
        <v>electricity.natural gas.voc.No control</v>
      </c>
      <c r="M3683" s="614">
        <f>IFERROR(INDEX('Control Tech'!$K$3:$K$196,MATCH(Calcs!L3683,'Control Tech'!$A$3:$A$196,0),1)/100,0)</f>
        <v>0</v>
      </c>
      <c r="N3683" s="613">
        <f t="shared" si="349"/>
        <v>1</v>
      </c>
      <c r="O3683">
        <f t="shared" si="350"/>
        <v>945.6</v>
      </c>
    </row>
    <row r="3684" spans="1:15" x14ac:dyDescent="0.25">
      <c r="A3684" t="s">
        <v>1911</v>
      </c>
      <c r="B3684" t="s">
        <v>1250</v>
      </c>
      <c r="C3684" t="s">
        <v>18</v>
      </c>
      <c r="D3684" t="s">
        <v>1186</v>
      </c>
      <c r="E3684" t="s">
        <v>1195</v>
      </c>
      <c r="F3684" s="604">
        <v>1</v>
      </c>
      <c r="G3684" s="604">
        <v>1.5E-3</v>
      </c>
      <c r="I3684" t="str">
        <f t="shared" si="351"/>
        <v>electricity</v>
      </c>
      <c r="J3684" t="str">
        <f t="shared" si="352"/>
        <v>petroleum gasoline</v>
      </c>
      <c r="K3684" t="str">
        <f t="shared" si="353"/>
        <v>voc</v>
      </c>
      <c r="L3684" t="str">
        <f t="shared" si="354"/>
        <v>electricity.petroleum gasoline.voc.No control</v>
      </c>
      <c r="M3684" s="614">
        <f>IFERROR(INDEX('Control Tech'!$K$3:$K$196,MATCH(Calcs!L3684,'Control Tech'!$A$3:$A$196,0),1)/100,0)</f>
        <v>0</v>
      </c>
      <c r="N3684" s="613">
        <f t="shared" si="349"/>
        <v>1</v>
      </c>
      <c r="O3684">
        <f t="shared" si="350"/>
        <v>0</v>
      </c>
    </row>
    <row r="3685" spans="1:15" x14ac:dyDescent="0.25">
      <c r="A3685" t="s">
        <v>1911</v>
      </c>
      <c r="B3685" t="s">
        <v>1250</v>
      </c>
      <c r="C3685" t="s">
        <v>1294</v>
      </c>
      <c r="D3685" t="s">
        <v>1186</v>
      </c>
      <c r="E3685" t="s">
        <v>1195</v>
      </c>
      <c r="F3685" s="604">
        <v>1</v>
      </c>
      <c r="G3685" s="604">
        <v>2E-3</v>
      </c>
      <c r="I3685" t="str">
        <f t="shared" si="351"/>
        <v>electricity</v>
      </c>
      <c r="J3685" t="str">
        <f t="shared" si="352"/>
        <v>petroleum diesel</v>
      </c>
      <c r="K3685" t="str">
        <f t="shared" si="353"/>
        <v>voc</v>
      </c>
      <c r="L3685" t="str">
        <f t="shared" si="354"/>
        <v>electricity.petroleum diesel.voc.No control</v>
      </c>
      <c r="M3685" s="614">
        <f>IFERROR(INDEX('Control Tech'!$K$3:$K$196,MATCH(Calcs!L3685,'Control Tech'!$A$3:$A$196,0),1)/100,0)</f>
        <v>0</v>
      </c>
      <c r="N3685" s="613">
        <f t="shared" si="349"/>
        <v>1</v>
      </c>
      <c r="O3685">
        <f t="shared" si="350"/>
        <v>0</v>
      </c>
    </row>
    <row r="3686" spans="1:15" x14ac:dyDescent="0.25">
      <c r="A3686" t="s">
        <v>1911</v>
      </c>
      <c r="B3686" t="s">
        <v>1250</v>
      </c>
      <c r="C3686" t="s">
        <v>1410</v>
      </c>
      <c r="D3686" t="s">
        <v>1186</v>
      </c>
      <c r="E3686" t="s">
        <v>1195</v>
      </c>
      <c r="F3686" s="604">
        <v>1</v>
      </c>
      <c r="G3686" s="604">
        <v>0.01</v>
      </c>
      <c r="I3686" t="str">
        <f t="shared" si="351"/>
        <v>electricity</v>
      </c>
      <c r="J3686" t="str">
        <f t="shared" si="352"/>
        <v>biomass</v>
      </c>
      <c r="K3686" t="str">
        <f t="shared" si="353"/>
        <v>voc</v>
      </c>
      <c r="L3686" t="str">
        <f t="shared" si="354"/>
        <v>electricity.biomass.voc.No control</v>
      </c>
      <c r="M3686" s="614">
        <f>IFERROR(INDEX('Control Tech'!$K$3:$K$196,MATCH(Calcs!L3686,'Control Tech'!$A$3:$A$196,0),1)/100,0)</f>
        <v>0</v>
      </c>
      <c r="N3686" s="613">
        <f t="shared" si="349"/>
        <v>1</v>
      </c>
      <c r="O3686">
        <f t="shared" si="350"/>
        <v>0</v>
      </c>
    </row>
    <row r="3687" spans="1:15" x14ac:dyDescent="0.25">
      <c r="A3687" t="s">
        <v>1911</v>
      </c>
      <c r="B3687" t="s">
        <v>1238</v>
      </c>
      <c r="C3687" t="s">
        <v>1205</v>
      </c>
      <c r="D3687" t="s">
        <v>1186</v>
      </c>
      <c r="E3687" t="s">
        <v>1195</v>
      </c>
      <c r="F3687" s="604">
        <v>1</v>
      </c>
      <c r="G3687" s="604">
        <v>1E-3</v>
      </c>
      <c r="I3687" t="str">
        <f t="shared" si="351"/>
        <v>electricity</v>
      </c>
      <c r="J3687" t="str">
        <f t="shared" si="352"/>
        <v>lignite</v>
      </c>
      <c r="K3687" t="str">
        <f t="shared" si="353"/>
        <v>voc</v>
      </c>
      <c r="L3687" t="str">
        <f t="shared" si="354"/>
        <v>electricity.lignite.voc.No control</v>
      </c>
      <c r="M3687" s="614">
        <f>IFERROR(INDEX('Control Tech'!$K$3:$K$196,MATCH(Calcs!L3687,'Control Tech'!$A$3:$A$196,0),1)/100,0)</f>
        <v>0</v>
      </c>
      <c r="N3687" s="613">
        <f t="shared" si="349"/>
        <v>1</v>
      </c>
      <c r="O3687">
        <f t="shared" si="350"/>
        <v>0</v>
      </c>
    </row>
    <row r="3688" spans="1:15" x14ac:dyDescent="0.25">
      <c r="A3688" t="s">
        <v>1911</v>
      </c>
      <c r="B3688" t="s">
        <v>1238</v>
      </c>
      <c r="C3688" t="s">
        <v>1240</v>
      </c>
      <c r="D3688" t="s">
        <v>1186</v>
      </c>
      <c r="E3688" t="s">
        <v>1195</v>
      </c>
      <c r="F3688" s="604">
        <v>1</v>
      </c>
      <c r="G3688" s="604">
        <v>1E-3</v>
      </c>
      <c r="I3688" t="str">
        <f t="shared" si="351"/>
        <v>electricity</v>
      </c>
      <c r="J3688" t="str">
        <f t="shared" si="352"/>
        <v>lignite</v>
      </c>
      <c r="K3688" t="str">
        <f t="shared" si="353"/>
        <v>voc</v>
      </c>
      <c r="L3688" t="str">
        <f t="shared" si="354"/>
        <v>electricity.lignite.voc.No control</v>
      </c>
      <c r="M3688" s="614">
        <f>IFERROR(INDEX('Control Tech'!$K$3:$K$196,MATCH(Calcs!L3688,'Control Tech'!$A$3:$A$196,0),1)/100,0)</f>
        <v>0</v>
      </c>
      <c r="N3688" s="613">
        <f t="shared" si="349"/>
        <v>1</v>
      </c>
      <c r="O3688">
        <f t="shared" si="350"/>
        <v>0</v>
      </c>
    </row>
    <row r="3689" spans="1:15" x14ac:dyDescent="0.25">
      <c r="A3689" t="s">
        <v>1911</v>
      </c>
      <c r="B3689" t="s">
        <v>1238</v>
      </c>
      <c r="C3689" t="s">
        <v>1291</v>
      </c>
      <c r="D3689" t="s">
        <v>1186</v>
      </c>
      <c r="E3689" t="s">
        <v>1195</v>
      </c>
      <c r="F3689" s="604">
        <v>1</v>
      </c>
      <c r="G3689" s="604">
        <v>1E-3</v>
      </c>
      <c r="I3689" t="str">
        <f t="shared" si="351"/>
        <v>electricity</v>
      </c>
      <c r="J3689" t="str">
        <f t="shared" si="352"/>
        <v>hard coal</v>
      </c>
      <c r="K3689" t="str">
        <f t="shared" si="353"/>
        <v>voc</v>
      </c>
      <c r="L3689" t="str">
        <f t="shared" si="354"/>
        <v>electricity.hard coal.voc.No control</v>
      </c>
      <c r="M3689" s="614">
        <f>IFERROR(INDEX('Control Tech'!$K$3:$K$196,MATCH(Calcs!L3689,'Control Tech'!$A$3:$A$196,0),1)/100,0)</f>
        <v>0</v>
      </c>
      <c r="N3689" s="613">
        <f t="shared" si="349"/>
        <v>1</v>
      </c>
      <c r="O3689">
        <f t="shared" si="350"/>
        <v>308.68</v>
      </c>
    </row>
    <row r="3690" spans="1:15" x14ac:dyDescent="0.25">
      <c r="A3690" t="s">
        <v>1911</v>
      </c>
      <c r="B3690" t="s">
        <v>1238</v>
      </c>
      <c r="C3690" t="s">
        <v>1292</v>
      </c>
      <c r="D3690" t="s">
        <v>1186</v>
      </c>
      <c r="E3690" t="s">
        <v>1195</v>
      </c>
      <c r="F3690" s="604">
        <v>1</v>
      </c>
      <c r="G3690" s="604">
        <v>1E-3</v>
      </c>
      <c r="I3690" t="str">
        <f t="shared" si="351"/>
        <v>electricity</v>
      </c>
      <c r="J3690" t="str">
        <f t="shared" si="352"/>
        <v>hard coal</v>
      </c>
      <c r="K3690" t="str">
        <f t="shared" si="353"/>
        <v>voc</v>
      </c>
      <c r="L3690" t="str">
        <f t="shared" si="354"/>
        <v>electricity.hard coal.voc.No control</v>
      </c>
      <c r="M3690" s="614">
        <f>IFERROR(INDEX('Control Tech'!$K$3:$K$196,MATCH(Calcs!L3690,'Control Tech'!$A$3:$A$196,0),1)/100,0)</f>
        <v>0</v>
      </c>
      <c r="N3690" s="613">
        <f t="shared" si="349"/>
        <v>1</v>
      </c>
      <c r="O3690">
        <f t="shared" si="350"/>
        <v>0</v>
      </c>
    </row>
    <row r="3691" spans="1:15" x14ac:dyDescent="0.25">
      <c r="A3691" t="s">
        <v>1911</v>
      </c>
      <c r="B3691" t="s">
        <v>1238</v>
      </c>
      <c r="C3691" t="s">
        <v>1293</v>
      </c>
      <c r="D3691" t="s">
        <v>1186</v>
      </c>
      <c r="E3691" t="s">
        <v>1195</v>
      </c>
      <c r="F3691" s="604">
        <v>1</v>
      </c>
      <c r="G3691" s="604">
        <v>1E-3</v>
      </c>
      <c r="I3691" t="str">
        <f t="shared" si="351"/>
        <v>electricity</v>
      </c>
      <c r="J3691" t="str">
        <f t="shared" si="352"/>
        <v>hard coal</v>
      </c>
      <c r="K3691" t="str">
        <f t="shared" si="353"/>
        <v>voc</v>
      </c>
      <c r="L3691" t="str">
        <f t="shared" si="354"/>
        <v>electricity.hard coal.voc.No control</v>
      </c>
      <c r="M3691" s="614">
        <f>IFERROR(INDEX('Control Tech'!$K$3:$K$196,MATCH(Calcs!L3691,'Control Tech'!$A$3:$A$196,0),1)/100,0)</f>
        <v>0</v>
      </c>
      <c r="N3691" s="613">
        <f t="shared" si="349"/>
        <v>1</v>
      </c>
      <c r="O3691">
        <f t="shared" si="350"/>
        <v>0</v>
      </c>
    </row>
    <row r="3692" spans="1:15" x14ac:dyDescent="0.25">
      <c r="A3692" t="s">
        <v>1911</v>
      </c>
      <c r="B3692" t="s">
        <v>1290</v>
      </c>
      <c r="C3692" t="s">
        <v>92</v>
      </c>
      <c r="D3692" t="s">
        <v>1186</v>
      </c>
      <c r="E3692" t="s">
        <v>1195</v>
      </c>
      <c r="F3692" s="604">
        <v>1</v>
      </c>
      <c r="G3692" s="604">
        <v>0.19</v>
      </c>
      <c r="I3692" t="str">
        <f t="shared" si="351"/>
        <v>rail</v>
      </c>
      <c r="J3692" t="str">
        <f t="shared" si="352"/>
        <v>petroleum diesel</v>
      </c>
      <c r="K3692" t="str">
        <f t="shared" si="353"/>
        <v>voc</v>
      </c>
      <c r="L3692" t="str">
        <f t="shared" si="354"/>
        <v>rail.petroleum diesel.voc.No control</v>
      </c>
      <c r="M3692" s="614">
        <f>IFERROR(INDEX('Control Tech'!$K$3:$K$196,MATCH(Calcs!L3692,'Control Tech'!$A$3:$A$196,0),1)/100,0)</f>
        <v>0</v>
      </c>
      <c r="N3692" s="613">
        <f t="shared" si="349"/>
        <v>1</v>
      </c>
      <c r="O3692" t="str">
        <f t="shared" si="350"/>
        <v/>
      </c>
    </row>
    <row r="3693" spans="1:15" x14ac:dyDescent="0.25">
      <c r="A3693" t="s">
        <v>1911</v>
      </c>
      <c r="B3693" t="s">
        <v>1290</v>
      </c>
      <c r="C3693" t="s">
        <v>92</v>
      </c>
      <c r="D3693" t="s">
        <v>1275</v>
      </c>
      <c r="E3693" t="s">
        <v>1195</v>
      </c>
      <c r="F3693" s="604">
        <v>1</v>
      </c>
      <c r="G3693" s="604">
        <v>0.1235</v>
      </c>
      <c r="I3693" t="str">
        <f t="shared" si="351"/>
        <v>rail</v>
      </c>
      <c r="J3693" t="str">
        <f t="shared" si="352"/>
        <v>petroleum diesel</v>
      </c>
      <c r="K3693" t="str">
        <f t="shared" si="353"/>
        <v>voc</v>
      </c>
      <c r="L3693" t="str">
        <f t="shared" si="354"/>
        <v>rail.petroleum diesel.voc.Stage 1</v>
      </c>
      <c r="M3693" s="614">
        <f>IFERROR(INDEX('Control Tech'!$K$3:$K$196,MATCH(Calcs!L3693,'Control Tech'!$A$3:$A$196,0),1)/100,0)</f>
        <v>0</v>
      </c>
      <c r="N3693" s="613">
        <f t="shared" si="349"/>
        <v>0</v>
      </c>
      <c r="O3693" t="str">
        <f t="shared" si="350"/>
        <v/>
      </c>
    </row>
    <row r="3694" spans="1:15" x14ac:dyDescent="0.25">
      <c r="A3694" t="s">
        <v>1911</v>
      </c>
      <c r="B3694" t="s">
        <v>1290</v>
      </c>
      <c r="C3694" t="s">
        <v>92</v>
      </c>
      <c r="D3694" t="s">
        <v>1276</v>
      </c>
      <c r="E3694" t="s">
        <v>1195</v>
      </c>
      <c r="F3694" s="604">
        <v>1</v>
      </c>
      <c r="G3694" s="604">
        <v>0.1007</v>
      </c>
      <c r="I3694" t="str">
        <f t="shared" si="351"/>
        <v>rail</v>
      </c>
      <c r="J3694" t="str">
        <f t="shared" si="352"/>
        <v>petroleum diesel</v>
      </c>
      <c r="K3694" t="str">
        <f t="shared" si="353"/>
        <v>voc</v>
      </c>
      <c r="L3694" t="str">
        <f t="shared" si="354"/>
        <v>rail.petroleum diesel.voc.Stage 2</v>
      </c>
      <c r="M3694" s="614">
        <f>IFERROR(INDEX('Control Tech'!$K$3:$K$196,MATCH(Calcs!L3694,'Control Tech'!$A$3:$A$196,0),1)/100,0)</f>
        <v>0</v>
      </c>
      <c r="N3694" s="613">
        <f t="shared" si="349"/>
        <v>0</v>
      </c>
      <c r="O3694" t="str">
        <f t="shared" si="350"/>
        <v/>
      </c>
    </row>
    <row r="3695" spans="1:15" x14ac:dyDescent="0.25">
      <c r="A3695" t="s">
        <v>1911</v>
      </c>
      <c r="B3695" t="s">
        <v>1290</v>
      </c>
      <c r="C3695" t="s">
        <v>92</v>
      </c>
      <c r="D3695" t="s">
        <v>1297</v>
      </c>
      <c r="E3695" t="s">
        <v>1195</v>
      </c>
      <c r="F3695" s="604">
        <v>1</v>
      </c>
      <c r="G3695" s="604">
        <v>7.5999999999999998E-2</v>
      </c>
      <c r="I3695" t="str">
        <f t="shared" si="351"/>
        <v>rail</v>
      </c>
      <c r="J3695" t="str">
        <f t="shared" si="352"/>
        <v>petroleum diesel</v>
      </c>
      <c r="K3695" t="str">
        <f t="shared" si="353"/>
        <v>voc</v>
      </c>
      <c r="L3695" t="str">
        <f t="shared" si="354"/>
        <v>rail.petroleum diesel.voc.Stage 3A</v>
      </c>
      <c r="M3695" s="614">
        <f>IFERROR(INDEX('Control Tech'!$K$3:$K$196,MATCH(Calcs!L3695,'Control Tech'!$A$3:$A$196,0),1)/100,0)</f>
        <v>0</v>
      </c>
      <c r="N3695" s="613">
        <f t="shared" si="349"/>
        <v>0</v>
      </c>
      <c r="O3695" t="str">
        <f t="shared" si="350"/>
        <v/>
      </c>
    </row>
    <row r="3696" spans="1:15" x14ac:dyDescent="0.25">
      <c r="A3696" t="s">
        <v>1911</v>
      </c>
      <c r="B3696" t="s">
        <v>1290</v>
      </c>
      <c r="C3696" t="s">
        <v>92</v>
      </c>
      <c r="D3696" t="s">
        <v>1309</v>
      </c>
      <c r="E3696" t="s">
        <v>1195</v>
      </c>
      <c r="F3696" s="604">
        <v>1</v>
      </c>
      <c r="G3696" s="604">
        <v>0</v>
      </c>
      <c r="I3696" t="str">
        <f t="shared" si="351"/>
        <v>rail</v>
      </c>
      <c r="J3696" t="str">
        <f t="shared" si="352"/>
        <v>petroleum diesel</v>
      </c>
      <c r="K3696" t="str">
        <f t="shared" si="353"/>
        <v>voc</v>
      </c>
      <c r="L3696" t="str">
        <f t="shared" si="354"/>
        <v>rail.petroleum diesel.voc.Stage 3A with DPF</v>
      </c>
      <c r="M3696" s="614">
        <f>IFERROR(INDEX('Control Tech'!$K$3:$K$196,MATCH(Calcs!L3696,'Control Tech'!$A$3:$A$196,0),1)/100,0)</f>
        <v>0</v>
      </c>
      <c r="N3696" s="613">
        <f t="shared" si="349"/>
        <v>0</v>
      </c>
      <c r="O3696" t="str">
        <f t="shared" si="350"/>
        <v/>
      </c>
    </row>
    <row r="3697" spans="1:15" x14ac:dyDescent="0.25">
      <c r="A3697" t="s">
        <v>1911</v>
      </c>
      <c r="B3697" t="s">
        <v>1290</v>
      </c>
      <c r="C3697" t="s">
        <v>92</v>
      </c>
      <c r="D3697" t="s">
        <v>1298</v>
      </c>
      <c r="E3697" t="s">
        <v>1195</v>
      </c>
      <c r="F3697" s="604">
        <v>1</v>
      </c>
      <c r="G3697" s="604">
        <v>7.5999999999999998E-2</v>
      </c>
      <c r="I3697" t="str">
        <f t="shared" si="351"/>
        <v>rail</v>
      </c>
      <c r="J3697" t="str">
        <f t="shared" si="352"/>
        <v>petroleum diesel</v>
      </c>
      <c r="K3697" t="str">
        <f t="shared" si="353"/>
        <v>voc</v>
      </c>
      <c r="L3697" t="str">
        <f t="shared" si="354"/>
        <v>rail.petroleum diesel.voc.Stage 3B</v>
      </c>
      <c r="M3697" s="614">
        <f>IFERROR(INDEX('Control Tech'!$K$3:$K$196,MATCH(Calcs!L3697,'Control Tech'!$A$3:$A$196,0),1)/100,0)</f>
        <v>0</v>
      </c>
      <c r="N3697" s="613">
        <f t="shared" si="349"/>
        <v>0</v>
      </c>
      <c r="O3697" t="str">
        <f t="shared" si="350"/>
        <v/>
      </c>
    </row>
    <row r="3698" spans="1:15" x14ac:dyDescent="0.25">
      <c r="A3698" t="s">
        <v>1911</v>
      </c>
      <c r="B3698" t="s">
        <v>1290</v>
      </c>
      <c r="C3698" t="s">
        <v>92</v>
      </c>
      <c r="D3698" t="s">
        <v>1299</v>
      </c>
      <c r="E3698" t="s">
        <v>1195</v>
      </c>
      <c r="F3698" s="604">
        <v>1</v>
      </c>
      <c r="G3698" s="604">
        <v>7.22E-2</v>
      </c>
      <c r="I3698" t="str">
        <f t="shared" si="351"/>
        <v>rail</v>
      </c>
      <c r="J3698" t="str">
        <f t="shared" si="352"/>
        <v>petroleum diesel</v>
      </c>
      <c r="K3698" t="str">
        <f t="shared" si="353"/>
        <v>voc</v>
      </c>
      <c r="L3698" t="str">
        <f t="shared" si="354"/>
        <v>rail.petroleum diesel.voc.Stage 4</v>
      </c>
      <c r="M3698" s="614">
        <f>IFERROR(INDEX('Control Tech'!$K$3:$K$196,MATCH(Calcs!L3698,'Control Tech'!$A$3:$A$196,0),1)/100,0)</f>
        <v>0</v>
      </c>
      <c r="N3698" s="613">
        <f t="shared" si="349"/>
        <v>0</v>
      </c>
      <c r="O3698" t="str">
        <f t="shared" si="350"/>
        <v/>
      </c>
    </row>
    <row r="3699" spans="1:15" x14ac:dyDescent="0.25">
      <c r="A3699" t="s">
        <v>1911</v>
      </c>
      <c r="B3699" t="s">
        <v>1290</v>
      </c>
      <c r="C3699" t="s">
        <v>92</v>
      </c>
      <c r="D3699" t="s">
        <v>1300</v>
      </c>
      <c r="E3699" t="s">
        <v>1195</v>
      </c>
      <c r="F3699" s="604">
        <v>1</v>
      </c>
      <c r="G3699" s="604">
        <v>1.8239999999999999E-2</v>
      </c>
      <c r="I3699" t="str">
        <f t="shared" si="351"/>
        <v>rail</v>
      </c>
      <c r="J3699" t="str">
        <f t="shared" si="352"/>
        <v>petroleum diesel</v>
      </c>
      <c r="K3699" t="str">
        <f t="shared" si="353"/>
        <v>voc</v>
      </c>
      <c r="L3699" t="str">
        <f t="shared" si="354"/>
        <v>rail.petroleum diesel.voc.Stage 5</v>
      </c>
      <c r="M3699" s="614">
        <f>IFERROR(INDEX('Control Tech'!$K$3:$K$196,MATCH(Calcs!L3699,'Control Tech'!$A$3:$A$196,0),1)/100,0)</f>
        <v>0</v>
      </c>
      <c r="N3699" s="613">
        <f t="shared" si="349"/>
        <v>0</v>
      </c>
      <c r="O3699" t="str">
        <f t="shared" si="350"/>
        <v/>
      </c>
    </row>
    <row r="3700" spans="1:15" x14ac:dyDescent="0.25">
      <c r="A3700" t="s">
        <v>1911</v>
      </c>
      <c r="B3700" t="s">
        <v>1290</v>
      </c>
      <c r="C3700" t="s">
        <v>18</v>
      </c>
      <c r="D3700" t="s">
        <v>1266</v>
      </c>
      <c r="E3700" t="s">
        <v>1195</v>
      </c>
      <c r="F3700" s="604">
        <v>1</v>
      </c>
      <c r="G3700" s="604">
        <v>0.23200000000000001</v>
      </c>
      <c r="I3700" t="str">
        <f t="shared" si="351"/>
        <v>rail</v>
      </c>
      <c r="J3700" t="str">
        <f t="shared" si="352"/>
        <v>petroleum gasoline</v>
      </c>
      <c r="K3700" t="str">
        <f t="shared" si="353"/>
        <v>voc</v>
      </c>
      <c r="L3700" t="str">
        <f t="shared" si="354"/>
        <v>rail.petroleum gasoline.voc.EURO 1</v>
      </c>
      <c r="M3700" s="614">
        <f>IFERROR(INDEX('Control Tech'!$K$3:$K$196,MATCH(Calcs!L3700,'Control Tech'!$A$3:$A$196,0),1)/100,0)</f>
        <v>0</v>
      </c>
      <c r="N3700" s="613">
        <f t="shared" si="349"/>
        <v>0</v>
      </c>
      <c r="O3700" t="str">
        <f t="shared" si="350"/>
        <v/>
      </c>
    </row>
    <row r="3701" spans="1:15" x14ac:dyDescent="0.25">
      <c r="A3701" t="s">
        <v>1911</v>
      </c>
      <c r="B3701" t="s">
        <v>1290</v>
      </c>
      <c r="C3701" t="s">
        <v>18</v>
      </c>
      <c r="D3701" t="s">
        <v>1267</v>
      </c>
      <c r="E3701" t="s">
        <v>1195</v>
      </c>
      <c r="F3701" s="604">
        <v>1</v>
      </c>
      <c r="G3701" s="604">
        <v>0.104</v>
      </c>
      <c r="I3701" t="str">
        <f t="shared" si="351"/>
        <v>rail</v>
      </c>
      <c r="J3701" t="str">
        <f t="shared" si="352"/>
        <v>petroleum gasoline</v>
      </c>
      <c r="K3701" t="str">
        <f t="shared" si="353"/>
        <v>voc</v>
      </c>
      <c r="L3701" t="str">
        <f t="shared" si="354"/>
        <v>rail.petroleum gasoline.voc.EURO 2</v>
      </c>
      <c r="M3701" s="614">
        <f>IFERROR(INDEX('Control Tech'!$K$3:$K$196,MATCH(Calcs!L3701,'Control Tech'!$A$3:$A$196,0),1)/100,0)</f>
        <v>0</v>
      </c>
      <c r="N3701" s="613">
        <f t="shared" si="349"/>
        <v>0</v>
      </c>
      <c r="O3701" t="str">
        <f t="shared" si="350"/>
        <v/>
      </c>
    </row>
    <row r="3702" spans="1:15" x14ac:dyDescent="0.25">
      <c r="A3702" t="s">
        <v>1911</v>
      </c>
      <c r="B3702" t="s">
        <v>1290</v>
      </c>
      <c r="C3702" t="s">
        <v>18</v>
      </c>
      <c r="D3702" t="s">
        <v>1268</v>
      </c>
      <c r="E3702" t="s">
        <v>1195</v>
      </c>
      <c r="F3702" s="604">
        <v>1</v>
      </c>
      <c r="G3702" s="604">
        <v>6.4000000000000001E-2</v>
      </c>
      <c r="I3702" t="str">
        <f t="shared" si="351"/>
        <v>rail</v>
      </c>
      <c r="J3702" t="str">
        <f t="shared" si="352"/>
        <v>petroleum gasoline</v>
      </c>
      <c r="K3702" t="str">
        <f t="shared" si="353"/>
        <v>voc</v>
      </c>
      <c r="L3702" t="str">
        <f t="shared" si="354"/>
        <v>rail.petroleum gasoline.voc.EURO 3</v>
      </c>
      <c r="M3702" s="614">
        <f>IFERROR(INDEX('Control Tech'!$K$3:$K$196,MATCH(Calcs!L3702,'Control Tech'!$A$3:$A$196,0),1)/100,0)</f>
        <v>0</v>
      </c>
      <c r="N3702" s="613">
        <f t="shared" si="349"/>
        <v>0</v>
      </c>
      <c r="O3702" t="str">
        <f t="shared" si="350"/>
        <v/>
      </c>
    </row>
    <row r="3703" spans="1:15" x14ac:dyDescent="0.25">
      <c r="A3703" t="s">
        <v>1911</v>
      </c>
      <c r="B3703" t="s">
        <v>1290</v>
      </c>
      <c r="C3703" t="s">
        <v>18</v>
      </c>
      <c r="D3703" t="s">
        <v>1269</v>
      </c>
      <c r="E3703" t="s">
        <v>1195</v>
      </c>
      <c r="F3703" s="604">
        <v>1</v>
      </c>
      <c r="G3703" s="604">
        <v>3.2000000000000001E-2</v>
      </c>
      <c r="I3703" t="str">
        <f t="shared" si="351"/>
        <v>rail</v>
      </c>
      <c r="J3703" t="str">
        <f t="shared" si="352"/>
        <v>petroleum gasoline</v>
      </c>
      <c r="K3703" t="str">
        <f t="shared" si="353"/>
        <v>voc</v>
      </c>
      <c r="L3703" t="str">
        <f t="shared" si="354"/>
        <v>rail.petroleum gasoline.voc.EURO 4</v>
      </c>
      <c r="M3703" s="614">
        <f>IFERROR(INDEX('Control Tech'!$K$3:$K$196,MATCH(Calcs!L3703,'Control Tech'!$A$3:$A$196,0),1)/100,0)</f>
        <v>0</v>
      </c>
      <c r="N3703" s="613">
        <f t="shared" si="349"/>
        <v>0</v>
      </c>
      <c r="O3703" t="str">
        <f t="shared" si="350"/>
        <v/>
      </c>
    </row>
    <row r="3704" spans="1:15" x14ac:dyDescent="0.25">
      <c r="A3704" t="s">
        <v>1911</v>
      </c>
      <c r="B3704" t="s">
        <v>1290</v>
      </c>
      <c r="C3704" t="s">
        <v>18</v>
      </c>
      <c r="D3704" t="s">
        <v>1270</v>
      </c>
      <c r="E3704" t="s">
        <v>1195</v>
      </c>
      <c r="F3704" s="604">
        <v>1</v>
      </c>
      <c r="G3704" s="604">
        <v>2.4E-2</v>
      </c>
      <c r="I3704" t="str">
        <f t="shared" si="351"/>
        <v>rail</v>
      </c>
      <c r="J3704" t="str">
        <f t="shared" si="352"/>
        <v>petroleum gasoline</v>
      </c>
      <c r="K3704" t="str">
        <f t="shared" si="353"/>
        <v>voc</v>
      </c>
      <c r="L3704" t="str">
        <f t="shared" si="354"/>
        <v>rail.petroleum gasoline.voc.EURO 5</v>
      </c>
      <c r="M3704" s="614">
        <f>IFERROR(INDEX('Control Tech'!$K$3:$K$196,MATCH(Calcs!L3704,'Control Tech'!$A$3:$A$196,0),1)/100,0)</f>
        <v>0</v>
      </c>
      <c r="N3704" s="613">
        <f t="shared" si="349"/>
        <v>0</v>
      </c>
      <c r="O3704" t="str">
        <f t="shared" si="350"/>
        <v/>
      </c>
    </row>
    <row r="3705" spans="1:15" x14ac:dyDescent="0.25">
      <c r="A3705" t="s">
        <v>1911</v>
      </c>
      <c r="B3705" t="s">
        <v>1290</v>
      </c>
      <c r="C3705" t="s">
        <v>18</v>
      </c>
      <c r="D3705" t="s">
        <v>1271</v>
      </c>
      <c r="E3705" t="s">
        <v>1195</v>
      </c>
      <c r="F3705" s="604">
        <v>1</v>
      </c>
      <c r="G3705" s="604">
        <v>1.6E-2</v>
      </c>
      <c r="I3705" t="str">
        <f t="shared" si="351"/>
        <v>rail</v>
      </c>
      <c r="J3705" t="str">
        <f t="shared" si="352"/>
        <v>petroleum gasoline</v>
      </c>
      <c r="K3705" t="str">
        <f t="shared" si="353"/>
        <v>voc</v>
      </c>
      <c r="L3705" t="str">
        <f t="shared" si="354"/>
        <v>rail.petroleum gasoline.voc.EURO 6</v>
      </c>
      <c r="M3705" s="614">
        <f>IFERROR(INDEX('Control Tech'!$K$3:$K$196,MATCH(Calcs!L3705,'Control Tech'!$A$3:$A$196,0),1)/100,0)</f>
        <v>0</v>
      </c>
      <c r="N3705" s="613">
        <f t="shared" si="349"/>
        <v>0</v>
      </c>
      <c r="O3705" t="str">
        <f t="shared" si="350"/>
        <v/>
      </c>
    </row>
    <row r="3706" spans="1:15" x14ac:dyDescent="0.25">
      <c r="A3706" t="s">
        <v>1911</v>
      </c>
      <c r="B3706" t="s">
        <v>1290</v>
      </c>
      <c r="C3706" t="s">
        <v>18</v>
      </c>
      <c r="D3706" t="s">
        <v>1186</v>
      </c>
      <c r="E3706" t="s">
        <v>1195</v>
      </c>
      <c r="F3706" s="604">
        <v>1</v>
      </c>
      <c r="G3706" s="604">
        <v>0.8</v>
      </c>
      <c r="I3706" t="str">
        <f t="shared" si="351"/>
        <v>rail</v>
      </c>
      <c r="J3706" t="str">
        <f t="shared" si="352"/>
        <v>petroleum gasoline</v>
      </c>
      <c r="K3706" t="str">
        <f t="shared" si="353"/>
        <v>voc</v>
      </c>
      <c r="L3706" t="str">
        <f t="shared" si="354"/>
        <v>rail.petroleum gasoline.voc.No control</v>
      </c>
      <c r="M3706" s="614">
        <f>IFERROR(INDEX('Control Tech'!$K$3:$K$196,MATCH(Calcs!L3706,'Control Tech'!$A$3:$A$196,0),1)/100,0)</f>
        <v>0</v>
      </c>
      <c r="N3706" s="613">
        <f t="shared" si="349"/>
        <v>1</v>
      </c>
      <c r="O3706" t="str">
        <f t="shared" si="350"/>
        <v/>
      </c>
    </row>
    <row r="3707" spans="1:15" x14ac:dyDescent="0.25">
      <c r="A3707" t="s">
        <v>1911</v>
      </c>
      <c r="B3707" t="s">
        <v>1241</v>
      </c>
      <c r="C3707" t="s">
        <v>32</v>
      </c>
      <c r="D3707" t="s">
        <v>1186</v>
      </c>
      <c r="E3707" t="s">
        <v>1195</v>
      </c>
      <c r="F3707" s="604">
        <v>1</v>
      </c>
      <c r="G3707" s="604">
        <v>2E-3</v>
      </c>
      <c r="I3707" t="str">
        <f t="shared" si="351"/>
        <v>buildings</v>
      </c>
      <c r="J3707" t="str">
        <f t="shared" si="352"/>
        <v/>
      </c>
      <c r="K3707" t="str">
        <f t="shared" si="353"/>
        <v>voc</v>
      </c>
      <c r="L3707" t="str">
        <f t="shared" si="354"/>
        <v>buildings..voc.No control</v>
      </c>
      <c r="M3707" s="614">
        <f>IFERROR(INDEX('Control Tech'!$K$3:$K$196,MATCH(Calcs!L3707,'Control Tech'!$A$3:$A$196,0),1)/100,0)</f>
        <v>0</v>
      </c>
      <c r="N3707" s="613">
        <f t="shared" si="349"/>
        <v>1</v>
      </c>
      <c r="O3707" t="str">
        <f t="shared" si="350"/>
        <v/>
      </c>
    </row>
    <row r="3708" spans="1:15" x14ac:dyDescent="0.25">
      <c r="A3708" t="s">
        <v>1911</v>
      </c>
      <c r="B3708" t="s">
        <v>1241</v>
      </c>
      <c r="C3708" t="s">
        <v>1242</v>
      </c>
      <c r="D3708" t="s">
        <v>1186</v>
      </c>
      <c r="E3708" t="s">
        <v>1195</v>
      </c>
      <c r="F3708" s="604">
        <v>1</v>
      </c>
      <c r="G3708" s="604">
        <v>2E-3</v>
      </c>
      <c r="I3708" t="str">
        <f t="shared" si="351"/>
        <v>buildings</v>
      </c>
      <c r="J3708" t="str">
        <f t="shared" si="352"/>
        <v/>
      </c>
      <c r="K3708" t="str">
        <f t="shared" si="353"/>
        <v>voc</v>
      </c>
      <c r="L3708" t="str">
        <f t="shared" si="354"/>
        <v>buildings..voc.No control</v>
      </c>
      <c r="M3708" s="614">
        <f>IFERROR(INDEX('Control Tech'!$K$3:$K$196,MATCH(Calcs!L3708,'Control Tech'!$A$3:$A$196,0),1)/100,0)</f>
        <v>0</v>
      </c>
      <c r="N3708" s="613">
        <f t="shared" si="349"/>
        <v>1</v>
      </c>
      <c r="O3708" t="str">
        <f t="shared" si="350"/>
        <v/>
      </c>
    </row>
    <row r="3709" spans="1:15" x14ac:dyDescent="0.25">
      <c r="A3709" t="s">
        <v>1911</v>
      </c>
      <c r="B3709" t="s">
        <v>1241</v>
      </c>
      <c r="C3709" t="s">
        <v>1244</v>
      </c>
      <c r="D3709" t="s">
        <v>1186</v>
      </c>
      <c r="E3709" t="s">
        <v>1195</v>
      </c>
      <c r="F3709" s="604">
        <v>1</v>
      </c>
      <c r="G3709" s="604">
        <v>0.6</v>
      </c>
      <c r="I3709" t="str">
        <f t="shared" si="351"/>
        <v>buildings</v>
      </c>
      <c r="J3709" t="str">
        <f t="shared" si="352"/>
        <v/>
      </c>
      <c r="K3709" t="str">
        <f t="shared" si="353"/>
        <v>voc</v>
      </c>
      <c r="L3709" t="str">
        <f t="shared" si="354"/>
        <v>buildings..voc.No control</v>
      </c>
      <c r="M3709" s="614">
        <f>IFERROR(INDEX('Control Tech'!$K$3:$K$196,MATCH(Calcs!L3709,'Control Tech'!$A$3:$A$196,0),1)/100,0)</f>
        <v>0</v>
      </c>
      <c r="N3709" s="613">
        <f t="shared" si="349"/>
        <v>1</v>
      </c>
      <c r="O3709" t="str">
        <f t="shared" si="350"/>
        <v/>
      </c>
    </row>
    <row r="3710" spans="1:15" x14ac:dyDescent="0.25">
      <c r="A3710" t="s">
        <v>1911</v>
      </c>
      <c r="B3710" t="s">
        <v>1241</v>
      </c>
      <c r="C3710" t="s">
        <v>92</v>
      </c>
      <c r="D3710" t="s">
        <v>1186</v>
      </c>
      <c r="E3710" t="s">
        <v>1195</v>
      </c>
      <c r="F3710" s="604">
        <v>1</v>
      </c>
      <c r="G3710" s="604">
        <v>3.0000000000000001E-3</v>
      </c>
      <c r="I3710" t="str">
        <f t="shared" si="351"/>
        <v>buildings</v>
      </c>
      <c r="J3710" t="str">
        <f t="shared" si="352"/>
        <v>petroleum diesel</v>
      </c>
      <c r="K3710" t="str">
        <f t="shared" si="353"/>
        <v>voc</v>
      </c>
      <c r="L3710" t="str">
        <f t="shared" si="354"/>
        <v>buildings.petroleum diesel.voc.No control</v>
      </c>
      <c r="M3710" s="614">
        <f>IFERROR(INDEX('Control Tech'!$K$3:$K$196,MATCH(Calcs!L3710,'Control Tech'!$A$3:$A$196,0),1)/100,0)</f>
        <v>0</v>
      </c>
      <c r="N3710" s="613">
        <f t="shared" si="349"/>
        <v>1</v>
      </c>
      <c r="O3710" t="str">
        <f t="shared" si="350"/>
        <v/>
      </c>
    </row>
    <row r="3711" spans="1:15" x14ac:dyDescent="0.25">
      <c r="A3711" t="s">
        <v>1911</v>
      </c>
      <c r="B3711" t="s">
        <v>1241</v>
      </c>
      <c r="C3711" t="s">
        <v>1264</v>
      </c>
      <c r="D3711" t="s">
        <v>1186</v>
      </c>
      <c r="E3711" t="s">
        <v>1195</v>
      </c>
      <c r="F3711" s="604">
        <v>1</v>
      </c>
      <c r="G3711" s="604">
        <v>2E-3</v>
      </c>
      <c r="I3711" t="str">
        <f t="shared" si="351"/>
        <v>buildings</v>
      </c>
      <c r="J3711" t="str">
        <f t="shared" si="352"/>
        <v>natural gas</v>
      </c>
      <c r="K3711" t="str">
        <f t="shared" si="353"/>
        <v>voc</v>
      </c>
      <c r="L3711" t="str">
        <f t="shared" si="354"/>
        <v>buildings.natural gas.voc.No control</v>
      </c>
      <c r="M3711" s="614">
        <f>IFERROR(INDEX('Control Tech'!$K$3:$K$196,MATCH(Calcs!L3711,'Control Tech'!$A$3:$A$196,0),1)/100,0)</f>
        <v>0</v>
      </c>
      <c r="N3711" s="613">
        <f t="shared" si="349"/>
        <v>1</v>
      </c>
      <c r="O3711" t="str">
        <f t="shared" si="350"/>
        <v/>
      </c>
    </row>
    <row r="3712" spans="1:15" x14ac:dyDescent="0.25">
      <c r="A3712" t="s">
        <v>1911</v>
      </c>
      <c r="B3712" t="s">
        <v>1241</v>
      </c>
      <c r="C3712" t="s">
        <v>18</v>
      </c>
      <c r="D3712" t="s">
        <v>1186</v>
      </c>
      <c r="E3712" t="s">
        <v>1195</v>
      </c>
      <c r="F3712" s="604">
        <v>1</v>
      </c>
      <c r="G3712" s="604">
        <v>2E-3</v>
      </c>
      <c r="I3712" t="str">
        <f t="shared" si="351"/>
        <v>buildings</v>
      </c>
      <c r="J3712" t="str">
        <f t="shared" si="352"/>
        <v>petroleum gasoline</v>
      </c>
      <c r="K3712" t="str">
        <f t="shared" si="353"/>
        <v>voc</v>
      </c>
      <c r="L3712" t="str">
        <f t="shared" si="354"/>
        <v>buildings.petroleum gasoline.voc.No control</v>
      </c>
      <c r="M3712" s="614">
        <f>IFERROR(INDEX('Control Tech'!$K$3:$K$196,MATCH(Calcs!L3712,'Control Tech'!$A$3:$A$196,0),1)/100,0)</f>
        <v>0</v>
      </c>
      <c r="N3712" s="613">
        <f t="shared" si="349"/>
        <v>1</v>
      </c>
      <c r="O3712" t="str">
        <f t="shared" si="350"/>
        <v/>
      </c>
    </row>
    <row r="3713" spans="1:15" x14ac:dyDescent="0.25">
      <c r="A3713" t="s">
        <v>1911</v>
      </c>
      <c r="B3713" t="s">
        <v>1241</v>
      </c>
      <c r="C3713" t="s">
        <v>1294</v>
      </c>
      <c r="D3713" t="s">
        <v>1186</v>
      </c>
      <c r="E3713" t="s">
        <v>1195</v>
      </c>
      <c r="F3713" s="604">
        <v>1</v>
      </c>
      <c r="G3713" s="604">
        <v>3.0000000000000001E-3</v>
      </c>
      <c r="I3713" t="str">
        <f t="shared" si="351"/>
        <v>buildings</v>
      </c>
      <c r="J3713" t="str">
        <f t="shared" si="352"/>
        <v>petroleum diesel</v>
      </c>
      <c r="K3713" t="str">
        <f t="shared" si="353"/>
        <v>voc</v>
      </c>
      <c r="L3713" t="str">
        <f t="shared" si="354"/>
        <v>buildings.petroleum diesel.voc.No control</v>
      </c>
      <c r="M3713" s="614">
        <f>IFERROR(INDEX('Control Tech'!$K$3:$K$196,MATCH(Calcs!L3713,'Control Tech'!$A$3:$A$196,0),1)/100,0)</f>
        <v>0</v>
      </c>
      <c r="N3713" s="613">
        <f t="shared" si="349"/>
        <v>1</v>
      </c>
      <c r="O3713" t="str">
        <f t="shared" si="350"/>
        <v/>
      </c>
    </row>
    <row r="3714" spans="1:15" x14ac:dyDescent="0.25">
      <c r="A3714" t="s">
        <v>1911</v>
      </c>
      <c r="B3714" t="s">
        <v>1241</v>
      </c>
      <c r="C3714" t="s">
        <v>1305</v>
      </c>
      <c r="D3714" t="s">
        <v>1186</v>
      </c>
      <c r="E3714" t="s">
        <v>1195</v>
      </c>
      <c r="F3714" s="604">
        <v>1</v>
      </c>
      <c r="G3714" s="604">
        <v>3.0000000000000001E-3</v>
      </c>
      <c r="I3714" t="str">
        <f t="shared" si="351"/>
        <v>buildings</v>
      </c>
      <c r="J3714" t="str">
        <f t="shared" si="352"/>
        <v>natural gas</v>
      </c>
      <c r="K3714" t="str">
        <f t="shared" si="353"/>
        <v>voc</v>
      </c>
      <c r="L3714" t="str">
        <f t="shared" si="354"/>
        <v>buildings.natural gas.voc.No control</v>
      </c>
      <c r="M3714" s="614">
        <f>IFERROR(INDEX('Control Tech'!$K$3:$K$196,MATCH(Calcs!L3714,'Control Tech'!$A$3:$A$196,0),1)/100,0)</f>
        <v>0</v>
      </c>
      <c r="N3714" s="613">
        <f t="shared" si="349"/>
        <v>1</v>
      </c>
      <c r="O3714" t="str">
        <f t="shared" si="3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4"/>
  <sheetViews>
    <sheetView tabSelected="1" topLeftCell="A91" zoomScaleNormal="100" workbookViewId="0">
      <selection activeCell="E74" sqref="E74"/>
    </sheetView>
  </sheetViews>
  <sheetFormatPr defaultRowHeight="15" x14ac:dyDescent="0.25"/>
  <cols>
    <col min="1" max="1" width="10" customWidth="1"/>
    <col min="2" max="2" width="15.5703125" customWidth="1"/>
    <col min="3" max="3" width="13.5703125" customWidth="1"/>
    <col min="4" max="4" width="18.5703125" bestFit="1" customWidth="1"/>
    <col min="5" max="5" width="16.42578125" bestFit="1" customWidth="1"/>
    <col min="6" max="6" width="13.5703125" customWidth="1"/>
    <col min="7" max="7" width="17" customWidth="1"/>
    <col min="8" max="8" width="13.42578125" customWidth="1"/>
    <col min="11" max="11" width="15.140625" customWidth="1"/>
    <col min="12" max="12" width="13.85546875" customWidth="1"/>
  </cols>
  <sheetData>
    <row r="1" spans="1:8" x14ac:dyDescent="0.25">
      <c r="A1" s="605" t="s">
        <v>439</v>
      </c>
      <c r="B1" s="605"/>
      <c r="C1" s="605"/>
      <c r="D1" s="605"/>
      <c r="E1" s="605"/>
      <c r="F1" s="605"/>
      <c r="G1" s="605"/>
      <c r="H1" s="605"/>
    </row>
    <row r="2" spans="1:8" x14ac:dyDescent="0.25">
      <c r="B2" s="232" t="s">
        <v>399</v>
      </c>
      <c r="C2" s="232" t="s">
        <v>393</v>
      </c>
      <c r="D2" s="232" t="s">
        <v>402</v>
      </c>
      <c r="E2" s="232" t="s">
        <v>400</v>
      </c>
      <c r="F2" s="232" t="s">
        <v>403</v>
      </c>
      <c r="G2" s="232" t="s">
        <v>404</v>
      </c>
      <c r="H2" s="236" t="s">
        <v>405</v>
      </c>
    </row>
    <row r="3" spans="1:8" x14ac:dyDescent="0.25">
      <c r="A3" t="s">
        <v>76</v>
      </c>
      <c r="B3">
        <v>0</v>
      </c>
      <c r="C3" s="233">
        <f t="array" ref="C3">SUMPRODUCT(IF(Calcs!$I$5:$I$3714=$A$1,IF(Calcs!$J$5:$J$3714=C$2,IF(Calcs!$A$5:$A$3714=$A3,Calcs!$N$5:$N$3714))),IF(Calcs!$I$5:$I$3714=$A$1,IF(Calcs!$J$5:$J$3714=C$2,IF(Calcs!$A$5:$A$3714=$A3,Calcs!$G$5:$G$3714))))/SUMIFS(Calcs!$N$5:$N$3714,Calcs!$I$5:$I$3714,$A$1,Calcs!$J$5:$J$3714,C$2,Calcs!$A$5:$A$3714,$A3)</f>
        <v>62.199999999999996</v>
      </c>
      <c r="D3" s="233">
        <f t="array" ref="D3">SUMPRODUCT(IF(Calcs!$I$5:$I$3714=$A$1,IF(Calcs!$J$5:$J$3714=D$2,IF(Calcs!$A$5:$A$3714=$A3,Calcs!$N$5:$N$3714))),IF(Calcs!$I$5:$I$3714=$A$1,IF(Calcs!$J$5:$J$3714=D$2,IF(Calcs!$A$5:$A$3714=$A3,Calcs!$G$5:$G$3714))))/SUMIFS(Calcs!$N$5:$N$3714,Calcs!$I$5:$I$3714,$A$1,Calcs!$J$5:$J$3714,D$2,Calcs!$A$5:$A$3714,$A3)</f>
        <v>68.599999999999994</v>
      </c>
      <c r="E3" s="233">
        <f t="array" ref="E3">SUMPRODUCT(IF(Calcs!$I$5:$I$3714=$A$1,IF(Calcs!$J$5:$J$3714=E$2,IF(Calcs!$A$5:$A$3714=$A3,Calcs!$N$5:$N$3714))),IF(Calcs!$I$5:$I$3714=$A$1,IF(Calcs!$J$5:$J$3714=E$2,IF(Calcs!$A$5:$A$3714=$A3,Calcs!$G$5:$G$3714))))/SUMIFS(Calcs!$N$5:$N$3714,Calcs!$I$5:$I$3714,$A$1,Calcs!$J$5:$J$3714,E$2,Calcs!$A$5:$A$3714,$A3)</f>
        <v>73.400000000000006</v>
      </c>
      <c r="F3" s="644">
        <f t="array" ref="F3">SUMPRODUCT(IF(Calcs!$I$5:$I$3714="LDVs",IF(Calcs!$J$5:$J$3714=F$2,IF(Calcs!$A$5:$A$3714=$A3,Calcs!$N$5:$N$3714))),IF(Calcs!$I$5:$I$3714="LDVs",IF(Calcs!$J$5:$J$3714=F$2,IF(Calcs!$A$5:$A$3714=$A3,Calcs!$G$5:$G$3714))))</f>
        <v>0</v>
      </c>
      <c r="G3" s="644">
        <f t="array" ref="G3">SUMPRODUCT(IF(Calcs!$I$5:$I$3714="LDVs",IF(Calcs!$J$5:$J$3714=G$2,IF(Calcs!$A$5:$A$3714=$A3,Calcs!$N$5:$N$3714))),IF(Calcs!$I$5:$I$3714="LDVs",IF(Calcs!$J$5:$J$3714=G$2,IF(Calcs!$A$5:$A$3714=$A3,Calcs!$G$5:$G$3714))))</f>
        <v>0</v>
      </c>
      <c r="H3">
        <v>0</v>
      </c>
    </row>
    <row r="4" spans="1:8" x14ac:dyDescent="0.25">
      <c r="A4" t="s">
        <v>66</v>
      </c>
      <c r="B4">
        <v>0</v>
      </c>
      <c r="C4" s="233">
        <f t="array" ref="C4">SUMPRODUCT(IF(Calcs!$I$5:$I$3714=$A$1,IF(Calcs!$J$5:$J$3714=C$2,IF(Calcs!$A$5:$A$3714=$A4,Calcs!$N$5:$N$3714))),IF(Calcs!$I$5:$I$3714=$A$1,IF(Calcs!$J$5:$J$3714=C$2,IF(Calcs!$A$5:$A$3714=$A4,Calcs!$G$5:$G$3714))))/SUMIFS(Calcs!$N$5:$N$3714,Calcs!$I$5:$I$3714,$A$1,Calcs!$J$5:$J$3714,C$2,Calcs!$A$5:$A$3714,$A4)</f>
        <v>0.64375000000000004</v>
      </c>
      <c r="D4" s="233">
        <f t="array" ref="D4">SUMPRODUCT(IF(Calcs!$I$5:$I$3714=$A$1,IF(Calcs!$J$5:$J$3714=D$2,IF(Calcs!$A$5:$A$3714=$A4,Calcs!$N$5:$N$3714))),IF(Calcs!$I$5:$I$3714=$A$1,IF(Calcs!$J$5:$J$3714=D$2,IF(Calcs!$A$5:$A$3714=$A4,Calcs!$G$5:$G$3714))))/SUMIFS(Calcs!$N$5:$N$3714,Calcs!$I$5:$I$3714,$A$1,Calcs!$J$5:$J$3714,D$2,Calcs!$A$5:$A$3714,$A4)</f>
        <v>0.13777499999999995</v>
      </c>
      <c r="E4" s="233">
        <f t="array" ref="E4">SUMPRODUCT(IF(Calcs!$I$5:$I$3714=$A$1,IF(Calcs!$J$5:$J$3714=E$2,IF(Calcs!$A$5:$A$3714=$A4,Calcs!$N$5:$N$3714))),IF(Calcs!$I$5:$I$3714=$A$1,IF(Calcs!$J$5:$J$3714=E$2,IF(Calcs!$A$5:$A$3714=$A4,Calcs!$G$5:$G$3714))))/SUMIFS(Calcs!$N$5:$N$3714,Calcs!$I$5:$I$3714,$A$1,Calcs!$J$5:$J$3714,E$2,Calcs!$A$5:$A$3714,$A4)</f>
        <v>3.0183000000000001E-2</v>
      </c>
      <c r="F4" s="644">
        <f t="array" ref="F4">SUMPRODUCT(IF(Calcs!$I$5:$I$3714="LDVs",IF(Calcs!$J$5:$J$3714=F$2,IF(Calcs!$A$5:$A$3714=$A4,Calcs!$N$5:$N$3714))),IF(Calcs!$I$5:$I$3714="LDVs",IF(Calcs!$J$5:$J$3714=F$2,IF(Calcs!$A$5:$A$3714=$A4,Calcs!$G$5:$G$3714))))</f>
        <v>0</v>
      </c>
      <c r="G4" s="644">
        <f t="array" ref="G4">SUMPRODUCT(IF(Calcs!$I$5:$I$3714="LDVs",IF(Calcs!$J$5:$J$3714=G$2,IF(Calcs!$A$5:$A$3714=$A4,Calcs!$N$5:$N$3714))),IF(Calcs!$I$5:$I$3714="LDVs",IF(Calcs!$J$5:$J$3714=G$2,IF(Calcs!$A$5:$A$3714=$A4,Calcs!$G$5:$G$3714))))</f>
        <v>0</v>
      </c>
      <c r="H4">
        <v>0</v>
      </c>
    </row>
    <row r="5" spans="1:8" x14ac:dyDescent="0.25">
      <c r="A5" t="s">
        <v>67</v>
      </c>
      <c r="B5">
        <v>0</v>
      </c>
      <c r="C5" s="233">
        <f t="array" ref="C5">SUMPRODUCT(IF(Calcs!$I$5:$I$3714=$A$1,IF(Calcs!$J$5:$J$3714=C$2,IF(Calcs!$A$5:$A$3714=$A5,Calcs!$N$5:$N$3714))),IF(Calcs!$I$5:$I$3714=$A$1,IF(Calcs!$J$5:$J$3714=C$2,IF(Calcs!$A$5:$A$3714=$A5,Calcs!$G$5:$G$3714))))/SUMIFS(Calcs!$N$5:$N$3714,Calcs!$I$5:$I$3714,$A$1,Calcs!$J$5:$J$3714,C$2,Calcs!$A$5:$A$3714,$A5)</f>
        <v>1.085</v>
      </c>
      <c r="D5" s="233">
        <f t="array" ref="D5">SUMPRODUCT(IF(Calcs!$I$5:$I$3714=$A$1,IF(Calcs!$J$5:$J$3714=D$2,IF(Calcs!$A$5:$A$3714=$A5,Calcs!$N$5:$N$3714))),IF(Calcs!$I$5:$I$3714=$A$1,IF(Calcs!$J$5:$J$3714=D$2,IF(Calcs!$A$5:$A$3714=$A5,Calcs!$G$5:$G$3714))))/SUMIFS(Calcs!$N$5:$N$3714,Calcs!$I$5:$I$3714,$A$1,Calcs!$J$5:$J$3714,D$2,Calcs!$A$5:$A$3714,$A5)</f>
        <v>1.5806174999999996</v>
      </c>
      <c r="E5" s="233">
        <f t="array" ref="E5">SUMPRODUCT(IF(Calcs!$I$5:$I$3714=$A$1,IF(Calcs!$J$5:$J$3714=E$2,IF(Calcs!$A$5:$A$3714=$A5,Calcs!$N$5:$N$3714))),IF(Calcs!$I$5:$I$3714=$A$1,IF(Calcs!$J$5:$J$3714=E$2,IF(Calcs!$A$5:$A$3714=$A5,Calcs!$G$5:$G$3714))))/SUMIFS(Calcs!$N$5:$N$3714,Calcs!$I$5:$I$3714,$A$1,Calcs!$J$5:$J$3714,E$2,Calcs!$A$5:$A$3714,$A5)</f>
        <v>0.1116</v>
      </c>
      <c r="F5" s="644">
        <f t="array" ref="F5">SUMPRODUCT(IF(Calcs!$I$5:$I$3714="LDVs",IF(Calcs!$J$5:$J$3714=F$2,IF(Calcs!$A$5:$A$3714=$A5,Calcs!$N$5:$N$3714))),IF(Calcs!$I$5:$I$3714="LDVs",IF(Calcs!$J$5:$J$3714=F$2,IF(Calcs!$A$5:$A$3714=$A5,Calcs!$G$5:$G$3714))))</f>
        <v>0</v>
      </c>
      <c r="G5" s="644">
        <f t="array" ref="G5">SUMPRODUCT(IF(Calcs!$I$5:$I$3714="LDVs",IF(Calcs!$J$5:$J$3714=G$2,IF(Calcs!$A$5:$A$3714=$A5,Calcs!$N$5:$N$3714))),IF(Calcs!$I$5:$I$3714="LDVs",IF(Calcs!$J$5:$J$3714=G$2,IF(Calcs!$A$5:$A$3714=$A5,Calcs!$G$5:$G$3714))))</f>
        <v>0</v>
      </c>
      <c r="H5">
        <v>0</v>
      </c>
    </row>
    <row r="6" spans="1:8" x14ac:dyDescent="0.25">
      <c r="A6" t="s">
        <v>68</v>
      </c>
      <c r="B6">
        <v>0</v>
      </c>
      <c r="C6" s="233">
        <f t="array" ref="C6">SUMPRODUCT(IF(Calcs!$I$5:$I$3714=$A$1,IF(Calcs!$J$5:$J$3714=C$2,IF(Calcs!$A$5:$A$3714=$A6,Calcs!$N$5:$N$3714))),IF(Calcs!$I$5:$I$3714=$A$1,IF(Calcs!$J$5:$J$3714=C$2,IF(Calcs!$A$5:$A$3714=$A6,Calcs!$G$5:$G$3714))))/SUMIFS(Calcs!$N$5:$N$3714,Calcs!$I$5:$I$3714,$A$1,Calcs!$J$5:$J$3714,C$2,Calcs!$A$5:$A$3714,$A6)</f>
        <v>0.70500000000000007</v>
      </c>
      <c r="D6" s="233">
        <f t="array" ref="D6">SUMPRODUCT(IF(Calcs!$I$5:$I$3714=$A$1,IF(Calcs!$J$5:$J$3714=D$2,IF(Calcs!$A$5:$A$3714=$A6,Calcs!$N$5:$N$3714))),IF(Calcs!$I$5:$I$3714=$A$1,IF(Calcs!$J$5:$J$3714=D$2,IF(Calcs!$A$5:$A$3714=$A6,Calcs!$G$5:$G$3714))))/SUMIFS(Calcs!$N$5:$N$3714,Calcs!$I$5:$I$3714,$A$1,Calcs!$J$5:$J$3714,D$2,Calcs!$A$5:$A$3714,$A6)</f>
        <v>0.13961199999999996</v>
      </c>
      <c r="E6" s="233">
        <f t="array" ref="E6">SUMPRODUCT(IF(Calcs!$I$5:$I$3714=$A$1,IF(Calcs!$J$5:$J$3714=E$2,IF(Calcs!$A$5:$A$3714=$A6,Calcs!$N$5:$N$3714))),IF(Calcs!$I$5:$I$3714=$A$1,IF(Calcs!$J$5:$J$3714=E$2,IF(Calcs!$A$5:$A$3714=$A6,Calcs!$G$5:$G$3714))))/SUMIFS(Calcs!$N$5:$N$3714,Calcs!$I$5:$I$3714,$A$1,Calcs!$J$5:$J$3714,E$2,Calcs!$A$5:$A$3714,$A6)</f>
        <v>0.39116875000000007</v>
      </c>
      <c r="F6" s="644">
        <f t="array" ref="F6">SUMPRODUCT(IF(Calcs!$I$5:$I$3714="LDVs",IF(Calcs!$J$5:$J$3714=F$2,IF(Calcs!$A$5:$A$3714=$A6,Calcs!$N$5:$N$3714))),IF(Calcs!$I$5:$I$3714="LDVs",IF(Calcs!$J$5:$J$3714=F$2,IF(Calcs!$A$5:$A$3714=$A6,Calcs!$G$5:$G$3714))))</f>
        <v>0</v>
      </c>
      <c r="G6" s="644">
        <f t="array" ref="G6">SUMPRODUCT(IF(Calcs!$I$5:$I$3714="LDVs",IF(Calcs!$J$5:$J$3714=G$2,IF(Calcs!$A$5:$A$3714=$A6,Calcs!$N$5:$N$3714))),IF(Calcs!$I$5:$I$3714="LDVs",IF(Calcs!$J$5:$J$3714=G$2,IF(Calcs!$A$5:$A$3714=$A6,Calcs!$G$5:$G$3714))))</f>
        <v>0</v>
      </c>
      <c r="H6">
        <v>0</v>
      </c>
    </row>
    <row r="7" spans="1:8" x14ac:dyDescent="0.25">
      <c r="A7" t="s">
        <v>69</v>
      </c>
      <c r="B7">
        <v>0</v>
      </c>
      <c r="C7" s="233">
        <f t="array" ref="C7">SUMPRODUCT(IF(Calcs!$I$5:$I$3714=$A$1,IF(Calcs!$J$5:$J$3714=C$2,IF(Calcs!$A$5:$A$3714=$A7,Calcs!$N$5:$N$3714))),IF(Calcs!$I$5:$I$3714=$A$1,IF(Calcs!$J$5:$J$3714=C$2,IF(Calcs!$A$5:$A$3714=$A7,Calcs!$G$5:$G$3714))))/SUMIFS(Calcs!$N$5:$N$3714,Calcs!$I$5:$I$3714,$A$1,Calcs!$J$5:$J$3714,C$2,Calcs!$A$5:$A$3714,$A7)</f>
        <v>1.99E-3</v>
      </c>
      <c r="D7" s="233">
        <f t="array" ref="D7">SUMPRODUCT(IF(Calcs!$I$5:$I$3714=$A$1,IF(Calcs!$J$5:$J$3714=D$2,IF(Calcs!$A$5:$A$3714=$A7,Calcs!$N$5:$N$3714))),IF(Calcs!$I$5:$I$3714=$A$1,IF(Calcs!$J$5:$J$3714=D$2,IF(Calcs!$A$5:$A$3714=$A7,Calcs!$G$5:$G$3714))))/SUMIFS(Calcs!$N$5:$N$3714,Calcs!$I$5:$I$3714,$A$1,Calcs!$J$5:$J$3714,D$2,Calcs!$A$5:$A$3714,$A7)</f>
        <v>1.5071799999999996E-2</v>
      </c>
      <c r="E7" s="233">
        <f t="array" ref="E7">SUMPRODUCT(IF(Calcs!$I$5:$I$3714=$A$1,IF(Calcs!$J$5:$J$3714=E$2,IF(Calcs!$A$5:$A$3714=$A7,Calcs!$N$5:$N$3714))),IF(Calcs!$I$5:$I$3714=$A$1,IF(Calcs!$J$5:$J$3714=E$2,IF(Calcs!$A$5:$A$3714=$A7,Calcs!$G$5:$G$3714))))/SUMIFS(Calcs!$N$5:$N$3714,Calcs!$I$5:$I$3714,$A$1,Calcs!$J$5:$J$3714,E$2,Calcs!$A$5:$A$3714,$A7)</f>
        <v>5.8648074999999994E-2</v>
      </c>
      <c r="F7" s="644">
        <f t="array" ref="F7">SUMPRODUCT(IF(Calcs!$I$5:$I$3714="LDVs",IF(Calcs!$J$5:$J$3714=F$2,IF(Calcs!$A$5:$A$3714=$A7,Calcs!$N$5:$N$3714))),IF(Calcs!$I$5:$I$3714="LDVs",IF(Calcs!$J$5:$J$3714=F$2,IF(Calcs!$A$5:$A$3714=$A7,Calcs!$G$5:$G$3714))))</f>
        <v>0</v>
      </c>
      <c r="G7" s="644">
        <f t="array" ref="G7">SUMPRODUCT(IF(Calcs!$I$5:$I$3714="LDVs",IF(Calcs!$J$5:$J$3714=G$2,IF(Calcs!$A$5:$A$3714=$A7,Calcs!$N$5:$N$3714))),IF(Calcs!$I$5:$I$3714="LDVs",IF(Calcs!$J$5:$J$3714=G$2,IF(Calcs!$A$5:$A$3714=$A7,Calcs!$G$5:$G$3714))))</f>
        <v>0</v>
      </c>
      <c r="H7">
        <v>0</v>
      </c>
    </row>
    <row r="8" spans="1:8" x14ac:dyDescent="0.25">
      <c r="A8" t="s">
        <v>70</v>
      </c>
      <c r="B8">
        <v>0</v>
      </c>
      <c r="C8" s="233">
        <f t="array" ref="C8">SUMPRODUCT(IF(Calcs!$I$5:$I$3714=$A$1,IF(Calcs!$J$5:$J$3714=C$2,IF(Calcs!$A$5:$A$3714=$A8,Calcs!$N$5:$N$3714))),IF(Calcs!$I$5:$I$3714=$A$1,IF(Calcs!$J$5:$J$3714=C$2,IF(Calcs!$A$5:$A$3714=$A8,Calcs!$G$5:$G$3714))))/SUMIFS(Calcs!$N$5:$N$3714,Calcs!$I$5:$I$3714,$A$1,Calcs!$J$5:$J$3714,C$2,Calcs!$A$5:$A$3714,$A8)</f>
        <v>1.8400000000000001E-3</v>
      </c>
      <c r="D8" s="233">
        <f t="array" ref="D8">SUMPRODUCT(IF(Calcs!$I$5:$I$3714=$A$1,IF(Calcs!$J$5:$J$3714=D$2,IF(Calcs!$A$5:$A$3714=$A8,Calcs!$N$5:$N$3714))),IF(Calcs!$I$5:$I$3714=$A$1,IF(Calcs!$J$5:$J$3714=D$2,IF(Calcs!$A$5:$A$3714=$A8,Calcs!$G$5:$G$3714))))/SUMIFS(Calcs!$N$5:$N$3714,Calcs!$I$5:$I$3714,$A$1,Calcs!$J$5:$J$3714,D$2,Calcs!$A$5:$A$3714,$A8)</f>
        <v>1.4266649999999999E-2</v>
      </c>
      <c r="E8" s="233">
        <f t="array" ref="E8">SUMPRODUCT(IF(Calcs!$I$5:$I$3714=$A$1,IF(Calcs!$J$5:$J$3714=E$2,IF(Calcs!$A$5:$A$3714=$A8,Calcs!$N$5:$N$3714))),IF(Calcs!$I$5:$I$3714=$A$1,IF(Calcs!$J$5:$J$3714=E$2,IF(Calcs!$A$5:$A$3714=$A8,Calcs!$G$5:$G$3714))))/SUMIFS(Calcs!$N$5:$N$3714,Calcs!$I$5:$I$3714,$A$1,Calcs!$J$5:$J$3714,E$2,Calcs!$A$5:$A$3714,$A8)</f>
        <v>5.6103750000000001E-2</v>
      </c>
      <c r="F8" s="644">
        <f t="array" ref="F8">SUMPRODUCT(IF(Calcs!$I$5:$I$3714="LDVs",IF(Calcs!$J$5:$J$3714=F$2,IF(Calcs!$A$5:$A$3714=$A8,Calcs!$N$5:$N$3714))),IF(Calcs!$I$5:$I$3714="LDVs",IF(Calcs!$J$5:$J$3714=F$2,IF(Calcs!$A$5:$A$3714=$A8,Calcs!$G$5:$G$3714))))</f>
        <v>0</v>
      </c>
      <c r="G8" s="644">
        <f t="array" ref="G8">SUMPRODUCT(IF(Calcs!$I$5:$I$3714="LDVs",IF(Calcs!$J$5:$J$3714=G$2,IF(Calcs!$A$5:$A$3714=$A8,Calcs!$N$5:$N$3714))),IF(Calcs!$I$5:$I$3714="LDVs",IF(Calcs!$J$5:$J$3714=G$2,IF(Calcs!$A$5:$A$3714=$A8,Calcs!$G$5:$G$3714))))</f>
        <v>0</v>
      </c>
      <c r="H8">
        <v>0</v>
      </c>
    </row>
    <row r="9" spans="1:8" x14ac:dyDescent="0.25">
      <c r="A9" t="s">
        <v>71</v>
      </c>
      <c r="B9">
        <v>0</v>
      </c>
      <c r="C9" s="233">
        <f t="array" ref="C9">SUMPRODUCT(IF(Calcs!$I$5:$I$3714=$A$1,IF(Calcs!$J$5:$J$3714=C$2,IF(Calcs!$A$5:$A$3714=$A9,Calcs!$N$5:$N$3714))),IF(Calcs!$I$5:$I$3714=$A$1,IF(Calcs!$J$5:$J$3714=C$2,IF(Calcs!$A$5:$A$3714=$A9,Calcs!$G$5:$G$3714))))/SUMIFS(Calcs!$N$5:$N$3714,Calcs!$I$5:$I$3714,$A$1,Calcs!$J$5:$J$3714,C$2,Calcs!$A$5:$A$3714,$A9)</f>
        <v>0</v>
      </c>
      <c r="D9" s="233">
        <f t="array" ref="D9">SUMPRODUCT(IF(Calcs!$I$5:$I$3714=$A$1,IF(Calcs!$J$5:$J$3714=D$2,IF(Calcs!$A$5:$A$3714=$A9,Calcs!$N$5:$N$3714))),IF(Calcs!$I$5:$I$3714=$A$1,IF(Calcs!$J$5:$J$3714=D$2,IF(Calcs!$A$5:$A$3714=$A9,Calcs!$G$5:$G$3714))))/SUMIFS(Calcs!$N$5:$N$3714,Calcs!$I$5:$I$3714,$A$1,Calcs!$J$5:$J$3714,D$2,Calcs!$A$5:$A$3714,$A9)</f>
        <v>8.6959999999999996E-2</v>
      </c>
      <c r="E9" s="233">
        <f t="array" ref="E9">SUMPRODUCT(IF(Calcs!$I$5:$I$3714=$A$1,IF(Calcs!$J$5:$J$3714=E$2,IF(Calcs!$A$5:$A$3714=$A9,Calcs!$N$5:$N$3714))),IF(Calcs!$I$5:$I$3714=$A$1,IF(Calcs!$J$5:$J$3714=E$2,IF(Calcs!$A$5:$A$3714=$A9,Calcs!$G$5:$G$3714))))/SUMIFS(Calcs!$N$5:$N$3714,Calcs!$I$5:$I$3714,$A$1,Calcs!$J$5:$J$3714,E$2,Calcs!$A$5:$A$3714,$A9)</f>
        <v>0.23529</v>
      </c>
      <c r="F9" s="644">
        <f t="array" ref="F9">SUMPRODUCT(IF(Calcs!$I$5:$I$3714="LDVs",IF(Calcs!$J$5:$J$3714=F$2,IF(Calcs!$A$5:$A$3714=$A9,Calcs!$N$5:$N$3714))),IF(Calcs!$I$5:$I$3714="LDVs",IF(Calcs!$J$5:$J$3714=F$2,IF(Calcs!$A$5:$A$3714=$A9,Calcs!$G$5:$G$3714))))</f>
        <v>0</v>
      </c>
      <c r="G9" s="644">
        <f t="array" ref="G9">SUMPRODUCT(IF(Calcs!$I$5:$I$3714="LDVs",IF(Calcs!$J$5:$J$3714=G$2,IF(Calcs!$A$5:$A$3714=$A9,Calcs!$N$5:$N$3714))),IF(Calcs!$I$5:$I$3714="LDVs",IF(Calcs!$J$5:$J$3714=G$2,IF(Calcs!$A$5:$A$3714=$A9,Calcs!$G$5:$G$3714))))</f>
        <v>0</v>
      </c>
      <c r="H9">
        <v>0</v>
      </c>
    </row>
    <row r="10" spans="1:8" x14ac:dyDescent="0.25">
      <c r="A10" t="s">
        <v>1412</v>
      </c>
      <c r="B10">
        <v>0</v>
      </c>
      <c r="C10" s="233">
        <f t="array" ref="C10">SUMPRODUCT(IF(Calcs!$I$5:$I$3714=$A$1,IF(Calcs!$J$5:$J$3714=C$2,IF(Calcs!$A$5:$A$3714=$A10,Calcs!$N$5:$N$3714))),IF(Calcs!$I$5:$I$3714=$A$1,IF(Calcs!$J$5:$J$3714=C$2,IF(Calcs!$A$5:$A$3714=$A10,Calcs!$G$5:$G$3714))))/SUMIFS(Calcs!$N$5:$N$3714,Calcs!$I$5:$I$3714,$A$1,Calcs!$J$5:$J$3714,C$2,Calcs!$A$5:$A$3714,$A10)</f>
        <v>2.9999999999999997E-4</v>
      </c>
      <c r="D10" s="233">
        <f t="array" ref="D10">SUMPRODUCT(IF(Calcs!$I$5:$I$3714=$A$1,IF(Calcs!$J$5:$J$3714=D$2,IF(Calcs!$A$5:$A$3714=$A10,Calcs!$N$5:$N$3714))),IF(Calcs!$I$5:$I$3714=$A$1,IF(Calcs!$J$5:$J$3714=D$2,IF(Calcs!$A$5:$A$3714=$A10,Calcs!$G$5:$G$3714))))/SUMIFS(Calcs!$N$5:$N$3714,Calcs!$I$5:$I$3714,$A$1,Calcs!$J$5:$J$3714,D$2,Calcs!$A$5:$A$3714,$A10)</f>
        <v>4.4157499999999995E-3</v>
      </c>
      <c r="E10" s="233">
        <f t="array" ref="E10">SUMPRODUCT(IF(Calcs!$I$5:$I$3714=$A$1,IF(Calcs!$J$5:$J$3714=E$2,IF(Calcs!$A$5:$A$3714=$A10,Calcs!$N$5:$N$3714))),IF(Calcs!$I$5:$I$3714=$A$1,IF(Calcs!$J$5:$J$3714=E$2,IF(Calcs!$A$5:$A$3714=$A10,Calcs!$G$5:$G$3714))))/SUMIFS(Calcs!$N$5:$N$3714,Calcs!$I$5:$I$3714,$A$1,Calcs!$J$5:$J$3714,E$2,Calcs!$A$5:$A$3714,$A10)</f>
        <v>3.6137300000000004E-2</v>
      </c>
      <c r="F10" s="644">
        <f t="array" ref="F10">SUMPRODUCT(IF(Calcs!$I$5:$I$3714="LDVs",IF(Calcs!$J$5:$J$3714=F$2,IF(Calcs!$A$5:$A$3714=$A10,Calcs!$N$5:$N$3714))),IF(Calcs!$I$5:$I$3714="LDVs",IF(Calcs!$J$5:$J$3714=F$2,IF(Calcs!$A$5:$A$3714=$A10,Calcs!$G$5:$G$3714))))</f>
        <v>0</v>
      </c>
      <c r="G10" s="644">
        <f t="array" ref="G10">SUMPRODUCT(IF(Calcs!$I$5:$I$3714="LDVs",IF(Calcs!$J$5:$J$3714=G$2,IF(Calcs!$A$5:$A$3714=$A10,Calcs!$N$5:$N$3714))),IF(Calcs!$I$5:$I$3714="LDVs",IF(Calcs!$J$5:$J$3714=G$2,IF(Calcs!$A$5:$A$3714=$A10,Calcs!$G$5:$G$3714))))</f>
        <v>0</v>
      </c>
      <c r="H10">
        <v>0</v>
      </c>
    </row>
    <row r="11" spans="1:8" x14ac:dyDescent="0.25">
      <c r="A11" t="s">
        <v>73</v>
      </c>
      <c r="B11">
        <v>0</v>
      </c>
      <c r="C11" s="233">
        <f t="array" ref="C11">SUMPRODUCT(IF(Calcs!$I$5:$I$3714=$A$1,IF(Calcs!$J$5:$J$3714=C$2,IF(Calcs!$A$5:$A$3714=$A11,Calcs!$N$5:$N$3714))),IF(Calcs!$I$5:$I$3714=$A$1,IF(Calcs!$J$5:$J$3714=C$2,IF(Calcs!$A$5:$A$3714=$A11,Calcs!$G$5:$G$3714))))/SUMIFS(Calcs!$N$5:$N$3714,Calcs!$I$5:$I$3714,$A$1,Calcs!$J$5:$J$3714,C$2,Calcs!$A$5:$A$3714,$A11)</f>
        <v>1E-3</v>
      </c>
      <c r="D11" s="233">
        <f t="array" ref="D11">SUMPRODUCT(IF(Calcs!$I$5:$I$3714=$A$1,IF(Calcs!$J$5:$J$3714=D$2,IF(Calcs!$A$5:$A$3714=$A11,Calcs!$N$5:$N$3714))),IF(Calcs!$I$5:$I$3714=$A$1,IF(Calcs!$J$5:$J$3714=D$2,IF(Calcs!$A$5:$A$3714=$A11,Calcs!$G$5:$G$3714))))/SUMIFS(Calcs!$N$5:$N$3714,Calcs!$I$5:$I$3714,$A$1,Calcs!$J$5:$J$3714,D$2,Calcs!$A$5:$A$3714,$A11)</f>
        <v>6.6251999999999995E-3</v>
      </c>
      <c r="E11" s="233">
        <f t="array" ref="E11">SUMPRODUCT(IF(Calcs!$I$5:$I$3714=$A$1,IF(Calcs!$J$5:$J$3714=E$2,IF(Calcs!$A$5:$A$3714=$A11,Calcs!$N$5:$N$3714))),IF(Calcs!$I$5:$I$3714=$A$1,IF(Calcs!$J$5:$J$3714=E$2,IF(Calcs!$A$5:$A$3714=$A11,Calcs!$G$5:$G$3714))))/SUMIFS(Calcs!$N$5:$N$3714,Calcs!$I$5:$I$3714,$A$1,Calcs!$J$5:$J$3714,E$2,Calcs!$A$5:$A$3714,$A11)</f>
        <v>1.7850850000000001E-2</v>
      </c>
      <c r="F11" s="644">
        <f t="array" ref="F11">SUMPRODUCT(IF(Calcs!$I$5:$I$3714="LDVs",IF(Calcs!$J$5:$J$3714=F$2,IF(Calcs!$A$5:$A$3714=$A11,Calcs!$N$5:$N$3714))),IF(Calcs!$I$5:$I$3714="LDVs",IF(Calcs!$J$5:$J$3714=F$2,IF(Calcs!$A$5:$A$3714=$A11,Calcs!$G$5:$G$3714))))</f>
        <v>0</v>
      </c>
      <c r="G11" s="644">
        <f t="array" ref="G11">SUMPRODUCT(IF(Calcs!$I$5:$I$3714="LDVs",IF(Calcs!$J$5:$J$3714=G$2,IF(Calcs!$A$5:$A$3714=$A11,Calcs!$N$5:$N$3714))),IF(Calcs!$I$5:$I$3714="LDVs",IF(Calcs!$J$5:$J$3714=G$2,IF(Calcs!$A$5:$A$3714=$A11,Calcs!$G$5:$G$3714))))</f>
        <v>0</v>
      </c>
      <c r="H11">
        <v>0</v>
      </c>
    </row>
    <row r="12" spans="1:8" x14ac:dyDescent="0.25">
      <c r="A12" t="s">
        <v>74</v>
      </c>
      <c r="B12">
        <v>0</v>
      </c>
      <c r="C12" s="233">
        <f t="array" ref="C12">SUMPRODUCT(IF(Calcs!$I$5:$I$3714=$A$1,IF(Calcs!$J$5:$J$3714=C$2,IF(Calcs!$A$5:$A$3714=$A12,Calcs!$N$5:$N$3714))),IF(Calcs!$I$5:$I$3714=$A$1,IF(Calcs!$J$5:$J$3714=C$2,IF(Calcs!$A$5:$A$3714=$A12,Calcs!$G$5:$G$3714))))/SUMIFS(Calcs!$N$5:$N$3714,Calcs!$I$5:$I$3714,$A$1,Calcs!$J$5:$J$3714,C$2,Calcs!$A$5:$A$3714,$A12)</f>
        <v>0.36379999999999996</v>
      </c>
      <c r="D12" s="233">
        <f t="array" ref="D12">SUMPRODUCT(IF(Calcs!$I$5:$I$3714=$A$1,IF(Calcs!$J$5:$J$3714=D$2,IF(Calcs!$A$5:$A$3714=$A12,Calcs!$N$5:$N$3714))),IF(Calcs!$I$5:$I$3714=$A$1,IF(Calcs!$J$5:$J$3714=D$2,IF(Calcs!$A$5:$A$3714=$A12,Calcs!$G$5:$G$3714))))/SUMIFS(Calcs!$N$5:$N$3714,Calcs!$I$5:$I$3714,$A$1,Calcs!$J$5:$J$3714,D$2,Calcs!$A$5:$A$3714,$A12)</f>
        <v>5.7000000000000002E-2</v>
      </c>
      <c r="E12" s="233">
        <f t="array" ref="E12">SUMPRODUCT(IF(Calcs!$I$5:$I$3714=$A$1,IF(Calcs!$J$5:$J$3714=E$2,IF(Calcs!$A$5:$A$3714=$A12,Calcs!$N$5:$N$3714))),IF(Calcs!$I$5:$I$3714=$A$1,IF(Calcs!$J$5:$J$3714=E$2,IF(Calcs!$A$5:$A$3714=$A12,Calcs!$G$5:$G$3714))))/SUMIFS(Calcs!$N$5:$N$3714,Calcs!$I$5:$I$3714,$A$1,Calcs!$J$5:$J$3714,E$2,Calcs!$A$5:$A$3714,$A12)</f>
        <v>7.7999999999999996E-3</v>
      </c>
      <c r="F12" s="644">
        <f t="array" ref="F12">SUMPRODUCT(IF(Calcs!$I$5:$I$3714="LDVs",IF(Calcs!$J$5:$J$3714=F$2,IF(Calcs!$A$5:$A$3714=$A12,Calcs!$N$5:$N$3714))),IF(Calcs!$I$5:$I$3714="LDVs",IF(Calcs!$J$5:$J$3714=F$2,IF(Calcs!$A$5:$A$3714=$A12,Calcs!$G$5:$G$3714))))</f>
        <v>0</v>
      </c>
      <c r="G12" s="644">
        <f t="array" ref="G12">SUMPRODUCT(IF(Calcs!$I$5:$I$3714="LDVs",IF(Calcs!$J$5:$J$3714=G$2,IF(Calcs!$A$5:$A$3714=$A12,Calcs!$N$5:$N$3714))),IF(Calcs!$I$5:$I$3714="LDVs",IF(Calcs!$J$5:$J$3714=G$2,IF(Calcs!$A$5:$A$3714=$A12,Calcs!$G$5:$G$3714))))</f>
        <v>0</v>
      </c>
      <c r="H12">
        <v>0</v>
      </c>
    </row>
    <row r="13" spans="1:8" x14ac:dyDescent="0.25">
      <c r="A13" t="s">
        <v>75</v>
      </c>
      <c r="B13">
        <v>0</v>
      </c>
      <c r="C13" s="233">
        <f t="array" ref="C13">SUMPRODUCT(IF(Calcs!$I$5:$I$3714=$A$1,IF(Calcs!$J$5:$J$3714=C$2,IF(Calcs!$A$5:$A$3714=$A13,Calcs!$N$5:$N$3714))),IF(Calcs!$I$5:$I$3714=$A$1,IF(Calcs!$J$5:$J$3714=C$2,IF(Calcs!$A$5:$A$3714=$A13,Calcs!$G$5:$G$3714))))/SUMIFS(Calcs!$N$5:$N$3714,Calcs!$I$5:$I$3714,$A$1,Calcs!$J$5:$J$3714,C$2,Calcs!$A$5:$A$3714,$A13)</f>
        <v>3.5E-4</v>
      </c>
      <c r="D13" s="233">
        <f t="array" ref="D13">SUMPRODUCT(IF(Calcs!$I$5:$I$3714=$A$1,IF(Calcs!$J$5:$J$3714=D$2,IF(Calcs!$A$5:$A$3714=$A13,Calcs!$N$5:$N$3714))),IF(Calcs!$I$5:$I$3714=$A$1,IF(Calcs!$J$5:$J$3714=D$2,IF(Calcs!$A$5:$A$3714=$A13,Calcs!$G$5:$G$3714))))/SUMIFS(Calcs!$N$5:$N$3714,Calcs!$I$5:$I$3714,$A$1,Calcs!$J$5:$J$3714,D$2,Calcs!$A$5:$A$3714,$A13)</f>
        <v>3.0999999999999999E-3</v>
      </c>
      <c r="E13" s="233">
        <f t="array" ref="E13">SUMPRODUCT(IF(Calcs!$I$5:$I$3714=$A$1,IF(Calcs!$J$5:$J$3714=E$2,IF(Calcs!$A$5:$A$3714=$A13,Calcs!$N$5:$N$3714))),IF(Calcs!$I$5:$I$3714=$A$1,IF(Calcs!$J$5:$J$3714=E$2,IF(Calcs!$A$5:$A$3714=$A13,Calcs!$G$5:$G$3714))))/SUMIFS(Calcs!$N$5:$N$3714,Calcs!$I$5:$I$3714,$A$1,Calcs!$J$5:$J$3714,E$2,Calcs!$A$5:$A$3714,$A13)</f>
        <v>1.8E-3</v>
      </c>
      <c r="F13" s="644">
        <f t="array" ref="F13">SUMPRODUCT(IF(Calcs!$I$5:$I$3714="LDVs",IF(Calcs!$J$5:$J$3714=F$2,IF(Calcs!$A$5:$A$3714=$A13,Calcs!$N$5:$N$3714))),IF(Calcs!$I$5:$I$3714="LDVs",IF(Calcs!$J$5:$J$3714=F$2,IF(Calcs!$A$5:$A$3714=$A13,Calcs!$G$5:$G$3714))))</f>
        <v>0</v>
      </c>
      <c r="G13" s="644">
        <f t="array" ref="G13">SUMPRODUCT(IF(Calcs!$I$5:$I$3714="LDVs",IF(Calcs!$J$5:$J$3714=G$2,IF(Calcs!$A$5:$A$3714=$A13,Calcs!$N$5:$N$3714))),IF(Calcs!$I$5:$I$3714="LDVs",IF(Calcs!$J$5:$J$3714=G$2,IF(Calcs!$A$5:$A$3714=$A13,Calcs!$G$5:$G$3714))))</f>
        <v>0</v>
      </c>
      <c r="H13">
        <v>0</v>
      </c>
    </row>
    <row r="14" spans="1:8" x14ac:dyDescent="0.25">
      <c r="A14" t="s">
        <v>391</v>
      </c>
      <c r="B14">
        <v>0</v>
      </c>
      <c r="C14" s="233">
        <v>0</v>
      </c>
      <c r="D14">
        <v>0</v>
      </c>
      <c r="E14">
        <v>0</v>
      </c>
      <c r="F14">
        <v>0</v>
      </c>
      <c r="G14">
        <v>0</v>
      </c>
      <c r="H14">
        <v>0</v>
      </c>
    </row>
    <row r="16" spans="1:8" x14ac:dyDescent="0.25">
      <c r="A16" s="605" t="s">
        <v>415</v>
      </c>
      <c r="B16" s="605"/>
      <c r="C16" s="605"/>
      <c r="D16" s="605"/>
      <c r="E16" s="605"/>
      <c r="F16" s="605"/>
      <c r="G16" s="605"/>
      <c r="H16" s="605"/>
    </row>
    <row r="17" spans="1:8" x14ac:dyDescent="0.25">
      <c r="B17" s="232" t="s">
        <v>399</v>
      </c>
      <c r="C17" s="232" t="s">
        <v>393</v>
      </c>
      <c r="D17" s="232" t="s">
        <v>402</v>
      </c>
      <c r="E17" s="232" t="s">
        <v>400</v>
      </c>
      <c r="F17" s="232" t="s">
        <v>403</v>
      </c>
      <c r="G17" s="232" t="s">
        <v>404</v>
      </c>
      <c r="H17" s="236" t="s">
        <v>405</v>
      </c>
    </row>
    <row r="18" spans="1:8" x14ac:dyDescent="0.25">
      <c r="A18" t="s">
        <v>76</v>
      </c>
      <c r="B18">
        <v>0</v>
      </c>
      <c r="C18" s="233">
        <f t="array" ref="C18">SUMPRODUCT(IF(Calcs!$I$5:$I$3714=$A$16,IF(Calcs!$J$5:$J$3714=C$2,IF(Calcs!$A$5:$A$3714=$A18,Calcs!$N$5:$N$3714))),IF(Calcs!$I$5:$I$3714=$A$16,IF(Calcs!$J$5:$J$3714=C$2,IF(Calcs!$A$5:$A$3714=$A18,Calcs!$G$5:$G$3714))))/SUMIFS(Calcs!$N$5:$N$3714,Calcs!$I$5:$I$3714,$A$16,Calcs!$J$5:$J$3714,C$2,Calcs!$A$5:$A$3714,$A18)</f>
        <v>62.199999999999996</v>
      </c>
      <c r="D18" s="233">
        <f t="array" ref="D18">SUMPRODUCT(IF(Calcs!$I$5:$I$3714=$A$16,IF(Calcs!$J$5:$J$3714=D$2,IF(Calcs!$A$5:$A$3714=$A18,Calcs!$N$5:$N$3714))),IF(Calcs!$I$5:$I$3714=$A$16,IF(Calcs!$J$5:$J$3714=D$2,IF(Calcs!$A$5:$A$3714=$A18,Calcs!$G$5:$G$3714))))/SUMIFS(Calcs!$N$5:$N$3714,Calcs!$I$5:$I$3714,$A$16,Calcs!$J$5:$J$3714,D$2,Calcs!$A$5:$A$3714,$A18)</f>
        <v>68.599999999999994</v>
      </c>
      <c r="E18" s="233">
        <f t="array" ref="E18">SUMPRODUCT(IF(Calcs!$I$5:$I$3714=$A$16,IF(Calcs!$J$5:$J$3714=E$2,IF(Calcs!$A$5:$A$3714=$A18,Calcs!$N$5:$N$3714))),IF(Calcs!$I$5:$I$3714=$A$16,IF(Calcs!$J$5:$J$3714=E$2,IF(Calcs!$A$5:$A$3714=$A18,Calcs!$G$5:$G$3714))))/SUMIFS(Calcs!$N$5:$N$3714,Calcs!$I$5:$I$3714,$A$16,Calcs!$J$5:$J$3714,E$2,Calcs!$A$5:$A$3714,$A18)</f>
        <v>73.400000000000006</v>
      </c>
      <c r="F18" s="644">
        <f t="array" ref="F18">SUMPRODUCT(IF(Calcs!$I$5:$I$3714="LDVs",IF(Calcs!$J$5:$J$3714=F$2,IF(Calcs!$A$5:$A$3714=$A18,Calcs!$N$5:$N$3714))),IF(Calcs!$I$5:$I$3714="LDVs",IF(Calcs!$J$5:$J$3714=F$2,IF(Calcs!$A$5:$A$3714=$A18,Calcs!$G$5:$G$3714))))</f>
        <v>0</v>
      </c>
      <c r="G18" s="644">
        <f t="array" ref="G18">SUMPRODUCT(IF(Calcs!$I$5:$I$3714="LDVs",IF(Calcs!$J$5:$J$3714=G$2,IF(Calcs!$A$5:$A$3714=$A18,Calcs!$N$5:$N$3714))),IF(Calcs!$I$5:$I$3714="LDVs",IF(Calcs!$J$5:$J$3714=G$2,IF(Calcs!$A$5:$A$3714=$A18,Calcs!$G$5:$G$3714))))</f>
        <v>0</v>
      </c>
      <c r="H18">
        <v>0</v>
      </c>
    </row>
    <row r="19" spans="1:8" x14ac:dyDescent="0.25">
      <c r="A19" t="s">
        <v>66</v>
      </c>
      <c r="B19">
        <v>0</v>
      </c>
      <c r="C19" s="233">
        <f t="array" ref="C19">SUMPRODUCT(IF(Calcs!$I$5:$I$3714=$A$16,IF(Calcs!$J$5:$J$3714=C$2,IF(Calcs!$A$5:$A$3714=$A19,Calcs!$N$5:$N$3714))),IF(Calcs!$I$5:$I$3714=$A$16,IF(Calcs!$J$5:$J$3714=C$2,IF(Calcs!$A$5:$A$3714=$A19,Calcs!$G$5:$G$3714))))/SUMIFS(Calcs!$N$5:$N$3714,Calcs!$I$5:$I$3714,$A$16,Calcs!$J$5:$J$3714,C$2,Calcs!$A$5:$A$3714,$A19)</f>
        <v>0.55625000000000002</v>
      </c>
      <c r="D19" s="233">
        <f t="array" ref="D19">SUMPRODUCT(IF(Calcs!$I$5:$I$3714=$A$16,IF(Calcs!$J$5:$J$3714=D$2,IF(Calcs!$A$5:$A$3714=$A19,Calcs!$N$5:$N$3714))),IF(Calcs!$I$5:$I$3714=$A$16,IF(Calcs!$J$5:$J$3714=D$2,IF(Calcs!$A$5:$A$3714=$A19,Calcs!$G$5:$G$3714))))/SUMIFS(Calcs!$N$5:$N$3714,Calcs!$I$5:$I$3714,$A$16,Calcs!$J$5:$J$3714,D$2,Calcs!$A$5:$A$3714,$A19)</f>
        <v>0.65</v>
      </c>
      <c r="E19" s="233">
        <f t="array" ref="E19">SUMPRODUCT(IF(Calcs!$I$5:$I$3714=$A$16,IF(Calcs!$J$5:$J$3714=E$2,IF(Calcs!$A$5:$A$3714=$A19,Calcs!$N$5:$N$3714))),IF(Calcs!$I$5:$I$3714=$A$16,IF(Calcs!$J$5:$J$3714=E$2,IF(Calcs!$A$5:$A$3714=$A19,Calcs!$G$5:$G$3714))))/SUMIFS(Calcs!$N$5:$N$3714,Calcs!$I$5:$I$3714,$A$16,Calcs!$J$5:$J$3714,E$2,Calcs!$A$5:$A$3714,$A19)</f>
        <v>5.3193000000000011E-2</v>
      </c>
      <c r="F19" s="644">
        <f t="array" ref="F19">SUMPRODUCT(IF(Calcs!$I$5:$I$3714="LDVs",IF(Calcs!$J$5:$J$3714=F$2,IF(Calcs!$A$5:$A$3714=$A19,Calcs!$N$5:$N$3714))),IF(Calcs!$I$5:$I$3714="LDVs",IF(Calcs!$J$5:$J$3714=F$2,IF(Calcs!$A$5:$A$3714=$A19,Calcs!$G$5:$G$3714))))</f>
        <v>0</v>
      </c>
      <c r="G19" s="644">
        <f t="array" ref="G19">SUMPRODUCT(IF(Calcs!$I$5:$I$3714="LDVs",IF(Calcs!$J$5:$J$3714=G$2,IF(Calcs!$A$5:$A$3714=$A19,Calcs!$N$5:$N$3714))),IF(Calcs!$I$5:$I$3714="LDVs",IF(Calcs!$J$5:$J$3714=G$2,IF(Calcs!$A$5:$A$3714=$A19,Calcs!$G$5:$G$3714))))</f>
        <v>0</v>
      </c>
      <c r="H19">
        <v>0</v>
      </c>
    </row>
    <row r="20" spans="1:8" x14ac:dyDescent="0.25">
      <c r="A20" t="s">
        <v>67</v>
      </c>
      <c r="B20">
        <v>0</v>
      </c>
      <c r="C20" s="233">
        <f t="array" ref="C20">SUMPRODUCT(IF(Calcs!$I$5:$I$3714=$A$16,IF(Calcs!$J$5:$J$3714=C$2,IF(Calcs!$A$5:$A$3714=$A20,Calcs!$N$5:$N$3714))),IF(Calcs!$I$5:$I$3714=$A$16,IF(Calcs!$J$5:$J$3714=C$2,IF(Calcs!$A$5:$A$3714=$A20,Calcs!$G$5:$G$3714))))/SUMIFS(Calcs!$N$5:$N$3714,Calcs!$I$5:$I$3714,$A$16,Calcs!$J$5:$J$3714,C$2,Calcs!$A$5:$A$3714,$A20)</f>
        <v>1.1299999999999999</v>
      </c>
      <c r="D20" s="233">
        <f t="array" ref="D20">SUMPRODUCT(IF(Calcs!$I$5:$I$3714=$A$16,IF(Calcs!$J$5:$J$3714=D$2,IF(Calcs!$A$5:$A$3714=$A20,Calcs!$N$5:$N$3714))),IF(Calcs!$I$5:$I$3714=$A$16,IF(Calcs!$J$5:$J$3714=D$2,IF(Calcs!$A$5:$A$3714=$A20,Calcs!$G$5:$G$3714))))/SUMIFS(Calcs!$N$5:$N$3714,Calcs!$I$5:$I$3714,$A$16,Calcs!$J$5:$J$3714,D$2,Calcs!$A$5:$A$3714,$A20)</f>
        <v>7.9</v>
      </c>
      <c r="E20" s="233">
        <f t="array" ref="E20">SUMPRODUCT(IF(Calcs!$I$5:$I$3714=$A$16,IF(Calcs!$J$5:$J$3714=E$2,IF(Calcs!$A$5:$A$3714=$A20,Calcs!$N$5:$N$3714))),IF(Calcs!$I$5:$I$3714=$A$16,IF(Calcs!$J$5:$J$3714=E$2,IF(Calcs!$A$5:$A$3714=$A20,Calcs!$G$5:$G$3714))))/SUMIFS(Calcs!$N$5:$N$3714,Calcs!$I$5:$I$3714,$A$16,Calcs!$J$5:$J$3714,E$2,Calcs!$A$5:$A$3714,$A20)</f>
        <v>0.42129000000000005</v>
      </c>
      <c r="F20" s="644">
        <f t="array" ref="F20">SUMPRODUCT(IF(Calcs!$I$5:$I$3714="LDVs",IF(Calcs!$J$5:$J$3714=F$2,IF(Calcs!$A$5:$A$3714=$A20,Calcs!$N$5:$N$3714))),IF(Calcs!$I$5:$I$3714="LDVs",IF(Calcs!$J$5:$J$3714=F$2,IF(Calcs!$A$5:$A$3714=$A20,Calcs!$G$5:$G$3714))))</f>
        <v>0</v>
      </c>
      <c r="G20" s="644">
        <f t="array" ref="G20">SUMPRODUCT(IF(Calcs!$I$5:$I$3714="LDVs",IF(Calcs!$J$5:$J$3714=G$2,IF(Calcs!$A$5:$A$3714=$A20,Calcs!$N$5:$N$3714))),IF(Calcs!$I$5:$I$3714="LDVs",IF(Calcs!$J$5:$J$3714=G$2,IF(Calcs!$A$5:$A$3714=$A20,Calcs!$G$5:$G$3714))))</f>
        <v>0</v>
      </c>
      <c r="H20">
        <v>0</v>
      </c>
    </row>
    <row r="21" spans="1:8" x14ac:dyDescent="0.25">
      <c r="A21" t="s">
        <v>68</v>
      </c>
      <c r="B21">
        <v>0</v>
      </c>
      <c r="C21" s="233">
        <f t="array" ref="C21">SUMPRODUCT(IF(Calcs!$I$5:$I$3714=$A$16,IF(Calcs!$J$5:$J$3714=C$2,IF(Calcs!$A$5:$A$3714=$A21,Calcs!$N$5:$N$3714))),IF(Calcs!$I$5:$I$3714=$A$16,IF(Calcs!$J$5:$J$3714=C$2,IF(Calcs!$A$5:$A$3714=$A21,Calcs!$G$5:$G$3714))))/SUMIFS(Calcs!$N$5:$N$3714,Calcs!$I$5:$I$3714,$A$16,Calcs!$J$5:$J$3714,C$2,Calcs!$A$5:$A$3714,$A21)</f>
        <v>0.8</v>
      </c>
      <c r="D21" s="233">
        <f t="array" ref="D21">SUMPRODUCT(IF(Calcs!$I$5:$I$3714=$A$16,IF(Calcs!$J$5:$J$3714=D$2,IF(Calcs!$A$5:$A$3714=$A21,Calcs!$N$5:$N$3714))),IF(Calcs!$I$5:$I$3714=$A$16,IF(Calcs!$J$5:$J$3714=D$2,IF(Calcs!$A$5:$A$3714=$A21,Calcs!$G$5:$G$3714))))/SUMIFS(Calcs!$N$5:$N$3714,Calcs!$I$5:$I$3714,$A$16,Calcs!$J$5:$J$3714,D$2,Calcs!$A$5:$A$3714,$A21)</f>
        <v>0.8</v>
      </c>
      <c r="E21" s="233">
        <f t="array" ref="E21">SUMPRODUCT(IF(Calcs!$I$5:$I$3714=$A$16,IF(Calcs!$J$5:$J$3714=E$2,IF(Calcs!$A$5:$A$3714=$A21,Calcs!$N$5:$N$3714))),IF(Calcs!$I$5:$I$3714=$A$16,IF(Calcs!$J$5:$J$3714=E$2,IF(Calcs!$A$5:$A$3714=$A21,Calcs!$G$5:$G$3714))))/SUMIFS(Calcs!$N$5:$N$3714,Calcs!$I$5:$I$3714,$A$16,Calcs!$J$5:$J$3714,E$2,Calcs!$A$5:$A$3714,$A21)</f>
        <v>0.91107500000000008</v>
      </c>
      <c r="F21" s="644">
        <f t="array" ref="F21">SUMPRODUCT(IF(Calcs!$I$5:$I$3714="LDVs",IF(Calcs!$J$5:$J$3714=F$2,IF(Calcs!$A$5:$A$3714=$A21,Calcs!$N$5:$N$3714))),IF(Calcs!$I$5:$I$3714="LDVs",IF(Calcs!$J$5:$J$3714=F$2,IF(Calcs!$A$5:$A$3714=$A21,Calcs!$G$5:$G$3714))))</f>
        <v>0</v>
      </c>
      <c r="G21" s="644">
        <f t="array" ref="G21">SUMPRODUCT(IF(Calcs!$I$5:$I$3714="LDVs",IF(Calcs!$J$5:$J$3714=G$2,IF(Calcs!$A$5:$A$3714=$A21,Calcs!$N$5:$N$3714))),IF(Calcs!$I$5:$I$3714="LDVs",IF(Calcs!$J$5:$J$3714=G$2,IF(Calcs!$A$5:$A$3714=$A21,Calcs!$G$5:$G$3714))))</f>
        <v>0</v>
      </c>
      <c r="H21">
        <v>0</v>
      </c>
    </row>
    <row r="22" spans="1:8" x14ac:dyDescent="0.25">
      <c r="A22" t="s">
        <v>69</v>
      </c>
      <c r="B22">
        <v>0</v>
      </c>
      <c r="C22" s="233">
        <f t="array" ref="C22">SUMPRODUCT(IF(Calcs!$I$5:$I$3714=$A$16,IF(Calcs!$J$5:$J$3714=C$2,IF(Calcs!$A$5:$A$3714=$A22,Calcs!$N$5:$N$3714))),IF(Calcs!$I$5:$I$3714=$A$16,IF(Calcs!$J$5:$J$3714=C$2,IF(Calcs!$A$5:$A$3714=$A22,Calcs!$G$5:$G$3714))))/SUMIFS(Calcs!$N$5:$N$3714,Calcs!$I$5:$I$3714,$A$16,Calcs!$J$5:$J$3714,C$2,Calcs!$A$5:$A$3714,$A22)</f>
        <v>2E-3</v>
      </c>
      <c r="D22" s="233">
        <f t="array" ref="D22">SUMPRODUCT(IF(Calcs!$I$5:$I$3714=$A$16,IF(Calcs!$J$5:$J$3714=D$2,IF(Calcs!$A$5:$A$3714=$A22,Calcs!$N$5:$N$3714))),IF(Calcs!$I$5:$I$3714=$A$16,IF(Calcs!$J$5:$J$3714=D$2,IF(Calcs!$A$5:$A$3714=$A22,Calcs!$G$5:$G$3714))))/SUMIFS(Calcs!$N$5:$N$3714,Calcs!$I$5:$I$3714,$A$16,Calcs!$J$5:$J$3714,D$2,Calcs!$A$5:$A$3714,$A22)</f>
        <v>2.5309999999999999E-2</v>
      </c>
      <c r="E22" s="233">
        <f t="array" ref="E22">SUMPRODUCT(IF(Calcs!$I$5:$I$3714=$A$16,IF(Calcs!$J$5:$J$3714=E$2,IF(Calcs!$A$5:$A$3714=$A22,Calcs!$N$5:$N$3714))),IF(Calcs!$I$5:$I$3714=$A$16,IF(Calcs!$J$5:$J$3714=E$2,IF(Calcs!$A$5:$A$3714=$A22,Calcs!$G$5:$G$3714))))/SUMIFS(Calcs!$N$5:$N$3714,Calcs!$I$5:$I$3714,$A$16,Calcs!$J$5:$J$3714,E$2,Calcs!$A$5:$A$3714,$A22)</f>
        <v>2.490510000000001E-2</v>
      </c>
      <c r="F22" s="644">
        <f t="array" ref="F22">SUMPRODUCT(IF(Calcs!$I$5:$I$3714="LDVs",IF(Calcs!$J$5:$J$3714=F$2,IF(Calcs!$A$5:$A$3714=$A22,Calcs!$N$5:$N$3714))),IF(Calcs!$I$5:$I$3714="LDVs",IF(Calcs!$J$5:$J$3714=F$2,IF(Calcs!$A$5:$A$3714=$A22,Calcs!$G$5:$G$3714))))</f>
        <v>0</v>
      </c>
      <c r="G22" s="644">
        <f t="array" ref="G22">SUMPRODUCT(IF(Calcs!$I$5:$I$3714="LDVs",IF(Calcs!$J$5:$J$3714=G$2,IF(Calcs!$A$5:$A$3714=$A22,Calcs!$N$5:$N$3714))),IF(Calcs!$I$5:$I$3714="LDVs",IF(Calcs!$J$5:$J$3714=G$2,IF(Calcs!$A$5:$A$3714=$A22,Calcs!$G$5:$G$3714))))</f>
        <v>0</v>
      </c>
      <c r="H22">
        <v>0</v>
      </c>
    </row>
    <row r="23" spans="1:8" x14ac:dyDescent="0.25">
      <c r="A23" t="s">
        <v>70</v>
      </c>
      <c r="B23">
        <v>0</v>
      </c>
      <c r="C23" s="233">
        <f t="array" ref="C23">SUMPRODUCT(IF(Calcs!$I$5:$I$3714=$A$16,IF(Calcs!$J$5:$J$3714=C$2,IF(Calcs!$A$5:$A$3714=$A23,Calcs!$N$5:$N$3714))),IF(Calcs!$I$5:$I$3714=$A$16,IF(Calcs!$J$5:$J$3714=C$2,IF(Calcs!$A$5:$A$3714=$A23,Calcs!$G$5:$G$3714))))/SUMIFS(Calcs!$N$5:$N$3714,Calcs!$I$5:$I$3714,$A$16,Calcs!$J$5:$J$3714,C$2,Calcs!$A$5:$A$3714,$A23)</f>
        <v>1.8400000000000001E-3</v>
      </c>
      <c r="D23" s="233">
        <f t="array" ref="D23">SUMPRODUCT(IF(Calcs!$I$5:$I$3714=$A$16,IF(Calcs!$J$5:$J$3714=D$2,IF(Calcs!$A$5:$A$3714=$A23,Calcs!$N$5:$N$3714))),IF(Calcs!$I$5:$I$3714=$A$16,IF(Calcs!$J$5:$J$3714=D$2,IF(Calcs!$A$5:$A$3714=$A23,Calcs!$G$5:$G$3714))))/SUMIFS(Calcs!$N$5:$N$3714,Calcs!$I$5:$I$3714,$A$16,Calcs!$J$5:$J$3714,D$2,Calcs!$A$5:$A$3714,$A23)</f>
        <v>2.3959999999999999E-2</v>
      </c>
      <c r="E23" s="233">
        <f t="array" ref="E23">SUMPRODUCT(IF(Calcs!$I$5:$I$3714=$A$16,IF(Calcs!$J$5:$J$3714=E$2,IF(Calcs!$A$5:$A$3714=$A23,Calcs!$N$5:$N$3714))),IF(Calcs!$I$5:$I$3714=$A$16,IF(Calcs!$J$5:$J$3714=E$2,IF(Calcs!$A$5:$A$3714=$A23,Calcs!$G$5:$G$3714))))/SUMIFS(Calcs!$N$5:$N$3714,Calcs!$I$5:$I$3714,$A$16,Calcs!$J$5:$J$3714,E$2,Calcs!$A$5:$A$3714,$A23)</f>
        <v>2.4454800000000009E-2</v>
      </c>
      <c r="F23" s="644">
        <f t="array" ref="F23">SUMPRODUCT(IF(Calcs!$I$5:$I$3714="LDVs",IF(Calcs!$J$5:$J$3714=F$2,IF(Calcs!$A$5:$A$3714=$A23,Calcs!$N$5:$N$3714))),IF(Calcs!$I$5:$I$3714="LDVs",IF(Calcs!$J$5:$J$3714=F$2,IF(Calcs!$A$5:$A$3714=$A23,Calcs!$G$5:$G$3714))))</f>
        <v>0</v>
      </c>
      <c r="G23" s="644">
        <f t="array" ref="G23">SUMPRODUCT(IF(Calcs!$I$5:$I$3714="LDVs",IF(Calcs!$J$5:$J$3714=G$2,IF(Calcs!$A$5:$A$3714=$A23,Calcs!$N$5:$N$3714))),IF(Calcs!$I$5:$I$3714="LDVs",IF(Calcs!$J$5:$J$3714=G$2,IF(Calcs!$A$5:$A$3714=$A23,Calcs!$G$5:$G$3714))))</f>
        <v>0</v>
      </c>
      <c r="H23">
        <v>0</v>
      </c>
    </row>
    <row r="24" spans="1:8" x14ac:dyDescent="0.25">
      <c r="A24" t="s">
        <v>71</v>
      </c>
      <c r="B24">
        <v>0</v>
      </c>
      <c r="C24" s="233">
        <f t="array" ref="C24">SUMPRODUCT(IF(Calcs!$I$5:$I$3714=$A$16,IF(Calcs!$J$5:$J$3714=C$2,IF(Calcs!$A$5:$A$3714=$A24,Calcs!$N$5:$N$3714))),IF(Calcs!$I$5:$I$3714=$A$16,IF(Calcs!$J$5:$J$3714=C$2,IF(Calcs!$A$5:$A$3714=$A24,Calcs!$G$5:$G$3714))))/SUMIFS(Calcs!$N$5:$N$3714,Calcs!$I$5:$I$3714,$A$16,Calcs!$J$5:$J$3714,C$2,Calcs!$A$5:$A$3714,$A24)</f>
        <v>0</v>
      </c>
      <c r="D24" s="233">
        <f t="array" ref="D24">SUMPRODUCT(IF(Calcs!$I$5:$I$3714=$A$16,IF(Calcs!$J$5:$J$3714=D$2,IF(Calcs!$A$5:$A$3714=$A24,Calcs!$N$5:$N$3714))),IF(Calcs!$I$5:$I$3714=$A$16,IF(Calcs!$J$5:$J$3714=D$2,IF(Calcs!$A$5:$A$3714=$A24,Calcs!$G$5:$G$3714))))/SUMIFS(Calcs!$N$5:$N$3714,Calcs!$I$5:$I$3714,$A$16,Calcs!$J$5:$J$3714,D$2,Calcs!$A$5:$A$3714,$A24)</f>
        <v>8.6959999999999996E-2</v>
      </c>
      <c r="E24" s="233">
        <f t="array" ref="E24">SUMPRODUCT(IF(Calcs!$I$5:$I$3714=$A$16,IF(Calcs!$J$5:$J$3714=E$2,IF(Calcs!$A$5:$A$3714=$A24,Calcs!$N$5:$N$3714))),IF(Calcs!$I$5:$I$3714=$A$16,IF(Calcs!$J$5:$J$3714=E$2,IF(Calcs!$A$5:$A$3714=$A24,Calcs!$G$5:$G$3714))))/SUMIFS(Calcs!$N$5:$N$3714,Calcs!$I$5:$I$3714,$A$16,Calcs!$J$5:$J$3714,E$2,Calcs!$A$5:$A$3714,$A24)</f>
        <v>0.23529</v>
      </c>
      <c r="F24" s="644">
        <f t="array" ref="F24">SUMPRODUCT(IF(Calcs!$I$5:$I$3714="LDVs",IF(Calcs!$J$5:$J$3714=F$2,IF(Calcs!$A$5:$A$3714=$A24,Calcs!$N$5:$N$3714))),IF(Calcs!$I$5:$I$3714="LDVs",IF(Calcs!$J$5:$J$3714=F$2,IF(Calcs!$A$5:$A$3714=$A24,Calcs!$G$5:$G$3714))))</f>
        <v>0</v>
      </c>
      <c r="G24" s="644">
        <f t="array" ref="G24">SUMPRODUCT(IF(Calcs!$I$5:$I$3714="LDVs",IF(Calcs!$J$5:$J$3714=G$2,IF(Calcs!$A$5:$A$3714=$A24,Calcs!$N$5:$N$3714))),IF(Calcs!$I$5:$I$3714="LDVs",IF(Calcs!$J$5:$J$3714=G$2,IF(Calcs!$A$5:$A$3714=$A24,Calcs!$G$5:$G$3714))))</f>
        <v>0</v>
      </c>
      <c r="H24">
        <v>0</v>
      </c>
    </row>
    <row r="25" spans="1:8" x14ac:dyDescent="0.25">
      <c r="A25" t="s">
        <v>1412</v>
      </c>
      <c r="B25">
        <v>0</v>
      </c>
      <c r="C25" s="233">
        <f t="array" ref="C25">SUMPRODUCT(IF(Calcs!$I$5:$I$3714=$A$16,IF(Calcs!$J$5:$J$3714=C$2,IF(Calcs!$A$5:$A$3714=$A25,Calcs!$N$5:$N$3714))),IF(Calcs!$I$5:$I$3714=$A$16,IF(Calcs!$J$5:$J$3714=C$2,IF(Calcs!$A$5:$A$3714=$A25,Calcs!$G$5:$G$3714))))/SUMIFS(Calcs!$N$5:$N$3714,Calcs!$I$5:$I$3714,$A$16,Calcs!$J$5:$J$3714,C$2,Calcs!$A$5:$A$3714,$A25)</f>
        <v>2.9999999999999997E-4</v>
      </c>
      <c r="D25" s="233">
        <f t="array" ref="D25">SUMPRODUCT(IF(Calcs!$I$5:$I$3714=$A$16,IF(Calcs!$J$5:$J$3714=D$2,IF(Calcs!$A$5:$A$3714=$A25,Calcs!$N$5:$N$3714))),IF(Calcs!$I$5:$I$3714=$A$16,IF(Calcs!$J$5:$J$3714=D$2,IF(Calcs!$A$5:$A$3714=$A25,Calcs!$G$5:$G$3714))))/SUMIFS(Calcs!$N$5:$N$3714,Calcs!$I$5:$I$3714,$A$16,Calcs!$J$5:$J$3714,D$2,Calcs!$A$5:$A$3714,$A25)</f>
        <v>3.98E-3</v>
      </c>
      <c r="E25" s="233">
        <f t="array" ref="E25">SUMPRODUCT(IF(Calcs!$I$5:$I$3714=$A$16,IF(Calcs!$J$5:$J$3714=E$2,IF(Calcs!$A$5:$A$3714=$A25,Calcs!$N$5:$N$3714))),IF(Calcs!$I$5:$I$3714=$A$16,IF(Calcs!$J$5:$J$3714=E$2,IF(Calcs!$A$5:$A$3714=$A25,Calcs!$G$5:$G$3714))))/SUMIFS(Calcs!$N$5:$N$3714,Calcs!$I$5:$I$3714,$A$16,Calcs!$J$5:$J$3714,E$2,Calcs!$A$5:$A$3714,$A25)</f>
        <v>2.0897825000000002E-2</v>
      </c>
      <c r="F25" s="644">
        <f t="array" ref="F25">SUMPRODUCT(IF(Calcs!$I$5:$I$3714="LDVs",IF(Calcs!$J$5:$J$3714=F$2,IF(Calcs!$A$5:$A$3714=$A25,Calcs!$N$5:$N$3714))),IF(Calcs!$I$5:$I$3714="LDVs",IF(Calcs!$J$5:$J$3714=F$2,IF(Calcs!$A$5:$A$3714=$A25,Calcs!$G$5:$G$3714))))</f>
        <v>0</v>
      </c>
      <c r="G25" s="644">
        <f t="array" ref="G25">SUMPRODUCT(IF(Calcs!$I$5:$I$3714="LDVs",IF(Calcs!$J$5:$J$3714=G$2,IF(Calcs!$A$5:$A$3714=$A25,Calcs!$N$5:$N$3714))),IF(Calcs!$I$5:$I$3714="LDVs",IF(Calcs!$J$5:$J$3714=G$2,IF(Calcs!$A$5:$A$3714=$A25,Calcs!$G$5:$G$3714))))</f>
        <v>0</v>
      </c>
      <c r="H25">
        <v>0</v>
      </c>
    </row>
    <row r="26" spans="1:8" x14ac:dyDescent="0.25">
      <c r="A26" t="s">
        <v>73</v>
      </c>
      <c r="B26">
        <v>0</v>
      </c>
      <c r="C26" s="233">
        <f t="array" ref="C26">SUMPRODUCT(IF(Calcs!$I$5:$I$3714=$A$16,IF(Calcs!$J$5:$J$3714=C$2,IF(Calcs!$A$5:$A$3714=$A26,Calcs!$N$5:$N$3714))),IF(Calcs!$I$5:$I$3714=$A$16,IF(Calcs!$J$5:$J$3714=C$2,IF(Calcs!$A$5:$A$3714=$A26,Calcs!$G$5:$G$3714))))/SUMIFS(Calcs!$N$5:$N$3714,Calcs!$I$5:$I$3714,$A$16,Calcs!$J$5:$J$3714,C$2,Calcs!$A$5:$A$3714,$A26)</f>
        <v>1E-3</v>
      </c>
      <c r="D26" s="233">
        <f t="array" ref="D26">SUMPRODUCT(IF(Calcs!$I$5:$I$3714=$A$16,IF(Calcs!$J$5:$J$3714=D$2,IF(Calcs!$A$5:$A$3714=$A26,Calcs!$N$5:$N$3714))),IF(Calcs!$I$5:$I$3714=$A$16,IF(Calcs!$J$5:$J$3714=D$2,IF(Calcs!$A$5:$A$3714=$A26,Calcs!$G$5:$G$3714))))/SUMIFS(Calcs!$N$5:$N$3714,Calcs!$I$5:$I$3714,$A$16,Calcs!$J$5:$J$3714,D$2,Calcs!$A$5:$A$3714,$A26)</f>
        <v>1.325E-2</v>
      </c>
      <c r="E26" s="233">
        <f t="array" ref="E26">SUMPRODUCT(IF(Calcs!$I$5:$I$3714=$A$16,IF(Calcs!$J$5:$J$3714=E$2,IF(Calcs!$A$5:$A$3714=$A26,Calcs!$N$5:$N$3714))),IF(Calcs!$I$5:$I$3714=$A$16,IF(Calcs!$J$5:$J$3714=E$2,IF(Calcs!$A$5:$A$3714=$A26,Calcs!$G$5:$G$3714))))/SUMIFS(Calcs!$N$5:$N$3714,Calcs!$I$5:$I$3714,$A$16,Calcs!$J$5:$J$3714,E$2,Calcs!$A$5:$A$3714,$A26)</f>
        <v>6.0875750000000022E-3</v>
      </c>
      <c r="F26" s="644">
        <f t="array" ref="F26">SUMPRODUCT(IF(Calcs!$I$5:$I$3714="LDVs",IF(Calcs!$J$5:$J$3714=F$2,IF(Calcs!$A$5:$A$3714=$A26,Calcs!$N$5:$N$3714))),IF(Calcs!$I$5:$I$3714="LDVs",IF(Calcs!$J$5:$J$3714=F$2,IF(Calcs!$A$5:$A$3714=$A26,Calcs!$G$5:$G$3714))))</f>
        <v>0</v>
      </c>
      <c r="G26" s="644">
        <f t="array" ref="G26">SUMPRODUCT(IF(Calcs!$I$5:$I$3714="LDVs",IF(Calcs!$J$5:$J$3714=G$2,IF(Calcs!$A$5:$A$3714=$A26,Calcs!$N$5:$N$3714))),IF(Calcs!$I$5:$I$3714="LDVs",IF(Calcs!$J$5:$J$3714=G$2,IF(Calcs!$A$5:$A$3714=$A26,Calcs!$G$5:$G$3714))))</f>
        <v>0</v>
      </c>
      <c r="H26">
        <v>0</v>
      </c>
    </row>
    <row r="27" spans="1:8" x14ac:dyDescent="0.25">
      <c r="A27" t="s">
        <v>74</v>
      </c>
      <c r="B27">
        <v>0</v>
      </c>
      <c r="C27" s="233">
        <f t="array" ref="C27">SUMPRODUCT(IF(Calcs!$I$5:$I$3714=$A$16,IF(Calcs!$J$5:$J$3714=C$2,IF(Calcs!$A$5:$A$3714=$A27,Calcs!$N$5:$N$3714))),IF(Calcs!$I$5:$I$3714=$A$16,IF(Calcs!$J$5:$J$3714=C$2,IF(Calcs!$A$5:$A$3714=$A27,Calcs!$G$5:$G$3714))))/SUMIFS(Calcs!$N$5:$N$3714,Calcs!$I$5:$I$3714,$A$16,Calcs!$J$5:$J$3714,C$2,Calcs!$A$5:$A$3714,$A27)</f>
        <v>0.33115499999999998</v>
      </c>
      <c r="D27" s="233">
        <f t="array" ref="D27">SUMPRODUCT(IF(Calcs!$I$5:$I$3714=$A$16,IF(Calcs!$J$5:$J$3714=D$2,IF(Calcs!$A$5:$A$3714=$A27,Calcs!$N$5:$N$3714))),IF(Calcs!$I$5:$I$3714=$A$16,IF(Calcs!$J$5:$J$3714=D$2,IF(Calcs!$A$5:$A$3714=$A27,Calcs!$G$5:$G$3714))))/SUMIFS(Calcs!$N$5:$N$3714,Calcs!$I$5:$I$3714,$A$16,Calcs!$J$5:$J$3714,D$2,Calcs!$A$5:$A$3714,$A27)</f>
        <v>5.416E-2</v>
      </c>
      <c r="E27" s="233">
        <f t="array" ref="E27">SUMPRODUCT(IF(Calcs!$I$5:$I$3714=$A$16,IF(Calcs!$J$5:$J$3714=E$2,IF(Calcs!$A$5:$A$3714=$A27,Calcs!$N$5:$N$3714))),IF(Calcs!$I$5:$I$3714=$A$16,IF(Calcs!$J$5:$J$3714=E$2,IF(Calcs!$A$5:$A$3714=$A27,Calcs!$G$5:$G$3714))))/SUMIFS(Calcs!$N$5:$N$3714,Calcs!$I$5:$I$3714,$A$16,Calcs!$J$5:$J$3714,E$2,Calcs!$A$5:$A$3714,$A27)</f>
        <v>1.7600000000000001E-2</v>
      </c>
      <c r="F27" s="644">
        <f t="array" ref="F27">SUMPRODUCT(IF(Calcs!$I$5:$I$3714="LDVs",IF(Calcs!$J$5:$J$3714=F$2,IF(Calcs!$A$5:$A$3714=$A27,Calcs!$N$5:$N$3714))),IF(Calcs!$I$5:$I$3714="LDVs",IF(Calcs!$J$5:$J$3714=F$2,IF(Calcs!$A$5:$A$3714=$A27,Calcs!$G$5:$G$3714))))</f>
        <v>0</v>
      </c>
      <c r="G27" s="644">
        <f t="array" ref="G27">SUMPRODUCT(IF(Calcs!$I$5:$I$3714="LDVs",IF(Calcs!$J$5:$J$3714=G$2,IF(Calcs!$A$5:$A$3714=$A27,Calcs!$N$5:$N$3714))),IF(Calcs!$I$5:$I$3714="LDVs",IF(Calcs!$J$5:$J$3714=G$2,IF(Calcs!$A$5:$A$3714=$A27,Calcs!$G$5:$G$3714))))</f>
        <v>0</v>
      </c>
      <c r="H27">
        <v>0</v>
      </c>
    </row>
    <row r="28" spans="1:8" x14ac:dyDescent="0.25">
      <c r="A28" t="s">
        <v>75</v>
      </c>
      <c r="B28">
        <v>0</v>
      </c>
      <c r="C28" s="233">
        <f t="array" ref="C28">SUMPRODUCT(IF(Calcs!$I$5:$I$3714=$A$16,IF(Calcs!$J$5:$J$3714=C$2,IF(Calcs!$A$5:$A$3714=$A28,Calcs!$N$5:$N$3714))),IF(Calcs!$I$5:$I$3714=$A$16,IF(Calcs!$J$5:$J$3714=C$2,IF(Calcs!$A$5:$A$3714=$A28,Calcs!$G$5:$G$3714))))/SUMIFS(Calcs!$N$5:$N$3714,Calcs!$I$5:$I$3714,$A$16,Calcs!$J$5:$J$3714,C$2,Calcs!$A$5:$A$3714,$A28)</f>
        <v>3.5E-4</v>
      </c>
      <c r="D28" s="233">
        <f t="array" ref="D28">SUMPRODUCT(IF(Calcs!$I$5:$I$3714=$A$16,IF(Calcs!$J$5:$J$3714=D$2,IF(Calcs!$A$5:$A$3714=$A28,Calcs!$N$5:$N$3714))),IF(Calcs!$I$5:$I$3714=$A$16,IF(Calcs!$J$5:$J$3714=D$2,IF(Calcs!$A$5:$A$3714=$A28,Calcs!$G$5:$G$3714))))/SUMIFS(Calcs!$N$5:$N$3714,Calcs!$I$5:$I$3714,$A$16,Calcs!$J$5:$J$3714,D$2,Calcs!$A$5:$A$3714,$A28)</f>
        <v>3.0999999999999999E-3</v>
      </c>
      <c r="E28" s="233">
        <f t="array" ref="E28">SUMPRODUCT(IF(Calcs!$I$5:$I$3714=$A$16,IF(Calcs!$J$5:$J$3714=E$2,IF(Calcs!$A$5:$A$3714=$A28,Calcs!$N$5:$N$3714))),IF(Calcs!$I$5:$I$3714=$A$16,IF(Calcs!$J$5:$J$3714=E$2,IF(Calcs!$A$5:$A$3714=$A28,Calcs!$G$5:$G$3714))))/SUMIFS(Calcs!$N$5:$N$3714,Calcs!$I$5:$I$3714,$A$16,Calcs!$J$5:$J$3714,E$2,Calcs!$A$5:$A$3714,$A28)</f>
        <v>1.8E-3</v>
      </c>
      <c r="F28" s="644">
        <f t="array" ref="F28">SUMPRODUCT(IF(Calcs!$I$5:$I$3714="LDVs",IF(Calcs!$J$5:$J$3714=F$2,IF(Calcs!$A$5:$A$3714=$A28,Calcs!$N$5:$N$3714))),IF(Calcs!$I$5:$I$3714="LDVs",IF(Calcs!$J$5:$J$3714=F$2,IF(Calcs!$A$5:$A$3714=$A28,Calcs!$G$5:$G$3714))))</f>
        <v>0</v>
      </c>
      <c r="G28" s="644">
        <f t="array" ref="G28">SUMPRODUCT(IF(Calcs!$I$5:$I$3714="LDVs",IF(Calcs!$J$5:$J$3714=G$2,IF(Calcs!$A$5:$A$3714=$A28,Calcs!$N$5:$N$3714))),IF(Calcs!$I$5:$I$3714="LDVs",IF(Calcs!$J$5:$J$3714=G$2,IF(Calcs!$A$5:$A$3714=$A28,Calcs!$G$5:$G$3714))))</f>
        <v>0</v>
      </c>
      <c r="H28">
        <v>0</v>
      </c>
    </row>
    <row r="29" spans="1:8" x14ac:dyDescent="0.25">
      <c r="A29" t="s">
        <v>391</v>
      </c>
      <c r="B29">
        <v>0</v>
      </c>
      <c r="C29">
        <v>0</v>
      </c>
      <c r="D29">
        <v>0</v>
      </c>
      <c r="E29">
        <v>0</v>
      </c>
      <c r="F29">
        <v>0</v>
      </c>
      <c r="G29">
        <v>0</v>
      </c>
      <c r="H29">
        <v>0</v>
      </c>
    </row>
    <row r="31" spans="1:8" x14ac:dyDescent="0.25">
      <c r="A31" s="605" t="s">
        <v>440</v>
      </c>
      <c r="B31" s="605"/>
      <c r="C31" s="605"/>
      <c r="D31" s="605"/>
      <c r="E31" s="605"/>
      <c r="F31" s="605"/>
      <c r="G31" s="605"/>
      <c r="H31" s="605"/>
    </row>
    <row r="32" spans="1:8" x14ac:dyDescent="0.25">
      <c r="B32" s="232" t="s">
        <v>399</v>
      </c>
      <c r="C32" s="232" t="s">
        <v>393</v>
      </c>
      <c r="D32" s="232" t="s">
        <v>402</v>
      </c>
      <c r="E32" s="232" t="s">
        <v>400</v>
      </c>
      <c r="F32" s="232" t="s">
        <v>403</v>
      </c>
      <c r="G32" s="232" t="s">
        <v>404</v>
      </c>
      <c r="H32" t="s">
        <v>405</v>
      </c>
    </row>
    <row r="33" spans="1:8" x14ac:dyDescent="0.25">
      <c r="A33" t="s">
        <v>76</v>
      </c>
      <c r="B33" s="649">
        <v>0</v>
      </c>
      <c r="C33" s="649">
        <v>0</v>
      </c>
      <c r="D33" s="649">
        <f t="array" ref="D33">SUMPRODUCT(IF(Calcs!$I$5:$I$3714=$A$31,IF(Calcs!$J$5:$J$3714=D$2,IF(Calcs!$A$5:$A$3714=$A33,Calcs!$N$5:$N$3714))),IF(Calcs!$I$5:$I$3714=$A$31,IF(Calcs!$J$5:$J$3714=D$2,IF(Calcs!$A$5:$A$3714=$A33,Calcs!$G$5:$G$3714))))/SUMIFS(Calcs!$N$5:$N$3714,Calcs!$I$5:$I$3714,$A$31,Calcs!$J$5:$J$3714,D$2,Calcs!$A$5:$A$3714,$A33)</f>
        <v>68.599999999999994</v>
      </c>
      <c r="E33" s="649">
        <v>0</v>
      </c>
      <c r="F33" s="650">
        <v>0</v>
      </c>
      <c r="G33" s="649">
        <v>0</v>
      </c>
      <c r="H33" s="649">
        <f>D33</f>
        <v>68.599999999999994</v>
      </c>
    </row>
    <row r="34" spans="1:8" x14ac:dyDescent="0.25">
      <c r="A34" t="s">
        <v>66</v>
      </c>
      <c r="B34" s="649">
        <v>0</v>
      </c>
      <c r="C34" s="649">
        <v>0</v>
      </c>
      <c r="D34" s="649">
        <f t="array" ref="D34">SUMPRODUCT(IF(Calcs!$I$5:$I$3714=$A$31,IF(Calcs!$J$5:$J$3714=D$2,IF(Calcs!$A$5:$A$3714=$A34,Calcs!$N$5:$N$3714))),IF(Calcs!$I$5:$I$3714=$A$31,IF(Calcs!$J$5:$J$3714=D$2,IF(Calcs!$A$5:$A$3714=$A34,Calcs!$G$5:$G$3714))))/SUMIFS(Calcs!$N$5:$N$3714,Calcs!$I$5:$I$3714,$A$31,Calcs!$J$5:$J$3714,D$2,Calcs!$A$5:$A$3714,$A34)</f>
        <v>0.04</v>
      </c>
      <c r="E34" s="649">
        <v>0</v>
      </c>
      <c r="F34" s="650">
        <v>0</v>
      </c>
      <c r="G34" s="649">
        <v>0</v>
      </c>
      <c r="H34" s="649">
        <f t="shared" ref="H34:H44" si="0">D34</f>
        <v>0.04</v>
      </c>
    </row>
    <row r="35" spans="1:8" x14ac:dyDescent="0.25">
      <c r="A35" t="s">
        <v>67</v>
      </c>
      <c r="B35" s="649">
        <v>0</v>
      </c>
      <c r="C35" s="649">
        <v>0</v>
      </c>
      <c r="D35" s="649">
        <f t="array" ref="D35">SUMPRODUCT(IF(Calcs!$I$5:$I$3714=$A$31,IF(Calcs!$J$5:$J$3714=D$2,IF(Calcs!$A$5:$A$3714=$A35,Calcs!$N$5:$N$3714))),IF(Calcs!$I$5:$I$3714=$A$31,IF(Calcs!$J$5:$J$3714=D$2,IF(Calcs!$A$5:$A$3714=$A35,Calcs!$G$5:$G$3714))))/SUMIFS(Calcs!$N$5:$N$3714,Calcs!$I$5:$I$3714,$A$31,Calcs!$J$5:$J$3714,D$2,Calcs!$A$5:$A$3714,$A35)</f>
        <v>0</v>
      </c>
      <c r="E35" s="649">
        <v>0</v>
      </c>
      <c r="F35" s="650">
        <v>0</v>
      </c>
      <c r="G35" s="649">
        <v>0</v>
      </c>
      <c r="H35" s="649">
        <f t="shared" si="0"/>
        <v>0</v>
      </c>
    </row>
    <row r="36" spans="1:8" x14ac:dyDescent="0.25">
      <c r="A36" t="s">
        <v>68</v>
      </c>
      <c r="B36" s="649">
        <v>0</v>
      </c>
      <c r="C36" s="649">
        <v>0</v>
      </c>
      <c r="D36" s="649">
        <f t="array" ref="D36">SUMPRODUCT(IF(Calcs!$I$5:$I$3714=$A$31,IF(Calcs!$J$5:$J$3714=D$2,IF(Calcs!$A$5:$A$3714=$A36,Calcs!$N$5:$N$3714))),IF(Calcs!$I$5:$I$3714=$A$31,IF(Calcs!$J$5:$J$3714=D$2,IF(Calcs!$A$5:$A$3714=$A36,Calcs!$G$5:$G$3714))))/SUMIFS(Calcs!$N$5:$N$3714,Calcs!$I$5:$I$3714,$A$31,Calcs!$J$5:$J$3714,D$2,Calcs!$A$5:$A$3714,$A36)</f>
        <v>0.03</v>
      </c>
      <c r="E36" s="649">
        <v>0</v>
      </c>
      <c r="F36" s="650">
        <v>0</v>
      </c>
      <c r="G36" s="649">
        <v>0</v>
      </c>
      <c r="H36" s="649">
        <f t="shared" si="0"/>
        <v>0.03</v>
      </c>
    </row>
    <row r="37" spans="1:8" x14ac:dyDescent="0.25">
      <c r="A37" t="s">
        <v>69</v>
      </c>
      <c r="B37" s="649">
        <v>0</v>
      </c>
      <c r="C37" s="649">
        <v>0</v>
      </c>
      <c r="D37" s="649">
        <f t="array" ref="D37">SUMPRODUCT(IF(Calcs!$I$5:$I$3714=$A$31,IF(Calcs!$J$5:$J$3714=D$2,IF(Calcs!$A$5:$A$3714=$A37,Calcs!$N$5:$N$3714))),IF(Calcs!$I$5:$I$3714=$A$31,IF(Calcs!$J$5:$J$3714=D$2,IF(Calcs!$A$5:$A$3714=$A37,Calcs!$G$5:$G$3714))))/SUMIFS(Calcs!$N$5:$N$3714,Calcs!$I$5:$I$3714,$A$31,Calcs!$J$5:$J$3714,D$2,Calcs!$A$5:$A$3714,$A37)</f>
        <v>3.8999999999999999E-4</v>
      </c>
      <c r="E37" s="649">
        <v>0</v>
      </c>
      <c r="F37" s="650">
        <v>0</v>
      </c>
      <c r="G37" s="649">
        <v>0</v>
      </c>
      <c r="H37" s="649">
        <f t="shared" si="0"/>
        <v>3.8999999999999999E-4</v>
      </c>
    </row>
    <row r="38" spans="1:8" x14ac:dyDescent="0.25">
      <c r="A38" t="s">
        <v>70</v>
      </c>
      <c r="B38" s="649">
        <v>0</v>
      </c>
      <c r="C38" s="649">
        <v>0</v>
      </c>
      <c r="D38" s="649">
        <f t="array" ref="D38">SUMPRODUCT(IF(Calcs!$I$5:$I$3714=$A$31,IF(Calcs!$J$5:$J$3714=D$2,IF(Calcs!$A$5:$A$3714=$A38,Calcs!$N$5:$N$3714))),IF(Calcs!$I$5:$I$3714=$A$31,IF(Calcs!$J$5:$J$3714=D$2,IF(Calcs!$A$5:$A$3714=$A38,Calcs!$G$5:$G$3714))))/SUMIFS(Calcs!$N$5:$N$3714,Calcs!$I$5:$I$3714,$A$31,Calcs!$J$5:$J$3714,D$2,Calcs!$A$5:$A$3714,$A38)</f>
        <v>3.6000000000000002E-4</v>
      </c>
      <c r="E38" s="649">
        <v>0</v>
      </c>
      <c r="F38" s="650">
        <v>0</v>
      </c>
      <c r="G38" s="649">
        <v>0</v>
      </c>
      <c r="H38" s="649">
        <f t="shared" si="0"/>
        <v>3.6000000000000002E-4</v>
      </c>
    </row>
    <row r="39" spans="1:8" x14ac:dyDescent="0.25">
      <c r="A39" t="s">
        <v>71</v>
      </c>
      <c r="B39" s="649">
        <v>0</v>
      </c>
      <c r="C39" s="649">
        <v>0</v>
      </c>
      <c r="D39" s="649">
        <f t="array" ref="D39">SUMPRODUCT(IF(Calcs!$I$5:$I$3714=$A$31,IF(Calcs!$J$5:$J$3714=D$2,IF(Calcs!$A$5:$A$3714=$A39,Calcs!$N$5:$N$3714))),IF(Calcs!$I$5:$I$3714=$A$31,IF(Calcs!$J$5:$J$3714=D$2,IF(Calcs!$A$5:$A$3714=$A39,Calcs!$G$5:$G$3714))))/SUMIFS(Calcs!$N$5:$N$3714,Calcs!$I$5:$I$3714,$A$31,Calcs!$J$5:$J$3714,D$2,Calcs!$A$5:$A$3714,$A39)</f>
        <v>2.2699999999999999E-3</v>
      </c>
      <c r="E39" s="649">
        <v>0</v>
      </c>
      <c r="F39" s="650">
        <v>0</v>
      </c>
      <c r="G39" s="649">
        <v>0</v>
      </c>
      <c r="H39" s="649">
        <f t="shared" si="0"/>
        <v>2.2699999999999999E-3</v>
      </c>
    </row>
    <row r="40" spans="1:8" x14ac:dyDescent="0.25">
      <c r="A40" t="s">
        <v>1412</v>
      </c>
      <c r="B40" s="649">
        <v>0</v>
      </c>
      <c r="C40" s="649">
        <v>0</v>
      </c>
      <c r="D40" s="649">
        <f t="array" ref="D40">SUMPRODUCT(IF(Calcs!$I$5:$I$3714=$A$31,IF(Calcs!$J$5:$J$3714=D$2,IF(Calcs!$A$5:$A$3714=$A40,Calcs!$N$5:$N$3714))),IF(Calcs!$I$5:$I$3714=$A$31,IF(Calcs!$J$5:$J$3714=D$2,IF(Calcs!$A$5:$A$3714=$A40,Calcs!$G$5:$G$3714))))/SUMIFS(Calcs!$N$5:$N$3714,Calcs!$I$5:$I$3714,$A$31,Calcs!$J$5:$J$3714,D$2,Calcs!$A$5:$A$3714,$A40)</f>
        <v>6.0000000000000002E-5</v>
      </c>
      <c r="E40" s="649">
        <v>0</v>
      </c>
      <c r="F40" s="650">
        <v>0</v>
      </c>
      <c r="G40" s="649">
        <v>0</v>
      </c>
      <c r="H40" s="649">
        <f t="shared" si="0"/>
        <v>6.0000000000000002E-5</v>
      </c>
    </row>
    <row r="41" spans="1:8" x14ac:dyDescent="0.25">
      <c r="A41" t="s">
        <v>73</v>
      </c>
      <c r="B41" s="649">
        <v>0</v>
      </c>
      <c r="C41" s="649">
        <v>0</v>
      </c>
      <c r="D41" s="649">
        <f t="array" ref="D41">SUMPRODUCT(IF(Calcs!$I$5:$I$3714=$A$31,IF(Calcs!$J$5:$J$3714=D$2,IF(Calcs!$A$5:$A$3714=$A41,Calcs!$N$5:$N$3714))),IF(Calcs!$I$5:$I$3714=$A$31,IF(Calcs!$J$5:$J$3714=D$2,IF(Calcs!$A$5:$A$3714=$A41,Calcs!$G$5:$G$3714))))/SUMIFS(Calcs!$N$5:$N$3714,Calcs!$I$5:$I$3714,$A$31,Calcs!$J$5:$J$3714,D$2,Calcs!$A$5:$A$3714,$A41)</f>
        <v>2.1000000000000001E-4</v>
      </c>
      <c r="E41" s="649">
        <v>0</v>
      </c>
      <c r="F41" s="650">
        <v>0</v>
      </c>
      <c r="G41" s="649">
        <v>0</v>
      </c>
      <c r="H41" s="649">
        <f t="shared" si="0"/>
        <v>2.1000000000000001E-4</v>
      </c>
    </row>
    <row r="42" spans="1:8" x14ac:dyDescent="0.25">
      <c r="A42" t="s">
        <v>74</v>
      </c>
      <c r="B42" s="649">
        <v>0</v>
      </c>
      <c r="C42" s="649">
        <v>0</v>
      </c>
      <c r="D42" s="649">
        <f t="array" ref="D42">SUMPRODUCT(IF(Calcs!$I$5:$I$3714=$A$31,IF(Calcs!$J$5:$J$3714=D$2,IF(Calcs!$A$5:$A$3714=$A42,Calcs!$N$5:$N$3714))),IF(Calcs!$I$5:$I$3714=$A$31,IF(Calcs!$J$5:$J$3714=D$2,IF(Calcs!$A$5:$A$3714=$A42,Calcs!$G$5:$G$3714))))/SUMIFS(Calcs!$N$5:$N$3714,Calcs!$I$5:$I$3714,$A$31,Calcs!$J$5:$J$3714,D$2,Calcs!$A$5:$A$3714,$A42)</f>
        <v>5.0000000000000001E-4</v>
      </c>
      <c r="E42" s="649">
        <v>0</v>
      </c>
      <c r="F42" s="650">
        <v>0</v>
      </c>
      <c r="G42" s="649">
        <v>0</v>
      </c>
      <c r="H42" s="649">
        <f t="shared" si="0"/>
        <v>5.0000000000000001E-4</v>
      </c>
    </row>
    <row r="43" spans="1:8" x14ac:dyDescent="0.25">
      <c r="A43" t="s">
        <v>75</v>
      </c>
      <c r="B43" s="649">
        <v>0</v>
      </c>
      <c r="C43" s="649">
        <v>0</v>
      </c>
      <c r="D43" s="649">
        <f t="array" ref="D43">SUMPRODUCT(IF(Calcs!$I$5:$I$3714=$A$31,IF(Calcs!$J$5:$J$3714=D$2,IF(Calcs!$A$5:$A$3714=$A43,Calcs!$N$5:$N$3714))),IF(Calcs!$I$5:$I$3714=$A$31,IF(Calcs!$J$5:$J$3714=D$2,IF(Calcs!$A$5:$A$3714=$A43,Calcs!$G$5:$G$3714))))/SUMIFS(Calcs!$N$5:$N$3714,Calcs!$I$5:$I$3714,$A$31,Calcs!$J$5:$J$3714,D$2,Calcs!$A$5:$A$3714,$A43)</f>
        <v>3.0999999999999999E-3</v>
      </c>
      <c r="E43" s="649">
        <v>0</v>
      </c>
      <c r="F43" s="650">
        <v>0</v>
      </c>
      <c r="G43" s="649">
        <v>0</v>
      </c>
      <c r="H43" s="649">
        <f t="shared" si="0"/>
        <v>3.0999999999999999E-3</v>
      </c>
    </row>
    <row r="44" spans="1:8" x14ac:dyDescent="0.25">
      <c r="A44" t="s">
        <v>391</v>
      </c>
      <c r="B44" s="649">
        <v>0</v>
      </c>
      <c r="C44" s="649">
        <v>0</v>
      </c>
      <c r="D44" s="649">
        <v>0</v>
      </c>
      <c r="E44" s="649">
        <v>0</v>
      </c>
      <c r="F44" s="650">
        <v>0</v>
      </c>
      <c r="G44" s="649">
        <v>0</v>
      </c>
      <c r="H44" s="649">
        <f t="shared" si="0"/>
        <v>0</v>
      </c>
    </row>
    <row r="46" spans="1:8" x14ac:dyDescent="0.25">
      <c r="A46" s="605" t="s">
        <v>423</v>
      </c>
      <c r="B46" s="605"/>
      <c r="C46" s="605"/>
      <c r="D46" s="605"/>
      <c r="E46" s="605"/>
      <c r="F46" s="605"/>
      <c r="G46" s="605"/>
      <c r="H46" s="605"/>
    </row>
    <row r="47" spans="1:8" x14ac:dyDescent="0.25">
      <c r="B47" s="232" t="s">
        <v>399</v>
      </c>
      <c r="C47" s="232" t="s">
        <v>393</v>
      </c>
      <c r="D47" s="232" t="s">
        <v>402</v>
      </c>
      <c r="E47" s="232" t="s">
        <v>400</v>
      </c>
      <c r="F47" s="232" t="s">
        <v>403</v>
      </c>
      <c r="G47" s="232" t="s">
        <v>404</v>
      </c>
      <c r="H47" s="236" t="s">
        <v>405</v>
      </c>
    </row>
    <row r="48" spans="1:8" x14ac:dyDescent="0.25">
      <c r="A48" t="s">
        <v>76</v>
      </c>
      <c r="B48">
        <v>0</v>
      </c>
      <c r="C48" s="646">
        <v>0</v>
      </c>
      <c r="D48" s="233">
        <f t="array" ref="D48">SUMPRODUCT(IF(Calcs!$I$5:$I$3714=$A$46,IF(Calcs!$J$5:$J$3714=D$2,IF(Calcs!$A$5:$A$3714=$A48,Calcs!$N$5:$N$3714))),IF(Calcs!$I$5:$I$3714=$A$46,IF(Calcs!$J$5:$J$3714=D$2,IF(Calcs!$A$5:$A$3714=$A48,Calcs!$G$5:$G$3714))))/SUMIFS(Calcs!$N$5:$N$3714,Calcs!$I$5:$I$3714,$A$46,Calcs!$J$5:$J$3714,D$2,Calcs!$A$5:$A$3714,$A48)</f>
        <v>68.599999999999994</v>
      </c>
      <c r="E48" s="233">
        <f t="array" ref="E48">SUMPRODUCT(IF(Calcs!$I$5:$I$3714=$A$46,IF(Calcs!$J$5:$J$3714=E$2,IF(Calcs!$A$5:$A$3714=$A48,Calcs!$N$5:$N$3714))),IF(Calcs!$I$5:$I$3714=$A$46,IF(Calcs!$J$5:$J$3714=E$2,IF(Calcs!$A$5:$A$3714=$A48,Calcs!$G$5:$G$3714))))/SUMIFS(Calcs!$N$5:$N$3714,Calcs!$I$5:$I$3714,$A$46,Calcs!$J$5:$J$3714,E$2,Calcs!$A$5:$A$3714,$A48)</f>
        <v>73.400000000000006</v>
      </c>
      <c r="F48" s="646">
        <v>0</v>
      </c>
      <c r="G48" s="646">
        <v>0</v>
      </c>
      <c r="H48">
        <v>0</v>
      </c>
    </row>
    <row r="49" spans="1:8" x14ac:dyDescent="0.25">
      <c r="A49" t="s">
        <v>66</v>
      </c>
      <c r="B49">
        <v>0</v>
      </c>
      <c r="C49" s="646">
        <v>0</v>
      </c>
      <c r="D49" s="233">
        <f t="array" ref="D49">SUMPRODUCT(IF(Calcs!$I$5:$I$3714=$A$46,IF(Calcs!$J$5:$J$3714=D$2,IF(Calcs!$A$5:$A$3714=$A49,Calcs!$N$5:$N$3714))),IF(Calcs!$I$5:$I$3714=$A$46,IF(Calcs!$J$5:$J$3714=D$2,IF(Calcs!$A$5:$A$3714=$A49,Calcs!$G$5:$G$3714))))/SUMIFS(Calcs!$N$5:$N$3714,Calcs!$I$5:$I$3714,$A$46,Calcs!$J$5:$J$3714,D$2,Calcs!$A$5:$A$3714,$A49)</f>
        <v>0.8</v>
      </c>
      <c r="E49" s="233">
        <f t="array" ref="E49">SUMPRODUCT(IF(Calcs!$I$5:$I$3714=$A$46,IF(Calcs!$J$5:$J$3714=E$2,IF(Calcs!$A$5:$A$3714=$A49,Calcs!$N$5:$N$3714))),IF(Calcs!$I$5:$I$3714=$A$46,IF(Calcs!$J$5:$J$3714=E$2,IF(Calcs!$A$5:$A$3714=$A49,Calcs!$G$5:$G$3714))))/SUMIFS(Calcs!$N$5:$N$3714,Calcs!$I$5:$I$3714,$A$46,Calcs!$J$5:$J$3714,E$2,Calcs!$A$5:$A$3714,$A49)</f>
        <v>0.19</v>
      </c>
      <c r="F49" s="646">
        <v>0</v>
      </c>
      <c r="G49" s="646">
        <v>0</v>
      </c>
      <c r="H49">
        <v>0</v>
      </c>
    </row>
    <row r="50" spans="1:8" x14ac:dyDescent="0.25">
      <c r="A50" t="s">
        <v>67</v>
      </c>
      <c r="B50">
        <v>0</v>
      </c>
      <c r="C50" s="646">
        <v>0</v>
      </c>
      <c r="D50" s="233">
        <f t="array" ref="D50">SUMPRODUCT(IF(Calcs!$I$5:$I$3714=$A$46,IF(Calcs!$J$5:$J$3714=D$2,IF(Calcs!$A$5:$A$3714=$A50,Calcs!$N$5:$N$3714))),IF(Calcs!$I$5:$I$3714=$A$46,IF(Calcs!$J$5:$J$3714=D$2,IF(Calcs!$A$5:$A$3714=$A50,Calcs!$G$5:$G$3714))))/SUMIFS(Calcs!$N$5:$N$3714,Calcs!$I$5:$I$3714,$A$46,Calcs!$J$5:$J$3714,D$2,Calcs!$A$5:$A$3714,$A50)</f>
        <v>6.9</v>
      </c>
      <c r="E50" s="233">
        <f t="array" ref="E50">SUMPRODUCT(IF(Calcs!$I$5:$I$3714=$A$46,IF(Calcs!$J$5:$J$3714=E$2,IF(Calcs!$A$5:$A$3714=$A50,Calcs!$N$5:$N$3714))),IF(Calcs!$I$5:$I$3714=$A$46,IF(Calcs!$J$5:$J$3714=E$2,IF(Calcs!$A$5:$A$3714=$A50,Calcs!$G$5:$G$3714))))/SUMIFS(Calcs!$N$5:$N$3714,Calcs!$I$5:$I$3714,$A$46,Calcs!$J$5:$J$3714,E$2,Calcs!$A$5:$A$3714,$A50)</f>
        <v>0.25</v>
      </c>
      <c r="F50" s="646">
        <v>0</v>
      </c>
      <c r="G50" s="646">
        <v>0</v>
      </c>
      <c r="H50">
        <v>0</v>
      </c>
    </row>
    <row r="51" spans="1:8" x14ac:dyDescent="0.25">
      <c r="A51" t="s">
        <v>68</v>
      </c>
      <c r="B51">
        <v>0</v>
      </c>
      <c r="C51" s="646">
        <v>0</v>
      </c>
      <c r="D51" s="233">
        <f t="array" ref="D51">SUMPRODUCT(IF(Calcs!$I$5:$I$3714=$A$46,IF(Calcs!$J$5:$J$3714=D$2,IF(Calcs!$A$5:$A$3714=$A51,Calcs!$N$5:$N$3714))),IF(Calcs!$I$5:$I$3714=$A$46,IF(Calcs!$J$5:$J$3714=D$2,IF(Calcs!$A$5:$A$3714=$A51,Calcs!$G$5:$G$3714))))/SUMIFS(Calcs!$N$5:$N$3714,Calcs!$I$5:$I$3714,$A$46,Calcs!$J$5:$J$3714,D$2,Calcs!$A$5:$A$3714,$A51)</f>
        <v>0.8</v>
      </c>
      <c r="E51" s="233">
        <f t="array" ref="E51">SUMPRODUCT(IF(Calcs!$I$5:$I$3714=$A$46,IF(Calcs!$J$5:$J$3714=E$2,IF(Calcs!$A$5:$A$3714=$A51,Calcs!$N$5:$N$3714))),IF(Calcs!$I$5:$I$3714=$A$46,IF(Calcs!$J$5:$J$3714=E$2,IF(Calcs!$A$5:$A$3714=$A51,Calcs!$G$5:$G$3714))))/SUMIFS(Calcs!$N$5:$N$3714,Calcs!$I$5:$I$3714,$A$46,Calcs!$J$5:$J$3714,E$2,Calcs!$A$5:$A$3714,$A51)</f>
        <v>1.1000000000000001</v>
      </c>
      <c r="F51" s="646">
        <v>0</v>
      </c>
      <c r="G51" s="646">
        <v>0</v>
      </c>
      <c r="H51">
        <v>0</v>
      </c>
    </row>
    <row r="52" spans="1:8" x14ac:dyDescent="0.25">
      <c r="A52" t="s">
        <v>69</v>
      </c>
      <c r="B52">
        <v>0</v>
      </c>
      <c r="C52" s="646">
        <v>0</v>
      </c>
      <c r="D52" s="233">
        <f t="array" ref="D52">SUMPRODUCT(IF(Calcs!$I$5:$I$3714=$A$46,IF(Calcs!$J$5:$J$3714=D$2,IF(Calcs!$A$5:$A$3714=$A52,Calcs!$N$5:$N$3714))),IF(Calcs!$I$5:$I$3714=$A$46,IF(Calcs!$J$5:$J$3714=D$2,IF(Calcs!$A$5:$A$3714=$A52,Calcs!$G$5:$G$3714))))/SUMIFS(Calcs!$N$5:$N$3714,Calcs!$I$5:$I$3714,$A$46,Calcs!$J$5:$J$3714,D$2,Calcs!$A$5:$A$3714,$A52)</f>
        <v>3.0419999999999999E-2</v>
      </c>
      <c r="E52" s="233">
        <f t="array" ref="E52">SUMPRODUCT(IF(Calcs!$I$5:$I$3714=$A$46,IF(Calcs!$J$5:$J$3714=E$2,IF(Calcs!$A$5:$A$3714=$A52,Calcs!$N$5:$N$3714))),IF(Calcs!$I$5:$I$3714=$A$46,IF(Calcs!$J$5:$J$3714=E$2,IF(Calcs!$A$5:$A$3714=$A52,Calcs!$G$5:$G$3714))))/SUMIFS(Calcs!$N$5:$N$3714,Calcs!$I$5:$I$3714,$A$46,Calcs!$J$5:$J$3714,E$2,Calcs!$A$5:$A$3714,$A52)</f>
        <v>0.10355</v>
      </c>
      <c r="F52" s="646">
        <v>0</v>
      </c>
      <c r="G52" s="646">
        <v>0</v>
      </c>
      <c r="H52">
        <v>0</v>
      </c>
    </row>
    <row r="53" spans="1:8" x14ac:dyDescent="0.25">
      <c r="A53" t="s">
        <v>70</v>
      </c>
      <c r="B53">
        <v>0</v>
      </c>
      <c r="C53" s="646">
        <v>0</v>
      </c>
      <c r="D53" s="233">
        <f t="array" ref="D53">SUMPRODUCT(IF(Calcs!$I$5:$I$3714=$A$46,IF(Calcs!$J$5:$J$3714=D$2,IF(Calcs!$A$5:$A$3714=$A53,Calcs!$N$5:$N$3714))),IF(Calcs!$I$5:$I$3714=$A$46,IF(Calcs!$J$5:$J$3714=D$2,IF(Calcs!$A$5:$A$3714=$A53,Calcs!$G$5:$G$3714))))/SUMIFS(Calcs!$N$5:$N$3714,Calcs!$I$5:$I$3714,$A$46,Calcs!$J$5:$J$3714,D$2,Calcs!$A$5:$A$3714,$A53)</f>
        <v>2.7990000000000001E-2</v>
      </c>
      <c r="E53" s="233">
        <f t="array" ref="E53">SUMPRODUCT(IF(Calcs!$I$5:$I$3714=$A$46,IF(Calcs!$J$5:$J$3714=E$2,IF(Calcs!$A$5:$A$3714=$A53,Calcs!$N$5:$N$3714))),IF(Calcs!$I$5:$I$3714=$A$46,IF(Calcs!$J$5:$J$3714=E$2,IF(Calcs!$A$5:$A$3714=$A53,Calcs!$G$5:$G$3714))))/SUMIFS(Calcs!$N$5:$N$3714,Calcs!$I$5:$I$3714,$A$46,Calcs!$J$5:$J$3714,E$2,Calcs!$A$5:$A$3714,$A53)</f>
        <v>9.8100000000000007E-2</v>
      </c>
      <c r="F53" s="646">
        <v>0</v>
      </c>
      <c r="G53" s="646">
        <v>0</v>
      </c>
      <c r="H53">
        <v>0</v>
      </c>
    </row>
    <row r="54" spans="1:8" x14ac:dyDescent="0.25">
      <c r="A54" t="s">
        <v>71</v>
      </c>
      <c r="B54">
        <v>0</v>
      </c>
      <c r="C54" s="646">
        <v>0</v>
      </c>
      <c r="D54" s="233">
        <f t="array" ref="D54">SUMPRODUCT(IF(Calcs!$I$5:$I$3714=$A$46,IF(Calcs!$J$5:$J$3714=D$2,IF(Calcs!$A$5:$A$3714=$A54,Calcs!$N$5:$N$3714))),IF(Calcs!$I$5:$I$3714=$A$46,IF(Calcs!$J$5:$J$3714=D$2,IF(Calcs!$A$5:$A$3714=$A54,Calcs!$G$5:$G$3714))))/SUMIFS(Calcs!$N$5:$N$3714,Calcs!$I$5:$I$3714,$A$46,Calcs!$J$5:$J$3714,D$2,Calcs!$A$5:$A$3714,$A54)</f>
        <v>8.6959999999999996E-2</v>
      </c>
      <c r="E54" s="233">
        <f t="array" ref="E54">SUMPRODUCT(IF(Calcs!$I$5:$I$3714=$A$46,IF(Calcs!$J$5:$J$3714=E$2,IF(Calcs!$A$5:$A$3714=$A54,Calcs!$N$5:$N$3714))),IF(Calcs!$I$5:$I$3714=$A$46,IF(Calcs!$J$5:$J$3714=E$2,IF(Calcs!$A$5:$A$3714=$A54,Calcs!$G$5:$G$3714))))/SUMIFS(Calcs!$N$5:$N$3714,Calcs!$I$5:$I$3714,$A$46,Calcs!$J$5:$J$3714,E$2,Calcs!$A$5:$A$3714,$A54)</f>
        <v>0.23529</v>
      </c>
      <c r="F54" s="646">
        <v>0</v>
      </c>
      <c r="G54" s="646">
        <v>0</v>
      </c>
      <c r="H54">
        <v>0</v>
      </c>
    </row>
    <row r="55" spans="1:8" x14ac:dyDescent="0.25">
      <c r="A55" t="s">
        <v>1412</v>
      </c>
      <c r="B55">
        <v>0</v>
      </c>
      <c r="C55" s="646">
        <v>0</v>
      </c>
      <c r="D55" s="233">
        <f t="array" ref="D55">SUMPRODUCT(IF(Calcs!$I$5:$I$3714=$A$46,IF(Calcs!$J$5:$J$3714=D$2,IF(Calcs!$A$5:$A$3714=$A55,Calcs!$N$5:$N$3714))),IF(Calcs!$I$5:$I$3714=$A$46,IF(Calcs!$J$5:$J$3714=D$2,IF(Calcs!$A$5:$A$3714=$A55,Calcs!$G$5:$G$3714))))/SUMIFS(Calcs!$N$5:$N$3714,Calcs!$I$5:$I$3714,$A$46,Calcs!$J$5:$J$3714,D$2,Calcs!$A$5:$A$3714,$A55)</f>
        <v>5.0699999999999999E-3</v>
      </c>
      <c r="E55" s="233">
        <f t="array" ref="E55">SUMPRODUCT(IF(Calcs!$I$5:$I$3714=$A$46,IF(Calcs!$J$5:$J$3714=E$2,IF(Calcs!$A$5:$A$3714=$A55,Calcs!$N$5:$N$3714))),IF(Calcs!$I$5:$I$3714=$A$46,IF(Calcs!$J$5:$J$3714=E$2,IF(Calcs!$A$5:$A$3714=$A55,Calcs!$G$5:$G$3714))))/SUMIFS(Calcs!$N$5:$N$3714,Calcs!$I$5:$I$3714,$A$46,Calcs!$J$5:$J$3714,E$2,Calcs!$A$5:$A$3714,$A55)</f>
        <v>4.4690000000000001E-2</v>
      </c>
      <c r="F55" s="646">
        <v>0</v>
      </c>
      <c r="G55" s="646">
        <v>0</v>
      </c>
      <c r="H55">
        <v>0</v>
      </c>
    </row>
    <row r="56" spans="1:8" x14ac:dyDescent="0.25">
      <c r="A56" t="s">
        <v>73</v>
      </c>
      <c r="B56">
        <v>0</v>
      </c>
      <c r="C56" s="646">
        <v>0</v>
      </c>
      <c r="D56" s="233">
        <f t="array" ref="D56">SUMPRODUCT(IF(Calcs!$I$5:$I$3714=$A$46,IF(Calcs!$J$5:$J$3714=D$2,IF(Calcs!$A$5:$A$3714=$A56,Calcs!$N$5:$N$3714))),IF(Calcs!$I$5:$I$3714=$A$46,IF(Calcs!$J$5:$J$3714=D$2,IF(Calcs!$A$5:$A$3714=$A56,Calcs!$G$5:$G$3714))))/SUMIFS(Calcs!$N$5:$N$3714,Calcs!$I$5:$I$3714,$A$46,Calcs!$J$5:$J$3714,D$2,Calcs!$A$5:$A$3714,$A56)</f>
        <v>1.6899999999999998E-2</v>
      </c>
      <c r="E56" s="233">
        <f t="array" ref="E56">SUMPRODUCT(IF(Calcs!$I$5:$I$3714=$A$46,IF(Calcs!$J$5:$J$3714=E$2,IF(Calcs!$A$5:$A$3714=$A56,Calcs!$N$5:$N$3714))),IF(Calcs!$I$5:$I$3714=$A$46,IF(Calcs!$J$5:$J$3714=E$2,IF(Calcs!$A$5:$A$3714=$A56,Calcs!$G$5:$G$3714))))/SUMIFS(Calcs!$N$5:$N$3714,Calcs!$I$5:$I$3714,$A$46,Calcs!$J$5:$J$3714,E$2,Calcs!$A$5:$A$3714,$A56)</f>
        <v>2.5069999999999999E-2</v>
      </c>
      <c r="F56" s="646">
        <v>0</v>
      </c>
      <c r="G56" s="646">
        <v>0</v>
      </c>
      <c r="H56">
        <v>0</v>
      </c>
    </row>
    <row r="57" spans="1:8" x14ac:dyDescent="0.25">
      <c r="A57" t="s">
        <v>74</v>
      </c>
      <c r="B57">
        <v>0</v>
      </c>
      <c r="C57" s="646">
        <v>0</v>
      </c>
      <c r="D57" s="233">
        <f t="array" ref="D57">SUMPRODUCT(IF(Calcs!$I$5:$I$3714=$A$46,IF(Calcs!$J$5:$J$3714=D$2,IF(Calcs!$A$5:$A$3714=$A57,Calcs!$N$5:$N$3714))),IF(Calcs!$I$5:$I$3714=$A$46,IF(Calcs!$J$5:$J$3714=D$2,IF(Calcs!$A$5:$A$3714=$A57,Calcs!$G$5:$G$3714))))/SUMIFS(Calcs!$N$5:$N$3714,Calcs!$I$5:$I$3714,$A$46,Calcs!$J$5:$J$3714,D$2,Calcs!$A$5:$A$3714,$A57)</f>
        <v>4.0000000000000001E-3</v>
      </c>
      <c r="E57" s="233">
        <f t="array" ref="E57">SUMPRODUCT(IF(Calcs!$I$5:$I$3714=$A$46,IF(Calcs!$J$5:$J$3714=E$2,IF(Calcs!$A$5:$A$3714=$A57,Calcs!$N$5:$N$3714))),IF(Calcs!$I$5:$I$3714=$A$46,IF(Calcs!$J$5:$J$3714=E$2,IF(Calcs!$A$5:$A$3714=$A57,Calcs!$G$5:$G$3714))))/SUMIFS(Calcs!$N$5:$N$3714,Calcs!$I$5:$I$3714,$A$46,Calcs!$J$5:$J$3714,E$2,Calcs!$A$5:$A$3714,$A57)</f>
        <v>4.15E-3</v>
      </c>
      <c r="F57" s="646">
        <v>0</v>
      </c>
      <c r="G57" s="646">
        <v>0</v>
      </c>
      <c r="H57">
        <v>0</v>
      </c>
    </row>
    <row r="58" spans="1:8" x14ac:dyDescent="0.25">
      <c r="A58" t="s">
        <v>75</v>
      </c>
      <c r="B58">
        <v>0</v>
      </c>
      <c r="C58" s="646">
        <v>0</v>
      </c>
      <c r="D58" s="233">
        <f t="array" ref="D58">SUMPRODUCT(IF(Calcs!$I$5:$I$3714=$A$46,IF(Calcs!$J$5:$J$3714=D$2,IF(Calcs!$A$5:$A$3714=$A58,Calcs!$N$5:$N$3714))),IF(Calcs!$I$5:$I$3714=$A$46,IF(Calcs!$J$5:$J$3714=D$2,IF(Calcs!$A$5:$A$3714=$A58,Calcs!$G$5:$G$3714))))/SUMIFS(Calcs!$N$5:$N$3714,Calcs!$I$5:$I$3714,$A$46,Calcs!$J$5:$J$3714,D$2,Calcs!$A$5:$A$3714,$A58)</f>
        <v>3.0999999999999999E-3</v>
      </c>
      <c r="E58" s="233">
        <f t="array" ref="E58">SUMPRODUCT(IF(Calcs!$I$5:$I$3714=$A$46,IF(Calcs!$J$5:$J$3714=E$2,IF(Calcs!$A$5:$A$3714=$A58,Calcs!$N$5:$N$3714))),IF(Calcs!$I$5:$I$3714=$A$46,IF(Calcs!$J$5:$J$3714=E$2,IF(Calcs!$A$5:$A$3714=$A58,Calcs!$G$5:$G$3714))))/SUMIFS(Calcs!$N$5:$N$3714,Calcs!$I$5:$I$3714,$A$46,Calcs!$J$5:$J$3714,E$2,Calcs!$A$5:$A$3714,$A58)</f>
        <v>1.8E-3</v>
      </c>
      <c r="F58" s="646">
        <v>0</v>
      </c>
      <c r="G58" s="646">
        <v>0</v>
      </c>
      <c r="H58">
        <v>0</v>
      </c>
    </row>
    <row r="59" spans="1:8" x14ac:dyDescent="0.25">
      <c r="A59" t="s">
        <v>391</v>
      </c>
      <c r="B59">
        <v>0</v>
      </c>
      <c r="C59" s="646">
        <v>0</v>
      </c>
      <c r="D59" s="233">
        <v>0</v>
      </c>
      <c r="E59">
        <v>0</v>
      </c>
      <c r="F59" s="646">
        <v>0</v>
      </c>
      <c r="G59" s="646">
        <v>0</v>
      </c>
      <c r="H59">
        <v>0</v>
      </c>
    </row>
    <row r="61" spans="1:8" x14ac:dyDescent="0.25">
      <c r="A61" s="605" t="s">
        <v>430</v>
      </c>
      <c r="B61" s="605"/>
      <c r="C61" s="605"/>
      <c r="D61" s="605"/>
      <c r="E61" s="605"/>
      <c r="F61" s="605"/>
      <c r="G61" s="605"/>
      <c r="H61" s="605"/>
    </row>
    <row r="62" spans="1:8" x14ac:dyDescent="0.25">
      <c r="B62" s="232" t="s">
        <v>399</v>
      </c>
      <c r="C62" s="232" t="s">
        <v>393</v>
      </c>
      <c r="D62" s="232" t="s">
        <v>402</v>
      </c>
      <c r="E62" s="232" t="s">
        <v>400</v>
      </c>
      <c r="F62" s="232" t="s">
        <v>403</v>
      </c>
      <c r="G62" s="232" t="s">
        <v>404</v>
      </c>
      <c r="H62" s="236" t="s">
        <v>405</v>
      </c>
    </row>
    <row r="63" spans="1:8" x14ac:dyDescent="0.25">
      <c r="A63" t="s">
        <v>76</v>
      </c>
      <c r="B63">
        <v>0</v>
      </c>
      <c r="C63" s="646">
        <v>0</v>
      </c>
      <c r="D63" s="646">
        <v>0</v>
      </c>
      <c r="E63" s="233">
        <f t="array" ref="E63">SUMPRODUCT(IF(Calcs!$I$5:$I$3714=$A$61,IF(Calcs!$J$5:$J$3714=E$2,IF(Calcs!$A$5:$A$3714=$A63,Calcs!$N$5:$N$3714))),IF(Calcs!$I$5:$I$3714=$A$61,IF(Calcs!$J$5:$J$3714=E$2,IF(Calcs!$A$5:$A$3714=$A63,Calcs!$G$5:$G$3714))))/SUMIFS(Calcs!$N$5:$N$3714,Calcs!$I$5:$I$3714,$A$61,Calcs!$J$5:$J$3714,E$2,Calcs!$A$5:$A$3714,$A63)</f>
        <v>74.500000000000014</v>
      </c>
      <c r="F63" s="646">
        <v>0</v>
      </c>
      <c r="G63" s="646">
        <v>0</v>
      </c>
      <c r="H63" s="647">
        <v>0</v>
      </c>
    </row>
    <row r="64" spans="1:8" x14ac:dyDescent="0.25">
      <c r="A64" t="s">
        <v>66</v>
      </c>
      <c r="B64">
        <v>0</v>
      </c>
      <c r="C64" s="646">
        <v>0</v>
      </c>
      <c r="D64" s="646">
        <v>0</v>
      </c>
      <c r="E64" s="233">
        <f t="array" ref="E64">SUMPRODUCT(IF(Calcs!$I$5:$I$3714=$A$61,IF(Calcs!$J$5:$J$3714=E$2,IF(Calcs!$A$5:$A$3714=$A64,Calcs!$N$5:$N$3714))),IF(Calcs!$I$5:$I$3714=$A$61,IF(Calcs!$J$5:$J$3714=E$2,IF(Calcs!$A$5:$A$3714=$A64,Calcs!$G$5:$G$3714))))/SUMIFS(Calcs!$N$5:$N$3714,Calcs!$I$5:$I$3714,$A$61,Calcs!$J$5:$J$3714,E$2,Calcs!$A$5:$A$3714,$A64)</f>
        <v>0.03</v>
      </c>
      <c r="F64" s="646">
        <v>0</v>
      </c>
      <c r="G64" s="646">
        <v>0</v>
      </c>
      <c r="H64" s="647">
        <v>0</v>
      </c>
    </row>
    <row r="65" spans="1:8" x14ac:dyDescent="0.25">
      <c r="A65" t="s">
        <v>67</v>
      </c>
      <c r="B65">
        <v>0</v>
      </c>
      <c r="C65" s="646">
        <v>0</v>
      </c>
      <c r="D65" s="646">
        <v>0</v>
      </c>
      <c r="E65" s="233">
        <f t="array" ref="E65">SUMPRODUCT(IF(Calcs!$I$5:$I$3714=$A$61,IF(Calcs!$J$5:$J$3714=E$2,IF(Calcs!$A$5:$A$3714=$A65,Calcs!$N$5:$N$3714))),IF(Calcs!$I$5:$I$3714=$A$61,IF(Calcs!$J$5:$J$3714=E$2,IF(Calcs!$A$5:$A$3714=$A65,Calcs!$G$5:$G$3714))))/SUMIFS(Calcs!$N$5:$N$3714,Calcs!$I$5:$I$3714,$A$61,Calcs!$J$5:$J$3714,E$2,Calcs!$A$5:$A$3714,$A65)</f>
        <v>0.25</v>
      </c>
      <c r="F65" s="646">
        <v>0</v>
      </c>
      <c r="G65" s="646">
        <v>0</v>
      </c>
      <c r="H65" s="647">
        <v>0</v>
      </c>
    </row>
    <row r="66" spans="1:8" x14ac:dyDescent="0.25">
      <c r="A66" t="s">
        <v>68</v>
      </c>
      <c r="B66">
        <v>0</v>
      </c>
      <c r="C66" s="646">
        <v>0</v>
      </c>
      <c r="D66" s="646">
        <v>0</v>
      </c>
      <c r="E66" s="233">
        <f t="array" ref="E66">SUMPRODUCT(IF(Calcs!$I$5:$I$3714=$A$61,IF(Calcs!$J$5:$J$3714=E$2,IF(Calcs!$A$5:$A$3714=$A66,Calcs!$N$5:$N$3714))),IF(Calcs!$I$5:$I$3714=$A$61,IF(Calcs!$J$5:$J$3714=E$2,IF(Calcs!$A$5:$A$3714=$A66,Calcs!$G$5:$G$3714))))/SUMIFS(Calcs!$N$5:$N$3714,Calcs!$I$5:$I$3714,$A$61,Calcs!$J$5:$J$3714,E$2,Calcs!$A$5:$A$3714,$A66)</f>
        <v>1.3999999999999997</v>
      </c>
      <c r="F66" s="646">
        <v>0</v>
      </c>
      <c r="G66" s="646">
        <v>0</v>
      </c>
      <c r="H66" s="647">
        <v>0</v>
      </c>
    </row>
    <row r="67" spans="1:8" x14ac:dyDescent="0.25">
      <c r="A67" t="s">
        <v>69</v>
      </c>
      <c r="B67">
        <v>0</v>
      </c>
      <c r="C67" s="646">
        <v>0</v>
      </c>
      <c r="D67" s="646">
        <v>0</v>
      </c>
      <c r="E67" s="233">
        <f t="array" ref="E67">SUMPRODUCT(IF(Calcs!$I$5:$I$3714=$A$61,IF(Calcs!$J$5:$J$3714=E$2,IF(Calcs!$A$5:$A$3714=$A67,Calcs!$N$5:$N$3714))),IF(Calcs!$I$5:$I$3714=$A$61,IF(Calcs!$J$5:$J$3714=E$2,IF(Calcs!$A$5:$A$3714=$A67,Calcs!$G$5:$G$3714))))/SUMIFS(Calcs!$N$5:$N$3714,Calcs!$I$5:$I$3714,$A$61,Calcs!$J$5:$J$3714,E$2,Calcs!$A$5:$A$3714,$A67)</f>
        <v>6.4316666666666675E-2</v>
      </c>
      <c r="F67" s="646">
        <v>0</v>
      </c>
      <c r="G67" s="646">
        <v>0</v>
      </c>
      <c r="H67" s="647">
        <v>0</v>
      </c>
    </row>
    <row r="68" spans="1:8" x14ac:dyDescent="0.25">
      <c r="A68" t="s">
        <v>70</v>
      </c>
      <c r="B68">
        <v>0</v>
      </c>
      <c r="C68" s="646">
        <v>0</v>
      </c>
      <c r="D68" s="646">
        <v>0</v>
      </c>
      <c r="E68" s="233">
        <f t="array" ref="E68">SUMPRODUCT(IF(Calcs!$I$5:$I$3714=$A$61,IF(Calcs!$J$5:$J$3714=E$2,IF(Calcs!$A$5:$A$3714=$A68,Calcs!$N$5:$N$3714))),IF(Calcs!$I$5:$I$3714=$A$61,IF(Calcs!$J$5:$J$3714=E$2,IF(Calcs!$A$5:$A$3714=$A68,Calcs!$G$5:$G$3714))))/SUMIFS(Calcs!$N$5:$N$3714,Calcs!$I$5:$I$3714,$A$61,Calcs!$J$5:$J$3714,E$2,Calcs!$A$5:$A$3714,$A68)</f>
        <v>6.0930000000000005E-2</v>
      </c>
      <c r="F68" s="646">
        <v>0</v>
      </c>
      <c r="G68" s="646">
        <v>0</v>
      </c>
      <c r="H68" s="647">
        <v>0</v>
      </c>
    </row>
    <row r="69" spans="1:8" x14ac:dyDescent="0.25">
      <c r="A69" t="s">
        <v>71</v>
      </c>
      <c r="B69">
        <v>0</v>
      </c>
      <c r="C69" s="646">
        <v>0</v>
      </c>
      <c r="D69" s="646">
        <v>0</v>
      </c>
      <c r="E69" s="233">
        <f t="array" ref="E69">SUMPRODUCT(IF(Calcs!$I$5:$I$3714=$A$61,IF(Calcs!$J$5:$J$3714=E$2,IF(Calcs!$A$5:$A$3714=$A69,Calcs!$N$5:$N$3714))),IF(Calcs!$I$5:$I$3714=$A$61,IF(Calcs!$J$5:$J$3714=E$2,IF(Calcs!$A$5:$A$3714=$A69,Calcs!$G$5:$G$3714))))/SUMIFS(Calcs!$N$5:$N$3714,Calcs!$I$5:$I$3714,$A$61,Calcs!$J$5:$J$3714,E$2,Calcs!$A$5:$A$3714,$A69)</f>
        <v>0.76730333333333334</v>
      </c>
      <c r="F69" s="646">
        <v>0</v>
      </c>
      <c r="G69" s="646">
        <v>0</v>
      </c>
      <c r="H69" s="647">
        <v>0</v>
      </c>
    </row>
    <row r="70" spans="1:8" x14ac:dyDescent="0.25">
      <c r="A70" t="s">
        <v>1412</v>
      </c>
      <c r="B70">
        <v>0</v>
      </c>
      <c r="C70" s="646">
        <v>0</v>
      </c>
      <c r="D70" s="646">
        <v>0</v>
      </c>
      <c r="E70" s="233">
        <f t="array" ref="E70">SUMPRODUCT(IF(Calcs!$I$5:$I$3714=$A$61,IF(Calcs!$J$5:$J$3714=E$2,IF(Calcs!$A$5:$A$3714=$A70,Calcs!$N$5:$N$3714))),IF(Calcs!$I$5:$I$3714=$A$61,IF(Calcs!$J$5:$J$3714=E$2,IF(Calcs!$A$5:$A$3714=$A70,Calcs!$G$5:$G$3714))))/SUMIFS(Calcs!$N$5:$N$3714,Calcs!$I$5:$I$3714,$A$61,Calcs!$J$5:$J$3714,E$2,Calcs!$A$5:$A$3714,$A70)</f>
        <v>2.6020000000000001E-2</v>
      </c>
      <c r="F70" s="646">
        <v>0</v>
      </c>
      <c r="G70" s="646">
        <v>0</v>
      </c>
      <c r="H70" s="647">
        <v>0</v>
      </c>
    </row>
    <row r="71" spans="1:8" x14ac:dyDescent="0.25">
      <c r="A71" t="s">
        <v>73</v>
      </c>
      <c r="B71">
        <v>0</v>
      </c>
      <c r="C71" s="646">
        <v>0</v>
      </c>
      <c r="D71" s="646">
        <v>0</v>
      </c>
      <c r="E71" s="233">
        <f t="array" ref="E71">SUMPRODUCT(IF(Calcs!$I$5:$I$3714=$A$61,IF(Calcs!$J$5:$J$3714=E$2,IF(Calcs!$A$5:$A$3714=$A71,Calcs!$N$5:$N$3714))),IF(Calcs!$I$5:$I$3714=$A$61,IF(Calcs!$J$5:$J$3714=E$2,IF(Calcs!$A$5:$A$3714=$A71,Calcs!$G$5:$G$3714))))/SUMIFS(Calcs!$N$5:$N$3714,Calcs!$I$5:$I$3714,$A$61,Calcs!$J$5:$J$3714,E$2,Calcs!$A$5:$A$3714,$A71)</f>
        <v>1.7603333333333335E-2</v>
      </c>
      <c r="F71" s="646">
        <v>0</v>
      </c>
      <c r="G71" s="646">
        <v>0</v>
      </c>
      <c r="H71" s="647">
        <v>0</v>
      </c>
    </row>
    <row r="72" spans="1:8" x14ac:dyDescent="0.25">
      <c r="A72" t="s">
        <v>74</v>
      </c>
      <c r="B72">
        <v>0</v>
      </c>
      <c r="C72" s="646">
        <v>0</v>
      </c>
      <c r="D72" s="646">
        <v>0</v>
      </c>
      <c r="E72" s="233">
        <f t="array" ref="E72">SUMPRODUCT(IF(Calcs!$I$5:$I$3714=$A$61,IF(Calcs!$J$5:$J$3714=E$2,IF(Calcs!$A$5:$A$3714=$A72,Calcs!$N$5:$N$3714))),IF(Calcs!$I$5:$I$3714=$A$61,IF(Calcs!$J$5:$J$3714=E$2,IF(Calcs!$A$5:$A$3714=$A72,Calcs!$G$5:$G$3714))))/SUMIFS(Calcs!$N$5:$N$3714,Calcs!$I$5:$I$3714,$A$61,Calcs!$J$5:$J$3714,E$2,Calcs!$A$5:$A$3714,$A72)</f>
        <v>7.0000000000000001E-3</v>
      </c>
      <c r="F72" s="646">
        <v>0</v>
      </c>
      <c r="G72" s="646">
        <v>0</v>
      </c>
      <c r="H72" s="647">
        <v>0</v>
      </c>
    </row>
    <row r="73" spans="1:8" x14ac:dyDescent="0.25">
      <c r="A73" t="s">
        <v>75</v>
      </c>
      <c r="B73">
        <v>0</v>
      </c>
      <c r="C73" s="646">
        <v>0</v>
      </c>
      <c r="D73" s="646">
        <v>0</v>
      </c>
      <c r="E73" s="644">
        <f>E58</f>
        <v>1.8E-3</v>
      </c>
      <c r="F73" s="646">
        <v>0</v>
      </c>
      <c r="G73" s="646">
        <v>0</v>
      </c>
      <c r="H73" s="647">
        <v>0</v>
      </c>
    </row>
    <row r="74" spans="1:8" x14ac:dyDescent="0.25">
      <c r="A74" t="s">
        <v>391</v>
      </c>
      <c r="B74">
        <v>0</v>
      </c>
      <c r="C74" s="646">
        <v>0</v>
      </c>
      <c r="D74" s="646">
        <v>0</v>
      </c>
      <c r="E74" s="233">
        <v>0</v>
      </c>
      <c r="F74" s="646">
        <v>0</v>
      </c>
      <c r="G74" s="646">
        <v>0</v>
      </c>
      <c r="H74" s="647">
        <v>0</v>
      </c>
    </row>
    <row r="76" spans="1:8" x14ac:dyDescent="0.25">
      <c r="A76" s="605" t="s">
        <v>438</v>
      </c>
      <c r="B76" s="605"/>
      <c r="C76" s="605"/>
      <c r="D76" s="605"/>
      <c r="E76" s="605"/>
      <c r="F76" s="605"/>
      <c r="G76" s="605"/>
      <c r="H76" s="605"/>
    </row>
    <row r="77" spans="1:8" x14ac:dyDescent="0.25">
      <c r="B77" s="232" t="s">
        <v>399</v>
      </c>
      <c r="C77" s="232" t="s">
        <v>393</v>
      </c>
      <c r="D77" s="232" t="s">
        <v>402</v>
      </c>
      <c r="E77" s="232" t="s">
        <v>400</v>
      </c>
      <c r="F77" s="232" t="s">
        <v>403</v>
      </c>
      <c r="G77" s="232" t="s">
        <v>404</v>
      </c>
      <c r="H77" s="236" t="s">
        <v>405</v>
      </c>
    </row>
    <row r="78" spans="1:8" x14ac:dyDescent="0.25">
      <c r="A78" t="s">
        <v>76</v>
      </c>
      <c r="B78">
        <v>0</v>
      </c>
      <c r="C78" s="233">
        <f t="array" ref="C78">SUMPRODUCT(IF(Calcs!$I$5:$I$3714=$A$76,IF(Calcs!$J$5:$J$3714=C$2,IF(Calcs!$A$5:$A$3714=$A78,Calcs!$N$5:$N$3714))),IF(Calcs!$I$5:$I$3714=$A$76,IF(Calcs!$J$5:$J$3714=C$2,IF(Calcs!$A$5:$A$3714=$A78,Calcs!$G$5:$G$3714))))/SUMIFS(Calcs!$N$5:$N$3714,Calcs!$I$5:$I$3714,$A$76,Calcs!$J$5:$J$3714,C$2,Calcs!$A$5:$A$3714,$A78)</f>
        <v>62.199999999999996</v>
      </c>
      <c r="D78" s="233">
        <f t="array" ref="D78">SUMPRODUCT(IF(Calcs!$I$5:$I$3714=$A$76,IF(Calcs!$J$5:$J$3714=D$2,IF(Calcs!$A$5:$A$3714=$A78,Calcs!$N$5:$N$3714))),IF(Calcs!$I$5:$I$3714=$A$76,IF(Calcs!$J$5:$J$3714=D$2,IF(Calcs!$A$5:$A$3714=$A78,Calcs!$G$5:$G$3714))))/SUMIFS(Calcs!$N$5:$N$3714,Calcs!$I$5:$I$3714,$A$76,Calcs!$J$5:$J$3714,D$2,Calcs!$A$5:$A$3714,$A78)</f>
        <v>68.599999999999994</v>
      </c>
      <c r="E78" s="646">
        <v>0</v>
      </c>
      <c r="F78" s="646">
        <v>0</v>
      </c>
      <c r="G78" s="646">
        <v>0</v>
      </c>
      <c r="H78">
        <v>0</v>
      </c>
    </row>
    <row r="79" spans="1:8" x14ac:dyDescent="0.25">
      <c r="A79" t="s">
        <v>66</v>
      </c>
      <c r="B79">
        <v>0</v>
      </c>
      <c r="C79" s="233">
        <f t="array" ref="C79">SUMPRODUCT(IF(Calcs!$I$5:$I$3714=$A$76,IF(Calcs!$J$5:$J$3714=C$2,IF(Calcs!$A$5:$A$3714=$A79,Calcs!$N$5:$N$3714))),IF(Calcs!$I$5:$I$3714=$A$76,IF(Calcs!$J$5:$J$3714=C$2,IF(Calcs!$A$5:$A$3714=$A79,Calcs!$G$5:$G$3714))))/SUMIFS(Calcs!$N$5:$N$3714,Calcs!$I$5:$I$3714,$A$76,Calcs!$J$5:$J$3714,C$2,Calcs!$A$5:$A$3714,$A79)</f>
        <v>1.343</v>
      </c>
      <c r="D79" s="233">
        <f t="array" ref="D79">SUMPRODUCT(IF(Calcs!$I$5:$I$3714=$A$76,IF(Calcs!$J$5:$J$3714=D$2,IF(Calcs!$A$5:$A$3714=$A79,Calcs!$N$5:$N$3714))),IF(Calcs!$I$5:$I$3714=$A$76,IF(Calcs!$J$5:$J$3714=D$2,IF(Calcs!$A$5:$A$3714=$A79,Calcs!$G$5:$G$3714))))/SUMIFS(Calcs!$N$5:$N$3714,Calcs!$I$5:$I$3714,$A$76,Calcs!$J$5:$J$3714,D$2,Calcs!$A$5:$A$3714,$A79)</f>
        <v>1.5647372000000002</v>
      </c>
      <c r="E79" s="646">
        <v>0</v>
      </c>
      <c r="F79" s="646">
        <v>0</v>
      </c>
      <c r="G79" s="646">
        <v>0</v>
      </c>
      <c r="H79">
        <v>0</v>
      </c>
    </row>
    <row r="80" spans="1:8" x14ac:dyDescent="0.25">
      <c r="A80" t="s">
        <v>67</v>
      </c>
      <c r="B80">
        <v>0</v>
      </c>
      <c r="C80" s="233">
        <f t="array" ref="C80">SUMPRODUCT(IF(Calcs!$I$5:$I$3714=$A$76,IF(Calcs!$J$5:$J$3714=C$2,IF(Calcs!$A$5:$A$3714=$A80,Calcs!$N$5:$N$3714))),IF(Calcs!$I$5:$I$3714=$A$76,IF(Calcs!$J$5:$J$3714=C$2,IF(Calcs!$A$5:$A$3714=$A80,Calcs!$G$5:$G$3714))))/SUMIFS(Calcs!$N$5:$N$3714,Calcs!$I$5:$I$3714,$A$76,Calcs!$J$5:$J$3714,C$2,Calcs!$A$5:$A$3714,$A80)</f>
        <v>1.885</v>
      </c>
      <c r="D80" s="233">
        <f t="array" ref="D80">SUMPRODUCT(IF(Calcs!$I$5:$I$3714=$A$76,IF(Calcs!$J$5:$J$3714=D$2,IF(Calcs!$A$5:$A$3714=$A80,Calcs!$N$5:$N$3714))),IF(Calcs!$I$5:$I$3714=$A$76,IF(Calcs!$J$5:$J$3714=D$2,IF(Calcs!$A$5:$A$3714=$A80,Calcs!$G$5:$G$3714))))/SUMIFS(Calcs!$N$5:$N$3714,Calcs!$I$5:$I$3714,$A$76,Calcs!$J$5:$J$3714,D$2,Calcs!$A$5:$A$3714,$A80)</f>
        <v>11.07264</v>
      </c>
      <c r="E80" s="646">
        <v>0</v>
      </c>
      <c r="F80" s="646">
        <v>0</v>
      </c>
      <c r="G80" s="646">
        <v>0</v>
      </c>
      <c r="H80">
        <v>0</v>
      </c>
    </row>
    <row r="81" spans="1:14" x14ac:dyDescent="0.25">
      <c r="A81" t="s">
        <v>68</v>
      </c>
      <c r="B81">
        <v>0</v>
      </c>
      <c r="C81" s="233">
        <f t="array" ref="C81">SUMPRODUCT(IF(Calcs!$I$5:$I$3714=$A$76,IF(Calcs!$J$5:$J$3714=C$2,IF(Calcs!$A$5:$A$3714=$A81,Calcs!$N$5:$N$3714))),IF(Calcs!$I$5:$I$3714=$A$76,IF(Calcs!$J$5:$J$3714=C$2,IF(Calcs!$A$5:$A$3714=$A81,Calcs!$G$5:$G$3714))))/SUMIFS(Calcs!$N$5:$N$3714,Calcs!$I$5:$I$3714,$A$76,Calcs!$J$5:$J$3714,C$2,Calcs!$A$5:$A$3714,$A81)</f>
        <v>0.13</v>
      </c>
      <c r="D81" s="233">
        <f t="array" ref="D81">SUMPRODUCT(IF(Calcs!$I$5:$I$3714=$A$76,IF(Calcs!$J$5:$J$3714=D$2,IF(Calcs!$A$5:$A$3714=$A81,Calcs!$N$5:$N$3714))),IF(Calcs!$I$5:$I$3714=$A$76,IF(Calcs!$J$5:$J$3714=D$2,IF(Calcs!$A$5:$A$3714=$A81,Calcs!$G$5:$G$3714))))/SUMIFS(Calcs!$N$5:$N$3714,Calcs!$I$5:$I$3714,$A$76,Calcs!$J$5:$J$3714,D$2,Calcs!$A$5:$A$3714,$A81)</f>
        <v>0.13</v>
      </c>
      <c r="E81" s="646">
        <v>0</v>
      </c>
      <c r="F81" s="646">
        <v>0</v>
      </c>
      <c r="G81" s="646">
        <v>0</v>
      </c>
      <c r="H81">
        <v>0</v>
      </c>
    </row>
    <row r="82" spans="1:14" x14ac:dyDescent="0.25">
      <c r="A82" t="s">
        <v>69</v>
      </c>
      <c r="B82">
        <v>0</v>
      </c>
      <c r="C82" s="233">
        <f t="array" ref="C82">SUMPRODUCT(IF(Calcs!$I$5:$I$3714=$A$76,IF(Calcs!$J$5:$J$3714=C$2,IF(Calcs!$A$5:$A$3714=$A82,Calcs!$N$5:$N$3714))),IF(Calcs!$I$5:$I$3714=$A$76,IF(Calcs!$J$5:$J$3714=C$2,IF(Calcs!$A$5:$A$3714=$A82,Calcs!$G$5:$G$3714))))/SUMIFS(Calcs!$N$5:$N$3714,Calcs!$I$5:$I$3714,$A$76,Calcs!$J$5:$J$3714,C$2,Calcs!$A$5:$A$3714,$A82)</f>
        <v>6.3E-3</v>
      </c>
      <c r="D82" s="233">
        <f t="array" ref="D82">SUMPRODUCT(IF(Calcs!$I$5:$I$3714=$A$76,IF(Calcs!$J$5:$J$3714=D$2,IF(Calcs!$A$5:$A$3714=$A82,Calcs!$N$5:$N$3714))),IF(Calcs!$I$5:$I$3714=$A$76,IF(Calcs!$J$5:$J$3714=D$2,IF(Calcs!$A$5:$A$3714=$A82,Calcs!$G$5:$G$3714))))/SUMIFS(Calcs!$N$5:$N$3714,Calcs!$I$5:$I$3714,$A$76,Calcs!$J$5:$J$3714,D$2,Calcs!$A$5:$A$3714,$A82)</f>
        <v>6.130216E-3</v>
      </c>
      <c r="E82" s="646">
        <v>0</v>
      </c>
      <c r="F82" s="646">
        <v>0</v>
      </c>
      <c r="G82" s="646">
        <v>0</v>
      </c>
      <c r="H82">
        <v>0</v>
      </c>
    </row>
    <row r="83" spans="1:14" x14ac:dyDescent="0.25">
      <c r="A83" t="s">
        <v>70</v>
      </c>
      <c r="B83">
        <v>0</v>
      </c>
      <c r="C83" s="233">
        <f t="array" ref="C83">SUMPRODUCT(IF(Calcs!$I$5:$I$3714=$A$76,IF(Calcs!$J$5:$J$3714=C$2,IF(Calcs!$A$5:$A$3714=$A83,Calcs!$N$5:$N$3714))),IF(Calcs!$I$5:$I$3714=$A$76,IF(Calcs!$J$5:$J$3714=C$2,IF(Calcs!$A$5:$A$3714=$A83,Calcs!$G$5:$G$3714))))/SUMIFS(Calcs!$N$5:$N$3714,Calcs!$I$5:$I$3714,$A$76,Calcs!$J$5:$J$3714,C$2,Calcs!$A$5:$A$3714,$A83)</f>
        <v>5.9699999999999996E-3</v>
      </c>
      <c r="D83" s="233">
        <f t="array" ref="D83">SUMPRODUCT(IF(Calcs!$I$5:$I$3714=$A$76,IF(Calcs!$J$5:$J$3714=D$2,IF(Calcs!$A$5:$A$3714=$A83,Calcs!$N$5:$N$3714))),IF(Calcs!$I$5:$I$3714=$A$76,IF(Calcs!$J$5:$J$3714=D$2,IF(Calcs!$A$5:$A$3714=$A83,Calcs!$G$5:$G$3714))))/SUMIFS(Calcs!$N$5:$N$3714,Calcs!$I$5:$I$3714,$A$76,Calcs!$J$5:$J$3714,D$2,Calcs!$A$5:$A$3714,$A83)</f>
        <v>5.8060119999999993E-3</v>
      </c>
      <c r="E83" s="646">
        <v>0</v>
      </c>
      <c r="F83" s="646">
        <v>0</v>
      </c>
      <c r="G83" s="646">
        <v>0</v>
      </c>
      <c r="H83">
        <v>0</v>
      </c>
    </row>
    <row r="84" spans="1:14" x14ac:dyDescent="0.25">
      <c r="A84" t="s">
        <v>71</v>
      </c>
      <c r="B84">
        <v>0</v>
      </c>
      <c r="C84" s="233">
        <f t="array" ref="C84">SUMPRODUCT(IF(Calcs!$I$5:$I$3714=$A$76,IF(Calcs!$J$5:$J$3714=C$2,IF(Calcs!$A$5:$A$3714=$A84,Calcs!$N$5:$N$3714))),IF(Calcs!$I$5:$I$3714=$A$76,IF(Calcs!$J$5:$J$3714=C$2,IF(Calcs!$A$5:$A$3714=$A84,Calcs!$G$5:$G$3714))))/SUMIFS(Calcs!$N$5:$N$3714,Calcs!$I$5:$I$3714,$A$76,Calcs!$J$5:$J$3714,C$2,Calcs!$A$5:$A$3714,$A84)</f>
        <v>0</v>
      </c>
      <c r="D84" s="233">
        <f t="array" ref="D84">SUMPRODUCT(IF(Calcs!$I$5:$I$3714=$A$76,IF(Calcs!$J$5:$J$3714=D$2,IF(Calcs!$A$5:$A$3714=$A84,Calcs!$N$5:$N$3714))),IF(Calcs!$I$5:$I$3714=$A$76,IF(Calcs!$J$5:$J$3714=D$2,IF(Calcs!$A$5:$A$3714=$A84,Calcs!$G$5:$G$3714))))/SUMIFS(Calcs!$N$5:$N$3714,Calcs!$I$5:$I$3714,$A$76,Calcs!$J$5:$J$3714,D$2,Calcs!$A$5:$A$3714,$A84)</f>
        <v>8.6959999999999996E-2</v>
      </c>
      <c r="E84" s="646">
        <v>0</v>
      </c>
      <c r="F84" s="646">
        <v>0</v>
      </c>
      <c r="G84" s="646">
        <v>0</v>
      </c>
      <c r="H84">
        <v>0</v>
      </c>
    </row>
    <row r="85" spans="1:14" x14ac:dyDescent="0.25">
      <c r="A85" t="s">
        <v>1412</v>
      </c>
      <c r="B85">
        <v>0</v>
      </c>
      <c r="C85" s="233">
        <f t="array" ref="C85">SUMPRODUCT(IF(Calcs!$I$5:$I$3714=$A$76,IF(Calcs!$J$5:$J$3714=C$2,IF(Calcs!$A$5:$A$3714=$A85,Calcs!$N$5:$N$3714))),IF(Calcs!$I$5:$I$3714=$A$76,IF(Calcs!$J$5:$J$3714=C$2,IF(Calcs!$A$5:$A$3714=$A85,Calcs!$G$5:$G$3714))))/SUMIFS(Calcs!$N$5:$N$3714,Calcs!$I$5:$I$3714,$A$76,Calcs!$J$5:$J$3714,C$2,Calcs!$A$5:$A$3714,$A85)</f>
        <v>9.8999999999999999E-4</v>
      </c>
      <c r="D85" s="233">
        <f t="array" ref="D85">SUMPRODUCT(IF(Calcs!$I$5:$I$3714=$A$76,IF(Calcs!$J$5:$J$3714=D$2,IF(Calcs!$A$5:$A$3714=$A85,Calcs!$N$5:$N$3714))),IF(Calcs!$I$5:$I$3714=$A$76,IF(Calcs!$J$5:$J$3714=D$2,IF(Calcs!$A$5:$A$3714=$A85,Calcs!$G$5:$G$3714))))/SUMIFS(Calcs!$N$5:$N$3714,Calcs!$I$5:$I$3714,$A$76,Calcs!$J$5:$J$3714,D$2,Calcs!$A$5:$A$3714,$A85)</f>
        <v>9.645439999999999E-4</v>
      </c>
      <c r="E85" s="646">
        <v>0</v>
      </c>
      <c r="F85" s="646">
        <v>0</v>
      </c>
      <c r="G85" s="646">
        <v>0</v>
      </c>
      <c r="H85">
        <v>0</v>
      </c>
    </row>
    <row r="86" spans="1:14" x14ac:dyDescent="0.25">
      <c r="A86" t="s">
        <v>73</v>
      </c>
      <c r="B86">
        <v>0</v>
      </c>
      <c r="C86" s="233">
        <f t="array" ref="C86">SUMPRODUCT(IF(Calcs!$I$5:$I$3714=$A$76,IF(Calcs!$J$5:$J$3714=C$2,IF(Calcs!$A$5:$A$3714=$A86,Calcs!$N$5:$N$3714))),IF(Calcs!$I$5:$I$3714=$A$76,IF(Calcs!$J$5:$J$3714=C$2,IF(Calcs!$A$5:$A$3714=$A86,Calcs!$G$5:$G$3714))))/SUMIFS(Calcs!$N$5:$N$3714,Calcs!$I$5:$I$3714,$A$76,Calcs!$J$5:$J$3714,C$2,Calcs!$A$5:$A$3714,$A86)</f>
        <v>3.3E-3</v>
      </c>
      <c r="D86" s="233">
        <f t="array" ref="D86">SUMPRODUCT(IF(Calcs!$I$5:$I$3714=$A$76,IF(Calcs!$J$5:$J$3714=D$2,IF(Calcs!$A$5:$A$3714=$A86,Calcs!$N$5:$N$3714))),IF(Calcs!$I$5:$I$3714=$A$76,IF(Calcs!$J$5:$J$3714=D$2,IF(Calcs!$A$5:$A$3714=$A86,Calcs!$G$5:$G$3714))))/SUMIFS(Calcs!$N$5:$N$3714,Calcs!$I$5:$I$3714,$A$76,Calcs!$J$5:$J$3714,D$2,Calcs!$A$5:$A$3714,$A86)</f>
        <v>2.9473559999999999E-3</v>
      </c>
      <c r="E86" s="646">
        <v>0</v>
      </c>
      <c r="F86" s="646">
        <v>0</v>
      </c>
      <c r="G86" s="646">
        <v>0</v>
      </c>
      <c r="H86">
        <v>0</v>
      </c>
    </row>
    <row r="87" spans="1:14" x14ac:dyDescent="0.25">
      <c r="A87" t="s">
        <v>74</v>
      </c>
      <c r="B87">
        <v>0</v>
      </c>
      <c r="C87" s="233">
        <f t="array" ref="C87">SUMPRODUCT(IF(Calcs!$I$5:$I$3714=$A$76,IF(Calcs!$J$5:$J$3714=C$2,IF(Calcs!$A$5:$A$3714=$A87,Calcs!$N$5:$N$3714))),IF(Calcs!$I$5:$I$3714=$A$76,IF(Calcs!$J$5:$J$3714=C$2,IF(Calcs!$A$5:$A$3714=$A87,Calcs!$G$5:$G$3714))))/SUMIFS(Calcs!$N$5:$N$3714,Calcs!$I$5:$I$3714,$A$76,Calcs!$J$5:$J$3714,C$2,Calcs!$A$5:$A$3714,$A87)</f>
        <v>1.0343</v>
      </c>
      <c r="D87" s="233">
        <f t="array" ref="D87">SUMPRODUCT(IF(Calcs!$I$5:$I$3714=$A$76,IF(Calcs!$J$5:$J$3714=D$2,IF(Calcs!$A$5:$A$3714=$A87,Calcs!$N$5:$N$3714))),IF(Calcs!$I$5:$I$3714=$A$76,IF(Calcs!$J$5:$J$3714=D$2,IF(Calcs!$A$5:$A$3714=$A87,Calcs!$G$5:$G$3714))))/SUMIFS(Calcs!$N$5:$N$3714,Calcs!$I$5:$I$3714,$A$76,Calcs!$J$5:$J$3714,D$2,Calcs!$A$5:$A$3714,$A87)</f>
        <v>0.20096</v>
      </c>
      <c r="E87" s="646">
        <v>0</v>
      </c>
      <c r="F87" s="646">
        <v>0</v>
      </c>
      <c r="G87" s="646">
        <v>0</v>
      </c>
      <c r="H87">
        <v>0</v>
      </c>
    </row>
    <row r="88" spans="1:14" x14ac:dyDescent="0.25">
      <c r="A88" t="s">
        <v>75</v>
      </c>
      <c r="B88">
        <v>0</v>
      </c>
      <c r="C88" s="233">
        <f t="array" ref="C88">SUMPRODUCT(IF(Calcs!$I$5:$I$3714=$A$76,IF(Calcs!$J$5:$J$3714=C$2,IF(Calcs!$A$5:$A$3714=$A88,Calcs!$N$5:$N$3714))),IF(Calcs!$I$5:$I$3714=$A$76,IF(Calcs!$J$5:$J$3714=C$2,IF(Calcs!$A$5:$A$3714=$A88,Calcs!$G$5:$G$3714))))/SUMIFS(Calcs!$N$5:$N$3714,Calcs!$I$5:$I$3714,$A$76,Calcs!$J$5:$J$3714,C$2,Calcs!$A$5:$A$3714,$A88)</f>
        <v>3.0999999999999999E-3</v>
      </c>
      <c r="D88" s="233">
        <f t="array" ref="D88">SUMPRODUCT(IF(Calcs!$I$5:$I$3714=$A$76,IF(Calcs!$J$5:$J$3714=D$2,IF(Calcs!$A$5:$A$3714=$A88,Calcs!$N$5:$N$3714))),IF(Calcs!$I$5:$I$3714=$A$76,IF(Calcs!$J$5:$J$3714=D$2,IF(Calcs!$A$5:$A$3714=$A88,Calcs!$G$5:$G$3714))))/SUMIFS(Calcs!$N$5:$N$3714,Calcs!$I$5:$I$3714,$A$76,Calcs!$J$5:$J$3714,D$2,Calcs!$A$5:$A$3714,$A88)</f>
        <v>3.0999999999999999E-3</v>
      </c>
      <c r="E88" s="646">
        <v>0</v>
      </c>
      <c r="F88" s="646">
        <v>0</v>
      </c>
      <c r="G88" s="646">
        <v>0</v>
      </c>
      <c r="H88">
        <v>0</v>
      </c>
    </row>
    <row r="89" spans="1:14" x14ac:dyDescent="0.25">
      <c r="A89" t="s">
        <v>391</v>
      </c>
      <c r="B89">
        <v>0</v>
      </c>
      <c r="C89" s="233">
        <v>0</v>
      </c>
      <c r="D89" s="233">
        <v>0</v>
      </c>
      <c r="E89" s="646">
        <v>0</v>
      </c>
      <c r="F89" s="646">
        <v>0</v>
      </c>
      <c r="G89" s="646">
        <v>0</v>
      </c>
      <c r="H89">
        <v>0</v>
      </c>
    </row>
    <row r="91" spans="1:14" x14ac:dyDescent="0.25">
      <c r="A91" s="605" t="s">
        <v>399</v>
      </c>
      <c r="B91" s="605"/>
      <c r="C91" s="605"/>
      <c r="D91" s="605"/>
      <c r="E91" s="605"/>
      <c r="F91" s="605"/>
    </row>
    <row r="92" spans="1:14" x14ac:dyDescent="0.25">
      <c r="B92" s="232" t="s">
        <v>1127</v>
      </c>
      <c r="C92" s="232" t="s">
        <v>393</v>
      </c>
      <c r="D92" s="232" t="s">
        <v>398</v>
      </c>
      <c r="E92" s="232" t="s">
        <v>400</v>
      </c>
      <c r="F92" s="232" t="s">
        <v>1129</v>
      </c>
      <c r="H92" s="232"/>
      <c r="M92" s="232"/>
      <c r="N92" s="232"/>
    </row>
    <row r="93" spans="1:14" x14ac:dyDescent="0.25">
      <c r="A93" t="s">
        <v>76</v>
      </c>
      <c r="B93" s="652">
        <f t="array" ref="B93">SUMPRODUCT(IF(Calcs!$I$5:$I$3714=$A$91,IF(Calcs!$J$5:$J$3714=B$92,IF(Calcs!$A$5:$A$3714=$A93,Calcs!$N$5:$N$3714))),IF(Calcs!$I$5:$I$3714=$A$91,IF(Calcs!$J$5:$J$3714=B$92,IF(Calcs!$A$5:$A$3714=$A93,Calcs!$G$5:$G$3714))),IF(Calcs!$I$5:$I$3714=$A$91,IF(Calcs!$J$5:$J$3714=B$92,IF(Calcs!$A$5:$A$3714=$A93,Calcs!$O$5:$O$3714))))/SUMPRODUCT(IF(Calcs!$I$5:$I$3714=$A$91,IF(Calcs!$J$5:$J$3714=B$92,IF(Calcs!$A$5:$A$3714=$A93,Calcs!$N$5:$N$3714))),IF(Calcs!$I$5:$I$3714=$A$91,IF(Calcs!$J$5:$J$3714=B$92,IF(Calcs!$A$5:$A$3714=$A93,Calcs!$O$5:$O$3714))))</f>
        <v>94.3</v>
      </c>
      <c r="C93" s="652">
        <f t="array" ref="C93">SUMPRODUCT(IF(Calcs!$I$5:$I$3714=$A$91,IF(Calcs!$J$5:$J$3714=C$92,IF(Calcs!$A$5:$A$3714=$A93,Calcs!$N$5:$N$3714))),IF(Calcs!$I$5:$I$3714=$A$91,IF(Calcs!$J$5:$J$3714=C$92,IF(Calcs!$A$5:$A$3714=$A93,Calcs!$G$5:$G$3714))),IF(Calcs!$I$5:$I$3714=$A$91,IF(Calcs!$J$5:$J$3714=C$92,IF(Calcs!$A$5:$A$3714=$A93,Calcs!$O$5:$O$3714))))/SUMPRODUCT(IF(Calcs!$I$5:$I$3714=$A$91,IF(Calcs!$J$5:$J$3714=C$92,IF(Calcs!$A$5:$A$3714=$A93,Calcs!$N$5:$N$3714))),IF(Calcs!$I$5:$I$3714=$A$91,IF(Calcs!$J$5:$J$3714=C$92,IF(Calcs!$A$5:$A$3714=$A93,Calcs!$O$5:$O$3714))))</f>
        <v>55.79999999999999</v>
      </c>
      <c r="D93" s="653">
        <f>G108</f>
        <v>93.272999999999996</v>
      </c>
      <c r="E93" s="652">
        <f t="array" ref="E93">SUMPRODUCT(IF(Calcs!$I$5:$I$3714=$A$91,IF(Calcs!$J$5:$J$3714=E$92,IF(Calcs!$A$5:$A$3714=$A93,Calcs!$N$5:$N$3714))),IF(Calcs!$I$5:$I$3714=$A$91,IF(Calcs!$J$5:$J$3714=E$92,IF(Calcs!$A$5:$A$3714=$A93,Calcs!$G$5:$G$3714))),IF(Calcs!$I$5:$I$3714=$A$91,IF(Calcs!$J$5:$J$3714=E$92,IF(Calcs!$A$5:$A$3714=$A93,Calcs!$O$5:$O$3714))))/SUMPRODUCT(IF(Calcs!$I$5:$I$3714=$A$91,IF(Calcs!$J$5:$J$3714=E$92,IF(Calcs!$A$5:$A$3714=$A93,Calcs!$N$5:$N$3714))),IF(Calcs!$I$5:$I$3714=$A$91,IF(Calcs!$J$5:$J$3714=E$92,IF(Calcs!$A$5:$A$3714=$A93,Calcs!$O$5:$O$3714))))</f>
        <v>76.7</v>
      </c>
      <c r="F93" s="652">
        <f t="array" ref="F93">SUMPRODUCT(IF(Calcs!$I$5:$I$3714=$A$91,IF(Calcs!$J$5:$J$3714=F$92,IF(Calcs!$A$5:$A$3714=$A93,Calcs!$N$5:$N$3714))),IF(Calcs!$I$5:$I$3714=$A$91,IF(Calcs!$J$5:$J$3714=F$92,IF(Calcs!$A$5:$A$3714=$A93,Calcs!$G$5:$G$3714))),IF(Calcs!$I$5:$I$3714=$A$91,IF(Calcs!$J$5:$J$3714=F$92,IF(Calcs!$A$5:$A$3714=$A93,Calcs!$O$5:$O$3714))))/SUMPRODUCT(IF(Calcs!$I$5:$I$3714=$A$91,IF(Calcs!$J$5:$J$3714=F$92,IF(Calcs!$A$5:$A$3714=$A93,Calcs!$N$5:$N$3714))),IF(Calcs!$I$5:$I$3714=$A$91,IF(Calcs!$J$5:$J$3714=F$92,IF(Calcs!$A$5:$A$3714=$A93,Calcs!$O$5:$O$3714))))</f>
        <v>99.5</v>
      </c>
      <c r="G93" t="s">
        <v>1949</v>
      </c>
      <c r="H93" s="652"/>
      <c r="M93" s="652"/>
      <c r="N93" s="652"/>
    </row>
    <row r="94" spans="1:14" x14ac:dyDescent="0.25">
      <c r="A94" t="s">
        <v>66</v>
      </c>
      <c r="B94" s="652">
        <f t="array" ref="B94">SUMPRODUCT(IF(Calcs!$I$5:$I$3714=$A$91,IF(Calcs!$J$5:$J$3714=B$92,IF(Calcs!$A$5:$A$3714=$A94,Calcs!$N$5:$N$3714))),IF(Calcs!$I$5:$I$3714=$A$91,IF(Calcs!$J$5:$J$3714=B$92,IF(Calcs!$A$5:$A$3714=$A94,Calcs!$G$5:$G$3714))),IF(Calcs!$I$5:$I$3714=$A$91,IF(Calcs!$J$5:$J$3714=B$92,IF(Calcs!$A$5:$A$3714=$A94,Calcs!$O$5:$O$3714))))/SUMPRODUCT(IF(Calcs!$I$5:$I$3714=$A$91,IF(Calcs!$J$5:$J$3714=B$92,IF(Calcs!$A$5:$A$3714=$A94,Calcs!$N$5:$N$3714))),IF(Calcs!$I$5:$I$3714=$A$91,IF(Calcs!$J$5:$J$3714=B$92,IF(Calcs!$A$5:$A$3714=$A94,Calcs!$O$5:$O$3714))))</f>
        <v>2.0086753663337465E-3</v>
      </c>
      <c r="C94" s="652">
        <f t="array" ref="C94">SUMPRODUCT(IF(Calcs!$I$5:$I$3714=$A$91,IF(Calcs!$J$5:$J$3714=C$92,IF(Calcs!$A$5:$A$3714=$A94,Calcs!$N$5:$N$3714))),IF(Calcs!$I$5:$I$3714=$A$91,IF(Calcs!$J$5:$J$3714=C$92,IF(Calcs!$A$5:$A$3714=$A94,Calcs!$G$5:$G$3714))),IF(Calcs!$I$5:$I$3714=$A$91,IF(Calcs!$J$5:$J$3714=C$92,IF(Calcs!$A$5:$A$3714=$A94,Calcs!$O$5:$O$3714))))/SUMPRODUCT(IF(Calcs!$I$5:$I$3714=$A$91,IF(Calcs!$J$5:$J$3714=C$92,IF(Calcs!$A$5:$A$3714=$A94,Calcs!$N$5:$N$3714))),IF(Calcs!$I$5:$I$3714=$A$91,IF(Calcs!$J$5:$J$3714=C$92,IF(Calcs!$A$5:$A$3714=$A94,Calcs!$O$5:$O$3714))))</f>
        <v>1.0727498879102124E-3</v>
      </c>
      <c r="D94" s="653">
        <f t="shared" ref="D94:D104" si="1">G109</f>
        <v>1.2</v>
      </c>
      <c r="E94" s="652">
        <f t="array" ref="E94">SUMPRODUCT(IF(Calcs!$I$5:$I$3714=$A$91,IF(Calcs!$J$5:$J$3714=E$92,IF(Calcs!$A$5:$A$3714=$A94,Calcs!$N$5:$N$3714))),IF(Calcs!$I$5:$I$3714=$A$91,IF(Calcs!$J$5:$J$3714=E$92,IF(Calcs!$A$5:$A$3714=$A94,Calcs!$G$5:$G$3714))),IF(Calcs!$I$5:$I$3714=$A$91,IF(Calcs!$J$5:$J$3714=E$92,IF(Calcs!$A$5:$A$3714=$A94,Calcs!$O$5:$O$3714))))/SUMPRODUCT(IF(Calcs!$I$5:$I$3714=$A$91,IF(Calcs!$J$5:$J$3714=E$92,IF(Calcs!$A$5:$A$3714=$A94,Calcs!$N$5:$N$3714))),IF(Calcs!$I$5:$I$3714=$A$91,IF(Calcs!$J$5:$J$3714=E$92,IF(Calcs!$A$5:$A$3714=$A94,Calcs!$O$5:$O$3714))))</f>
        <v>5.0000000000000001E-3</v>
      </c>
      <c r="F94" s="652">
        <f t="array" ref="F94">SUMPRODUCT(IF(Calcs!$I$5:$I$3714=$A$91,IF(Calcs!$J$5:$J$3714=F$92,IF(Calcs!$A$5:$A$3714=$A94,Calcs!$N$5:$N$3714))),IF(Calcs!$I$5:$I$3714=$A$91,IF(Calcs!$J$5:$J$3714=F$92,IF(Calcs!$A$5:$A$3714=$A94,Calcs!$G$5:$G$3714))),IF(Calcs!$I$5:$I$3714=$A$91,IF(Calcs!$J$5:$J$3714=F$92,IF(Calcs!$A$5:$A$3714=$A94,Calcs!$O$5:$O$3714))))/SUMPRODUCT(IF(Calcs!$I$5:$I$3714=$A$91,IF(Calcs!$J$5:$J$3714=F$92,IF(Calcs!$A$5:$A$3714=$A94,Calcs!$N$5:$N$3714))),IF(Calcs!$I$5:$I$3714=$A$91,IF(Calcs!$J$5:$J$3714=F$92,IF(Calcs!$A$5:$A$3714=$A94,Calcs!$O$5:$O$3714))))</f>
        <v>1E-3</v>
      </c>
      <c r="G94" t="s">
        <v>1949</v>
      </c>
      <c r="H94" s="652"/>
      <c r="M94" s="652"/>
      <c r="N94" s="652"/>
    </row>
    <row r="95" spans="1:14" x14ac:dyDescent="0.25">
      <c r="A95" t="s">
        <v>67</v>
      </c>
      <c r="B95" s="652">
        <f t="array" ref="B95">SUMPRODUCT(IF(Calcs!$I$5:$I$3714=$A$91,IF(Calcs!$J$5:$J$3714=B$92,IF(Calcs!$A$5:$A$3714=$A95,Calcs!$N$5:$N$3714))),IF(Calcs!$I$5:$I$3714=$A$91,IF(Calcs!$J$5:$J$3714=B$92,IF(Calcs!$A$5:$A$3714=$A95,Calcs!$G$5:$G$3714))),IF(Calcs!$I$5:$I$3714=$A$91,IF(Calcs!$J$5:$J$3714=B$92,IF(Calcs!$A$5:$A$3714=$A95,Calcs!$O$5:$O$3714))))/SUMPRODUCT(IF(Calcs!$I$5:$I$3714=$A$91,IF(Calcs!$J$5:$J$3714=B$92,IF(Calcs!$A$5:$A$3714=$A95,Calcs!$N$5:$N$3714))),IF(Calcs!$I$5:$I$3714=$A$91,IF(Calcs!$J$5:$J$3714=B$92,IF(Calcs!$A$5:$A$3714=$A95,Calcs!$O$5:$O$3714))))</f>
        <v>6.8994435129158477E-3</v>
      </c>
      <c r="C95" s="652">
        <f t="array" ref="C95">SUMPRODUCT(IF(Calcs!$I$5:$I$3714=$A$91,IF(Calcs!$J$5:$J$3714=C$92,IF(Calcs!$A$5:$A$3714=$A95,Calcs!$N$5:$N$3714))),IF(Calcs!$I$5:$I$3714=$A$91,IF(Calcs!$J$5:$J$3714=C$92,IF(Calcs!$A$5:$A$3714=$A95,Calcs!$G$5:$G$3714))),IF(Calcs!$I$5:$I$3714=$A$91,IF(Calcs!$J$5:$J$3714=C$92,IF(Calcs!$A$5:$A$3714=$A95,Calcs!$O$5:$O$3714))))/SUMPRODUCT(IF(Calcs!$I$5:$I$3714=$A$91,IF(Calcs!$J$5:$J$3714=C$92,IF(Calcs!$A$5:$A$3714=$A95,Calcs!$N$5:$N$3714))),IF(Calcs!$I$5:$I$3714=$A$91,IF(Calcs!$J$5:$J$3714=C$92,IF(Calcs!$A$5:$A$3714=$A95,Calcs!$O$5:$O$3714))))</f>
        <v>1.0654748991191912E-2</v>
      </c>
      <c r="D95" s="653">
        <f t="shared" si="1"/>
        <v>4.666666666666667</v>
      </c>
      <c r="E95" s="652">
        <f t="array" ref="E95">SUMPRODUCT(IF(Calcs!$I$5:$I$3714=$A$91,IF(Calcs!$J$5:$J$3714=E$92,IF(Calcs!$A$5:$A$3714=$A95,Calcs!$N$5:$N$3714))),IF(Calcs!$I$5:$I$3714=$A$91,IF(Calcs!$J$5:$J$3714=E$92,IF(Calcs!$A$5:$A$3714=$A95,Calcs!$G$5:$G$3714))),IF(Calcs!$I$5:$I$3714=$A$91,IF(Calcs!$J$5:$J$3714=E$92,IF(Calcs!$A$5:$A$3714=$A95,Calcs!$O$5:$O$3714))))/SUMPRODUCT(IF(Calcs!$I$5:$I$3714=$A$91,IF(Calcs!$J$5:$J$3714=E$92,IF(Calcs!$A$5:$A$3714=$A95,Calcs!$N$5:$N$3714))),IF(Calcs!$I$5:$I$3714=$A$91,IF(Calcs!$J$5:$J$3714=E$92,IF(Calcs!$A$5:$A$3714=$A95,Calcs!$O$5:$O$3714))))</f>
        <v>1.4999999999999999E-2</v>
      </c>
      <c r="F95" s="652">
        <f t="array" ref="F95">SUMPRODUCT(IF(Calcs!$I$5:$I$3714=$A$91,IF(Calcs!$J$5:$J$3714=F$92,IF(Calcs!$A$5:$A$3714=$A95,Calcs!$N$5:$N$3714))),IF(Calcs!$I$5:$I$3714=$A$91,IF(Calcs!$J$5:$J$3714=F$92,IF(Calcs!$A$5:$A$3714=$A95,Calcs!$G$5:$G$3714))),IF(Calcs!$I$5:$I$3714=$A$91,IF(Calcs!$J$5:$J$3714=F$92,IF(Calcs!$A$5:$A$3714=$A95,Calcs!$O$5:$O$3714))))/SUMPRODUCT(IF(Calcs!$I$5:$I$3714=$A$91,IF(Calcs!$J$5:$J$3714=F$92,IF(Calcs!$A$5:$A$3714=$A95,Calcs!$N$5:$N$3714))),IF(Calcs!$I$5:$I$3714=$A$91,IF(Calcs!$J$5:$J$3714=F$92,IF(Calcs!$A$5:$A$3714=$A95,Calcs!$O$5:$O$3714))))</f>
        <v>1.9E-2</v>
      </c>
      <c r="G95" t="s">
        <v>1949</v>
      </c>
      <c r="H95" s="652"/>
      <c r="M95" s="652"/>
      <c r="N95" s="652"/>
    </row>
    <row r="96" spans="1:14" x14ac:dyDescent="0.25">
      <c r="A96" t="s">
        <v>68</v>
      </c>
      <c r="B96" s="652">
        <f t="array" ref="B96">SUMPRODUCT(IF(Calcs!$I$5:$I$3714=$A$91,IF(Calcs!$J$5:$J$3714=B$92,IF(Calcs!$A$5:$A$3714=$A96,Calcs!$N$5:$N$3714))),IF(Calcs!$I$5:$I$3714=$A$91,IF(Calcs!$J$5:$J$3714=B$92,IF(Calcs!$A$5:$A$3714=$A96,Calcs!$G$5:$G$3714))),IF(Calcs!$I$5:$I$3714=$A$91,IF(Calcs!$J$5:$J$3714=B$92,IF(Calcs!$A$5:$A$3714=$A96,Calcs!$O$5:$O$3714))))/SUMPRODUCT(IF(Calcs!$I$5:$I$3714=$A$91,IF(Calcs!$J$5:$J$3714=B$92,IF(Calcs!$A$5:$A$3714=$A96,Calcs!$N$5:$N$3714))),IF(Calcs!$I$5:$I$3714=$A$91,IF(Calcs!$J$5:$J$3714=B$92,IF(Calcs!$A$5:$A$3714=$A96,Calcs!$O$5:$O$3714))))</f>
        <v>0.1667804184588467</v>
      </c>
      <c r="C96" s="652">
        <f t="array" ref="C96">SUMPRODUCT(IF(Calcs!$I$5:$I$3714=$A$91,IF(Calcs!$J$5:$J$3714=C$92,IF(Calcs!$A$5:$A$3714=$A96,Calcs!$N$5:$N$3714))),IF(Calcs!$I$5:$I$3714=$A$91,IF(Calcs!$J$5:$J$3714=C$92,IF(Calcs!$A$5:$A$3714=$A96,Calcs!$G$5:$G$3714))),IF(Calcs!$I$5:$I$3714=$A$91,IF(Calcs!$J$5:$J$3714=C$92,IF(Calcs!$A$5:$A$3714=$A96,Calcs!$O$5:$O$3714))))/SUMPRODUCT(IF(Calcs!$I$5:$I$3714=$A$91,IF(Calcs!$J$5:$J$3714=C$92,IF(Calcs!$A$5:$A$3714=$A96,Calcs!$N$5:$N$3714))),IF(Calcs!$I$5:$I$3714=$A$91,IF(Calcs!$J$5:$J$3714=C$92,IF(Calcs!$A$5:$A$3714=$A96,Calcs!$O$5:$O$3714))))</f>
        <v>3.7930592593396102E-2</v>
      </c>
      <c r="D96" s="653">
        <f t="shared" si="1"/>
        <v>0.13</v>
      </c>
      <c r="E96" s="652">
        <f t="array" ref="E96">SUMPRODUCT(IF(Calcs!$I$5:$I$3714=$A$91,IF(Calcs!$J$5:$J$3714=E$92,IF(Calcs!$A$5:$A$3714=$A96,Calcs!$N$5:$N$3714))),IF(Calcs!$I$5:$I$3714=$A$91,IF(Calcs!$J$5:$J$3714=E$92,IF(Calcs!$A$5:$A$3714=$A96,Calcs!$G$5:$G$3714))),IF(Calcs!$I$5:$I$3714=$A$91,IF(Calcs!$J$5:$J$3714=E$92,IF(Calcs!$A$5:$A$3714=$A96,Calcs!$O$5:$O$3714))))/SUMPRODUCT(IF(Calcs!$I$5:$I$3714=$A$91,IF(Calcs!$J$5:$J$3714=E$92,IF(Calcs!$A$5:$A$3714=$A96,Calcs!$N$5:$N$3714))),IF(Calcs!$I$5:$I$3714=$A$91,IF(Calcs!$J$5:$J$3714=E$92,IF(Calcs!$A$5:$A$3714=$A96,Calcs!$O$5:$O$3714))))</f>
        <v>0.2</v>
      </c>
      <c r="F96" s="652">
        <f t="array" ref="F96">SUMPRODUCT(IF(Calcs!$I$5:$I$3714=$A$91,IF(Calcs!$J$5:$J$3714=F$92,IF(Calcs!$A$5:$A$3714=$A96,Calcs!$N$5:$N$3714))),IF(Calcs!$I$5:$I$3714=$A$91,IF(Calcs!$J$5:$J$3714=F$92,IF(Calcs!$A$5:$A$3714=$A96,Calcs!$G$5:$G$3714))),IF(Calcs!$I$5:$I$3714=$A$91,IF(Calcs!$J$5:$J$3714=F$92,IF(Calcs!$A$5:$A$3714=$A96,Calcs!$O$5:$O$3714))))/SUMPRODUCT(IF(Calcs!$I$5:$I$3714=$A$91,IF(Calcs!$J$5:$J$3714=F$92,IF(Calcs!$A$5:$A$3714=$A96,Calcs!$N$5:$N$3714))),IF(Calcs!$I$5:$I$3714=$A$91,IF(Calcs!$J$5:$J$3714=F$92,IF(Calcs!$A$5:$A$3714=$A96,Calcs!$O$5:$O$3714))))</f>
        <v>8.9999999999999993E-3</v>
      </c>
      <c r="G96" t="s">
        <v>1949</v>
      </c>
      <c r="H96" s="652"/>
      <c r="M96" s="652"/>
      <c r="N96" s="652"/>
    </row>
    <row r="97" spans="1:14" x14ac:dyDescent="0.25">
      <c r="A97" t="s">
        <v>69</v>
      </c>
      <c r="B97" s="652">
        <f t="array" ref="B97">SUMPRODUCT(IF(Calcs!$I$5:$I$3714=$A$91,IF(Calcs!$J$5:$J$3714=B$92,IF(Calcs!$A$5:$A$3714=$A97,Calcs!$N$5:$N$3714))),IF(Calcs!$I$5:$I$3714=$A$91,IF(Calcs!$J$5:$J$3714=B$92,IF(Calcs!$A$5:$A$3714=$A97,Calcs!$G$5:$G$3714))),IF(Calcs!$I$5:$I$3714=$A$91,IF(Calcs!$J$5:$J$3714=B$92,IF(Calcs!$A$5:$A$3714=$A97,Calcs!$O$5:$O$3714))))/SUMPRODUCT(IF(Calcs!$I$5:$I$3714=$A$91,IF(Calcs!$J$5:$J$3714=B$92,IF(Calcs!$A$5:$A$3714=$A97,Calcs!$N$5:$N$3714))),IF(Calcs!$I$5:$I$3714=$A$91,IF(Calcs!$J$5:$J$3714=B$92,IF(Calcs!$A$5:$A$3714=$A97,Calcs!$O$5:$O$3714))))</f>
        <v>0.74181841729241083</v>
      </c>
      <c r="C97" s="652">
        <f t="array" ref="C97">SUMPRODUCT(IF(Calcs!$I$5:$I$3714=$A$91,IF(Calcs!$J$5:$J$3714=C$92,IF(Calcs!$A$5:$A$3714=$A97,Calcs!$N$5:$N$3714))),IF(Calcs!$I$5:$I$3714=$A$91,IF(Calcs!$J$5:$J$3714=C$92,IF(Calcs!$A$5:$A$3714=$A97,Calcs!$G$5:$G$3714))),IF(Calcs!$I$5:$I$3714=$A$91,IF(Calcs!$J$5:$J$3714=C$92,IF(Calcs!$A$5:$A$3714=$A97,Calcs!$O$5:$O$3714))))/SUMPRODUCT(IF(Calcs!$I$5:$I$3714=$A$91,IF(Calcs!$J$5:$J$3714=C$92,IF(Calcs!$A$5:$A$3714=$A97,Calcs!$N$5:$N$3714))),IF(Calcs!$I$5:$I$3714=$A$91,IF(Calcs!$J$5:$J$3714=C$92,IF(Calcs!$A$5:$A$3714=$A97,Calcs!$O$5:$O$3714))))</f>
        <v>1E-4</v>
      </c>
      <c r="D97" s="653">
        <f t="shared" si="1"/>
        <v>0.51610384000000009</v>
      </c>
      <c r="E97" s="652">
        <f t="array" ref="E97">SUMPRODUCT(IF(Calcs!$I$5:$I$3714=$A$91,IF(Calcs!$J$5:$J$3714=E$92,IF(Calcs!$A$5:$A$3714=$A97,Calcs!$N$5:$N$3714))),IF(Calcs!$I$5:$I$3714=$A$91,IF(Calcs!$J$5:$J$3714=E$92,IF(Calcs!$A$5:$A$3714=$A97,Calcs!$G$5:$G$3714))),IF(Calcs!$I$5:$I$3714=$A$91,IF(Calcs!$J$5:$J$3714=E$92,IF(Calcs!$A$5:$A$3714=$A97,Calcs!$O$5:$O$3714))))/SUMPRODUCT(IF(Calcs!$I$5:$I$3714=$A$91,IF(Calcs!$J$5:$J$3714=E$92,IF(Calcs!$A$5:$A$3714=$A97,Calcs!$N$5:$N$3714))),IF(Calcs!$I$5:$I$3714=$A$91,IF(Calcs!$J$5:$J$3714=E$92,IF(Calcs!$A$5:$A$3714=$A97,Calcs!$O$5:$O$3714))))</f>
        <v>1.3169999999999999E-2</v>
      </c>
      <c r="F97" s="652">
        <f t="array" ref="F97">SUMPRODUCT(IF(Calcs!$I$5:$I$3714=$A$91,IF(Calcs!$J$5:$J$3714=F$92,IF(Calcs!$A$5:$A$3714=$A97,Calcs!$N$5:$N$3714))),IF(Calcs!$I$5:$I$3714=$A$91,IF(Calcs!$J$5:$J$3714=F$92,IF(Calcs!$A$5:$A$3714=$A97,Calcs!$G$5:$G$3714))),IF(Calcs!$I$5:$I$3714=$A$91,IF(Calcs!$J$5:$J$3714=F$92,IF(Calcs!$A$5:$A$3714=$A97,Calcs!$O$5:$O$3714))))/SUMPRODUCT(IF(Calcs!$I$5:$I$3714=$A$91,IF(Calcs!$J$5:$J$3714=F$92,IF(Calcs!$A$5:$A$3714=$A97,Calcs!$N$5:$N$3714))),IF(Calcs!$I$5:$I$3714=$A$91,IF(Calcs!$J$5:$J$3714=F$92,IF(Calcs!$A$5:$A$3714=$A97,Calcs!$O$5:$O$3714))))</f>
        <v>3.1700000000000001E-3</v>
      </c>
      <c r="G97" t="s">
        <v>1949</v>
      </c>
      <c r="H97" s="652"/>
      <c r="M97" s="652"/>
      <c r="N97" s="652"/>
    </row>
    <row r="98" spans="1:14" x14ac:dyDescent="0.25">
      <c r="A98" t="s">
        <v>70</v>
      </c>
      <c r="B98" s="652">
        <f t="array" ref="B98">SUMPRODUCT(IF(Calcs!$I$5:$I$3714=$A$91,IF(Calcs!$J$5:$J$3714=B$92,IF(Calcs!$A$5:$A$3714=$A98,Calcs!$N$5:$N$3714))),IF(Calcs!$I$5:$I$3714=$A$91,IF(Calcs!$J$5:$J$3714=B$92,IF(Calcs!$A$5:$A$3714=$A98,Calcs!$G$5:$G$3714))),IF(Calcs!$I$5:$I$3714=$A$91,IF(Calcs!$J$5:$J$3714=B$92,IF(Calcs!$A$5:$A$3714=$A98,Calcs!$O$5:$O$3714))))/SUMPRODUCT(IF(Calcs!$I$5:$I$3714=$A$91,IF(Calcs!$J$5:$J$3714=B$92,IF(Calcs!$A$5:$A$3714=$A98,Calcs!$N$5:$N$3714))),IF(Calcs!$I$5:$I$3714=$A$91,IF(Calcs!$J$5:$J$3714=B$92,IF(Calcs!$A$5:$A$3714=$A98,Calcs!$O$5:$O$3714))))</f>
        <v>0.19351820077276372</v>
      </c>
      <c r="C98" s="652">
        <f t="array" ref="C98">SUMPRODUCT(IF(Calcs!$I$5:$I$3714=$A$91,IF(Calcs!$J$5:$J$3714=C$92,IF(Calcs!$A$5:$A$3714=$A98,Calcs!$N$5:$N$3714))),IF(Calcs!$I$5:$I$3714=$A$91,IF(Calcs!$J$5:$J$3714=C$92,IF(Calcs!$A$5:$A$3714=$A98,Calcs!$G$5:$G$3714))),IF(Calcs!$I$5:$I$3714=$A$91,IF(Calcs!$J$5:$J$3714=C$92,IF(Calcs!$A$5:$A$3714=$A98,Calcs!$O$5:$O$3714))))/SUMPRODUCT(IF(Calcs!$I$5:$I$3714=$A$91,IF(Calcs!$J$5:$J$3714=C$92,IF(Calcs!$A$5:$A$3714=$A98,Calcs!$N$5:$N$3714))),IF(Calcs!$I$5:$I$3714=$A$91,IF(Calcs!$J$5:$J$3714=C$92,IF(Calcs!$A$5:$A$3714=$A98,Calcs!$O$5:$O$3714))))</f>
        <v>1E-4</v>
      </c>
      <c r="D98" s="653">
        <f t="shared" si="1"/>
        <v>0.49997559499999999</v>
      </c>
      <c r="E98" s="652">
        <f t="array" ref="E98">SUMPRODUCT(IF(Calcs!$I$5:$I$3714=$A$91,IF(Calcs!$J$5:$J$3714=E$92,IF(Calcs!$A$5:$A$3714=$A98,Calcs!$N$5:$N$3714))),IF(Calcs!$I$5:$I$3714=$A$91,IF(Calcs!$J$5:$J$3714=E$92,IF(Calcs!$A$5:$A$3714=$A98,Calcs!$G$5:$G$3714))),IF(Calcs!$I$5:$I$3714=$A$91,IF(Calcs!$J$5:$J$3714=E$92,IF(Calcs!$A$5:$A$3714=$A98,Calcs!$O$5:$O$3714))))/SUMPRODUCT(IF(Calcs!$I$5:$I$3714=$A$91,IF(Calcs!$J$5:$J$3714=E$92,IF(Calcs!$A$5:$A$3714=$A98,Calcs!$N$5:$N$3714))),IF(Calcs!$I$5:$I$3714=$A$91,IF(Calcs!$J$5:$J$3714=E$92,IF(Calcs!$A$5:$A$3714=$A98,Calcs!$O$5:$O$3714))))</f>
        <v>9.2999999999999992E-3</v>
      </c>
      <c r="F98" s="652">
        <f t="array" ref="F98">SUMPRODUCT(IF(Calcs!$I$5:$I$3714=$A$91,IF(Calcs!$J$5:$J$3714=F$92,IF(Calcs!$A$5:$A$3714=$A98,Calcs!$N$5:$N$3714))),IF(Calcs!$I$5:$I$3714=$A$91,IF(Calcs!$J$5:$J$3714=F$92,IF(Calcs!$A$5:$A$3714=$A98,Calcs!$G$5:$G$3714))),IF(Calcs!$I$5:$I$3714=$A$91,IF(Calcs!$J$5:$J$3714=F$92,IF(Calcs!$A$5:$A$3714=$A98,Calcs!$O$5:$O$3714))))/SUMPRODUCT(IF(Calcs!$I$5:$I$3714=$A$91,IF(Calcs!$J$5:$J$3714=F$92,IF(Calcs!$A$5:$A$3714=$A98,Calcs!$N$5:$N$3714))),IF(Calcs!$I$5:$I$3714=$A$91,IF(Calcs!$J$5:$J$3714=F$92,IF(Calcs!$A$5:$A$3714=$A98,Calcs!$O$5:$O$3714))))</f>
        <v>2.4399999999999999E-3</v>
      </c>
      <c r="G98" t="s">
        <v>1949</v>
      </c>
      <c r="H98" s="652"/>
      <c r="M98" s="652"/>
      <c r="N98" s="652"/>
    </row>
    <row r="99" spans="1:14" x14ac:dyDescent="0.25">
      <c r="A99" t="s">
        <v>71</v>
      </c>
      <c r="B99" s="652">
        <f t="array" ref="B99">SUMPRODUCT(IF(Calcs!$I$5:$I$3714=$A$91,IF(Calcs!$J$5:$J$3714=B$92,IF(Calcs!$A$5:$A$3714=$A99,Calcs!$N$5:$N$3714))),IF(Calcs!$I$5:$I$3714=$A$91,IF(Calcs!$J$5:$J$3714=B$92,IF(Calcs!$A$5:$A$3714=$A99,Calcs!$G$5:$G$3714))),IF(Calcs!$I$5:$I$3714=$A$91,IF(Calcs!$J$5:$J$3714=B$92,IF(Calcs!$A$5:$A$3714=$A99,Calcs!$O$5:$O$3714))))/SUMPRODUCT(IF(Calcs!$I$5:$I$3714=$A$91,IF(Calcs!$J$5:$J$3714=B$92,IF(Calcs!$A$5:$A$3714=$A99,Calcs!$N$5:$N$3714))),IF(Calcs!$I$5:$I$3714=$A$91,IF(Calcs!$J$5:$J$3714=B$92,IF(Calcs!$A$5:$A$3714=$A99,Calcs!$O$5:$O$3714))))</f>
        <v>0.56232808194211559</v>
      </c>
      <c r="C99" s="652">
        <f t="array" ref="C99">SUMPRODUCT(IF(Calcs!$I$5:$I$3714=$A$91,IF(Calcs!$J$5:$J$3714=C$92,IF(Calcs!$A$5:$A$3714=$A99,Calcs!$N$5:$N$3714))),IF(Calcs!$I$5:$I$3714=$A$91,IF(Calcs!$J$5:$J$3714=C$92,IF(Calcs!$A$5:$A$3714=$A99,Calcs!$G$5:$G$3714))),IF(Calcs!$I$5:$I$3714=$A$91,IF(Calcs!$J$5:$J$3714=C$92,IF(Calcs!$A$5:$A$3714=$A99,Calcs!$O$5:$O$3714))))/SUMPRODUCT(IF(Calcs!$I$5:$I$3714=$A$91,IF(Calcs!$J$5:$J$3714=C$92,IF(Calcs!$A$5:$A$3714=$A99,Calcs!$N$5:$N$3714))),IF(Calcs!$I$5:$I$3714=$A$91,IF(Calcs!$J$5:$J$3714=C$92,IF(Calcs!$A$5:$A$3714=$A99,Calcs!$O$5:$O$3714))))</f>
        <v>0</v>
      </c>
      <c r="D99" s="653">
        <f t="shared" si="1"/>
        <v>7.4999999999999997E-2</v>
      </c>
      <c r="E99" s="652">
        <f t="array" ref="E99">SUMPRODUCT(IF(Calcs!$I$5:$I$3714=$A$91,IF(Calcs!$J$5:$J$3714=E$92,IF(Calcs!$A$5:$A$3714=$A99,Calcs!$N$5:$N$3714))),IF(Calcs!$I$5:$I$3714=$A$91,IF(Calcs!$J$5:$J$3714=E$92,IF(Calcs!$A$5:$A$3714=$A99,Calcs!$G$5:$G$3714))),IF(Calcs!$I$5:$I$3714=$A$91,IF(Calcs!$J$5:$J$3714=E$92,IF(Calcs!$A$5:$A$3714=$A99,Calcs!$O$5:$O$3714))))/SUMPRODUCT(IF(Calcs!$I$5:$I$3714=$A$91,IF(Calcs!$J$5:$J$3714=E$92,IF(Calcs!$A$5:$A$3714=$A99,Calcs!$N$5:$N$3714))),IF(Calcs!$I$5:$I$3714=$A$91,IF(Calcs!$J$5:$J$3714=E$92,IF(Calcs!$A$5:$A$3714=$A99,Calcs!$O$5:$O$3714))))</f>
        <v>1.9</v>
      </c>
      <c r="F99" s="652">
        <f t="array" ref="F99">SUMPRODUCT(IF(Calcs!$I$5:$I$3714=$A$91,IF(Calcs!$J$5:$J$3714=F$92,IF(Calcs!$A$5:$A$3714=$A99,Calcs!$N$5:$N$3714))),IF(Calcs!$I$5:$I$3714=$A$91,IF(Calcs!$J$5:$J$3714=F$92,IF(Calcs!$A$5:$A$3714=$A99,Calcs!$G$5:$G$3714))),IF(Calcs!$I$5:$I$3714=$A$91,IF(Calcs!$J$5:$J$3714=F$92,IF(Calcs!$A$5:$A$3714=$A99,Calcs!$O$5:$O$3714))))/SUMPRODUCT(IF(Calcs!$I$5:$I$3714=$A$91,IF(Calcs!$J$5:$J$3714=F$92,IF(Calcs!$A$5:$A$3714=$A99,Calcs!$N$5:$N$3714))),IF(Calcs!$I$5:$I$3714=$A$91,IF(Calcs!$J$5:$J$3714=F$92,IF(Calcs!$A$5:$A$3714=$A99,Calcs!$O$5:$O$3714))))</f>
        <v>5.0000000000000001E-3</v>
      </c>
      <c r="G99" t="s">
        <v>1949</v>
      </c>
      <c r="H99" s="652"/>
      <c r="M99" s="652"/>
      <c r="N99" s="652"/>
    </row>
    <row r="100" spans="1:14" x14ac:dyDescent="0.25">
      <c r="A100" t="s">
        <v>1412</v>
      </c>
      <c r="B100" s="652">
        <f t="array" ref="B100">SUMPRODUCT(IF(Calcs!$I$5:$I$3714=$A$91,IF(Calcs!$J$5:$J$3714=B$92,IF(Calcs!$A$5:$A$3714=$A100,Calcs!$N$5:$N$3714))),IF(Calcs!$I$5:$I$3714=$A$91,IF(Calcs!$J$5:$J$3714=B$92,IF(Calcs!$A$5:$A$3714=$A100,Calcs!$G$5:$G$3714))),IF(Calcs!$I$5:$I$3714=$A$91,IF(Calcs!$J$5:$J$3714=B$92,IF(Calcs!$A$5:$A$3714=$A100,Calcs!$O$5:$O$3714))))/SUMPRODUCT(IF(Calcs!$I$5:$I$3714=$A$91,IF(Calcs!$J$5:$J$3714=B$92,IF(Calcs!$A$5:$A$3714=$A100,Calcs!$N$5:$N$3714))),IF(Calcs!$I$5:$I$3714=$A$91,IF(Calcs!$J$5:$J$3714=B$92,IF(Calcs!$A$5:$A$3714=$A100,Calcs!$O$5:$O$3714))))</f>
        <v>1.01978566741999E-3</v>
      </c>
      <c r="C100" s="652">
        <f t="array" ref="C100">SUMPRODUCT(IF(Calcs!$I$5:$I$3714=$A$91,IF(Calcs!$J$5:$J$3714=C$92,IF(Calcs!$A$5:$A$3714=$A100,Calcs!$N$5:$N$3714))),IF(Calcs!$I$5:$I$3714=$A$91,IF(Calcs!$J$5:$J$3714=C$92,IF(Calcs!$A$5:$A$3714=$A100,Calcs!$G$5:$G$3714))),IF(Calcs!$I$5:$I$3714=$A$91,IF(Calcs!$J$5:$J$3714=C$92,IF(Calcs!$A$5:$A$3714=$A100,Calcs!$O$5:$O$3714))))/SUMPRODUCT(IF(Calcs!$I$5:$I$3714=$A$91,IF(Calcs!$J$5:$J$3714=C$92,IF(Calcs!$A$5:$A$3714=$A100,Calcs!$N$5:$N$3714))),IF(Calcs!$I$5:$I$3714=$A$91,IF(Calcs!$J$5:$J$3714=C$92,IF(Calcs!$A$5:$A$3714=$A100,Calcs!$O$5:$O$3714))))</f>
        <v>9.9999999999999991E-6</v>
      </c>
      <c r="D100" s="653">
        <f t="shared" si="1"/>
        <v>6.0681858333333331E-2</v>
      </c>
      <c r="E100" s="652">
        <f t="array" ref="E100">SUMPRODUCT(IF(Calcs!$I$5:$I$3714=$A$91,IF(Calcs!$J$5:$J$3714=E$92,IF(Calcs!$A$5:$A$3714=$A100,Calcs!$N$5:$N$3714))),IF(Calcs!$I$5:$I$3714=$A$91,IF(Calcs!$J$5:$J$3714=E$92,IF(Calcs!$A$5:$A$3714=$A100,Calcs!$G$5:$G$3714))),IF(Calcs!$I$5:$I$3714=$A$91,IF(Calcs!$J$5:$J$3714=E$92,IF(Calcs!$A$5:$A$3714=$A100,Calcs!$O$5:$O$3714))))/SUMPRODUCT(IF(Calcs!$I$5:$I$3714=$A$91,IF(Calcs!$J$5:$J$3714=E$92,IF(Calcs!$A$5:$A$3714=$A100,Calcs!$N$5:$N$3714))),IF(Calcs!$I$5:$I$3714=$A$91,IF(Calcs!$J$5:$J$3714=E$92,IF(Calcs!$A$5:$A$3714=$A100,Calcs!$O$5:$O$3714))))</f>
        <v>6.7000000000000002E-4</v>
      </c>
      <c r="F100" s="652">
        <f t="array" ref="F100">SUMPRODUCT(IF(Calcs!$I$5:$I$3714=$A$91,IF(Calcs!$J$5:$J$3714=F$92,IF(Calcs!$A$5:$A$3714=$A100,Calcs!$N$5:$N$3714))),IF(Calcs!$I$5:$I$3714=$A$91,IF(Calcs!$J$5:$J$3714=F$92,IF(Calcs!$A$5:$A$3714=$A100,Calcs!$G$5:$G$3714))),IF(Calcs!$I$5:$I$3714=$A$91,IF(Calcs!$J$5:$J$3714=F$92,IF(Calcs!$A$5:$A$3714=$A100,Calcs!$O$5:$O$3714))))/SUMPRODUCT(IF(Calcs!$I$5:$I$3714=$A$91,IF(Calcs!$J$5:$J$3714=F$92,IF(Calcs!$A$5:$A$3714=$A100,Calcs!$N$5:$N$3714))),IF(Calcs!$I$5:$I$3714=$A$91,IF(Calcs!$J$5:$J$3714=F$92,IF(Calcs!$A$5:$A$3714=$A100,Calcs!$O$5:$O$3714))))</f>
        <v>4.000000000000001E-5</v>
      </c>
      <c r="G100" t="s">
        <v>1949</v>
      </c>
      <c r="H100" s="652"/>
      <c r="M100" s="652"/>
      <c r="N100" s="652"/>
    </row>
    <row r="101" spans="1:14" x14ac:dyDescent="0.25">
      <c r="A101" t="s">
        <v>73</v>
      </c>
      <c r="B101" s="652">
        <f t="array" ref="B101">SUMPRODUCT(IF(Calcs!$I$5:$I$3714=$A$91,IF(Calcs!$J$5:$J$3714=B$92,IF(Calcs!$A$5:$A$3714=$A101,Calcs!$N$5:$N$3714))),IF(Calcs!$I$5:$I$3714=$A$91,IF(Calcs!$J$5:$J$3714=B$92,IF(Calcs!$A$5:$A$3714=$A101,Calcs!$G$5:$G$3714))),IF(Calcs!$I$5:$I$3714=$A$91,IF(Calcs!$J$5:$J$3714=B$92,IF(Calcs!$A$5:$A$3714=$A101,Calcs!$O$5:$O$3714))))/SUMPRODUCT(IF(Calcs!$I$5:$I$3714=$A$91,IF(Calcs!$J$5:$J$3714=B$92,IF(Calcs!$A$5:$A$3714=$A101,Calcs!$N$5:$N$3714))),IF(Calcs!$I$5:$I$3714=$A$91,IF(Calcs!$J$5:$J$3714=B$92,IF(Calcs!$A$5:$A$3714=$A101,Calcs!$O$5:$O$3714))))</f>
        <v>1.3897047459357002E-3</v>
      </c>
      <c r="C101" s="652">
        <f t="array" ref="C101">SUMPRODUCT(IF(Calcs!$I$5:$I$3714=$A$91,IF(Calcs!$J$5:$J$3714=C$92,IF(Calcs!$A$5:$A$3714=$A101,Calcs!$N$5:$N$3714))),IF(Calcs!$I$5:$I$3714=$A$91,IF(Calcs!$J$5:$J$3714=C$92,IF(Calcs!$A$5:$A$3714=$A101,Calcs!$G$5:$G$3714))),IF(Calcs!$I$5:$I$3714=$A$91,IF(Calcs!$J$5:$J$3714=C$92,IF(Calcs!$A$5:$A$3714=$A101,Calcs!$O$5:$O$3714))))/SUMPRODUCT(IF(Calcs!$I$5:$I$3714=$A$91,IF(Calcs!$J$5:$J$3714=C$92,IF(Calcs!$A$5:$A$3714=$A101,Calcs!$N$5:$N$3714))),IF(Calcs!$I$5:$I$3714=$A$91,IF(Calcs!$J$5:$J$3714=C$92,IF(Calcs!$A$5:$A$3714=$A101,Calcs!$O$5:$O$3714))))</f>
        <v>6.9999999999999994E-5</v>
      </c>
      <c r="D101" s="653">
        <f t="shared" si="1"/>
        <v>0.2298781976666667</v>
      </c>
      <c r="E101" s="652">
        <f t="array" ref="E101">SUMPRODUCT(IF(Calcs!$I$5:$I$3714=$A$91,IF(Calcs!$J$5:$J$3714=E$92,IF(Calcs!$A$5:$A$3714=$A101,Calcs!$N$5:$N$3714))),IF(Calcs!$I$5:$I$3714=$A$91,IF(Calcs!$J$5:$J$3714=E$92,IF(Calcs!$A$5:$A$3714=$A101,Calcs!$G$5:$G$3714))),IF(Calcs!$I$5:$I$3714=$A$91,IF(Calcs!$J$5:$J$3714=E$92,IF(Calcs!$A$5:$A$3714=$A101,Calcs!$O$5:$O$3714))))/SUMPRODUCT(IF(Calcs!$I$5:$I$3714=$A$91,IF(Calcs!$J$5:$J$3714=E$92,IF(Calcs!$A$5:$A$3714=$A101,Calcs!$N$5:$N$3714))),IF(Calcs!$I$5:$I$3714=$A$91,IF(Calcs!$J$5:$J$3714=E$92,IF(Calcs!$A$5:$A$3714=$A101,Calcs!$O$5:$O$3714))))</f>
        <v>2.9E-4</v>
      </c>
      <c r="F101" s="652">
        <f t="array" ref="F101">SUMPRODUCT(IF(Calcs!$I$5:$I$3714=$A$91,IF(Calcs!$J$5:$J$3714=F$92,IF(Calcs!$A$5:$A$3714=$A101,Calcs!$N$5:$N$3714))),IF(Calcs!$I$5:$I$3714=$A$91,IF(Calcs!$J$5:$J$3714=F$92,IF(Calcs!$A$5:$A$3714=$A101,Calcs!$G$5:$G$3714))),IF(Calcs!$I$5:$I$3714=$A$91,IF(Calcs!$J$5:$J$3714=F$92,IF(Calcs!$A$5:$A$3714=$A101,Calcs!$O$5:$O$3714))))/SUMPRODUCT(IF(Calcs!$I$5:$I$3714=$A$91,IF(Calcs!$J$5:$J$3714=F$92,IF(Calcs!$A$5:$A$3714=$A101,Calcs!$N$5:$N$3714))),IF(Calcs!$I$5:$I$3714=$A$91,IF(Calcs!$J$5:$J$3714=F$92,IF(Calcs!$A$5:$A$3714=$A101,Calcs!$O$5:$O$3714))))</f>
        <v>4.000000000000001E-5</v>
      </c>
      <c r="G101" t="s">
        <v>1949</v>
      </c>
      <c r="H101" s="652"/>
      <c r="M101" s="652"/>
      <c r="N101" s="652"/>
    </row>
    <row r="102" spans="1:14" x14ac:dyDescent="0.25">
      <c r="A102" t="s">
        <v>74</v>
      </c>
      <c r="B102" s="652">
        <f t="array" ref="B102">SUMPRODUCT(IF(Calcs!$I$5:$I$3714=$A$91,IF(Calcs!$J$5:$J$3714=B$92,IF(Calcs!$A$5:$A$3714=$A102,Calcs!$N$5:$N$3714))),IF(Calcs!$I$5:$I$3714=$A$91,IF(Calcs!$J$5:$J$3714=B$92,IF(Calcs!$A$5:$A$3714=$A102,Calcs!$G$5:$G$3714))),IF(Calcs!$I$5:$I$3714=$A$91,IF(Calcs!$J$5:$J$3714=B$92,IF(Calcs!$A$5:$A$3714=$A102,Calcs!$O$5:$O$3714))))/SUMPRODUCT(IF(Calcs!$I$5:$I$3714=$A$91,IF(Calcs!$J$5:$J$3714=B$92,IF(Calcs!$A$5:$A$3714=$A102,Calcs!$N$5:$N$3714))),IF(Calcs!$I$5:$I$3714=$A$91,IF(Calcs!$J$5:$J$3714=B$92,IF(Calcs!$A$5:$A$3714=$A102,Calcs!$O$5:$O$3714))))</f>
        <v>9.9978129328570382E-4</v>
      </c>
      <c r="C102" s="652">
        <f t="array" ref="C102">SUMPRODUCT(IF(Calcs!$I$5:$I$3714=$A$91,IF(Calcs!$J$5:$J$3714=C$92,IF(Calcs!$A$5:$A$3714=$A102,Calcs!$N$5:$N$3714))),IF(Calcs!$I$5:$I$3714=$A$91,IF(Calcs!$J$5:$J$3714=C$92,IF(Calcs!$A$5:$A$3714=$A102,Calcs!$G$5:$G$3714))),IF(Calcs!$I$5:$I$3714=$A$91,IF(Calcs!$J$5:$J$3714=C$92,IF(Calcs!$A$5:$A$3714=$A102,Calcs!$O$5:$O$3714))))/SUMPRODUCT(IF(Calcs!$I$5:$I$3714=$A$91,IF(Calcs!$J$5:$J$3714=C$92,IF(Calcs!$A$5:$A$3714=$A102,Calcs!$N$5:$N$3714))),IF(Calcs!$I$5:$I$3714=$A$91,IF(Calcs!$J$5:$J$3714=C$92,IF(Calcs!$A$5:$A$3714=$A102,Calcs!$O$5:$O$3714))))</f>
        <v>4.5999999999999992E-2</v>
      </c>
      <c r="D102" s="653">
        <f t="shared" si="1"/>
        <v>0.28333333333333333</v>
      </c>
      <c r="E102" s="652">
        <f t="array" ref="E102">SUMPRODUCT(IF(Calcs!$I$5:$I$3714=$A$91,IF(Calcs!$J$5:$J$3714=E$92,IF(Calcs!$A$5:$A$3714=$A102,Calcs!$N$5:$N$3714))),IF(Calcs!$I$5:$I$3714=$A$91,IF(Calcs!$J$5:$J$3714=E$92,IF(Calcs!$A$5:$A$3714=$A102,Calcs!$G$5:$G$3714))),IF(Calcs!$I$5:$I$3714=$A$91,IF(Calcs!$J$5:$J$3714=E$92,IF(Calcs!$A$5:$A$3714=$A102,Calcs!$O$5:$O$3714))))/SUMPRODUCT(IF(Calcs!$I$5:$I$3714=$A$91,IF(Calcs!$J$5:$J$3714=E$92,IF(Calcs!$A$5:$A$3714=$A102,Calcs!$N$5:$N$3714))),IF(Calcs!$I$5:$I$3714=$A$91,IF(Calcs!$J$5:$J$3714=E$92,IF(Calcs!$A$5:$A$3714=$A102,Calcs!$O$5:$O$3714))))</f>
        <v>3.0000000000000001E-3</v>
      </c>
      <c r="F102" s="652">
        <f t="array" ref="F102">SUMPRODUCT(IF(Calcs!$I$5:$I$3714=$A$91,IF(Calcs!$J$5:$J$3714=F$92,IF(Calcs!$A$5:$A$3714=$A102,Calcs!$N$5:$N$3714))),IF(Calcs!$I$5:$I$3714=$A$91,IF(Calcs!$J$5:$J$3714=F$92,IF(Calcs!$A$5:$A$3714=$A102,Calcs!$G$5:$G$3714))),IF(Calcs!$I$5:$I$3714=$A$91,IF(Calcs!$J$5:$J$3714=F$92,IF(Calcs!$A$5:$A$3714=$A102,Calcs!$O$5:$O$3714))))/SUMPRODUCT(IF(Calcs!$I$5:$I$3714=$A$91,IF(Calcs!$J$5:$J$3714=F$92,IF(Calcs!$A$5:$A$3714=$A102,Calcs!$N$5:$N$3714))),IF(Calcs!$I$5:$I$3714=$A$91,IF(Calcs!$J$5:$J$3714=F$92,IF(Calcs!$A$5:$A$3714=$A102,Calcs!$O$5:$O$3714))))</f>
        <v>0</v>
      </c>
      <c r="G102" t="s">
        <v>1949</v>
      </c>
      <c r="H102" s="652"/>
      <c r="M102" s="652"/>
      <c r="N102" s="652"/>
    </row>
    <row r="103" spans="1:14" x14ac:dyDescent="0.25">
      <c r="A103" t="s">
        <v>75</v>
      </c>
      <c r="B103" s="652">
        <f t="array" ref="B103">SUMPRODUCT(IF(Calcs!$I$5:$I$3714=$A$91,IF(Calcs!$J$5:$J$3714=B$92,IF(Calcs!$A$5:$A$3714=$A103,Calcs!$N$5:$N$3714))),IF(Calcs!$I$5:$I$3714=$A$91,IF(Calcs!$J$5:$J$3714=B$92,IF(Calcs!$A$5:$A$3714=$A103,Calcs!$G$5:$G$3714))),IF(Calcs!$I$5:$I$3714=$A$91,IF(Calcs!$J$5:$J$3714=B$92,IF(Calcs!$A$5:$A$3714=$A103,Calcs!$O$5:$O$3714))))/SUMPRODUCT(IF(Calcs!$I$5:$I$3714=$A$91,IF(Calcs!$J$5:$J$3714=B$92,IF(Calcs!$A$5:$A$3714=$A103,Calcs!$N$5:$N$3714))),IF(Calcs!$I$5:$I$3714=$A$91,IF(Calcs!$J$5:$J$3714=B$92,IF(Calcs!$A$5:$A$3714=$A103,Calcs!$O$5:$O$3714))))</f>
        <v>1.3997156812714151E-3</v>
      </c>
      <c r="C103" s="652">
        <f t="array" ref="C103">SUMPRODUCT(IF(Calcs!$I$5:$I$3714=$A$91,IF(Calcs!$J$5:$J$3714=C$92,IF(Calcs!$A$5:$A$3714=$A103,Calcs!$N$5:$N$3714))),IF(Calcs!$I$5:$I$3714=$A$91,IF(Calcs!$J$5:$J$3714=C$92,IF(Calcs!$A$5:$A$3714=$A103,Calcs!$G$5:$G$3714))),IF(Calcs!$I$5:$I$3714=$A$91,IF(Calcs!$J$5:$J$3714=C$92,IF(Calcs!$A$5:$A$3714=$A103,Calcs!$O$5:$O$3714))))/SUMPRODUCT(IF(Calcs!$I$5:$I$3714=$A$91,IF(Calcs!$J$5:$J$3714=C$92,IF(Calcs!$A$5:$A$3714=$A103,Calcs!$N$5:$N$3714))),IF(Calcs!$I$5:$I$3714=$A$91,IF(Calcs!$J$5:$J$3714=C$92,IF(Calcs!$A$5:$A$3714=$A103,Calcs!$O$5:$O$3714))))</f>
        <v>1E-4</v>
      </c>
      <c r="D103" s="653">
        <f t="shared" si="1"/>
        <v>0</v>
      </c>
      <c r="E103" s="652">
        <f t="array" ref="E103">SUMPRODUCT(IF(Calcs!$I$5:$I$3714=$A$91,IF(Calcs!$J$5:$J$3714=E$92,IF(Calcs!$A$5:$A$3714=$A103,Calcs!$N$5:$N$3714))),IF(Calcs!$I$5:$I$3714=$A$91,IF(Calcs!$J$5:$J$3714=E$92,IF(Calcs!$A$5:$A$3714=$A103,Calcs!$G$5:$G$3714))),IF(Calcs!$I$5:$I$3714=$A$91,IF(Calcs!$J$5:$J$3714=E$92,IF(Calcs!$A$5:$A$3714=$A103,Calcs!$O$5:$O$3714))))/SUMPRODUCT(IF(Calcs!$I$5:$I$3714=$A$91,IF(Calcs!$J$5:$J$3714=E$92,IF(Calcs!$A$5:$A$3714=$A103,Calcs!$N$5:$N$3714))),IF(Calcs!$I$5:$I$3714=$A$91,IF(Calcs!$J$5:$J$3714=E$92,IF(Calcs!$A$5:$A$3714=$A103,Calcs!$O$5:$O$3714))))</f>
        <v>5.9999999999999995E-4</v>
      </c>
      <c r="F103" s="652">
        <f t="array" ref="F103">SUMPRODUCT(IF(Calcs!$I$5:$I$3714=$A$91,IF(Calcs!$J$5:$J$3714=F$92,IF(Calcs!$A$5:$A$3714=$A103,Calcs!$N$5:$N$3714))),IF(Calcs!$I$5:$I$3714=$A$91,IF(Calcs!$J$5:$J$3714=F$92,IF(Calcs!$A$5:$A$3714=$A103,Calcs!$G$5:$G$3714))),IF(Calcs!$I$5:$I$3714=$A$91,IF(Calcs!$J$5:$J$3714=F$92,IF(Calcs!$A$5:$A$3714=$A103,Calcs!$O$5:$O$3714))))/SUMPRODUCT(IF(Calcs!$I$5:$I$3714=$A$91,IF(Calcs!$J$5:$J$3714=F$92,IF(Calcs!$A$5:$A$3714=$A103,Calcs!$N$5:$N$3714))),IF(Calcs!$I$5:$I$3714=$A$91,IF(Calcs!$J$5:$J$3714=F$92,IF(Calcs!$A$5:$A$3714=$A103,Calcs!$O$5:$O$3714))))</f>
        <v>1E-4</v>
      </c>
      <c r="G103" t="s">
        <v>1949</v>
      </c>
      <c r="H103" s="652"/>
      <c r="M103" s="652"/>
      <c r="N103" s="652"/>
    </row>
    <row r="104" spans="1:14" x14ac:dyDescent="0.25">
      <c r="A104" t="s">
        <v>391</v>
      </c>
      <c r="B104" s="652">
        <v>0</v>
      </c>
      <c r="C104" s="652">
        <v>0</v>
      </c>
      <c r="D104" s="653">
        <f t="shared" si="1"/>
        <v>0</v>
      </c>
      <c r="E104" s="652">
        <v>0</v>
      </c>
      <c r="F104" s="652">
        <v>0</v>
      </c>
      <c r="G104" t="s">
        <v>1949</v>
      </c>
    </row>
    <row r="106" spans="1:14" x14ac:dyDescent="0.25">
      <c r="A106" s="605" t="s">
        <v>1938</v>
      </c>
      <c r="B106" s="605"/>
      <c r="C106" s="605"/>
      <c r="D106" s="605"/>
      <c r="E106" s="605"/>
      <c r="F106" s="605"/>
      <c r="G106" s="605"/>
    </row>
    <row r="107" spans="1:14" x14ac:dyDescent="0.25">
      <c r="B107" s="232" t="s">
        <v>399</v>
      </c>
      <c r="C107" s="232" t="s">
        <v>1127</v>
      </c>
      <c r="D107" s="232" t="s">
        <v>393</v>
      </c>
      <c r="E107" s="232" t="s">
        <v>400</v>
      </c>
      <c r="F107" s="232" t="s">
        <v>401</v>
      </c>
      <c r="G107" s="232" t="s">
        <v>398</v>
      </c>
    </row>
    <row r="108" spans="1:14" x14ac:dyDescent="0.25">
      <c r="A108" t="s">
        <v>76</v>
      </c>
      <c r="B108">
        <v>0</v>
      </c>
      <c r="C108" s="233">
        <f t="array" ref="C108">SUMPRODUCT(IF(Calcs!$I$5:$I$3714=$A$106,IF(Calcs!$J$5:$J$3714=C$107,IF(Calcs!$A$5:$A$3714=$A108,Calcs!$N$5:$N$3714))),IF(Calcs!$I$5:$I$3714=$A$106,IF(Calcs!$J$5:$J$3714=C$107,IF(Calcs!$A$5:$A$3714=$A108,Calcs!$G$5:$G$3714))))/SUMIFS(Calcs!$N$5:$N$3714,Calcs!$I$5:$I$3714,$A$106,Calcs!$J$5:$J$3714,C$107,Calcs!$A$5:$A$3714,$A108)</f>
        <v>95.725000000000009</v>
      </c>
      <c r="D108" s="233">
        <f t="array" ref="D108">SUMPRODUCT(IF(Calcs!$I$5:$I$3714=$A$106,IF(Calcs!$J$5:$J$3714=D$107,IF(Calcs!$A$5:$A$3714=$A108,Calcs!$N$5:$N$3714))),IF(Calcs!$I$5:$I$3714=$A$106,IF(Calcs!$J$5:$J$3714=D$107,IF(Calcs!$A$5:$A$3714=$A108,Calcs!$G$5:$G$3714))))/SUMIFS(Calcs!$N$5:$N$3714,Calcs!$I$5:$I$3714,$A$106,Calcs!$J$5:$J$3714,D$107,Calcs!$A$5:$A$3714,$A108)</f>
        <v>62.199999999999996</v>
      </c>
      <c r="E108" s="233">
        <f t="array" ref="E108">SUMPRODUCT(IF(Calcs!$I$5:$I$3714=$A$106,IF(Calcs!$J$5:$J$3714=E$107,IF(Calcs!$A$5:$A$3714=$A108,Calcs!$N$5:$N$3714))),IF(Calcs!$I$5:$I$3714=$A$106,IF(Calcs!$J$5:$J$3714=E$107,IF(Calcs!$A$5:$A$3714=$A108,Calcs!$G$5:$G$3714))))/SUMIFS(Calcs!$N$5:$N$3714,Calcs!$I$5:$I$3714,$A$106,Calcs!$J$5:$J$3714,E$107,Calcs!$A$5:$A$3714,$A108)</f>
        <v>75.050000000000011</v>
      </c>
      <c r="F108" s="233">
        <v>0</v>
      </c>
      <c r="G108" s="648">
        <f>E123</f>
        <v>93.272999999999996</v>
      </c>
      <c r="H108" t="s">
        <v>1949</v>
      </c>
    </row>
    <row r="109" spans="1:14" x14ac:dyDescent="0.25">
      <c r="A109" t="s">
        <v>66</v>
      </c>
      <c r="B109">
        <v>0</v>
      </c>
      <c r="C109" s="233">
        <f t="array" ref="C109">SUMPRODUCT(IF(Calcs!$I$5:$I$3714=$A$106,IF(Calcs!$J$5:$J$3714=C$107,IF(Calcs!$A$5:$A$3714=$A109,Calcs!$N$5:$N$3714))),IF(Calcs!$I$5:$I$3714=$A$106,IF(Calcs!$J$5:$J$3714=C$107,IF(Calcs!$A$5:$A$3714=$A109,Calcs!$G$5:$G$3714))))/SUMIFS(Calcs!$N$5:$N$3714,Calcs!$I$5:$I$3714,$A$106,Calcs!$J$5:$J$3714,C$107,Calcs!$A$5:$A$3714,$A109)</f>
        <v>0.17499999999999999</v>
      </c>
      <c r="D109" s="233">
        <f t="array" ref="D109">SUMPRODUCT(IF(Calcs!$I$5:$I$3714=$A$106,IF(Calcs!$J$5:$J$3714=D$107,IF(Calcs!$A$5:$A$3714=$A109,Calcs!$N$5:$N$3714))),IF(Calcs!$I$5:$I$3714=$A$106,IF(Calcs!$J$5:$J$3714=D$107,IF(Calcs!$A$5:$A$3714=$A109,Calcs!$G$5:$G$3714))))/SUMIFS(Calcs!$N$5:$N$3714,Calcs!$I$5:$I$3714,$A$106,Calcs!$J$5:$J$3714,D$107,Calcs!$A$5:$A$3714,$A109)</f>
        <v>2.5000000000000001E-3</v>
      </c>
      <c r="E109" s="233">
        <f t="array" ref="E109">SUMPRODUCT(IF(Calcs!$I$5:$I$3714=$A$106,IF(Calcs!$J$5:$J$3714=E$107,IF(Calcs!$A$5:$A$3714=$A109,Calcs!$N$5:$N$3714))),IF(Calcs!$I$5:$I$3714=$A$106,IF(Calcs!$J$5:$J$3714=E$107,IF(Calcs!$A$5:$A$3714=$A109,Calcs!$G$5:$G$3714))))/SUMIFS(Calcs!$N$5:$N$3714,Calcs!$I$5:$I$3714,$A$106,Calcs!$J$5:$J$3714,E$107,Calcs!$A$5:$A$3714,$A109)</f>
        <v>3.0000000000000001E-3</v>
      </c>
      <c r="F109" s="233">
        <v>0</v>
      </c>
      <c r="G109" s="233">
        <f t="array" ref="G109">SUMPRODUCT(IF(Calcs!$I$5:$I$3714=$A$106,IF(Calcs!$J$5:$J$3714=G$107,IF(Calcs!$A$5:$A$3714=$A109,Calcs!$N$5:$N$3714))),IF(Calcs!$I$5:$I$3714=$A$106,IF(Calcs!$J$5:$J$3714=G$107,IF(Calcs!$A$5:$A$3714=$A109,Calcs!$G$5:$G$3714))))/SUMIFS(Calcs!$N$5:$N$3714,Calcs!$I$5:$I$3714,$A$106,Calcs!$J$5:$J$3714,G$107,Calcs!$A$5:$A$3714,$A109)</f>
        <v>1.2</v>
      </c>
    </row>
    <row r="110" spans="1:14" x14ac:dyDescent="0.25">
      <c r="A110" t="s">
        <v>67</v>
      </c>
      <c r="B110">
        <v>0</v>
      </c>
      <c r="C110" s="233">
        <f t="array" ref="C110">SUMPRODUCT(IF(Calcs!$I$5:$I$3714=$A$106,IF(Calcs!$J$5:$J$3714=C$107,IF(Calcs!$A$5:$A$3714=$A110,Calcs!$N$5:$N$3714))),IF(Calcs!$I$5:$I$3714=$A$106,IF(Calcs!$J$5:$J$3714=C$107,IF(Calcs!$A$5:$A$3714=$A110,Calcs!$G$5:$G$3714))))/SUMIFS(Calcs!$N$5:$N$3714,Calcs!$I$5:$I$3714,$A$106,Calcs!$J$5:$J$3714,C$107,Calcs!$A$5:$A$3714,$A110)</f>
        <v>3.875</v>
      </c>
      <c r="D110" s="233">
        <f t="array" ref="D110">SUMPRODUCT(IF(Calcs!$I$5:$I$3714=$A$106,IF(Calcs!$J$5:$J$3714=D$107,IF(Calcs!$A$5:$A$3714=$A110,Calcs!$N$5:$N$3714))),IF(Calcs!$I$5:$I$3714=$A$106,IF(Calcs!$J$5:$J$3714=D$107,IF(Calcs!$A$5:$A$3714=$A110,Calcs!$G$5:$G$3714))))/SUMIFS(Calcs!$N$5:$N$3714,Calcs!$I$5:$I$3714,$A$106,Calcs!$J$5:$J$3714,D$107,Calcs!$A$5:$A$3714,$A110)</f>
        <v>3.5500000000000004E-2</v>
      </c>
      <c r="E110" s="233">
        <f t="array" ref="E110">SUMPRODUCT(IF(Calcs!$I$5:$I$3714=$A$106,IF(Calcs!$J$5:$J$3714=E$107,IF(Calcs!$A$5:$A$3714=$A110,Calcs!$N$5:$N$3714))),IF(Calcs!$I$5:$I$3714=$A$106,IF(Calcs!$J$5:$J$3714=E$107,IF(Calcs!$A$5:$A$3714=$A110,Calcs!$G$5:$G$3714))))/SUMIFS(Calcs!$N$5:$N$3714,Calcs!$I$5:$I$3714,$A$106,Calcs!$J$5:$J$3714,E$107,Calcs!$A$5:$A$3714,$A110)</f>
        <v>4.2999999999999997E-2</v>
      </c>
      <c r="F110" s="233">
        <v>0</v>
      </c>
      <c r="G110" s="233">
        <f t="array" ref="G110">SUMPRODUCT(IF(Calcs!$I$5:$I$3714=$A$106,IF(Calcs!$J$5:$J$3714=G$107,IF(Calcs!$A$5:$A$3714=$A110,Calcs!$N$5:$N$3714))),IF(Calcs!$I$5:$I$3714=$A$106,IF(Calcs!$J$5:$J$3714=G$107,IF(Calcs!$A$5:$A$3714=$A110,Calcs!$G$5:$G$3714))))/SUMIFS(Calcs!$N$5:$N$3714,Calcs!$I$5:$I$3714,$A$106,Calcs!$J$5:$J$3714,G$107,Calcs!$A$5:$A$3714,$A110)</f>
        <v>4.666666666666667</v>
      </c>
    </row>
    <row r="111" spans="1:14" x14ac:dyDescent="0.25">
      <c r="A111" t="s">
        <v>68</v>
      </c>
      <c r="B111">
        <v>0</v>
      </c>
      <c r="C111" s="233">
        <f t="array" ref="C111">SUMPRODUCT(IF(Calcs!$I$5:$I$3714=$A$106,IF(Calcs!$J$5:$J$3714=C$107,IF(Calcs!$A$5:$A$3714=$A111,Calcs!$N$5:$N$3714))),IF(Calcs!$I$5:$I$3714=$A$106,IF(Calcs!$J$5:$J$3714=C$107,IF(Calcs!$A$5:$A$3714=$A111,Calcs!$G$5:$G$3714))))/SUMIFS(Calcs!$N$5:$N$3714,Calcs!$I$5:$I$3714,$A$106,Calcs!$J$5:$J$3714,C$107,Calcs!$A$5:$A$3714,$A111)</f>
        <v>0.08</v>
      </c>
      <c r="D111" s="233">
        <f t="array" ref="D111">SUMPRODUCT(IF(Calcs!$I$5:$I$3714=$A$106,IF(Calcs!$J$5:$J$3714=D$107,IF(Calcs!$A$5:$A$3714=$A111,Calcs!$N$5:$N$3714))),IF(Calcs!$I$5:$I$3714=$A$106,IF(Calcs!$J$5:$J$3714=D$107,IF(Calcs!$A$5:$A$3714=$A111,Calcs!$G$5:$G$3714))))/SUMIFS(Calcs!$N$5:$N$3714,Calcs!$I$5:$I$3714,$A$106,Calcs!$J$5:$J$3714,D$107,Calcs!$A$5:$A$3714,$A111)</f>
        <v>0.06</v>
      </c>
      <c r="E111" s="233">
        <f t="array" ref="E111">SUMPRODUCT(IF(Calcs!$I$5:$I$3714=$A$106,IF(Calcs!$J$5:$J$3714=E$107,IF(Calcs!$A$5:$A$3714=$A111,Calcs!$N$5:$N$3714))),IF(Calcs!$I$5:$I$3714=$A$106,IF(Calcs!$J$5:$J$3714=E$107,IF(Calcs!$A$5:$A$3714=$A111,Calcs!$G$5:$G$3714))))/SUMIFS(Calcs!$N$5:$N$3714,Calcs!$I$5:$I$3714,$A$106,Calcs!$J$5:$J$3714,E$107,Calcs!$A$5:$A$3714,$A111)</f>
        <v>0.11</v>
      </c>
      <c r="F111" s="233">
        <v>0</v>
      </c>
      <c r="G111" s="648">
        <f>E126</f>
        <v>0.13</v>
      </c>
      <c r="H111" t="s">
        <v>1949</v>
      </c>
    </row>
    <row r="112" spans="1:14" x14ac:dyDescent="0.25">
      <c r="A112" t="s">
        <v>69</v>
      </c>
      <c r="B112">
        <v>0</v>
      </c>
      <c r="C112" s="233">
        <f t="array" ref="C112">SUMPRODUCT(IF(Calcs!$I$5:$I$3714=$A$106,IF(Calcs!$J$5:$J$3714=C$107,IF(Calcs!$A$5:$A$3714=$A112,Calcs!$N$5:$N$3714))),IF(Calcs!$I$5:$I$3714=$A$106,IF(Calcs!$J$5:$J$3714=C$107,IF(Calcs!$A$5:$A$3714=$A112,Calcs!$G$5:$G$3714))))/SUMIFS(Calcs!$N$5:$N$3714,Calcs!$I$5:$I$3714,$A$106,Calcs!$J$5:$J$3714,C$107,Calcs!$A$5:$A$3714,$A112)</f>
        <v>0.35762499999999997</v>
      </c>
      <c r="D112" s="233">
        <f t="array" ref="D112">SUMPRODUCT(IF(Calcs!$I$5:$I$3714=$A$106,IF(Calcs!$J$5:$J$3714=D$107,IF(Calcs!$A$5:$A$3714=$A112,Calcs!$N$5:$N$3714))),IF(Calcs!$I$5:$I$3714=$A$106,IF(Calcs!$J$5:$J$3714=D$107,IF(Calcs!$A$5:$A$3714=$A112,Calcs!$G$5:$G$3714))))/SUMIFS(Calcs!$N$5:$N$3714,Calcs!$I$5:$I$3714,$A$106,Calcs!$J$5:$J$3714,D$107,Calcs!$A$5:$A$3714,$A112)</f>
        <v>1.9999999999999998E-4</v>
      </c>
      <c r="E112" s="233">
        <f t="array" ref="E112">SUMPRODUCT(IF(Calcs!$I$5:$I$3714=$A$106,IF(Calcs!$J$5:$J$3714=E$107,IF(Calcs!$A$5:$A$3714=$A112,Calcs!$N$5:$N$3714))),IF(Calcs!$I$5:$I$3714=$A$106,IF(Calcs!$J$5:$J$3714=E$107,IF(Calcs!$A$5:$A$3714=$A112,Calcs!$G$5:$G$3714))))/SUMIFS(Calcs!$N$5:$N$3714,Calcs!$I$5:$I$3714,$A$106,Calcs!$J$5:$J$3714,E$107,Calcs!$A$5:$A$3714,$A112)</f>
        <v>1.2805E-2</v>
      </c>
      <c r="F112" s="233">
        <v>0</v>
      </c>
      <c r="G112" s="233">
        <f t="array" ref="G112">SUMPRODUCT(IF(Calcs!$I$5:$I$3714=$A$106,IF(Calcs!$J$5:$J$3714=G$107,IF(Calcs!$A$5:$A$3714=$A112,Calcs!$N$5:$N$3714))),IF(Calcs!$I$5:$I$3714=$A$106,IF(Calcs!$J$5:$J$3714=G$107,IF(Calcs!$A$5:$A$3714=$A112,Calcs!$G$5:$G$3714))))/SUMIFS(Calcs!$N$5:$N$3714,Calcs!$I$5:$I$3714,$A$106,Calcs!$J$5:$J$3714,G$107,Calcs!$A$5:$A$3714,$A112)</f>
        <v>0.51610384000000009</v>
      </c>
    </row>
    <row r="113" spans="1:8" x14ac:dyDescent="0.25">
      <c r="A113" t="s">
        <v>70</v>
      </c>
      <c r="B113">
        <v>0</v>
      </c>
      <c r="C113" s="233">
        <f t="array" ref="C113">SUMPRODUCT(IF(Calcs!$I$5:$I$3714=$A$106,IF(Calcs!$J$5:$J$3714=C$107,IF(Calcs!$A$5:$A$3714=$A113,Calcs!$N$5:$N$3714))),IF(Calcs!$I$5:$I$3714=$A$106,IF(Calcs!$J$5:$J$3714=C$107,IF(Calcs!$A$5:$A$3714=$A113,Calcs!$G$5:$G$3714))))/SUMIFS(Calcs!$N$5:$N$3714,Calcs!$I$5:$I$3714,$A$106,Calcs!$J$5:$J$3714,C$107,Calcs!$A$5:$A$3714,$A113)</f>
        <v>0.32850000000000001</v>
      </c>
      <c r="D113" s="233">
        <f t="array" ref="D113">SUMPRODUCT(IF(Calcs!$I$5:$I$3714=$A$106,IF(Calcs!$J$5:$J$3714=D$107,IF(Calcs!$A$5:$A$3714=$A113,Calcs!$N$5:$N$3714))),IF(Calcs!$I$5:$I$3714=$A$106,IF(Calcs!$J$5:$J$3714=D$107,IF(Calcs!$A$5:$A$3714=$A113,Calcs!$G$5:$G$3714))))/SUMIFS(Calcs!$N$5:$N$3714,Calcs!$I$5:$I$3714,$A$106,Calcs!$J$5:$J$3714,D$107,Calcs!$A$5:$A$3714,$A113)</f>
        <v>1.9999999999999998E-4</v>
      </c>
      <c r="E113" s="233">
        <f t="array" ref="E113">SUMPRODUCT(IF(Calcs!$I$5:$I$3714=$A$106,IF(Calcs!$J$5:$J$3714=E$107,IF(Calcs!$A$5:$A$3714=$A113,Calcs!$N$5:$N$3714))),IF(Calcs!$I$5:$I$3714=$A$106,IF(Calcs!$J$5:$J$3714=E$107,IF(Calcs!$A$5:$A$3714=$A113,Calcs!$G$5:$G$3714))))/SUMIFS(Calcs!$N$5:$N$3714,Calcs!$I$5:$I$3714,$A$106,Calcs!$J$5:$J$3714,E$107,Calcs!$A$5:$A$3714,$A113)</f>
        <v>5.1199999999999996E-3</v>
      </c>
      <c r="F113" s="233">
        <v>0</v>
      </c>
      <c r="G113" s="233">
        <f t="array" ref="G113">SUMPRODUCT(IF(Calcs!$I$5:$I$3714=$A$106,IF(Calcs!$J$5:$J$3714=G$107,IF(Calcs!$A$5:$A$3714=$A113,Calcs!$N$5:$N$3714))),IF(Calcs!$I$5:$I$3714=$A$106,IF(Calcs!$J$5:$J$3714=G$107,IF(Calcs!$A$5:$A$3714=$A113,Calcs!$G$5:$G$3714))))/SUMIFS(Calcs!$N$5:$N$3714,Calcs!$I$5:$I$3714,$A$106,Calcs!$J$5:$J$3714,G$107,Calcs!$A$5:$A$3714,$A113)</f>
        <v>0.49997559499999999</v>
      </c>
    </row>
    <row r="114" spans="1:8" x14ac:dyDescent="0.25">
      <c r="A114" t="s">
        <v>71</v>
      </c>
      <c r="B114">
        <v>0</v>
      </c>
      <c r="C114" s="233">
        <f t="array" ref="C114">SUMPRODUCT(IF(Calcs!$I$5:$I$3714=$A$106,IF(Calcs!$J$5:$J$3714=C$107,IF(Calcs!$A$5:$A$3714=$A114,Calcs!$N$5:$N$3714))),IF(Calcs!$I$5:$I$3714=$A$106,IF(Calcs!$J$5:$J$3714=C$107,IF(Calcs!$A$5:$A$3714=$A114,Calcs!$G$5:$G$3714))))/SUMIFS(Calcs!$N$5:$N$3714,Calcs!$I$5:$I$3714,$A$106,Calcs!$J$5:$J$3714,C$107,Calcs!$A$5:$A$3714,$A114)</f>
        <v>0.63177000000000005</v>
      </c>
      <c r="D114" s="233">
        <f t="array" ref="D114">SUMPRODUCT(IF(Calcs!$I$5:$I$3714=$A$106,IF(Calcs!$J$5:$J$3714=D$107,IF(Calcs!$A$5:$A$3714=$A114,Calcs!$N$5:$N$3714))),IF(Calcs!$I$5:$I$3714=$A$106,IF(Calcs!$J$5:$J$3714=D$107,IF(Calcs!$A$5:$A$3714=$A114,Calcs!$G$5:$G$3714))))/SUMIFS(Calcs!$N$5:$N$3714,Calcs!$I$5:$I$3714,$A$106,Calcs!$J$5:$J$3714,D$107,Calcs!$A$5:$A$3714,$A114)</f>
        <v>0</v>
      </c>
      <c r="E114" s="233">
        <f t="array" ref="E114">SUMPRODUCT(IF(Calcs!$I$5:$I$3714=$A$106,IF(Calcs!$J$5:$J$3714=E$107,IF(Calcs!$A$5:$A$3714=$A114,Calcs!$N$5:$N$3714))),IF(Calcs!$I$5:$I$3714=$A$106,IF(Calcs!$J$5:$J$3714=E$107,IF(Calcs!$A$5:$A$3714=$A114,Calcs!$G$5:$G$3714))))/SUMIFS(Calcs!$N$5:$N$3714,Calcs!$I$5:$I$3714,$A$106,Calcs!$J$5:$J$3714,E$107,Calcs!$A$5:$A$3714,$A114)</f>
        <v>1.03331</v>
      </c>
      <c r="F114" s="233">
        <v>0</v>
      </c>
      <c r="G114" s="648">
        <f>E129</f>
        <v>7.4999999999999997E-2</v>
      </c>
      <c r="H114" t="s">
        <v>1949</v>
      </c>
    </row>
    <row r="115" spans="1:8" x14ac:dyDescent="0.25">
      <c r="A115" t="s">
        <v>1412</v>
      </c>
      <c r="B115">
        <v>0</v>
      </c>
      <c r="C115" s="233">
        <f t="array" ref="C115">SUMPRODUCT(IF(Calcs!$I$5:$I$3714=$A$106,IF(Calcs!$J$5:$J$3714=C$107,IF(Calcs!$A$5:$A$3714=$A115,Calcs!$N$5:$N$3714))),IF(Calcs!$I$5:$I$3714=$A$106,IF(Calcs!$J$5:$J$3714=C$107,IF(Calcs!$A$5:$A$3714=$A115,Calcs!$G$5:$G$3714))))/SUMIFS(Calcs!$N$5:$N$3714,Calcs!$I$5:$I$3714,$A$106,Calcs!$J$5:$J$3714,C$107,Calcs!$A$5:$A$3714,$A115)</f>
        <v>0.13320000000000001</v>
      </c>
      <c r="D115" s="233">
        <f t="array" ref="D115">SUMPRODUCT(IF(Calcs!$I$5:$I$3714=$A$106,IF(Calcs!$J$5:$J$3714=D$107,IF(Calcs!$A$5:$A$3714=$A115,Calcs!$N$5:$N$3714))),IF(Calcs!$I$5:$I$3714=$A$106,IF(Calcs!$J$5:$J$3714=D$107,IF(Calcs!$A$5:$A$3714=$A115,Calcs!$G$5:$G$3714))))/SUMIFS(Calcs!$N$5:$N$3714,Calcs!$I$5:$I$3714,$A$106,Calcs!$J$5:$J$3714,D$107,Calcs!$A$5:$A$3714,$A115)</f>
        <v>1.5000000000000002E-5</v>
      </c>
      <c r="E115" s="233">
        <f t="array" ref="E115">SUMPRODUCT(IF(Calcs!$I$5:$I$3714=$A$106,IF(Calcs!$J$5:$J$3714=E$107,IF(Calcs!$A$5:$A$3714=$A115,Calcs!$N$5:$N$3714))),IF(Calcs!$I$5:$I$3714=$A$106,IF(Calcs!$J$5:$J$3714=E$107,IF(Calcs!$A$5:$A$3714=$A115,Calcs!$G$5:$G$3714))))/SUMIFS(Calcs!$N$5:$N$3714,Calcs!$I$5:$I$3714,$A$106,Calcs!$J$5:$J$3714,E$107,Calcs!$A$5:$A$3714,$A115)</f>
        <v>3.6849999999999999E-3</v>
      </c>
      <c r="F115" s="233">
        <v>0</v>
      </c>
      <c r="G115" s="233">
        <f t="array" ref="G115">SUMPRODUCT(IF(Calcs!$I$5:$I$3714=$A$106,IF(Calcs!$J$5:$J$3714=G$107,IF(Calcs!$A$5:$A$3714=$A115,Calcs!$N$5:$N$3714))),IF(Calcs!$I$5:$I$3714=$A$106,IF(Calcs!$J$5:$J$3714=G$107,IF(Calcs!$A$5:$A$3714=$A115,Calcs!$G$5:$G$3714))))/SUMIFS(Calcs!$N$5:$N$3714,Calcs!$I$5:$I$3714,$A$106,Calcs!$J$5:$J$3714,G$107,Calcs!$A$5:$A$3714,$A115)</f>
        <v>6.0681858333333331E-2</v>
      </c>
    </row>
    <row r="116" spans="1:8" x14ac:dyDescent="0.25">
      <c r="A116" t="s">
        <v>73</v>
      </c>
      <c r="B116">
        <v>0</v>
      </c>
      <c r="C116" s="233">
        <f t="array" ref="C116">SUMPRODUCT(IF(Calcs!$I$5:$I$3714=$A$106,IF(Calcs!$J$5:$J$3714=C$107,IF(Calcs!$A$5:$A$3714=$A116,Calcs!$N$5:$N$3714))),IF(Calcs!$I$5:$I$3714=$A$106,IF(Calcs!$J$5:$J$3714=C$107,IF(Calcs!$A$5:$A$3714=$A116,Calcs!$G$5:$G$3714))))/SUMIFS(Calcs!$N$5:$N$3714,Calcs!$I$5:$I$3714,$A$106,Calcs!$J$5:$J$3714,C$107,Calcs!$A$5:$A$3714,$A116)</f>
        <v>0.10649999999999998</v>
      </c>
      <c r="D116" s="233">
        <f t="array" ref="D116">SUMPRODUCT(IF(Calcs!$I$5:$I$3714=$A$106,IF(Calcs!$J$5:$J$3714=D$107,IF(Calcs!$A$5:$A$3714=$A116,Calcs!$N$5:$N$3714))),IF(Calcs!$I$5:$I$3714=$A$106,IF(Calcs!$J$5:$J$3714=D$107,IF(Calcs!$A$5:$A$3714=$A116,Calcs!$G$5:$G$3714))))/SUMIFS(Calcs!$N$5:$N$3714,Calcs!$I$5:$I$3714,$A$106,Calcs!$J$5:$J$3714,D$107,Calcs!$A$5:$A$3714,$A116)</f>
        <v>3.4999999999999997E-5</v>
      </c>
      <c r="E116" s="233">
        <f t="array" ref="E116">SUMPRODUCT(IF(Calcs!$I$5:$I$3714=$A$106,IF(Calcs!$J$5:$J$3714=E$107,IF(Calcs!$A$5:$A$3714=$A116,Calcs!$N$5:$N$3714))),IF(Calcs!$I$5:$I$3714=$A$106,IF(Calcs!$J$5:$J$3714=E$107,IF(Calcs!$A$5:$A$3714=$A116,Calcs!$G$5:$G$3714))))/SUMIFS(Calcs!$N$5:$N$3714,Calcs!$I$5:$I$3714,$A$106,Calcs!$J$5:$J$3714,E$107,Calcs!$A$5:$A$3714,$A116)</f>
        <v>2.5500000000000002E-4</v>
      </c>
      <c r="F116" s="233">
        <v>0</v>
      </c>
      <c r="G116" s="233">
        <f t="array" ref="G116">SUMPRODUCT(IF(Calcs!$I$5:$I$3714=$A$106,IF(Calcs!$J$5:$J$3714=G$107,IF(Calcs!$A$5:$A$3714=$A116,Calcs!$N$5:$N$3714))),IF(Calcs!$I$5:$I$3714=$A$106,IF(Calcs!$J$5:$J$3714=G$107,IF(Calcs!$A$5:$A$3714=$A116,Calcs!$G$5:$G$3714))))/SUMIFS(Calcs!$N$5:$N$3714,Calcs!$I$5:$I$3714,$A$106,Calcs!$J$5:$J$3714,G$107,Calcs!$A$5:$A$3714,$A116)</f>
        <v>0.2298781976666667</v>
      </c>
    </row>
    <row r="117" spans="1:8" x14ac:dyDescent="0.25">
      <c r="A117" t="s">
        <v>74</v>
      </c>
      <c r="B117">
        <v>0</v>
      </c>
      <c r="C117" s="233">
        <f t="array" ref="C117">SUMPRODUCT(IF(Calcs!$I$5:$I$3714=$A$106,IF(Calcs!$J$5:$J$3714=C$107,IF(Calcs!$A$5:$A$3714=$A117,Calcs!$N$5:$N$3714))),IF(Calcs!$I$5:$I$3714=$A$106,IF(Calcs!$J$5:$J$3714=C$107,IF(Calcs!$A$5:$A$3714=$A117,Calcs!$G$5:$G$3714))))/SUMIFS(Calcs!$N$5:$N$3714,Calcs!$I$5:$I$3714,$A$106,Calcs!$J$5:$J$3714,C$107,Calcs!$A$5:$A$3714,$A117)</f>
        <v>3.125E-2</v>
      </c>
      <c r="D117" s="233">
        <f t="array" ref="D117">SUMPRODUCT(IF(Calcs!$I$5:$I$3714=$A$106,IF(Calcs!$J$5:$J$3714=D$107,IF(Calcs!$A$5:$A$3714=$A117,Calcs!$N$5:$N$3714))),IF(Calcs!$I$5:$I$3714=$A$106,IF(Calcs!$J$5:$J$3714=D$107,IF(Calcs!$A$5:$A$3714=$A117,Calcs!$G$5:$G$3714))))/SUMIFS(Calcs!$N$5:$N$3714,Calcs!$I$5:$I$3714,$A$106,Calcs!$J$5:$J$3714,D$107,Calcs!$A$5:$A$3714,$A117)</f>
        <v>0.10050000000000001</v>
      </c>
      <c r="E117" s="233">
        <f t="array" ref="E117">SUMPRODUCT(IF(Calcs!$I$5:$I$3714=$A$106,IF(Calcs!$J$5:$J$3714=E$107,IF(Calcs!$A$5:$A$3714=$A117,Calcs!$N$5:$N$3714))),IF(Calcs!$I$5:$I$3714=$A$106,IF(Calcs!$J$5:$J$3714=E$107,IF(Calcs!$A$5:$A$3714=$A117,Calcs!$G$5:$G$3714))))/SUMIFS(Calcs!$N$5:$N$3714,Calcs!$I$5:$I$3714,$A$106,Calcs!$J$5:$J$3714,E$107,Calcs!$A$5:$A$3714,$A117)</f>
        <v>3.0000000000000001E-3</v>
      </c>
      <c r="F117" s="233">
        <v>0</v>
      </c>
      <c r="G117" s="233">
        <f t="array" ref="G117">SUMPRODUCT(IF(Calcs!$I$5:$I$3714=$A$106,IF(Calcs!$J$5:$J$3714=G$107,IF(Calcs!$A$5:$A$3714=$A117,Calcs!$N$5:$N$3714))),IF(Calcs!$I$5:$I$3714=$A$106,IF(Calcs!$J$5:$J$3714=G$107,IF(Calcs!$A$5:$A$3714=$A117,Calcs!$G$5:$G$3714))))/SUMIFS(Calcs!$N$5:$N$3714,Calcs!$I$5:$I$3714,$A$106,Calcs!$J$5:$J$3714,G$107,Calcs!$A$5:$A$3714,$A117)</f>
        <v>0.28333333333333333</v>
      </c>
    </row>
    <row r="118" spans="1:8" x14ac:dyDescent="0.25">
      <c r="A118" t="s">
        <v>75</v>
      </c>
      <c r="B118">
        <v>0</v>
      </c>
      <c r="C118" s="233">
        <f t="array" ref="C118">SUMPRODUCT(IF(Calcs!$I$5:$I$3714=$A$106,IF(Calcs!$J$5:$J$3714=C$107,IF(Calcs!$A$5:$A$3714=$A118,Calcs!$N$5:$N$3714))),IF(Calcs!$I$5:$I$3714=$A$106,IF(Calcs!$J$5:$J$3714=C$107,IF(Calcs!$A$5:$A$3714=$A118,Calcs!$G$5:$G$3714))))/SUMIFS(Calcs!$N$5:$N$3714,Calcs!$I$5:$I$3714,$A$106,Calcs!$J$5:$J$3714,C$107,Calcs!$A$5:$A$3714,$A118)</f>
        <v>1.4E-3</v>
      </c>
      <c r="D118" s="233">
        <f t="array" ref="D118">SUMPRODUCT(IF(Calcs!$I$5:$I$3714=$A$106,IF(Calcs!$J$5:$J$3714=D$107,IF(Calcs!$A$5:$A$3714=$A118,Calcs!$N$5:$N$3714))),IF(Calcs!$I$5:$I$3714=$A$106,IF(Calcs!$J$5:$J$3714=D$107,IF(Calcs!$A$5:$A$3714=$A118,Calcs!$G$5:$G$3714))))/SUMIFS(Calcs!$N$5:$N$3714,Calcs!$I$5:$I$3714,$A$106,Calcs!$J$5:$J$3714,D$107,Calcs!$A$5:$A$3714,$A118)</f>
        <v>3.5E-4</v>
      </c>
      <c r="E118" s="233">
        <f t="array" ref="E118">SUMPRODUCT(IF(Calcs!$I$5:$I$3714=$A$106,IF(Calcs!$J$5:$J$3714=E$107,IF(Calcs!$A$5:$A$3714=$A118,Calcs!$N$5:$N$3714))),IF(Calcs!$I$5:$I$3714=$A$106,IF(Calcs!$J$5:$J$3714=E$107,IF(Calcs!$A$5:$A$3714=$A118,Calcs!$G$5:$G$3714))))/SUMIFS(Calcs!$N$5:$N$3714,Calcs!$I$5:$I$3714,$A$106,Calcs!$J$5:$J$3714,E$107,Calcs!$A$5:$A$3714,$A118)</f>
        <v>5.9999999999999995E-4</v>
      </c>
      <c r="F118" s="233">
        <v>0</v>
      </c>
      <c r="G118" s="233">
        <v>0</v>
      </c>
    </row>
    <row r="119" spans="1:8" x14ac:dyDescent="0.25">
      <c r="A119" t="s">
        <v>391</v>
      </c>
      <c r="B119">
        <v>0</v>
      </c>
      <c r="C119">
        <v>0</v>
      </c>
      <c r="D119">
        <v>0</v>
      </c>
      <c r="E119">
        <v>0</v>
      </c>
      <c r="F119">
        <v>0</v>
      </c>
      <c r="G119">
        <v>0</v>
      </c>
    </row>
    <row r="121" spans="1:8" x14ac:dyDescent="0.25">
      <c r="A121" s="605" t="s">
        <v>1921</v>
      </c>
      <c r="B121" s="605"/>
      <c r="C121" s="605"/>
      <c r="D121" s="605"/>
      <c r="E121" s="605"/>
      <c r="F121" s="605"/>
      <c r="G121" s="605"/>
    </row>
    <row r="122" spans="1:8" x14ac:dyDescent="0.25">
      <c r="B122" s="232" t="s">
        <v>399</v>
      </c>
      <c r="C122" s="232" t="s">
        <v>1127</v>
      </c>
      <c r="D122" s="232" t="s">
        <v>393</v>
      </c>
      <c r="E122" s="232" t="s">
        <v>398</v>
      </c>
      <c r="F122" s="232" t="s">
        <v>400</v>
      </c>
      <c r="G122" s="232" t="s">
        <v>401</v>
      </c>
    </row>
    <row r="123" spans="1:8" x14ac:dyDescent="0.25">
      <c r="A123" t="s">
        <v>76</v>
      </c>
      <c r="B123">
        <v>0</v>
      </c>
      <c r="C123" s="233">
        <f t="array" ref="C123">SUMPRODUCT(IF(Calcs!$I$5:$I$3714=$A$121,IF(Calcs!$J$5:$J$3714=C$122,IF(Calcs!$A$5:$A$3714=$A123,Calcs!$N$5:$N$3714))),IF(Calcs!$I$5:$I$3714=$A$121,IF(Calcs!$J$5:$J$3714=C$122,IF(Calcs!$A$5:$A$3714=$A123,Calcs!$G$5:$G$3714))))/SUMIFS(Calcs!$N$5:$N$3714,Calcs!$I$5:$I$3714,$A$121,Calcs!$J$5:$J$3714,C$122,Calcs!$A$5:$A$3714,$A123)</f>
        <v>95.114285714285714</v>
      </c>
      <c r="D123" s="233">
        <f t="array" ref="D123">SUMPRODUCT(IF(Calcs!$I$5:$I$3714=$A$121,IF(Calcs!$J$5:$J$3714=D$122,IF(Calcs!$A$5:$A$3714=$A123,Calcs!$N$5:$N$3714))),IF(Calcs!$I$5:$I$3714=$A$121,IF(Calcs!$J$5:$J$3714=D$122,IF(Calcs!$A$5:$A$3714=$A123,Calcs!$G$5:$G$3714))))/SUMIFS(Calcs!$N$5:$N$3714,Calcs!$I$5:$I$3714,$A$121,Calcs!$J$5:$J$3714,D$122,Calcs!$A$5:$A$3714,$A123)</f>
        <v>62.199999999999996</v>
      </c>
      <c r="E123" s="233">
        <f t="array" ref="E123">SUMPRODUCT(IF(Calcs!$I$5:$I$3714=$A$121,IF(Calcs!$J$5:$J$3714=E$122,IF(Calcs!$A$5:$A$3714=$A123,Calcs!$N$5:$N$3714))),IF(Calcs!$I$5:$I$3714=$A$121,IF(Calcs!$J$5:$J$3714=E$122,IF(Calcs!$A$5:$A$3714=$A123,Calcs!$G$5:$G$3714))))/SUMIFS(Calcs!$N$5:$N$3714,Calcs!$I$5:$I$3714,$A$121,Calcs!$J$5:$J$3714,E$122,Calcs!$A$5:$A$3714,$A123)</f>
        <v>93.272999999999996</v>
      </c>
      <c r="F123" s="233">
        <f t="array" ref="F123">SUMPRODUCT(IF(Calcs!$I$5:$I$3714=$A$121,IF(Calcs!$J$5:$J$3714=F$122,IF(Calcs!$A$5:$A$3714=$A123,Calcs!$N$5:$N$3714))),IF(Calcs!$I$5:$I$3714=$A$121,IF(Calcs!$J$5:$J$3714=F$122,IF(Calcs!$A$5:$A$3714=$A123,Calcs!$G$5:$G$3714))))/SUMIFS(Calcs!$N$5:$N$3714,Calcs!$I$5:$I$3714,$A$121,Calcs!$J$5:$J$3714,F$122,Calcs!$A$5:$A$3714,$A123)</f>
        <v>75.050000000000011</v>
      </c>
      <c r="G123" s="233">
        <v>0</v>
      </c>
    </row>
    <row r="124" spans="1:8" x14ac:dyDescent="0.25">
      <c r="A124" t="s">
        <v>66</v>
      </c>
      <c r="B124">
        <v>0</v>
      </c>
      <c r="C124" s="233">
        <f t="array" ref="C124">SUMPRODUCT(IF(Calcs!$I$5:$I$3714=$A$121,IF(Calcs!$J$5:$J$3714=C$122,IF(Calcs!$A$5:$A$3714=$A124,Calcs!$N$5:$N$3714))),IF(Calcs!$I$5:$I$3714=$A$121,IF(Calcs!$J$5:$J$3714=C$122,IF(Calcs!$A$5:$A$3714=$A124,Calcs!$G$5:$G$3714))))/SUMIFS(Calcs!$N$5:$N$3714,Calcs!$I$5:$I$3714,$A$121,Calcs!$J$5:$J$3714,C$122,Calcs!$A$5:$A$3714,$A124)</f>
        <v>9.9999999999999985E-3</v>
      </c>
      <c r="D124" s="233">
        <f t="array" ref="D124">SUMPRODUCT(IF(Calcs!$I$5:$I$3714=$A$121,IF(Calcs!$J$5:$J$3714=D$122,IF(Calcs!$A$5:$A$3714=$A124,Calcs!$N$5:$N$3714))),IF(Calcs!$I$5:$I$3714=$A$121,IF(Calcs!$J$5:$J$3714=D$122,IF(Calcs!$A$5:$A$3714=$A124,Calcs!$G$5:$G$3714))))/SUMIFS(Calcs!$N$5:$N$3714,Calcs!$I$5:$I$3714,$A$121,Calcs!$J$5:$J$3714,D$122,Calcs!$A$5:$A$3714,$A124)</f>
        <v>2E-3</v>
      </c>
      <c r="E124" s="233">
        <f t="array" ref="E124">SUMPRODUCT(IF(Calcs!$I$5:$I$3714=$A$121,IF(Calcs!$J$5:$J$3714=E$122,IF(Calcs!$A$5:$A$3714=$A124,Calcs!$N$5:$N$3714))),IF(Calcs!$I$5:$I$3714=$A$121,IF(Calcs!$J$5:$J$3714=E$122,IF(Calcs!$A$5:$A$3714=$A124,Calcs!$G$5:$G$3714))))/SUMIFS(Calcs!$N$5:$N$3714,Calcs!$I$5:$I$3714,$A$121,Calcs!$J$5:$J$3714,E$122,Calcs!$A$5:$A$3714,$A124)</f>
        <v>5.7500000000000002E-2</v>
      </c>
      <c r="F124" s="233">
        <f t="array" ref="F124">SUMPRODUCT(IF(Calcs!$I$5:$I$3714=$A$121,IF(Calcs!$J$5:$J$3714=F$122,IF(Calcs!$A$5:$A$3714=$A124,Calcs!$N$5:$N$3714))),IF(Calcs!$I$5:$I$3714=$A$121,IF(Calcs!$J$5:$J$3714=F$122,IF(Calcs!$A$5:$A$3714=$A124,Calcs!$G$5:$G$3714))))/SUMIFS(Calcs!$N$5:$N$3714,Calcs!$I$5:$I$3714,$A$121,Calcs!$J$5:$J$3714,F$122,Calcs!$A$5:$A$3714,$A124)</f>
        <v>4.5000000000000005E-3</v>
      </c>
      <c r="G124" s="233">
        <v>0</v>
      </c>
    </row>
    <row r="125" spans="1:8" x14ac:dyDescent="0.25">
      <c r="A125" t="s">
        <v>67</v>
      </c>
      <c r="B125">
        <v>0</v>
      </c>
      <c r="C125" s="233">
        <f t="array" ref="C125">SUMPRODUCT(IF(Calcs!$I$5:$I$3714=$A$121,IF(Calcs!$J$5:$J$3714=C$122,IF(Calcs!$A$5:$A$3714=$A125,Calcs!$N$5:$N$3714))),IF(Calcs!$I$5:$I$3714=$A$121,IF(Calcs!$J$5:$J$3714=C$122,IF(Calcs!$A$5:$A$3714=$A125,Calcs!$G$5:$G$3714))))/SUMIFS(Calcs!$N$5:$N$3714,Calcs!$I$5:$I$3714,$A$121,Calcs!$J$5:$J$3714,C$122,Calcs!$A$5:$A$3714,$A125)</f>
        <v>8.3125000000000018E-2</v>
      </c>
      <c r="D125" s="233">
        <f t="array" ref="D125">SUMPRODUCT(IF(Calcs!$I$5:$I$3714=$A$121,IF(Calcs!$J$5:$J$3714=D$122,IF(Calcs!$A$5:$A$3714=$A125,Calcs!$N$5:$N$3714))),IF(Calcs!$I$5:$I$3714=$A$121,IF(Calcs!$J$5:$J$3714=D$122,IF(Calcs!$A$5:$A$3714=$A125,Calcs!$G$5:$G$3714))))/SUMIFS(Calcs!$N$5:$N$3714,Calcs!$I$5:$I$3714,$A$121,Calcs!$J$5:$J$3714,D$122,Calcs!$A$5:$A$3714,$A125)</f>
        <v>2.5000000000000001E-2</v>
      </c>
      <c r="E125" s="233">
        <f t="array" ref="E125">SUMPRODUCT(IF(Calcs!$I$5:$I$3714=$A$121,IF(Calcs!$J$5:$J$3714=E$122,IF(Calcs!$A$5:$A$3714=$A125,Calcs!$N$5:$N$3714))),IF(Calcs!$I$5:$I$3714=$A$121,IF(Calcs!$J$5:$J$3714=E$122,IF(Calcs!$A$5:$A$3714=$A125,Calcs!$G$5:$G$3714))))/SUMIFS(Calcs!$N$5:$N$3714,Calcs!$I$5:$I$3714,$A$121,Calcs!$J$5:$J$3714,E$122,Calcs!$A$5:$A$3714,$A125)</f>
        <v>0.18</v>
      </c>
      <c r="F125" s="233">
        <f t="array" ref="F125">SUMPRODUCT(IF(Calcs!$I$5:$I$3714=$A$121,IF(Calcs!$J$5:$J$3714=F$122,IF(Calcs!$A$5:$A$3714=$A125,Calcs!$N$5:$N$3714))),IF(Calcs!$I$5:$I$3714=$A$121,IF(Calcs!$J$5:$J$3714=F$122,IF(Calcs!$A$5:$A$3714=$A125,Calcs!$G$5:$G$3714))))/SUMIFS(Calcs!$N$5:$N$3714,Calcs!$I$5:$I$3714,$A$121,Calcs!$J$5:$J$3714,F$122,Calcs!$A$5:$A$3714,$A125)</f>
        <v>0.04</v>
      </c>
      <c r="G125" s="233">
        <v>0</v>
      </c>
    </row>
    <row r="126" spans="1:8" x14ac:dyDescent="0.25">
      <c r="A126" t="s">
        <v>68</v>
      </c>
      <c r="B126">
        <v>0</v>
      </c>
      <c r="C126" s="233">
        <f t="array" ref="C126">SUMPRODUCT(IF(Calcs!$I$5:$I$3714=$A$121,IF(Calcs!$J$5:$J$3714=C$122,IF(Calcs!$A$5:$A$3714=$A126,Calcs!$N$5:$N$3714))),IF(Calcs!$I$5:$I$3714=$A$121,IF(Calcs!$J$5:$J$3714=C$122,IF(Calcs!$A$5:$A$3714=$A126,Calcs!$G$5:$G$3714))))/SUMIFS(Calcs!$N$5:$N$3714,Calcs!$I$5:$I$3714,$A$121,Calcs!$J$5:$J$3714,C$122,Calcs!$A$5:$A$3714,$A126)</f>
        <v>0.20363636363636364</v>
      </c>
      <c r="D126" s="233">
        <f t="array" ref="D126">SUMPRODUCT(IF(Calcs!$I$5:$I$3714=$A$121,IF(Calcs!$J$5:$J$3714=D$122,IF(Calcs!$A$5:$A$3714=$A126,Calcs!$N$5:$N$3714))),IF(Calcs!$I$5:$I$3714=$A$121,IF(Calcs!$J$5:$J$3714=D$122,IF(Calcs!$A$5:$A$3714=$A126,Calcs!$G$5:$G$3714))))/SUMIFS(Calcs!$N$5:$N$3714,Calcs!$I$5:$I$3714,$A$121,Calcs!$J$5:$J$3714,D$122,Calcs!$A$5:$A$3714,$A126)</f>
        <v>8.5000000000000006E-2</v>
      </c>
      <c r="E126" s="233">
        <f t="array" ref="E126">SUMPRODUCT(IF(Calcs!$I$5:$I$3714=$A$121,IF(Calcs!$J$5:$J$3714=E$122,IF(Calcs!$A$5:$A$3714=$A126,Calcs!$N$5:$N$3714))),IF(Calcs!$I$5:$I$3714=$A$121,IF(Calcs!$J$5:$J$3714=E$122,IF(Calcs!$A$5:$A$3714=$A126,Calcs!$G$5:$G$3714))))/SUMIFS(Calcs!$N$5:$N$3714,Calcs!$I$5:$I$3714,$A$121,Calcs!$J$5:$J$3714,E$122,Calcs!$A$5:$A$3714,$A126)</f>
        <v>0.13</v>
      </c>
      <c r="F126" s="233">
        <f t="array" ref="F126">SUMPRODUCT(IF(Calcs!$I$5:$I$3714=$A$121,IF(Calcs!$J$5:$J$3714=F$122,IF(Calcs!$A$5:$A$3714=$A126,Calcs!$N$5:$N$3714))),IF(Calcs!$I$5:$I$3714=$A$121,IF(Calcs!$J$5:$J$3714=F$122,IF(Calcs!$A$5:$A$3714=$A126,Calcs!$G$5:$G$3714))))/SUMIFS(Calcs!$N$5:$N$3714,Calcs!$I$5:$I$3714,$A$121,Calcs!$J$5:$J$3714,F$122,Calcs!$A$5:$A$3714,$A126)</f>
        <v>0.16999999999999998</v>
      </c>
      <c r="G126" s="233">
        <v>0</v>
      </c>
    </row>
    <row r="127" spans="1:8" x14ac:dyDescent="0.25">
      <c r="A127" t="s">
        <v>69</v>
      </c>
      <c r="B127">
        <v>0</v>
      </c>
      <c r="C127" s="233">
        <f t="array" ref="C127">SUMPRODUCT(IF(Calcs!$I$5:$I$3714=$A$121,IF(Calcs!$J$5:$J$3714=C$122,IF(Calcs!$A$5:$A$3714=$A127,Calcs!$N$5:$N$3714))),IF(Calcs!$I$5:$I$3714=$A$121,IF(Calcs!$J$5:$J$3714=C$122,IF(Calcs!$A$5:$A$3714=$A127,Calcs!$G$5:$G$3714))))/SUMIFS(Calcs!$N$5:$N$3714,Calcs!$I$5:$I$3714,$A$121,Calcs!$J$5:$J$3714,C$122,Calcs!$A$5:$A$3714,$A127)</f>
        <v>0.37524000000000002</v>
      </c>
      <c r="D127" s="233">
        <f t="array" ref="D127">SUMPRODUCT(IF(Calcs!$I$5:$I$3714=$A$121,IF(Calcs!$J$5:$J$3714=D$122,IF(Calcs!$A$5:$A$3714=$A127,Calcs!$N$5:$N$3714))),IF(Calcs!$I$5:$I$3714=$A$121,IF(Calcs!$J$5:$J$3714=D$122,IF(Calcs!$A$5:$A$3714=$A127,Calcs!$G$5:$G$3714))))/SUMIFS(Calcs!$N$5:$N$3714,Calcs!$I$5:$I$3714,$A$121,Calcs!$J$5:$J$3714,D$122,Calcs!$A$5:$A$3714,$A127)</f>
        <v>1.5000000000000001E-4</v>
      </c>
      <c r="E127" s="233">
        <f t="array" ref="E127">SUMPRODUCT(IF(Calcs!$I$5:$I$3714=$A$121,IF(Calcs!$J$5:$J$3714=E$122,IF(Calcs!$A$5:$A$3714=$A127,Calcs!$N$5:$N$3714))),IF(Calcs!$I$5:$I$3714=$A$121,IF(Calcs!$J$5:$J$3714=E$122,IF(Calcs!$A$5:$A$3714=$A127,Calcs!$G$5:$G$3714))))/SUMIFS(Calcs!$N$5:$N$3714,Calcs!$I$5:$I$3714,$A$121,Calcs!$J$5:$J$3714,E$122,Calcs!$A$5:$A$3714,$A127)</f>
        <v>9.8816400000000013E-2</v>
      </c>
      <c r="F127" s="233">
        <f t="array" ref="F127">SUMPRODUCT(IF(Calcs!$I$5:$I$3714=$A$121,IF(Calcs!$J$5:$J$3714=F$122,IF(Calcs!$A$5:$A$3714=$A127,Calcs!$N$5:$N$3714))),IF(Calcs!$I$5:$I$3714=$A$121,IF(Calcs!$J$5:$J$3714=F$122,IF(Calcs!$A$5:$A$3714=$A127,Calcs!$G$5:$G$3714))))/SUMIFS(Calcs!$N$5:$N$3714,Calcs!$I$5:$I$3714,$A$121,Calcs!$J$5:$J$3714,F$122,Calcs!$A$5:$A$3714,$A127)</f>
        <v>7.899999999999999E-3</v>
      </c>
      <c r="G127" s="233">
        <v>0</v>
      </c>
    </row>
    <row r="128" spans="1:8" x14ac:dyDescent="0.25">
      <c r="A128" t="s">
        <v>70</v>
      </c>
      <c r="B128">
        <v>0</v>
      </c>
      <c r="C128" s="233">
        <f t="array" ref="C128">SUMPRODUCT(IF(Calcs!$I$5:$I$3714=$A$121,IF(Calcs!$J$5:$J$3714=C$122,IF(Calcs!$A$5:$A$3714=$A128,Calcs!$N$5:$N$3714))),IF(Calcs!$I$5:$I$3714=$A$121,IF(Calcs!$J$5:$J$3714=C$122,IF(Calcs!$A$5:$A$3714=$A128,Calcs!$G$5:$G$3714))))/SUMIFS(Calcs!$N$5:$N$3714,Calcs!$I$5:$I$3714,$A$121,Calcs!$J$5:$J$3714,C$122,Calcs!$A$5:$A$3714,$A128)</f>
        <v>0.11123375000000002</v>
      </c>
      <c r="D128" s="233">
        <f t="array" ref="D128">SUMPRODUCT(IF(Calcs!$I$5:$I$3714=$A$121,IF(Calcs!$J$5:$J$3714=D$122,IF(Calcs!$A$5:$A$3714=$A128,Calcs!$N$5:$N$3714))),IF(Calcs!$I$5:$I$3714=$A$121,IF(Calcs!$J$5:$J$3714=D$122,IF(Calcs!$A$5:$A$3714=$A128,Calcs!$G$5:$G$3714))))/SUMIFS(Calcs!$N$5:$N$3714,Calcs!$I$5:$I$3714,$A$121,Calcs!$J$5:$J$3714,D$122,Calcs!$A$5:$A$3714,$A128)</f>
        <v>1.5000000000000001E-4</v>
      </c>
      <c r="E128" s="233">
        <f t="array" ref="E128">SUMPRODUCT(IF(Calcs!$I$5:$I$3714=$A$121,IF(Calcs!$J$5:$J$3714=E$122,IF(Calcs!$A$5:$A$3714=$A128,Calcs!$N$5:$N$3714))),IF(Calcs!$I$5:$I$3714=$A$121,IF(Calcs!$J$5:$J$3714=E$122,IF(Calcs!$A$5:$A$3714=$A128,Calcs!$G$5:$G$3714))))/SUMIFS(Calcs!$N$5:$N$3714,Calcs!$I$5:$I$3714,$A$121,Calcs!$J$5:$J$3714,E$122,Calcs!$A$5:$A$3714,$A128)</f>
        <v>8.1991999999999995E-2</v>
      </c>
      <c r="F128" s="233">
        <f t="array" ref="F128">SUMPRODUCT(IF(Calcs!$I$5:$I$3714=$A$121,IF(Calcs!$J$5:$J$3714=F$122,IF(Calcs!$A$5:$A$3714=$A128,Calcs!$N$5:$N$3714))),IF(Calcs!$I$5:$I$3714=$A$121,IF(Calcs!$J$5:$J$3714=F$122,IF(Calcs!$A$5:$A$3714=$A128,Calcs!$G$5:$G$3714))))/SUMIFS(Calcs!$N$5:$N$3714,Calcs!$I$5:$I$3714,$A$121,Calcs!$J$5:$J$3714,F$122,Calcs!$A$5:$A$3714,$A128)</f>
        <v>5.3200000000000001E-3</v>
      </c>
      <c r="G128" s="233">
        <v>0</v>
      </c>
    </row>
    <row r="129" spans="1:7" x14ac:dyDescent="0.25">
      <c r="A129" t="s">
        <v>71</v>
      </c>
      <c r="B129">
        <v>0</v>
      </c>
      <c r="C129" s="233">
        <f t="array" ref="C129">SUMPRODUCT(IF(Calcs!$I$5:$I$3714=$A$121,IF(Calcs!$J$5:$J$3714=C$122,IF(Calcs!$A$5:$A$3714=$A129,Calcs!$N$5:$N$3714))),IF(Calcs!$I$5:$I$3714=$A$121,IF(Calcs!$J$5:$J$3714=C$122,IF(Calcs!$A$5:$A$3714=$A129,Calcs!$G$5:$G$3714))))/SUMIFS(Calcs!$N$5:$N$3714,Calcs!$I$5:$I$3714,$A$121,Calcs!$J$5:$J$3714,C$122,Calcs!$A$5:$A$3714,$A129)</f>
        <v>0.62684545454545459</v>
      </c>
      <c r="D129" s="233">
        <f t="array" ref="D129">SUMPRODUCT(IF(Calcs!$I$5:$I$3714=$A$121,IF(Calcs!$J$5:$J$3714=D$122,IF(Calcs!$A$5:$A$3714=$A129,Calcs!$N$5:$N$3714))),IF(Calcs!$I$5:$I$3714=$A$121,IF(Calcs!$J$5:$J$3714=D$122,IF(Calcs!$A$5:$A$3714=$A129,Calcs!$G$5:$G$3714))))/SUMIFS(Calcs!$N$5:$N$3714,Calcs!$I$5:$I$3714,$A$121,Calcs!$J$5:$J$3714,D$122,Calcs!$A$5:$A$3714,$A129)</f>
        <v>0</v>
      </c>
      <c r="E129" s="233">
        <f t="array" ref="E129">SUMPRODUCT(IF(Calcs!$I$5:$I$3714=$A$121,IF(Calcs!$J$5:$J$3714=E$122,IF(Calcs!$A$5:$A$3714=$A129,Calcs!$N$5:$N$3714))),IF(Calcs!$I$5:$I$3714=$A$121,IF(Calcs!$J$5:$J$3714=E$122,IF(Calcs!$A$5:$A$3714=$A129,Calcs!$G$5:$G$3714))))/SUMIFS(Calcs!$N$5:$N$3714,Calcs!$I$5:$I$3714,$A$121,Calcs!$J$5:$J$3714,E$122,Calcs!$A$5:$A$3714,$A129)</f>
        <v>7.4999999999999997E-2</v>
      </c>
      <c r="F129" s="233">
        <f t="array" ref="F129">SUMPRODUCT(IF(Calcs!$I$5:$I$3714=$A$121,IF(Calcs!$J$5:$J$3714=F$122,IF(Calcs!$A$5:$A$3714=$A129,Calcs!$N$5:$N$3714))),IF(Calcs!$I$5:$I$3714=$A$121,IF(Calcs!$J$5:$J$3714=F$122,IF(Calcs!$A$5:$A$3714=$A129,Calcs!$G$5:$G$3714))))/SUMIFS(Calcs!$N$5:$N$3714,Calcs!$I$5:$I$3714,$A$121,Calcs!$J$5:$J$3714,F$122,Calcs!$A$5:$A$3714,$A129)</f>
        <v>1.067645</v>
      </c>
      <c r="G129" s="233">
        <v>0</v>
      </c>
    </row>
    <row r="130" spans="1:7" x14ac:dyDescent="0.25">
      <c r="A130" t="s">
        <v>1412</v>
      </c>
      <c r="B130">
        <v>0</v>
      </c>
      <c r="C130" s="233">
        <f t="array" ref="C130">SUMPRODUCT(IF(Calcs!$I$5:$I$3714=$A$121,IF(Calcs!$J$5:$J$3714=C$122,IF(Calcs!$A$5:$A$3714=$A130,Calcs!$N$5:$N$3714))),IF(Calcs!$I$5:$I$3714=$A$121,IF(Calcs!$J$5:$J$3714=C$122,IF(Calcs!$A$5:$A$3714=$A130,Calcs!$G$5:$G$3714))))/SUMIFS(Calcs!$N$5:$N$3714,Calcs!$I$5:$I$3714,$A$121,Calcs!$J$5:$J$3714,C$122,Calcs!$A$5:$A$3714,$A130)</f>
        <v>1.59625E-3</v>
      </c>
      <c r="D130" s="233">
        <f t="array" ref="D130">SUMPRODUCT(IF(Calcs!$I$5:$I$3714=$A$121,IF(Calcs!$J$5:$J$3714=D$122,IF(Calcs!$A$5:$A$3714=$A130,Calcs!$N$5:$N$3714))),IF(Calcs!$I$5:$I$3714=$A$121,IF(Calcs!$J$5:$J$3714=D$122,IF(Calcs!$A$5:$A$3714=$A130,Calcs!$G$5:$G$3714))))/SUMIFS(Calcs!$N$5:$N$3714,Calcs!$I$5:$I$3714,$A$121,Calcs!$J$5:$J$3714,D$122,Calcs!$A$5:$A$3714,$A130)</f>
        <v>1.0000000000000001E-5</v>
      </c>
      <c r="E130" s="233">
        <f t="array" ref="E130">SUMPRODUCT(IF(Calcs!$I$5:$I$3714=$A$121,IF(Calcs!$J$5:$J$3714=E$122,IF(Calcs!$A$5:$A$3714=$A130,Calcs!$N$5:$N$3714))),IF(Calcs!$I$5:$I$3714=$A$121,IF(Calcs!$J$5:$J$3714=E$122,IF(Calcs!$A$5:$A$3714=$A130,Calcs!$G$5:$G$3714))))/SUMIFS(Calcs!$N$5:$N$3714,Calcs!$I$5:$I$3714,$A$121,Calcs!$J$5:$J$3714,E$122,Calcs!$A$5:$A$3714,$A130)</f>
        <v>4.0511999999999996E-3</v>
      </c>
      <c r="F130" s="233">
        <f t="array" ref="F130">SUMPRODUCT(IF(Calcs!$I$5:$I$3714=$A$121,IF(Calcs!$J$5:$J$3714=F$122,IF(Calcs!$A$5:$A$3714=$A130,Calcs!$N$5:$N$3714))),IF(Calcs!$I$5:$I$3714=$A$121,IF(Calcs!$J$5:$J$3714=F$122,IF(Calcs!$A$5:$A$3714=$A130,Calcs!$G$5:$G$3714))))/SUMIFS(Calcs!$N$5:$N$3714,Calcs!$I$5:$I$3714,$A$121,Calcs!$J$5:$J$3714,F$122,Calcs!$A$5:$A$3714,$A130)</f>
        <v>4.2499999999999998E-4</v>
      </c>
      <c r="G130" s="233">
        <v>0</v>
      </c>
    </row>
    <row r="131" spans="1:7" x14ac:dyDescent="0.25">
      <c r="A131" t="s">
        <v>73</v>
      </c>
      <c r="B131">
        <v>0</v>
      </c>
      <c r="C131" s="233">
        <f t="array" ref="C131">SUMPRODUCT(IF(Calcs!$I$5:$I$3714=$A$121,IF(Calcs!$J$5:$J$3714=C$122,IF(Calcs!$A$5:$A$3714=$A131,Calcs!$N$5:$N$3714))),IF(Calcs!$I$5:$I$3714=$A$121,IF(Calcs!$J$5:$J$3714=C$122,IF(Calcs!$A$5:$A$3714=$A131,Calcs!$G$5:$G$3714))))/SUMIFS(Calcs!$N$5:$N$3714,Calcs!$I$5:$I$3714,$A$121,Calcs!$J$5:$J$3714,C$122,Calcs!$A$5:$A$3714,$A131)</f>
        <v>1.0874999999999999E-3</v>
      </c>
      <c r="D131" s="233">
        <f t="array" ref="D131">SUMPRODUCT(IF(Calcs!$I$5:$I$3714=$A$121,IF(Calcs!$J$5:$J$3714=D$122,IF(Calcs!$A$5:$A$3714=$A131,Calcs!$N$5:$N$3714))),IF(Calcs!$I$5:$I$3714=$A$121,IF(Calcs!$J$5:$J$3714=D$122,IF(Calcs!$A$5:$A$3714=$A131,Calcs!$G$5:$G$3714))))/SUMIFS(Calcs!$N$5:$N$3714,Calcs!$I$5:$I$3714,$A$121,Calcs!$J$5:$J$3714,D$122,Calcs!$A$5:$A$3714,$A131)</f>
        <v>3.4999999999999997E-5</v>
      </c>
      <c r="E131" s="233">
        <f t="array" ref="E131">SUMPRODUCT(IF(Calcs!$I$5:$I$3714=$A$121,IF(Calcs!$J$5:$J$3714=E$122,IF(Calcs!$A$5:$A$3714=$A131,Calcs!$N$5:$N$3714))),IF(Calcs!$I$5:$I$3714=$A$121,IF(Calcs!$J$5:$J$3714=E$122,IF(Calcs!$A$5:$A$3714=$A131,Calcs!$G$5:$G$3714))))/SUMIFS(Calcs!$N$5:$N$3714,Calcs!$I$5:$I$3714,$A$121,Calcs!$J$5:$J$3714,E$122,Calcs!$A$5:$A$3714,$A131)</f>
        <v>5.2651999999999994E-3</v>
      </c>
      <c r="F131" s="233">
        <f t="array" ref="F131">SUMPRODUCT(IF(Calcs!$I$5:$I$3714=$A$121,IF(Calcs!$J$5:$J$3714=F$122,IF(Calcs!$A$5:$A$3714=$A131,Calcs!$N$5:$N$3714))),IF(Calcs!$I$5:$I$3714=$A$121,IF(Calcs!$J$5:$J$3714=F$122,IF(Calcs!$A$5:$A$3714=$A131,Calcs!$G$5:$G$3714))))/SUMIFS(Calcs!$N$5:$N$3714,Calcs!$I$5:$I$3714,$A$121,Calcs!$J$5:$J$3714,F$122,Calcs!$A$5:$A$3714,$A131)</f>
        <v>1.75E-4</v>
      </c>
      <c r="G131" s="233">
        <v>0</v>
      </c>
    </row>
    <row r="132" spans="1:7" x14ac:dyDescent="0.25">
      <c r="A132" t="s">
        <v>74</v>
      </c>
      <c r="B132">
        <v>0</v>
      </c>
      <c r="C132" s="233">
        <f t="array" ref="C132">SUMPRODUCT(IF(Calcs!$I$5:$I$3714=$A$121,IF(Calcs!$J$5:$J$3714=C$122,IF(Calcs!$A$5:$A$3714=$A132,Calcs!$N$5:$N$3714))),IF(Calcs!$I$5:$I$3714=$A$121,IF(Calcs!$J$5:$J$3714=C$122,IF(Calcs!$A$5:$A$3714=$A132,Calcs!$G$5:$G$3714))))/SUMIFS(Calcs!$N$5:$N$3714,Calcs!$I$5:$I$3714,$A$121,Calcs!$J$5:$J$3714,C$122,Calcs!$A$5:$A$3714,$A132)</f>
        <v>2.6363636363636368E-3</v>
      </c>
      <c r="D132" s="233">
        <f t="array" ref="D132">SUMPRODUCT(IF(Calcs!$I$5:$I$3714=$A$121,IF(Calcs!$J$5:$J$3714=D$122,IF(Calcs!$A$5:$A$3714=$A132,Calcs!$N$5:$N$3714))),IF(Calcs!$I$5:$I$3714=$A$121,IF(Calcs!$J$5:$J$3714=D$122,IF(Calcs!$A$5:$A$3714=$A132,Calcs!$G$5:$G$3714))))/SUMIFS(Calcs!$N$5:$N$3714,Calcs!$I$5:$I$3714,$A$121,Calcs!$J$5:$J$3714,D$122,Calcs!$A$5:$A$3714,$A132)</f>
        <v>2.35E-2</v>
      </c>
      <c r="E132" s="233">
        <f t="array" ref="E132">SUMPRODUCT(IF(Calcs!$I$5:$I$3714=$A$121,IF(Calcs!$J$5:$J$3714=E$122,IF(Calcs!$A$5:$A$3714=$A132,Calcs!$N$5:$N$3714))),IF(Calcs!$I$5:$I$3714=$A$121,IF(Calcs!$J$5:$J$3714=E$122,IF(Calcs!$A$5:$A$3714=$A132,Calcs!$G$5:$G$3714))))/SUMIFS(Calcs!$N$5:$N$3714,Calcs!$I$5:$I$3714,$A$121,Calcs!$J$5:$J$3714,E$122,Calcs!$A$5:$A$3714,$A132)</f>
        <v>2.0499999999999997E-2</v>
      </c>
      <c r="F132" s="233">
        <f t="array" ref="F132">SUMPRODUCT(IF(Calcs!$I$5:$I$3714=$A$121,IF(Calcs!$J$5:$J$3714=F$122,IF(Calcs!$A$5:$A$3714=$A132,Calcs!$N$5:$N$3714))),IF(Calcs!$I$5:$I$3714=$A$121,IF(Calcs!$J$5:$J$3714=F$122,IF(Calcs!$A$5:$A$3714=$A132,Calcs!$G$5:$G$3714))))/SUMIFS(Calcs!$N$5:$N$3714,Calcs!$I$5:$I$3714,$A$121,Calcs!$J$5:$J$3714,F$122,Calcs!$A$5:$A$3714,$A132)</f>
        <v>3.0000000000000001E-3</v>
      </c>
      <c r="G132" s="233">
        <v>0</v>
      </c>
    </row>
    <row r="133" spans="1:7" x14ac:dyDescent="0.25">
      <c r="A133" t="s">
        <v>75</v>
      </c>
      <c r="B133">
        <v>0</v>
      </c>
      <c r="C133" s="233">
        <f t="array" ref="C133">SUMPRODUCT(IF(Calcs!$I$5:$I$3714=$A$121,IF(Calcs!$J$5:$J$3714=C$122,IF(Calcs!$A$5:$A$3714=$A133,Calcs!$N$5:$N$3714))),IF(Calcs!$I$5:$I$3714=$A$121,IF(Calcs!$J$5:$J$3714=C$122,IF(Calcs!$A$5:$A$3714=$A133,Calcs!$G$5:$G$3714))))/SUMIFS(Calcs!$N$5:$N$3714,Calcs!$I$5:$I$3714,$A$121,Calcs!$J$5:$J$3714,C$122,Calcs!$A$5:$A$3714,$A133)</f>
        <v>1.4E-3</v>
      </c>
      <c r="D133" s="233">
        <f t="array" ref="D133">SUMPRODUCT(IF(Calcs!$I$5:$I$3714=$A$121,IF(Calcs!$J$5:$J$3714=D$122,IF(Calcs!$A$5:$A$3714=$A133,Calcs!$N$5:$N$3714))),IF(Calcs!$I$5:$I$3714=$A$121,IF(Calcs!$J$5:$J$3714=D$122,IF(Calcs!$A$5:$A$3714=$A133,Calcs!$G$5:$G$3714))))/SUMIFS(Calcs!$N$5:$N$3714,Calcs!$I$5:$I$3714,$A$121,Calcs!$J$5:$J$3714,D$122,Calcs!$A$5:$A$3714,$A133)</f>
        <v>3.5E-4</v>
      </c>
      <c r="E133" s="233">
        <f t="array" ref="E133">SUMPRODUCT(IF(Calcs!$I$5:$I$3714=$A$121,IF(Calcs!$J$5:$J$3714=E$122,IF(Calcs!$A$5:$A$3714=$A133,Calcs!$N$5:$N$3714))),IF(Calcs!$I$5:$I$3714=$A$121,IF(Calcs!$J$5:$J$3714=E$122,IF(Calcs!$A$5:$A$3714=$A133,Calcs!$G$5:$G$3714))))/SUMIFS(Calcs!$N$5:$N$3714,Calcs!$I$5:$I$3714,$A$121,Calcs!$J$5:$J$3714,E$122,Calcs!$A$5:$A$3714,$A133)</f>
        <v>4.0000000000000001E-3</v>
      </c>
      <c r="F133" s="233">
        <f t="array" ref="F133">SUMPRODUCT(IF(Calcs!$I$5:$I$3714=$A$121,IF(Calcs!$J$5:$J$3714=F$122,IF(Calcs!$A$5:$A$3714=$A133,Calcs!$N$5:$N$3714))),IF(Calcs!$I$5:$I$3714=$A$121,IF(Calcs!$J$5:$J$3714=F$122,IF(Calcs!$A$5:$A$3714=$A133,Calcs!$G$5:$G$3714))))/SUMIFS(Calcs!$N$5:$N$3714,Calcs!$I$5:$I$3714,$A$121,Calcs!$J$5:$J$3714,F$122,Calcs!$A$5:$A$3714,$A133)</f>
        <v>5.9999999999999995E-4</v>
      </c>
      <c r="G133" s="233">
        <v>0</v>
      </c>
    </row>
    <row r="134" spans="1:7" x14ac:dyDescent="0.25">
      <c r="A134" t="s">
        <v>391</v>
      </c>
      <c r="B134">
        <v>0</v>
      </c>
      <c r="C134" s="233">
        <v>0</v>
      </c>
      <c r="D134" s="233">
        <v>0</v>
      </c>
      <c r="E134" s="233">
        <v>0</v>
      </c>
      <c r="F134" s="233">
        <v>0</v>
      </c>
      <c r="G134" s="233">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19" sqref="G19"/>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399</v>
      </c>
      <c r="C1" s="232" t="s">
        <v>393</v>
      </c>
      <c r="D1" s="232" t="s">
        <v>402</v>
      </c>
      <c r="E1" s="232" t="s">
        <v>400</v>
      </c>
      <c r="F1" s="654" t="s">
        <v>403</v>
      </c>
      <c r="G1" s="654" t="s">
        <v>404</v>
      </c>
      <c r="H1" s="236" t="s">
        <v>405</v>
      </c>
      <c r="I1" s="232"/>
    </row>
    <row r="2" spans="1:9" x14ac:dyDescent="0.25">
      <c r="A2" t="s">
        <v>76</v>
      </c>
      <c r="B2">
        <v>0</v>
      </c>
      <c r="C2" s="233">
        <f>'Emissions Factors'!C3*EF_Convert</f>
        <v>6.5624474054657295E-2</v>
      </c>
      <c r="D2" s="233">
        <f>'Emissions Factors'!D3*EF_Convert</f>
        <v>7.2376831513657397E-2</v>
      </c>
      <c r="E2" s="233">
        <f>'Emissions Factors'!E3*EF_Convert</f>
        <v>7.7441099607907488E-2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row>
    <row r="3" spans="1:9" x14ac:dyDescent="0.25">
      <c r="A3" t="s">
        <v>66</v>
      </c>
      <c r="B3">
        <v>0</v>
      </c>
      <c r="C3" s="233">
        <f>'Emissions Factors'!C4*EF_Convert</f>
        <v>6.791922053486437E-4</v>
      </c>
      <c r="D3" s="233">
        <f>'Emissions Factors'!D4*EF_Convert</f>
        <v>1.4536032014277181E-4</v>
      </c>
      <c r="E3" s="233">
        <f>'Emissions Factors'!E4*EF_Convert</f>
        <v>3.1844750810156291E-5</v>
      </c>
      <c r="F3" s="233">
        <f>'GREET1 Results'!H326/10^6*IF(HHV_Adjust,'GREET1 Fuel_Specs'!$I$31,1)</f>
        <v>4.6861225591870648E-5</v>
      </c>
      <c r="G3" s="233">
        <f>'GREET1 Results'!H926/10^6*IF(HHV_Adjust,'GREET1 Fuel_Specs'!$I$41,1)</f>
        <v>3.0163056226318824E-5</v>
      </c>
      <c r="H3">
        <v>0</v>
      </c>
    </row>
    <row r="4" spans="1:9" x14ac:dyDescent="0.25">
      <c r="A4" t="s">
        <v>67</v>
      </c>
      <c r="B4">
        <v>0</v>
      </c>
      <c r="C4" s="233">
        <f>'Emissions Factors'!C5*EF_Convert</f>
        <v>1.1447356004711121E-3</v>
      </c>
      <c r="D4" s="233">
        <f>'Emissions Factors'!D5*EF_Convert</f>
        <v>1.6676397446798593E-3</v>
      </c>
      <c r="E4" s="233">
        <f>'Emissions Factors'!E5*EF_Convert</f>
        <v>1.1774423319131439E-4</v>
      </c>
      <c r="F4" s="233">
        <f>'GREET1 Results'!H327/10^6*IF(HHV_Adjust,'GREET1 Fuel_Specs'!$I$31,1)</f>
        <v>5.6747692535326843E-4</v>
      </c>
      <c r="G4" s="233">
        <f>'GREET1 Results'!H927/10^6*IF(HHV_Adjust,'GREET1 Fuel_Specs'!$I$41,1)</f>
        <v>7.3135426612195946E-4</v>
      </c>
      <c r="H4">
        <v>0</v>
      </c>
    </row>
    <row r="5" spans="1:9" x14ac:dyDescent="0.25">
      <c r="A5" t="s">
        <v>68</v>
      </c>
      <c r="B5">
        <v>0</v>
      </c>
      <c r="C5" s="233">
        <f>'Emissions Factors'!C6*EF_Convert</f>
        <v>7.4381437634298074E-4</v>
      </c>
      <c r="D5" s="233">
        <f>'Emissions Factors'!D6*EF_Convert</f>
        <v>1.4729845774467544E-4</v>
      </c>
      <c r="E5" s="233">
        <f>'Emissions Factors'!E6*EF_Convert</f>
        <v>4.1270487918597637E-4</v>
      </c>
      <c r="F5" s="233">
        <f>'GREET1 Results'!H328/10^6*IF(HHV_Adjust,'GREET1 Fuel_Specs'!$I$31,1)</f>
        <v>2.5196811685227597E-5</v>
      </c>
      <c r="G5" s="233">
        <f>'GREET1 Results'!H928/10^6*IF(HHV_Adjust,'GREET1 Fuel_Specs'!$I$41,1)</f>
        <v>3.42527347734092E-5</v>
      </c>
      <c r="H5">
        <v>0</v>
      </c>
    </row>
    <row r="6" spans="1:9" x14ac:dyDescent="0.25">
      <c r="A6" t="s">
        <v>69</v>
      </c>
      <c r="B6">
        <v>0</v>
      </c>
      <c r="C6" s="233">
        <f>'Emissions Factors'!C7*EF_Convert</f>
        <v>2.0995611474078459E-6</v>
      </c>
      <c r="D6" s="233">
        <f>'Emissions Factors'!D7*EF_Convert</f>
        <v>1.5901590804774656E-5</v>
      </c>
      <c r="E6" s="233">
        <f>'Emissions Factors'!E7*EF_Convert</f>
        <v>6.1876994794101209E-5</v>
      </c>
      <c r="F6" s="233">
        <f>'GREET1 Results'!H329/10^6*IF(HHV_Adjust,'GREET1 Fuel_Specs'!$I$31,1)</f>
        <v>4.9130929283316848E-6</v>
      </c>
      <c r="G6" s="233">
        <f>'GREET1 Results'!H929/10^6*IF(HHV_Adjust,'GREET1 Fuel_Specs'!$I$41,1)</f>
        <v>6.1349177500898326E-6</v>
      </c>
      <c r="H6">
        <v>0</v>
      </c>
    </row>
    <row r="7" spans="1:9" x14ac:dyDescent="0.25">
      <c r="A7" t="s">
        <v>390</v>
      </c>
      <c r="B7">
        <v>0</v>
      </c>
      <c r="C7" s="233">
        <f>'Emissions Factors'!C8*EF_Convert</f>
        <v>1.941302769462531E-6</v>
      </c>
      <c r="D7" s="233">
        <f>'Emissions Factors'!D8*EF_Convert</f>
        <v>1.5052112584756856E-5</v>
      </c>
      <c r="E7" s="233">
        <f>'Emissions Factors'!E8*EF_Convert</f>
        <v>5.9192589810996455E-5</v>
      </c>
      <c r="F7" s="233">
        <f>'GREET1 Results'!H330/10^6*IF(HHV_Adjust,'GREET1 Fuel_Specs'!$I$31,1)</f>
        <v>1.9694240416963801E-6</v>
      </c>
      <c r="G7" s="233">
        <f>'GREET1 Results'!H930/10^6*IF(HHV_Adjust,'GREET1 Fuel_Specs'!$I$41,1)</f>
        <v>2.5271846158399783E-6</v>
      </c>
      <c r="H7">
        <v>0</v>
      </c>
    </row>
    <row r="8" spans="1:9" x14ac:dyDescent="0.25">
      <c r="A8" t="s">
        <v>71</v>
      </c>
      <c r="B8">
        <v>0</v>
      </c>
      <c r="C8" s="233">
        <f>'Emissions Factors'!C9*EF_Convert</f>
        <v>0</v>
      </c>
      <c r="D8" s="233">
        <f>'Emissions Factors'!D9*EF_Convert</f>
        <v>9.1747656974163955E-5</v>
      </c>
      <c r="E8" s="233">
        <f>'Emissions Factors'!E9*EF_Convert</f>
        <v>2.4824409164502117E-4</v>
      </c>
      <c r="F8" s="233">
        <f>'GREET1 Results'!H331/10^6*IF(HHV_Adjust,'GREET1 Fuel_Specs'!$I$31,1)</f>
        <v>2.9218483741183852E-7</v>
      </c>
      <c r="G8" s="233">
        <f>'GREET1 Results'!H931/10^6*IF(HHV_Adjust,'GREET1 Fuel_Specs'!$I$41,1)</f>
        <v>0</v>
      </c>
      <c r="H8">
        <v>0</v>
      </c>
    </row>
    <row r="9" spans="1:9" x14ac:dyDescent="0.25">
      <c r="A9" t="s">
        <v>72</v>
      </c>
      <c r="B9">
        <v>0</v>
      </c>
      <c r="C9" s="233">
        <f>'Emissions Factors'!C10*EF_Convert</f>
        <v>3.1651675589063001E-7</v>
      </c>
      <c r="D9" s="233">
        <f>'Emissions Factors'!D10*EF_Convert</f>
        <v>4.6588628827468317E-6</v>
      </c>
      <c r="E9" s="233">
        <f>'Emissions Factors'!E10*EF_Convert</f>
        <v>3.8126869875488224E-5</v>
      </c>
      <c r="F9" s="233">
        <f>'GREET1 Results'!H332/10^6*IF(HHV_Adjust,'GREET1 Fuel_Specs'!$I$31,1)</f>
        <v>3.6492893138516416E-7</v>
      </c>
      <c r="G9" s="233">
        <f>'GREET1 Results'!H932/10^6*IF(HHV_Adjust,'GREET1 Fuel_Specs'!$I$41,1)</f>
        <v>4.1980924921704031E-7</v>
      </c>
      <c r="H9">
        <v>0</v>
      </c>
    </row>
    <row r="10" spans="1:9" x14ac:dyDescent="0.25">
      <c r="A10" t="s">
        <v>73</v>
      </c>
      <c r="B10">
        <v>0</v>
      </c>
      <c r="C10" s="233">
        <f>'Emissions Factors'!C11*EF_Convert</f>
        <v>1.0550558529687668E-6</v>
      </c>
      <c r="D10" s="233">
        <f>'Emissions Factors'!D11*EF_Convert</f>
        <v>6.9899560370886738E-6</v>
      </c>
      <c r="E10" s="233">
        <f>'Emissions Factors'!E11*EF_Convert</f>
        <v>1.8833643772967512E-5</v>
      </c>
      <c r="F10" s="233">
        <f>'GREET1 Results'!H333/10^6*IF(HHV_Adjust,'GREET1 Fuel_Specs'!$I$31,1)</f>
        <v>6.8977969699929621E-7</v>
      </c>
      <c r="G10" s="233">
        <f>'GREET1 Results'!H933/10^6*IF(HHV_Adjust,'GREET1 Fuel_Specs'!$I$41,1)</f>
        <v>3.898892811297621E-7</v>
      </c>
      <c r="H10">
        <v>0</v>
      </c>
    </row>
    <row r="11" spans="1:9" x14ac:dyDescent="0.25">
      <c r="A11" t="s">
        <v>74</v>
      </c>
      <c r="B11">
        <v>0</v>
      </c>
      <c r="C11" s="233">
        <f>'Emissions Factors'!C12*EF_Convert</f>
        <v>3.8382931931003731E-4</v>
      </c>
      <c r="D11" s="233">
        <f>'Emissions Factors'!D12*EF_Convert</f>
        <v>6.0138183619219716E-5</v>
      </c>
      <c r="E11" s="233">
        <f>'Emissions Factors'!E12*EF_Convert</f>
        <v>8.2294356531563809E-6</v>
      </c>
      <c r="F11" s="233">
        <f>'GREET1 Results'!H323/10^6*IF(HHV_Adjust,'GREET1 Fuel_Specs'!$I$31,1)</f>
        <v>1.8137940020017004E-6</v>
      </c>
      <c r="G11" s="233">
        <f>'GREET1 Results'!H923/10^6*IF(HHV_Adjust,'GREET1 Fuel_Specs'!$I$41,1)</f>
        <v>2.7071640964585355E-5</v>
      </c>
      <c r="H11">
        <v>0</v>
      </c>
    </row>
    <row r="12" spans="1:9" x14ac:dyDescent="0.25">
      <c r="A12" t="s">
        <v>75</v>
      </c>
      <c r="B12">
        <v>0</v>
      </c>
      <c r="C12" s="233">
        <f>'Emissions Factors'!C13*EF_Convert</f>
        <v>3.6926954853906842E-7</v>
      </c>
      <c r="D12" s="233">
        <f>'Emissions Factors'!D13*EF_Convert</f>
        <v>3.2706731442031772E-6</v>
      </c>
      <c r="E12" s="233">
        <f>'Emissions Factors'!E13*EF_Convert</f>
        <v>1.8991005353437803E-6</v>
      </c>
      <c r="F12" s="233">
        <f>'GREET1 Results'!H324/10^6*IF(HHV_Adjust,'GREET1 Fuel_Specs'!$I$31,1)</f>
        <v>1.5987686017846769E-6</v>
      </c>
      <c r="G12" s="233">
        <f>'GREET1 Results'!H924/10^6*IF(HHV_Adjust,'GREET1 Fuel_Specs'!$I$41,1)</f>
        <v>1.6948172192587628E-7</v>
      </c>
      <c r="H12">
        <v>0</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F1" sqref="F1:G1"/>
    </sheetView>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399</v>
      </c>
      <c r="C1" s="232" t="s">
        <v>393</v>
      </c>
      <c r="D1" s="232" t="s">
        <v>402</v>
      </c>
      <c r="E1" s="232" t="s">
        <v>400</v>
      </c>
      <c r="F1" s="654" t="s">
        <v>403</v>
      </c>
      <c r="G1" s="654" t="s">
        <v>404</v>
      </c>
      <c r="H1" s="236" t="s">
        <v>405</v>
      </c>
      <c r="I1" s="232"/>
    </row>
    <row r="2" spans="1:9" x14ac:dyDescent="0.25">
      <c r="A2" t="s">
        <v>76</v>
      </c>
      <c r="B2">
        <v>0</v>
      </c>
      <c r="C2" s="233">
        <f>'Emissions Factors'!C18*EF_Convert</f>
        <v>6.5624474054657295E-2</v>
      </c>
      <c r="D2" s="233">
        <f>'Emissions Factors'!D18*EF_Convert</f>
        <v>7.2376831513657397E-2</v>
      </c>
      <c r="E2" s="233">
        <f>'Emissions Factors'!E18*EF_Convert</f>
        <v>7.7441099607907488E-2</v>
      </c>
      <c r="F2" s="233">
        <f>IF(use_lifecycle_biofuel_EIs,'GREET1 EF'!AM47+'GREET1 Results'!P21,'GREET1 EF'!AM47)/10^6*IF(HHV_Adjust,'GREET1 Fuel_Specs'!$I$31,1)</f>
        <v>4.1959870800361176E-2</v>
      </c>
      <c r="G2" s="233">
        <f>IF(use_lifecycle_biofuel_EIs,'GREET1 EF'!AK47+'GREET1 Results'!AF21,'GREET1 EF'!AK47)/10^6*IF(HHV_Adjust,'GREET1 Fuel_Specs'!$I$41,1)</f>
        <v>1.9359832100431736E-2</v>
      </c>
      <c r="H2">
        <v>0</v>
      </c>
    </row>
    <row r="3" spans="1:9" x14ac:dyDescent="0.25">
      <c r="A3" t="s">
        <v>66</v>
      </c>
      <c r="B3">
        <v>0</v>
      </c>
      <c r="C3" s="233">
        <f>'Emissions Factors'!C19*EF_Convert</f>
        <v>5.8687481821387657E-4</v>
      </c>
      <c r="D3" s="233">
        <f>'Emissions Factors'!D19*EF_Convert</f>
        <v>6.8578630442969843E-4</v>
      </c>
      <c r="E3" s="233">
        <f>'Emissions Factors'!E19*EF_Convert</f>
        <v>5.6121585986967629E-5</v>
      </c>
      <c r="F3" s="233">
        <f>'GREET1 EF'!AM37/10^6*IF(HHV_Adjust,'GREET1 Fuel_Specs'!$I$31,1)</f>
        <v>1.5097171588354022E-5</v>
      </c>
      <c r="G3" s="233">
        <f>'GREET1 EF'!AK37/10^6*IF(HHV_Adjust,'GREET1 Fuel_Specs'!$I$41,1)</f>
        <v>1.5620198434431934E-5</v>
      </c>
      <c r="H3">
        <v>0</v>
      </c>
    </row>
    <row r="4" spans="1:9" x14ac:dyDescent="0.25">
      <c r="A4" t="s">
        <v>67</v>
      </c>
      <c r="B4">
        <v>0</v>
      </c>
      <c r="C4" s="233">
        <f>'Emissions Factors'!C20*EF_Convert</f>
        <v>1.1922131138547064E-3</v>
      </c>
      <c r="D4" s="233">
        <f>'Emissions Factors'!D20*EF_Convert</f>
        <v>8.3349412384532591E-3</v>
      </c>
      <c r="E4" s="233">
        <f>'Emissions Factors'!E20*EF_Convert</f>
        <v>4.4448448029721187E-4</v>
      </c>
      <c r="F4" s="233">
        <f>'GREET1 EF'!AM38/10^6*IF(HHV_Adjust,'GREET1 Fuel_Specs'!$I$31,1)</f>
        <v>6.1689010362383408E-5</v>
      </c>
      <c r="G4" s="233">
        <f>'GREET1 EF'!AK38/10^6*IF(HHV_Adjust,'GREET1 Fuel_Specs'!$I$41,1)</f>
        <v>6.3826166209005321E-5</v>
      </c>
      <c r="H4">
        <v>0</v>
      </c>
    </row>
    <row r="5" spans="1:9" x14ac:dyDescent="0.25">
      <c r="A5" t="s">
        <v>68</v>
      </c>
      <c r="B5">
        <v>0</v>
      </c>
      <c r="C5" s="233">
        <f>'Emissions Factors'!C21*EF_Convert</f>
        <v>8.4404468237501355E-4</v>
      </c>
      <c r="D5" s="233">
        <f>'Emissions Factors'!D21*EF_Convert</f>
        <v>8.4404468237501355E-4</v>
      </c>
      <c r="E5" s="233">
        <f>'Emissions Factors'!E21*EF_Convert</f>
        <v>9.6123501124351931E-4</v>
      </c>
      <c r="F5" s="233">
        <f>'GREET1 EF'!AM39/10^6*IF(HHV_Adjust,'GREET1 Fuel_Specs'!$I$31,1)</f>
        <v>1.7096838911026681E-4</v>
      </c>
      <c r="G5" s="233">
        <f>'GREET1 EF'!AK39/10^6*IF(HHV_Adjust,'GREET1 Fuel_Specs'!$I$41,1)</f>
        <v>1.7689142289259088E-4</v>
      </c>
      <c r="H5">
        <v>0</v>
      </c>
    </row>
    <row r="6" spans="1:9" x14ac:dyDescent="0.25">
      <c r="A6" t="s">
        <v>69</v>
      </c>
      <c r="B6">
        <v>0</v>
      </c>
      <c r="C6" s="233">
        <f>'Emissions Factors'!C22*EF_Convert</f>
        <v>2.1101117059375337E-6</v>
      </c>
      <c r="D6" s="233">
        <f>'Emissions Factors'!D22*EF_Convert</f>
        <v>2.6703463638639489E-5</v>
      </c>
      <c r="E6" s="233">
        <f>'Emissions Factors'!E22*EF_Convert</f>
        <v>2.6276271523772447E-5</v>
      </c>
      <c r="F6" s="233">
        <f>'GREET1 EF'!AM40/10^6*IF(HHV_Adjust,'GREET1 Fuel_Specs'!$I$31,1)</f>
        <v>1.2779688684120013E-6</v>
      </c>
      <c r="G6" s="233">
        <f>'GREET1 EF'!AK40/10^6*IF(HHV_Adjust,'GREET1 Fuel_Specs'!$I$41,1)</f>
        <v>1.3222428585908572E-6</v>
      </c>
      <c r="H6">
        <v>0</v>
      </c>
    </row>
    <row r="7" spans="1:9" x14ac:dyDescent="0.25">
      <c r="A7" t="s">
        <v>390</v>
      </c>
      <c r="B7">
        <v>0</v>
      </c>
      <c r="C7" s="233">
        <f>'Emissions Factors'!C23*EF_Convert</f>
        <v>1.941302769462531E-6</v>
      </c>
      <c r="D7" s="233">
        <f>'Emissions Factors'!D23*EF_Convert</f>
        <v>2.5279138237131651E-5</v>
      </c>
      <c r="E7" s="233">
        <f>'Emissions Factors'!E23*EF_Convert</f>
        <v>2.5801179873180609E-5</v>
      </c>
      <c r="F7" s="233">
        <f>'GREET1 EF'!AM41/10^6*IF(HHV_Adjust,'GREET1 Fuel_Specs'!$I$31,1)</f>
        <v>1.2407103008198149E-6</v>
      </c>
      <c r="G7" s="233">
        <f>'GREET1 EF'!AK41/10^6*IF(HHV_Adjust,'GREET1 Fuel_Specs'!$I$41,1)</f>
        <v>1.2836935041129898E-6</v>
      </c>
      <c r="H7">
        <v>0</v>
      </c>
    </row>
    <row r="8" spans="1:9" x14ac:dyDescent="0.25">
      <c r="A8" t="s">
        <v>71</v>
      </c>
      <c r="B8">
        <v>0</v>
      </c>
      <c r="C8" s="233">
        <f>'Emissions Factors'!C24*EF_Convert</f>
        <v>0</v>
      </c>
      <c r="D8" s="233">
        <f>'Emissions Factors'!D24*EF_Convert</f>
        <v>9.1747656974163955E-5</v>
      </c>
      <c r="E8" s="233">
        <f>'Emissions Factors'!E24*EF_Convert</f>
        <v>2.4824409164502117E-4</v>
      </c>
      <c r="F8" s="233">
        <f>'GREET1 EF'!AM42/10^6*IF(HHV_Adjust,'GREET1 Fuel_Specs'!$I$31,1)</f>
        <v>0</v>
      </c>
      <c r="G8" s="233">
        <f>'GREET1 EF'!AK42/10^6*IF(HHV_Adjust,'GREET1 Fuel_Specs'!$I$41,1)</f>
        <v>0</v>
      </c>
      <c r="H8">
        <v>0</v>
      </c>
    </row>
    <row r="9" spans="1:9" x14ac:dyDescent="0.25">
      <c r="A9" t="s">
        <v>72</v>
      </c>
      <c r="B9">
        <v>0</v>
      </c>
      <c r="C9" s="233">
        <f>'Emissions Factors'!C25*EF_Convert</f>
        <v>3.1651675589063001E-7</v>
      </c>
      <c r="D9" s="233">
        <f>'Emissions Factors'!D25*EF_Convert</f>
        <v>4.1991222948156918E-6</v>
      </c>
      <c r="E9" s="233">
        <f>'Emissions Factors'!E25*EF_Convert</f>
        <v>2.2048372580567021E-5</v>
      </c>
      <c r="F9" s="233">
        <f>'GREET1 EF'!AM43/10^6*IF(HHV_Adjust,'GREET1 Fuel_Specs'!$I$31,1)</f>
        <v>1.9851364813117038E-7</v>
      </c>
      <c r="G9" s="233">
        <f>'GREET1 EF'!AK43/10^6*IF(HHV_Adjust,'GREET1 Fuel_Specs'!$I$41,1)</f>
        <v>2.0539096065807835E-7</v>
      </c>
      <c r="H9">
        <v>0</v>
      </c>
    </row>
    <row r="10" spans="1:9" x14ac:dyDescent="0.25">
      <c r="A10" t="s">
        <v>73</v>
      </c>
      <c r="B10">
        <v>0</v>
      </c>
      <c r="C10" s="233">
        <f>'Emissions Factors'!C26*EF_Convert</f>
        <v>1.0550558529687668E-6</v>
      </c>
      <c r="D10" s="233">
        <f>'Emissions Factors'!D26*EF_Convert</f>
        <v>1.397949005183616E-5</v>
      </c>
      <c r="E10" s="233">
        <f>'Emissions Factors'!E26*EF_Convert</f>
        <v>6.4227316341363432E-6</v>
      </c>
      <c r="F10" s="233">
        <f>'GREET1 EF'!AM44/10^6*IF(HHV_Adjust,'GREET1 Fuel_Specs'!$I$31,1)</f>
        <v>8.1886879854107798E-7</v>
      </c>
      <c r="G10" s="233">
        <f>'GREET1 EF'!AK44/10^6*IF(HHV_Adjust,'GREET1 Fuel_Specs'!$I$41,1)</f>
        <v>8.4723771271457343E-7</v>
      </c>
      <c r="H10">
        <v>0</v>
      </c>
    </row>
    <row r="11" spans="1:9" x14ac:dyDescent="0.25">
      <c r="A11" t="s">
        <v>74</v>
      </c>
      <c r="B11">
        <v>0</v>
      </c>
      <c r="C11" s="233">
        <f>'Emissions Factors'!C27*EF_Convert</f>
        <v>3.4938702098987194E-4</v>
      </c>
      <c r="D11" s="233">
        <f>'Emissions Factors'!D27*EF_Convert</f>
        <v>5.7141824996788414E-5</v>
      </c>
      <c r="E11" s="233">
        <f>'Emissions Factors'!E27*EF_Convert</f>
        <v>1.8568983012250297E-5</v>
      </c>
      <c r="F11" s="233">
        <f>'GREET1 EF'!AM45/10^6*IF(HHV_Adjust,'GREET1 Fuel_Specs'!$I$31,1)</f>
        <v>1.727307193573772E-5</v>
      </c>
      <c r="G11" s="233">
        <f>'GREET1 EF'!AK45/10^6*IF(HHV_Adjust,'GREET1 Fuel_Specs'!$I$41,1)</f>
        <v>1.7871480735939401E-5</v>
      </c>
      <c r="H11">
        <v>0</v>
      </c>
    </row>
    <row r="12" spans="1:9" x14ac:dyDescent="0.25">
      <c r="A12" t="s">
        <v>75</v>
      </c>
      <c r="B12">
        <v>0</v>
      </c>
      <c r="C12" s="233">
        <f>'Emissions Factors'!C28*EF_Convert</f>
        <v>3.6926954853906842E-7</v>
      </c>
      <c r="D12" s="233">
        <f>'Emissions Factors'!D28*EF_Convert</f>
        <v>3.2706731442031772E-6</v>
      </c>
      <c r="E12" s="233">
        <f>'Emissions Factors'!E28*EF_Convert</f>
        <v>1.8991005353437803E-6</v>
      </c>
      <c r="F12" s="233">
        <f>'GREET1 EF'!AM46/10^6*IF(HHV_Adjust,'GREET1 Fuel_Specs'!$I$31,1)</f>
        <v>7.4517135184373269E-8</v>
      </c>
      <c r="G12" s="233">
        <f>'GREET1 EF'!AK46/10^6*IF(HHV_Adjust,'GREET1 Fuel_Specs'!$I$41,1)</f>
        <v>7.7098708955735115E-8</v>
      </c>
      <c r="H12">
        <v>0</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F1" sqref="F1"/>
    </sheetView>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9" x14ac:dyDescent="0.25">
      <c r="B1" s="232" t="s">
        <v>399</v>
      </c>
      <c r="C1" s="236" t="s">
        <v>393</v>
      </c>
      <c r="D1" s="232" t="s">
        <v>402</v>
      </c>
      <c r="E1" s="236" t="s">
        <v>400</v>
      </c>
      <c r="F1" s="654" t="s">
        <v>403</v>
      </c>
      <c r="G1" s="236" t="s">
        <v>404</v>
      </c>
      <c r="H1" s="232" t="s">
        <v>405</v>
      </c>
      <c r="I1" s="232"/>
    </row>
    <row r="2" spans="1:9" x14ac:dyDescent="0.25">
      <c r="A2" t="s">
        <v>76</v>
      </c>
      <c r="B2">
        <v>0</v>
      </c>
      <c r="C2">
        <v>0</v>
      </c>
      <c r="D2" s="233">
        <f>'Emissions Factors'!D33*EF_Convert</f>
        <v>7.2376831513657397E-2</v>
      </c>
      <c r="E2">
        <v>0</v>
      </c>
      <c r="F2" s="233">
        <f>IF(use_lifecycle_biofuel_EIs,'GREET1 Results'!H322+'GREET1 Results'!P21,'GREET1 Results'!H322)/10^6*IF(HHV_Adjust,'GREET1 Fuel_Specs'!$I$31,1)</f>
        <v>4.2344979857895045E-2</v>
      </c>
      <c r="G2">
        <v>0</v>
      </c>
      <c r="H2" s="233">
        <f>'Emissions Factors'!H33*EF_Convert</f>
        <v>7.2376831513657397E-2</v>
      </c>
    </row>
    <row r="3" spans="1:9" x14ac:dyDescent="0.25">
      <c r="A3" t="s">
        <v>66</v>
      </c>
      <c r="B3">
        <v>0</v>
      </c>
      <c r="C3">
        <v>0</v>
      </c>
      <c r="D3" s="233">
        <f>'Emissions Factors'!D34*EF_Convert</f>
        <v>4.2202234118750672E-5</v>
      </c>
      <c r="E3">
        <v>0</v>
      </c>
      <c r="F3" s="233">
        <f>'GREET1 Results'!H326/10^6*IF(HHV_Adjust,'GREET1 Fuel_Specs'!$I$31,1)</f>
        <v>4.6861225591870648E-5</v>
      </c>
      <c r="G3">
        <v>0</v>
      </c>
      <c r="H3" s="233">
        <f>'Emissions Factors'!H34*EF_Convert</f>
        <v>4.2202234118750672E-5</v>
      </c>
    </row>
    <row r="4" spans="1:9" x14ac:dyDescent="0.25">
      <c r="A4" t="s">
        <v>67</v>
      </c>
      <c r="B4">
        <v>0</v>
      </c>
      <c r="C4">
        <v>0</v>
      </c>
      <c r="D4" s="233">
        <f>'Emissions Factors'!D35*EF_Convert</f>
        <v>0</v>
      </c>
      <c r="E4">
        <v>0</v>
      </c>
      <c r="F4" s="233">
        <f>'GREET1 Results'!H327/10^6*IF(HHV_Adjust,'GREET1 Fuel_Specs'!$I$31,1)</f>
        <v>5.6747692535326843E-4</v>
      </c>
      <c r="G4">
        <v>0</v>
      </c>
      <c r="H4" s="233">
        <f>'Emissions Factors'!H35*EF_Convert</f>
        <v>0</v>
      </c>
    </row>
    <row r="5" spans="1:9" x14ac:dyDescent="0.25">
      <c r="A5" t="s">
        <v>68</v>
      </c>
      <c r="B5">
        <v>0</v>
      </c>
      <c r="C5">
        <v>0</v>
      </c>
      <c r="D5" s="233">
        <f>'Emissions Factors'!D36*EF_Convert</f>
        <v>3.1651675589063004E-5</v>
      </c>
      <c r="E5">
        <v>0</v>
      </c>
      <c r="F5" s="233">
        <f>'GREET1 Results'!H328/10^6*IF(HHV_Adjust,'GREET1 Fuel_Specs'!$I$31,1)</f>
        <v>2.5196811685227597E-5</v>
      </c>
      <c r="G5">
        <v>0</v>
      </c>
      <c r="H5" s="233">
        <f>'Emissions Factors'!H36*EF_Convert</f>
        <v>3.1651675589063004E-5</v>
      </c>
    </row>
    <row r="6" spans="1:9" x14ac:dyDescent="0.25">
      <c r="A6" t="s">
        <v>69</v>
      </c>
      <c r="B6">
        <v>0</v>
      </c>
      <c r="C6">
        <v>0</v>
      </c>
      <c r="D6" s="233">
        <f>'Emissions Factors'!D37*EF_Convert</f>
        <v>4.1147178265781905E-7</v>
      </c>
      <c r="E6">
        <v>0</v>
      </c>
      <c r="F6" s="233">
        <f>'GREET1 Results'!H329/10^6*IF(HHV_Adjust,'GREET1 Fuel_Specs'!$I$31,1)</f>
        <v>4.9130929283316848E-6</v>
      </c>
      <c r="G6">
        <v>0</v>
      </c>
      <c r="H6" s="233">
        <f>'Emissions Factors'!H37*EF_Convert</f>
        <v>4.1147178265781905E-7</v>
      </c>
    </row>
    <row r="7" spans="1:9" x14ac:dyDescent="0.25">
      <c r="A7" t="s">
        <v>390</v>
      </c>
      <c r="B7">
        <v>0</v>
      </c>
      <c r="C7">
        <v>0</v>
      </c>
      <c r="D7" s="233">
        <f>'Emissions Factors'!D38*EF_Convert</f>
        <v>3.7982010706875609E-7</v>
      </c>
      <c r="E7">
        <v>0</v>
      </c>
      <c r="F7" s="233">
        <f>'GREET1 Results'!H330/10^6*IF(HHV_Adjust,'GREET1 Fuel_Specs'!$I$31,1)</f>
        <v>1.9694240416963801E-6</v>
      </c>
      <c r="G7">
        <v>0</v>
      </c>
      <c r="H7" s="233">
        <f>'Emissions Factors'!H38*EF_Convert</f>
        <v>3.7982010706875609E-7</v>
      </c>
    </row>
    <row r="8" spans="1:9" x14ac:dyDescent="0.25">
      <c r="A8" t="s">
        <v>71</v>
      </c>
      <c r="B8">
        <v>0</v>
      </c>
      <c r="C8">
        <v>0</v>
      </c>
      <c r="D8" s="233">
        <f>'Emissions Factors'!D39*EF_Convert</f>
        <v>2.3949767862391007E-6</v>
      </c>
      <c r="E8">
        <v>0</v>
      </c>
      <c r="F8" s="233">
        <f>'GREET1 Results'!H331/10^6*IF(HHV_Adjust,'GREET1 Fuel_Specs'!$I$31,1)</f>
        <v>2.9218483741183852E-7</v>
      </c>
      <c r="G8">
        <v>0</v>
      </c>
      <c r="H8" s="233">
        <f>'Emissions Factors'!H39*EF_Convert</f>
        <v>2.3949767862391007E-6</v>
      </c>
    </row>
    <row r="9" spans="1:9" x14ac:dyDescent="0.25">
      <c r="A9" t="s">
        <v>72</v>
      </c>
      <c r="B9">
        <v>0</v>
      </c>
      <c r="C9">
        <v>0</v>
      </c>
      <c r="D9" s="233">
        <f>'Emissions Factors'!D40*EF_Convert</f>
        <v>6.330335117812601E-8</v>
      </c>
      <c r="E9">
        <v>0</v>
      </c>
      <c r="F9" s="233">
        <f>'GREET1 Results'!H332/10^6*IF(HHV_Adjust,'GREET1 Fuel_Specs'!$I$31,1)</f>
        <v>3.6492893138516416E-7</v>
      </c>
      <c r="G9">
        <v>0</v>
      </c>
      <c r="H9" s="233">
        <f>'Emissions Factors'!H40*EF_Convert</f>
        <v>6.330335117812601E-8</v>
      </c>
    </row>
    <row r="10" spans="1:9" x14ac:dyDescent="0.25">
      <c r="A10" t="s">
        <v>73</v>
      </c>
      <c r="B10">
        <v>0</v>
      </c>
      <c r="C10">
        <v>0</v>
      </c>
      <c r="D10" s="233">
        <f>'Emissions Factors'!D41*EF_Convert</f>
        <v>2.2156172912344105E-7</v>
      </c>
      <c r="E10">
        <v>0</v>
      </c>
      <c r="F10" s="233">
        <f>'GREET1 Results'!H333/10^6*IF(HHV_Adjust,'GREET1 Fuel_Specs'!$I$31,1)</f>
        <v>6.8977969699929621E-7</v>
      </c>
      <c r="G10">
        <v>0</v>
      </c>
      <c r="H10" s="233">
        <f>'Emissions Factors'!H41*EF_Convert</f>
        <v>2.2156172912344105E-7</v>
      </c>
    </row>
    <row r="11" spans="1:9" x14ac:dyDescent="0.25">
      <c r="A11" t="s">
        <v>74</v>
      </c>
      <c r="B11">
        <v>0</v>
      </c>
      <c r="C11">
        <v>0</v>
      </c>
      <c r="D11" s="233">
        <f>'Emissions Factors'!D42*EF_Convert</f>
        <v>5.2752792648438342E-7</v>
      </c>
      <c r="E11">
        <v>0</v>
      </c>
      <c r="F11" s="233">
        <f>'GREET1 Results'!H323/10^6*IF(HHV_Adjust,'GREET1 Fuel_Specs'!$I$31,1)</f>
        <v>1.8137940020017004E-6</v>
      </c>
      <c r="G11">
        <v>0</v>
      </c>
      <c r="H11" s="233">
        <f>'Emissions Factors'!H42*EF_Convert</f>
        <v>5.2752792648438342E-7</v>
      </c>
    </row>
    <row r="12" spans="1:9" x14ac:dyDescent="0.25">
      <c r="A12" t="s">
        <v>75</v>
      </c>
      <c r="B12">
        <v>0</v>
      </c>
      <c r="C12">
        <v>0</v>
      </c>
      <c r="D12" s="233">
        <f>'Emissions Factors'!D43*EF_Convert</f>
        <v>3.2706731442031772E-6</v>
      </c>
      <c r="E12">
        <v>0</v>
      </c>
      <c r="F12" s="233">
        <f>'GREET1 Results'!H324/10^6*IF(HHV_Adjust,'GREET1 Fuel_Specs'!$I$31,1)</f>
        <v>1.5987686017846769E-6</v>
      </c>
      <c r="G12">
        <v>0</v>
      </c>
      <c r="H12" s="233">
        <f>'Emissions Factors'!H43*EF_Convert</f>
        <v>3.2706731442031772E-6</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1" activeCellId="2" sqref="C1 F1 G1"/>
    </sheetView>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399</v>
      </c>
      <c r="C1" s="654" t="s">
        <v>393</v>
      </c>
      <c r="D1" s="237" t="s">
        <v>402</v>
      </c>
      <c r="E1" s="237" t="s">
        <v>400</v>
      </c>
      <c r="F1" s="654" t="s">
        <v>403</v>
      </c>
      <c r="G1" s="654" t="s">
        <v>404</v>
      </c>
      <c r="H1" s="236" t="s">
        <v>405</v>
      </c>
      <c r="I1" s="232"/>
    </row>
    <row r="2" spans="1:9" x14ac:dyDescent="0.25">
      <c r="A2" t="s">
        <v>76</v>
      </c>
      <c r="B2">
        <v>0</v>
      </c>
      <c r="C2" s="233">
        <f>'GREET1 EF'!T47/10^6*IF(HHV_Adjust,'GREET1 Fuel_Specs'!$I$59,1)</f>
        <v>5.3077623624089049E-2</v>
      </c>
      <c r="D2" s="233">
        <f>'Emissions Factors'!D48*EF_Convert</f>
        <v>7.2376831513657397E-2</v>
      </c>
      <c r="E2" s="233">
        <f>'Emissions Factors'!E48*EF_Convert</f>
        <v>7.7441099607907488E-2</v>
      </c>
      <c r="F2" s="233">
        <f>IF(use_lifecycle_biofuel_EIs,'GREET1 EF'!Z47+'GREET1 Results'!P21,'GREET1 EF'!Z47)/10^6*IF(HHV_Adjust,'GREET1 Fuel_Specs'!$I$31,1)</f>
        <v>4.1823406994101239E-2</v>
      </c>
      <c r="G2" s="233">
        <f>IF(use_lifecycle_biofuel_EIs,'GREET1 EF'!X47+'GREET1 Results'!AF21,'GREET1 EF'!X47)/10^6*IF(HHV_Adjust,'GREET1 Fuel_Specs'!$I$41,1)</f>
        <v>1.9218640638148675E-2</v>
      </c>
      <c r="H2">
        <v>0</v>
      </c>
    </row>
    <row r="3" spans="1:9" x14ac:dyDescent="0.25">
      <c r="A3" t="s">
        <v>66</v>
      </c>
      <c r="B3">
        <v>0</v>
      </c>
      <c r="C3" s="233">
        <f>'GREET1 EF'!T37/10^6*IF(HHV_Adjust,'GREET1 Fuel_Specs'!$I$59,1)</f>
        <v>3.7055399324096322E-5</v>
      </c>
      <c r="D3" s="233">
        <f>'Emissions Factors'!D49*EF_Convert</f>
        <v>8.4404468237501355E-4</v>
      </c>
      <c r="E3" s="233">
        <f>'Emissions Factors'!E49*EF_Convert</f>
        <v>2.0046061206406571E-4</v>
      </c>
      <c r="F3" s="233">
        <f>'GREET1 EF'!Z37/10^6*IF(HHV_Adjust,'GREET1 Fuel_Specs'!$I$31,1)</f>
        <v>3.7068947314504013E-5</v>
      </c>
      <c r="G3" s="233">
        <f>'GREET1 EF'!X37/10^6*IF(HHV_Adjust,'GREET1 Fuel_Specs'!$I$41,1)</f>
        <v>3.8353164989839259E-5</v>
      </c>
      <c r="H3">
        <v>0</v>
      </c>
    </row>
    <row r="4" spans="1:9" x14ac:dyDescent="0.25">
      <c r="A4" t="s">
        <v>67</v>
      </c>
      <c r="B4">
        <v>0</v>
      </c>
      <c r="C4" s="233">
        <f>'GREET1 EF'!T38/10^6*IF(HHV_Adjust,'GREET1 Fuel_Specs'!$I$59,1)</f>
        <v>6.2175160141784565E-5</v>
      </c>
      <c r="D4" s="233">
        <f>'Emissions Factors'!D50*EF_Convert</f>
        <v>7.2798853854844914E-3</v>
      </c>
      <c r="E4" s="233">
        <f>'Emissions Factors'!E50*EF_Convert</f>
        <v>2.6376396324219171E-4</v>
      </c>
      <c r="F4" s="233">
        <f>'GREET1 EF'!Z38/10^6*IF(HHV_Adjust,'GREET1 Fuel_Specs'!$I$31,1)</f>
        <v>1.2439578456076286E-4</v>
      </c>
      <c r="G4" s="233">
        <f>'GREET1 EF'!X38/10^6*IF(HHV_Adjust,'GREET1 Fuel_Specs'!$I$41,1)</f>
        <v>1.2870535569356977E-4</v>
      </c>
      <c r="H4">
        <v>0</v>
      </c>
    </row>
    <row r="5" spans="1:9" x14ac:dyDescent="0.25">
      <c r="A5" t="s">
        <v>68</v>
      </c>
      <c r="B5">
        <v>0</v>
      </c>
      <c r="C5" s="233">
        <f>'GREET1 EF'!T39/10^6*IF(HHV_Adjust,'GREET1 Fuel_Specs'!$I$59,1)</f>
        <v>8.9266061948078262E-4</v>
      </c>
      <c r="D5" s="233">
        <f>'Emissions Factors'!D51*EF_Convert</f>
        <v>8.4404468237501355E-4</v>
      </c>
      <c r="E5" s="233">
        <f>'Emissions Factors'!E51*EF_Convert</f>
        <v>1.1605614382656437E-3</v>
      </c>
      <c r="F5" s="233">
        <f>'GREET1 EF'!Z39/10^6*IF(HHV_Adjust,'GREET1 Fuel_Specs'!$I$31,1)</f>
        <v>8.929869891254401E-4</v>
      </c>
      <c r="G5" s="233">
        <f>'GREET1 EF'!X39/10^6*IF(HHV_Adjust,'GREET1 Fuel_Specs'!$I$41,1)</f>
        <v>9.2392365602211749E-4</v>
      </c>
      <c r="H5">
        <v>0</v>
      </c>
    </row>
    <row r="6" spans="1:9" x14ac:dyDescent="0.25">
      <c r="A6" t="s">
        <v>69</v>
      </c>
      <c r="B6">
        <v>0</v>
      </c>
      <c r="C6" s="233">
        <f>'GREET1 EF'!T40/10^6*IF(HHV_Adjust,'GREET1 Fuel_Specs'!$I$59,1)</f>
        <v>2.6177226813590449E-6</v>
      </c>
      <c r="D6" s="233">
        <f>'Emissions Factors'!D52*EF_Convert</f>
        <v>3.2094799047309887E-5</v>
      </c>
      <c r="E6" s="233">
        <f>'Emissions Factors'!E52*EF_Convert</f>
        <v>1.0925103357491581E-4</v>
      </c>
      <c r="F6" s="233">
        <f>'GREET1 EF'!Z40/10^6*IF(HHV_Adjust,'GREET1 Fuel_Specs'!$I$31,1)</f>
        <v>2.6186797586655626E-5</v>
      </c>
      <c r="G6" s="233">
        <f>'GREET1 EF'!X40/10^6*IF(HHV_Adjust,'GREET1 Fuel_Specs'!$I$41,1)</f>
        <v>2.7094013754298219E-5</v>
      </c>
      <c r="H6">
        <v>0</v>
      </c>
    </row>
    <row r="7" spans="1:9" x14ac:dyDescent="0.25">
      <c r="A7" t="s">
        <v>390</v>
      </c>
      <c r="B7">
        <v>0</v>
      </c>
      <c r="C7" s="233">
        <f>'GREET1 EF'!T41/10^6*IF(HHV_Adjust,'GREET1 Fuel_Specs'!$I$59,1)</f>
        <v>2.5391910009182736E-6</v>
      </c>
      <c r="D7" s="233">
        <f>'Emissions Factors'!D53*EF_Convert</f>
        <v>2.9531013324595786E-5</v>
      </c>
      <c r="E7" s="233">
        <f>'Emissions Factors'!E53*EF_Convert</f>
        <v>1.0350097917623603E-4</v>
      </c>
      <c r="F7" s="233">
        <f>'GREET1 EF'!Z41/10^6*IF(HHV_Adjust,'GREET1 Fuel_Specs'!$I$31,1)</f>
        <v>2.5401193659055958E-5</v>
      </c>
      <c r="G7" s="233">
        <f>'GREET1 EF'!X41/10^6*IF(HHV_Adjust,'GREET1 Fuel_Specs'!$I$41,1)</f>
        <v>2.6281193341669272E-5</v>
      </c>
      <c r="H7">
        <v>0</v>
      </c>
    </row>
    <row r="8" spans="1:9" x14ac:dyDescent="0.25">
      <c r="A8" t="s">
        <v>71</v>
      </c>
      <c r="B8">
        <v>0</v>
      </c>
      <c r="C8" s="233">
        <f>'GREET1 EF'!T42/10^6*IF(HHV_Adjust,'GREET1 Fuel_Specs'!$I$59,1)</f>
        <v>2.4242424242424244E-7</v>
      </c>
      <c r="D8" s="233">
        <f>'Emissions Factors'!D54*EF_Convert</f>
        <v>9.1747656974163955E-5</v>
      </c>
      <c r="E8" s="233">
        <f>'Emissions Factors'!E54*EF_Convert</f>
        <v>2.4824409164502117E-4</v>
      </c>
      <c r="F8" s="233">
        <f>'GREET1 EF'!Z42/10^6*IF(HHV_Adjust,'GREET1 Fuel_Specs'!$I$31,1)</f>
        <v>0</v>
      </c>
      <c r="G8" s="233">
        <f>'GREET1 EF'!X42/10^6*IF(HHV_Adjust,'GREET1 Fuel_Specs'!$I$41,1)</f>
        <v>0</v>
      </c>
      <c r="H8">
        <v>0</v>
      </c>
    </row>
    <row r="9" spans="1:9" x14ac:dyDescent="0.25">
      <c r="A9" t="s">
        <v>72</v>
      </c>
      <c r="B9">
        <v>0</v>
      </c>
      <c r="C9" s="233">
        <f>'GREET1 EF'!T43/10^6*IF(HHV_Adjust,'GREET1 Fuel_Specs'!$I$59,1)</f>
        <v>2.1329204407713498E-7</v>
      </c>
      <c r="D9" s="233">
        <f>'Emissions Factors'!D55*EF_Convert</f>
        <v>5.3491331745516476E-6</v>
      </c>
      <c r="E9" s="233">
        <f>'Emissions Factors'!E55*EF_Convert</f>
        <v>4.7150446069174193E-5</v>
      </c>
      <c r="F9" s="233">
        <f>'GREET1 EF'!Z43/10^6*IF(HHV_Adjust,'GREET1 Fuel_Specs'!$I$31,1)</f>
        <v>2.1337002673607003E-6</v>
      </c>
      <c r="G9" s="233">
        <f>'GREET1 EF'!X43/10^6*IF(HHV_Adjust,'GREET1 Fuel_Specs'!$I$41,1)</f>
        <v>2.2076202407002188E-6</v>
      </c>
      <c r="H9">
        <v>0</v>
      </c>
    </row>
    <row r="10" spans="1:9" x14ac:dyDescent="0.25">
      <c r="A10" t="s">
        <v>73</v>
      </c>
      <c r="B10">
        <v>0</v>
      </c>
      <c r="C10" s="233">
        <f>'GREET1 EF'!T44/10^6*IF(HHV_Adjust,'GREET1 Fuel_Specs'!$I$59,1)</f>
        <v>2.2497232268135904E-6</v>
      </c>
      <c r="D10" s="233">
        <f>'Emissions Factors'!D56*EF_Convert</f>
        <v>1.7830443915172159E-5</v>
      </c>
      <c r="E10" s="233">
        <f>'Emissions Factors'!E56*EF_Convert</f>
        <v>2.6450250233926983E-5</v>
      </c>
      <c r="F10" s="233">
        <f>'GREET1 EF'!Z44/10^6*IF(HHV_Adjust,'GREET1 Fuel_Specs'!$I$31,1)</f>
        <v>2.2505457581923577E-5</v>
      </c>
      <c r="G10" s="233">
        <f>'GREET1 EF'!X44/10^6*IF(HHV_Adjust,'GREET1 Fuel_Specs'!$I$41,1)</f>
        <v>2.3285137300718973E-5</v>
      </c>
      <c r="H10">
        <v>0</v>
      </c>
    </row>
    <row r="11" spans="1:9" x14ac:dyDescent="0.25">
      <c r="A11" t="s">
        <v>74</v>
      </c>
      <c r="B11">
        <v>0</v>
      </c>
      <c r="C11" s="233">
        <f>'GREET1 EF'!T45/10^6*IF(HHV_Adjust,'GREET1 Fuel_Specs'!$I$59,1)</f>
        <v>1.2320467438807644E-4</v>
      </c>
      <c r="D11" s="233">
        <f>'Emissions Factors'!D57*EF_Convert</f>
        <v>4.2202234118750674E-6</v>
      </c>
      <c r="E11" s="233">
        <f>'Emissions Factors'!E57*EF_Convert</f>
        <v>4.3784817898203823E-6</v>
      </c>
      <c r="F11" s="233">
        <f>'GREET1 EF'!Z45/10^6*IF(HHV_Adjust,'GREET1 Fuel_Specs'!$I$31,1)</f>
        <v>6.1624859900273186E-6</v>
      </c>
      <c r="G11" s="233">
        <f>'GREET1 EF'!X45/10^6*IF(HHV_Adjust,'GREET1 Fuel_Specs'!$I$41,1)</f>
        <v>6.375979331644344E-6</v>
      </c>
      <c r="H11">
        <v>0</v>
      </c>
    </row>
    <row r="12" spans="1:9" x14ac:dyDescent="0.25">
      <c r="A12" t="s">
        <v>75</v>
      </c>
      <c r="B12">
        <v>0</v>
      </c>
      <c r="C12" s="233">
        <f>'GREET1 EF'!T46/10^6*IF(HHV_Adjust,'GREET1 Fuel_Specs'!$I$59,1)</f>
        <v>1.9246023876061686E-6</v>
      </c>
      <c r="D12" s="233">
        <f>'GREET1 Results'!H54/10^6*IF(HHV_Adjust,'GREET1 Fuel_Specs'!$I$16,1)</f>
        <v>1.6493135252336315E-6</v>
      </c>
      <c r="E12" s="233">
        <f>'GREET1 EF'!S46/10^6*IF(HHV_Adjust,'GREET1 Fuel_Specs'!$I$20,1)</f>
        <v>1.9935447032012213E-6</v>
      </c>
      <c r="F12" s="233">
        <f>'GREET1 EF'!Z46/10^6*IF(HHV_Adjust,'GREET1 Fuel_Specs'!$I$31,1)</f>
        <v>1.925306050099665E-6</v>
      </c>
      <c r="G12" s="233">
        <f>'GREET1 EF'!X46/10^6*IF(HHV_Adjust,'GREET1 Fuel_Specs'!$I$41,1)</f>
        <v>1.9920064081915837E-6</v>
      </c>
      <c r="H12">
        <v>0</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I7" sqref="I7"/>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399</v>
      </c>
      <c r="C1" s="654" t="s">
        <v>393</v>
      </c>
      <c r="D1" s="654" t="s">
        <v>402</v>
      </c>
      <c r="E1" s="232" t="s">
        <v>400</v>
      </c>
      <c r="F1" s="654" t="s">
        <v>403</v>
      </c>
      <c r="G1" s="654" t="s">
        <v>404</v>
      </c>
      <c r="H1" s="236" t="s">
        <v>405</v>
      </c>
      <c r="I1" s="232"/>
    </row>
    <row r="2" spans="1:9" x14ac:dyDescent="0.25">
      <c r="A2" t="s">
        <v>76</v>
      </c>
      <c r="B2">
        <v>0</v>
      </c>
      <c r="C2" s="233">
        <f>'GREET1 EF'!K47/10^6*IF(HHV_Adjust,'GREET1 Fuel_Specs'!$I$59,1)</f>
        <v>5.33762041195983E-2</v>
      </c>
      <c r="D2" s="233">
        <f>'GREET1 Results'!H52/10^6*IF(HHV_Adjust,'GREET1 Fuel_Specs'!$I$16,1)</f>
        <v>7.1454787635149244E-2</v>
      </c>
      <c r="E2" s="233">
        <f>'Emissions Factors'!E63*EF_Convert</f>
        <v>7.8601661046173152E-2</v>
      </c>
      <c r="F2" s="233">
        <f>IF(use_lifecycle_biofuel_EIs,'GREET1 EF'!Q47+'GREET1 Results'!P21,'GREET1 EF'!Q47)/10^6*IF(HHV_Adjust,'GREET1 Fuel_Specs'!$I$31,1)</f>
        <v>4.1802992850512477E-2</v>
      </c>
      <c r="G2" s="233">
        <f>IF(use_lifecycle_biofuel_EIs,'GREET1 EF'!O47+'GREET1 Results'!AF21,'GREET1 EF'!O47)/10^6*IF(HHV_Adjust,'GREET1 Fuel_Specs'!$I$41,1)</f>
        <v>1.9197519266383165E-2</v>
      </c>
      <c r="H2">
        <v>0</v>
      </c>
    </row>
    <row r="3" spans="1:9" x14ac:dyDescent="0.25">
      <c r="A3" t="s">
        <v>66</v>
      </c>
      <c r="B3">
        <v>0</v>
      </c>
      <c r="C3" s="233">
        <f>'GREET1 EF'!K37/10^6*IF(HHV_Adjust,'GREET1 Fuel_Specs'!$I$59,1)</f>
        <v>1.8945090710507423E-5</v>
      </c>
      <c r="D3" s="233">
        <f>'GREET1 Results'!H56/10^6*IF(HHV_Adjust,'GREET1 Fuel_Specs'!$I$16,1)</f>
        <v>5.1729790668657905E-5</v>
      </c>
      <c r="E3" s="233">
        <f>'Emissions Factors'!E64*EF_Convert</f>
        <v>3.1651675589063004E-5</v>
      </c>
      <c r="F3" s="233">
        <f>'GREET1 EF'!Q37/10^6*IF(HHV_Adjust,'GREET1 Fuel_Specs'!$I$31,1)</f>
        <v>1.8952017309920747E-5</v>
      </c>
      <c r="G3" s="233">
        <f>'GREET1 EF'!O37/10^6*IF(HHV_Adjust,'GREET1 Fuel_Specs'!$I$41,1)</f>
        <v>1.9608591541882731E-5</v>
      </c>
      <c r="H3">
        <v>0</v>
      </c>
    </row>
    <row r="4" spans="1:9" x14ac:dyDescent="0.25">
      <c r="A4" t="s">
        <v>67</v>
      </c>
      <c r="B4">
        <v>0</v>
      </c>
      <c r="C4" s="233">
        <f>'GREET1 EF'!K38/10^6*IF(HHV_Adjust,'GREET1 Fuel_Specs'!$I$59,1)</f>
        <v>9.120551863316085E-5</v>
      </c>
      <c r="D4" s="233">
        <f>'GREET1 Results'!H57/10^6*IF(HHV_Adjust,'GREET1 Fuel_Specs'!$I$16,1)</f>
        <v>5.8541765656290731E-4</v>
      </c>
      <c r="E4" s="233">
        <f>'Emissions Factors'!E65*EF_Convert</f>
        <v>2.6376396324219171E-4</v>
      </c>
      <c r="F4" s="233">
        <f>'GREET1 EF'!Q38/10^6*IF(HHV_Adjust,'GREET1 Fuel_Specs'!$I$31,1)</f>
        <v>1.8247772938213255E-4</v>
      </c>
      <c r="G4" s="233">
        <f>'GREET1 EF'!O38/10^6*IF(HHV_Adjust,'GREET1 Fuel_Specs'!$I$41,1)</f>
        <v>1.8879949307936832E-4</v>
      </c>
      <c r="H4">
        <v>0</v>
      </c>
    </row>
    <row r="5" spans="1:9" x14ac:dyDescent="0.25">
      <c r="A5" t="s">
        <v>68</v>
      </c>
      <c r="B5">
        <v>0</v>
      </c>
      <c r="C5" s="233">
        <f>'GREET1 EF'!K39/10^6*IF(HHV_Adjust,'GREET1 Fuel_Specs'!$I$59,1)</f>
        <v>8.1050196649403577E-4</v>
      </c>
      <c r="D5" s="233">
        <f>'GREET1 Results'!H58/10^6*IF(HHV_Adjust,'GREET1 Fuel_Specs'!$I$16,1)</f>
        <v>2.5993406587307788E-5</v>
      </c>
      <c r="E5" s="233">
        <f>'Emissions Factors'!E66*EF_Convert</f>
        <v>1.4770781941562732E-3</v>
      </c>
      <c r="F5" s="233">
        <f>'GREET1 EF'!Q39/10^6*IF(HHV_Adjust,'GREET1 Fuel_Specs'!$I$31,1)</f>
        <v>8.1079829774583076E-4</v>
      </c>
      <c r="G5" s="233">
        <f>'GREET1 EF'!O39/10^6*IF(HHV_Adjust,'GREET1 Fuel_Specs'!$I$41,1)</f>
        <v>8.3888761725800151E-4</v>
      </c>
      <c r="H5">
        <v>0</v>
      </c>
    </row>
    <row r="6" spans="1:9" x14ac:dyDescent="0.25">
      <c r="A6" t="s">
        <v>69</v>
      </c>
      <c r="B6">
        <v>0</v>
      </c>
      <c r="C6" s="233">
        <f>'GREET1 EF'!K40/10^6*IF(HHV_Adjust,'GREET1 Fuel_Specs'!$I$59,1)</f>
        <v>2.6634877782655329E-6</v>
      </c>
      <c r="D6" s="233">
        <f>'GREET1 Results'!H59/10^6*IF(HHV_Adjust,'GREET1 Fuel_Specs'!$I$16,1)</f>
        <v>5.0684199129140162E-6</v>
      </c>
      <c r="E6" s="233">
        <f>'Emissions Factors'!E67*EF_Convert</f>
        <v>6.7857675610107868E-5</v>
      </c>
      <c r="F6" s="233">
        <f>'GREET1 EF'!Q40/10^6*IF(HHV_Adjust,'GREET1 Fuel_Specs'!$I$31,1)</f>
        <v>2.6644615879539754E-5</v>
      </c>
      <c r="G6" s="233">
        <f>'GREET1 EF'!O40/10^6*IF(HHV_Adjust,'GREET1 Fuel_Specs'!$I$41,1)</f>
        <v>2.7567692717268969E-5</v>
      </c>
      <c r="H6">
        <v>0</v>
      </c>
    </row>
    <row r="7" spans="1:9" x14ac:dyDescent="0.25">
      <c r="A7" t="s">
        <v>390</v>
      </c>
      <c r="B7">
        <v>0</v>
      </c>
      <c r="C7" s="233">
        <f>'GREET1 EF'!K41/10^6*IF(HHV_Adjust,'GREET1 Fuel_Specs'!$I$59,1)</f>
        <v>2.5836019086811202E-6</v>
      </c>
      <c r="D7" s="233">
        <f>'GREET1 Results'!H60/10^6*IF(HHV_Adjust,'GREET1 Fuel_Specs'!$I$16,1)</f>
        <v>2.0316872030537864E-6</v>
      </c>
      <c r="E7" s="233">
        <f>'Emissions Factors'!E68*EF_Convert</f>
        <v>6.4284553121386973E-5</v>
      </c>
      <c r="F7" s="233">
        <f>'GREET1 EF'!Q41/10^6*IF(HHV_Adjust,'GREET1 Fuel_Specs'!$I$31,1)</f>
        <v>2.5845465109392136E-5</v>
      </c>
      <c r="G7" s="233">
        <f>'GREET1 EF'!O41/10^6*IF(HHV_Adjust,'GREET1 Fuel_Specs'!$I$41,1)</f>
        <v>2.6740856144889793E-5</v>
      </c>
      <c r="H7">
        <v>0</v>
      </c>
    </row>
    <row r="8" spans="1:9" x14ac:dyDescent="0.25">
      <c r="A8" t="s">
        <v>71</v>
      </c>
      <c r="B8">
        <v>0</v>
      </c>
      <c r="C8" s="233">
        <f>'GREET1 EF'!K42/10^6*IF(HHV_Adjust,'GREET1 Fuel_Specs'!$I$59,1)</f>
        <v>2.4242424242424244E-7</v>
      </c>
      <c r="D8" s="233">
        <f>'GREET1 Results'!H61/10^6*IF(HHV_Adjust,'GREET1 Fuel_Specs'!$I$16,1)</f>
        <v>1.0794997271276093E-6</v>
      </c>
      <c r="E8" s="233">
        <f>'Emissions Factors'!E69*EF_Convert</f>
        <v>8.0954787283577803E-4</v>
      </c>
      <c r="F8" s="233">
        <f>'GREET1 EF'!Q42/10^6*IF(HHV_Adjust,'GREET1 Fuel_Specs'!$I$31,1)</f>
        <v>0</v>
      </c>
      <c r="G8" s="233">
        <f>'GREET1 EF'!O42/10^6*IF(HHV_Adjust,'GREET1 Fuel_Specs'!$I$41,1)</f>
        <v>0</v>
      </c>
      <c r="H8">
        <v>0</v>
      </c>
    </row>
    <row r="9" spans="1:9" x14ac:dyDescent="0.25">
      <c r="A9" t="s">
        <v>72</v>
      </c>
      <c r="B9">
        <v>0</v>
      </c>
      <c r="C9" s="233">
        <f>'GREET1 EF'!K43/10^6*IF(HHV_Adjust,'GREET1 Fuel_Specs'!$I$59,1)</f>
        <v>3.8754028630216801E-7</v>
      </c>
      <c r="D9" s="233">
        <f>'GREET1 Results'!H62/10^6*IF(HHV_Adjust,'GREET1 Fuel_Specs'!$I$16,1)</f>
        <v>3.7646612624912489E-7</v>
      </c>
      <c r="E9" s="233">
        <f>'Emissions Factors'!E70*EF_Convert</f>
        <v>2.7452553294247316E-5</v>
      </c>
      <c r="F9" s="233">
        <f>'GREET1 EF'!Q43/10^6*IF(HHV_Adjust,'GREET1 Fuel_Specs'!$I$31,1)</f>
        <v>3.8768197664088202E-6</v>
      </c>
      <c r="G9" s="233">
        <f>'GREET1 EF'!O43/10^6*IF(HHV_Adjust,'GREET1 Fuel_Specs'!$I$41,1)</f>
        <v>4.0111284217334679E-6</v>
      </c>
      <c r="H9">
        <v>0</v>
      </c>
    </row>
    <row r="10" spans="1:9" x14ac:dyDescent="0.25">
      <c r="A10" t="s">
        <v>73</v>
      </c>
      <c r="B10">
        <v>0</v>
      </c>
      <c r="C10" s="233">
        <f>'GREET1 EF'!K44/10^6*IF(HHV_Adjust,'GREET1 Fuel_Specs'!$I$59,1)</f>
        <v>1.0076047443856369E-6</v>
      </c>
      <c r="D10" s="233">
        <f>'GREET1 Results'!H63/10^6*IF(HHV_Adjust,'GREET1 Fuel_Specs'!$I$16,1)</f>
        <v>7.1158701917372055E-7</v>
      </c>
      <c r="E10" s="233">
        <f>'Emissions Factors'!E71*EF_Convert</f>
        <v>1.8572499865093529E-5</v>
      </c>
      <c r="F10" s="233">
        <f>'GREET1 EF'!Q44/10^6*IF(HHV_Adjust,'GREET1 Fuel_Specs'!$I$31,1)</f>
        <v>1.0079731392662933E-5</v>
      </c>
      <c r="G10" s="233">
        <f>'GREET1 EF'!O44/10^6*IF(HHV_Adjust,'GREET1 Fuel_Specs'!$I$41,1)</f>
        <v>1.042893389650702E-5</v>
      </c>
      <c r="H10">
        <v>0</v>
      </c>
    </row>
    <row r="11" spans="1:9" x14ac:dyDescent="0.25">
      <c r="A11" t="s">
        <v>74</v>
      </c>
      <c r="B11">
        <v>0</v>
      </c>
      <c r="C11" s="233">
        <f>'GREET1 EF'!K45/10^6*IF(HHV_Adjust,'GREET1 Fuel_Specs'!$I$59,1)</f>
        <v>1.8566188896297277E-5</v>
      </c>
      <c r="D11" s="233">
        <f>'GREET1 Results'!H53/10^6*IF(HHV_Adjust,'GREET1 Fuel_Specs'!$I$16,1)</f>
        <v>1.8711369338562603E-6</v>
      </c>
      <c r="E11" s="233">
        <f>'Emissions Factors'!E72*EF_Convert</f>
        <v>7.3853909707813681E-6</v>
      </c>
      <c r="F11" s="233">
        <f>'GREET1 EF'!Q45/10^6*IF(HHV_Adjust,'GREET1 Fuel_Specs'!$I$31,1)</f>
        <v>9.2864884818611669E-7</v>
      </c>
      <c r="G11" s="233">
        <f>'GREET1 EF'!O45/10^6*IF(HHV_Adjust,'GREET1 Fuel_Specs'!$I$41,1)</f>
        <v>9.6082098555225402E-7</v>
      </c>
      <c r="H11">
        <v>0</v>
      </c>
    </row>
    <row r="12" spans="1:9" x14ac:dyDescent="0.25">
      <c r="A12" t="s">
        <v>75</v>
      </c>
      <c r="B12">
        <v>0</v>
      </c>
      <c r="C12" s="233">
        <f>'GREET1 EF'!K46/10^6*IF(HHV_Adjust,'GREET1 Fuel_Specs'!$I$59,1)</f>
        <v>1.8053259871441689E-6</v>
      </c>
      <c r="D12" s="233">
        <f>'GREET1 Results'!H54/10^6*IF(HHV_Adjust,'GREET1 Fuel_Specs'!$I$16,1)</f>
        <v>1.6493135252336315E-6</v>
      </c>
      <c r="E12" s="233">
        <f>'Emissions Factors'!E73*EF_Convert</f>
        <v>1.8991005353437803E-6</v>
      </c>
      <c r="F12" s="233">
        <f>'GREET1 EF'!Q46/10^6*IF(HHV_Adjust,'GREET1 Fuel_Specs'!$I$31,1)</f>
        <v>1.8059860404590086E-6</v>
      </c>
      <c r="G12" s="233">
        <f>'GREET1 EF'!O46/10^6*IF(HHV_Adjust,'GREET1 Fuel_Specs'!$I$41,1)</f>
        <v>1.8685526727102219E-6</v>
      </c>
      <c r="H12">
        <v>0</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I27" sqref="I27"/>
    </sheetView>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399</v>
      </c>
      <c r="C1" s="237" t="s">
        <v>393</v>
      </c>
      <c r="D1" s="237" t="s">
        <v>402</v>
      </c>
      <c r="E1" s="654" t="s">
        <v>400</v>
      </c>
      <c r="F1" s="654" t="s">
        <v>403</v>
      </c>
      <c r="G1" s="654" t="s">
        <v>404</v>
      </c>
      <c r="H1" s="236" t="s">
        <v>405</v>
      </c>
      <c r="I1" s="232"/>
    </row>
    <row r="2" spans="1:9" x14ac:dyDescent="0.25">
      <c r="A2" t="s">
        <v>76</v>
      </c>
      <c r="B2">
        <v>0</v>
      </c>
      <c r="C2" s="233">
        <f>'Emissions Factors'!C78*EF_Convert</f>
        <v>6.5624474054657295E-2</v>
      </c>
      <c r="D2" s="233">
        <f>'Emissions Factors'!D78*EF_Convert</f>
        <v>7.2376831513657397E-2</v>
      </c>
      <c r="E2" s="233">
        <f>'GREET1 Results'!H802/10^6*IF(HHV_Adjust,'GREET1 Fuel_Specs'!$I$20,1)</f>
        <v>7.3857875692758215E-2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row>
    <row r="3" spans="1:9" x14ac:dyDescent="0.25">
      <c r="A3" t="s">
        <v>66</v>
      </c>
      <c r="B3">
        <v>0</v>
      </c>
      <c r="C3" s="233">
        <f>'Emissions Factors'!C79*EF_Convert</f>
        <v>1.4169400105370539E-3</v>
      </c>
      <c r="D3" s="233">
        <f>'Emissions Factors'!D79*EF_Convert</f>
        <v>1.65088514121796E-3</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row>
    <row r="4" spans="1:9" x14ac:dyDescent="0.25">
      <c r="A4" t="s">
        <v>67</v>
      </c>
      <c r="B4">
        <v>0</v>
      </c>
      <c r="C4" s="233">
        <f>'Emissions Factors'!C80*EF_Convert</f>
        <v>1.9887802828461253E-3</v>
      </c>
      <c r="D4" s="233">
        <f>'Emissions Factors'!D80*EF_Convert</f>
        <v>1.1682253639816086E-2</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row>
    <row r="5" spans="1:9" x14ac:dyDescent="0.25">
      <c r="A5" t="s">
        <v>68</v>
      </c>
      <c r="B5">
        <v>0</v>
      </c>
      <c r="C5" s="233">
        <f>'Emissions Factors'!C81*EF_Convert</f>
        <v>1.371572608859397E-4</v>
      </c>
      <c r="D5" s="233">
        <f>'Emissions Factors'!D81*EF_Convert</f>
        <v>1.371572608859397E-4</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row>
    <row r="6" spans="1:9" x14ac:dyDescent="0.25">
      <c r="A6" t="s">
        <v>69</v>
      </c>
      <c r="B6">
        <v>0</v>
      </c>
      <c r="C6" s="233">
        <f>'Emissions Factors'!C82*EF_Convert</f>
        <v>6.6468518737032314E-6</v>
      </c>
      <c r="D6" s="233">
        <f>'Emissions Factors'!D82*EF_Convert</f>
        <v>6.4677202707627819E-6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row>
    <row r="7" spans="1:9" x14ac:dyDescent="0.25">
      <c r="A7" t="s">
        <v>390</v>
      </c>
      <c r="B7">
        <v>0</v>
      </c>
      <c r="C7" s="233">
        <f>'Emissions Factors'!C83*EF_Convert</f>
        <v>6.2986834422235373E-6</v>
      </c>
      <c r="D7" s="233">
        <f>'Emissions Factors'!D83*EF_Convert</f>
        <v>6.1256669430068954E-6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row>
    <row r="8" spans="1:9" x14ac:dyDescent="0.25">
      <c r="A8" t="s">
        <v>71</v>
      </c>
      <c r="B8">
        <v>0</v>
      </c>
      <c r="C8" s="233">
        <f>'Emissions Factors'!C84*EF_Convert</f>
        <v>0</v>
      </c>
      <c r="D8" s="233">
        <f>'Emissions Factors'!D84*EF_Convert</f>
        <v>9.1747656974163955E-5</v>
      </c>
      <c r="E8" s="233">
        <f>'GREET1 Results'!H811/10^6*IF(HHV_Adjust,'GREET1 Fuel_Specs'!$I$20,1)</f>
        <v>5.0929308975377288E-7</v>
      </c>
      <c r="F8" s="233">
        <f>'GREET1 Results'!H331/10^6*IF(HHV_Adjust,'GREET1 Fuel_Specs'!$I$31,1)</f>
        <v>2.9218483741183852E-7</v>
      </c>
      <c r="G8" s="233">
        <f>'GREET1 Results'!H931/10^6*IF(HHV_Adjust,'GREET1 Fuel_Specs'!$I$41,1)</f>
        <v>0</v>
      </c>
      <c r="H8">
        <v>0</v>
      </c>
    </row>
    <row r="9" spans="1:9" x14ac:dyDescent="0.25">
      <c r="A9" t="s">
        <v>72</v>
      </c>
      <c r="B9">
        <v>0</v>
      </c>
      <c r="C9" s="233">
        <f>'Emissions Factors'!C85*EF_Convert</f>
        <v>1.0445052944390793E-6</v>
      </c>
      <c r="D9" s="233">
        <f>'Emissions Factors'!D85*EF_Convert</f>
        <v>1.0176477926459062E-6</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row>
    <row r="10" spans="1:9" x14ac:dyDescent="0.25">
      <c r="A10" t="s">
        <v>73</v>
      </c>
      <c r="B10">
        <v>0</v>
      </c>
      <c r="C10" s="233">
        <f>'Emissions Factors'!C86*EF_Convert</f>
        <v>3.4816843147969306E-6</v>
      </c>
      <c r="D10" s="233">
        <f>'Emissions Factors'!D86*EF_Convert</f>
        <v>3.1096251985826125E-6</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row>
    <row r="11" spans="1:9" x14ac:dyDescent="0.25">
      <c r="A11" t="s">
        <v>74</v>
      </c>
      <c r="B11">
        <v>0</v>
      </c>
      <c r="C11" s="233">
        <f>'Emissions Factors'!C87*EF_Convert</f>
        <v>1.0912442687255955E-3</v>
      </c>
      <c r="D11" s="233">
        <f>'Emissions Factors'!D87*EF_Convert</f>
        <v>2.1202402421260339E-4</v>
      </c>
      <c r="E11" s="233">
        <f>'GREET1 Results'!H803/10^6*IF(HHV_Adjust,'GREET1 Fuel_Specs'!$I$20,1)</f>
        <v>2.709254660526366E-5</v>
      </c>
      <c r="F11" s="233">
        <f>'GREET1 Results'!H323/10^6*IF(HHV_Adjust,'GREET1 Fuel_Specs'!$I$31,1)</f>
        <v>1.8137940020017004E-6</v>
      </c>
      <c r="G11" s="233">
        <f>'GREET1 Results'!H923/10^6*IF(HHV_Adjust,'GREET1 Fuel_Specs'!$I$41,1)</f>
        <v>2.7071640964585355E-5</v>
      </c>
      <c r="H11">
        <v>0</v>
      </c>
    </row>
    <row r="12" spans="1:9" x14ac:dyDescent="0.25">
      <c r="A12" t="s">
        <v>75</v>
      </c>
      <c r="B12">
        <v>0</v>
      </c>
      <c r="C12" s="233">
        <f>'Emissions Factors'!C88*EF_Convert</f>
        <v>3.2706731442031772E-6</v>
      </c>
      <c r="D12" s="233">
        <f>'Emissions Factors'!D88*EF_Convert</f>
        <v>3.2706731442031772E-6</v>
      </c>
      <c r="E12" s="233">
        <f>'GREET1 Results'!H804/10^6*IF(HHV_Adjust,'GREET1 Fuel_Specs'!$I$20,1)</f>
        <v>1.696126014682268E-7</v>
      </c>
      <c r="F12" s="233">
        <f>'GREET1 Results'!H324/10^6*IF(HHV_Adjust,'GREET1 Fuel_Specs'!$I$31,1)</f>
        <v>1.5987686017846769E-6</v>
      </c>
      <c r="G12" s="233">
        <f>'GREET1 Results'!H924/10^6*IF(HHV_Adjust,'GREET1 Fuel_Specs'!$I$41,1)</f>
        <v>1.6948172192587628E-7</v>
      </c>
      <c r="H12">
        <v>0</v>
      </c>
    </row>
    <row r="13" spans="1:9" x14ac:dyDescent="0.25">
      <c r="A13" t="s">
        <v>391</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election activeCell="K18" sqref="K18"/>
    </sheetView>
  </sheetViews>
  <sheetFormatPr defaultRowHeight="15" x14ac:dyDescent="0.25"/>
  <cols>
    <col min="2" max="2" width="12.5703125" bestFit="1" customWidth="1"/>
    <col min="3" max="3" width="23" customWidth="1"/>
    <col min="5" max="5" width="13.285156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s>
  <sheetData>
    <row r="1" spans="1:14" x14ac:dyDescent="0.25">
      <c r="B1" s="232" t="s">
        <v>1127</v>
      </c>
      <c r="C1" s="232" t="s">
        <v>446</v>
      </c>
      <c r="D1" s="232" t="s">
        <v>394</v>
      </c>
      <c r="E1" s="232" t="s">
        <v>1128</v>
      </c>
      <c r="F1" s="232" t="s">
        <v>395</v>
      </c>
      <c r="G1" s="232" t="s">
        <v>396</v>
      </c>
      <c r="H1" s="232" t="s">
        <v>397</v>
      </c>
      <c r="I1" s="232" t="s">
        <v>398</v>
      </c>
      <c r="J1" s="232" t="s">
        <v>447</v>
      </c>
      <c r="K1" s="232" t="s">
        <v>448</v>
      </c>
      <c r="L1" s="232" t="s">
        <v>449</v>
      </c>
      <c r="M1" s="232" t="s">
        <v>1129</v>
      </c>
      <c r="N1" s="232" t="s">
        <v>1130</v>
      </c>
    </row>
    <row r="2" spans="1:14" x14ac:dyDescent="0.25">
      <c r="A2" t="s">
        <v>76</v>
      </c>
      <c r="B2" s="655">
        <f>'Emissions Factors'!B93*EF_Convert</f>
        <v>9.9491766934954706E-2</v>
      </c>
      <c r="C2" s="655">
        <f>'Emissions Factors'!C93*EF_Convert</f>
        <v>5.8872116595657178E-2</v>
      </c>
      <c r="D2">
        <v>0</v>
      </c>
      <c r="E2">
        <v>0</v>
      </c>
      <c r="F2">
        <v>0</v>
      </c>
      <c r="G2">
        <v>0</v>
      </c>
      <c r="H2">
        <v>0</v>
      </c>
      <c r="I2" s="655">
        <f>'Emissions Factors'!D93*EF_Convert</f>
        <v>9.8408224573955788E-2</v>
      </c>
      <c r="J2">
        <v>0</v>
      </c>
      <c r="K2" s="655">
        <f>'Emissions Factors'!E93*EF_Convert</f>
        <v>8.0922783922704425E-2</v>
      </c>
      <c r="L2" s="655">
        <f>C2</f>
        <v>5.8872116595657178E-2</v>
      </c>
      <c r="M2" s="655">
        <f>'Emissions Factors'!F93*EF_Convert</f>
        <v>0.1049780573703923</v>
      </c>
      <c r="N2">
        <v>0</v>
      </c>
    </row>
    <row r="3" spans="1:14" x14ac:dyDescent="0.25">
      <c r="A3" t="s">
        <v>66</v>
      </c>
      <c r="B3" s="655">
        <f>'Emissions Factors'!B94*EF_Convert</f>
        <v>2.1192647019646011E-6</v>
      </c>
      <c r="C3" s="655">
        <f>'Emissions Factors'!C94*EF_Convert</f>
        <v>1.1318110480112581E-6</v>
      </c>
      <c r="D3">
        <v>0</v>
      </c>
      <c r="E3">
        <v>0</v>
      </c>
      <c r="F3">
        <v>0</v>
      </c>
      <c r="G3">
        <v>0</v>
      </c>
      <c r="H3">
        <v>0</v>
      </c>
      <c r="I3" s="655">
        <f>'Emissions Factors'!D94*EF_Convert</f>
        <v>1.2660670235625203E-3</v>
      </c>
      <c r="J3">
        <v>0</v>
      </c>
      <c r="K3" s="655">
        <f>'Emissions Factors'!E94*EF_Convert</f>
        <v>5.275279264843834E-6</v>
      </c>
      <c r="L3" s="655">
        <f t="shared" ref="L3:L12" si="0">C3</f>
        <v>1.1318110480112581E-6</v>
      </c>
      <c r="M3" s="655">
        <f>'Emissions Factors'!F94*EF_Convert</f>
        <v>1.0550558529687668E-6</v>
      </c>
      <c r="N3">
        <v>0</v>
      </c>
    </row>
    <row r="4" spans="1:14" x14ac:dyDescent="0.25">
      <c r="A4" t="s">
        <v>67</v>
      </c>
      <c r="B4" s="655">
        <f>'Emissions Factors'!B95*EF_Convert</f>
        <v>7.2792982605292549E-6</v>
      </c>
      <c r="C4" s="655">
        <f>'Emissions Factors'!C95*EF_Convert</f>
        <v>1.1241355285070091E-5</v>
      </c>
      <c r="D4">
        <v>0</v>
      </c>
      <c r="E4">
        <v>0</v>
      </c>
      <c r="F4">
        <v>0</v>
      </c>
      <c r="G4">
        <v>0</v>
      </c>
      <c r="H4">
        <v>0</v>
      </c>
      <c r="I4" s="655">
        <f>'Emissions Factors'!D95*EF_Convert</f>
        <v>4.9235939805209123E-3</v>
      </c>
      <c r="J4">
        <v>0</v>
      </c>
      <c r="K4" s="655">
        <f>'Emissions Factors'!E95*EF_Convert</f>
        <v>1.5825837794531502E-5</v>
      </c>
      <c r="L4" s="655">
        <f t="shared" si="0"/>
        <v>1.1241355285070091E-5</v>
      </c>
      <c r="M4" s="655">
        <f>'Emissions Factors'!F95*EF_Convert</f>
        <v>2.0046061206406569E-5</v>
      </c>
      <c r="N4">
        <v>0</v>
      </c>
    </row>
    <row r="5" spans="1:14" x14ac:dyDescent="0.25">
      <c r="A5" t="s">
        <v>68</v>
      </c>
      <c r="B5" s="655">
        <f>'Emissions Factors'!B96*EF_Convert</f>
        <v>1.7596265665558637E-4</v>
      </c>
      <c r="C5" s="655">
        <f>'Emissions Factors'!C96*EF_Convert</f>
        <v>4.0018893722236315E-5</v>
      </c>
      <c r="D5">
        <v>0</v>
      </c>
      <c r="E5">
        <v>0</v>
      </c>
      <c r="F5">
        <v>0</v>
      </c>
      <c r="G5">
        <v>0</v>
      </c>
      <c r="H5">
        <v>0</v>
      </c>
      <c r="I5" s="655">
        <f>'Emissions Factors'!D96*EF_Convert</f>
        <v>1.371572608859397E-4</v>
      </c>
      <c r="J5">
        <v>0</v>
      </c>
      <c r="K5" s="655">
        <f>'Emissions Factors'!E96*EF_Convert</f>
        <v>2.1101117059375339E-4</v>
      </c>
      <c r="L5" s="655">
        <f t="shared" si="0"/>
        <v>4.0018893722236315E-5</v>
      </c>
      <c r="M5" s="655">
        <f>'Emissions Factors'!F96*EF_Convert</f>
        <v>9.4955026767189005E-6</v>
      </c>
      <c r="N5">
        <v>0</v>
      </c>
    </row>
    <row r="6" spans="1:14" x14ac:dyDescent="0.25">
      <c r="A6" t="s">
        <v>69</v>
      </c>
      <c r="B6" s="655">
        <f>'Emissions Factors'!B97*EF_Convert</f>
        <v>7.8265986300438508E-4</v>
      </c>
      <c r="C6" s="655">
        <f>'Emissions Factors'!C97*EF_Convert</f>
        <v>1.0550558529687669E-7</v>
      </c>
      <c r="D6">
        <v>0</v>
      </c>
      <c r="E6">
        <v>0</v>
      </c>
      <c r="F6">
        <v>0</v>
      </c>
      <c r="G6">
        <v>0</v>
      </c>
      <c r="H6">
        <v>0</v>
      </c>
      <c r="I6" s="655">
        <f>'Emissions Factors'!D97*EF_Convert</f>
        <v>5.4451837713165611E-4</v>
      </c>
      <c r="J6">
        <v>0</v>
      </c>
      <c r="K6" s="655">
        <f>'Emissions Factors'!E97*EF_Convert</f>
        <v>1.3895085583598659E-5</v>
      </c>
      <c r="L6" s="655">
        <f t="shared" si="0"/>
        <v>1.0550558529687669E-7</v>
      </c>
      <c r="M6" s="655">
        <f>'Emissions Factors'!F97*EF_Convert</f>
        <v>3.3445270539109908E-6</v>
      </c>
      <c r="N6">
        <v>0</v>
      </c>
    </row>
    <row r="7" spans="1:14" x14ac:dyDescent="0.25">
      <c r="A7" t="s">
        <v>390</v>
      </c>
      <c r="B7" s="655">
        <f>'Emissions Factors'!B98*EF_Convert</f>
        <v>2.0417251038128931E-4</v>
      </c>
      <c r="C7" s="655">
        <f>'Emissions Factors'!C98*EF_Convert</f>
        <v>1.0550558529687669E-7</v>
      </c>
      <c r="D7">
        <v>0</v>
      </c>
      <c r="E7">
        <v>0</v>
      </c>
      <c r="F7">
        <v>0</v>
      </c>
      <c r="G7">
        <v>0</v>
      </c>
      <c r="H7">
        <v>0</v>
      </c>
      <c r="I7" s="655">
        <f>'Emissions Factors'!D98*EF_Convert</f>
        <v>5.2750217784629174E-4</v>
      </c>
      <c r="J7">
        <v>0</v>
      </c>
      <c r="K7" s="655">
        <f>'Emissions Factors'!E98*EF_Convert</f>
        <v>9.8120194326095304E-6</v>
      </c>
      <c r="L7" s="655">
        <f t="shared" si="0"/>
        <v>1.0550558529687669E-7</v>
      </c>
      <c r="M7" s="655">
        <f>'Emissions Factors'!F98*EF_Convert</f>
        <v>2.5743362812437912E-6</v>
      </c>
      <c r="N7">
        <v>0</v>
      </c>
    </row>
    <row r="8" spans="1:14" x14ac:dyDescent="0.25">
      <c r="A8" t="s">
        <v>71</v>
      </c>
      <c r="B8" s="655">
        <f>'Emissions Factors'!B99*EF_Convert</f>
        <v>5.932875341417294E-4</v>
      </c>
      <c r="C8" s="655">
        <f>'Emissions Factors'!C99*EF_Convert</f>
        <v>0</v>
      </c>
      <c r="D8">
        <v>0</v>
      </c>
      <c r="E8">
        <v>0</v>
      </c>
      <c r="F8">
        <v>0</v>
      </c>
      <c r="G8">
        <v>0</v>
      </c>
      <c r="H8">
        <v>0</v>
      </c>
      <c r="I8" s="655">
        <f>'Emissions Factors'!D99*EF_Convert</f>
        <v>7.9129188972657517E-5</v>
      </c>
      <c r="J8">
        <v>0</v>
      </c>
      <c r="K8" s="655">
        <f>'Emissions Factors'!E99*EF_Convert</f>
        <v>2.0046061206406571E-3</v>
      </c>
      <c r="L8" s="655">
        <f t="shared" si="0"/>
        <v>0</v>
      </c>
      <c r="M8" s="655">
        <f>'Emissions Factors'!F99*EF_Convert</f>
        <v>5.275279264843834E-6</v>
      </c>
      <c r="N8">
        <v>0</v>
      </c>
    </row>
    <row r="9" spans="1:14" x14ac:dyDescent="0.25">
      <c r="A9" t="s">
        <v>72</v>
      </c>
      <c r="B9" s="655">
        <f>'Emissions Factors'!B100*EF_Convert</f>
        <v>1.0759308371851206E-6</v>
      </c>
      <c r="C9" s="655">
        <f>'Emissions Factors'!C100*EF_Convert</f>
        <v>1.0550558529687667E-8</v>
      </c>
      <c r="D9">
        <v>0</v>
      </c>
      <c r="E9">
        <v>0</v>
      </c>
      <c r="F9">
        <v>0</v>
      </c>
      <c r="G9">
        <v>0</v>
      </c>
      <c r="H9">
        <v>0</v>
      </c>
      <c r="I9" s="655">
        <f>'Emissions Factors'!D100*EF_Convert</f>
        <v>6.402274980360487E-5</v>
      </c>
      <c r="J9">
        <v>0</v>
      </c>
      <c r="K9" s="655">
        <f>'Emissions Factors'!E100*EF_Convert</f>
        <v>7.0688742148907382E-7</v>
      </c>
      <c r="L9" s="655">
        <f t="shared" si="0"/>
        <v>1.0550558529687667E-8</v>
      </c>
      <c r="M9" s="655">
        <f>'Emissions Factors'!F100*EF_Convert</f>
        <v>4.2202234118750682E-8</v>
      </c>
      <c r="N9">
        <v>0</v>
      </c>
    </row>
    <row r="10" spans="1:14" x14ac:dyDescent="0.25">
      <c r="A10" t="s">
        <v>73</v>
      </c>
      <c r="B10" s="655">
        <f>'Emissions Factors'!B101*EF_Convert</f>
        <v>1.4662161260979336E-6</v>
      </c>
      <c r="C10" s="655">
        <f>'Emissions Factors'!C101*EF_Convert</f>
        <v>7.3853909707813667E-8</v>
      </c>
      <c r="D10">
        <v>0</v>
      </c>
      <c r="E10">
        <v>0</v>
      </c>
      <c r="F10">
        <v>0</v>
      </c>
      <c r="G10">
        <v>0</v>
      </c>
      <c r="H10">
        <v>0</v>
      </c>
      <c r="I10" s="655">
        <f>'Emissions Factors'!D101*EF_Convert</f>
        <v>2.4253433791812784E-4</v>
      </c>
      <c r="J10">
        <v>0</v>
      </c>
      <c r="K10" s="655">
        <f>'Emissions Factors'!E101*EF_Convert</f>
        <v>3.0596619736094239E-7</v>
      </c>
      <c r="L10" s="655">
        <f t="shared" si="0"/>
        <v>7.3853909707813667E-8</v>
      </c>
      <c r="M10" s="655">
        <f>'Emissions Factors'!F101*EF_Convert</f>
        <v>4.2202234118750682E-8</v>
      </c>
      <c r="N10">
        <v>0</v>
      </c>
    </row>
    <row r="11" spans="1:14" x14ac:dyDescent="0.25">
      <c r="A11" t="s">
        <v>74</v>
      </c>
      <c r="B11" s="655">
        <f>'Emissions Factors'!B102*EF_Convert</f>
        <v>1.0548251051697651E-6</v>
      </c>
      <c r="C11" s="655">
        <f>'Emissions Factors'!C102*EF_Convert</f>
        <v>4.853256923656327E-5</v>
      </c>
      <c r="D11">
        <v>0</v>
      </c>
      <c r="E11">
        <v>0</v>
      </c>
      <c r="F11">
        <v>0</v>
      </c>
      <c r="G11">
        <v>0</v>
      </c>
      <c r="H11">
        <v>0</v>
      </c>
      <c r="I11" s="655">
        <f>'Emissions Factors'!D102*EF_Convert</f>
        <v>2.9893249167448391E-4</v>
      </c>
      <c r="J11">
        <v>0</v>
      </c>
      <c r="K11" s="655">
        <f>'Emissions Factors'!E102*EF_Convert</f>
        <v>3.1651675589063007E-6</v>
      </c>
      <c r="L11" s="655">
        <f t="shared" si="0"/>
        <v>4.853256923656327E-5</v>
      </c>
      <c r="M11" s="655">
        <f>'Emissions Factors'!F102*EF_Convert</f>
        <v>0</v>
      </c>
      <c r="N11">
        <v>0</v>
      </c>
    </row>
    <row r="12" spans="1:14" x14ac:dyDescent="0.25">
      <c r="A12" t="s">
        <v>75</v>
      </c>
      <c r="B12" s="655">
        <f>'Emissions Factors'!B103*EF_Convert</f>
        <v>1.4767782220175715E-6</v>
      </c>
      <c r="C12" s="655">
        <f>'Emissions Factors'!C103*EF_Convert</f>
        <v>1.0550558529687669E-7</v>
      </c>
      <c r="D12">
        <v>0</v>
      </c>
      <c r="E12">
        <v>0</v>
      </c>
      <c r="F12">
        <v>0</v>
      </c>
      <c r="G12">
        <v>0</v>
      </c>
      <c r="H12">
        <v>0</v>
      </c>
      <c r="I12" s="655">
        <f>'Emissions Factors'!D103*EF_Convert</f>
        <v>0</v>
      </c>
      <c r="J12">
        <v>0</v>
      </c>
      <c r="K12" s="655">
        <f>'Emissions Factors'!E103*EF_Convert</f>
        <v>6.3303351178126002E-7</v>
      </c>
      <c r="L12" s="655">
        <f t="shared" si="0"/>
        <v>1.0550558529687669E-7</v>
      </c>
      <c r="M12" s="655">
        <f>'Emissions Factors'!F103*EF_Convert</f>
        <v>1.0550558529687669E-7</v>
      </c>
      <c r="N12">
        <v>0</v>
      </c>
    </row>
    <row r="13" spans="1:14" x14ac:dyDescent="0.25">
      <c r="A13" t="s">
        <v>391</v>
      </c>
      <c r="B13">
        <v>0</v>
      </c>
      <c r="C13">
        <v>0</v>
      </c>
      <c r="D13">
        <v>0</v>
      </c>
      <c r="E13">
        <v>0</v>
      </c>
      <c r="F13">
        <v>0</v>
      </c>
      <c r="G13">
        <v>0</v>
      </c>
      <c r="H13">
        <v>0</v>
      </c>
      <c r="I13">
        <v>0</v>
      </c>
      <c r="J13">
        <v>0</v>
      </c>
      <c r="K13">
        <v>0</v>
      </c>
      <c r="L13">
        <v>0</v>
      </c>
      <c r="M13">
        <v>0</v>
      </c>
      <c r="N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I13" sqref="I13"/>
    </sheetView>
  </sheetViews>
  <sheetFormatPr defaultRowHeight="15" x14ac:dyDescent="0.25"/>
  <cols>
    <col min="2" max="2" width="12.140625" customWidth="1"/>
    <col min="3" max="3" width="16.7109375" customWidth="1"/>
    <col min="4" max="4" width="16.85546875" customWidth="1"/>
    <col min="5" max="5" width="19" customWidth="1"/>
    <col min="6" max="6" width="11.5703125" bestFit="1" customWidth="1"/>
    <col min="7" max="7" width="14.7109375" customWidth="1"/>
  </cols>
  <sheetData>
    <row r="1" spans="1:7" x14ac:dyDescent="0.25">
      <c r="B1" s="232" t="s">
        <v>399</v>
      </c>
      <c r="C1" s="232" t="s">
        <v>392</v>
      </c>
      <c r="D1" s="232" t="s">
        <v>393</v>
      </c>
      <c r="E1" s="232" t="s">
        <v>400</v>
      </c>
      <c r="F1" s="232" t="s">
        <v>401</v>
      </c>
      <c r="G1" s="232" t="s">
        <v>398</v>
      </c>
    </row>
    <row r="2" spans="1:7" x14ac:dyDescent="0.25">
      <c r="A2" t="s">
        <v>76</v>
      </c>
      <c r="B2">
        <v>0</v>
      </c>
      <c r="C2" s="233">
        <f>'Emissions Factors'!C108*EF_Convert</f>
        <v>0.10099522152543522</v>
      </c>
      <c r="D2" s="233">
        <f>'Emissions Factors'!D108*EF_Convert</f>
        <v>6.5624474054657295E-2</v>
      </c>
      <c r="E2" s="233">
        <f>'Emissions Factors'!E108*EF_Convert</f>
        <v>7.9181941765305963E-2</v>
      </c>
      <c r="F2" s="233">
        <v>0</v>
      </c>
      <c r="G2" s="233">
        <f>'Emissions Factors'!G108*EF_Convert</f>
        <v>9.8408224573955788E-2</v>
      </c>
    </row>
    <row r="3" spans="1:7" x14ac:dyDescent="0.25">
      <c r="A3" t="s">
        <v>66</v>
      </c>
      <c r="B3">
        <v>0</v>
      </c>
      <c r="C3" s="233">
        <f>'Emissions Factors'!C109*EF_Convert</f>
        <v>1.8463477426953418E-4</v>
      </c>
      <c r="D3" s="233">
        <f>'Emissions Factors'!D109*EF_Convert</f>
        <v>2.637639632421917E-6</v>
      </c>
      <c r="E3" s="233">
        <f>'Emissions Factors'!E109*EF_Convert</f>
        <v>3.1651675589063007E-6</v>
      </c>
      <c r="F3">
        <v>0</v>
      </c>
      <c r="G3" s="233">
        <f>'Emissions Factors'!G109*EF_Convert</f>
        <v>1.2660670235625203E-3</v>
      </c>
    </row>
    <row r="4" spans="1:7" x14ac:dyDescent="0.25">
      <c r="A4" t="s">
        <v>67</v>
      </c>
      <c r="B4">
        <v>0</v>
      </c>
      <c r="C4" s="233">
        <f>'Emissions Factors'!C110*EF_Convert</f>
        <v>4.0883414302539719E-3</v>
      </c>
      <c r="D4" s="233">
        <f>'Emissions Factors'!D110*EF_Convert</f>
        <v>3.745448278039123E-5</v>
      </c>
      <c r="E4" s="233">
        <f>'Emissions Factors'!E110*EF_Convert</f>
        <v>4.5367401677656971E-5</v>
      </c>
      <c r="F4">
        <v>0</v>
      </c>
      <c r="G4" s="233">
        <f>'Emissions Factors'!G110*EF_Convert</f>
        <v>4.9235939805209123E-3</v>
      </c>
    </row>
    <row r="5" spans="1:7" x14ac:dyDescent="0.25">
      <c r="A5" t="s">
        <v>68</v>
      </c>
      <c r="B5">
        <v>0</v>
      </c>
      <c r="C5" s="233">
        <f>'Emissions Factors'!C111*EF_Convert</f>
        <v>8.4404468237501344E-5</v>
      </c>
      <c r="D5" s="233">
        <f>'Emissions Factors'!D111*EF_Convert</f>
        <v>6.3303351178126008E-5</v>
      </c>
      <c r="E5" s="233">
        <f>'Emissions Factors'!E111*EF_Convert</f>
        <v>1.1605614382656435E-4</v>
      </c>
      <c r="F5">
        <v>0</v>
      </c>
      <c r="G5" s="233">
        <f>'Emissions Factors'!G111*EF_Convert</f>
        <v>1.371572608859397E-4</v>
      </c>
    </row>
    <row r="6" spans="1:7" x14ac:dyDescent="0.25">
      <c r="A6" t="s">
        <v>69</v>
      </c>
      <c r="B6">
        <v>0</v>
      </c>
      <c r="C6" s="233">
        <f>'Emissions Factors'!C112*EF_Convert</f>
        <v>3.773143494179552E-4</v>
      </c>
      <c r="D6" s="233">
        <f>'Emissions Factors'!D112*EF_Convert</f>
        <v>2.1101117059375336E-7</v>
      </c>
      <c r="E6" s="233">
        <f>'Emissions Factors'!E112*EF_Convert</f>
        <v>1.350999019726506E-5</v>
      </c>
      <c r="F6">
        <v>0</v>
      </c>
      <c r="G6" s="233">
        <f>'Emissions Factors'!G112*EF_Convert</f>
        <v>5.4451837713165611E-4</v>
      </c>
    </row>
    <row r="7" spans="1:7" x14ac:dyDescent="0.25">
      <c r="A7" t="s">
        <v>390</v>
      </c>
      <c r="B7">
        <v>0</v>
      </c>
      <c r="C7" s="233">
        <f>'Emissions Factors'!C113*EF_Convert</f>
        <v>3.4658584770023992E-4</v>
      </c>
      <c r="D7" s="233">
        <f>'Emissions Factors'!D113*EF_Convert</f>
        <v>2.1101117059375336E-7</v>
      </c>
      <c r="E7" s="233">
        <f>'Emissions Factors'!E113*EF_Convert</f>
        <v>5.4018859672000856E-6</v>
      </c>
      <c r="F7">
        <v>0</v>
      </c>
      <c r="G7" s="233">
        <f>'Emissions Factors'!G113*EF_Convert</f>
        <v>5.2750217784629174E-4</v>
      </c>
    </row>
    <row r="8" spans="1:7" x14ac:dyDescent="0.25">
      <c r="A8" t="s">
        <v>71</v>
      </c>
      <c r="B8">
        <v>0</v>
      </c>
      <c r="C8" s="233">
        <f>'Emissions Factors'!C114*EF_Convert</f>
        <v>6.665526362300779E-4</v>
      </c>
      <c r="D8" s="233">
        <f>'Emissions Factors'!D114*EF_Convert</f>
        <v>0</v>
      </c>
      <c r="E8" s="233">
        <f>'Emissions Factors'!E114*EF_Convert</f>
        <v>1.0901997634311564E-3</v>
      </c>
      <c r="F8">
        <v>0</v>
      </c>
      <c r="G8" s="233">
        <f>'Emissions Factors'!G114*EF_Convert</f>
        <v>7.9129188972657517E-5</v>
      </c>
    </row>
    <row r="9" spans="1:7" x14ac:dyDescent="0.25">
      <c r="A9" t="s">
        <v>72</v>
      </c>
      <c r="B9">
        <v>0</v>
      </c>
      <c r="C9" s="233">
        <f>'Emissions Factors'!C115*EF_Convert</f>
        <v>1.4053343961543976E-4</v>
      </c>
      <c r="D9" s="233">
        <f>'Emissions Factors'!D115*EF_Convert</f>
        <v>1.5825837794531506E-8</v>
      </c>
      <c r="E9" s="233">
        <f>'Emissions Factors'!E115*EF_Convert</f>
        <v>3.8878808181899058E-6</v>
      </c>
      <c r="F9">
        <v>0</v>
      </c>
      <c r="G9" s="233">
        <f>'Emissions Factors'!G115*EF_Convert</f>
        <v>6.402274980360487E-5</v>
      </c>
    </row>
    <row r="10" spans="1:7" x14ac:dyDescent="0.25">
      <c r="A10" t="s">
        <v>73</v>
      </c>
      <c r="B10">
        <v>0</v>
      </c>
      <c r="C10" s="233">
        <f>'Emissions Factors'!C116*EF_Convert</f>
        <v>1.1236344834117366E-4</v>
      </c>
      <c r="D10" s="233">
        <f>'Emissions Factors'!D116*EF_Convert</f>
        <v>3.6926954853906834E-8</v>
      </c>
      <c r="E10" s="233">
        <f>'Emissions Factors'!E116*EF_Convert</f>
        <v>2.6903924250703555E-7</v>
      </c>
      <c r="F10">
        <v>0</v>
      </c>
      <c r="G10" s="233">
        <f>'Emissions Factors'!G116*EF_Convert</f>
        <v>2.4253433791812784E-4</v>
      </c>
    </row>
    <row r="11" spans="1:7" x14ac:dyDescent="0.25">
      <c r="A11" t="s">
        <v>74</v>
      </c>
      <c r="B11">
        <v>0</v>
      </c>
      <c r="C11" s="233">
        <f>'Emissions Factors'!C117*EF_Convert</f>
        <v>3.2970495405273964E-5</v>
      </c>
      <c r="D11" s="233">
        <f>'Emissions Factors'!D117*EF_Convert</f>
        <v>1.0603311322336107E-4</v>
      </c>
      <c r="E11" s="233">
        <f>'Emissions Factors'!E117*EF_Convert</f>
        <v>3.1651675589063007E-6</v>
      </c>
      <c r="F11">
        <v>0</v>
      </c>
      <c r="G11" s="233">
        <f>'Emissions Factors'!G117*EF_Convert</f>
        <v>2.9893249167448391E-4</v>
      </c>
    </row>
    <row r="12" spans="1:7" x14ac:dyDescent="0.25">
      <c r="A12" t="s">
        <v>75</v>
      </c>
      <c r="B12">
        <v>0</v>
      </c>
      <c r="C12" s="233">
        <f>'Emissions Factors'!C118*EF_Convert</f>
        <v>1.4770781941562737E-6</v>
      </c>
      <c r="D12" s="233">
        <f>'Emissions Factors'!D118*EF_Convert</f>
        <v>3.6926954853906842E-7</v>
      </c>
      <c r="E12" s="233">
        <f>'Emissions Factors'!E118*EF_Convert</f>
        <v>6.3303351178126002E-7</v>
      </c>
      <c r="F12">
        <v>0</v>
      </c>
      <c r="G12" s="233">
        <f>'Emissions Factors'!G118*EF_Convert</f>
        <v>0</v>
      </c>
    </row>
    <row r="13" spans="1:7" x14ac:dyDescent="0.25">
      <c r="A13" t="s">
        <v>391</v>
      </c>
      <c r="B13">
        <v>0</v>
      </c>
      <c r="C13">
        <v>0</v>
      </c>
      <c r="D13">
        <v>0</v>
      </c>
      <c r="E13">
        <v>0</v>
      </c>
      <c r="F13">
        <v>0</v>
      </c>
      <c r="G13">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C2" sqref="C2:F12"/>
    </sheetView>
  </sheetViews>
  <sheetFormatPr defaultRowHeight="15" x14ac:dyDescent="0.25"/>
  <cols>
    <col min="2" max="2" width="13.42578125" customWidth="1"/>
    <col min="3" max="3" width="14" customWidth="1"/>
    <col min="4" max="4" width="13.7109375" customWidth="1"/>
    <col min="5" max="5" width="14.140625" customWidth="1"/>
    <col min="6" max="6" width="18.28515625" customWidth="1"/>
  </cols>
  <sheetData>
    <row r="1" spans="1:7" x14ac:dyDescent="0.25">
      <c r="B1" s="232" t="s">
        <v>399</v>
      </c>
      <c r="C1" s="232" t="s">
        <v>392</v>
      </c>
      <c r="D1" s="232" t="s">
        <v>393</v>
      </c>
      <c r="E1" s="232" t="s">
        <v>398</v>
      </c>
      <c r="F1" s="232" t="s">
        <v>400</v>
      </c>
      <c r="G1" s="232" t="s">
        <v>401</v>
      </c>
    </row>
    <row r="2" spans="1:7" x14ac:dyDescent="0.25">
      <c r="A2" t="s">
        <v>76</v>
      </c>
      <c r="B2">
        <v>0</v>
      </c>
      <c r="C2" s="233">
        <f>'Emissions Factors'!C123*EF_Convert</f>
        <v>0.10035088384380071</v>
      </c>
      <c r="D2" s="233">
        <f>'Emissions Factors'!D123*EF_Convert</f>
        <v>6.5624474054657295E-2</v>
      </c>
      <c r="E2" s="233">
        <f>'Emissions Factors'!E123*EF_Convert</f>
        <v>9.8408224573955788E-2</v>
      </c>
      <c r="F2" s="233">
        <f>'Emissions Factors'!F123*EF_Convert</f>
        <v>7.9181941765305963E-2</v>
      </c>
      <c r="G2">
        <v>0</v>
      </c>
    </row>
    <row r="3" spans="1:7" x14ac:dyDescent="0.25">
      <c r="A3" t="s">
        <v>66</v>
      </c>
      <c r="B3">
        <v>0</v>
      </c>
      <c r="C3" s="233">
        <f>'Emissions Factors'!C124*EF_Convert</f>
        <v>1.0550558529687666E-5</v>
      </c>
      <c r="D3" s="233">
        <f>'Emissions Factors'!D124*EF_Convert</f>
        <v>2.1101117059375337E-6</v>
      </c>
      <c r="E3" s="233">
        <f>'Emissions Factors'!E124*EF_Convert</f>
        <v>6.0665711545704094E-5</v>
      </c>
      <c r="F3" s="233">
        <f>'Emissions Factors'!F124*EF_Convert</f>
        <v>4.7477513383594511E-6</v>
      </c>
      <c r="G3">
        <v>0</v>
      </c>
    </row>
    <row r="4" spans="1:7" x14ac:dyDescent="0.25">
      <c r="A4" t="s">
        <v>67</v>
      </c>
      <c r="B4">
        <v>0</v>
      </c>
      <c r="C4" s="233">
        <f>'Emissions Factors'!C125*EF_Convert</f>
        <v>8.7701517778028765E-5</v>
      </c>
      <c r="D4" s="233">
        <f>'Emissions Factors'!D125*EF_Convert</f>
        <v>2.6376396324219173E-5</v>
      </c>
      <c r="E4" s="233">
        <f>'Emissions Factors'!E125*EF_Convert</f>
        <v>1.8991005353437802E-4</v>
      </c>
      <c r="F4" s="233">
        <f>'Emissions Factors'!F125*EF_Convert</f>
        <v>4.2202234118750672E-5</v>
      </c>
      <c r="G4">
        <v>0</v>
      </c>
    </row>
    <row r="5" spans="1:7" x14ac:dyDescent="0.25">
      <c r="A5" t="s">
        <v>68</v>
      </c>
      <c r="B5">
        <v>0</v>
      </c>
      <c r="C5" s="233">
        <f>'Emissions Factors'!C126*EF_Convert</f>
        <v>2.1484773733182163E-4</v>
      </c>
      <c r="D5" s="233">
        <f>'Emissions Factors'!D126*EF_Convert</f>
        <v>8.9679747502345185E-5</v>
      </c>
      <c r="E5" s="233">
        <f>'Emissions Factors'!E126*EF_Convert</f>
        <v>1.371572608859397E-4</v>
      </c>
      <c r="F5" s="233">
        <f>'Emissions Factors'!F126*EF_Convert</f>
        <v>1.7935949500469034E-4</v>
      </c>
      <c r="G5">
        <v>0</v>
      </c>
    </row>
    <row r="6" spans="1:7" x14ac:dyDescent="0.25">
      <c r="A6" t="s">
        <v>69</v>
      </c>
      <c r="B6">
        <v>0</v>
      </c>
      <c r="C6" s="233">
        <f>'Emissions Factors'!C127*EF_Convert</f>
        <v>3.9589915826800012E-4</v>
      </c>
      <c r="D6" s="233">
        <f>'Emissions Factors'!D127*EF_Convert</f>
        <v>1.5825837794531503E-7</v>
      </c>
      <c r="E6" s="233">
        <f>'Emissions Factors'!E127*EF_Convert</f>
        <v>1.0425682118930286E-4</v>
      </c>
      <c r="F6" s="233">
        <f>'Emissions Factors'!F127*EF_Convert</f>
        <v>8.334941238453257E-6</v>
      </c>
      <c r="G6">
        <v>0</v>
      </c>
    </row>
    <row r="7" spans="1:7" x14ac:dyDescent="0.25">
      <c r="A7" t="s">
        <v>390</v>
      </c>
      <c r="B7">
        <v>0</v>
      </c>
      <c r="C7" s="233">
        <f>'Emissions Factors'!C128*EF_Convert</f>
        <v>1.1735781898516459E-4</v>
      </c>
      <c r="D7" s="233">
        <f>'Emissions Factors'!D128*EF_Convert</f>
        <v>1.5825837794531503E-7</v>
      </c>
      <c r="E7" s="233">
        <f>'Emissions Factors'!E128*EF_Convert</f>
        <v>8.6506139496615121E-5</v>
      </c>
      <c r="F7" s="233">
        <f>'Emissions Factors'!F128*EF_Convert</f>
        <v>5.6128971377938395E-6</v>
      </c>
      <c r="G7">
        <v>0</v>
      </c>
    </row>
    <row r="8" spans="1:7" x14ac:dyDescent="0.25">
      <c r="A8" t="s">
        <v>71</v>
      </c>
      <c r="B8">
        <v>0</v>
      </c>
      <c r="C8" s="233">
        <f>'Emissions Factors'!C129*EF_Convert</f>
        <v>6.6135696572504896E-4</v>
      </c>
      <c r="D8" s="233">
        <f>'Emissions Factors'!D129*EF_Convert</f>
        <v>0</v>
      </c>
      <c r="E8" s="233">
        <f>'Emissions Factors'!E129*EF_Convert</f>
        <v>7.9129188972657517E-5</v>
      </c>
      <c r="F8" s="233">
        <f>'Emissions Factors'!F129*EF_Convert</f>
        <v>1.126425106142839E-3</v>
      </c>
      <c r="G8">
        <v>0</v>
      </c>
    </row>
    <row r="9" spans="1:7" x14ac:dyDescent="0.25">
      <c r="A9" t="s">
        <v>72</v>
      </c>
      <c r="B9">
        <v>0</v>
      </c>
      <c r="C9" s="233">
        <f>'Emissions Factors'!C130*EF_Convert</f>
        <v>1.6841329053013942E-6</v>
      </c>
      <c r="D9" s="233">
        <f>'Emissions Factors'!D130*EF_Convert</f>
        <v>1.0550558529687669E-8</v>
      </c>
      <c r="E9" s="233">
        <f>'Emissions Factors'!E130*EF_Convert</f>
        <v>4.2742422715470675E-6</v>
      </c>
      <c r="F9" s="233">
        <f>'Emissions Factors'!F130*EF_Convert</f>
        <v>4.4839873751172589E-7</v>
      </c>
      <c r="G9">
        <v>0</v>
      </c>
    </row>
    <row r="10" spans="1:7" x14ac:dyDescent="0.25">
      <c r="A10" t="s">
        <v>73</v>
      </c>
      <c r="B10">
        <v>0</v>
      </c>
      <c r="C10" s="233">
        <f>'Emissions Factors'!C131*EF_Convert</f>
        <v>1.1473732401035338E-6</v>
      </c>
      <c r="D10" s="233">
        <f>'Emissions Factors'!D131*EF_Convert</f>
        <v>3.6926954853906834E-8</v>
      </c>
      <c r="E10" s="233">
        <f>'Emissions Factors'!E131*EF_Convert</f>
        <v>5.5550800770511506E-6</v>
      </c>
      <c r="F10" s="233">
        <f>'Emissions Factors'!F131*EF_Convert</f>
        <v>1.8463477426953421E-7</v>
      </c>
      <c r="G10">
        <v>0</v>
      </c>
    </row>
    <row r="11" spans="1:7" x14ac:dyDescent="0.25">
      <c r="A11" t="s">
        <v>74</v>
      </c>
      <c r="B11">
        <v>0</v>
      </c>
      <c r="C11" s="233">
        <f>'Emissions Factors'!C132*EF_Convert</f>
        <v>2.7815108850994768E-6</v>
      </c>
      <c r="D11" s="233">
        <f>'Emissions Factors'!D132*EF_Convert</f>
        <v>2.479381254476602E-5</v>
      </c>
      <c r="E11" s="233">
        <f>'Emissions Factors'!E132*EF_Convert</f>
        <v>2.1628644985859718E-5</v>
      </c>
      <c r="F11" s="233">
        <f>'Emissions Factors'!F132*EF_Convert</f>
        <v>3.1651675589063007E-6</v>
      </c>
      <c r="G11">
        <v>0</v>
      </c>
    </row>
    <row r="12" spans="1:7" x14ac:dyDescent="0.25">
      <c r="A12" t="s">
        <v>75</v>
      </c>
      <c r="B12">
        <v>0</v>
      </c>
      <c r="C12" s="233">
        <f>'Emissions Factors'!C133*EF_Convert</f>
        <v>1.4770781941562737E-6</v>
      </c>
      <c r="D12" s="233">
        <f>'Emissions Factors'!D133*EF_Convert</f>
        <v>3.6926954853906842E-7</v>
      </c>
      <c r="E12" s="233">
        <f>'Emissions Factors'!E133*EF_Convert</f>
        <v>4.2202234118750674E-6</v>
      </c>
      <c r="F12" s="233">
        <f>'Emissions Factors'!F133*EF_Convert</f>
        <v>6.3303351178126002E-7</v>
      </c>
      <c r="G12">
        <v>0</v>
      </c>
    </row>
    <row r="13" spans="1:7" x14ac:dyDescent="0.25">
      <c r="A13" t="s">
        <v>391</v>
      </c>
      <c r="B13">
        <v>0</v>
      </c>
      <c r="C13">
        <v>0</v>
      </c>
      <c r="D13">
        <v>0</v>
      </c>
      <c r="E13">
        <v>0</v>
      </c>
      <c r="F13">
        <v>0</v>
      </c>
      <c r="G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4</vt:i4>
      </vt:variant>
    </vt:vector>
  </HeadingPairs>
  <TitlesOfParts>
    <vt:vector size="25" baseType="lpstr">
      <vt:lpstr>About</vt:lpstr>
      <vt:lpstr>Key to Data Locs</vt:lpstr>
      <vt:lpstr>GREET1 Results</vt:lpstr>
      <vt:lpstr>GREET1 EF</vt:lpstr>
      <vt:lpstr>GREET1 Electric</vt:lpstr>
      <vt:lpstr>GREET1 JetFuel_WTWa</vt:lpstr>
      <vt:lpstr>GREET1 Fuel_Specs</vt:lpstr>
      <vt:lpstr>GAINS Emissions Factors</vt:lpstr>
      <vt:lpstr>Control Tech</vt:lpstr>
      <vt:lpstr>Power Plant Types</vt:lpstr>
      <vt:lpstr>Calcs</vt:lpstr>
      <vt:lpstr>Emissions Factors</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EF_Convert</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cp:lastModifiedBy>
  <dcterms:created xsi:type="dcterms:W3CDTF">2015-06-13T21:59:21Z</dcterms:created>
  <dcterms:modified xsi:type="dcterms:W3CDTF">2018-06-05T00:09:51Z</dcterms:modified>
</cp:coreProperties>
</file>